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78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24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27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OneDrive\Máy tính\streamlit\"/>
    </mc:Choice>
  </mc:AlternateContent>
  <bookViews>
    <workbookView xWindow="-120" yWindow="-120" windowWidth="57840" windowHeight="31920" tabRatio="871" activeTab="4"/>
  </bookViews>
  <sheets>
    <sheet name="BCSX" sheetId="1" r:id="rId1"/>
    <sheet name="DATA" sheetId="2" r:id="rId2"/>
    <sheet name="NM" sheetId="3" r:id="rId3"/>
    <sheet name="TBA" sheetId="4" r:id="rId4"/>
    <sheet name="PC" sheetId="5" r:id="rId5"/>
    <sheet name="TH_NgLuoi" sheetId="6" r:id="rId6"/>
    <sheet name="BC_A0_48" sheetId="7" r:id="rId7"/>
    <sheet name="Phân bổ CS TCTĐL" sheetId="8" r:id="rId8"/>
    <sheet name="Nhap_Tay" sheetId="9" r:id="rId9"/>
    <sheet name="Cat giam DMTMN" sheetId="10" r:id="rId10"/>
    <sheet name="STDB" sheetId="11" r:id="rId11"/>
    <sheet name="STDB_MBA" sheetId="12" r:id="rId12"/>
    <sheet name="Cat_Tai_TCS" sheetId="13" r:id="rId13"/>
    <sheet name="Cắt khẩn 110, 22kV" sheetId="14" r:id="rId14"/>
    <sheet name="Cắt tải khi thiếu nguồn" sheetId="15" r:id="rId15"/>
  </sheets>
  <definedNames>
    <definedName name="_xlnm._FilterDatabase" localSheetId="3" hidden="1">TBA!$A$3:$BG$69</definedName>
    <definedName name="cs_max_nguon">MAX(#REF!)</definedName>
    <definedName name="cs_min_nguon">MIN(#REF!)</definedName>
    <definedName name="datetime">CONCATENATE(CHOOSE(WEEKDAY(DATE(MID( CELL("filename",#REF!), SEARCH("sanluong ", CELL("filename",#REF!))+16, 2), MID( CELL("filename",#REF!), SEARCH("sanluong ", CELL("filename",#REF!))+13, 2), MID( CELL("filename",#REF!), SEARCH("sanluong ", CELL("filename",#REF!))+9, 2)), 2), "Chủ Nhật", "Thứ Hai", "Thứ Ba", "Thứ Tư", "Thứ Năm", "Thứ Sáu", "Thứ Bảy"), ", ", MID( CELL("filename",#REF!), SEARCH("sanluong ", CELL("filename",#REF!))+9, 2),"-", MID( CELL("filename",#REF!), SEARCH("sanluong ", CELL("filename",#REF!))+13, 2),"-20", MID( CELL("filename",#REF!), SEARCH("sanluong ", CELL("filename",#REF!))+16, 2))</definedName>
    <definedName name="gio_max">IF(cs_max_nguon&lt;&gt;0,INDEX(#REF!,MATCH(cs_max_nguon,#REF!,0)),15)</definedName>
    <definedName name="gio_min">IF(cs_max_nguon&lt;&gt;0,INDEX(#REF!,MATCH(cs_min_nguon,#REF!,0)),4)</definedName>
    <definedName name="OLE_LINK1" localSheetId="13">'Cắt khẩn 110, 22kV'!$A$6</definedName>
    <definedName name="Phu_tai">DATA!$D$9:$AY$9+DATA!$D$13:$AY$13</definedName>
    <definedName name="_xlnm.Print_Area" localSheetId="0">BCSX!$A$1:$D$45,BCSX!$F$1:$U$48</definedName>
    <definedName name="_xlnm.Print_Area" localSheetId="5">TH_NgLuoi!$B$1:$I$49</definedName>
    <definedName name="Z_0605BDD4_8315_4243_A7F4_0A722E31D4D0_.wvu.Cols" localSheetId="5" hidden="1">TH_NgLuoi!$K:$AI</definedName>
    <definedName name="Z_0605BDD4_8315_4243_A7F4_0A722E31D4D0_.wvu.PrintArea" localSheetId="0" hidden="1">BCSX!$A$1:$D$45,BCSX!$F$1:$U$48</definedName>
    <definedName name="Z_0605BDD4_8315_4243_A7F4_0A722E31D4D0_.wvu.PrintArea" localSheetId="5" hidden="1">TH_NgLuoi!$B$1:$I$49</definedName>
    <definedName name="Z_1D4E6CE9_D574_44F5_B69E_05119AF88702_.wvu.Cols" localSheetId="4" hidden="1">PC!$D:$D</definedName>
    <definedName name="Z_1D4E6CE9_D574_44F5_B69E_05119AF88702_.wvu.Cols" localSheetId="5" hidden="1">TH_NgLuoi!$H:$AI</definedName>
    <definedName name="Z_1D4E6CE9_D574_44F5_B69E_05119AF88702_.wvu.FilterData" localSheetId="3" hidden="1">TBA!$A$3:$BG$69</definedName>
    <definedName name="Z_1D4E6CE9_D574_44F5_B69E_05119AF88702_.wvu.PrintArea" localSheetId="0" hidden="1">BCSX!$A$1:$D$45,BCSX!$F$1:$U$48</definedName>
    <definedName name="Z_1D4E6CE9_D574_44F5_B69E_05119AF88702_.wvu.PrintArea" localSheetId="5" hidden="1">TH_NgLuoi!$B$1:$I$49</definedName>
    <definedName name="Z_1D6F1441_8A9E_4AF8_9549_EEE1D8CDC035_.wvu.FilterData" localSheetId="3" hidden="1">TBA!$A$3:$BG$69</definedName>
    <definedName name="Z_4180A157_558B_4F14_9CE4_9E26496DABD4_.wvu.Cols" localSheetId="5" hidden="1">TH_NgLuoi!$K:$AI</definedName>
    <definedName name="Z_4180A157_558B_4F14_9CE4_9E26496DABD4_.wvu.PrintArea" localSheetId="0" hidden="1">BCSX!$A$1:$D$45,BCSX!$F$1:$U$48</definedName>
    <definedName name="Z_4180A157_558B_4F14_9CE4_9E26496DABD4_.wvu.PrintArea" localSheetId="5" hidden="1">TH_NgLuoi!$B$1:$I$49</definedName>
    <definedName name="Z_46034848_99AB_4788_898F_A052AD17F33E_.wvu.Cols" localSheetId="5" hidden="1">TH_NgLuoi!$K:$AI</definedName>
    <definedName name="Z_46034848_99AB_4788_898F_A052AD17F33E_.wvu.PrintArea" localSheetId="0" hidden="1">BCSX!$A$1:$D$45,BCSX!$F$1:$U$48</definedName>
    <definedName name="Z_46034848_99AB_4788_898F_A052AD17F33E_.wvu.PrintArea" localSheetId="5" hidden="1">TH_NgLuoi!$B$1:$I$49</definedName>
    <definedName name="Z_57CFE33F_1C1E_4DE2_8F79_FC8F76E572B7_.wvu.Cols" localSheetId="5" hidden="1">TH_NgLuoi!$K:$AI</definedName>
    <definedName name="Z_57CFE33F_1C1E_4DE2_8F79_FC8F76E572B7_.wvu.PrintArea" localSheetId="0" hidden="1">BCSX!$A$1:$D$45,BCSX!$F$1:$U$48</definedName>
    <definedName name="Z_57CFE33F_1C1E_4DE2_8F79_FC8F76E572B7_.wvu.PrintArea" localSheetId="5" hidden="1">TH_NgLuoi!$B$1:$I$49</definedName>
    <definedName name="Z_75DD6FA6_D4F4_4971_9BF7_52272059D0A9_.wvu.Cols" localSheetId="4" hidden="1">PC!$D:$D</definedName>
    <definedName name="Z_75DD6FA6_D4F4_4971_9BF7_52272059D0A9_.wvu.Cols" localSheetId="5" hidden="1">TH_NgLuoi!$H:$AI</definedName>
    <definedName name="Z_75DD6FA6_D4F4_4971_9BF7_52272059D0A9_.wvu.FilterData" localSheetId="3" hidden="1">TBA!$A$3:$BG$69</definedName>
    <definedName name="Z_75DD6FA6_D4F4_4971_9BF7_52272059D0A9_.wvu.PrintArea" localSheetId="0" hidden="1">BCSX!$A$1:$D$45,BCSX!$F$1:$U$48</definedName>
    <definedName name="Z_75DD6FA6_D4F4_4971_9BF7_52272059D0A9_.wvu.PrintArea" localSheetId="5" hidden="1">TH_NgLuoi!$B$1:$I$49</definedName>
    <definedName name="Z_9E8B758A_381B_469B_BCAD_8DCE4BC612DE_.wvu.Cols" localSheetId="5" hidden="1">TH_NgLuoi!$K:$AI</definedName>
    <definedName name="Z_9E8B758A_381B_469B_BCAD_8DCE4BC612DE_.wvu.PrintArea" localSheetId="0" hidden="1">BCSX!$A$1:$D$45,BCSX!$F$1:$T$48</definedName>
    <definedName name="Z_9E8B758A_381B_469B_BCAD_8DCE4BC612DE_.wvu.PrintArea" localSheetId="5" hidden="1">TH_NgLuoi!$B$1:$I$49</definedName>
    <definedName name="Z_A0197BF3_E194_41D9_A738_52228EE729DC_.wvu.Cols" localSheetId="4" hidden="1">PC!$D:$D</definedName>
    <definedName name="Z_A0197BF3_E194_41D9_A738_52228EE729DC_.wvu.Cols" localSheetId="5" hidden="1">TH_NgLuoi!$H:$AI</definedName>
    <definedName name="Z_A0197BF3_E194_41D9_A738_52228EE729DC_.wvu.FilterData" localSheetId="3" hidden="1">TBA!$A$3:$BG$69</definedName>
    <definedName name="Z_A0197BF3_E194_41D9_A738_52228EE729DC_.wvu.PrintArea" localSheetId="0" hidden="1">BCSX!$A$1:$D$45,BCSX!$F$1:$U$48</definedName>
    <definedName name="Z_A0197BF3_E194_41D9_A738_52228EE729DC_.wvu.PrintArea" localSheetId="5" hidden="1">TH_NgLuoi!$B$1:$I$49</definedName>
    <definedName name="Z_AD62F15E_E4D0_4895_9D5F_05FA49D5425D_.wvu.Cols" localSheetId="5" hidden="1">TH_NgLuoi!$K:$AI</definedName>
    <definedName name="Z_AD62F15E_E4D0_4895_9D5F_05FA49D5425D_.wvu.FilterData" localSheetId="3" hidden="1">TBA!$A$3:$BG$69</definedName>
    <definedName name="Z_AD62F15E_E4D0_4895_9D5F_05FA49D5425D_.wvu.PrintArea" localSheetId="0" hidden="1">BCSX!$A$1:$D$45,BCSX!$F$1:$U$48</definedName>
    <definedName name="Z_AD62F15E_E4D0_4895_9D5F_05FA49D5425D_.wvu.PrintArea" localSheetId="5" hidden="1">TH_NgLuoi!$B$1:$I$49</definedName>
    <definedName name="Z_B0236EF4_4589_4A9E_A5FE_507E9369040F_.wvu.Cols" localSheetId="5" hidden="1">TH_NgLuoi!$K:$AI</definedName>
    <definedName name="Z_B0236EF4_4589_4A9E_A5FE_507E9369040F_.wvu.FilterData" localSheetId="3" hidden="1">TBA!$A$3:$BG$69</definedName>
    <definedName name="Z_B0236EF4_4589_4A9E_A5FE_507E9369040F_.wvu.PrintArea" localSheetId="0" hidden="1">BCSX!$A$1:$D$45,BCSX!$F$1:$U$48</definedName>
    <definedName name="Z_B0236EF4_4589_4A9E_A5FE_507E9369040F_.wvu.PrintArea" localSheetId="5" hidden="1">TH_NgLuoi!$B$1:$I$49</definedName>
    <definedName name="Z_B1877DBE_0A9F_4B77_8C5F_B727A77DDF54_.wvu.Cols" localSheetId="13" hidden="1">'Cắt khẩn 110, 22kV'!$F:$AG</definedName>
    <definedName name="Z_B1877DBE_0A9F_4B77_8C5F_B727A77DDF54_.wvu.Cols" localSheetId="5" hidden="1">TH_NgLuoi!$H:$AI</definedName>
    <definedName name="Z_B1877DBE_0A9F_4B77_8C5F_B727A77DDF54_.wvu.FilterData" localSheetId="3" hidden="1">TBA!$A$3:$BG$69</definedName>
    <definedName name="Z_B1877DBE_0A9F_4B77_8C5F_B727A77DDF54_.wvu.PrintArea" localSheetId="0" hidden="1">BCSX!$A$1:$D$45,BCSX!$F$1:$U$48</definedName>
    <definedName name="Z_B1877DBE_0A9F_4B77_8C5F_B727A77DDF54_.wvu.PrintArea" localSheetId="5" hidden="1">TH_NgLuoi!$B$1:$I$49</definedName>
    <definedName name="Z_C8DC17E8_AEB6_4568_8236_F2228F73C00B_.wvu.Cols" localSheetId="4" hidden="1">PC!$D:$D</definedName>
    <definedName name="Z_C8DC17E8_AEB6_4568_8236_F2228F73C00B_.wvu.Cols" localSheetId="5" hidden="1">TH_NgLuoi!$H:$AI</definedName>
    <definedName name="Z_C8DC17E8_AEB6_4568_8236_F2228F73C00B_.wvu.FilterData" localSheetId="3" hidden="1">TBA!$A$3:$BG$69</definedName>
    <definedName name="Z_C8DC17E8_AEB6_4568_8236_F2228F73C00B_.wvu.PrintArea" localSheetId="0" hidden="1">BCSX!$A$1:$D$45,BCSX!$F$1:$U$48</definedName>
    <definedName name="Z_C8DC17E8_AEB6_4568_8236_F2228F73C00B_.wvu.PrintArea" localSheetId="5" hidden="1">TH_NgLuoi!$B$1:$I$49</definedName>
    <definedName name="Z_FC65F21B_4CEC_48B9_99E9_854A601BE461_.wvu.Cols" localSheetId="5" hidden="1">TH_NgLuoi!$H:$AI</definedName>
    <definedName name="Z_FC65F21B_4CEC_48B9_99E9_854A601BE461_.wvu.FilterData" localSheetId="3" hidden="1">TBA!$A$3:$BG$69</definedName>
    <definedName name="Z_FC65F21B_4CEC_48B9_99E9_854A601BE461_.wvu.PrintArea" localSheetId="0" hidden="1">BCSX!$A$1:$D$45,BCSX!$F$1:$U$48</definedName>
    <definedName name="Z_FC65F21B_4CEC_48B9_99E9_854A601BE461_.wvu.PrintArea" localSheetId="5" hidden="1">TH_NgLuoi!$B$1:$I$49</definedName>
  </definedNames>
  <calcPr calcId="162913"/>
  <customWorkbookViews>
    <customWorkbookView name="DELL - Personal View" guid="{75DD6FA6-D4F4-4971-9BF7-52272059D0A9}" mergeInterval="0" personalView="1" maximized="1" xWindow="-8" yWindow="-8" windowWidth="1382" windowHeight="744" tabRatio="871" activeSheetId="5"/>
    <customWorkbookView name="minhlh - Personal View" guid="{1D4E6CE9-D574-44F5-B69E-05119AF88702}" mergeInterval="0" personalView="1" maximized="1" xWindow="-8" yWindow="-8" windowWidth="1936" windowHeight="1048" tabRatio="871" activeSheetId="6"/>
    <customWorkbookView name="trungduyk13@gmail.com - Personal View" guid="{B0236EF4-4589-4A9E-A5FE-507E9369040F}" mergeInterval="0" personalView="1" maximized="1" xWindow="-9" yWindow="-9" windowWidth="1938" windowHeight="1048" tabRatio="871" activeSheetId="7"/>
    <customWorkbookView name="ADMIN - Personal View" guid="{B1877DBE-0A9F-4B77-8C5F-B727A77DDF54}" mergeInterval="0" personalView="1" maximized="1" xWindow="-12" yWindow="-12" windowWidth="2584" windowHeight="1380" tabRatio="871" activeSheetId="14"/>
    <customWorkbookView name="Thinh Ton That Phuc - Personal View" guid="{4180A157-558B-4F14-9CE4-9E26496DABD4}" mergeInterval="0" personalView="1" maximized="1" xWindow="-9" yWindow="-9" windowWidth="1938" windowHeight="1048" tabRatio="871" activeSheetId="14"/>
    <customWorkbookView name="Vo Truong Thanh - Personal View" guid="{9E8B758A-381B-469B-BCAD-8DCE4BC612DE}" mergeInterval="0" personalView="1" maximized="1" xWindow="-9" yWindow="-9" windowWidth="1938" windowHeight="1165" tabRatio="871" activeSheetId="6"/>
    <customWorkbookView name="HP-ProBook - Personal View" guid="{57CFE33F-1C1E-4DE2-8F79-FC8F76E572B7}" mergeInterval="0" personalView="1" maximized="1" xWindow="-8" yWindow="-8" windowWidth="1382" windowHeight="744" tabRatio="871" activeSheetId="3" showComments="commIndAndComment"/>
    <customWorkbookView name="Windows User - Personal View" guid="{0605BDD4-8315-4243-A7F4-0A722E31D4D0}" mergeInterval="0" personalView="1" maximized="1" xWindow="-11" yWindow="-11" windowWidth="1942" windowHeight="1162" tabRatio="871" activeSheetId="2"/>
    <customWorkbookView name="To Dieu Hanh - Personal View" guid="{46034848-99AB-4788-898F-A052AD17F33E}" mergeInterval="0" personalView="1" maximized="1" xWindow="-8" yWindow="-8" windowWidth="2576" windowHeight="1576" tabRatio="871" activeSheetId="9"/>
    <customWorkbookView name="dungntt - Personal View" guid="{AD62F15E-E4D0-4895-9D5F-05FA49D5425D}" mergeInterval="0" personalView="1" maximized="1" xWindow="-8" yWindow="-8" windowWidth="1936" windowHeight="1056" tabRatio="871" activeSheetId="2"/>
    <customWorkbookView name="long - Personal View" guid="{FC65F21B-4CEC-48B9-99E9-854A601BE461}" mergeInterval="0" personalView="1" maximized="1" xWindow="-8" yWindow="-8" windowWidth="1456" windowHeight="876" tabRatio="871" activeSheetId="5"/>
    <customWorkbookView name="Trung Hieu - Personal View" guid="{A0197BF3-E194-41D9-A738-52228EE729DC}" mergeInterval="0" personalView="1" maximized="1" xWindow="-8" yWindow="-8" windowWidth="1936" windowHeight="1168" tabRatio="871" activeSheetId="15"/>
    <customWorkbookView name="Dieu Do Vien A2 - Personal View" guid="{C8DC17E8-AEB6-4568-8236-F2228F73C00B}" mergeInterval="0" personalView="1" maximized="1" xWindow="-8" yWindow="-8" windowWidth="3856" windowHeight="2128" tabRatio="871" activeSheetId="6"/>
  </customWorkbookViews>
</workbook>
</file>

<file path=xl/calcChain.xml><?xml version="1.0" encoding="utf-8"?>
<calcChain xmlns="http://schemas.openxmlformats.org/spreadsheetml/2006/main">
  <c r="G21" i="6" l="1"/>
  <c r="E31" i="2" l="1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D32" i="2"/>
  <c r="D31" i="2"/>
  <c r="C31" i="2"/>
  <c r="C39" i="2"/>
  <c r="D31" i="1" s="1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E39" i="2"/>
  <c r="F39" i="2"/>
  <c r="G39" i="2"/>
  <c r="E40" i="2"/>
  <c r="F40" i="2"/>
  <c r="G40" i="2"/>
  <c r="D40" i="2"/>
  <c r="D39" i="2"/>
  <c r="C81" i="2"/>
  <c r="C1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D91" i="2"/>
  <c r="C91" i="2"/>
  <c r="AK55" i="7" s="1"/>
  <c r="C68" i="2"/>
  <c r="C69" i="2"/>
  <c r="C71" i="2"/>
  <c r="C74" i="2"/>
  <c r="T55" i="7" s="1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D74" i="2"/>
  <c r="C16" i="2"/>
  <c r="C15" i="2"/>
  <c r="C13" i="2"/>
  <c r="C12" i="2"/>
  <c r="C9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D15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E11" i="2"/>
  <c r="D1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D81" i="2"/>
  <c r="E59" i="8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D16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D12" i="2"/>
  <c r="C59" i="8"/>
  <c r="J10" i="8"/>
  <c r="BB11" i="8"/>
  <c r="BC11" i="8"/>
  <c r="BD11" i="8"/>
  <c r="BE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J11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D9" i="2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7" i="14"/>
  <c r="AK8" i="14"/>
  <c r="AK9" i="14"/>
  <c r="AK10" i="14"/>
  <c r="AK11" i="14"/>
  <c r="AK12" i="14"/>
  <c r="AK13" i="14"/>
  <c r="AK14" i="14"/>
  <c r="AK15" i="14"/>
  <c r="AK16" i="14"/>
  <c r="AK17" i="14"/>
  <c r="AK18" i="14"/>
  <c r="AK19" i="14"/>
  <c r="AK20" i="14"/>
  <c r="AK21" i="14"/>
  <c r="AK22" i="14"/>
  <c r="AK23" i="14"/>
  <c r="AK24" i="14"/>
  <c r="AK25" i="14"/>
  <c r="AK26" i="14"/>
  <c r="AK27" i="14"/>
  <c r="AK28" i="14"/>
  <c r="AK29" i="14"/>
  <c r="AK30" i="14"/>
  <c r="AK31" i="14"/>
  <c r="AK32" i="14"/>
  <c r="AK33" i="14"/>
  <c r="AK34" i="14"/>
  <c r="AK35" i="14"/>
  <c r="AK36" i="14"/>
  <c r="AK37" i="14"/>
  <c r="AK38" i="14"/>
  <c r="AK39" i="14"/>
  <c r="AK40" i="14"/>
  <c r="AK41" i="14"/>
  <c r="AK42" i="14"/>
  <c r="AK43" i="14"/>
  <c r="AK44" i="14"/>
  <c r="AK45" i="14"/>
  <c r="AK46" i="14"/>
  <c r="AK47" i="14"/>
  <c r="AK48" i="14"/>
  <c r="AK49" i="14"/>
  <c r="AK50" i="14"/>
  <c r="AK51" i="14"/>
  <c r="AK52" i="14"/>
  <c r="AK53" i="14"/>
  <c r="AK54" i="14"/>
  <c r="AK55" i="14"/>
  <c r="AK56" i="14"/>
  <c r="AK57" i="14"/>
  <c r="AK58" i="14"/>
  <c r="AK59" i="14"/>
  <c r="AK60" i="14"/>
  <c r="AK61" i="14"/>
  <c r="AK62" i="14"/>
  <c r="AK63" i="14"/>
  <c r="AK64" i="14"/>
  <c r="AK65" i="14"/>
  <c r="AK66" i="14"/>
  <c r="AK67" i="14"/>
  <c r="AK68" i="14"/>
  <c r="AK69" i="14"/>
  <c r="AK70" i="14"/>
  <c r="AK71" i="14"/>
  <c r="AK72" i="14"/>
  <c r="AK73" i="14"/>
  <c r="AK74" i="14"/>
  <c r="AK75" i="14"/>
  <c r="AK76" i="14"/>
  <c r="AK77" i="14"/>
  <c r="AK78" i="14"/>
  <c r="AK79" i="14"/>
  <c r="AK80" i="14"/>
  <c r="AK81" i="14"/>
  <c r="AK82" i="14"/>
  <c r="AK83" i="14"/>
  <c r="AK84" i="14"/>
  <c r="AK85" i="14"/>
  <c r="AK86" i="14"/>
  <c r="AK87" i="14"/>
  <c r="AK88" i="14"/>
  <c r="AK89" i="14"/>
  <c r="AK90" i="14"/>
  <c r="AK91" i="14"/>
  <c r="AK92" i="14"/>
  <c r="AK93" i="14"/>
  <c r="AK94" i="14"/>
  <c r="AK95" i="14"/>
  <c r="AK96" i="14"/>
  <c r="AK97" i="14"/>
  <c r="AK98" i="14"/>
  <c r="AK99" i="14"/>
  <c r="AK100" i="14"/>
  <c r="AK101" i="14"/>
  <c r="AK102" i="14"/>
  <c r="AK103" i="14"/>
  <c r="AK104" i="14"/>
  <c r="AK105" i="14"/>
  <c r="AK106" i="14"/>
  <c r="AK107" i="14"/>
  <c r="AK108" i="14"/>
  <c r="AK109" i="14"/>
  <c r="AK110" i="14"/>
  <c r="AK111" i="14"/>
  <c r="AK112" i="14"/>
  <c r="AK113" i="14"/>
  <c r="AK114" i="14"/>
  <c r="AK115" i="14"/>
  <c r="AK116" i="14"/>
  <c r="AK117" i="14"/>
  <c r="AK118" i="14"/>
  <c r="AK119" i="14"/>
  <c r="AK120" i="14"/>
  <c r="AK121" i="14"/>
  <c r="AK122" i="14"/>
  <c r="AK123" i="14"/>
  <c r="AK124" i="14"/>
  <c r="AK125" i="14"/>
  <c r="AK126" i="14"/>
  <c r="AK127" i="14"/>
  <c r="AK128" i="14"/>
  <c r="AK129" i="14"/>
  <c r="AK130" i="14"/>
  <c r="AK131" i="14"/>
  <c r="AK132" i="14"/>
  <c r="AK133" i="14"/>
  <c r="AK134" i="14"/>
  <c r="AK135" i="14"/>
  <c r="AK136" i="14"/>
  <c r="AK137" i="14"/>
  <c r="AK138" i="14"/>
  <c r="AK139" i="14"/>
  <c r="AK140" i="14"/>
  <c r="AK141" i="14"/>
  <c r="AK142" i="14"/>
  <c r="AK143" i="14"/>
  <c r="AK144" i="14"/>
  <c r="AK145" i="14"/>
  <c r="AK146" i="14"/>
  <c r="AK147" i="14"/>
  <c r="AK148" i="14"/>
  <c r="AK149" i="14"/>
  <c r="AK150" i="14"/>
  <c r="AK151" i="14"/>
  <c r="AK152" i="14"/>
  <c r="AK153" i="14"/>
  <c r="AK154" i="14"/>
  <c r="AK155" i="14"/>
  <c r="AK156" i="14"/>
  <c r="AK157" i="14"/>
  <c r="AK158" i="14"/>
  <c r="AK159" i="14"/>
  <c r="AK160" i="14"/>
  <c r="AK161" i="14"/>
  <c r="AK162" i="14"/>
  <c r="AK163" i="14"/>
  <c r="AK164" i="14"/>
  <c r="AK165" i="14"/>
  <c r="AK166" i="14"/>
  <c r="AK167" i="14"/>
  <c r="AK168" i="14"/>
  <c r="AK169" i="14"/>
  <c r="AK170" i="14"/>
  <c r="AK171" i="14"/>
  <c r="AK172" i="14"/>
  <c r="AK173" i="14"/>
  <c r="AK174" i="14"/>
  <c r="AK175" i="14"/>
  <c r="AK176" i="14"/>
  <c r="AK177" i="14"/>
  <c r="AK178" i="14"/>
  <c r="AK179" i="14"/>
  <c r="AK180" i="14"/>
  <c r="AK181" i="14"/>
  <c r="AK182" i="14"/>
  <c r="AK183" i="14"/>
  <c r="AK184" i="14"/>
  <c r="AK185" i="14"/>
  <c r="AK186" i="14"/>
  <c r="AK187" i="14"/>
  <c r="AK188" i="14"/>
  <c r="AK189" i="14"/>
  <c r="AK190" i="14"/>
  <c r="AK191" i="14"/>
  <c r="AK192" i="14"/>
  <c r="AK193" i="14"/>
  <c r="AK194" i="14"/>
  <c r="AK195" i="14"/>
  <c r="AK196" i="14"/>
  <c r="AK197" i="14"/>
  <c r="AK198" i="14"/>
  <c r="AK199" i="14"/>
  <c r="AK200" i="14"/>
  <c r="AK201" i="14"/>
  <c r="AK202" i="14"/>
  <c r="AK203" i="14"/>
  <c r="AK204" i="14"/>
  <c r="AK205" i="14"/>
  <c r="AK206" i="14"/>
  <c r="AK207" i="14"/>
  <c r="AK208" i="14"/>
  <c r="AK209" i="14"/>
  <c r="AK210" i="14"/>
  <c r="AK211" i="14"/>
  <c r="AK212" i="14"/>
  <c r="AK213" i="14"/>
  <c r="AK214" i="14"/>
  <c r="AK215" i="14"/>
  <c r="AK216" i="14"/>
  <c r="AK217" i="14"/>
  <c r="AK218" i="14"/>
  <c r="AK219" i="14"/>
  <c r="AK220" i="14"/>
  <c r="AK221" i="14"/>
  <c r="AK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AJ202" i="14"/>
  <c r="AJ203" i="14"/>
  <c r="AJ204" i="14"/>
  <c r="AJ205" i="14"/>
  <c r="AJ206" i="14"/>
  <c r="AJ207" i="14"/>
  <c r="AJ208" i="14"/>
  <c r="AJ209" i="14"/>
  <c r="AJ210" i="14"/>
  <c r="AJ211" i="14"/>
  <c r="AJ212" i="14"/>
  <c r="AJ213" i="14"/>
  <c r="AJ214" i="14"/>
  <c r="AJ215" i="14"/>
  <c r="AJ216" i="14"/>
  <c r="AJ217" i="14"/>
  <c r="AJ218" i="14"/>
  <c r="AJ219" i="14"/>
  <c r="AJ220" i="14"/>
  <c r="AJ221" i="14"/>
  <c r="AJ7" i="14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D71" i="2"/>
  <c r="C31" i="1" l="1"/>
  <c r="B31" i="1"/>
  <c r="AK7" i="7" a="1"/>
  <c r="AK7" i="7" s="1"/>
  <c r="B7" i="7"/>
  <c r="I17" i="2"/>
  <c r="X17" i="2"/>
  <c r="H17" i="2"/>
  <c r="E11" i="8" a="1"/>
  <c r="E11" i="8" s="1"/>
  <c r="AK17" i="2"/>
  <c r="AC17" i="2"/>
  <c r="U17" i="2"/>
  <c r="M17" i="2"/>
  <c r="C11" i="8" a="1"/>
  <c r="C11" i="8" s="1"/>
  <c r="AS17" i="2"/>
  <c r="AE17" i="2"/>
  <c r="O17" i="2"/>
  <c r="AM17" i="2"/>
  <c r="W17" i="2"/>
  <c r="G17" i="2"/>
  <c r="AU17" i="2"/>
  <c r="N17" i="2"/>
  <c r="AO17" i="2"/>
  <c r="E17" i="2"/>
  <c r="AY17" i="2"/>
  <c r="AH17" i="2"/>
  <c r="AV17" i="2"/>
  <c r="P17" i="2"/>
  <c r="S17" i="2"/>
  <c r="Z17" i="2"/>
  <c r="AG17" i="2"/>
  <c r="AQ17" i="2"/>
  <c r="AA17" i="2"/>
  <c r="K17" i="2"/>
  <c r="R17" i="2"/>
  <c r="J17" i="2"/>
  <c r="Y17" i="2"/>
  <c r="Q17" i="2"/>
  <c r="V17" i="2"/>
  <c r="F17" i="2"/>
  <c r="AI17" i="2"/>
  <c r="AF17" i="2"/>
  <c r="D17" i="2"/>
  <c r="AJ17" i="2"/>
  <c r="T17" i="2"/>
  <c r="AX17" i="2"/>
  <c r="AP17" i="2"/>
  <c r="AR17" i="2"/>
  <c r="C17" i="2"/>
  <c r="AW17" i="2"/>
  <c r="AN17" i="2"/>
  <c r="AB17" i="2"/>
  <c r="L17" i="2"/>
  <c r="AT17" i="2"/>
  <c r="AL17" i="2"/>
  <c r="AD17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E69" i="2"/>
  <c r="D69" i="2"/>
  <c r="D68" i="2"/>
  <c r="C55" i="7"/>
  <c r="E13" i="2"/>
  <c r="C8" i="7" s="1"/>
  <c r="F13" i="2"/>
  <c r="C9" i="7" s="1"/>
  <c r="G13" i="2"/>
  <c r="C10" i="7" s="1"/>
  <c r="H13" i="2"/>
  <c r="C11" i="7" s="1"/>
  <c r="I13" i="2"/>
  <c r="C12" i="7" s="1"/>
  <c r="J13" i="2"/>
  <c r="C13" i="7" s="1"/>
  <c r="K13" i="2"/>
  <c r="C14" i="7" s="1"/>
  <c r="L13" i="2"/>
  <c r="C15" i="7" s="1"/>
  <c r="M13" i="2"/>
  <c r="C16" i="7" s="1"/>
  <c r="N13" i="2"/>
  <c r="C17" i="7" s="1"/>
  <c r="O13" i="2"/>
  <c r="C18" i="7" s="1"/>
  <c r="P13" i="2"/>
  <c r="C19" i="7" s="1"/>
  <c r="Q13" i="2"/>
  <c r="C20" i="7" s="1"/>
  <c r="R13" i="2"/>
  <c r="C21" i="7" s="1"/>
  <c r="S13" i="2"/>
  <c r="C22" i="7" s="1"/>
  <c r="T13" i="2"/>
  <c r="C23" i="7" s="1"/>
  <c r="U13" i="2"/>
  <c r="C24" i="7" s="1"/>
  <c r="V13" i="2"/>
  <c r="C25" i="7" s="1"/>
  <c r="W13" i="2"/>
  <c r="C26" i="7" s="1"/>
  <c r="X13" i="2"/>
  <c r="C27" i="7" s="1"/>
  <c r="Y13" i="2"/>
  <c r="C28" i="7" s="1"/>
  <c r="Z13" i="2"/>
  <c r="C29" i="7" s="1"/>
  <c r="AA13" i="2"/>
  <c r="C30" i="7" s="1"/>
  <c r="AB13" i="2"/>
  <c r="C31" i="7" s="1"/>
  <c r="AC13" i="2"/>
  <c r="C32" i="7" s="1"/>
  <c r="AD13" i="2"/>
  <c r="C33" i="7" s="1"/>
  <c r="AE13" i="2"/>
  <c r="C34" i="7" s="1"/>
  <c r="AF13" i="2"/>
  <c r="C35" i="7" s="1"/>
  <c r="AG13" i="2"/>
  <c r="C36" i="7" s="1"/>
  <c r="AH13" i="2"/>
  <c r="C37" i="7" s="1"/>
  <c r="AI13" i="2"/>
  <c r="C38" i="7" s="1"/>
  <c r="AJ13" i="2"/>
  <c r="C39" i="7" s="1"/>
  <c r="AK13" i="2"/>
  <c r="C40" i="7" s="1"/>
  <c r="AL13" i="2"/>
  <c r="C41" i="7" s="1"/>
  <c r="AM13" i="2"/>
  <c r="C42" i="7" s="1"/>
  <c r="AN13" i="2"/>
  <c r="C43" i="7" s="1"/>
  <c r="AO13" i="2"/>
  <c r="C44" i="7" s="1"/>
  <c r="AP13" i="2"/>
  <c r="C45" i="7" s="1"/>
  <c r="AQ13" i="2"/>
  <c r="C46" i="7" s="1"/>
  <c r="AR13" i="2"/>
  <c r="C47" i="7" s="1"/>
  <c r="AS13" i="2"/>
  <c r="C48" i="7" s="1"/>
  <c r="AT13" i="2"/>
  <c r="C49" i="7" s="1"/>
  <c r="AU13" i="2"/>
  <c r="C50" i="7" s="1"/>
  <c r="AV13" i="2"/>
  <c r="C51" i="7" s="1"/>
  <c r="AW13" i="2"/>
  <c r="C52" i="7" s="1"/>
  <c r="AX13" i="2"/>
  <c r="C53" i="7" s="1"/>
  <c r="AY13" i="2"/>
  <c r="C54" i="7" s="1"/>
  <c r="D13" i="2"/>
  <c r="C7" i="7" s="1"/>
  <c r="E9" i="2"/>
  <c r="B8" i="7" s="1"/>
  <c r="F9" i="2"/>
  <c r="B9" i="7" s="1"/>
  <c r="G9" i="2"/>
  <c r="B10" i="7" s="1"/>
  <c r="H9" i="2"/>
  <c r="B11" i="7" s="1"/>
  <c r="I9" i="2"/>
  <c r="B12" i="7" s="1"/>
  <c r="J9" i="2"/>
  <c r="B13" i="7" s="1"/>
  <c r="K9" i="2"/>
  <c r="B14" i="7" s="1"/>
  <c r="L9" i="2"/>
  <c r="B15" i="7" s="1"/>
  <c r="M9" i="2"/>
  <c r="B16" i="7" s="1"/>
  <c r="N9" i="2"/>
  <c r="B17" i="7" s="1"/>
  <c r="O9" i="2"/>
  <c r="B18" i="7" s="1"/>
  <c r="P9" i="2"/>
  <c r="B19" i="7" s="1"/>
  <c r="Q9" i="2"/>
  <c r="B20" i="7" s="1"/>
  <c r="R9" i="2"/>
  <c r="B21" i="7" s="1"/>
  <c r="S9" i="2"/>
  <c r="B22" i="7" s="1"/>
  <c r="T9" i="2"/>
  <c r="B23" i="7" s="1"/>
  <c r="U9" i="2"/>
  <c r="B24" i="7" s="1"/>
  <c r="V9" i="2"/>
  <c r="B25" i="7" s="1"/>
  <c r="W9" i="2"/>
  <c r="B26" i="7" s="1"/>
  <c r="X9" i="2"/>
  <c r="B27" i="7" s="1"/>
  <c r="Y9" i="2"/>
  <c r="B28" i="7" s="1"/>
  <c r="Z9" i="2"/>
  <c r="B29" i="7" s="1"/>
  <c r="AA9" i="2"/>
  <c r="B30" i="7" s="1"/>
  <c r="AB9" i="2"/>
  <c r="B31" i="7" s="1"/>
  <c r="AC9" i="2"/>
  <c r="B32" i="7" s="1"/>
  <c r="AD9" i="2"/>
  <c r="B33" i="7" s="1"/>
  <c r="AE9" i="2"/>
  <c r="B34" i="7" s="1"/>
  <c r="AF9" i="2"/>
  <c r="B35" i="7" s="1"/>
  <c r="AG9" i="2"/>
  <c r="B36" i="7" s="1"/>
  <c r="AH9" i="2"/>
  <c r="B37" i="7" s="1"/>
  <c r="AI9" i="2"/>
  <c r="B38" i="7" s="1"/>
  <c r="AJ9" i="2"/>
  <c r="B39" i="7" s="1"/>
  <c r="AK9" i="2"/>
  <c r="B40" i="7" s="1"/>
  <c r="AL9" i="2"/>
  <c r="B41" i="7" s="1"/>
  <c r="AM9" i="2"/>
  <c r="B42" i="7" s="1"/>
  <c r="AN9" i="2"/>
  <c r="B43" i="7" s="1"/>
  <c r="AO9" i="2"/>
  <c r="B44" i="7" s="1"/>
  <c r="AP9" i="2"/>
  <c r="B45" i="7" s="1"/>
  <c r="AQ9" i="2"/>
  <c r="B46" i="7" s="1"/>
  <c r="AR9" i="2"/>
  <c r="B47" i="7" s="1"/>
  <c r="AS9" i="2"/>
  <c r="B48" i="7" s="1"/>
  <c r="AT9" i="2"/>
  <c r="B49" i="7" s="1"/>
  <c r="AU9" i="2"/>
  <c r="B50" i="7" s="1"/>
  <c r="AV9" i="2"/>
  <c r="B51" i="7" s="1"/>
  <c r="AW9" i="2"/>
  <c r="B52" i="7" s="1"/>
  <c r="AX9" i="2"/>
  <c r="B53" i="7" s="1"/>
  <c r="AY9" i="2"/>
  <c r="B54" i="7" s="1"/>
  <c r="B55" i="7"/>
  <c r="N55" i="7"/>
  <c r="AY14" i="2"/>
  <c r="AX14" i="2" s="1"/>
  <c r="AW14" i="2" s="1"/>
  <c r="AV14" i="2" s="1"/>
  <c r="AU14" i="2" s="1"/>
  <c r="AT14" i="2" s="1"/>
  <c r="AS14" i="2" s="1"/>
  <c r="AR14" i="2" s="1"/>
  <c r="AQ14" i="2" s="1"/>
  <c r="AP14" i="2" s="1"/>
  <c r="AO14" i="2" s="1"/>
  <c r="AN14" i="2" s="1"/>
  <c r="AM14" i="2" s="1"/>
  <c r="AL14" i="2" s="1"/>
  <c r="AK14" i="2" s="1"/>
  <c r="AJ14" i="2" s="1"/>
  <c r="AI14" i="2" s="1"/>
  <c r="AH14" i="2" s="1"/>
  <c r="AG14" i="2" s="1"/>
  <c r="AF14" i="2" s="1"/>
  <c r="AE14" i="2" s="1"/>
  <c r="AD14" i="2" s="1"/>
  <c r="AC14" i="2" s="1"/>
  <c r="AB14" i="2" s="1"/>
  <c r="AA14" i="2" s="1"/>
  <c r="Z14" i="2" s="1"/>
  <c r="Y14" i="2" s="1"/>
  <c r="X14" i="2" s="1"/>
  <c r="W14" i="2" s="1"/>
  <c r="V14" i="2" s="1"/>
  <c r="U14" i="2" s="1"/>
  <c r="T14" i="2" s="1"/>
  <c r="S14" i="2" s="1"/>
  <c r="R14" i="2" s="1"/>
  <c r="Q14" i="2" s="1"/>
  <c r="P14" i="2" s="1"/>
  <c r="O14" i="2" s="1"/>
  <c r="N14" i="2" s="1"/>
  <c r="M14" i="2" s="1"/>
  <c r="L14" i="2" s="1"/>
  <c r="K14" i="2" s="1"/>
  <c r="J14" i="2" s="1"/>
  <c r="I14" i="2" s="1"/>
  <c r="H14" i="2" s="1"/>
  <c r="G14" i="2" s="1"/>
  <c r="F14" i="2" s="1"/>
  <c r="E14" i="2" s="1"/>
  <c r="AK24" i="7" l="1"/>
  <c r="AK15" i="7"/>
  <c r="AK33" i="7"/>
  <c r="AK53" i="7"/>
  <c r="AK20" i="7"/>
  <c r="AK23" i="7"/>
  <c r="AK39" i="7"/>
  <c r="AK13" i="7"/>
  <c r="AK46" i="7"/>
  <c r="AK47" i="7"/>
  <c r="AK21" i="7"/>
  <c r="AK8" i="7"/>
  <c r="AK31" i="7"/>
  <c r="AK52" i="7"/>
  <c r="AK40" i="7"/>
  <c r="AK16" i="7"/>
  <c r="AK51" i="7"/>
  <c r="AK9" i="7"/>
  <c r="AK32" i="7"/>
  <c r="AK19" i="7"/>
  <c r="AK25" i="7"/>
  <c r="AK48" i="7"/>
  <c r="AK50" i="7"/>
  <c r="AK41" i="7"/>
  <c r="AK37" i="7"/>
  <c r="AK18" i="7"/>
  <c r="AK10" i="7"/>
  <c r="AK36" i="7"/>
  <c r="AK49" i="7"/>
  <c r="AK26" i="7"/>
  <c r="AK35" i="7"/>
  <c r="AK17" i="7"/>
  <c r="AK42" i="7"/>
  <c r="AK34" i="7"/>
  <c r="AK44" i="7"/>
  <c r="AK12" i="7"/>
  <c r="AK29" i="7"/>
  <c r="AK28" i="7"/>
  <c r="AK43" i="7"/>
  <c r="AK45" i="7"/>
  <c r="AK27" i="7"/>
  <c r="AK11" i="7"/>
  <c r="AK14" i="7"/>
  <c r="AK54" i="7"/>
  <c r="AK38" i="7"/>
  <c r="AK30" i="7"/>
  <c r="AK22" i="7"/>
  <c r="E19" i="8"/>
  <c r="E55" i="8"/>
  <c r="E15" i="8"/>
  <c r="E56" i="8"/>
  <c r="E12" i="8"/>
  <c r="E26" i="8"/>
  <c r="E38" i="8"/>
  <c r="E22" i="8"/>
  <c r="E21" i="8"/>
  <c r="E53" i="8"/>
  <c r="E48" i="8"/>
  <c r="E36" i="8"/>
  <c r="E33" i="8"/>
  <c r="E28" i="8"/>
  <c r="E17" i="8"/>
  <c r="E58" i="8"/>
  <c r="E45" i="8"/>
  <c r="E39" i="8"/>
  <c r="E32" i="8"/>
  <c r="E42" i="8"/>
  <c r="E29" i="8"/>
  <c r="E23" i="8"/>
  <c r="E24" i="8"/>
  <c r="E18" i="8"/>
  <c r="E57" i="8"/>
  <c r="E43" i="8"/>
  <c r="E52" i="8"/>
  <c r="E46" i="8"/>
  <c r="E41" i="8"/>
  <c r="E35" i="8"/>
  <c r="C22" i="8"/>
  <c r="E20" i="8"/>
  <c r="E54" i="8"/>
  <c r="E37" i="8"/>
  <c r="E25" i="8"/>
  <c r="E51" i="8"/>
  <c r="E40" i="8"/>
  <c r="C37" i="8"/>
  <c r="C13" i="8"/>
  <c r="C53" i="8"/>
  <c r="C56" i="8"/>
  <c r="C44" i="8"/>
  <c r="C47" i="8"/>
  <c r="E50" i="8"/>
  <c r="E30" i="8"/>
  <c r="E13" i="8"/>
  <c r="E47" i="8"/>
  <c r="E27" i="8"/>
  <c r="E16" i="8"/>
  <c r="C19" i="8"/>
  <c r="C24" i="8"/>
  <c r="C15" i="8"/>
  <c r="E44" i="8"/>
  <c r="E34" i="8"/>
  <c r="E14" i="8"/>
  <c r="E49" i="8"/>
  <c r="E31" i="8"/>
  <c r="C46" i="8"/>
  <c r="C26" i="8"/>
  <c r="C42" i="8"/>
  <c r="C14" i="8"/>
  <c r="C40" i="8"/>
  <c r="C21" i="8"/>
  <c r="C17" i="8"/>
  <c r="C33" i="8"/>
  <c r="C55" i="8"/>
  <c r="C31" i="8"/>
  <c r="C12" i="8"/>
  <c r="C27" i="8"/>
  <c r="C34" i="8"/>
  <c r="C50" i="8"/>
  <c r="C28" i="8"/>
  <c r="C57" i="8"/>
  <c r="C38" i="8"/>
  <c r="C35" i="8"/>
  <c r="C54" i="8"/>
  <c r="C25" i="8"/>
  <c r="C41" i="8"/>
  <c r="C18" i="8"/>
  <c r="C48" i="8"/>
  <c r="C29" i="8"/>
  <c r="C43" i="8"/>
  <c r="C45" i="8"/>
  <c r="C16" i="8"/>
  <c r="C32" i="8"/>
  <c r="C58" i="8"/>
  <c r="C39" i="8"/>
  <c r="C20" i="8"/>
  <c r="C51" i="8"/>
  <c r="C36" i="8"/>
  <c r="C52" i="8"/>
  <c r="C23" i="8"/>
  <c r="C49" i="8"/>
  <c r="C30" i="8"/>
  <c r="O55" i="7"/>
  <c r="M29" i="2"/>
  <c r="N7" i="7" a="1"/>
  <c r="O8" i="7" s="1"/>
  <c r="L29" i="2"/>
  <c r="I29" i="2"/>
  <c r="O29" i="2"/>
  <c r="G29" i="2"/>
  <c r="AX29" i="2"/>
  <c r="AP29" i="2"/>
  <c r="AH29" i="2"/>
  <c r="Z29" i="2"/>
  <c r="R29" i="2"/>
  <c r="AM29" i="2"/>
  <c r="AV29" i="2"/>
  <c r="AU29" i="2"/>
  <c r="AK29" i="2"/>
  <c r="E29" i="2"/>
  <c r="AN29" i="2"/>
  <c r="AE29" i="2"/>
  <c r="AC29" i="2"/>
  <c r="D29" i="2"/>
  <c r="AF29" i="2"/>
  <c r="U29" i="2"/>
  <c r="X29" i="2"/>
  <c r="W29" i="2"/>
  <c r="AS29" i="2"/>
  <c r="J29" i="2"/>
  <c r="AB29" i="2"/>
  <c r="AO29" i="2"/>
  <c r="AG29" i="2"/>
  <c r="Y29" i="2"/>
  <c r="Q29" i="2"/>
  <c r="AJ29" i="2"/>
  <c r="T29" i="2"/>
  <c r="AW29" i="2"/>
  <c r="P29" i="2"/>
  <c r="H29" i="2"/>
  <c r="AT29" i="2"/>
  <c r="AL29" i="2"/>
  <c r="AD29" i="2"/>
  <c r="V29" i="2"/>
  <c r="N29" i="2"/>
  <c r="F29" i="2"/>
  <c r="AR29" i="2"/>
  <c r="AY29" i="2"/>
  <c r="AQ29" i="2"/>
  <c r="AI29" i="2"/>
  <c r="AA29" i="2"/>
  <c r="S29" i="2"/>
  <c r="K29" i="2"/>
  <c r="AV23" i="2"/>
  <c r="AW23" i="2"/>
  <c r="AX23" i="2"/>
  <c r="AY23" i="2"/>
  <c r="AV24" i="2"/>
  <c r="AW24" i="2"/>
  <c r="AX24" i="2"/>
  <c r="AY24" i="2"/>
  <c r="C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D64" i="2"/>
  <c r="AY10" i="2"/>
  <c r="AX10" i="2" s="1"/>
  <c r="AW10" i="2"/>
  <c r="AV10" i="2" s="1"/>
  <c r="AU10" i="2"/>
  <c r="AT10" i="2" s="1"/>
  <c r="AS10" i="2"/>
  <c r="AR10" i="2" s="1"/>
  <c r="AQ10" i="2"/>
  <c r="AP10" i="2" s="1"/>
  <c r="AO10" i="2"/>
  <c r="AN10" i="2" s="1"/>
  <c r="AM10" i="2"/>
  <c r="AL10" i="2" s="1"/>
  <c r="AK10" i="2"/>
  <c r="AJ10" i="2" s="1"/>
  <c r="AI10" i="2"/>
  <c r="AH10" i="2" s="1"/>
  <c r="AG10" i="2"/>
  <c r="AF10" i="2" s="1"/>
  <c r="AE10" i="2"/>
  <c r="AD10" i="2" s="1"/>
  <c r="AC10" i="2"/>
  <c r="AB10" i="2" s="1"/>
  <c r="AA10" i="2"/>
  <c r="Z10" i="2" s="1"/>
  <c r="Y10" i="2"/>
  <c r="X10" i="2" s="1"/>
  <c r="W10" i="2"/>
  <c r="V10" i="2" s="1"/>
  <c r="U10" i="2"/>
  <c r="T10" i="2" s="1"/>
  <c r="S10" i="2"/>
  <c r="R10" i="2" s="1"/>
  <c r="Q10" i="2"/>
  <c r="P10" i="2" s="1"/>
  <c r="O10" i="2"/>
  <c r="N10" i="2" s="1"/>
  <c r="M10" i="2"/>
  <c r="L10" i="2" s="1"/>
  <c r="K10" i="2"/>
  <c r="J10" i="2" s="1"/>
  <c r="I10" i="2"/>
  <c r="H10" i="2" s="1"/>
  <c r="G10" i="2"/>
  <c r="F10" i="2" s="1"/>
  <c r="E10" i="2"/>
  <c r="D10" i="2" s="1"/>
  <c r="C44" i="2"/>
  <c r="D25" i="1" s="1"/>
  <c r="C58" i="2"/>
  <c r="D14" i="1" s="1"/>
  <c r="D13" i="1"/>
  <c r="D14" i="2"/>
  <c r="C19" i="2"/>
  <c r="D19" i="2"/>
  <c r="E19" i="2"/>
  <c r="F19" i="2"/>
  <c r="G19" i="2"/>
  <c r="H19" i="2"/>
  <c r="I19" i="2"/>
  <c r="J19" i="2"/>
  <c r="K19" i="2"/>
  <c r="L19" i="2"/>
  <c r="M19" i="2"/>
  <c r="N19" i="2"/>
  <c r="D20" i="2"/>
  <c r="E20" i="2"/>
  <c r="F20" i="2"/>
  <c r="G20" i="2"/>
  <c r="H20" i="2"/>
  <c r="I20" i="2"/>
  <c r="J20" i="2"/>
  <c r="K20" i="2"/>
  <c r="L20" i="2"/>
  <c r="M20" i="2"/>
  <c r="N20" i="2"/>
  <c r="C21" i="2"/>
  <c r="D19" i="1" s="1"/>
  <c r="D21" i="2"/>
  <c r="E21" i="2"/>
  <c r="F21" i="2"/>
  <c r="G21" i="2"/>
  <c r="H21" i="2"/>
  <c r="I21" i="2"/>
  <c r="J21" i="2"/>
  <c r="K21" i="2"/>
  <c r="L21" i="2"/>
  <c r="M21" i="2"/>
  <c r="N21" i="2"/>
  <c r="D22" i="2"/>
  <c r="E22" i="2"/>
  <c r="F22" i="2"/>
  <c r="G22" i="2"/>
  <c r="H22" i="2"/>
  <c r="I22" i="2"/>
  <c r="J22" i="2"/>
  <c r="K22" i="2"/>
  <c r="L22" i="2"/>
  <c r="M22" i="2"/>
  <c r="N22" i="2"/>
  <c r="C23" i="2"/>
  <c r="D20" i="1" s="1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C25" i="2"/>
  <c r="D21" i="1" s="1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C27" i="2"/>
  <c r="D22" i="1" s="1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8" i="1"/>
  <c r="C33" i="2"/>
  <c r="C35" i="2" s="1"/>
  <c r="D29" i="1" s="1"/>
  <c r="D33" i="2"/>
  <c r="D35" i="2" s="1"/>
  <c r="E33" i="2"/>
  <c r="F33" i="2"/>
  <c r="G33" i="2"/>
  <c r="H33" i="2"/>
  <c r="I33" i="2"/>
  <c r="J33" i="2"/>
  <c r="K33" i="2"/>
  <c r="L33" i="2"/>
  <c r="M33" i="2"/>
  <c r="N33" i="2"/>
  <c r="D34" i="2"/>
  <c r="D36" i="2" s="1"/>
  <c r="E34" i="2"/>
  <c r="E36" i="2" s="1"/>
  <c r="F34" i="2"/>
  <c r="G34" i="2"/>
  <c r="H34" i="2"/>
  <c r="I34" i="2"/>
  <c r="J34" i="2"/>
  <c r="K34" i="2"/>
  <c r="L34" i="2"/>
  <c r="M34" i="2"/>
  <c r="N34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58" i="2"/>
  <c r="E58" i="2"/>
  <c r="F58" i="2"/>
  <c r="G58" i="2"/>
  <c r="H58" i="2"/>
  <c r="I58" i="2"/>
  <c r="J58" i="2"/>
  <c r="K58" i="2"/>
  <c r="L58" i="2"/>
  <c r="M58" i="2"/>
  <c r="N58" i="2"/>
  <c r="C59" i="2"/>
  <c r="D59" i="2"/>
  <c r="E59" i="2"/>
  <c r="F59" i="2"/>
  <c r="G59" i="2"/>
  <c r="H59" i="2"/>
  <c r="I59" i="2"/>
  <c r="J59" i="2"/>
  <c r="K59" i="2"/>
  <c r="L59" i="2"/>
  <c r="M59" i="2"/>
  <c r="N59" i="2"/>
  <c r="C60" i="2"/>
  <c r="D60" i="2"/>
  <c r="E60" i="2"/>
  <c r="F60" i="2"/>
  <c r="G60" i="2"/>
  <c r="H60" i="2"/>
  <c r="I60" i="2"/>
  <c r="J60" i="2"/>
  <c r="K60" i="2"/>
  <c r="L60" i="2"/>
  <c r="M60" i="2"/>
  <c r="N60" i="2"/>
  <c r="C61" i="2"/>
  <c r="D61" i="2"/>
  <c r="E61" i="2"/>
  <c r="F61" i="2"/>
  <c r="G61" i="2"/>
  <c r="H61" i="2"/>
  <c r="I61" i="2"/>
  <c r="J61" i="2"/>
  <c r="K61" i="2"/>
  <c r="L61" i="2"/>
  <c r="M61" i="2"/>
  <c r="N61" i="2"/>
  <c r="C62" i="2"/>
  <c r="D62" i="2"/>
  <c r="E62" i="2"/>
  <c r="F62" i="2"/>
  <c r="G62" i="2"/>
  <c r="H62" i="2"/>
  <c r="I62" i="2"/>
  <c r="J62" i="2"/>
  <c r="K62" i="2"/>
  <c r="L62" i="2"/>
  <c r="M62" i="2"/>
  <c r="N62" i="2"/>
  <c r="C63" i="2"/>
  <c r="D63" i="2"/>
  <c r="E63" i="2"/>
  <c r="F63" i="2"/>
  <c r="G63" i="2"/>
  <c r="H63" i="2"/>
  <c r="I63" i="2"/>
  <c r="J63" i="2"/>
  <c r="K63" i="2"/>
  <c r="L63" i="2"/>
  <c r="M63" i="2"/>
  <c r="N63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C90" i="2"/>
  <c r="C89" i="2"/>
  <c r="C88" i="2"/>
  <c r="C87" i="2"/>
  <c r="C86" i="2"/>
  <c r="C85" i="2"/>
  <c r="C84" i="2"/>
  <c r="C83" i="2"/>
  <c r="C82" i="2"/>
  <c r="C80" i="2"/>
  <c r="C79" i="2"/>
  <c r="Y55" i="7" s="1"/>
  <c r="C78" i="2"/>
  <c r="X55" i="7" s="1"/>
  <c r="C77" i="2"/>
  <c r="W55" i="7" s="1"/>
  <c r="C76" i="2"/>
  <c r="V55" i="7" s="1"/>
  <c r="C75" i="2"/>
  <c r="U55" i="7" s="1"/>
  <c r="C73" i="2"/>
  <c r="S55" i="7" s="1"/>
  <c r="C72" i="2"/>
  <c r="R55" i="7" s="1"/>
  <c r="C70" i="2"/>
  <c r="P55" i="7" s="1"/>
  <c r="C67" i="2"/>
  <c r="C66" i="2"/>
  <c r="C65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D90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D88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D73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D89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D87" i="2"/>
  <c r="D86" i="2"/>
  <c r="D85" i="2"/>
  <c r="D84" i="2"/>
  <c r="D83" i="2"/>
  <c r="D82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D80" i="2"/>
  <c r="D79" i="2"/>
  <c r="D78" i="2"/>
  <c r="D77" i="2"/>
  <c r="D76" i="2"/>
  <c r="D75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D72" i="2"/>
  <c r="D70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D67" i="2"/>
  <c r="D66" i="2"/>
  <c r="D65" i="2"/>
  <c r="C29" i="2"/>
  <c r="F38" i="2"/>
  <c r="AH4" i="9"/>
  <c r="D12" i="1"/>
  <c r="AE53" i="2"/>
  <c r="K53" i="2"/>
  <c r="AQ53" i="2"/>
  <c r="AU53" i="2"/>
  <c r="AM53" i="2"/>
  <c r="Y53" i="2"/>
  <c r="AA53" i="2"/>
  <c r="M53" i="2"/>
  <c r="AC53" i="2"/>
  <c r="AS53" i="2"/>
  <c r="O53" i="2"/>
  <c r="AG53" i="2"/>
  <c r="Q53" i="2"/>
  <c r="S53" i="2"/>
  <c r="AI53" i="2"/>
  <c r="E53" i="2"/>
  <c r="U53" i="2"/>
  <c r="G53" i="2"/>
  <c r="AK53" i="2"/>
  <c r="W53" i="2"/>
  <c r="AJ53" i="2"/>
  <c r="AD53" i="2"/>
  <c r="AH53" i="2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2" i="6"/>
  <c r="K22" i="6"/>
  <c r="L22" i="6"/>
  <c r="G51" i="1"/>
  <c r="G52" i="1"/>
  <c r="G53" i="1"/>
  <c r="G54" i="1"/>
  <c r="G55" i="1"/>
  <c r="G56" i="1"/>
  <c r="G57" i="1"/>
  <c r="G58" i="1"/>
  <c r="G59" i="1"/>
  <c r="G60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7" i="6"/>
  <c r="G6" i="6"/>
  <c r="G5" i="6"/>
  <c r="G4" i="6"/>
  <c r="G3" i="6"/>
  <c r="G2" i="6"/>
  <c r="G22" i="6"/>
  <c r="M22" i="6"/>
  <c r="M16" i="6"/>
  <c r="G16" i="6"/>
  <c r="K16" i="6"/>
  <c r="L16" i="6"/>
  <c r="G8" i="6"/>
  <c r="G9" i="6"/>
  <c r="G10" i="6"/>
  <c r="G11" i="6"/>
  <c r="G12" i="6"/>
  <c r="G13" i="6"/>
  <c r="G14" i="6"/>
  <c r="G15" i="6"/>
  <c r="G17" i="6"/>
  <c r="G18" i="6"/>
  <c r="G19" i="6"/>
  <c r="G20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O62" i="1"/>
  <c r="O63" i="1"/>
  <c r="O64" i="1"/>
  <c r="G61" i="1"/>
  <c r="G62" i="1"/>
  <c r="G63" i="1"/>
  <c r="G64" i="1"/>
  <c r="O25" i="1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8" i="10"/>
  <c r="F30" i="10"/>
  <c r="E30" i="10"/>
  <c r="M49" i="1"/>
  <c r="N49" i="1"/>
  <c r="M50" i="1"/>
  <c r="N50" i="1"/>
  <c r="M51" i="1"/>
  <c r="N51" i="1"/>
  <c r="M52" i="1"/>
  <c r="N52" i="1"/>
  <c r="M53" i="1"/>
  <c r="N53" i="1"/>
  <c r="M54" i="1"/>
  <c r="N54" i="1"/>
  <c r="F55" i="1"/>
  <c r="M55" i="1"/>
  <c r="N55" i="1"/>
  <c r="F56" i="1"/>
  <c r="M56" i="1"/>
  <c r="N56" i="1"/>
  <c r="F57" i="1"/>
  <c r="M57" i="1"/>
  <c r="N57" i="1"/>
  <c r="F58" i="1"/>
  <c r="M58" i="1"/>
  <c r="N58" i="1"/>
  <c r="F59" i="1"/>
  <c r="M59" i="1"/>
  <c r="N59" i="1"/>
  <c r="F60" i="1"/>
  <c r="M60" i="1"/>
  <c r="N60" i="1"/>
  <c r="F61" i="1"/>
  <c r="M61" i="1"/>
  <c r="N61" i="1"/>
  <c r="F62" i="1"/>
  <c r="M62" i="1"/>
  <c r="N62" i="1"/>
  <c r="F63" i="1"/>
  <c r="M63" i="1"/>
  <c r="N63" i="1"/>
  <c r="F64" i="1"/>
  <c r="M64" i="1"/>
  <c r="N64" i="1"/>
  <c r="F65" i="1"/>
  <c r="G65" i="1"/>
  <c r="M65" i="1"/>
  <c r="N65" i="1"/>
  <c r="O65" i="1"/>
  <c r="F66" i="1"/>
  <c r="G66" i="1"/>
  <c r="M66" i="1"/>
  <c r="N66" i="1"/>
  <c r="O66" i="1"/>
  <c r="F67" i="1"/>
  <c r="G67" i="1"/>
  <c r="M67" i="1"/>
  <c r="N67" i="1"/>
  <c r="O67" i="1"/>
  <c r="F68" i="1"/>
  <c r="G68" i="1"/>
  <c r="M68" i="1"/>
  <c r="N68" i="1"/>
  <c r="O68" i="1"/>
  <c r="F69" i="1"/>
  <c r="G69" i="1"/>
  <c r="M69" i="1"/>
  <c r="N69" i="1"/>
  <c r="O69" i="1"/>
  <c r="F70" i="1"/>
  <c r="G70" i="1"/>
  <c r="M70" i="1"/>
  <c r="N70" i="1"/>
  <c r="O70" i="1"/>
  <c r="F71" i="1"/>
  <c r="G71" i="1"/>
  <c r="M71" i="1"/>
  <c r="N71" i="1"/>
  <c r="O71" i="1"/>
  <c r="F72" i="1"/>
  <c r="G72" i="1"/>
  <c r="M72" i="1"/>
  <c r="N72" i="1"/>
  <c r="O72" i="1"/>
  <c r="F73" i="1"/>
  <c r="G73" i="1"/>
  <c r="M73" i="1"/>
  <c r="N73" i="1"/>
  <c r="O73" i="1"/>
  <c r="AH27" i="9"/>
  <c r="AH26" i="9"/>
  <c r="AH25" i="9"/>
  <c r="AH24" i="9"/>
  <c r="AH23" i="9"/>
  <c r="AH22" i="9"/>
  <c r="AH21" i="9"/>
  <c r="AH20" i="9"/>
  <c r="AH19" i="9"/>
  <c r="AH18" i="9"/>
  <c r="AH17" i="9"/>
  <c r="AH16" i="9"/>
  <c r="AH15" i="9"/>
  <c r="AH14" i="9"/>
  <c r="AH13" i="9"/>
  <c r="AH12" i="9"/>
  <c r="AH11" i="9"/>
  <c r="AH10" i="9"/>
  <c r="AH9" i="9"/>
  <c r="AH8" i="9"/>
  <c r="AH7" i="9"/>
  <c r="AH6" i="9"/>
  <c r="AH5" i="9"/>
  <c r="A5" i="1"/>
  <c r="A4" i="1"/>
  <c r="I33" i="10" s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23" i="1"/>
  <c r="O24" i="1"/>
  <c r="O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G24" i="1"/>
  <c r="G25" i="1"/>
  <c r="G26" i="1"/>
  <c r="F23" i="1"/>
  <c r="G23" i="1"/>
  <c r="N48" i="1"/>
  <c r="N23" i="1"/>
  <c r="K3" i="6"/>
  <c r="L3" i="6"/>
  <c r="M3" i="6"/>
  <c r="K4" i="6"/>
  <c r="L4" i="6"/>
  <c r="M4" i="6"/>
  <c r="K5" i="6"/>
  <c r="L5" i="6"/>
  <c r="M5" i="6"/>
  <c r="K6" i="6"/>
  <c r="L6" i="6"/>
  <c r="M6" i="6"/>
  <c r="K7" i="6"/>
  <c r="L7" i="6"/>
  <c r="M7" i="6"/>
  <c r="K8" i="6"/>
  <c r="L8" i="6"/>
  <c r="M8" i="6"/>
  <c r="K9" i="6"/>
  <c r="L9" i="6"/>
  <c r="M9" i="6"/>
  <c r="K10" i="6"/>
  <c r="L10" i="6"/>
  <c r="M10" i="6"/>
  <c r="K11" i="6"/>
  <c r="L11" i="6"/>
  <c r="M11" i="6"/>
  <c r="K12" i="6"/>
  <c r="L12" i="6"/>
  <c r="M12" i="6"/>
  <c r="K13" i="6"/>
  <c r="L13" i="6"/>
  <c r="M13" i="6"/>
  <c r="K14" i="6"/>
  <c r="L14" i="6"/>
  <c r="M14" i="6"/>
  <c r="K15" i="6"/>
  <c r="L15" i="6"/>
  <c r="M15" i="6"/>
  <c r="K17" i="6"/>
  <c r="L17" i="6"/>
  <c r="M17" i="6"/>
  <c r="K18" i="6"/>
  <c r="L18" i="6"/>
  <c r="M18" i="6"/>
  <c r="K19" i="6"/>
  <c r="L19" i="6"/>
  <c r="M19" i="6"/>
  <c r="K20" i="6"/>
  <c r="L20" i="6"/>
  <c r="M20" i="6"/>
  <c r="K21" i="6"/>
  <c r="L21" i="6"/>
  <c r="M21" i="6"/>
  <c r="K24" i="6"/>
  <c r="L24" i="6"/>
  <c r="M24" i="6"/>
  <c r="K25" i="6"/>
  <c r="L25" i="6"/>
  <c r="M25" i="6"/>
  <c r="K26" i="6"/>
  <c r="L26" i="6"/>
  <c r="M26" i="6"/>
  <c r="K27" i="6"/>
  <c r="L27" i="6"/>
  <c r="M27" i="6"/>
  <c r="K28" i="6"/>
  <c r="L28" i="6"/>
  <c r="M28" i="6"/>
  <c r="K29" i="6"/>
  <c r="L29" i="6"/>
  <c r="M29" i="6"/>
  <c r="K30" i="6"/>
  <c r="L30" i="6"/>
  <c r="M30" i="6"/>
  <c r="K31" i="6"/>
  <c r="L31" i="6"/>
  <c r="M31" i="6"/>
  <c r="K32" i="6"/>
  <c r="L32" i="6"/>
  <c r="M32" i="6"/>
  <c r="K33" i="6"/>
  <c r="L33" i="6"/>
  <c r="M33" i="6"/>
  <c r="K34" i="6"/>
  <c r="L34" i="6"/>
  <c r="M34" i="6"/>
  <c r="K35" i="6"/>
  <c r="L35" i="6"/>
  <c r="M35" i="6"/>
  <c r="K36" i="6"/>
  <c r="L36" i="6"/>
  <c r="M36" i="6"/>
  <c r="K37" i="6"/>
  <c r="L37" i="6"/>
  <c r="M37" i="6"/>
  <c r="K38" i="6"/>
  <c r="L38" i="6"/>
  <c r="M38" i="6"/>
  <c r="K39" i="6"/>
  <c r="L39" i="6"/>
  <c r="M39" i="6"/>
  <c r="K40" i="6"/>
  <c r="L40" i="6"/>
  <c r="M40" i="6"/>
  <c r="K41" i="6"/>
  <c r="L41" i="6"/>
  <c r="M41" i="6"/>
  <c r="K42" i="6"/>
  <c r="L42" i="6"/>
  <c r="M42" i="6"/>
  <c r="K43" i="6"/>
  <c r="L43" i="6"/>
  <c r="M43" i="6"/>
  <c r="K44" i="6"/>
  <c r="L44" i="6"/>
  <c r="M44" i="6"/>
  <c r="K45" i="6"/>
  <c r="L45" i="6"/>
  <c r="M45" i="6"/>
  <c r="K46" i="6"/>
  <c r="L46" i="6"/>
  <c r="M46" i="6"/>
  <c r="K47" i="6"/>
  <c r="L47" i="6"/>
  <c r="M47" i="6"/>
  <c r="K48" i="6"/>
  <c r="L48" i="6"/>
  <c r="M48" i="6"/>
  <c r="K49" i="6"/>
  <c r="L49" i="6"/>
  <c r="M49" i="6"/>
  <c r="K50" i="6"/>
  <c r="L50" i="6"/>
  <c r="M50" i="6"/>
  <c r="K51" i="6"/>
  <c r="L51" i="6"/>
  <c r="M51" i="6"/>
  <c r="K52" i="6"/>
  <c r="L52" i="6"/>
  <c r="M52" i="6"/>
  <c r="K53" i="6"/>
  <c r="L53" i="6"/>
  <c r="M53" i="6"/>
  <c r="K54" i="6"/>
  <c r="L54" i="6"/>
  <c r="M54" i="6"/>
  <c r="K55" i="6"/>
  <c r="L55" i="6"/>
  <c r="M55" i="6"/>
  <c r="K56" i="6"/>
  <c r="L56" i="6"/>
  <c r="M56" i="6"/>
  <c r="K57" i="6"/>
  <c r="L57" i="6"/>
  <c r="M57" i="6"/>
  <c r="K58" i="6"/>
  <c r="L58" i="6"/>
  <c r="M58" i="6"/>
  <c r="K59" i="6"/>
  <c r="L59" i="6"/>
  <c r="M59" i="6"/>
  <c r="K60" i="6"/>
  <c r="L60" i="6"/>
  <c r="M60" i="6"/>
  <c r="K61" i="6"/>
  <c r="L61" i="6"/>
  <c r="M61" i="6"/>
  <c r="K62" i="6"/>
  <c r="L62" i="6"/>
  <c r="M62" i="6"/>
  <c r="K63" i="6"/>
  <c r="L63" i="6"/>
  <c r="M63" i="6"/>
  <c r="K64" i="6"/>
  <c r="L64" i="6"/>
  <c r="M64" i="6"/>
  <c r="K65" i="6"/>
  <c r="L65" i="6"/>
  <c r="M65" i="6"/>
  <c r="K66" i="6"/>
  <c r="L66" i="6"/>
  <c r="M66" i="6"/>
  <c r="K67" i="6"/>
  <c r="L67" i="6"/>
  <c r="M67" i="6"/>
  <c r="K68" i="6"/>
  <c r="L68" i="6"/>
  <c r="M68" i="6"/>
  <c r="K69" i="6"/>
  <c r="L69" i="6"/>
  <c r="M69" i="6"/>
  <c r="K70" i="6"/>
  <c r="L70" i="6"/>
  <c r="M70" i="6"/>
  <c r="K71" i="6"/>
  <c r="L71" i="6"/>
  <c r="M71" i="6"/>
  <c r="K72" i="6"/>
  <c r="L72" i="6"/>
  <c r="M72" i="6"/>
  <c r="K73" i="6"/>
  <c r="L73" i="6"/>
  <c r="M73" i="6"/>
  <c r="K74" i="6"/>
  <c r="L74" i="6"/>
  <c r="M74" i="6"/>
  <c r="K75" i="6"/>
  <c r="L75" i="6"/>
  <c r="M75" i="6"/>
  <c r="K76" i="6"/>
  <c r="L76" i="6"/>
  <c r="M76" i="6"/>
  <c r="K77" i="6"/>
  <c r="L77" i="6"/>
  <c r="M77" i="6"/>
  <c r="K78" i="6"/>
  <c r="L78" i="6"/>
  <c r="M78" i="6"/>
  <c r="K79" i="6"/>
  <c r="L79" i="6"/>
  <c r="M79" i="6"/>
  <c r="K80" i="6"/>
  <c r="L80" i="6"/>
  <c r="M80" i="6"/>
  <c r="K81" i="6"/>
  <c r="L81" i="6"/>
  <c r="M81" i="6"/>
  <c r="K82" i="6"/>
  <c r="L82" i="6"/>
  <c r="M82" i="6"/>
  <c r="K83" i="6"/>
  <c r="L83" i="6"/>
  <c r="M83" i="6"/>
  <c r="K84" i="6"/>
  <c r="L84" i="6"/>
  <c r="M84" i="6"/>
  <c r="K85" i="6"/>
  <c r="L85" i="6"/>
  <c r="M85" i="6"/>
  <c r="K86" i="6"/>
  <c r="L86" i="6"/>
  <c r="M86" i="6"/>
  <c r="K87" i="6"/>
  <c r="L87" i="6"/>
  <c r="M87" i="6"/>
  <c r="K88" i="6"/>
  <c r="L88" i="6"/>
  <c r="M88" i="6"/>
  <c r="K89" i="6"/>
  <c r="L89" i="6"/>
  <c r="M89" i="6"/>
  <c r="K90" i="6"/>
  <c r="L90" i="6"/>
  <c r="M90" i="6"/>
  <c r="K91" i="6"/>
  <c r="L91" i="6"/>
  <c r="M91" i="6"/>
  <c r="K92" i="6"/>
  <c r="L92" i="6"/>
  <c r="M92" i="6"/>
  <c r="K93" i="6"/>
  <c r="L93" i="6"/>
  <c r="M93" i="6"/>
  <c r="K94" i="6"/>
  <c r="L94" i="6"/>
  <c r="M94" i="6"/>
  <c r="K95" i="6"/>
  <c r="L95" i="6"/>
  <c r="M95" i="6"/>
  <c r="K96" i="6"/>
  <c r="L96" i="6"/>
  <c r="M96" i="6"/>
  <c r="K97" i="6"/>
  <c r="L97" i="6"/>
  <c r="M97" i="6"/>
  <c r="K98" i="6"/>
  <c r="L98" i="6"/>
  <c r="M98" i="6"/>
  <c r="K99" i="6"/>
  <c r="L99" i="6"/>
  <c r="M99" i="6"/>
  <c r="C27" i="13"/>
  <c r="C30" i="13" s="1"/>
  <c r="D27" i="13"/>
  <c r="D30" i="13" s="1"/>
  <c r="I27" i="13"/>
  <c r="I30" i="13" s="1"/>
  <c r="J27" i="13"/>
  <c r="J30" i="13" s="1"/>
  <c r="M2" i="6"/>
  <c r="L2" i="6"/>
  <c r="K2" i="6"/>
  <c r="L53" i="2"/>
  <c r="D53" i="2"/>
  <c r="Z53" i="2"/>
  <c r="N38" i="2" l="1"/>
  <c r="R7" i="7" a="1"/>
  <c r="AN43" i="2"/>
  <c r="AV42" i="2"/>
  <c r="AN42" i="2"/>
  <c r="AF42" i="2"/>
  <c r="X42" i="2"/>
  <c r="P42" i="2"/>
  <c r="M42" i="2"/>
  <c r="E42" i="2"/>
  <c r="AU42" i="2"/>
  <c r="AM42" i="2"/>
  <c r="AE42" i="2"/>
  <c r="W42" i="2"/>
  <c r="O42" i="2"/>
  <c r="L42" i="2"/>
  <c r="D42" i="2"/>
  <c r="D50" i="2" s="1"/>
  <c r="AT42" i="2"/>
  <c r="AL42" i="2"/>
  <c r="AD42" i="2"/>
  <c r="V42" i="2"/>
  <c r="K42" i="2"/>
  <c r="D18" i="1"/>
  <c r="C42" i="2"/>
  <c r="D24" i="1" s="1"/>
  <c r="AS42" i="2"/>
  <c r="AK42" i="2"/>
  <c r="AC42" i="2"/>
  <c r="U42" i="2"/>
  <c r="J42" i="2"/>
  <c r="AR42" i="2"/>
  <c r="AJ42" i="2"/>
  <c r="AB42" i="2"/>
  <c r="T42" i="2"/>
  <c r="I42" i="2"/>
  <c r="AY42" i="2"/>
  <c r="AQ42" i="2"/>
  <c r="AI42" i="2"/>
  <c r="AA42" i="2"/>
  <c r="S42" i="2"/>
  <c r="H42" i="2"/>
  <c r="AX42" i="2"/>
  <c r="AP42" i="2"/>
  <c r="AH42" i="2"/>
  <c r="Z42" i="2"/>
  <c r="R42" i="2"/>
  <c r="G42" i="2"/>
  <c r="AW42" i="2"/>
  <c r="AO42" i="2"/>
  <c r="AG42" i="2"/>
  <c r="Y42" i="2"/>
  <c r="Q42" i="2"/>
  <c r="N42" i="2"/>
  <c r="F42" i="2"/>
  <c r="AK38" i="2"/>
  <c r="AH37" i="2"/>
  <c r="L43" i="2"/>
  <c r="T38" i="2"/>
  <c r="D23" i="1"/>
  <c r="Q55" i="7"/>
  <c r="AD38" i="2"/>
  <c r="J37" i="2"/>
  <c r="P7" i="7" a="1"/>
  <c r="Y7" i="7" a="1"/>
  <c r="AF8" i="7" s="1"/>
  <c r="O45" i="7"/>
  <c r="O10" i="7"/>
  <c r="O26" i="7"/>
  <c r="N43" i="7"/>
  <c r="O7" i="7"/>
  <c r="O23" i="7"/>
  <c r="O44" i="7"/>
  <c r="N41" i="7"/>
  <c r="N12" i="7"/>
  <c r="O41" i="7"/>
  <c r="N24" i="7"/>
  <c r="N9" i="7"/>
  <c r="O30" i="7"/>
  <c r="N40" i="7"/>
  <c r="N25" i="7"/>
  <c r="N23" i="7"/>
  <c r="N44" i="7"/>
  <c r="N29" i="7"/>
  <c r="N39" i="7"/>
  <c r="N10" i="7"/>
  <c r="O12" i="7"/>
  <c r="O9" i="7"/>
  <c r="O42" i="7"/>
  <c r="O27" i="7"/>
  <c r="N26" i="7"/>
  <c r="O24" i="7"/>
  <c r="O13" i="7"/>
  <c r="N7" i="7"/>
  <c r="O39" i="7"/>
  <c r="N30" i="7"/>
  <c r="O40" i="7"/>
  <c r="O25" i="7"/>
  <c r="N11" i="7"/>
  <c r="N8" i="7"/>
  <c r="N42" i="7"/>
  <c r="O16" i="7"/>
  <c r="O48" i="7"/>
  <c r="N33" i="7"/>
  <c r="O17" i="7"/>
  <c r="O49" i="7"/>
  <c r="O34" i="7"/>
  <c r="N15" i="7"/>
  <c r="N47" i="7"/>
  <c r="O31" i="7"/>
  <c r="N16" i="7"/>
  <c r="N48" i="7"/>
  <c r="N34" i="7"/>
  <c r="O20" i="7"/>
  <c r="O52" i="7"/>
  <c r="N37" i="7"/>
  <c r="O21" i="7"/>
  <c r="O53" i="7"/>
  <c r="O38" i="7"/>
  <c r="N19" i="7"/>
  <c r="N51" i="7"/>
  <c r="O35" i="7"/>
  <c r="N20" i="7"/>
  <c r="N52" i="7"/>
  <c r="N38" i="7"/>
  <c r="O28" i="7"/>
  <c r="N13" i="7"/>
  <c r="N45" i="7"/>
  <c r="O29" i="7"/>
  <c r="O14" i="7"/>
  <c r="O46" i="7"/>
  <c r="N27" i="7"/>
  <c r="O11" i="7"/>
  <c r="O43" i="7"/>
  <c r="N28" i="7"/>
  <c r="N14" i="7"/>
  <c r="N46" i="7"/>
  <c r="O32" i="7"/>
  <c r="N17" i="7"/>
  <c r="N49" i="7"/>
  <c r="O33" i="7"/>
  <c r="O18" i="7"/>
  <c r="O50" i="7"/>
  <c r="N31" i="7"/>
  <c r="O15" i="7"/>
  <c r="O47" i="7"/>
  <c r="N32" i="7"/>
  <c r="N18" i="7"/>
  <c r="N50" i="7"/>
  <c r="O36" i="7"/>
  <c r="N21" i="7"/>
  <c r="N53" i="7"/>
  <c r="O37" i="7"/>
  <c r="O22" i="7"/>
  <c r="O54" i="7"/>
  <c r="N35" i="7"/>
  <c r="O19" i="7"/>
  <c r="O51" i="7"/>
  <c r="N36" i="7"/>
  <c r="N22" i="7"/>
  <c r="N54" i="7"/>
  <c r="R5" i="6"/>
  <c r="U13" i="6"/>
  <c r="N43" i="6"/>
  <c r="O43" i="6" s="1"/>
  <c r="N47" i="6"/>
  <c r="O47" i="6" s="1"/>
  <c r="W89" i="6"/>
  <c r="U75" i="6"/>
  <c r="Y32" i="6"/>
  <c r="M38" i="2"/>
  <c r="H37" i="2"/>
  <c r="AV38" i="2"/>
  <c r="AN38" i="2"/>
  <c r="AF38" i="2"/>
  <c r="P38" i="2"/>
  <c r="AK37" i="2"/>
  <c r="AC37" i="2"/>
  <c r="U37" i="2"/>
  <c r="AX38" i="2"/>
  <c r="AP38" i="2"/>
  <c r="AH38" i="2"/>
  <c r="Z38" i="2"/>
  <c r="R38" i="2"/>
  <c r="AU37" i="2"/>
  <c r="AM37" i="2"/>
  <c r="AE37" i="2"/>
  <c r="W37" i="2"/>
  <c r="O37" i="2"/>
  <c r="F36" i="2"/>
  <c r="H36" i="2" s="1"/>
  <c r="W62" i="6"/>
  <c r="AA85" i="6"/>
  <c r="X85" i="6"/>
  <c r="R87" i="6"/>
  <c r="N52" i="6"/>
  <c r="O52" i="6" s="1"/>
  <c r="N34" i="6"/>
  <c r="O34" i="6" s="1"/>
  <c r="N15" i="6"/>
  <c r="N7" i="6"/>
  <c r="W32" i="6"/>
  <c r="AB76" i="6"/>
  <c r="U68" i="6"/>
  <c r="U87" i="6"/>
  <c r="N97" i="6"/>
  <c r="AC97" i="6" s="1"/>
  <c r="N81" i="6"/>
  <c r="V73" i="6"/>
  <c r="X65" i="6"/>
  <c r="R54" i="6"/>
  <c r="N51" i="6"/>
  <c r="O51" i="6" s="1"/>
  <c r="AA49" i="6"/>
  <c r="V43" i="6"/>
  <c r="AB41" i="6"/>
  <c r="V27" i="6"/>
  <c r="N25" i="6"/>
  <c r="O25" i="6" s="1"/>
  <c r="S81" i="6"/>
  <c r="N60" i="6"/>
  <c r="AC60" i="6" s="1"/>
  <c r="N28" i="6"/>
  <c r="O28" i="6" s="1"/>
  <c r="K38" i="2"/>
  <c r="N37" i="2"/>
  <c r="F37" i="2"/>
  <c r="AA8" i="6"/>
  <c r="U32" i="6"/>
  <c r="Y13" i="6"/>
  <c r="X41" i="6"/>
  <c r="S19" i="6"/>
  <c r="AB74" i="6"/>
  <c r="S71" i="6"/>
  <c r="AA69" i="6"/>
  <c r="AB61" i="6"/>
  <c r="R58" i="6"/>
  <c r="X55" i="6"/>
  <c r="S50" i="6"/>
  <c r="X31" i="6"/>
  <c r="S29" i="6"/>
  <c r="AB19" i="6"/>
  <c r="W12" i="6"/>
  <c r="AB10" i="6"/>
  <c r="V7" i="6"/>
  <c r="R16" i="6"/>
  <c r="N22" i="6"/>
  <c r="AC22" i="6" s="1"/>
  <c r="AU43" i="2"/>
  <c r="S7" i="6"/>
  <c r="U55" i="6"/>
  <c r="X71" i="6"/>
  <c r="W58" i="6"/>
  <c r="AA55" i="6"/>
  <c r="Y50" i="6"/>
  <c r="S42" i="6"/>
  <c r="Y31" i="6"/>
  <c r="V21" i="6"/>
  <c r="AA12" i="6"/>
  <c r="AT43" i="2"/>
  <c r="AL43" i="2"/>
  <c r="AD43" i="2"/>
  <c r="V43" i="2"/>
  <c r="L38" i="2"/>
  <c r="G37" i="2"/>
  <c r="W74" i="6"/>
  <c r="AA87" i="6"/>
  <c r="AA92" i="6"/>
  <c r="AB87" i="6"/>
  <c r="W79" i="6"/>
  <c r="R76" i="6"/>
  <c r="V71" i="6"/>
  <c r="W68" i="6"/>
  <c r="N63" i="6"/>
  <c r="AC63" i="6" s="1"/>
  <c r="R52" i="6"/>
  <c r="R44" i="6"/>
  <c r="W36" i="6"/>
  <c r="AU38" i="2"/>
  <c r="AR37" i="2"/>
  <c r="AJ37" i="2"/>
  <c r="T37" i="2"/>
  <c r="AW38" i="2"/>
  <c r="AO38" i="2"/>
  <c r="AG38" i="2"/>
  <c r="Y38" i="2"/>
  <c r="Q38" i="2"/>
  <c r="AT37" i="2"/>
  <c r="AL37" i="2"/>
  <c r="AD37" i="2"/>
  <c r="V37" i="2"/>
  <c r="AA29" i="6"/>
  <c r="U58" i="6"/>
  <c r="W10" i="6"/>
  <c r="U97" i="6"/>
  <c r="U89" i="6"/>
  <c r="Y81" i="6"/>
  <c r="U20" i="6"/>
  <c r="AB14" i="6"/>
  <c r="W11" i="6"/>
  <c r="U19" i="6"/>
  <c r="AA71" i="6"/>
  <c r="U8" i="6"/>
  <c r="Y89" i="6"/>
  <c r="N86" i="6"/>
  <c r="AC86" i="6" s="1"/>
  <c r="V83" i="6"/>
  <c r="V75" i="6"/>
  <c r="U59" i="6"/>
  <c r="R56" i="6"/>
  <c r="X48" i="6"/>
  <c r="W43" i="6"/>
  <c r="AB40" i="6"/>
  <c r="N32" i="6"/>
  <c r="O32" i="6" s="1"/>
  <c r="S17" i="6"/>
  <c r="R13" i="6"/>
  <c r="Y19" i="6"/>
  <c r="R71" i="6"/>
  <c r="N85" i="6"/>
  <c r="AC85" i="6" s="1"/>
  <c r="Y77" i="6"/>
  <c r="U61" i="6"/>
  <c r="I37" i="2"/>
  <c r="W61" i="6"/>
  <c r="AP43" i="2"/>
  <c r="AH43" i="2"/>
  <c r="Z43" i="2"/>
  <c r="R43" i="2"/>
  <c r="J38" i="2"/>
  <c r="M37" i="2"/>
  <c r="E37" i="2"/>
  <c r="AG37" i="2"/>
  <c r="I38" i="2"/>
  <c r="AW37" i="2"/>
  <c r="V38" i="2"/>
  <c r="AY37" i="2"/>
  <c r="G38" i="2"/>
  <c r="AF37" i="2"/>
  <c r="Z37" i="2"/>
  <c r="E38" i="2"/>
  <c r="AS43" i="2"/>
  <c r="U43" i="2"/>
  <c r="AT38" i="2"/>
  <c r="AL38" i="2"/>
  <c r="AQ37" i="2"/>
  <c r="AI37" i="2"/>
  <c r="AA37" i="2"/>
  <c r="S37" i="2"/>
  <c r="X38" i="2"/>
  <c r="E35" i="2"/>
  <c r="G35" i="2" s="1"/>
  <c r="I35" i="2" s="1"/>
  <c r="K35" i="2" s="1"/>
  <c r="M35" i="2" s="1"/>
  <c r="C37" i="2"/>
  <c r="D30" i="1" s="1"/>
  <c r="G36" i="2"/>
  <c r="I36" i="2" s="1"/>
  <c r="J43" i="2"/>
  <c r="I43" i="2"/>
  <c r="AC43" i="2"/>
  <c r="AF43" i="2"/>
  <c r="AK43" i="2"/>
  <c r="AQ43" i="2"/>
  <c r="X43" i="2"/>
  <c r="P43" i="2"/>
  <c r="H43" i="2"/>
  <c r="AS38" i="2"/>
  <c r="AC38" i="2"/>
  <c r="U38" i="2"/>
  <c r="AX37" i="2"/>
  <c r="AP37" i="2"/>
  <c r="R37" i="2"/>
  <c r="AS37" i="2"/>
  <c r="AR38" i="2"/>
  <c r="AJ38" i="2"/>
  <c r="AB38" i="2"/>
  <c r="AO37" i="2"/>
  <c r="Y37" i="2"/>
  <c r="Q37" i="2"/>
  <c r="AY38" i="2"/>
  <c r="AQ38" i="2"/>
  <c r="AI38" i="2"/>
  <c r="AA38" i="2"/>
  <c r="S38" i="2"/>
  <c r="AV37" i="2"/>
  <c r="AN37" i="2"/>
  <c r="X37" i="2"/>
  <c r="P37" i="2"/>
  <c r="L37" i="2"/>
  <c r="AR43" i="2"/>
  <c r="AJ43" i="2"/>
  <c r="AB43" i="2"/>
  <c r="D55" i="7" a="1"/>
  <c r="D55" i="7" s="1"/>
  <c r="T43" i="2"/>
  <c r="Z55" i="7" a="1"/>
  <c r="AD55" i="7" s="1"/>
  <c r="D38" i="2"/>
  <c r="AM38" i="2"/>
  <c r="AE38" i="2"/>
  <c r="W38" i="2"/>
  <c r="O38" i="2"/>
  <c r="AB37" i="2"/>
  <c r="AI43" i="2"/>
  <c r="AA43" i="2"/>
  <c r="S43" i="2"/>
  <c r="AM43" i="2"/>
  <c r="AE43" i="2"/>
  <c r="W43" i="2"/>
  <c r="O43" i="2"/>
  <c r="AO43" i="2"/>
  <c r="AG43" i="2"/>
  <c r="Y43" i="2"/>
  <c r="Q43" i="2"/>
  <c r="H38" i="2"/>
  <c r="K37" i="2"/>
  <c r="G43" i="2"/>
  <c r="N43" i="2"/>
  <c r="F43" i="2"/>
  <c r="F49" i="2" s="1"/>
  <c r="M43" i="2"/>
  <c r="E43" i="2"/>
  <c r="E51" i="2" s="1"/>
  <c r="D43" i="2"/>
  <c r="D51" i="2" s="1"/>
  <c r="K43" i="2"/>
  <c r="N4" i="6"/>
  <c r="Y4" i="6"/>
  <c r="AA4" i="6"/>
  <c r="R33" i="6"/>
  <c r="AB33" i="6"/>
  <c r="V33" i="6"/>
  <c r="R25" i="6"/>
  <c r="S25" i="6"/>
  <c r="R18" i="6"/>
  <c r="W18" i="6"/>
  <c r="W6" i="6"/>
  <c r="R6" i="6"/>
  <c r="AA6" i="6"/>
  <c r="X6" i="6"/>
  <c r="AA18" i="6"/>
  <c r="AB94" i="6"/>
  <c r="R70" i="6"/>
  <c r="Y70" i="6"/>
  <c r="U62" i="6"/>
  <c r="Y62" i="6"/>
  <c r="AA62" i="6"/>
  <c r="X62" i="6"/>
  <c r="N57" i="6"/>
  <c r="AC57" i="6" s="1"/>
  <c r="R57" i="6"/>
  <c r="Y38" i="6"/>
  <c r="AB38" i="6"/>
  <c r="R38" i="6"/>
  <c r="Y91" i="6"/>
  <c r="S91" i="6"/>
  <c r="W91" i="6"/>
  <c r="U91" i="6"/>
  <c r="Z4" i="6"/>
  <c r="Y65" i="6"/>
  <c r="N94" i="6"/>
  <c r="O94" i="6" s="1"/>
  <c r="AA94" i="6"/>
  <c r="S83" i="6"/>
  <c r="R83" i="6"/>
  <c r="U83" i="6"/>
  <c r="X83" i="6"/>
  <c r="W88" i="6"/>
  <c r="X46" i="6"/>
  <c r="V38" i="6"/>
  <c r="AB11" i="6"/>
  <c r="N65" i="6"/>
  <c r="O65" i="6" s="1"/>
  <c r="X49" i="6"/>
  <c r="AA9" i="6"/>
  <c r="AB20" i="6"/>
  <c r="Z14" i="6"/>
  <c r="AB77" i="6"/>
  <c r="X75" i="6"/>
  <c r="S85" i="6"/>
  <c r="Z88" i="6"/>
  <c r="X63" i="6"/>
  <c r="N2" i="6"/>
  <c r="W75" i="6"/>
  <c r="Y68" i="6"/>
  <c r="R36" i="6"/>
  <c r="V81" i="6"/>
  <c r="AA91" i="6"/>
  <c r="Z89" i="6"/>
  <c r="AB78" i="6"/>
  <c r="S70" i="6"/>
  <c r="AB65" i="6"/>
  <c r="V54" i="6"/>
  <c r="U49" i="6"/>
  <c r="Y28" i="6"/>
  <c r="S14" i="6"/>
  <c r="X12" i="6"/>
  <c r="W4" i="6"/>
  <c r="S4" i="6"/>
  <c r="X21" i="6"/>
  <c r="X34" i="6"/>
  <c r="U72" i="6"/>
  <c r="S64" i="6"/>
  <c r="N59" i="6"/>
  <c r="P59" i="6" s="1"/>
  <c r="Q59" i="6" s="1"/>
  <c r="T59" i="6" s="1"/>
  <c r="V40" i="6"/>
  <c r="D37" i="2"/>
  <c r="Y51" i="6"/>
  <c r="U71" i="6"/>
  <c r="AA11" i="6"/>
  <c r="V85" i="6"/>
  <c r="U48" i="6"/>
  <c r="U11" i="6"/>
  <c r="V50" i="6"/>
  <c r="X44" i="6"/>
  <c r="AA65" i="6"/>
  <c r="W71" i="6"/>
  <c r="U69" i="6"/>
  <c r="N58" i="6"/>
  <c r="O58" i="6" s="1"/>
  <c r="N29" i="6"/>
  <c r="X17" i="6"/>
  <c r="N8" i="6"/>
  <c r="R62" i="6"/>
  <c r="R34" i="6"/>
  <c r="U44" i="6"/>
  <c r="Y20" i="6"/>
  <c r="N79" i="6"/>
  <c r="U94" i="6"/>
  <c r="Z75" i="6"/>
  <c r="Z67" i="6"/>
  <c r="S56" i="6"/>
  <c r="R8" i="6"/>
  <c r="AB4" i="6"/>
  <c r="X11" i="6"/>
  <c r="Z51" i="6"/>
  <c r="W34" i="6"/>
  <c r="Y88" i="6"/>
  <c r="N95" i="6"/>
  <c r="O95" i="6" s="1"/>
  <c r="V87" i="6"/>
  <c r="X79" i="6"/>
  <c r="N74" i="6"/>
  <c r="AC74" i="6" s="1"/>
  <c r="Z53" i="6"/>
  <c r="N40" i="6"/>
  <c r="O40" i="6" s="1"/>
  <c r="N19" i="6"/>
  <c r="AA13" i="6"/>
  <c r="AA3" i="6"/>
  <c r="X16" i="6"/>
  <c r="U40" i="6"/>
  <c r="U4" i="6"/>
  <c r="X51" i="6"/>
  <c r="X72" i="6"/>
  <c r="V44" i="6"/>
  <c r="U28" i="6"/>
  <c r="AB51" i="6"/>
  <c r="Z34" i="6"/>
  <c r="N92" i="6"/>
  <c r="AC92" i="6" s="1"/>
  <c r="N90" i="6"/>
  <c r="AC90" i="6" s="1"/>
  <c r="W87" i="6"/>
  <c r="V79" i="6"/>
  <c r="N77" i="6"/>
  <c r="O77" i="6" s="1"/>
  <c r="X74" i="6"/>
  <c r="N69" i="6"/>
  <c r="O69" i="6" s="1"/>
  <c r="V66" i="6"/>
  <c r="AB58" i="6"/>
  <c r="Z42" i="6"/>
  <c r="N39" i="6"/>
  <c r="R29" i="6"/>
  <c r="X15" i="6"/>
  <c r="R10" i="6"/>
  <c r="N16" i="6"/>
  <c r="AC16" i="6" s="1"/>
  <c r="S80" i="6"/>
  <c r="S67" i="6"/>
  <c r="Z31" i="6"/>
  <c r="S20" i="6"/>
  <c r="W51" i="6"/>
  <c r="R4" i="6"/>
  <c r="Z44" i="6"/>
  <c r="N14" i="6"/>
  <c r="AA28" i="6"/>
  <c r="AB71" i="6"/>
  <c r="AA31" i="6"/>
  <c r="X28" i="6"/>
  <c r="Z22" i="6"/>
  <c r="R2" i="6"/>
  <c r="W97" i="6"/>
  <c r="V68" i="6"/>
  <c r="AA63" i="6"/>
  <c r="R55" i="6"/>
  <c r="S26" i="6"/>
  <c r="AB21" i="6"/>
  <c r="Z15" i="6"/>
  <c r="Y7" i="6"/>
  <c r="G30" i="10"/>
  <c r="V22" i="6"/>
  <c r="AY53" i="2"/>
  <c r="AL53" i="2"/>
  <c r="X53" i="2"/>
  <c r="P53" i="2"/>
  <c r="C53" i="2"/>
  <c r="D6" i="2" s="1"/>
  <c r="AR53" i="2"/>
  <c r="AT53" i="2"/>
  <c r="I53" i="2"/>
  <c r="AW53" i="2"/>
  <c r="AO53" i="2"/>
  <c r="AX53" i="2"/>
  <c r="F35" i="2"/>
  <c r="J53" i="2"/>
  <c r="H53" i="2"/>
  <c r="AV53" i="2"/>
  <c r="V10" i="6"/>
  <c r="X69" i="6"/>
  <c r="Z13" i="6"/>
  <c r="R88" i="6"/>
  <c r="X4" i="6"/>
  <c r="W63" i="6"/>
  <c r="Y87" i="6"/>
  <c r="V42" i="6"/>
  <c r="U74" i="6"/>
  <c r="Y8" i="6"/>
  <c r="N20" i="6"/>
  <c r="R59" i="6"/>
  <c r="AB70" i="6"/>
  <c r="AB88" i="6"/>
  <c r="N89" i="6"/>
  <c r="AC89" i="6" s="1"/>
  <c r="S44" i="6"/>
  <c r="W57" i="6"/>
  <c r="AA89" i="6"/>
  <c r="U14" i="6"/>
  <c r="V25" i="6"/>
  <c r="X39" i="6"/>
  <c r="V65" i="6"/>
  <c r="X81" i="6"/>
  <c r="X78" i="6"/>
  <c r="W15" i="6"/>
  <c r="W50" i="6"/>
  <c r="AB25" i="6"/>
  <c r="S63" i="6"/>
  <c r="N50" i="6"/>
  <c r="AB53" i="2"/>
  <c r="AB91" i="6"/>
  <c r="U67" i="6"/>
  <c r="S75" i="6"/>
  <c r="R85" i="6"/>
  <c r="N70" i="6"/>
  <c r="O70" i="6" s="1"/>
  <c r="AW43" i="2"/>
  <c r="R22" i="6"/>
  <c r="W42" i="6"/>
  <c r="R74" i="6"/>
  <c r="S8" i="6"/>
  <c r="X20" i="6"/>
  <c r="Z57" i="6"/>
  <c r="U38" i="6"/>
  <c r="V15" i="6"/>
  <c r="W20" i="6"/>
  <c r="N53" i="2"/>
  <c r="AV43" i="2"/>
  <c r="W19" i="6"/>
  <c r="U77" i="6"/>
  <c r="X40" i="6"/>
  <c r="X29" i="6"/>
  <c r="V4" i="6"/>
  <c r="Y22" i="6"/>
  <c r="Z50" i="6"/>
  <c r="S74" i="6"/>
  <c r="V11" i="6"/>
  <c r="AA20" i="6"/>
  <c r="V48" i="6"/>
  <c r="AA75" i="6"/>
  <c r="Y25" i="6"/>
  <c r="W44" i="6"/>
  <c r="S57" i="6"/>
  <c r="X89" i="6"/>
  <c r="S28" i="6"/>
  <c r="N41" i="6"/>
  <c r="R81" i="6"/>
  <c r="N75" i="6"/>
  <c r="O75" i="6" s="1"/>
  <c r="V20" i="6"/>
  <c r="AB15" i="6"/>
  <c r="AA50" i="6"/>
  <c r="W85" i="6"/>
  <c r="X57" i="6"/>
  <c r="AA81" i="6"/>
  <c r="V8" i="6"/>
  <c r="AB13" i="6"/>
  <c r="S48" i="6"/>
  <c r="AA22" i="6"/>
  <c r="Y67" i="6"/>
  <c r="AA7" i="6"/>
  <c r="X77" i="6"/>
  <c r="W69" i="6"/>
  <c r="N62" i="6"/>
  <c r="AC62" i="6" s="1"/>
  <c r="Y59" i="6"/>
  <c r="Y29" i="6"/>
  <c r="AB85" i="6"/>
  <c r="U85" i="6"/>
  <c r="W22" i="6"/>
  <c r="Z63" i="6"/>
  <c r="S89" i="6"/>
  <c r="AC81" i="6"/>
  <c r="W46" i="6"/>
  <c r="N68" i="6"/>
  <c r="AC68" i="6" s="1"/>
  <c r="Y15" i="6"/>
  <c r="Y58" i="6"/>
  <c r="S78" i="6"/>
  <c r="X97" i="6"/>
  <c r="AA54" i="6"/>
  <c r="X10" i="6"/>
  <c r="X22" i="6"/>
  <c r="W7" i="6"/>
  <c r="S72" i="6"/>
  <c r="W80" i="6"/>
  <c r="X14" i="6"/>
  <c r="Z10" i="6"/>
  <c r="Y6" i="6"/>
  <c r="AB22" i="6"/>
  <c r="V12" i="6"/>
  <c r="AB97" i="6"/>
  <c r="W33" i="6"/>
  <c r="S22" i="6"/>
  <c r="R20" i="6"/>
  <c r="Z78" i="6"/>
  <c r="AA58" i="6"/>
  <c r="V78" i="6"/>
  <c r="X91" i="6"/>
  <c r="Y72" i="6"/>
  <c r="R26" i="6"/>
  <c r="N91" i="6"/>
  <c r="O91" i="6" s="1"/>
  <c r="U51" i="6"/>
  <c r="V32" i="6"/>
  <c r="R12" i="6"/>
  <c r="U22" i="6"/>
  <c r="U78" i="6"/>
  <c r="R78" i="6"/>
  <c r="Y12" i="6"/>
  <c r="F53" i="2"/>
  <c r="Y85" i="6"/>
  <c r="U64" i="6"/>
  <c r="Z12" i="6"/>
  <c r="AA15" i="6"/>
  <c r="Z58" i="6"/>
  <c r="N3" i="6"/>
  <c r="Z11" i="6"/>
  <c r="S38" i="6"/>
  <c r="V51" i="6"/>
  <c r="W67" i="6"/>
  <c r="R75" i="6"/>
  <c r="Z52" i="6"/>
  <c r="AA68" i="6"/>
  <c r="Z97" i="6"/>
  <c r="R49" i="6"/>
  <c r="AA76" i="6"/>
  <c r="Z81" i="6"/>
  <c r="Z29" i="6"/>
  <c r="AB68" i="6"/>
  <c r="W81" i="6"/>
  <c r="W25" i="6"/>
  <c r="AB7" i="6"/>
  <c r="AA67" i="6"/>
  <c r="Y16" i="6"/>
  <c r="Y75" i="6"/>
  <c r="X87" i="6"/>
  <c r="W65" i="6"/>
  <c r="AB54" i="6"/>
  <c r="X13" i="6"/>
  <c r="W21" i="6"/>
  <c r="AB3" i="6"/>
  <c r="R17" i="6"/>
  <c r="S51" i="6"/>
  <c r="X67" i="6"/>
  <c r="V80" i="6"/>
  <c r="S12" i="6"/>
  <c r="Y52" i="6"/>
  <c r="R68" i="6"/>
  <c r="AA97" i="6"/>
  <c r="V36" i="6"/>
  <c r="Z76" i="6"/>
  <c r="U81" i="6"/>
  <c r="Z87" i="6"/>
  <c r="Z61" i="6"/>
  <c r="Z74" i="6"/>
  <c r="W29" i="6"/>
  <c r="R80" i="6"/>
  <c r="AB64" i="6"/>
  <c r="R61" i="6"/>
  <c r="D7" i="7" a="1"/>
  <c r="F41" i="7" s="1"/>
  <c r="O81" i="6"/>
  <c r="V61" i="6"/>
  <c r="R53" i="2"/>
  <c r="S16" i="6"/>
  <c r="AA26" i="6"/>
  <c r="Y3" i="6"/>
  <c r="N38" i="6"/>
  <c r="O38" i="6" s="1"/>
  <c r="AA51" i="6"/>
  <c r="S52" i="6"/>
  <c r="AA14" i="6"/>
  <c r="AB36" i="6"/>
  <c r="N49" i="6"/>
  <c r="W76" i="6"/>
  <c r="S87" i="6"/>
  <c r="S11" i="6"/>
  <c r="AA36" i="6"/>
  <c r="Y69" i="6"/>
  <c r="AB81" i="6"/>
  <c r="V74" i="6"/>
  <c r="Y74" i="6"/>
  <c r="N83" i="6"/>
  <c r="V57" i="6"/>
  <c r="N27" i="6"/>
  <c r="N21" i="6"/>
  <c r="AC21" i="6" s="1"/>
  <c r="V88" i="6"/>
  <c r="X38" i="6"/>
  <c r="X54" i="6"/>
  <c r="X70" i="6"/>
  <c r="AB12" i="6"/>
  <c r="AB57" i="6"/>
  <c r="V14" i="6"/>
  <c r="Z25" i="6"/>
  <c r="Z36" i="6"/>
  <c r="W55" i="6"/>
  <c r="N87" i="6"/>
  <c r="U88" i="6"/>
  <c r="Y11" i="6"/>
  <c r="Z69" i="6"/>
  <c r="W8" i="6"/>
  <c r="N67" i="6"/>
  <c r="AC67" i="6" s="1"/>
  <c r="AN53" i="2"/>
  <c r="AY43" i="2"/>
  <c r="V55" i="6"/>
  <c r="R42" i="6"/>
  <c r="AA74" i="6"/>
  <c r="Z8" i="6"/>
  <c r="N12" i="6"/>
  <c r="AA57" i="6"/>
  <c r="Y14" i="6"/>
  <c r="U25" i="6"/>
  <c r="S15" i="6"/>
  <c r="Z85" i="6"/>
  <c r="N56" i="6"/>
  <c r="AC56" i="6" s="1"/>
  <c r="Z20" i="6"/>
  <c r="AX43" i="2"/>
  <c r="B3" i="13"/>
  <c r="H3" i="13" s="1"/>
  <c r="A4" i="10"/>
  <c r="AA2" i="6"/>
  <c r="Z2" i="6"/>
  <c r="X2" i="6"/>
  <c r="W2" i="6"/>
  <c r="V2" i="6"/>
  <c r="S2" i="6"/>
  <c r="AB2" i="6"/>
  <c r="Y2" i="6"/>
  <c r="U2" i="6"/>
  <c r="W99" i="6"/>
  <c r="Z99" i="6"/>
  <c r="R99" i="6"/>
  <c r="S99" i="6"/>
  <c r="V99" i="6"/>
  <c r="X99" i="6"/>
  <c r="AA99" i="6"/>
  <c r="Y99" i="6"/>
  <c r="U99" i="6"/>
  <c r="AB99" i="6"/>
  <c r="V95" i="6"/>
  <c r="X95" i="6"/>
  <c r="W95" i="6"/>
  <c r="U95" i="6"/>
  <c r="AA95" i="6"/>
  <c r="AB95" i="6"/>
  <c r="R95" i="6"/>
  <c r="Y95" i="6"/>
  <c r="S95" i="6"/>
  <c r="Z95" i="6"/>
  <c r="N84" i="6"/>
  <c r="AC84" i="6" s="1"/>
  <c r="S84" i="6"/>
  <c r="Y84" i="6"/>
  <c r="X84" i="6"/>
  <c r="R84" i="6"/>
  <c r="U35" i="6"/>
  <c r="R35" i="6"/>
  <c r="N35" i="6"/>
  <c r="X35" i="6"/>
  <c r="AB35" i="6"/>
  <c r="V35" i="6"/>
  <c r="AA35" i="6"/>
  <c r="S35" i="6"/>
  <c r="Y24" i="6"/>
  <c r="S24" i="6"/>
  <c r="U24" i="6"/>
  <c r="AB24" i="6"/>
  <c r="X24" i="6"/>
  <c r="R24" i="6"/>
  <c r="N24" i="6"/>
  <c r="AC24" i="6" s="1"/>
  <c r="V24" i="6"/>
  <c r="AA24" i="6"/>
  <c r="W24" i="6"/>
  <c r="Z24" i="6"/>
  <c r="Z98" i="6"/>
  <c r="Y98" i="6"/>
  <c r="AB98" i="6"/>
  <c r="U98" i="6"/>
  <c r="V98" i="6"/>
  <c r="N98" i="6"/>
  <c r="X98" i="6"/>
  <c r="W98" i="6"/>
  <c r="S98" i="6"/>
  <c r="R98" i="6"/>
  <c r="AA98" i="6"/>
  <c r="Z90" i="6"/>
  <c r="U90" i="6"/>
  <c r="R90" i="6"/>
  <c r="Y90" i="6"/>
  <c r="W90" i="6"/>
  <c r="V90" i="6"/>
  <c r="X90" i="6"/>
  <c r="S90" i="6"/>
  <c r="AB90" i="6"/>
  <c r="AA90" i="6"/>
  <c r="U86" i="6"/>
  <c r="AB86" i="6"/>
  <c r="S86" i="6"/>
  <c r="Y86" i="6"/>
  <c r="AA86" i="6"/>
  <c r="X86" i="6"/>
  <c r="R86" i="6"/>
  <c r="W86" i="6"/>
  <c r="V86" i="6"/>
  <c r="Z86" i="6"/>
  <c r="Z82" i="6"/>
  <c r="Y82" i="6"/>
  <c r="U82" i="6"/>
  <c r="S82" i="6"/>
  <c r="AA82" i="6"/>
  <c r="R82" i="6"/>
  <c r="AB82" i="6"/>
  <c r="W93" i="6"/>
  <c r="AA93" i="6"/>
  <c r="U93" i="6"/>
  <c r="N93" i="6"/>
  <c r="AC93" i="6" s="1"/>
  <c r="X60" i="6"/>
  <c r="Y60" i="6"/>
  <c r="V60" i="6"/>
  <c r="AA60" i="6"/>
  <c r="AB60" i="6"/>
  <c r="S60" i="6"/>
  <c r="U60" i="6"/>
  <c r="R60" i="6"/>
  <c r="Z60" i="6"/>
  <c r="W60" i="6"/>
  <c r="S30" i="6"/>
  <c r="AA30" i="6"/>
  <c r="R30" i="6"/>
  <c r="Y30" i="6"/>
  <c r="U30" i="6"/>
  <c r="Z30" i="6"/>
  <c r="V30" i="6"/>
  <c r="W30" i="6"/>
  <c r="X30" i="6"/>
  <c r="AB30" i="6"/>
  <c r="N53" i="6"/>
  <c r="V53" i="6"/>
  <c r="S53" i="6"/>
  <c r="AB53" i="6"/>
  <c r="Y53" i="6"/>
  <c r="W53" i="6"/>
  <c r="X53" i="6"/>
  <c r="AA53" i="6"/>
  <c r="N45" i="6"/>
  <c r="AC45" i="6" s="1"/>
  <c r="Z45" i="6"/>
  <c r="S45" i="6"/>
  <c r="V37" i="6"/>
  <c r="AB47" i="6"/>
  <c r="Y47" i="6"/>
  <c r="AA47" i="6"/>
  <c r="X47" i="6"/>
  <c r="R47" i="6"/>
  <c r="Z47" i="6"/>
  <c r="U47" i="6"/>
  <c r="S47" i="6"/>
  <c r="W47" i="6"/>
  <c r="U43" i="6"/>
  <c r="S43" i="6"/>
  <c r="Z43" i="6"/>
  <c r="AB43" i="6"/>
  <c r="X43" i="6"/>
  <c r="AA43" i="6"/>
  <c r="R43" i="6"/>
  <c r="Z39" i="6"/>
  <c r="W39" i="6"/>
  <c r="S39" i="6"/>
  <c r="AB39" i="6"/>
  <c r="V39" i="6"/>
  <c r="U39" i="6"/>
  <c r="Y39" i="6"/>
  <c r="AA39" i="6"/>
  <c r="R39" i="6"/>
  <c r="N9" i="6"/>
  <c r="W9" i="6"/>
  <c r="AB9" i="6"/>
  <c r="Z9" i="6"/>
  <c r="R9" i="6"/>
  <c r="V9" i="6"/>
  <c r="N5" i="6"/>
  <c r="AC5" i="6" s="1"/>
  <c r="AB5" i="6"/>
  <c r="S5" i="6"/>
  <c r="AA5" i="6"/>
  <c r="Y5" i="6"/>
  <c r="U5" i="6"/>
  <c r="X5" i="6"/>
  <c r="V47" i="6"/>
  <c r="Y43" i="6"/>
  <c r="S96" i="6"/>
  <c r="Z96" i="6"/>
  <c r="AB96" i="6"/>
  <c r="R96" i="6"/>
  <c r="U96" i="6"/>
  <c r="W96" i="6"/>
  <c r="N96" i="6"/>
  <c r="N73" i="6"/>
  <c r="X73" i="6"/>
  <c r="AB73" i="6"/>
  <c r="R37" i="6"/>
  <c r="Z37" i="6"/>
  <c r="U37" i="6"/>
  <c r="AA37" i="6"/>
  <c r="W37" i="6"/>
  <c r="N37" i="6"/>
  <c r="Y37" i="6"/>
  <c r="AB37" i="6"/>
  <c r="X96" i="6"/>
  <c r="AB59" i="6"/>
  <c r="W35" i="6"/>
  <c r="S27" i="6"/>
  <c r="AB27" i="6"/>
  <c r="X27" i="6"/>
  <c r="Z27" i="6"/>
  <c r="W27" i="6"/>
  <c r="Y27" i="6"/>
  <c r="AA27" i="6"/>
  <c r="R27" i="6"/>
  <c r="U27" i="6"/>
  <c r="U21" i="6"/>
  <c r="R21" i="6"/>
  <c r="AA21" i="6"/>
  <c r="Z21" i="6"/>
  <c r="S21" i="6"/>
  <c r="Y21" i="6"/>
  <c r="U17" i="6"/>
  <c r="Y17" i="6"/>
  <c r="N17" i="6"/>
  <c r="AC17" i="6" s="1"/>
  <c r="AA17" i="6"/>
  <c r="W17" i="6"/>
  <c r="Z17" i="6"/>
  <c r="AB17" i="6"/>
  <c r="V17" i="6"/>
  <c r="Z5" i="6"/>
  <c r="V94" i="6"/>
  <c r="X94" i="6"/>
  <c r="Z94" i="6"/>
  <c r="W94" i="6"/>
  <c r="R94" i="6"/>
  <c r="S94" i="6"/>
  <c r="Y94" i="6"/>
  <c r="R79" i="6"/>
  <c r="Y79" i="6"/>
  <c r="S79" i="6"/>
  <c r="AB79" i="6"/>
  <c r="AA79" i="6"/>
  <c r="R64" i="6"/>
  <c r="N64" i="6"/>
  <c r="AC64" i="6" s="1"/>
  <c r="W64" i="6"/>
  <c r="Y64" i="6"/>
  <c r="V64" i="6"/>
  <c r="Z64" i="6"/>
  <c r="X64" i="6"/>
  <c r="AA64" i="6"/>
  <c r="X56" i="6"/>
  <c r="Y56" i="6"/>
  <c r="AB56" i="6"/>
  <c r="W56" i="6"/>
  <c r="V56" i="6"/>
  <c r="AA56" i="6"/>
  <c r="Z56" i="6"/>
  <c r="U56" i="6"/>
  <c r="W52" i="6"/>
  <c r="AB52" i="6"/>
  <c r="X52" i="6"/>
  <c r="AA52" i="6"/>
  <c r="V52" i="6"/>
  <c r="U52" i="6"/>
  <c r="V49" i="6"/>
  <c r="Z49" i="6"/>
  <c r="AB49" i="6"/>
  <c r="W49" i="6"/>
  <c r="Y49" i="6"/>
  <c r="S49" i="6"/>
  <c r="W45" i="6"/>
  <c r="V45" i="6"/>
  <c r="R45" i="6"/>
  <c r="AB45" i="6"/>
  <c r="U45" i="6"/>
  <c r="AA45" i="6"/>
  <c r="X45" i="6"/>
  <c r="Y45" i="6"/>
  <c r="AA41" i="6"/>
  <c r="S41" i="6"/>
  <c r="W41" i="6"/>
  <c r="Z41" i="6"/>
  <c r="Y41" i="6"/>
  <c r="U41" i="6"/>
  <c r="R41" i="6"/>
  <c r="V41" i="6"/>
  <c r="U33" i="6"/>
  <c r="N33" i="6"/>
  <c r="AC33" i="6" s="1"/>
  <c r="Y33" i="6"/>
  <c r="S33" i="6"/>
  <c r="S77" i="6"/>
  <c r="AA77" i="6"/>
  <c r="V77" i="6"/>
  <c r="Z77" i="6"/>
  <c r="R77" i="6"/>
  <c r="W77" i="6"/>
  <c r="Z73" i="6"/>
  <c r="U73" i="6"/>
  <c r="Y73" i="6"/>
  <c r="W73" i="6"/>
  <c r="S73" i="6"/>
  <c r="R73" i="6"/>
  <c r="AA73" i="6"/>
  <c r="X66" i="6"/>
  <c r="W66" i="6"/>
  <c r="V59" i="6"/>
  <c r="S59" i="6"/>
  <c r="W59" i="6"/>
  <c r="Z59" i="6"/>
  <c r="AA59" i="6"/>
  <c r="X59" i="6"/>
  <c r="S55" i="6"/>
  <c r="AB55" i="6"/>
  <c r="S3" i="6"/>
  <c r="X3" i="6"/>
  <c r="U3" i="6"/>
  <c r="Z3" i="6"/>
  <c r="R3" i="6"/>
  <c r="V3" i="6"/>
  <c r="W3" i="6"/>
  <c r="S92" i="6"/>
  <c r="Y92" i="6"/>
  <c r="W92" i="6"/>
  <c r="X92" i="6"/>
  <c r="AB92" i="6"/>
  <c r="R92" i="6"/>
  <c r="U92" i="6"/>
  <c r="Z92" i="6"/>
  <c r="N80" i="6"/>
  <c r="AA80" i="6"/>
  <c r="Y80" i="6"/>
  <c r="U80" i="6"/>
  <c r="R97" i="6"/>
  <c r="S97" i="6"/>
  <c r="Y97" i="6"/>
  <c r="V97" i="6"/>
  <c r="Z70" i="6"/>
  <c r="AA70" i="6"/>
  <c r="W70" i="6"/>
  <c r="U70" i="6"/>
  <c r="V70" i="6"/>
  <c r="U63" i="6"/>
  <c r="R63" i="6"/>
  <c r="AB63" i="6"/>
  <c r="V63" i="6"/>
  <c r="Y63" i="6"/>
  <c r="AP53" i="2"/>
  <c r="T53" i="2"/>
  <c r="U46" i="6"/>
  <c r="V46" i="6"/>
  <c r="N46" i="6"/>
  <c r="S46" i="6"/>
  <c r="R46" i="6"/>
  <c r="AB46" i="6"/>
  <c r="Z46" i="6"/>
  <c r="N42" i="6"/>
  <c r="AA42" i="6"/>
  <c r="X42" i="6"/>
  <c r="U42" i="6"/>
  <c r="AB42" i="6"/>
  <c r="U34" i="6"/>
  <c r="V34" i="6"/>
  <c r="Y34" i="6"/>
  <c r="AB34" i="6"/>
  <c r="AA34" i="6"/>
  <c r="S34" i="6"/>
  <c r="U26" i="6"/>
  <c r="V26" i="6"/>
  <c r="Y26" i="6"/>
  <c r="AB26" i="6"/>
  <c r="AF53" i="2"/>
  <c r="W26" i="6"/>
  <c r="N99" i="6"/>
  <c r="AC99" i="6" s="1"/>
  <c r="N88" i="6"/>
  <c r="X88" i="6"/>
  <c r="AA88" i="6"/>
  <c r="S88" i="6"/>
  <c r="V84" i="6"/>
  <c r="Z84" i="6"/>
  <c r="W84" i="6"/>
  <c r="U84" i="6"/>
  <c r="AB84" i="6"/>
  <c r="AA84" i="6"/>
  <c r="Z80" i="6"/>
  <c r="AB80" i="6"/>
  <c r="X80" i="6"/>
  <c r="AB69" i="6"/>
  <c r="R69" i="6"/>
  <c r="N66" i="6"/>
  <c r="AA66" i="6"/>
  <c r="S66" i="6"/>
  <c r="Z66" i="6"/>
  <c r="V62" i="6"/>
  <c r="AB62" i="6"/>
  <c r="Z62" i="6"/>
  <c r="S62" i="6"/>
  <c r="AA48" i="6"/>
  <c r="Z48" i="6"/>
  <c r="R48" i="6"/>
  <c r="W48" i="6"/>
  <c r="AB48" i="6"/>
  <c r="N48" i="6"/>
  <c r="Y44" i="6"/>
  <c r="AB44" i="6"/>
  <c r="N44" i="6"/>
  <c r="AA44" i="6"/>
  <c r="S40" i="6"/>
  <c r="Y40" i="6"/>
  <c r="AA40" i="6"/>
  <c r="R40" i="6"/>
  <c r="Z40" i="6"/>
  <c r="W14" i="6"/>
  <c r="R14" i="6"/>
  <c r="N6" i="6"/>
  <c r="V6" i="6"/>
  <c r="Z6" i="6"/>
  <c r="AA46" i="6"/>
  <c r="AB32" i="6"/>
  <c r="Z32" i="6"/>
  <c r="S32" i="6"/>
  <c r="X32" i="6"/>
  <c r="R32" i="6"/>
  <c r="AA32" i="6"/>
  <c r="Z28" i="6"/>
  <c r="R28" i="6"/>
  <c r="AB28" i="6"/>
  <c r="W28" i="6"/>
  <c r="V28" i="6"/>
  <c r="X18" i="6"/>
  <c r="S18" i="6"/>
  <c r="V18" i="6"/>
  <c r="Y18" i="6"/>
  <c r="AB18" i="6"/>
  <c r="N61" i="6"/>
  <c r="AB29" i="6"/>
  <c r="W83" i="6"/>
  <c r="Z83" i="6"/>
  <c r="Y83" i="6"/>
  <c r="AA83" i="6"/>
  <c r="AB83" i="6"/>
  <c r="N76" i="6"/>
  <c r="Y76" i="6"/>
  <c r="V76" i="6"/>
  <c r="N72" i="6"/>
  <c r="R72" i="6"/>
  <c r="V72" i="6"/>
  <c r="AB72" i="6"/>
  <c r="X68" i="6"/>
  <c r="Z68" i="6"/>
  <c r="S65" i="6"/>
  <c r="U65" i="6"/>
  <c r="R65" i="6"/>
  <c r="Z65" i="6"/>
  <c r="S58" i="6"/>
  <c r="N55" i="6"/>
  <c r="Z55" i="6"/>
  <c r="Y55" i="6"/>
  <c r="X33" i="6"/>
  <c r="AA33" i="6"/>
  <c r="Z33" i="6"/>
  <c r="V19" i="6"/>
  <c r="AA19" i="6"/>
  <c r="X19" i="6"/>
  <c r="Z19" i="6"/>
  <c r="R19" i="6"/>
  <c r="R11" i="6"/>
  <c r="N11" i="6"/>
  <c r="X7" i="6"/>
  <c r="Z7" i="6"/>
  <c r="U7" i="6"/>
  <c r="Z16" i="6"/>
  <c r="AB16" i="6"/>
  <c r="W16" i="6"/>
  <c r="U16" i="6"/>
  <c r="V16" i="6"/>
  <c r="R7" i="6"/>
  <c r="S68" i="6"/>
  <c r="U76" i="6"/>
  <c r="AA16" i="6"/>
  <c r="AB93" i="6"/>
  <c r="X93" i="6"/>
  <c r="V93" i="6"/>
  <c r="R93" i="6"/>
  <c r="Z93" i="6"/>
  <c r="Y93" i="6"/>
  <c r="S93" i="6"/>
  <c r="AB89" i="6"/>
  <c r="N82" i="6"/>
  <c r="AC82" i="6" s="1"/>
  <c r="W82" i="6"/>
  <c r="W54" i="6"/>
  <c r="N54" i="6"/>
  <c r="U50" i="6"/>
  <c r="AB50" i="6"/>
  <c r="X50" i="6"/>
  <c r="W38" i="6"/>
  <c r="Z38" i="6"/>
  <c r="AA38" i="6"/>
  <c r="AB31" i="6"/>
  <c r="S31" i="6"/>
  <c r="U31" i="6"/>
  <c r="N31" i="6"/>
  <c r="W31" i="6"/>
  <c r="V31" i="6"/>
  <c r="R31" i="6"/>
  <c r="N13" i="6"/>
  <c r="S13" i="6"/>
  <c r="W13" i="6"/>
  <c r="X9" i="6"/>
  <c r="Y9" i="6"/>
  <c r="U9" i="6"/>
  <c r="S9" i="6"/>
  <c r="W5" i="6"/>
  <c r="V5" i="6"/>
  <c r="V53" i="2"/>
  <c r="AA78" i="6"/>
  <c r="Y78" i="6"/>
  <c r="N71" i="6"/>
  <c r="Y71" i="6"/>
  <c r="V58" i="6"/>
  <c r="Y54" i="6"/>
  <c r="Z54" i="6"/>
  <c r="U54" i="6"/>
  <c r="N36" i="6"/>
  <c r="S36" i="6"/>
  <c r="U36" i="6"/>
  <c r="Y36" i="6"/>
  <c r="R51" i="6"/>
  <c r="V89" i="6"/>
  <c r="R67" i="6"/>
  <c r="V67" i="6"/>
  <c r="AB67" i="6"/>
  <c r="Y57" i="6"/>
  <c r="U57" i="6"/>
  <c r="R50" i="6"/>
  <c r="Z35" i="6"/>
  <c r="V13" i="6"/>
  <c r="X36" i="6"/>
  <c r="S54" i="6"/>
  <c r="Z91" i="6"/>
  <c r="R91" i="6"/>
  <c r="V91" i="6"/>
  <c r="S76" i="6"/>
  <c r="X76" i="6"/>
  <c r="AA72" i="6"/>
  <c r="W72" i="6"/>
  <c r="Z72" i="6"/>
  <c r="N26" i="6"/>
  <c r="X26" i="6"/>
  <c r="Z26" i="6"/>
  <c r="X8" i="6"/>
  <c r="AB8" i="6"/>
  <c r="Z79" i="6"/>
  <c r="U79" i="6"/>
  <c r="Y61" i="6"/>
  <c r="AA61" i="6"/>
  <c r="X61" i="6"/>
  <c r="S61" i="6"/>
  <c r="V29" i="6"/>
  <c r="U29" i="6"/>
  <c r="X25" i="6"/>
  <c r="AA25" i="6"/>
  <c r="S69" i="6"/>
  <c r="Y66" i="6"/>
  <c r="U66" i="6"/>
  <c r="R66" i="6"/>
  <c r="AB66" i="6"/>
  <c r="U53" i="6"/>
  <c r="R53" i="6"/>
  <c r="Y46" i="6"/>
  <c r="Z18" i="6"/>
  <c r="U18" i="6"/>
  <c r="N10" i="6"/>
  <c r="AA10" i="6"/>
  <c r="U10" i="6"/>
  <c r="S6" i="6"/>
  <c r="Y96" i="6"/>
  <c r="V96" i="6"/>
  <c r="R89" i="6"/>
  <c r="V82" i="6"/>
  <c r="X82" i="6"/>
  <c r="AB75" i="6"/>
  <c r="Z71" i="6"/>
  <c r="S37" i="6"/>
  <c r="X37" i="6"/>
  <c r="N30" i="6"/>
  <c r="U12" i="6"/>
  <c r="S10" i="6"/>
  <c r="V69" i="6"/>
  <c r="AA96" i="6"/>
  <c r="N18" i="6"/>
  <c r="V92" i="6"/>
  <c r="W78" i="6"/>
  <c r="Y48" i="6"/>
  <c r="W40" i="6"/>
  <c r="R15" i="6"/>
  <c r="U15" i="6"/>
  <c r="Y35" i="6"/>
  <c r="Y42" i="6"/>
  <c r="N78" i="6"/>
  <c r="X58" i="6"/>
  <c r="Y10" i="6"/>
  <c r="U6" i="6"/>
  <c r="AB6" i="6"/>
  <c r="O15" i="6" l="1"/>
  <c r="AK49" i="2"/>
  <c r="N49" i="2"/>
  <c r="AN49" i="2"/>
  <c r="R7" i="7"/>
  <c r="S9" i="7"/>
  <c r="U20" i="7"/>
  <c r="T36" i="7"/>
  <c r="X49" i="7"/>
  <c r="T13" i="7"/>
  <c r="S29" i="7"/>
  <c r="W42" i="7"/>
  <c r="X22" i="7"/>
  <c r="W19" i="7"/>
  <c r="T33" i="7"/>
  <c r="X46" i="7"/>
  <c r="T10" i="7"/>
  <c r="U28" i="7"/>
  <c r="V46" i="7"/>
  <c r="R10" i="7"/>
  <c r="V23" i="7"/>
  <c r="S37" i="7"/>
  <c r="W50" i="7"/>
  <c r="S14" i="7"/>
  <c r="W27" i="7"/>
  <c r="T41" i="7"/>
  <c r="W54" i="7"/>
  <c r="S18" i="7"/>
  <c r="R34" i="7"/>
  <c r="V47" i="7"/>
  <c r="R11" i="7"/>
  <c r="X26" i="7"/>
  <c r="U40" i="7"/>
  <c r="R54" i="7"/>
  <c r="U17" i="7"/>
  <c r="R31" i="7"/>
  <c r="V44" i="7"/>
  <c r="R8" i="7"/>
  <c r="S26" i="7"/>
  <c r="T44" i="7"/>
  <c r="W7" i="7"/>
  <c r="T21" i="7"/>
  <c r="X34" i="7"/>
  <c r="U48" i="7"/>
  <c r="X11" i="7"/>
  <c r="U25" i="7"/>
  <c r="R39" i="7"/>
  <c r="U52" i="7"/>
  <c r="X15" i="7"/>
  <c r="W31" i="7"/>
  <c r="T45" i="7"/>
  <c r="W8" i="7"/>
  <c r="V24" i="7"/>
  <c r="S38" i="7"/>
  <c r="W51" i="7"/>
  <c r="S15" i="7"/>
  <c r="W28" i="7"/>
  <c r="T42" i="7"/>
  <c r="R48" i="7"/>
  <c r="X23" i="7"/>
  <c r="R42" i="7"/>
  <c r="S41" i="7"/>
  <c r="R19" i="7"/>
  <c r="V32" i="7"/>
  <c r="S46" i="7"/>
  <c r="V9" i="7"/>
  <c r="S23" i="7"/>
  <c r="W36" i="7"/>
  <c r="S50" i="7"/>
  <c r="V13" i="7"/>
  <c r="U29" i="7"/>
  <c r="R43" i="7"/>
  <c r="T50" i="7"/>
  <c r="T22" i="7"/>
  <c r="X35" i="7"/>
  <c r="U49" i="7"/>
  <c r="X12" i="7"/>
  <c r="U26" i="7"/>
  <c r="R40" i="7"/>
  <c r="U43" i="7"/>
  <c r="V21" i="7"/>
  <c r="W39" i="7"/>
  <c r="T53" i="7"/>
  <c r="W16" i="7"/>
  <c r="T30" i="7"/>
  <c r="X43" i="7"/>
  <c r="T7" i="7"/>
  <c r="X20" i="7"/>
  <c r="U34" i="7"/>
  <c r="X47" i="7"/>
  <c r="T11" i="7"/>
  <c r="S27" i="7"/>
  <c r="W40" i="7"/>
  <c r="T18" i="7"/>
  <c r="R20" i="7"/>
  <c r="V33" i="7"/>
  <c r="S47" i="7"/>
  <c r="V10" i="7"/>
  <c r="S24" i="7"/>
  <c r="W37" i="7"/>
  <c r="U27" i="7"/>
  <c r="T19" i="7"/>
  <c r="U37" i="7"/>
  <c r="R51" i="7"/>
  <c r="U14" i="7"/>
  <c r="R28" i="7"/>
  <c r="V41" i="7"/>
  <c r="T34" i="7"/>
  <c r="V18" i="7"/>
  <c r="S32" i="7"/>
  <c r="V45" i="7"/>
  <c r="R9" i="7"/>
  <c r="X24" i="7"/>
  <c r="U38" i="7"/>
  <c r="T54" i="7"/>
  <c r="W17" i="7"/>
  <c r="T31" i="7"/>
  <c r="X44" i="7"/>
  <c r="T8" i="7"/>
  <c r="X21" i="7"/>
  <c r="U35" i="7"/>
  <c r="V53" i="7"/>
  <c r="R17" i="7"/>
  <c r="S35" i="7"/>
  <c r="W48" i="7"/>
  <c r="S12" i="7"/>
  <c r="W25" i="7"/>
  <c r="T39" i="7"/>
  <c r="X52" i="7"/>
  <c r="T16" i="7"/>
  <c r="X29" i="7"/>
  <c r="T43" i="7"/>
  <c r="X54" i="7"/>
  <c r="V22" i="7"/>
  <c r="S36" i="7"/>
  <c r="R52" i="7"/>
  <c r="U15" i="7"/>
  <c r="R29" i="7"/>
  <c r="V42" i="7"/>
  <c r="S25" i="7"/>
  <c r="V19" i="7"/>
  <c r="S33" i="7"/>
  <c r="T51" i="7"/>
  <c r="W14" i="7"/>
  <c r="X32" i="7"/>
  <c r="U46" i="7"/>
  <c r="X9" i="7"/>
  <c r="U23" i="7"/>
  <c r="R37" i="7"/>
  <c r="V50" i="7"/>
  <c r="R14" i="7"/>
  <c r="V27" i="7"/>
  <c r="R41" i="7"/>
  <c r="U11" i="7"/>
  <c r="T20" i="7"/>
  <c r="X33" i="7"/>
  <c r="W49" i="7"/>
  <c r="S13" i="7"/>
  <c r="W26" i="7"/>
  <c r="T40" i="7"/>
  <c r="X53" i="7"/>
  <c r="T17" i="7"/>
  <c r="X30" i="7"/>
  <c r="R49" i="7"/>
  <c r="U12" i="7"/>
  <c r="V30" i="7"/>
  <c r="S44" i="7"/>
  <c r="V7" i="7"/>
  <c r="S21" i="7"/>
  <c r="W34" i="7"/>
  <c r="T48" i="7"/>
  <c r="W11" i="7"/>
  <c r="T25" i="7"/>
  <c r="W38" i="7"/>
  <c r="V54" i="7"/>
  <c r="R18" i="7"/>
  <c r="V31" i="7"/>
  <c r="U47" i="7"/>
  <c r="X10" i="7"/>
  <c r="U24" i="7"/>
  <c r="R38" i="7"/>
  <c r="V51" i="7"/>
  <c r="R15" i="7"/>
  <c r="V28" i="7"/>
  <c r="W46" i="7"/>
  <c r="S10" i="7"/>
  <c r="T28" i="7"/>
  <c r="X41" i="7"/>
  <c r="X38" i="7"/>
  <c r="X18" i="7"/>
  <c r="U32" i="7"/>
  <c r="R46" i="7"/>
  <c r="U9" i="7"/>
  <c r="R23" i="7"/>
  <c r="U36" i="7"/>
  <c r="T52" i="7"/>
  <c r="W15" i="7"/>
  <c r="T29" i="7"/>
  <c r="S45" i="7"/>
  <c r="V8" i="7"/>
  <c r="S22" i="7"/>
  <c r="W35" i="7"/>
  <c r="T49" i="7"/>
  <c r="W12" i="7"/>
  <c r="T26" i="7"/>
  <c r="U44" i="7"/>
  <c r="X7" i="7"/>
  <c r="R26" i="7"/>
  <c r="V39" i="7"/>
  <c r="S53" i="7"/>
  <c r="V16" i="7"/>
  <c r="S30" i="7"/>
  <c r="W43" i="7"/>
  <c r="S7" i="7"/>
  <c r="W20" i="7"/>
  <c r="S34" i="7"/>
  <c r="R50" i="7"/>
  <c r="U13" i="7"/>
  <c r="R27" i="7"/>
  <c r="X42" i="7"/>
  <c r="R16" i="7"/>
  <c r="X19" i="7"/>
  <c r="U33" i="7"/>
  <c r="R47" i="7"/>
  <c r="U10" i="7"/>
  <c r="R24" i="7"/>
  <c r="S42" i="7"/>
  <c r="V52" i="7"/>
  <c r="W23" i="7"/>
  <c r="T37" i="7"/>
  <c r="X50" i="7"/>
  <c r="T14" i="7"/>
  <c r="X27" i="7"/>
  <c r="U41" i="7"/>
  <c r="R32" i="7"/>
  <c r="U18" i="7"/>
  <c r="X31" i="7"/>
  <c r="W47" i="7"/>
  <c r="S11" i="7"/>
  <c r="W24" i="7"/>
  <c r="V40" i="7"/>
  <c r="S54" i="7"/>
  <c r="V17" i="7"/>
  <c r="S31" i="7"/>
  <c r="W44" i="7"/>
  <c r="S8" i="7"/>
  <c r="W21" i="7"/>
  <c r="X39" i="7"/>
  <c r="W45" i="7"/>
  <c r="U21" i="7"/>
  <c r="R35" i="7"/>
  <c r="V48" i="7"/>
  <c r="R12" i="7"/>
  <c r="V25" i="7"/>
  <c r="S39" i="7"/>
  <c r="W52" i="7"/>
  <c r="S16" i="7"/>
  <c r="S52" i="7"/>
  <c r="U31" i="7"/>
  <c r="U8" i="7"/>
  <c r="V35" i="7"/>
  <c r="S49" i="7"/>
  <c r="W30" i="7"/>
  <c r="T12" i="7"/>
  <c r="R53" i="7"/>
  <c r="V43" i="7"/>
  <c r="V29" i="7"/>
  <c r="U45" i="7"/>
  <c r="X8" i="7"/>
  <c r="U22" i="7"/>
  <c r="T38" i="7"/>
  <c r="X51" i="7"/>
  <c r="T15" i="7"/>
  <c r="X28" i="7"/>
  <c r="U42" i="7"/>
  <c r="V20" i="7"/>
  <c r="U19" i="7"/>
  <c r="V37" i="7"/>
  <c r="W29" i="7"/>
  <c r="S19" i="7"/>
  <c r="W32" i="7"/>
  <c r="T46" i="7"/>
  <c r="W9" i="7"/>
  <c r="T23" i="7"/>
  <c r="X36" i="7"/>
  <c r="U50" i="7"/>
  <c r="X13" i="7"/>
  <c r="W22" i="7"/>
  <c r="R30" i="7"/>
  <c r="T27" i="7"/>
  <c r="S43" i="7"/>
  <c r="W13" i="7"/>
  <c r="S20" i="7"/>
  <c r="R36" i="7"/>
  <c r="V49" i="7"/>
  <c r="R13" i="7"/>
  <c r="V26" i="7"/>
  <c r="S40" i="7"/>
  <c r="W53" i="7"/>
  <c r="S17" i="7"/>
  <c r="T35" i="7"/>
  <c r="U53" i="7"/>
  <c r="X16" i="7"/>
  <c r="U30" i="7"/>
  <c r="R44" i="7"/>
  <c r="U7" i="7"/>
  <c r="R21" i="7"/>
  <c r="V34" i="7"/>
  <c r="S48" i="7"/>
  <c r="V11" i="7"/>
  <c r="U39" i="7"/>
  <c r="R25" i="7"/>
  <c r="X40" i="7"/>
  <c r="U54" i="7"/>
  <c r="X17" i="7"/>
  <c r="W33" i="7"/>
  <c r="T47" i="7"/>
  <c r="W10" i="7"/>
  <c r="T24" i="7"/>
  <c r="X37" i="7"/>
  <c r="U51" i="7"/>
  <c r="X14" i="7"/>
  <c r="R33" i="7"/>
  <c r="S51" i="7"/>
  <c r="V14" i="7"/>
  <c r="S28" i="7"/>
  <c r="W41" i="7"/>
  <c r="V36" i="7"/>
  <c r="W18" i="7"/>
  <c r="T32" i="7"/>
  <c r="X45" i="7"/>
  <c r="T9" i="7"/>
  <c r="V38" i="7"/>
  <c r="V15" i="7"/>
  <c r="R45" i="7"/>
  <c r="R22" i="7"/>
  <c r="V12" i="7"/>
  <c r="X48" i="7"/>
  <c r="X25" i="7"/>
  <c r="U16" i="7"/>
  <c r="AC34" i="6"/>
  <c r="O90" i="6"/>
  <c r="AT49" i="2"/>
  <c r="O60" i="6"/>
  <c r="O4" i="6"/>
  <c r="J48" i="2"/>
  <c r="J54" i="2" s="1"/>
  <c r="AC91" i="6"/>
  <c r="P34" i="6"/>
  <c r="Q34" i="6" s="1"/>
  <c r="T34" i="6" s="1"/>
  <c r="AC4" i="6"/>
  <c r="AR48" i="2"/>
  <c r="AR54" i="2" s="1"/>
  <c r="T49" i="2"/>
  <c r="AF49" i="2"/>
  <c r="AH48" i="2"/>
  <c r="AH54" i="2" s="1"/>
  <c r="O97" i="6"/>
  <c r="L49" i="2"/>
  <c r="O85" i="6"/>
  <c r="AC43" i="6"/>
  <c r="AL49" i="2"/>
  <c r="P43" i="6"/>
  <c r="Q43" i="6" s="1"/>
  <c r="T43" i="6" s="1"/>
  <c r="O86" i="6"/>
  <c r="AJ48" i="2"/>
  <c r="AJ54" i="2" s="1"/>
  <c r="P50" i="6"/>
  <c r="Q50" i="6" s="1"/>
  <c r="T50" i="6" s="1"/>
  <c r="O57" i="6"/>
  <c r="P39" i="6"/>
  <c r="Q39" i="6" s="1"/>
  <c r="T39" i="6" s="1"/>
  <c r="AC47" i="6"/>
  <c r="O22" i="6"/>
  <c r="P14" i="6"/>
  <c r="Q14" i="6" s="1"/>
  <c r="T14" i="6" s="1"/>
  <c r="AD49" i="2"/>
  <c r="AX49" i="2"/>
  <c r="Y49" i="2"/>
  <c r="Z49" i="2"/>
  <c r="Q7" i="7" a="1"/>
  <c r="P51" i="6"/>
  <c r="Q51" i="6" s="1"/>
  <c r="T51" i="6" s="1"/>
  <c r="P97" i="6"/>
  <c r="Q97" i="6" s="1"/>
  <c r="T97" i="6" s="1"/>
  <c r="AC40" i="6"/>
  <c r="AC28" i="6"/>
  <c r="AC51" i="6"/>
  <c r="P51" i="7"/>
  <c r="P14" i="7"/>
  <c r="P23" i="7"/>
  <c r="P40" i="7"/>
  <c r="P52" i="7"/>
  <c r="P17" i="7"/>
  <c r="P34" i="7"/>
  <c r="P22" i="7"/>
  <c r="P31" i="7"/>
  <c r="P48" i="7"/>
  <c r="P13" i="7"/>
  <c r="P25" i="7"/>
  <c r="P42" i="7"/>
  <c r="P32" i="7"/>
  <c r="P30" i="7"/>
  <c r="P39" i="7"/>
  <c r="P50" i="7"/>
  <c r="P21" i="7"/>
  <c r="P33" i="7"/>
  <c r="P11" i="7"/>
  <c r="P15" i="7"/>
  <c r="P38" i="7"/>
  <c r="P47" i="7"/>
  <c r="P12" i="7"/>
  <c r="P29" i="7"/>
  <c r="P41" i="7"/>
  <c r="P19" i="7"/>
  <c r="P44" i="7"/>
  <c r="P46" i="7"/>
  <c r="P8" i="7"/>
  <c r="P20" i="7"/>
  <c r="P37" i="7"/>
  <c r="P49" i="7"/>
  <c r="P27" i="7"/>
  <c r="P26" i="7"/>
  <c r="P54" i="7"/>
  <c r="P16" i="7"/>
  <c r="P28" i="7"/>
  <c r="P45" i="7"/>
  <c r="P10" i="7"/>
  <c r="P35" i="7"/>
  <c r="P7" i="7"/>
  <c r="P24" i="7"/>
  <c r="P36" i="7"/>
  <c r="P53" i="7"/>
  <c r="P18" i="7"/>
  <c r="P43" i="7"/>
  <c r="P9" i="7"/>
  <c r="AK48" i="2"/>
  <c r="AK54" i="2" s="1"/>
  <c r="AE48" i="2"/>
  <c r="AE54" i="2" s="1"/>
  <c r="AD14" i="7"/>
  <c r="AC50" i="7"/>
  <c r="AG50" i="7"/>
  <c r="AC8" i="7"/>
  <c r="AF11" i="7"/>
  <c r="AG44" i="7"/>
  <c r="AD45" i="7"/>
  <c r="AD25" i="7"/>
  <c r="AD38" i="7"/>
  <c r="AB36" i="7"/>
  <c r="Y53" i="7"/>
  <c r="AA47" i="7"/>
  <c r="Y11" i="7"/>
  <c r="AA20" i="7"/>
  <c r="AA50" i="7"/>
  <c r="AJ50" i="7"/>
  <c r="AD21" i="7"/>
  <c r="Z41" i="7"/>
  <c r="AH32" i="7"/>
  <c r="AG7" i="7"/>
  <c r="AA43" i="7"/>
  <c r="AE26" i="7"/>
  <c r="AB37" i="7"/>
  <c r="Y48" i="7"/>
  <c r="Z18" i="7"/>
  <c r="AD49" i="7"/>
  <c r="AD40" i="7"/>
  <c r="AA7" i="7"/>
  <c r="AG23" i="7"/>
  <c r="AF53" i="7"/>
  <c r="Z42" i="7"/>
  <c r="AD39" i="7"/>
  <c r="AC21" i="7"/>
  <c r="AH53" i="7"/>
  <c r="Z14" i="7"/>
  <c r="AH11" i="7"/>
  <c r="AG26" i="7"/>
  <c r="AC26" i="7"/>
  <c r="AB38" i="7"/>
  <c r="AF47" i="7"/>
  <c r="AE45" i="7"/>
  <c r="AJ28" i="7"/>
  <c r="AI9" i="7"/>
  <c r="AJ9" i="7"/>
  <c r="AH22" i="7"/>
  <c r="AH9" i="7"/>
  <c r="AC29" i="7"/>
  <c r="AC24" i="7"/>
  <c r="AJ40" i="7"/>
  <c r="AF43" i="7"/>
  <c r="AB41" i="7"/>
  <c r="AD23" i="7"/>
  <c r="AD54" i="7"/>
  <c r="AJ12" i="7"/>
  <c r="AD12" i="7"/>
  <c r="AF25" i="7"/>
  <c r="Y27" i="7"/>
  <c r="AD37" i="7"/>
  <c r="AB49" i="7"/>
  <c r="AH46" i="7"/>
  <c r="AH30" i="7"/>
  <c r="AA11" i="7"/>
  <c r="AH8" i="7"/>
  <c r="AF33" i="7"/>
  <c r="AD36" i="7"/>
  <c r="AJ38" i="7"/>
  <c r="Y51" i="7"/>
  <c r="AI49" i="7"/>
  <c r="Y9" i="7"/>
  <c r="AJ13" i="7"/>
  <c r="AJ45" i="7"/>
  <c r="AG46" i="7"/>
  <c r="AF24" i="7"/>
  <c r="Z39" i="7"/>
  <c r="AD35" i="7"/>
  <c r="AG53" i="7"/>
  <c r="AA46" i="7"/>
  <c r="AG11" i="7"/>
  <c r="AB22" i="7"/>
  <c r="AI51" i="7"/>
  <c r="AF52" i="7"/>
  <c r="AB20" i="7"/>
  <c r="AE9" i="7"/>
  <c r="AJ43" i="7"/>
  <c r="AH37" i="7"/>
  <c r="AC52" i="7"/>
  <c r="AC10" i="7"/>
  <c r="AJ48" i="7"/>
  <c r="AF22" i="7"/>
  <c r="AE44" i="7"/>
  <c r="AD52" i="7"/>
  <c r="AA16" i="7"/>
  <c r="AD10" i="7"/>
  <c r="AE28" i="7"/>
  <c r="Y25" i="7"/>
  <c r="Z40" i="7"/>
  <c r="AI44" i="7"/>
  <c r="AH42" i="7"/>
  <c r="AC25" i="7"/>
  <c r="AI7" i="7"/>
  <c r="Y12" i="7"/>
  <c r="Z13" i="7"/>
  <c r="AH24" i="7"/>
  <c r="AG27" i="7"/>
  <c r="AF36" i="7"/>
  <c r="AH50" i="7"/>
  <c r="AB48" i="7"/>
  <c r="AF32" i="7"/>
  <c r="AB42" i="7"/>
  <c r="AC27" i="7"/>
  <c r="Z37" i="7"/>
  <c r="Z38" i="7"/>
  <c r="AG51" i="7"/>
  <c r="AI48" i="7"/>
  <c r="AG9" i="7"/>
  <c r="Y16" i="7"/>
  <c r="AD47" i="7"/>
  <c r="AA48" i="7"/>
  <c r="AE23" i="7"/>
  <c r="AH39" i="7"/>
  <c r="AF34" i="7"/>
  <c r="AC54" i="7"/>
  <c r="AC45" i="7"/>
  <c r="AC12" i="7"/>
  <c r="AE24" i="7"/>
  <c r="AJ52" i="7"/>
  <c r="AF37" i="7"/>
  <c r="AB19" i="7"/>
  <c r="Z53" i="7"/>
  <c r="AB15" i="7"/>
  <c r="Z11" i="7"/>
  <c r="AE27" i="7"/>
  <c r="AG25" i="7"/>
  <c r="AB39" i="7"/>
  <c r="AE46" i="7"/>
  <c r="Y44" i="7"/>
  <c r="AB27" i="7"/>
  <c r="AE8" i="7"/>
  <c r="AI10" i="7"/>
  <c r="AH13" i="7"/>
  <c r="AJ23" i="7"/>
  <c r="AC28" i="7"/>
  <c r="AF35" i="7"/>
  <c r="Y52" i="7"/>
  <c r="AC15" i="6"/>
  <c r="O19" i="6"/>
  <c r="O12" i="6"/>
  <c r="O7" i="6"/>
  <c r="O2" i="6"/>
  <c r="Y13" i="7"/>
  <c r="AA9" i="7"/>
  <c r="AH41" i="7"/>
  <c r="AI53" i="7"/>
  <c r="AB26" i="7"/>
  <c r="AE43" i="7"/>
  <c r="AJ31" i="7"/>
  <c r="AC19" i="7"/>
  <c r="AF54" i="7"/>
  <c r="AG13" i="7"/>
  <c r="AE10" i="7"/>
  <c r="AD42" i="7"/>
  <c r="AA8" i="7"/>
  <c r="Z28" i="7"/>
  <c r="AG42" i="7"/>
  <c r="AJ30" i="7"/>
  <c r="AA18" i="7"/>
  <c r="AD9" i="7"/>
  <c r="AC14" i="7"/>
  <c r="AI11" i="7"/>
  <c r="Z43" i="7"/>
  <c r="AB10" i="7"/>
  <c r="AJ29" i="7"/>
  <c r="AI41" i="7"/>
  <c r="Z30" i="7"/>
  <c r="AB17" i="7"/>
  <c r="AJ15" i="7"/>
  <c r="Y15" i="7"/>
  <c r="AA13" i="7"/>
  <c r="AH43" i="7"/>
  <c r="AF12" i="7"/>
  <c r="AF31" i="7"/>
  <c r="AI40" i="7"/>
  <c r="AB29" i="7"/>
  <c r="Z16" i="7"/>
  <c r="Y18" i="7"/>
  <c r="AG15" i="7"/>
  <c r="AE14" i="7"/>
  <c r="AD44" i="7"/>
  <c r="AG14" i="7"/>
  <c r="AD33" i="7"/>
  <c r="Y40" i="7"/>
  <c r="AB28" i="7"/>
  <c r="AJ14" i="7"/>
  <c r="Z20" i="7"/>
  <c r="AC16" i="7"/>
  <c r="AI15" i="7"/>
  <c r="Z45" i="7"/>
  <c r="AH16" i="7"/>
  <c r="AB35" i="7"/>
  <c r="AA39" i="7"/>
  <c r="AD27" i="7"/>
  <c r="Y14" i="7"/>
  <c r="AA22" i="7"/>
  <c r="Y17" i="7"/>
  <c r="AA17" i="7"/>
  <c r="AH45" i="7"/>
  <c r="AI18" i="7"/>
  <c r="AJ36" i="7"/>
  <c r="AA38" i="7"/>
  <c r="AF26" i="7"/>
  <c r="AI12" i="7"/>
  <c r="AB24" i="7"/>
  <c r="AG17" i="7"/>
  <c r="AE18" i="7"/>
  <c r="AD46" i="7"/>
  <c r="AJ20" i="7"/>
  <c r="AH38" i="7"/>
  <c r="AC37" i="7"/>
  <c r="AE25" i="7"/>
  <c r="AJ11" i="7"/>
  <c r="AA26" i="7"/>
  <c r="AC18" i="7"/>
  <c r="AI19" i="7"/>
  <c r="Z47" i="7"/>
  <c r="AB23" i="7"/>
  <c r="AA42" i="7"/>
  <c r="AE36" i="7"/>
  <c r="AG24" i="7"/>
  <c r="AH10" i="7"/>
  <c r="Y28" i="7"/>
  <c r="Y19" i="7"/>
  <c r="AA21" i="7"/>
  <c r="AH47" i="7"/>
  <c r="AA25" i="7"/>
  <c r="AI43" i="7"/>
  <c r="AE35" i="7"/>
  <c r="AF23" i="7"/>
  <c r="AF9" i="7"/>
  <c r="AI29" i="7"/>
  <c r="AG19" i="7"/>
  <c r="AE22" i="7"/>
  <c r="AD48" i="7"/>
  <c r="AJ26" i="7"/>
  <c r="AJ44" i="7"/>
  <c r="AG34" i="7"/>
  <c r="AG22" i="7"/>
  <c r="AG8" i="7"/>
  <c r="AE31" i="7"/>
  <c r="AC20" i="7"/>
  <c r="AI23" i="7"/>
  <c r="Z49" i="7"/>
  <c r="AH28" i="7"/>
  <c r="AF46" i="7"/>
  <c r="AI33" i="7"/>
  <c r="AE21" i="7"/>
  <c r="Y7" i="7"/>
  <c r="AC33" i="7"/>
  <c r="Y21" i="7"/>
  <c r="Z7" i="7"/>
  <c r="AH49" i="7"/>
  <c r="AF30" i="7"/>
  <c r="Z48" i="7"/>
  <c r="AI32" i="7"/>
  <c r="AF20" i="7"/>
  <c r="AG10" i="7"/>
  <c r="AA35" i="7"/>
  <c r="AG21" i="7"/>
  <c r="AH7" i="7"/>
  <c r="AD50" i="7"/>
  <c r="AB32" i="7"/>
  <c r="AC49" i="7"/>
  <c r="Y32" i="7"/>
  <c r="AD19" i="7"/>
  <c r="AH12" i="7"/>
  <c r="AI36" i="7"/>
  <c r="AC22" i="7"/>
  <c r="AD8" i="7"/>
  <c r="Z51" i="7"/>
  <c r="Z34" i="7"/>
  <c r="AI50" i="7"/>
  <c r="AA31" i="7"/>
  <c r="AB18" i="7"/>
  <c r="AI14" i="7"/>
  <c r="AG38" i="7"/>
  <c r="Y23" i="7"/>
  <c r="Z9" i="7"/>
  <c r="AH51" i="7"/>
  <c r="AJ35" i="7"/>
  <c r="Z52" i="7"/>
  <c r="AA30" i="7"/>
  <c r="AC17" i="7"/>
  <c r="AJ16" i="7"/>
  <c r="AE40" i="7"/>
  <c r="AU49" i="2"/>
  <c r="Y29" i="7"/>
  <c r="Z15" i="7"/>
  <c r="AE12" i="7"/>
  <c r="AJ49" i="7"/>
  <c r="AH34" i="7"/>
  <c r="AF21" i="7"/>
  <c r="AF7" i="7"/>
  <c r="AB34" i="7"/>
  <c r="AH54" i="7"/>
  <c r="AG29" i="7"/>
  <c r="AH15" i="7"/>
  <c r="AI13" i="7"/>
  <c r="AA51" i="7"/>
  <c r="AJ33" i="7"/>
  <c r="AG20" i="7"/>
  <c r="AI54" i="7"/>
  <c r="Z36" i="7"/>
  <c r="AF40" i="7"/>
  <c r="AC30" i="7"/>
  <c r="AD16" i="7"/>
  <c r="AA15" i="7"/>
  <c r="AG52" i="7"/>
  <c r="AJ32" i="7"/>
  <c r="AE19" i="7"/>
  <c r="Y54" i="7"/>
  <c r="AJ37" i="7"/>
  <c r="AC9" i="7"/>
  <c r="Y31" i="7"/>
  <c r="Z17" i="7"/>
  <c r="AE16" i="7"/>
  <c r="AJ53" i="7"/>
  <c r="Z32" i="7"/>
  <c r="AF18" i="7"/>
  <c r="AA53" i="7"/>
  <c r="AF39" i="7"/>
  <c r="AD11" i="7"/>
  <c r="AG31" i="7"/>
  <c r="AH17" i="7"/>
  <c r="AI17" i="7"/>
  <c r="AB8" i="7"/>
  <c r="AB31" i="7"/>
  <c r="AD17" i="7"/>
  <c r="AA52" i="7"/>
  <c r="AD41" i="7"/>
  <c r="AE13" i="7"/>
  <c r="AC32" i="7"/>
  <c r="AD18" i="7"/>
  <c r="AA19" i="7"/>
  <c r="AF10" i="7"/>
  <c r="AB30" i="7"/>
  <c r="AB16" i="7"/>
  <c r="AC51" i="7"/>
  <c r="AJ42" i="7"/>
  <c r="AF15" i="7"/>
  <c r="Y33" i="7"/>
  <c r="Z19" i="7"/>
  <c r="AE20" i="7"/>
  <c r="AG12" i="7"/>
  <c r="AD29" i="7"/>
  <c r="AC15" i="7"/>
  <c r="AE50" i="7"/>
  <c r="AF44" i="7"/>
  <c r="AJ17" i="7"/>
  <c r="AG33" i="7"/>
  <c r="AH19" i="7"/>
  <c r="AI21" i="7"/>
  <c r="AH14" i="7"/>
  <c r="AF28" i="7"/>
  <c r="AA14" i="7"/>
  <c r="AE49" i="7"/>
  <c r="AI45" i="7"/>
  <c r="Y20" i="7"/>
  <c r="AC34" i="7"/>
  <c r="AD20" i="7"/>
  <c r="AA23" i="7"/>
  <c r="AI16" i="7"/>
  <c r="AF27" i="7"/>
  <c r="AB13" i="7"/>
  <c r="AG48" i="7"/>
  <c r="AC47" i="7"/>
  <c r="Z22" i="7"/>
  <c r="Y35" i="7"/>
  <c r="Z21" i="7"/>
  <c r="AI25" i="7"/>
  <c r="AJ18" i="7"/>
  <c r="AH26" i="7"/>
  <c r="Z12" i="7"/>
  <c r="AI47" i="7"/>
  <c r="AF48" i="7"/>
  <c r="AA24" i="7"/>
  <c r="AG35" i="7"/>
  <c r="AH21" i="7"/>
  <c r="AB7" i="7"/>
  <c r="AB21" i="7"/>
  <c r="AJ25" i="7"/>
  <c r="AJ10" i="7"/>
  <c r="AI46" i="7"/>
  <c r="Z50" i="7"/>
  <c r="Z26" i="7"/>
  <c r="AC36" i="7"/>
  <c r="AD22" i="7"/>
  <c r="AC7" i="7"/>
  <c r="AC23" i="7"/>
  <c r="AI24" i="7"/>
  <c r="Y10" i="7"/>
  <c r="Y46" i="7"/>
  <c r="AF51" i="7"/>
  <c r="AJ27" i="7"/>
  <c r="Y37" i="7"/>
  <c r="Z23" i="7"/>
  <c r="AD7" i="7"/>
  <c r="AB25" i="7"/>
  <c r="Y24" i="7"/>
  <c r="AI8" i="7"/>
  <c r="AA45" i="7"/>
  <c r="AI52" i="7"/>
  <c r="AF29" i="7"/>
  <c r="AG37" i="7"/>
  <c r="AH23" i="7"/>
  <c r="AE7" i="7"/>
  <c r="AA27" i="7"/>
  <c r="AI22" i="7"/>
  <c r="AJ7" i="7"/>
  <c r="AA44" i="7"/>
  <c r="AE54" i="7"/>
  <c r="AD31" i="7"/>
  <c r="AC38" i="7"/>
  <c r="AD24" i="7"/>
  <c r="Z8" i="7"/>
  <c r="AI28" i="7"/>
  <c r="AJ21" i="7"/>
  <c r="AJ54" i="7"/>
  <c r="AC43" i="7"/>
  <c r="AB9" i="7"/>
  <c r="AB33" i="7"/>
  <c r="Y39" i="7"/>
  <c r="Z25" i="7"/>
  <c r="AA10" i="7"/>
  <c r="AG30" i="7"/>
  <c r="AH20" i="7"/>
  <c r="Z54" i="7"/>
  <c r="AE42" i="7"/>
  <c r="AC11" i="7"/>
  <c r="AJ34" i="7"/>
  <c r="AG39" i="7"/>
  <c r="AH25" i="7"/>
  <c r="AB12" i="7"/>
  <c r="AE32" i="7"/>
  <c r="AF19" i="7"/>
  <c r="AB53" i="7"/>
  <c r="AE41" i="7"/>
  <c r="AD13" i="7"/>
  <c r="AH36" i="7"/>
  <c r="AC40" i="7"/>
  <c r="AD26" i="7"/>
  <c r="AF14" i="7"/>
  <c r="AA34" i="7"/>
  <c r="AG18" i="7"/>
  <c r="AB52" i="7"/>
  <c r="AG40" i="7"/>
  <c r="AE15" i="7"/>
  <c r="AF38" i="7"/>
  <c r="Y41" i="7"/>
  <c r="Z27" i="7"/>
  <c r="AG16" i="7"/>
  <c r="Y36" i="7"/>
  <c r="AE17" i="7"/>
  <c r="AD51" i="7"/>
  <c r="AI39" i="7"/>
  <c r="AF17" i="7"/>
  <c r="AB40" i="7"/>
  <c r="AG41" i="7"/>
  <c r="AH27" i="7"/>
  <c r="AH18" i="7"/>
  <c r="AI37" i="7"/>
  <c r="AF16" i="7"/>
  <c r="AF50" i="7"/>
  <c r="AI38" i="7"/>
  <c r="AJ19" i="7"/>
  <c r="Y42" i="7"/>
  <c r="AC42" i="7"/>
  <c r="AD28" i="7"/>
  <c r="AI20" i="7"/>
  <c r="AE39" i="7"/>
  <c r="AD15" i="7"/>
  <c r="AF49" i="7"/>
  <c r="Y38" i="7"/>
  <c r="Y22" i="7"/>
  <c r="AB43" i="7"/>
  <c r="Y43" i="7"/>
  <c r="Z29" i="7"/>
  <c r="AJ22" i="7"/>
  <c r="AC41" i="7"/>
  <c r="AB14" i="7"/>
  <c r="AH48" i="7"/>
  <c r="AA37" i="7"/>
  <c r="Z24" i="7"/>
  <c r="AH44" i="7"/>
  <c r="AG43" i="7"/>
  <c r="AH29" i="7"/>
  <c r="AJ24" i="7"/>
  <c r="AI42" i="7"/>
  <c r="AC13" i="7"/>
  <c r="AJ47" i="7"/>
  <c r="AA36" i="7"/>
  <c r="Y26" i="7"/>
  <c r="AB46" i="7"/>
  <c r="AC44" i="7"/>
  <c r="AD30" i="7"/>
  <c r="AI26" i="7"/>
  <c r="Z44" i="7"/>
  <c r="AA12" i="7"/>
  <c r="AJ46" i="7"/>
  <c r="AC35" i="7"/>
  <c r="AI27" i="7"/>
  <c r="AE47" i="7"/>
  <c r="Y45" i="7"/>
  <c r="Z31" i="7"/>
  <c r="AG28" i="7"/>
  <c r="AF45" i="7"/>
  <c r="AB11" i="7"/>
  <c r="Z46" i="7"/>
  <c r="AE34" i="7"/>
  <c r="AE29" i="7"/>
  <c r="AA49" i="7"/>
  <c r="AG45" i="7"/>
  <c r="AH31" i="7"/>
  <c r="AE30" i="7"/>
  <c r="AB47" i="7"/>
  <c r="Z10" i="7"/>
  <c r="AB45" i="7"/>
  <c r="AE33" i="7"/>
  <c r="AC31" i="7"/>
  <c r="AB50" i="7"/>
  <c r="AC46" i="7"/>
  <c r="AD32" i="7"/>
  <c r="AA32" i="7"/>
  <c r="AE48" i="7"/>
  <c r="AJ8" i="7"/>
  <c r="AB44" i="7"/>
  <c r="AG32" i="7"/>
  <c r="AA33" i="7"/>
  <c r="AJ51" i="7"/>
  <c r="Y47" i="7"/>
  <c r="Z33" i="7"/>
  <c r="Y34" i="7"/>
  <c r="Y50" i="7"/>
  <c r="Y8" i="7"/>
  <c r="AD43" i="7"/>
  <c r="AI31" i="7"/>
  <c r="AI34" i="7"/>
  <c r="AD53" i="7"/>
  <c r="AG47" i="7"/>
  <c r="AH33" i="7"/>
  <c r="AI35" i="7"/>
  <c r="AB51" i="7"/>
  <c r="AA54" i="7"/>
  <c r="AF42" i="7"/>
  <c r="AI30" i="7"/>
  <c r="AG36" i="7"/>
  <c r="AG54" i="7"/>
  <c r="AC48" i="7"/>
  <c r="AD34" i="7"/>
  <c r="AE37" i="7"/>
  <c r="AH52" i="7"/>
  <c r="AC53" i="7"/>
  <c r="AF41" i="7"/>
  <c r="Y30" i="7"/>
  <c r="AE38" i="7"/>
  <c r="AF13" i="7"/>
  <c r="Y49" i="7"/>
  <c r="Z35" i="7"/>
  <c r="AC39" i="7"/>
  <c r="AB54" i="7"/>
  <c r="AE52" i="7"/>
  <c r="AH40" i="7"/>
  <c r="AA29" i="7"/>
  <c r="AA40" i="7"/>
  <c r="AE53" i="7"/>
  <c r="AG49" i="7"/>
  <c r="AH35" i="7"/>
  <c r="AA41" i="7"/>
  <c r="AE11" i="7"/>
  <c r="AE51" i="7"/>
  <c r="AJ39" i="7"/>
  <c r="AA28" i="7"/>
  <c r="AJ41" i="7"/>
  <c r="X49" i="2"/>
  <c r="R49" i="2"/>
  <c r="AC19" i="6"/>
  <c r="AC39" i="6"/>
  <c r="P28" i="6"/>
  <c r="Q28" i="6" s="1"/>
  <c r="T28" i="6" s="1"/>
  <c r="G49" i="2"/>
  <c r="P49" i="2"/>
  <c r="P60" i="6"/>
  <c r="Q60" i="6" s="1"/>
  <c r="T60" i="6" s="1"/>
  <c r="O63" i="6"/>
  <c r="M49" i="2"/>
  <c r="O59" i="6"/>
  <c r="P40" i="6"/>
  <c r="Q40" i="6" s="1"/>
  <c r="T40" i="6" s="1"/>
  <c r="U48" i="2"/>
  <c r="U54" i="2" s="1"/>
  <c r="AC58" i="6"/>
  <c r="AC52" i="6"/>
  <c r="AC75" i="6"/>
  <c r="F48" i="2"/>
  <c r="F54" i="2" s="1"/>
  <c r="AU48" i="2"/>
  <c r="AU54" i="2" s="1"/>
  <c r="AW49" i="2"/>
  <c r="AC59" i="6"/>
  <c r="AC38" i="6"/>
  <c r="P81" i="6"/>
  <c r="Q81" i="6" s="1"/>
  <c r="T81" i="6" s="1"/>
  <c r="AG49" i="2"/>
  <c r="AS48" i="2"/>
  <c r="AS54" i="2" s="1"/>
  <c r="AP48" i="2"/>
  <c r="AP54" i="2" s="1"/>
  <c r="H48" i="2"/>
  <c r="H54" i="2" s="1"/>
  <c r="AV49" i="2"/>
  <c r="E48" i="2"/>
  <c r="E54" i="2" s="1"/>
  <c r="W48" i="2"/>
  <c r="W54" i="2" s="1"/>
  <c r="F51" i="2"/>
  <c r="AG48" i="2"/>
  <c r="AG54" i="2" s="1"/>
  <c r="AP49" i="2"/>
  <c r="AC25" i="6"/>
  <c r="O48" i="2"/>
  <c r="O54" i="2" s="1"/>
  <c r="P15" i="6"/>
  <c r="Q15" i="6" s="1"/>
  <c r="T15" i="6" s="1"/>
  <c r="Q49" i="2"/>
  <c r="L55" i="7"/>
  <c r="E55" i="7"/>
  <c r="G55" i="7"/>
  <c r="AC7" i="6"/>
  <c r="P7" i="6"/>
  <c r="Q7" i="6" s="1"/>
  <c r="T7" i="6" s="1"/>
  <c r="AC14" i="6"/>
  <c r="O92" i="6"/>
  <c r="AH49" i="2"/>
  <c r="AM48" i="2"/>
  <c r="AM54" i="2" s="1"/>
  <c r="AC48" i="2"/>
  <c r="AC54" i="2" s="1"/>
  <c r="AC8" i="6"/>
  <c r="O16" i="6"/>
  <c r="C50" i="2"/>
  <c r="O14" i="6"/>
  <c r="M48" i="2"/>
  <c r="M54" i="2" s="1"/>
  <c r="U49" i="2"/>
  <c r="S48" i="2"/>
  <c r="S54" i="2" s="1"/>
  <c r="AT48" i="2"/>
  <c r="AT54" i="2" s="1"/>
  <c r="J49" i="2"/>
  <c r="P77" i="6"/>
  <c r="Q77" i="6" s="1"/>
  <c r="T77" i="6" s="1"/>
  <c r="O29" i="6"/>
  <c r="N48" i="2"/>
  <c r="N54" i="2" s="1"/>
  <c r="AC77" i="6"/>
  <c r="AO49" i="2"/>
  <c r="AY48" i="2"/>
  <c r="AY54" i="2" s="1"/>
  <c r="V48" i="2"/>
  <c r="V54" i="2" s="1"/>
  <c r="T48" i="2"/>
  <c r="T54" i="2" s="1"/>
  <c r="AI48" i="2"/>
  <c r="AI54" i="2" s="1"/>
  <c r="O39" i="6"/>
  <c r="AA48" i="2"/>
  <c r="AA54" i="2" s="1"/>
  <c r="I49" i="2"/>
  <c r="AC29" i="6"/>
  <c r="P19" i="6"/>
  <c r="Q19" i="6" s="1"/>
  <c r="T19" i="6" s="1"/>
  <c r="K49" i="2"/>
  <c r="P58" i="6"/>
  <c r="Q58" i="6" s="1"/>
  <c r="T58" i="6" s="1"/>
  <c r="P75" i="6"/>
  <c r="Q75" i="6" s="1"/>
  <c r="T75" i="6" s="1"/>
  <c r="P91" i="6"/>
  <c r="Q91" i="6" s="1"/>
  <c r="T91" i="6" s="1"/>
  <c r="AC69" i="6"/>
  <c r="AL48" i="2"/>
  <c r="AL54" i="2" s="1"/>
  <c r="AQ48" i="2"/>
  <c r="AQ54" i="2" s="1"/>
  <c r="P95" i="6"/>
  <c r="Q95" i="6" s="1"/>
  <c r="T95" i="6" s="1"/>
  <c r="I48" i="2"/>
  <c r="I54" i="2" s="1"/>
  <c r="AQ49" i="2"/>
  <c r="G48" i="2"/>
  <c r="G54" i="2" s="1"/>
  <c r="AF48" i="2"/>
  <c r="AF54" i="2" s="1"/>
  <c r="P65" i="6"/>
  <c r="Q65" i="6" s="1"/>
  <c r="T65" i="6" s="1"/>
  <c r="P90" i="6"/>
  <c r="Q90" i="6" s="1"/>
  <c r="T90" i="6" s="1"/>
  <c r="AC95" i="6"/>
  <c r="P94" i="6"/>
  <c r="Q94" i="6" s="1"/>
  <c r="T94" i="6" s="1"/>
  <c r="AC94" i="6"/>
  <c r="P2" i="6"/>
  <c r="Q2" i="6" s="1"/>
  <c r="T2" i="6" s="1"/>
  <c r="P87" i="6"/>
  <c r="Q87" i="6" s="1"/>
  <c r="T87" i="6" s="1"/>
  <c r="P69" i="6"/>
  <c r="Q69" i="6" s="1"/>
  <c r="T69" i="6" s="1"/>
  <c r="P79" i="6"/>
  <c r="Q79" i="6" s="1"/>
  <c r="T79" i="6" s="1"/>
  <c r="P85" i="6"/>
  <c r="Q85" i="6" s="1"/>
  <c r="T85" i="6" s="1"/>
  <c r="P74" i="6"/>
  <c r="Q74" i="6" s="1"/>
  <c r="T74" i="6" s="1"/>
  <c r="X48" i="2"/>
  <c r="X54" i="2" s="1"/>
  <c r="AD48" i="2"/>
  <c r="AD54" i="2" s="1"/>
  <c r="AG55" i="7"/>
  <c r="P86" i="6"/>
  <c r="Q86" i="6" s="1"/>
  <c r="T86" i="6" s="1"/>
  <c r="P63" i="6"/>
  <c r="Q63" i="6" s="1"/>
  <c r="T63" i="6" s="1"/>
  <c r="AC32" i="6"/>
  <c r="O74" i="6"/>
  <c r="O8" i="6"/>
  <c r="P57" i="6"/>
  <c r="Q57" i="6" s="1"/>
  <c r="T57" i="6" s="1"/>
  <c r="P92" i="6"/>
  <c r="Q92" i="6" s="1"/>
  <c r="T92" i="6" s="1"/>
  <c r="Y48" i="2"/>
  <c r="Y54" i="2" s="1"/>
  <c r="AX48" i="2"/>
  <c r="AX54" i="2" s="1"/>
  <c r="V49" i="2"/>
  <c r="AA55" i="7"/>
  <c r="AW48" i="2"/>
  <c r="AW54" i="2" s="1"/>
  <c r="AC55" i="7"/>
  <c r="AS49" i="2"/>
  <c r="AE55" i="7"/>
  <c r="H55" i="7"/>
  <c r="AC49" i="2"/>
  <c r="Z48" i="2"/>
  <c r="Z54" i="2" s="1"/>
  <c r="AI55" i="7"/>
  <c r="Z55" i="7"/>
  <c r="K55" i="7"/>
  <c r="AM49" i="2"/>
  <c r="P48" i="2"/>
  <c r="P54" i="2" s="1"/>
  <c r="AJ55" i="7"/>
  <c r="S49" i="2"/>
  <c r="Q48" i="2"/>
  <c r="Q54" i="2" s="1"/>
  <c r="I51" i="2"/>
  <c r="K36" i="2"/>
  <c r="K51" i="2" s="1"/>
  <c r="G51" i="2"/>
  <c r="AN48" i="2"/>
  <c r="AN54" i="2" s="1"/>
  <c r="AF55" i="7"/>
  <c r="C48" i="2"/>
  <c r="AO48" i="2"/>
  <c r="AO54" i="2" s="1"/>
  <c r="H49" i="2"/>
  <c r="AB55" i="7"/>
  <c r="O49" i="2"/>
  <c r="AH55" i="7"/>
  <c r="AY49" i="2"/>
  <c r="L48" i="2"/>
  <c r="L54" i="2" s="1"/>
  <c r="AR49" i="2"/>
  <c r="AV48" i="2"/>
  <c r="AV54" i="2" s="1"/>
  <c r="AA49" i="2"/>
  <c r="AB49" i="2"/>
  <c r="K50" i="2"/>
  <c r="F55" i="7"/>
  <c r="E50" i="2"/>
  <c r="I50" i="2"/>
  <c r="AE49" i="2"/>
  <c r="AI49" i="2"/>
  <c r="AJ49" i="2"/>
  <c r="R48" i="2"/>
  <c r="R54" i="2" s="1"/>
  <c r="G50" i="2"/>
  <c r="D48" i="2"/>
  <c r="D54" i="2" s="1"/>
  <c r="K48" i="2"/>
  <c r="K54" i="2" s="1"/>
  <c r="I55" i="7"/>
  <c r="J55" i="7"/>
  <c r="M55" i="7"/>
  <c r="E49" i="2"/>
  <c r="D49" i="2"/>
  <c r="W49" i="2"/>
  <c r="AB48" i="2"/>
  <c r="AB54" i="2" s="1"/>
  <c r="AC65" i="6"/>
  <c r="AC2" i="6"/>
  <c r="P38" i="6"/>
  <c r="Q38" i="6" s="1"/>
  <c r="T38" i="6" s="1"/>
  <c r="O79" i="6"/>
  <c r="AC79" i="6"/>
  <c r="L10" i="7"/>
  <c r="H27" i="7"/>
  <c r="D19" i="7"/>
  <c r="D45" i="7"/>
  <c r="M31" i="7"/>
  <c r="E17" i="7"/>
  <c r="G44" i="7"/>
  <c r="D14" i="7"/>
  <c r="D54" i="7"/>
  <c r="L14" i="7"/>
  <c r="I47" i="7"/>
  <c r="L50" i="7"/>
  <c r="J10" i="7"/>
  <c r="D41" i="7"/>
  <c r="K32" i="7"/>
  <c r="E8" i="7"/>
  <c r="H13" i="7"/>
  <c r="M14" i="7"/>
  <c r="K34" i="7"/>
  <c r="M54" i="7"/>
  <c r="G54" i="7"/>
  <c r="K44" i="7"/>
  <c r="J52" i="7"/>
  <c r="I38" i="7"/>
  <c r="M40" i="7"/>
  <c r="F32" i="7"/>
  <c r="E53" i="7"/>
  <c r="M19" i="7"/>
  <c r="E33" i="7"/>
  <c r="F7" i="7"/>
  <c r="D15" i="7"/>
  <c r="L25" i="7"/>
  <c r="J30" i="7"/>
  <c r="M46" i="7"/>
  <c r="M50" i="7"/>
  <c r="H53" i="7"/>
  <c r="F46" i="7"/>
  <c r="F29" i="7"/>
  <c r="L11" i="7"/>
  <c r="D48" i="7"/>
  <c r="G25" i="7"/>
  <c r="L53" i="7"/>
  <c r="M49" i="7"/>
  <c r="G9" i="7"/>
  <c r="D50" i="7"/>
  <c r="K47" i="7"/>
  <c r="K43" i="7"/>
  <c r="F21" i="7"/>
  <c r="J23" i="7"/>
  <c r="G20" i="7"/>
  <c r="F49" i="7"/>
  <c r="J50" i="7"/>
  <c r="K11" i="7"/>
  <c r="F28" i="7"/>
  <c r="E41" i="7"/>
  <c r="I40" i="7"/>
  <c r="J39" i="7"/>
  <c r="E29" i="7"/>
  <c r="K24" i="7"/>
  <c r="I39" i="7"/>
  <c r="L28" i="7"/>
  <c r="G49" i="7"/>
  <c r="E48" i="7"/>
  <c r="H35" i="7"/>
  <c r="E42" i="7"/>
  <c r="I22" i="7"/>
  <c r="J35" i="7"/>
  <c r="K39" i="7"/>
  <c r="I46" i="7"/>
  <c r="D40" i="7"/>
  <c r="M52" i="7"/>
  <c r="G10" i="7"/>
  <c r="F35" i="7"/>
  <c r="E44" i="7"/>
  <c r="H28" i="7"/>
  <c r="I31" i="7"/>
  <c r="K45" i="7"/>
  <c r="J14" i="7"/>
  <c r="D38" i="7"/>
  <c r="G30" i="7"/>
  <c r="M42" i="7"/>
  <c r="F36" i="7"/>
  <c r="G39" i="7"/>
  <c r="F52" i="7"/>
  <c r="I24" i="7"/>
  <c r="H37" i="7"/>
  <c r="F23" i="7"/>
  <c r="F15" i="7"/>
  <c r="H8" i="7"/>
  <c r="J27" i="7"/>
  <c r="L32" i="7"/>
  <c r="I54" i="7"/>
  <c r="J44" i="7"/>
  <c r="H42" i="7"/>
  <c r="I30" i="7"/>
  <c r="J9" i="7"/>
  <c r="M26" i="7"/>
  <c r="E13" i="7"/>
  <c r="I13" i="7"/>
  <c r="K20" i="7"/>
  <c r="J53" i="7"/>
  <c r="H17" i="7"/>
  <c r="H25" i="7"/>
  <c r="I27" i="7"/>
  <c r="L35" i="7"/>
  <c r="G23" i="7"/>
  <c r="L37" i="7"/>
  <c r="J42" i="7"/>
  <c r="E12" i="7"/>
  <c r="E46" i="7"/>
  <c r="E16" i="7"/>
  <c r="M41" i="7"/>
  <c r="M16" i="7"/>
  <c r="H24" i="7"/>
  <c r="D43" i="7"/>
  <c r="H36" i="7"/>
  <c r="H50" i="7"/>
  <c r="M29" i="7"/>
  <c r="D46" i="7"/>
  <c r="J43" i="7"/>
  <c r="L16" i="7"/>
  <c r="G17" i="7"/>
  <c r="L38" i="7"/>
  <c r="I25" i="7"/>
  <c r="G33" i="7"/>
  <c r="E39" i="7"/>
  <c r="G29" i="7"/>
  <c r="L49" i="7"/>
  <c r="D30" i="7"/>
  <c r="F34" i="7"/>
  <c r="E32" i="7"/>
  <c r="E28" i="7"/>
  <c r="L22" i="7"/>
  <c r="F51" i="7"/>
  <c r="J51" i="7"/>
  <c r="M36" i="7"/>
  <c r="G11" i="7"/>
  <c r="E49" i="7"/>
  <c r="D21" i="7"/>
  <c r="G31" i="7"/>
  <c r="I42" i="7"/>
  <c r="G18" i="7"/>
  <c r="L42" i="7"/>
  <c r="M38" i="7"/>
  <c r="H7" i="7"/>
  <c r="K14" i="7"/>
  <c r="I21" i="7"/>
  <c r="H29" i="7"/>
  <c r="L9" i="7"/>
  <c r="E54" i="7"/>
  <c r="G7" i="7"/>
  <c r="E10" i="7"/>
  <c r="E50" i="7"/>
  <c r="M44" i="7"/>
  <c r="D35" i="7"/>
  <c r="D31" i="7"/>
  <c r="K16" i="7"/>
  <c r="F37" i="7"/>
  <c r="E34" i="7"/>
  <c r="L26" i="7"/>
  <c r="E19" i="7"/>
  <c r="G47" i="7"/>
  <c r="K37" i="7"/>
  <c r="E25" i="7"/>
  <c r="D17" i="7"/>
  <c r="K33" i="7"/>
  <c r="L47" i="7"/>
  <c r="I28" i="7"/>
  <c r="H23" i="7"/>
  <c r="G50" i="7"/>
  <c r="H39" i="7"/>
  <c r="F10" i="7"/>
  <c r="J12" i="7"/>
  <c r="H30" i="7"/>
  <c r="K23" i="7"/>
  <c r="F48" i="7"/>
  <c r="E15" i="7"/>
  <c r="H18" i="7"/>
  <c r="K12" i="7"/>
  <c r="D52" i="7"/>
  <c r="L17" i="7"/>
  <c r="L44" i="7"/>
  <c r="K40" i="7"/>
  <c r="L19" i="7"/>
  <c r="G24" i="7"/>
  <c r="I19" i="7"/>
  <c r="F39" i="7"/>
  <c r="E20" i="7"/>
  <c r="K15" i="7"/>
  <c r="G28" i="7"/>
  <c r="D26" i="7"/>
  <c r="M34" i="7"/>
  <c r="D53" i="7"/>
  <c r="J37" i="7"/>
  <c r="I53" i="7"/>
  <c r="I49" i="7"/>
  <c r="D25" i="7"/>
  <c r="K18" i="7"/>
  <c r="M25" i="7"/>
  <c r="H16" i="7"/>
  <c r="O49" i="6"/>
  <c r="P49" i="6"/>
  <c r="Q49" i="6" s="1"/>
  <c r="T49" i="6" s="1"/>
  <c r="AC12" i="6"/>
  <c r="M39" i="7"/>
  <c r="H52" i="7"/>
  <c r="I12" i="7"/>
  <c r="M48" i="7"/>
  <c r="E24" i="7"/>
  <c r="L18" i="7"/>
  <c r="K25" i="7"/>
  <c r="D27" i="7"/>
  <c r="M18" i="7"/>
  <c r="F31" i="7"/>
  <c r="F24" i="7"/>
  <c r="D20" i="7"/>
  <c r="D32" i="7"/>
  <c r="K21" i="7"/>
  <c r="H48" i="7"/>
  <c r="G15" i="7"/>
  <c r="L36" i="7"/>
  <c r="I35" i="7"/>
  <c r="J15" i="7"/>
  <c r="L24" i="7"/>
  <c r="J32" i="7"/>
  <c r="G51" i="7"/>
  <c r="L33" i="7"/>
  <c r="H38" i="7"/>
  <c r="D44" i="7"/>
  <c r="I14" i="7"/>
  <c r="G46" i="7"/>
  <c r="L52" i="7"/>
  <c r="K46" i="7"/>
  <c r="F44" i="7"/>
  <c r="J41" i="7"/>
  <c r="M11" i="7"/>
  <c r="M37" i="7"/>
  <c r="F47" i="7"/>
  <c r="H19" i="7"/>
  <c r="L29" i="7"/>
  <c r="I48" i="7"/>
  <c r="M47" i="7"/>
  <c r="K51" i="7"/>
  <c r="J24" i="7"/>
  <c r="P68" i="6"/>
  <c r="Q68" i="6" s="1"/>
  <c r="T68" i="6" s="1"/>
  <c r="O68" i="6"/>
  <c r="O41" i="6"/>
  <c r="AC41" i="6"/>
  <c r="H15" i="7"/>
  <c r="K13" i="7"/>
  <c r="G32" i="7"/>
  <c r="H40" i="7"/>
  <c r="E38" i="7"/>
  <c r="E9" i="7"/>
  <c r="G43" i="7"/>
  <c r="E40" i="7"/>
  <c r="E35" i="7"/>
  <c r="D29" i="7"/>
  <c r="M20" i="7"/>
  <c r="E23" i="7"/>
  <c r="D22" i="7"/>
  <c r="F38" i="7"/>
  <c r="H33" i="7"/>
  <c r="D12" i="7"/>
  <c r="F53" i="7"/>
  <c r="M8" i="7"/>
  <c r="K54" i="7"/>
  <c r="D34" i="7"/>
  <c r="I37" i="7"/>
  <c r="H41" i="7"/>
  <c r="J36" i="7"/>
  <c r="J11" i="7"/>
  <c r="G16" i="7"/>
  <c r="J28" i="7"/>
  <c r="F16" i="7"/>
  <c r="K10" i="7"/>
  <c r="J54" i="7"/>
  <c r="H49" i="7"/>
  <c r="H32" i="7"/>
  <c r="M9" i="7"/>
  <c r="M10" i="7"/>
  <c r="I43" i="7"/>
  <c r="G14" i="7"/>
  <c r="I32" i="7"/>
  <c r="J17" i="7"/>
  <c r="K26" i="7"/>
  <c r="L48" i="7"/>
  <c r="G27" i="7"/>
  <c r="AC83" i="6"/>
  <c r="P83" i="6"/>
  <c r="Q83" i="6" s="1"/>
  <c r="T83" i="6" s="1"/>
  <c r="O83" i="6"/>
  <c r="O50" i="6"/>
  <c r="AC50" i="6"/>
  <c r="O67" i="6"/>
  <c r="P67" i="6"/>
  <c r="Q67" i="6" s="1"/>
  <c r="T67" i="6" s="1"/>
  <c r="O27" i="6"/>
  <c r="P27" i="6"/>
  <c r="Q27" i="6" s="1"/>
  <c r="T27" i="6" s="1"/>
  <c r="E26" i="7"/>
  <c r="M32" i="7"/>
  <c r="F14" i="7"/>
  <c r="J29" i="7"/>
  <c r="F43" i="7"/>
  <c r="F13" i="7"/>
  <c r="K31" i="7"/>
  <c r="E45" i="7"/>
  <c r="D28" i="7"/>
  <c r="I34" i="7"/>
  <c r="K8" i="7"/>
  <c r="L23" i="7"/>
  <c r="M23" i="7"/>
  <c r="K30" i="7"/>
  <c r="L39" i="7"/>
  <c r="H43" i="7"/>
  <c r="E43" i="7"/>
  <c r="F30" i="7"/>
  <c r="M43" i="7"/>
  <c r="J25" i="7"/>
  <c r="M15" i="7"/>
  <c r="I26" i="7"/>
  <c r="I41" i="7"/>
  <c r="L27" i="7"/>
  <c r="H31" i="7"/>
  <c r="H54" i="7"/>
  <c r="H26" i="7"/>
  <c r="J47" i="7"/>
  <c r="G38" i="7"/>
  <c r="D16" i="7"/>
  <c r="G53" i="7"/>
  <c r="D11" i="7"/>
  <c r="L15" i="7"/>
  <c r="K27" i="7"/>
  <c r="I11" i="7"/>
  <c r="D47" i="7"/>
  <c r="J22" i="7"/>
  <c r="I18" i="7"/>
  <c r="E21" i="7"/>
  <c r="K38" i="7"/>
  <c r="P3" i="6"/>
  <c r="Q3" i="6" s="1"/>
  <c r="T3" i="6" s="1"/>
  <c r="O3" i="6"/>
  <c r="J16" i="7"/>
  <c r="G34" i="7"/>
  <c r="E27" i="7"/>
  <c r="M28" i="7"/>
  <c r="M12" i="7"/>
  <c r="H10" i="7"/>
  <c r="L13" i="7"/>
  <c r="J31" i="7"/>
  <c r="M30" i="7"/>
  <c r="F54" i="7"/>
  <c r="H44" i="7"/>
  <c r="F40" i="7"/>
  <c r="E14" i="7"/>
  <c r="E7" i="7"/>
  <c r="D51" i="7"/>
  <c r="M22" i="7"/>
  <c r="K36" i="7"/>
  <c r="G12" i="7"/>
  <c r="J19" i="7"/>
  <c r="J18" i="7"/>
  <c r="H22" i="7"/>
  <c r="F45" i="7"/>
  <c r="F11" i="7"/>
  <c r="L45" i="7"/>
  <c r="H46" i="7"/>
  <c r="D39" i="7"/>
  <c r="M21" i="7"/>
  <c r="H21" i="7"/>
  <c r="L7" i="7"/>
  <c r="K22" i="7"/>
  <c r="L20" i="7"/>
  <c r="D49" i="7"/>
  <c r="K41" i="7"/>
  <c r="F26" i="7"/>
  <c r="G26" i="7"/>
  <c r="K49" i="7"/>
  <c r="F9" i="7"/>
  <c r="J48" i="7"/>
  <c r="I8" i="7"/>
  <c r="D9" i="7"/>
  <c r="O62" i="6"/>
  <c r="P62" i="6"/>
  <c r="Q62" i="6" s="1"/>
  <c r="T62" i="6" s="1"/>
  <c r="O89" i="6"/>
  <c r="P89" i="6"/>
  <c r="Q89" i="6" s="1"/>
  <c r="T89" i="6" s="1"/>
  <c r="P70" i="6"/>
  <c r="Q70" i="6" s="1"/>
  <c r="T70" i="6" s="1"/>
  <c r="J45" i="7"/>
  <c r="H11" i="7"/>
  <c r="I10" i="7"/>
  <c r="H14" i="7"/>
  <c r="K42" i="7"/>
  <c r="F27" i="7"/>
  <c r="J49" i="7"/>
  <c r="G41" i="7"/>
  <c r="G21" i="7"/>
  <c r="E31" i="7"/>
  <c r="G19" i="7"/>
  <c r="G48" i="7"/>
  <c r="M33" i="7"/>
  <c r="D33" i="7"/>
  <c r="F25" i="7"/>
  <c r="J34" i="7"/>
  <c r="I52" i="7"/>
  <c r="L51" i="7"/>
  <c r="H12" i="7"/>
  <c r="I45" i="7"/>
  <c r="L46" i="7"/>
  <c r="D8" i="7"/>
  <c r="J8" i="7"/>
  <c r="L54" i="7"/>
  <c r="L41" i="7"/>
  <c r="H34" i="7"/>
  <c r="E30" i="7"/>
  <c r="E52" i="7"/>
  <c r="H47" i="7"/>
  <c r="M51" i="7"/>
  <c r="J7" i="7"/>
  <c r="G37" i="7"/>
  <c r="F17" i="7"/>
  <c r="D18" i="7"/>
  <c r="D24" i="7"/>
  <c r="D10" i="7"/>
  <c r="E22" i="7"/>
  <c r="D23" i="7"/>
  <c r="G22" i="7"/>
  <c r="E47" i="7"/>
  <c r="O87" i="6"/>
  <c r="AC87" i="6"/>
  <c r="M7" i="7"/>
  <c r="D37" i="7"/>
  <c r="F42" i="7"/>
  <c r="K19" i="7"/>
  <c r="K48" i="7"/>
  <c r="J38" i="7"/>
  <c r="I15" i="7"/>
  <c r="L43" i="7"/>
  <c r="H20" i="7"/>
  <c r="K7" i="7"/>
  <c r="E18" i="7"/>
  <c r="E37" i="7"/>
  <c r="G40" i="7"/>
  <c r="E36" i="7"/>
  <c r="E51" i="7"/>
  <c r="J13" i="7"/>
  <c r="I16" i="7"/>
  <c r="I51" i="7"/>
  <c r="K35" i="7"/>
  <c r="K52" i="7"/>
  <c r="M24" i="7"/>
  <c r="M45" i="7"/>
  <c r="J33" i="7"/>
  <c r="G42" i="7"/>
  <c r="L34" i="7"/>
  <c r="G45" i="7"/>
  <c r="J21" i="7"/>
  <c r="F33" i="7"/>
  <c r="I36" i="7"/>
  <c r="M27" i="7"/>
  <c r="I29" i="7"/>
  <c r="K9" i="7"/>
  <c r="I9" i="7"/>
  <c r="D42" i="7"/>
  <c r="K50" i="7"/>
  <c r="D7" i="7"/>
  <c r="D36" i="7"/>
  <c r="H51" i="7"/>
  <c r="J46" i="7"/>
  <c r="K29" i="7"/>
  <c r="P56" i="6"/>
  <c r="Q56" i="6" s="1"/>
  <c r="T56" i="6" s="1"/>
  <c r="O56" i="6"/>
  <c r="AC49" i="6"/>
  <c r="I50" i="7"/>
  <c r="F50" i="7"/>
  <c r="M53" i="7"/>
  <c r="F19" i="7"/>
  <c r="L21" i="7"/>
  <c r="L40" i="7"/>
  <c r="J26" i="7"/>
  <c r="K28" i="7"/>
  <c r="F20" i="7"/>
  <c r="F22" i="7"/>
  <c r="J40" i="7"/>
  <c r="H9" i="7"/>
  <c r="I7" i="7"/>
  <c r="M13" i="7"/>
  <c r="G52" i="7"/>
  <c r="H45" i="7"/>
  <c r="K53" i="7"/>
  <c r="G8" i="7"/>
  <c r="F18" i="7"/>
  <c r="F12" i="7"/>
  <c r="G35" i="7"/>
  <c r="I23" i="7"/>
  <c r="M35" i="7"/>
  <c r="I20" i="7"/>
  <c r="L31" i="7"/>
  <c r="L12" i="7"/>
  <c r="L30" i="7"/>
  <c r="I33" i="7"/>
  <c r="G13" i="7"/>
  <c r="F8" i="7"/>
  <c r="J20" i="7"/>
  <c r="E11" i="7"/>
  <c r="D13" i="7"/>
  <c r="K17" i="7"/>
  <c r="L8" i="7"/>
  <c r="G36" i="7"/>
  <c r="M17" i="7"/>
  <c r="I44" i="7"/>
  <c r="I17" i="7"/>
  <c r="AC20" i="6"/>
  <c r="O20" i="6"/>
  <c r="P20" i="6"/>
  <c r="Q20" i="6" s="1"/>
  <c r="T20" i="6" s="1"/>
  <c r="AC27" i="6"/>
  <c r="AH7" i="6"/>
  <c r="AC3" i="6"/>
  <c r="AC70" i="6"/>
  <c r="F50" i="2"/>
  <c r="H35" i="2"/>
  <c r="P21" i="6"/>
  <c r="Q21" i="6" s="1"/>
  <c r="T21" i="6" s="1"/>
  <c r="O21" i="6"/>
  <c r="O6" i="6"/>
  <c r="AC6" i="6"/>
  <c r="P6" i="6"/>
  <c r="Q6" i="6" s="1"/>
  <c r="T6" i="6" s="1"/>
  <c r="P48" i="6"/>
  <c r="Q48" i="6" s="1"/>
  <c r="T48" i="6" s="1"/>
  <c r="AC48" i="6"/>
  <c r="O48" i="6"/>
  <c r="P47" i="6"/>
  <c r="Q47" i="6" s="1"/>
  <c r="T47" i="6" s="1"/>
  <c r="O71" i="6"/>
  <c r="AC71" i="6"/>
  <c r="P71" i="6"/>
  <c r="Q71" i="6" s="1"/>
  <c r="T71" i="6" s="1"/>
  <c r="AC76" i="6"/>
  <c r="P76" i="6"/>
  <c r="Q76" i="6" s="1"/>
  <c r="T76" i="6" s="1"/>
  <c r="O76" i="6"/>
  <c r="P64" i="6"/>
  <c r="Q64" i="6" s="1"/>
  <c r="T64" i="6" s="1"/>
  <c r="O64" i="6"/>
  <c r="AH6" i="6"/>
  <c r="O30" i="6"/>
  <c r="P30" i="6"/>
  <c r="Q30" i="6" s="1"/>
  <c r="T30" i="6" s="1"/>
  <c r="P29" i="6"/>
  <c r="Q29" i="6" s="1"/>
  <c r="T29" i="6" s="1"/>
  <c r="P37" i="6"/>
  <c r="Q37" i="6" s="1"/>
  <c r="T37" i="6" s="1"/>
  <c r="O37" i="6"/>
  <c r="AI6" i="6"/>
  <c r="O26" i="6"/>
  <c r="P26" i="6"/>
  <c r="Q26" i="6" s="1"/>
  <c r="T26" i="6" s="1"/>
  <c r="P25" i="6"/>
  <c r="Q25" i="6" s="1"/>
  <c r="T25" i="6" s="1"/>
  <c r="P66" i="6"/>
  <c r="Q66" i="6" s="1"/>
  <c r="T66" i="6" s="1"/>
  <c r="AC66" i="6"/>
  <c r="O66" i="6"/>
  <c r="AC80" i="6"/>
  <c r="O80" i="6"/>
  <c r="P80" i="6"/>
  <c r="Q80" i="6" s="1"/>
  <c r="T80" i="6" s="1"/>
  <c r="O24" i="6"/>
  <c r="P24" i="6"/>
  <c r="Q24" i="6" s="1"/>
  <c r="T24" i="6" s="1"/>
  <c r="P35" i="6"/>
  <c r="Q35" i="6" s="1"/>
  <c r="T35" i="6" s="1"/>
  <c r="O35" i="6"/>
  <c r="AC35" i="6"/>
  <c r="AG7" i="6"/>
  <c r="P9" i="6"/>
  <c r="Q9" i="6" s="1"/>
  <c r="T9" i="6" s="1"/>
  <c r="O9" i="6"/>
  <c r="P8" i="6"/>
  <c r="Q8" i="6" s="1"/>
  <c r="T8" i="6" s="1"/>
  <c r="AC9" i="6"/>
  <c r="O98" i="6"/>
  <c r="P98" i="6"/>
  <c r="Q98" i="6" s="1"/>
  <c r="T98" i="6" s="1"/>
  <c r="AG6" i="6"/>
  <c r="P13" i="6"/>
  <c r="Q13" i="6" s="1"/>
  <c r="T13" i="6" s="1"/>
  <c r="AC13" i="6"/>
  <c r="O13" i="6"/>
  <c r="P12" i="6"/>
  <c r="Q12" i="6" s="1"/>
  <c r="T12" i="6" s="1"/>
  <c r="P93" i="6"/>
  <c r="Q93" i="6" s="1"/>
  <c r="T93" i="6" s="1"/>
  <c r="O93" i="6"/>
  <c r="AC88" i="6"/>
  <c r="P88" i="6"/>
  <c r="Q88" i="6" s="1"/>
  <c r="T88" i="6" s="1"/>
  <c r="O88" i="6"/>
  <c r="AC37" i="6"/>
  <c r="AH5" i="6"/>
  <c r="AC10" i="6"/>
  <c r="O10" i="6"/>
  <c r="P10" i="6"/>
  <c r="Q10" i="6" s="1"/>
  <c r="T10" i="6" s="1"/>
  <c r="P36" i="6"/>
  <c r="Q36" i="6" s="1"/>
  <c r="T36" i="6" s="1"/>
  <c r="O36" i="6"/>
  <c r="AC36" i="6"/>
  <c r="AC54" i="6"/>
  <c r="P54" i="6"/>
  <c r="Q54" i="6" s="1"/>
  <c r="T54" i="6" s="1"/>
  <c r="O54" i="6"/>
  <c r="AC26" i="6"/>
  <c r="O42" i="6"/>
  <c r="AC42" i="6"/>
  <c r="P41" i="6"/>
  <c r="Q41" i="6" s="1"/>
  <c r="T41" i="6" s="1"/>
  <c r="P42" i="6"/>
  <c r="Q42" i="6" s="1"/>
  <c r="T42" i="6" s="1"/>
  <c r="P32" i="6"/>
  <c r="Q32" i="6" s="1"/>
  <c r="T32" i="6" s="1"/>
  <c r="O33" i="6"/>
  <c r="P33" i="6"/>
  <c r="Q33" i="6" s="1"/>
  <c r="T33" i="6" s="1"/>
  <c r="P53" i="6"/>
  <c r="Q53" i="6" s="1"/>
  <c r="T53" i="6" s="1"/>
  <c r="AC53" i="6"/>
  <c r="O53" i="6"/>
  <c r="P52" i="6"/>
  <c r="Q52" i="6" s="1"/>
  <c r="T52" i="6" s="1"/>
  <c r="O18" i="6"/>
  <c r="AC18" i="6"/>
  <c r="P18" i="6"/>
  <c r="Q18" i="6" s="1"/>
  <c r="T18" i="6" s="1"/>
  <c r="AC98" i="6"/>
  <c r="AC30" i="6"/>
  <c r="AI5" i="6"/>
  <c r="O31" i="6"/>
  <c r="AC31" i="6"/>
  <c r="P31" i="6"/>
  <c r="Q31" i="6" s="1"/>
  <c r="T31" i="6" s="1"/>
  <c r="AC11" i="6"/>
  <c r="P11" i="6"/>
  <c r="Q11" i="6" s="1"/>
  <c r="T11" i="6" s="1"/>
  <c r="O11" i="6"/>
  <c r="O61" i="6"/>
  <c r="AC61" i="6"/>
  <c r="P61" i="6"/>
  <c r="Q61" i="6" s="1"/>
  <c r="T61" i="6" s="1"/>
  <c r="O44" i="6"/>
  <c r="AC44" i="6"/>
  <c r="P44" i="6"/>
  <c r="Q44" i="6" s="1"/>
  <c r="T44" i="6" s="1"/>
  <c r="O99" i="6"/>
  <c r="P99" i="6"/>
  <c r="Q99" i="6" s="1"/>
  <c r="T99" i="6" s="1"/>
  <c r="O5" i="6"/>
  <c r="P4" i="6"/>
  <c r="Q4" i="6" s="1"/>
  <c r="T4" i="6" s="1"/>
  <c r="P5" i="6"/>
  <c r="Q5" i="6" s="1"/>
  <c r="T5" i="6" s="1"/>
  <c r="O35" i="2"/>
  <c r="M50" i="2"/>
  <c r="O78" i="6"/>
  <c r="P78" i="6"/>
  <c r="Q78" i="6" s="1"/>
  <c r="T78" i="6" s="1"/>
  <c r="AC78" i="6"/>
  <c r="O82" i="6"/>
  <c r="P82" i="6"/>
  <c r="Q82" i="6" s="1"/>
  <c r="T82" i="6" s="1"/>
  <c r="P55" i="6"/>
  <c r="Q55" i="6" s="1"/>
  <c r="T55" i="6" s="1"/>
  <c r="O55" i="6"/>
  <c r="O72" i="6"/>
  <c r="AC72" i="6"/>
  <c r="P72" i="6"/>
  <c r="Q72" i="6" s="1"/>
  <c r="T72" i="6" s="1"/>
  <c r="AC55" i="6"/>
  <c r="P73" i="6"/>
  <c r="Q73" i="6" s="1"/>
  <c r="T73" i="6" s="1"/>
  <c r="O73" i="6"/>
  <c r="J36" i="2"/>
  <c r="H51" i="2"/>
  <c r="AC73" i="6"/>
  <c r="O45" i="6"/>
  <c r="P45" i="6"/>
  <c r="Q45" i="6" s="1"/>
  <c r="T45" i="6" s="1"/>
  <c r="O84" i="6"/>
  <c r="P84" i="6"/>
  <c r="Q84" i="6" s="1"/>
  <c r="T84" i="6" s="1"/>
  <c r="AG5" i="6"/>
  <c r="P46" i="6"/>
  <c r="Q46" i="6" s="1"/>
  <c r="T46" i="6" s="1"/>
  <c r="AC46" i="6"/>
  <c r="O46" i="6"/>
  <c r="O17" i="6"/>
  <c r="P17" i="6"/>
  <c r="Q17" i="6" s="1"/>
  <c r="T17" i="6" s="1"/>
  <c r="O96" i="6"/>
  <c r="AC96" i="6"/>
  <c r="P96" i="6"/>
  <c r="Q96" i="6" s="1"/>
  <c r="T96" i="6" s="1"/>
  <c r="Q10" i="7" l="1"/>
  <c r="Q24" i="7"/>
  <c r="Q54" i="7"/>
  <c r="Q37" i="7"/>
  <c r="Q32" i="7"/>
  <c r="Q51" i="7"/>
  <c r="Q34" i="7"/>
  <c r="Q8" i="7"/>
  <c r="Q46" i="7"/>
  <c r="Q29" i="7"/>
  <c r="Q16" i="7"/>
  <c r="Q43" i="7"/>
  <c r="Q26" i="7"/>
  <c r="Q47" i="7"/>
  <c r="Q38" i="7"/>
  <c r="Q21" i="7"/>
  <c r="Q52" i="7"/>
  <c r="Q35" i="7"/>
  <c r="Q18" i="7"/>
  <c r="Q39" i="7"/>
  <c r="Q30" i="7"/>
  <c r="Q13" i="7"/>
  <c r="Q44" i="7"/>
  <c r="Q27" i="7"/>
  <c r="Q41" i="7"/>
  <c r="Q31" i="7"/>
  <c r="Q22" i="7"/>
  <c r="Q49" i="7"/>
  <c r="Q36" i="7"/>
  <c r="Q19" i="7"/>
  <c r="Q25" i="7"/>
  <c r="Q23" i="7"/>
  <c r="Q14" i="7"/>
  <c r="Q33" i="7"/>
  <c r="Q28" i="7"/>
  <c r="Q11" i="7"/>
  <c r="Q9" i="7"/>
  <c r="Q15" i="7"/>
  <c r="Q53" i="7"/>
  <c r="Q17" i="7"/>
  <c r="Q20" i="7"/>
  <c r="Q50" i="7"/>
  <c r="Q40" i="7"/>
  <c r="Q7" i="7"/>
  <c r="Q45" i="7"/>
  <c r="Q48" i="7"/>
  <c r="Q12" i="7"/>
  <c r="Q42" i="7"/>
  <c r="M36" i="2"/>
  <c r="O36" i="2" s="1"/>
  <c r="C54" i="2"/>
  <c r="D5" i="2" s="1"/>
  <c r="C5" i="2"/>
  <c r="C3" i="2" s="1"/>
  <c r="C6" i="1" s="1"/>
  <c r="AI7" i="6"/>
  <c r="B43" i="1" s="1" a="1"/>
  <c r="J35" i="2"/>
  <c r="H50" i="2"/>
  <c r="Q35" i="2"/>
  <c r="O50" i="2"/>
  <c r="B5" i="2"/>
  <c r="L36" i="2"/>
  <c r="J51" i="2"/>
  <c r="M51" i="2" l="1"/>
  <c r="C6" i="2"/>
  <c r="L35" i="2"/>
  <c r="J50" i="2"/>
  <c r="N36" i="2"/>
  <c r="L51" i="2"/>
  <c r="Q36" i="2"/>
  <c r="O51" i="2"/>
  <c r="B3" i="2"/>
  <c r="C45" i="1"/>
  <c r="D43" i="1"/>
  <c r="C44" i="1"/>
  <c r="D45" i="1"/>
  <c r="B45" i="1"/>
  <c r="B43" i="1"/>
  <c r="C43" i="1"/>
  <c r="B44" i="1"/>
  <c r="D44" i="1"/>
  <c r="S35" i="2"/>
  <c r="Q50" i="2"/>
  <c r="C18" i="1"/>
  <c r="C12" i="1"/>
  <c r="C14" i="1"/>
  <c r="C22" i="1"/>
  <c r="C30" i="1"/>
  <c r="D37" i="1"/>
  <c r="C13" i="1"/>
  <c r="D39" i="1"/>
  <c r="C21" i="1"/>
  <c r="C24" i="1"/>
  <c r="C25" i="1"/>
  <c r="D36" i="1"/>
  <c r="D38" i="1"/>
  <c r="C20" i="1"/>
  <c r="C19" i="1"/>
  <c r="C23" i="1"/>
  <c r="C28" i="1"/>
  <c r="N35" i="2" l="1"/>
  <c r="L50" i="2"/>
  <c r="P36" i="2"/>
  <c r="N51" i="2"/>
  <c r="B6" i="2"/>
  <c r="B7" i="1" s="1" a="1"/>
  <c r="B6" i="1"/>
  <c r="U35" i="2"/>
  <c r="S50" i="2"/>
  <c r="S36" i="2"/>
  <c r="Q51" i="2"/>
  <c r="N50" i="2" l="1"/>
  <c r="P35" i="2"/>
  <c r="R36" i="2"/>
  <c r="P51" i="2"/>
  <c r="B30" i="1"/>
  <c r="B14" i="1"/>
  <c r="B28" i="1"/>
  <c r="B22" i="1"/>
  <c r="B19" i="1"/>
  <c r="B25" i="1"/>
  <c r="B13" i="1"/>
  <c r="C38" i="1"/>
  <c r="B38" i="1" s="1"/>
  <c r="B18" i="1"/>
  <c r="C37" i="1"/>
  <c r="B37" i="1" s="1"/>
  <c r="B24" i="1"/>
  <c r="B23" i="1"/>
  <c r="B20" i="1"/>
  <c r="C36" i="1"/>
  <c r="B36" i="1" s="1"/>
  <c r="C39" i="1"/>
  <c r="B39" i="1" s="1"/>
  <c r="B21" i="1"/>
  <c r="B12" i="1"/>
  <c r="C8" i="1"/>
  <c r="B8" i="1"/>
  <c r="D7" i="1"/>
  <c r="B7" i="1"/>
  <c r="D8" i="1"/>
  <c r="C7" i="1"/>
  <c r="S51" i="2"/>
  <c r="U36" i="2"/>
  <c r="W35" i="2"/>
  <c r="U50" i="2"/>
  <c r="V1" i="1" l="1"/>
  <c r="P50" i="2"/>
  <c r="R35" i="2"/>
  <c r="T36" i="2"/>
  <c r="R51" i="2"/>
  <c r="V2" i="1"/>
  <c r="Y35" i="2"/>
  <c r="W50" i="2"/>
  <c r="V3" i="1"/>
  <c r="W36" i="2"/>
  <c r="U51" i="2"/>
  <c r="R50" i="2" l="1"/>
  <c r="T35" i="2"/>
  <c r="V36" i="2"/>
  <c r="T51" i="2"/>
  <c r="Y36" i="2"/>
  <c r="W51" i="2"/>
  <c r="AA35" i="2"/>
  <c r="Y50" i="2"/>
  <c r="T50" i="2" l="1"/>
  <c r="V35" i="2"/>
  <c r="AA50" i="2"/>
  <c r="AC35" i="2"/>
  <c r="X36" i="2"/>
  <c r="V51" i="2"/>
  <c r="AA36" i="2"/>
  <c r="Y51" i="2"/>
  <c r="X35" i="2" l="1"/>
  <c r="V50" i="2"/>
  <c r="AC36" i="2"/>
  <c r="AA51" i="2"/>
  <c r="X51" i="2"/>
  <c r="Z36" i="2"/>
  <c r="AC50" i="2"/>
  <c r="AE35" i="2"/>
  <c r="Z35" i="2" l="1"/>
  <c r="X50" i="2"/>
  <c r="AG35" i="2"/>
  <c r="AE50" i="2"/>
  <c r="AB36" i="2"/>
  <c r="Z51" i="2"/>
  <c r="AE36" i="2"/>
  <c r="AC51" i="2"/>
  <c r="AB35" i="2" l="1"/>
  <c r="Z50" i="2"/>
  <c r="AE51" i="2"/>
  <c r="AG36" i="2"/>
  <c r="AD36" i="2"/>
  <c r="AB51" i="2"/>
  <c r="AI35" i="2"/>
  <c r="AG50" i="2"/>
  <c r="AD35" i="2" l="1"/>
  <c r="AB50" i="2"/>
  <c r="AF36" i="2"/>
  <c r="AD51" i="2"/>
  <c r="AI36" i="2"/>
  <c r="AG51" i="2"/>
  <c r="AK35" i="2"/>
  <c r="AI50" i="2"/>
  <c r="AF35" i="2" l="1"/>
  <c r="AD50" i="2"/>
  <c r="AF51" i="2"/>
  <c r="AH36" i="2"/>
  <c r="AM35" i="2"/>
  <c r="AK50" i="2"/>
  <c r="AI51" i="2"/>
  <c r="AK36" i="2"/>
  <c r="AF50" i="2" l="1"/>
  <c r="AH35" i="2"/>
  <c r="B29" i="1" s="1"/>
  <c r="AK51" i="2"/>
  <c r="AM36" i="2"/>
  <c r="AJ36" i="2"/>
  <c r="AH51" i="2"/>
  <c r="AO35" i="2"/>
  <c r="AM50" i="2"/>
  <c r="AJ35" i="2" l="1"/>
  <c r="AH50" i="2"/>
  <c r="AQ35" i="2"/>
  <c r="AO50" i="2"/>
  <c r="AL36" i="2"/>
  <c r="AJ51" i="2"/>
  <c r="AO36" i="2"/>
  <c r="AM51" i="2"/>
  <c r="AL35" i="2" l="1"/>
  <c r="AJ50" i="2"/>
  <c r="AN36" i="2"/>
  <c r="AL51" i="2"/>
  <c r="AO51" i="2"/>
  <c r="AQ36" i="2"/>
  <c r="AS35" i="2"/>
  <c r="AQ50" i="2"/>
  <c r="AN35" i="2" l="1"/>
  <c r="AL50" i="2"/>
  <c r="AQ51" i="2"/>
  <c r="AS36" i="2"/>
  <c r="AS50" i="2"/>
  <c r="AU35" i="2"/>
  <c r="AP36" i="2"/>
  <c r="AN51" i="2"/>
  <c r="AP35" i="2" l="1"/>
  <c r="AN50" i="2"/>
  <c r="AR36" i="2"/>
  <c r="AP51" i="2"/>
  <c r="AS51" i="2"/>
  <c r="AU36" i="2"/>
  <c r="AU50" i="2"/>
  <c r="AW35" i="2"/>
  <c r="AP50" i="2" l="1"/>
  <c r="AR35" i="2"/>
  <c r="AW50" i="2"/>
  <c r="AY35" i="2"/>
  <c r="AY50" i="2" s="1"/>
  <c r="AW36" i="2"/>
  <c r="AU51" i="2"/>
  <c r="AT36" i="2"/>
  <c r="AR51" i="2"/>
  <c r="C29" i="1" l="1"/>
  <c r="AR50" i="2"/>
  <c r="AT35" i="2"/>
  <c r="AT51" i="2"/>
  <c r="AV36" i="2"/>
  <c r="AW51" i="2"/>
  <c r="AY36" i="2"/>
  <c r="AY51" i="2" s="1"/>
  <c r="AV35" i="2" l="1"/>
  <c r="AT50" i="2"/>
  <c r="AV51" i="2"/>
  <c r="AX36" i="2"/>
  <c r="AX51" i="2" s="1"/>
  <c r="AX35" i="2" l="1"/>
  <c r="AX50" i="2" s="1"/>
  <c r="AV50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0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<sst xmlns="http://schemas.openxmlformats.org/spreadsheetml/2006/main" count="8229" uniqueCount="1971">
  <si>
    <t>BÁO CÁO VẬN HÀNH NGÀY</t>
  </si>
  <si>
    <t>TRUNG TÂM ĐIỀU ĐỘ HTĐ MIỀN NAM</t>
  </si>
  <si>
    <t>Bạc Liêu</t>
  </si>
  <si>
    <t>Cà Mau 2</t>
  </si>
  <si>
    <t>Đồng Nai</t>
  </si>
  <si>
    <t>An Giang</t>
  </si>
  <si>
    <t>Bến Tre</t>
  </si>
  <si>
    <t>Bình Dương</t>
  </si>
  <si>
    <t>Bình Phước</t>
  </si>
  <si>
    <t>Bình Thuận</t>
  </si>
  <si>
    <t>Cần Thơ</t>
  </si>
  <si>
    <t>Đồng Tháp</t>
  </si>
  <si>
    <t>Hậu Giang</t>
  </si>
  <si>
    <t>Kiên Giang</t>
  </si>
  <si>
    <t>Lâm Đồng</t>
  </si>
  <si>
    <t>Long An</t>
  </si>
  <si>
    <t>Ninh Thuận</t>
  </si>
  <si>
    <t>Sóc Trăng</t>
  </si>
  <si>
    <t>Tây Ninh</t>
  </si>
  <si>
    <t>Tiền Giang</t>
  </si>
  <si>
    <t>Trà Vinh</t>
  </si>
  <si>
    <t>Vũng Tàu</t>
  </si>
  <si>
    <t>NGUỒN</t>
  </si>
  <si>
    <t>MAX (MW)</t>
  </si>
  <si>
    <t>MIN (MW)</t>
  </si>
  <si>
    <t>SẢN LƯỢNG (kWh)</t>
  </si>
  <si>
    <t>Phụ lục 1.1: Mạch STĐB miền Nam tại trạm 500kV Phú Lâm (đã cô lập)</t>
  </si>
  <si>
    <t>STT</t>
  </si>
  <si>
    <t>Trạm</t>
  </si>
  <si>
    <t xml:space="preserve">Tình trạng làm việc </t>
  </si>
  <si>
    <t>Xuất tuyến cắt</t>
  </si>
  <si>
    <t>Pmax (MW) sa thải</t>
  </si>
  <si>
    <t>Pmin (MW) sa thải</t>
  </si>
  <si>
    <t>Ghi chú</t>
  </si>
  <si>
    <t>Phú Lâm</t>
  </si>
  <si>
    <t>ON</t>
  </si>
  <si>
    <t>Cắt tải T5 Phú Lâm</t>
  </si>
  <si>
    <t>Cắt tải T6 Phú Lâm</t>
  </si>
  <si>
    <t>Long An 2</t>
  </si>
  <si>
    <t>Cắt tải 110kV Rạch Chanh, XM Long An, Ching Luh, Chung Shing, Bến Lức, Tân An, Forrmosa</t>
  </si>
  <si>
    <t>Tổng</t>
  </si>
  <si>
    <t>Phụ lục 1.2: Mạch STĐB theo điện áp thấp tại trạm 500kV Phú Lâm</t>
  </si>
  <si>
    <t>Cắt tải T2 110kV Đức Hòa</t>
  </si>
  <si>
    <t>Cắt tải 110kV Lê Minh Xuân</t>
  </si>
  <si>
    <t>Cắt tải  T5 Phú Lâm</t>
  </si>
  <si>
    <t>Cắt tải  T6 Phú Lâm</t>
  </si>
  <si>
    <t>Cắt tải 110kV Tầm Vu, An Thạnh, Long An, Formosa Taffeta, Chung Shing, Bến Lức, Rạch Chanh, XM Long An, Ching Luh, Long Hiệp, Tân Túc, Tân Tạo T1.</t>
  </si>
  <si>
    <t>Phụ lục 1.3: Mạch STĐB theo điện áp thấp tại trạm 500kV Tân Định</t>
  </si>
  <si>
    <t>Tân Định</t>
  </si>
  <si>
    <t>Cắt tải 110kV Bàu Bèo, Hòa Bình, Hòa Lợi, Hòa Phú, T2 Bến Cát.</t>
  </si>
  <si>
    <t>Phụ lục 1.4: Mạch STĐB theo điện áp thấp trên lưới điện 220kV miền Nam</t>
  </si>
  <si>
    <t>Giá trị chỉnh định</t>
  </si>
  <si>
    <t>U=0.85pu, t=8s</t>
  </si>
  <si>
    <t>Cắt tải 110kV An Xuyên, Hồng Dân</t>
  </si>
  <si>
    <t>U=0.83pu, t=5s</t>
  </si>
  <si>
    <t>Cắt tải 110kV Đầm Dơi, Đông Hải, Cái Nước, Ngọc Hiển.</t>
  </si>
  <si>
    <t>Rạch Giá 2</t>
  </si>
  <si>
    <t>Cắt tải 110kV Minh Phong, An Biên, Vĩnh Thuận</t>
  </si>
  <si>
    <t>Cắt tải 110kV Chung Sư</t>
  </si>
  <si>
    <t>Trà Nóc</t>
  </si>
  <si>
    <t>Cắt tải 110kV Hưng Phú, T2 Cần Thơ</t>
  </si>
  <si>
    <t>Kiên Bình</t>
  </si>
  <si>
    <t xml:space="preserve">Cắt tải 110kV Hà Tiên </t>
  </si>
  <si>
    <t xml:space="preserve">Cắt tải 110kV Kiên Lương </t>
  </si>
  <si>
    <t>Vĩnh Long 2</t>
  </si>
  <si>
    <t xml:space="preserve">Cắt tải các trạm 110kV Nha Mân, Sa Đéc, An Hòa </t>
  </si>
  <si>
    <t>Cắt tải trạm 110kV Chợ Lách</t>
  </si>
  <si>
    <t>Cai Lậy</t>
  </si>
  <si>
    <t>Cắt tải 110kV T3 Cai Lậy</t>
  </si>
  <si>
    <t>Cắt tải 110kV T4 Cai Lậy</t>
  </si>
  <si>
    <t>Cắt tải 110kV Thạnh Hóa, Mộc Hóa, Tân Thạnh</t>
  </si>
  <si>
    <t xml:space="preserve">Cắt tải 110kV Cái Bè, Mỹ Thuận </t>
  </si>
  <si>
    <t>Trảng Bàng 2</t>
  </si>
  <si>
    <t>U=0.85pu, t=10s</t>
  </si>
  <si>
    <t>Cắt tải 110kV Bến Cầu, Thạnh Đức</t>
  </si>
  <si>
    <t>Hóc Môn</t>
  </si>
  <si>
    <t>U=0.83pu, t=8s</t>
  </si>
  <si>
    <t>Cắt tải 110kV T4 Hóc Môn</t>
  </si>
  <si>
    <t>Cắt tải 110kV T5 Hóc Môn</t>
  </si>
  <si>
    <t>Mỹ Phước</t>
  </si>
  <si>
    <t>Cắt tải 110kV Kumho, VinaKraft, T1 Bến Cát</t>
  </si>
  <si>
    <t>Thuận An</t>
  </si>
  <si>
    <t>Cắt tải 110kV T4 Thuận An</t>
  </si>
  <si>
    <t>Cắt tải 110kV T5 Thuận An</t>
  </si>
  <si>
    <t>Bạc Liêu 2</t>
  </si>
  <si>
    <t>U=0.85pu,t=8.0s</t>
  </si>
  <si>
    <t>Cắt tải trạm 110kV Bạc Liêu</t>
  </si>
  <si>
    <t>U=0.83pu,t=5.0s</t>
  </si>
  <si>
    <t>Cắt tải Giá Rai</t>
  </si>
  <si>
    <t>Phụ lục 1.5: Mạch STPT bổ sung theo tần số thấp tại 12 trạm / Nhà máy 220kV miền Nam</t>
  </si>
  <si>
    <t>f=47.8Hz, t=0s</t>
  </si>
  <si>
    <t>Cắt tải các trạm 110kV Vĩnh Long, Phước Hòa, Vũng Liêm</t>
  </si>
  <si>
    <t>f=48Hz, t=0.5s</t>
  </si>
  <si>
    <t>Cắt tải 110kV Đầm Dơi, Đông Hải, Cái Nước, Ngọc Hiển</t>
  </si>
  <si>
    <t>đang dự phòng</t>
  </si>
  <si>
    <t>Cắt tải 110kV T3, Cai Lậy</t>
  </si>
  <si>
    <t>Cắt tải 110kV Cái Bè, Mỹ Thuận</t>
  </si>
  <si>
    <t>Nhà Bè</t>
  </si>
  <si>
    <t>f=47.8Hz,t=0.5s</t>
  </si>
  <si>
    <t>Cắt tải 110kV  Long Hậu, Cần Đước</t>
  </si>
  <si>
    <t>Cắt tải T4 Nhà Bè</t>
  </si>
  <si>
    <t>Cắt tải T5 Nhà Bè</t>
  </si>
  <si>
    <t>Cắt tải 110kV Tân Tạo</t>
  </si>
  <si>
    <t>Cắt tải 110kV T6 Hóc Môn</t>
  </si>
  <si>
    <t>Long Bình</t>
  </si>
  <si>
    <t>Cắt tải T1 Hố Nai</t>
  </si>
  <si>
    <t>NMĐ Bà Rịa</t>
  </si>
  <si>
    <t>f=48.0Hz-0.5s</t>
  </si>
  <si>
    <t>Cắt tải 110kV Bà Rịa, Ngãi Giao</t>
  </si>
  <si>
    <t>NMĐ Đa Nhim</t>
  </si>
  <si>
    <t>Cắt tải 110kV, Hạ Sông Pha, Ninh Sơn, Tháp Chàm T2</t>
  </si>
  <si>
    <t>NMĐ Trị An</t>
  </si>
  <si>
    <t>f=48.0HZ-0.5s</t>
  </si>
  <si>
    <t>Cắt tải 110kV Thạnh Phú, Tân Hòa (mở 171 Bắc Sơn)</t>
  </si>
  <si>
    <t>Cắt tải 110kV Kiệm Tân, Định Quán T1 (mở 112 Định Quán)</t>
  </si>
  <si>
    <t>(Không kể tuyến 173 Trà Nóc do cô lập công tác từ 16/07 đến 16/09 để thi công các ngăn lộ ra trạm 220kV Cần Thơ)</t>
  </si>
  <si>
    <t>Phụ lục 1.5 : Thống kê tình trạng làm việc của mạch STĐB theo công suất ĐD 500kV Nho Quan-Hà Tĩnh,</t>
  </si>
  <si>
    <t xml:space="preserve"> Hà Tĩnh-Đà Nẳng, Đà Nẳng-Dốc Sỏi, Dốc Sỏi-Pleiku, Đà Nẳng-Thạnh Mỹ, Thạnh Mỹ-Pleiku 2 </t>
  </si>
  <si>
    <t>Cắt tải các trạm 110kV Nha Mân, Sa Đéc, An Hòa</t>
  </si>
  <si>
    <t>Cắt tải 110kV Đồng Nai</t>
  </si>
  <si>
    <t>TTX k0 TC</t>
  </si>
  <si>
    <t>Trạm - Đường dây</t>
  </si>
  <si>
    <t>Từ Giờ</t>
  </si>
  <si>
    <t>Đến Giờ</t>
  </si>
  <si>
    <t>Lý do - Nguyên nhân</t>
  </si>
  <si>
    <t>Đối tượng</t>
  </si>
  <si>
    <t>Xác định</t>
  </si>
  <si>
    <t>Tình trạng</t>
  </si>
  <si>
    <t>TAM</t>
  </si>
  <si>
    <t>Dem</t>
  </si>
  <si>
    <t>Lọc</t>
  </si>
  <si>
    <t>Kqua</t>
  </si>
  <si>
    <t>ctac 110</t>
  </si>
  <si>
    <t>ctac 220</t>
  </si>
  <si>
    <t>ctactram</t>
  </si>
  <si>
    <t>sctq220</t>
  </si>
  <si>
    <t>sckd220</t>
  </si>
  <si>
    <t>scobt220</t>
  </si>
  <si>
    <t>sctq110</t>
  </si>
  <si>
    <t>sckd110</t>
  </si>
  <si>
    <t>scbt110</t>
  </si>
  <si>
    <t>sctqtram</t>
  </si>
  <si>
    <t>sckdtram</t>
  </si>
  <si>
    <t>scbttram</t>
  </si>
  <si>
    <t>THỦY ĐIỆN</t>
  </si>
  <si>
    <t>NHIỆT ĐIỆN</t>
  </si>
  <si>
    <t>GAS TURBINE</t>
  </si>
  <si>
    <t>Giờ</t>
  </si>
  <si>
    <t>Điện Lực</t>
  </si>
  <si>
    <t>Cà Mau</t>
  </si>
  <si>
    <t>Vĩnh Long</t>
  </si>
  <si>
    <t>SPC</t>
  </si>
  <si>
    <t>NMĐN</t>
  </si>
  <si>
    <t>Nguồn MN</t>
  </si>
  <si>
    <t>Máy cắt</t>
  </si>
  <si>
    <t>Dòng đặt (A)</t>
  </si>
  <si>
    <t>Thời gian (s)</t>
  </si>
  <si>
    <t>Relay</t>
  </si>
  <si>
    <t>Cắt MC</t>
  </si>
  <si>
    <t>AT3 – 133</t>
  </si>
  <si>
    <t>SEL 387</t>
  </si>
  <si>
    <t xml:space="preserve">171 – 178 </t>
  </si>
  <si>
    <t xml:space="preserve">135 – 136 </t>
  </si>
  <si>
    <t xml:space="preserve">AT4 – 134 </t>
  </si>
  <si>
    <t>171 – 178</t>
  </si>
  <si>
    <t>135 – 136</t>
  </si>
  <si>
    <t>AT7 – 137</t>
  </si>
  <si>
    <t>AT1 – 131</t>
  </si>
  <si>
    <t>SEL387E</t>
  </si>
  <si>
    <t>136 – 173 – 134</t>
  </si>
  <si>
    <t>172 – 135</t>
  </si>
  <si>
    <t>AT2 – 132</t>
  </si>
  <si>
    <t>AT1 - 131</t>
  </si>
  <si>
    <t>67S SPAS 348C</t>
  </si>
  <si>
    <t>178 – 179</t>
  </si>
  <si>
    <t>AT2 - 132</t>
  </si>
  <si>
    <t>AT5 - 135</t>
  </si>
  <si>
    <t>SEL 351A</t>
  </si>
  <si>
    <t>50S PS431</t>
  </si>
  <si>
    <t>AT3 - 133</t>
  </si>
  <si>
    <t>50S 7SJ 622</t>
  </si>
  <si>
    <t>7SJ 602</t>
  </si>
  <si>
    <t>177 – 178</t>
  </si>
  <si>
    <t>173 – 174</t>
  </si>
  <si>
    <t>P141</t>
  </si>
  <si>
    <t>REJ525</t>
  </si>
  <si>
    <t>87B</t>
  </si>
  <si>
    <t>175 – 172</t>
  </si>
  <si>
    <t>SEL 751A</t>
  </si>
  <si>
    <t>171 – 173</t>
  </si>
  <si>
    <t>67S P143</t>
  </si>
  <si>
    <t xml:space="preserve">133 – 179 </t>
  </si>
  <si>
    <t>AT2– 132</t>
  </si>
  <si>
    <t>67S SEL 351A</t>
  </si>
  <si>
    <t>67S P441</t>
  </si>
  <si>
    <t>171 – 176</t>
  </si>
  <si>
    <t>7SJ622</t>
  </si>
  <si>
    <t>T1 – 131 100MVA</t>
  </si>
  <si>
    <t>PS431</t>
  </si>
  <si>
    <t>176 (100B)</t>
  </si>
  <si>
    <t>173(100B) – 171(100B)</t>
  </si>
  <si>
    <t>175 (100B)</t>
  </si>
  <si>
    <t>T2 – 131 125MVA</t>
  </si>
  <si>
    <t>P142</t>
  </si>
  <si>
    <t>AT3</t>
  </si>
  <si>
    <t>67S SEL351</t>
  </si>
  <si>
    <t>173, 174</t>
  </si>
  <si>
    <t>AT4</t>
  </si>
  <si>
    <t>AT1</t>
  </si>
  <si>
    <t>67S SEL451</t>
  </si>
  <si>
    <t>AT2</t>
  </si>
  <si>
    <t>6. Long An 2: Sử dụng relay riêng</t>
  </si>
  <si>
    <t>T1 Pouyuen, T1 Tân Bình 2, T1 Bà Quẹo.
T5, T6 Phú Lâm.</t>
  </si>
  <si>
    <t>2. Hóc Môn: Sử dụng chức năng quá dòng phía 110 trong SEL 387E</t>
  </si>
  <si>
    <t>T4, T6, LĐ Bà Điểm.
Tân Bình 1, Tân Bình 3.</t>
  </si>
  <si>
    <t>Khánh Bình.
Tân Đông Hiệp, SunSteel.
Vsip2-1</t>
  </si>
  <si>
    <t>1. Phú Lâm: Sử dụng chức năng quá dòng phía 110kV trong 87 SEL 387</t>
  </si>
  <si>
    <t>4. Long Bình: Sử dụng cấp I&gt;&gt; chỉnh không hướng của 67S SPAS 348C</t>
  </si>
  <si>
    <t>5. Tao Đàn: Sử dụng relay riêng</t>
  </si>
  <si>
    <t>Loteco.
T4, T5.
180 trống.</t>
  </si>
  <si>
    <t>ĐaKao.
Thị Nghè.
Bến Thành, T1 Hùng Vương.</t>
  </si>
  <si>
    <t>Rạch Chanh, XM Long An.
Ching luh, Tân Túc, Tân Tạo.
Chung Sing, Formosa, Bến Lức.</t>
  </si>
  <si>
    <t>7. Mỹ Tho 2: Sử dụng relay riêng</t>
  </si>
  <si>
    <t>Tân An.
Tân Hương.
Bình Đức, Mỹ Tho, Chợ Gạo, Gò Công Tây.</t>
  </si>
  <si>
    <t>16. Bến Tre 2: Sử dụng cấp quá dòng của relay hiện hữu</t>
  </si>
  <si>
    <t>15. Tân Định: Sử dụng cấp quá dòng của relay hiện hữu</t>
  </si>
  <si>
    <t>14. Châu Đốc 2: Sử dụng relay riêng P142</t>
  </si>
  <si>
    <t>13. Trà Nóc: Sử dụng cấp quá dòng của relay PS431 hiện hữu</t>
  </si>
  <si>
    <t>12. Trảng Bàng 2: Sử dụng relay riêng</t>
  </si>
  <si>
    <t>11. Rạch Giá 2: Sử dụng có hướng AT1 và không hướng AT2</t>
  </si>
  <si>
    <t>10. Long Thành: Sử dụng quá dòng của relay hiện hữu</t>
  </si>
  <si>
    <t>9. Cao Lãnh 2: Sử dụng relay riêng SEL 751A</t>
  </si>
  <si>
    <t>8. Vĩnh Long 2: Tích hơp trong relay 87B phía 110kV</t>
  </si>
  <si>
    <t>Phước Hòa, Chợ Lách, Nha Mân, Sa Đéc.
Vĩnh Long, Vũng Liêm(177, 176)</t>
  </si>
  <si>
    <t>174 trống.
Thạnh Hưng.
Cao Lãnh, Trần Quốc Toản, An Long, Hồng Ngự.</t>
  </si>
  <si>
    <t>T3 Long Thành, T1, T2 Tuy Hạ.
T3, T6 Tuy Hạ.
T4 Long Thành.</t>
  </si>
  <si>
    <t>Chung Sư, Thạnh Đông, Thoại Sơn, Vĩnh Thạnh, T2 Long Xuyên.
Giồng Riềng, Vị Thanh, Long Mỹ.
Minh Phong, An Biên, Vĩnh Thuận.</t>
  </si>
  <si>
    <t>Đức Huệ.
Trảng Bàng, KCN. Trảng Bàng (172 – 171).</t>
  </si>
  <si>
    <t>Bình Thủy.
T2 Cần Thơ, KCN. Hưng Phú.
Long Hòa, T1 Cần Thơ.</t>
  </si>
  <si>
    <t>Tri Tôn.
Cái Dầu, An Châu, Phú Tân, Chợ Mới.
Châu Đốc.</t>
  </si>
  <si>
    <t>Bàu Bèo.
T2 Bến Cát, Tân Hiệp.</t>
  </si>
  <si>
    <t>Mỏ Cày, Bình Thạnh.
Ba Tri, Bình Đại.
Bến Tre.</t>
  </si>
  <si>
    <t>3. Bình Hòa: Sử dụng cấp I&gt;&gt; chỉnh không hướng của 67S SPAS 348C</t>
  </si>
  <si>
    <t>134 - 135</t>
  </si>
  <si>
    <t>17. Cai Lậy: Sử dụng cấp quá dòng của relay hiện hữu</t>
  </si>
  <si>
    <t>67S P132</t>
  </si>
  <si>
    <t>67S 7SJ512</t>
  </si>
  <si>
    <t>Cái Bè, Mỹ Thuận.
Thạnh Hóa, Mộc Hóa, Vĩnh Hưng.
174 dự phòng.</t>
  </si>
  <si>
    <t>177+178</t>
  </si>
  <si>
    <t>173+176</t>
  </si>
  <si>
    <t>An Tây.
Thới Hòa, Hòa Thuận.
Lai Uyên, KoLon, Viễn Đông.</t>
  </si>
  <si>
    <t>18. Mỹ Phước: Sử dụng ralay riêng SEL 751A</t>
  </si>
  <si>
    <t>19. Cà Mau 2: Sử dụng relay riêng 7SJ622</t>
  </si>
  <si>
    <t>172+176</t>
  </si>
  <si>
    <t>Trần Văn Thời, Sông Đốc, Tân Hưng Tây.
Đầm Dơi, Đông Hải, Cái Nước, Ngọc Hiển.
An Xuyên, Hồng Dân, 176 dự phòng.</t>
  </si>
  <si>
    <t>20. Trị An: Sử dụng relay riêng PT40/6</t>
  </si>
  <si>
    <t>AT8</t>
  </si>
  <si>
    <t>AT9</t>
  </si>
  <si>
    <t>PT40/6</t>
  </si>
  <si>
    <t>172(100)+173(100)</t>
  </si>
  <si>
    <t>176(100)</t>
  </si>
  <si>
    <t>171(100)</t>
  </si>
  <si>
    <t>176 khép vòng.
Phú Giáo.
Tân Hòa, Thạnh Phú.</t>
  </si>
  <si>
    <t>21. Nhà Bè: Sử dụng rela riêng 7SJ512</t>
  </si>
  <si>
    <t>7SJ512</t>
  </si>
  <si>
    <t>176+177</t>
  </si>
  <si>
    <t>171+435+436</t>
  </si>
  <si>
    <t>22. Kiên Bình: Sử dụng cấp quá dòng của relay hiện hữu 67S SEL 451</t>
  </si>
  <si>
    <t>67S SEL 451</t>
  </si>
  <si>
    <t>Cần Giờ, An Nghĩa.
171 dự phòng, T4, T5.
Long Thới, NMĐ Hiệp Phước, Phú Mỹ Hưng, Nam Sài Gòn 3, Tân Thuận.</t>
  </si>
  <si>
    <t>Kiên Lương 2.
Hòn Đất.</t>
  </si>
  <si>
    <t>CAMPUCHIA</t>
  </si>
  <si>
    <t xml:space="preserve"> </t>
  </si>
  <si>
    <t>TCTY ĐL MNAM</t>
  </si>
  <si>
    <t>TCTY ĐL TP HCM</t>
  </si>
  <si>
    <t>TỔNG CỘNG</t>
  </si>
  <si>
    <t>Công Suất</t>
  </si>
  <si>
    <t>Thời Gian</t>
  </si>
  <si>
    <t>Phát Tuyến</t>
  </si>
  <si>
    <t>Sa thải R81 do</t>
  </si>
  <si>
    <t>SA thải R81 do thiếu nguồn</t>
  </si>
  <si>
    <t xml:space="preserve">BẢNG DANH SÁCH NGỪNG GIẢM MỨC CUNG CẤP ĐIỆN </t>
  </si>
  <si>
    <t>Cắt MC 110kV 
hoặc MC trung áp</t>
  </si>
  <si>
    <t>Thời gian</t>
  </si>
  <si>
    <t xml:space="preserve">             Công suất cắt (MW) / Ngày tháng cắt</t>
  </si>
  <si>
    <t>Giờ cắt</t>
  </si>
  <si>
    <t>Giờ đóng</t>
  </si>
  <si>
    <t>132 Chợ Lách</t>
  </si>
  <si>
    <t>132 Sông Hậu</t>
  </si>
  <si>
    <t>133 Mỹ Tho</t>
  </si>
  <si>
    <t>131 Cầu Kè</t>
  </si>
  <si>
    <t>131 Tân Phú</t>
  </si>
  <si>
    <t>131 Tân Hòa</t>
  </si>
  <si>
    <t>* Lưu ý : Cắt tải theo danh sách thứ tự từ trên xuống dưới sau đó xoay vòng lặp lại tiếp tục.</t>
  </si>
  <si>
    <t xml:space="preserve">                             BẢNG PHÂN BỔ MỨC GIẢM TẢI CHO CÁC CÔNG TY ĐIỆN LỰC KHI THIẾU NGUỒN</t>
  </si>
  <si>
    <t>BRVT</t>
  </si>
  <si>
    <t>BẢNG CÔNG SUẤT VÔ CÔNG</t>
  </si>
  <si>
    <t>GIỜ</t>
  </si>
  <si>
    <r>
      <t xml:space="preserve">Long Bình </t>
    </r>
    <r>
      <rPr>
        <b/>
        <sz val="12"/>
        <color rgb="FFFF0000"/>
        <rFont val="Times New Roman"/>
        <family val="1"/>
      </rPr>
      <t>100</t>
    </r>
  </si>
  <si>
    <r>
      <t xml:space="preserve">Trảng Bàng 2
</t>
    </r>
    <r>
      <rPr>
        <b/>
        <sz val="12"/>
        <color indexed="10"/>
        <rFont val="Times New Roman"/>
        <family val="1"/>
      </rPr>
      <t>50</t>
    </r>
  </si>
  <si>
    <r>
      <t xml:space="preserve">Mỹ Phước
</t>
    </r>
    <r>
      <rPr>
        <b/>
        <sz val="12"/>
        <color rgb="FFFF0000"/>
        <rFont val="Times New Roman"/>
        <family val="1"/>
      </rPr>
      <t>100</t>
    </r>
  </si>
  <si>
    <r>
      <t xml:space="preserve">Long An 2
</t>
    </r>
    <r>
      <rPr>
        <b/>
        <sz val="12"/>
        <color rgb="FFFF0000"/>
        <rFont val="Times New Roman"/>
        <family val="1"/>
      </rPr>
      <t>100</t>
    </r>
  </si>
  <si>
    <r>
      <t xml:space="preserve">Cao Lãnh 2
</t>
    </r>
    <r>
      <rPr>
        <b/>
        <sz val="12"/>
        <color rgb="FFFF0000"/>
        <rFont val="Times New Roman"/>
        <family val="1"/>
      </rPr>
      <t>50</t>
    </r>
  </si>
  <si>
    <r>
      <t xml:space="preserve">Thốt Nốt 2
</t>
    </r>
    <r>
      <rPr>
        <b/>
        <sz val="12"/>
        <color indexed="10"/>
        <rFont val="Times New Roman"/>
        <family val="1"/>
      </rPr>
      <t>50</t>
    </r>
  </si>
  <si>
    <r>
      <t xml:space="preserve">Cai Lậy  
</t>
    </r>
    <r>
      <rPr>
        <b/>
        <sz val="12"/>
        <color indexed="10"/>
        <rFont val="Times New Roman"/>
        <family val="1"/>
      </rPr>
      <t>50</t>
    </r>
  </si>
  <si>
    <r>
      <t xml:space="preserve">Dệt   May
</t>
    </r>
    <r>
      <rPr>
        <b/>
        <sz val="12"/>
        <color rgb="FFFF0000"/>
        <rFont val="Times New Roman"/>
        <family val="1"/>
      </rPr>
      <t>12</t>
    </r>
  </si>
  <si>
    <r>
      <t xml:space="preserve">Tân Hưng </t>
    </r>
    <r>
      <rPr>
        <b/>
        <sz val="12"/>
        <color rgb="FFFF0000"/>
        <rFont val="Times New Roman"/>
        <family val="1"/>
      </rPr>
      <t>15</t>
    </r>
  </si>
  <si>
    <t>SỰ CỐ VÀ CÔNG TÁC LƯỚI</t>
  </si>
  <si>
    <t>Điện áp</t>
  </si>
  <si>
    <t>Thoáng Qua</t>
  </si>
  <si>
    <t>Kéo Dài</t>
  </si>
  <si>
    <t>Công Tác</t>
  </si>
  <si>
    <t>220kV</t>
  </si>
  <si>
    <t>110kV</t>
  </si>
  <si>
    <t>22. Bình Chánh: Sử dụng cấp quá dòng của relay hiện hữu 7SJ645</t>
  </si>
  <si>
    <t>7SJ645</t>
  </si>
  <si>
    <t>171+172</t>
  </si>
  <si>
    <t>175+176</t>
  </si>
  <si>
    <t>MBA T4.
Đang dự phòng.
Nam Sài Gòn 2.
Phú Định, T1 Bình Phú, T2 Hùng Vương, Quận 8, Chợ Quán, T2 Chánh Hưng.</t>
  </si>
  <si>
    <t>NMĐ THUỘC TỈNH</t>
  </si>
  <si>
    <t>NGUỒN 500kV</t>
  </si>
  <si>
    <t>TỔNG CTY ĐL MIỀN NAM</t>
  </si>
  <si>
    <t>TỔNG CTY ĐL TP.HCM</t>
  </si>
  <si>
    <t>ĐƠN VỊ</t>
  </si>
  <si>
    <t>3- CHUYỂN NHƯỢNG</t>
  </si>
  <si>
    <t>CẤP ĐIỆN ÁP</t>
  </si>
  <si>
    <t>TỤ BÙ 110kV</t>
  </si>
  <si>
    <t>DUNG LƯỢNG TỤ</t>
  </si>
  <si>
    <t>VÔ CÔNG NHÀ MÁY</t>
  </si>
  <si>
    <t>ĐD 220kV</t>
  </si>
  <si>
    <t>NMĐ/TBA</t>
  </si>
  <si>
    <t>ĐD 110kV</t>
  </si>
  <si>
    <t>NGUỒN MN (&lt;500kV)</t>
  </si>
  <si>
    <t>TỔNG</t>
  </si>
  <si>
    <t>TỔNG PTẢI TIÊU THỤ</t>
  </si>
  <si>
    <t>Giờ_MIN (MVAR)</t>
  </si>
  <si>
    <t>NMĐ GIÓ</t>
  </si>
  <si>
    <t>NMĐ MẶT TRỜI</t>
  </si>
  <si>
    <t>TỔNG VÔ CÔNG MN</t>
  </si>
  <si>
    <t>500kV ↔ 220kV</t>
  </si>
  <si>
    <t>KD (MVAR)</t>
  </si>
  <si>
    <t>Giờ_MAX(MVAR)</t>
  </si>
  <si>
    <t>1- PHÂN BỔ PHỤ TẢI</t>
  </si>
  <si>
    <t>2- NGUỒN MIỀN NAM</t>
  </si>
  <si>
    <t>TỔN THẤT</t>
  </si>
  <si>
    <t xml:space="preserve">   TRUNG TÂM ĐIỀU ĐỘ HTĐ QUỐC GIA</t>
  </si>
  <si>
    <t>4- CÔNG SUẤT VÔ CÔNG</t>
  </si>
  <si>
    <t>5- CÔNG TÁC VÀ SỰ CỐ</t>
  </si>
  <si>
    <t>7- TÌNH HÌNH NGUỒN LƯỚI</t>
  </si>
  <si>
    <t>THOÁNG QUA</t>
  </si>
  <si>
    <t>KÉO DÀI</t>
  </si>
  <si>
    <t>CÔNG TÁC</t>
  </si>
  <si>
    <t>MT Bách Khoa Á Châu</t>
  </si>
  <si>
    <t>MT BIM</t>
  </si>
  <si>
    <t>MT Phan Lâm</t>
  </si>
  <si>
    <t>MT Phước Hữu Điện Lực 1</t>
  </si>
  <si>
    <t>MT Trí Việt 1</t>
  </si>
  <si>
    <t>MT Tuy Phong</t>
  </si>
  <si>
    <t>MT Vĩnh Hảo</t>
  </si>
  <si>
    <t>Pht</t>
  </si>
  <si>
    <t>Qht</t>
  </si>
  <si>
    <t>Pht-A3</t>
  </si>
  <si>
    <t>Qht-A3</t>
  </si>
  <si>
    <t>Tổng phụ tải</t>
  </si>
  <si>
    <t>Nguồn 500kV</t>
  </si>
  <si>
    <t>Pnet_gen</t>
  </si>
  <si>
    <t>Ppt+TT</t>
  </si>
  <si>
    <t>6- BIỂU ĐỒ PHỤ TẢI MIỀN NAM</t>
  </si>
  <si>
    <t>Diesel Nam</t>
  </si>
  <si>
    <t>Đạm Phú Mỹ</t>
  </si>
  <si>
    <t>Bau xít</t>
  </si>
  <si>
    <r>
      <t xml:space="preserve">Tây Ninh 2
</t>
    </r>
    <r>
      <rPr>
        <b/>
        <sz val="12"/>
        <color rgb="FFFF0000"/>
        <rFont val="Times New Roman"/>
        <family val="1"/>
      </rPr>
      <t>50</t>
    </r>
  </si>
  <si>
    <t>Cập nhật lưới</t>
  </si>
  <si>
    <t>ĐĐV thực hiện PF cô lập</t>
  </si>
  <si>
    <t>ĐĐV thực hiện PF tái lập</t>
  </si>
  <si>
    <t>MT VSP Binh Thuận II</t>
  </si>
  <si>
    <t>Max</t>
  </si>
  <si>
    <t>Tình trạng vận hành</t>
  </si>
  <si>
    <r>
      <t xml:space="preserve">Kiên Lương 2 </t>
    </r>
    <r>
      <rPr>
        <b/>
        <sz val="12"/>
        <color indexed="10"/>
        <rFont val="Times New Roman"/>
        <family val="1"/>
      </rPr>
      <t>10</t>
    </r>
  </si>
  <si>
    <t>131 Bình Thạnh</t>
  </si>
  <si>
    <t>131, 132 Mỹ Thuận</t>
  </si>
  <si>
    <r>
      <t xml:space="preserve">Long Thành  </t>
    </r>
    <r>
      <rPr>
        <b/>
        <sz val="12"/>
        <color rgb="FFFF0000"/>
        <rFont val="Times New Roman"/>
        <family val="1"/>
      </rPr>
      <t>100</t>
    </r>
  </si>
  <si>
    <r>
      <t xml:space="preserve">Bàu Sen
</t>
    </r>
    <r>
      <rPr>
        <b/>
        <sz val="12"/>
        <color rgb="FFFF0000"/>
        <rFont val="Times New Roman"/>
        <family val="1"/>
      </rPr>
      <t>50</t>
    </r>
  </si>
  <si>
    <t>MT Bầu Zôn</t>
  </si>
  <si>
    <t>ĐG V1-3 Bến Tre</t>
  </si>
  <si>
    <t>MT Hồ Gia Hoét (GĐ1)</t>
  </si>
  <si>
    <t>MT Hồ Tầm Bó</t>
  </si>
  <si>
    <t>MT Hậu Giang</t>
  </si>
  <si>
    <t>TRUNG TÂM ĐIỀU ĐỘ 
HỆ THỐNG ĐIỆN QUỐC GIA</t>
  </si>
  <si>
    <t>CỘNG HOÀ XÃ HỘI CHỦ NGHĨA VIỆT NAM
Độc lập - Tự do - Hạnh phúc</t>
  </si>
  <si>
    <t>TRUNG TÂM ĐIỀU ĐỘ 
HỆ THỐNG ĐIỆN MIỀN NAM</t>
  </si>
  <si>
    <t>Tổng công ty</t>
  </si>
  <si>
    <t>Tên Điện lực</t>
  </si>
  <si>
    <t>Công suất tiết giảm
 phân bổ (MW)</t>
  </si>
  <si>
    <t>Công suất tiết giảm
 thực tế (MW)</t>
  </si>
  <si>
    <t>Chênh lệch
(MW)</t>
  </si>
  <si>
    <t>Thời gian tiết giảm</t>
  </si>
  <si>
    <t>Cắt</t>
  </si>
  <si>
    <t>Đóng</t>
  </si>
  <si>
    <t>HCMC</t>
  </si>
  <si>
    <t>SPC + HCMC</t>
  </si>
  <si>
    <t>Tổng cộng</t>
  </si>
  <si>
    <t>Điều độ viên A2</t>
  </si>
  <si>
    <t>Công suất đặt MTAM 22kV (MW)</t>
  </si>
  <si>
    <t>TTĐĐHTĐ TPHCM</t>
  </si>
  <si>
    <t>Báo cáo Tiết giảm điện Mặt trời áp mái đấu nối lưới 22kV</t>
  </si>
  <si>
    <t>Tỷ lệ cắt giảm (%)</t>
  </si>
  <si>
    <t>Giải trình, Khó khăn, Đề xuất - Kiến nghị</t>
  </si>
  <si>
    <r>
      <t xml:space="preserve">Đồng Phú  </t>
    </r>
    <r>
      <rPr>
        <b/>
        <sz val="12"/>
        <color indexed="10"/>
        <rFont val="Times New Roman"/>
        <family val="1"/>
      </rPr>
      <t>15</t>
    </r>
  </si>
  <si>
    <t>ĐG Bình Đại</t>
  </si>
  <si>
    <t>ĐG Quốc Vinh Sóc Trăng</t>
  </si>
  <si>
    <t>Sản lượng</t>
  </si>
  <si>
    <t>LƯỚI ĐIỆN</t>
  </si>
  <si>
    <t>Phụ lục: Bảng phân bổ mức giảm công suất tải cho các TCT Điện lực khi hệ thống điện quốc gia ở chế độ cực kỳ khẩn cấp</t>
  </si>
  <si>
    <t>Ghi chú:</t>
  </si>
  <si>
    <t>Tỷ lệ phân bổ tính theo phụ tải trung bình của các Tổng công ty điện lực lúc 12:00 trưa.</t>
  </si>
  <si>
    <t>Tổng Công ty điện lực Hà Nội, Tổng Công ty điện lực thành phố Hồ Chí Minh được ưu tiên không phải tiết giảm ở mức 500 MW toàn hệ thống trở xuống.</t>
  </si>
  <si>
    <t>Tỷ lệ phân bổ tính theo phụ tải cực đại của các Tổng công ty điện lực.</t>
  </si>
  <si>
    <t>Thời gian áp dụng: từ 07h00 - 16h00 hàng ngày</t>
  </si>
  <si>
    <t>Thời gian áp dụng: các khung giờ còn lại</t>
  </si>
  <si>
    <r>
      <rPr>
        <b/>
        <sz val="24"/>
        <color rgb="FFFF0000"/>
        <rFont val="Times New Roman"/>
        <family val="1"/>
      </rPr>
      <t>P</t>
    </r>
    <r>
      <rPr>
        <b/>
        <sz val="13"/>
        <color rgb="FFFF0000"/>
        <rFont val="Times New Roman"/>
        <family val="1"/>
      </rPr>
      <t xml:space="preserve">MN </t>
    </r>
    <r>
      <rPr>
        <b/>
        <sz val="15"/>
        <color rgb="FFFF0000"/>
        <rFont val="Times New Roman"/>
        <family val="1"/>
      </rPr>
      <t>(</t>
    </r>
    <r>
      <rPr>
        <b/>
        <sz val="16"/>
        <color rgb="FFFF0000"/>
        <rFont val="Times New Roman"/>
        <family val="1"/>
      </rPr>
      <t>chưa bao gồm RT</t>
    </r>
    <r>
      <rPr>
        <b/>
        <sz val="15"/>
        <color rgb="FFFF0000"/>
        <rFont val="Times New Roman"/>
        <family val="1"/>
      </rPr>
      <t>)</t>
    </r>
  </si>
  <si>
    <r>
      <rPr>
        <b/>
        <sz val="24"/>
        <color rgb="FFFF0000"/>
        <rFont val="Times New Roman"/>
        <family val="1"/>
      </rPr>
      <t>P</t>
    </r>
    <r>
      <rPr>
        <b/>
        <sz val="13"/>
        <color rgb="FFFF0000"/>
        <rFont val="Times New Roman"/>
        <family val="1"/>
      </rPr>
      <t xml:space="preserve">MN </t>
    </r>
    <r>
      <rPr>
        <b/>
        <sz val="15"/>
        <color rgb="FFFF0000"/>
        <rFont val="Times New Roman"/>
        <family val="1"/>
      </rPr>
      <t>(</t>
    </r>
    <r>
      <rPr>
        <b/>
        <sz val="16"/>
        <color rgb="FFFF0000"/>
        <rFont val="Times New Roman"/>
        <family val="1"/>
      </rPr>
      <t>đã bao gồm RT</t>
    </r>
    <r>
      <rPr>
        <b/>
        <sz val="15"/>
        <color rgb="FFFF0000"/>
        <rFont val="Times New Roman"/>
        <family val="1"/>
      </rPr>
      <t>)</t>
    </r>
  </si>
  <si>
    <t>Phụ lục 1: Áp dụng từ 07g00 đến 16g00 hàng ngày</t>
  </si>
  <si>
    <t>Phụ lục 2: Áp dụng cho các giờ còn lại ngoài khung giờ ở Phụ lục 1</t>
  </si>
  <si>
    <t>0,5</t>
  </si>
  <si>
    <t>0,8</t>
  </si>
  <si>
    <t>2,4</t>
  </si>
  <si>
    <t>1,1</t>
  </si>
  <si>
    <t>4,4</t>
  </si>
  <si>
    <t>3,7</t>
  </si>
  <si>
    <t>1,5</t>
  </si>
  <si>
    <t>2,6</t>
  </si>
  <si>
    <t>4,1</t>
  </si>
  <si>
    <t>2,5</t>
  </si>
  <si>
    <t>4,7</t>
  </si>
  <si>
    <t>7,1</t>
  </si>
  <si>
    <t>4,2</t>
  </si>
  <si>
    <t>8,9</t>
  </si>
  <si>
    <t>8,7</t>
  </si>
  <si>
    <t>5,8</t>
  </si>
  <si>
    <t>10,7</t>
  </si>
  <si>
    <t>4,8</t>
  </si>
  <si>
    <t>6,1</t>
  </si>
  <si>
    <t>12,5</t>
  </si>
  <si>
    <t>13,1</t>
  </si>
  <si>
    <t>13,4</t>
  </si>
  <si>
    <t>13,6</t>
  </si>
  <si>
    <t>10,2</t>
  </si>
  <si>
    <t>14,3</t>
  </si>
  <si>
    <t>15,2</t>
  </si>
  <si>
    <t>10,4</t>
  </si>
  <si>
    <t>17,9</t>
  </si>
  <si>
    <t>9,7</t>
  </si>
  <si>
    <t>9,5</t>
  </si>
  <si>
    <t>10,6</t>
  </si>
  <si>
    <t>15,4</t>
  </si>
  <si>
    <t>22,1</t>
  </si>
  <si>
    <t>1,7</t>
  </si>
  <si>
    <t>1,9</t>
  </si>
  <si>
    <t>20,7</t>
  </si>
  <si>
    <t>2,1</t>
  </si>
  <si>
    <t>19,8</t>
  </si>
  <si>
    <t>2,3</t>
  </si>
  <si>
    <t>2,7</t>
  </si>
  <si>
    <t>2,9</t>
  </si>
  <si>
    <t>26,5</t>
  </si>
  <si>
    <t>3,1</t>
  </si>
  <si>
    <t>1,4</t>
  </si>
  <si>
    <t>3,9</t>
  </si>
  <si>
    <t>2,8</t>
  </si>
  <si>
    <t>5,2</t>
  </si>
  <si>
    <t>9,4</t>
  </si>
  <si>
    <t>18,2</t>
  </si>
  <si>
    <t>15,5</t>
  </si>
  <si>
    <t>5,9</t>
  </si>
  <si>
    <t>11,5</t>
  </si>
  <si>
    <t>6,4</t>
  </si>
  <si>
    <t>6,9</t>
  </si>
  <si>
    <t>7,4</t>
  </si>
  <si>
    <t>16,4</t>
  </si>
  <si>
    <t>31,3</t>
  </si>
  <si>
    <t>Ngày</t>
  </si>
  <si>
    <t>Chu kỳ</t>
  </si>
  <si>
    <t>ĐG Phước Minh</t>
  </si>
  <si>
    <t>ĐG Lạc Hòa - GĐ1</t>
  </si>
  <si>
    <t>ĐG Hàm Cường 2</t>
  </si>
  <si>
    <t>ĐG V.P.L Bến Tre</t>
  </si>
  <si>
    <t>ĐG số 5 Thạnh Hải 2</t>
  </si>
  <si>
    <t>ĐG Phú Lạc - Giai đoạn 2</t>
  </si>
  <si>
    <t>ĐG Phước Hữu - Duyên Hải 1</t>
  </si>
  <si>
    <t>T103
Sự cố</t>
  </si>
  <si>
    <t>T101
Tháo lèo</t>
  </si>
  <si>
    <t>T101
Sự cố</t>
  </si>
  <si>
    <t>T102
Sự cố</t>
  </si>
  <si>
    <t>T101
Hỏng</t>
  </si>
  <si>
    <r>
      <t xml:space="preserve">Thủ Đức
</t>
    </r>
    <r>
      <rPr>
        <b/>
        <sz val="12"/>
        <color rgb="FFFF0000"/>
        <rFont val="Times New Roman"/>
        <family val="1"/>
      </rPr>
      <t>50</t>
    </r>
  </si>
  <si>
    <r>
      <t xml:space="preserve">Hóc Môn
</t>
    </r>
    <r>
      <rPr>
        <b/>
        <sz val="12"/>
        <color rgb="FFFF0000"/>
        <rFont val="Times New Roman"/>
        <family val="1"/>
      </rPr>
      <t>50</t>
    </r>
  </si>
  <si>
    <r>
      <t xml:space="preserve">Phú Lâm </t>
    </r>
    <r>
      <rPr>
        <b/>
        <sz val="12"/>
        <color rgb="FFFF0000"/>
        <rFont val="Times New Roman"/>
        <family val="1"/>
      </rPr>
      <t>87.5</t>
    </r>
  </si>
  <si>
    <r>
      <t xml:space="preserve">HB Phước
</t>
    </r>
    <r>
      <rPr>
        <b/>
        <sz val="12"/>
        <color rgb="FFFF0000"/>
        <rFont val="Times New Roman"/>
        <family val="1"/>
      </rPr>
      <t>0</t>
    </r>
  </si>
  <si>
    <r>
      <t xml:space="preserve">Xuân Lộc 2
</t>
    </r>
    <r>
      <rPr>
        <b/>
        <sz val="12"/>
        <color rgb="FFFF0000"/>
        <rFont val="Times New Roman"/>
        <family val="1"/>
      </rPr>
      <t>0</t>
    </r>
  </si>
  <si>
    <r>
      <t xml:space="preserve">Tây   Ninh    
</t>
    </r>
    <r>
      <rPr>
        <b/>
        <sz val="12"/>
        <color rgb="FFFF0000"/>
        <rFont val="Times New Roman"/>
        <family val="1"/>
      </rPr>
      <t>0</t>
    </r>
  </si>
  <si>
    <r>
      <t xml:space="preserve">Châu Đốc 
</t>
    </r>
    <r>
      <rPr>
        <b/>
        <sz val="12"/>
        <color rgb="FFFF0000"/>
        <rFont val="Times New Roman"/>
        <family val="1"/>
      </rPr>
      <t>0</t>
    </r>
  </si>
  <si>
    <r>
      <t xml:space="preserve">An Long
</t>
    </r>
    <r>
      <rPr>
        <b/>
        <sz val="12"/>
        <color rgb="FFFF0000"/>
        <rFont val="Times New Roman"/>
        <family val="1"/>
      </rPr>
      <t xml:space="preserve">0 </t>
    </r>
  </si>
  <si>
    <t>473 Phú Tân</t>
  </si>
  <si>
    <t>472 Ba Tri</t>
  </si>
  <si>
    <t>472 Bình Đại</t>
  </si>
  <si>
    <t>475 Hàm Kiệm</t>
  </si>
  <si>
    <t>473 Phan Rí</t>
  </si>
  <si>
    <t>473 Sông Đốc</t>
  </si>
  <si>
    <t>476 An Xuyên</t>
  </si>
  <si>
    <t>131 Vĩnh Thạnh</t>
  </si>
  <si>
    <t>132 Thốt Nốt</t>
  </si>
  <si>
    <t>132 Thới Thuận</t>
  </si>
  <si>
    <t>131 KCN Cần Thơ</t>
  </si>
  <si>
    <t>476 KCN Hưng Phú</t>
  </si>
  <si>
    <t>479 Long Hòa</t>
  </si>
  <si>
    <t>477 Thới Lai</t>
  </si>
  <si>
    <t>131 An Hòa</t>
  </si>
  <si>
    <t>131 Thạnh Hưng</t>
  </si>
  <si>
    <t>476 Hòn Đất</t>
  </si>
  <si>
    <t>471 Đà Lạt 1</t>
  </si>
  <si>
    <t>477 Ninh Thuận 1</t>
  </si>
  <si>
    <t>475 Mỹ Tú</t>
  </si>
  <si>
    <t>473 Mỹ Xuyên</t>
  </si>
  <si>
    <t>473 Sóc Trăng</t>
  </si>
  <si>
    <t>471 Thạnh Đức</t>
  </si>
  <si>
    <t>474 Bến Cầu</t>
  </si>
  <si>
    <t>475 Trà Vinh</t>
  </si>
  <si>
    <t>476 Vĩnh Long</t>
  </si>
  <si>
    <t>477 Phước Hòa</t>
  </si>
  <si>
    <t>473 Thanh Bình</t>
  </si>
  <si>
    <t>477 Thị Vải</t>
  </si>
  <si>
    <t>471 Ngãi Giao</t>
  </si>
  <si>
    <t>471 Châu Đức</t>
  </si>
  <si>
    <t>471 Xuyên Mộc</t>
  </si>
  <si>
    <t>481 An Ngãi</t>
  </si>
  <si>
    <t>475 Gò Đậu</t>
  </si>
  <si>
    <t>479 Thới Hòa</t>
  </si>
  <si>
    <t>473 Phụng Hiệp</t>
  </si>
  <si>
    <t>472 Long Mỹ</t>
  </si>
  <si>
    <t>472 Châu Thành</t>
  </si>
  <si>
    <t>1. Thông số vận hành</t>
  </si>
  <si>
    <t>2-9</t>
  </si>
  <si>
    <t>Thời điểm</t>
  </si>
  <si>
    <t>Công suất 48 chu kỳ (MW)</t>
  </si>
  <si>
    <t>EVNSPC</t>
  </si>
  <si>
    <t>EVNHCMC</t>
  </si>
  <si>
    <t>Bán Cambodia</t>
  </si>
  <si>
    <t>ĐG Phú Lạc</t>
  </si>
  <si>
    <t>TĐN Nam</t>
  </si>
  <si>
    <t>ĐG Tuy Phong</t>
  </si>
  <si>
    <t>Vê Đan</t>
  </si>
  <si>
    <t>MT Miền Nam Bx điều khiển</t>
  </si>
  <si>
    <t>ĐG số 5 Thạnh Hải 1</t>
  </si>
  <si>
    <t>00:30</t>
  </si>
  <si>
    <t>01:00</t>
  </si>
  <si>
    <t>01:30</t>
  </si>
  <si>
    <t>02:00</t>
  </si>
  <si>
    <t>02:30</t>
  </si>
  <si>
    <t>03:00</t>
  </si>
  <si>
    <t>03:30</t>
  </si>
  <si>
    <t>04:00</t>
  </si>
  <si>
    <t>04:30</t>
  </si>
  <si>
    <t>05:00</t>
  </si>
  <si>
    <t>05:30</t>
  </si>
  <si>
    <t>06:00</t>
  </si>
  <si>
    <t>06:30</t>
  </si>
  <si>
    <t>07:00</t>
  </si>
  <si>
    <t>07:30</t>
  </si>
  <si>
    <t>08:00</t>
  </si>
  <si>
    <t>08:30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</si>
  <si>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</si>
  <si>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</si>
  <si>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</si>
  <si>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</si>
  <si>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</si>
  <si>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</si>
  <si>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</si>
  <si>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</si>
  <si>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</si>
  <si>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</si>
  <si>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</si>
  <si>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</si>
  <si>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</si>
  <si>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</si>
  <si>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</si>
  <si>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</si>
  <si>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</si>
  <si>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</si>
  <si>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</si>
  <si>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</si>
  <si>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</si>
  <si>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</si>
  <si>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</si>
  <si>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20:30</t>
  </si>
  <si>
    <t>21:00</t>
  </si>
  <si>
    <t>21:30</t>
  </si>
  <si>
    <t>22:00</t>
  </si>
  <si>
    <t>22:30</t>
  </si>
  <si>
    <t>23:00</t>
  </si>
  <si>
    <t>23:30</t>
  </si>
  <si>
    <t>A ngày (MWh)</t>
  </si>
  <si>
    <t>Trà Vinh sự cố</t>
  </si>
  <si>
    <t>Rạch Giá 2 50</t>
  </si>
  <si>
    <t>SGNC ĐT</t>
  </si>
  <si>
    <t>GENCO2</t>
  </si>
  <si>
    <t>PP</t>
  </si>
  <si>
    <t>Ngoài EVN</t>
  </si>
  <si>
    <t>PPN</t>
  </si>
  <si>
    <t>GENCO3</t>
  </si>
  <si>
    <t>GENCO1</t>
  </si>
  <si>
    <t>EVN</t>
  </si>
  <si>
    <t>ĐIỆN MẶT TRỜI</t>
  </si>
  <si>
    <t>Tp.Hồ Chí Minh</t>
  </si>
  <si>
    <t>ĐIỆN GIÓ</t>
  </si>
  <si>
    <t>NMD BAC LIEU</t>
  </si>
  <si>
    <t>Đơn Vị
Quản Lý</t>
  </si>
  <si>
    <t>Tỉnh Thành</t>
  </si>
  <si>
    <t>Loại Nguồn</t>
  </si>
  <si>
    <t>Trạm Biến Áp
Nhà Máy Điện</t>
  </si>
  <si>
    <t>24:00</t>
  </si>
  <si>
    <t>Avg</t>
  </si>
  <si>
    <t>Min</t>
  </si>
  <si>
    <t>NGUỒN MIỀN NAM</t>
  </si>
  <si>
    <t>Sản Lượng</t>
  </si>
  <si>
    <t>Đơn Vị</t>
  </si>
  <si>
    <t>P</t>
  </si>
  <si>
    <t>Q</t>
  </si>
  <si>
    <t>Tổng Công ty điện lực TP Hồ Chí Minh</t>
  </si>
  <si>
    <t>Điện Áp Lưới</t>
  </si>
  <si>
    <t>NMĐ CẦN THƠ</t>
  </si>
  <si>
    <t>NMĐ VE DAN</t>
  </si>
  <si>
    <t>NMĐ BÀ RỊA</t>
  </si>
  <si>
    <t>NMĐ CÀ MAU 1&amp;2</t>
  </si>
  <si>
    <t>NMĐ NHƠN TRẠCH 1&amp;2</t>
  </si>
  <si>
    <t>NMĐ PHÚ MỸ 21 MR</t>
  </si>
  <si>
    <t>NMĐ PHÚ MỸ 1</t>
  </si>
  <si>
    <t>NMĐ PHÚ MỸ 21</t>
  </si>
  <si>
    <t>NMĐ PHÚ MỸ 22</t>
  </si>
  <si>
    <t>NMĐ PHÚ MỸ 3</t>
  </si>
  <si>
    <t>NMĐ PHÚ MỸ 4</t>
  </si>
  <si>
    <t>TĐ BẮC BÌNH</t>
  </si>
  <si>
    <t>TĐ BẢO LỘC</t>
  </si>
  <si>
    <t>TĐ CẦN ĐƠN</t>
  </si>
  <si>
    <t>TĐ ĐA DÂNG 2</t>
  </si>
  <si>
    <t>TĐ ĐA DÂNG 3</t>
  </si>
  <si>
    <t>TĐ ĐẮK GLUN</t>
  </si>
  <si>
    <t>TĐ ĐẮK GLUN 2</t>
  </si>
  <si>
    <t>TĐ DAMBRI</t>
  </si>
  <si>
    <t>TĐ HẠ SÔNG PHA 1</t>
  </si>
  <si>
    <t>TĐ HẠ SÔNG PHA 2</t>
  </si>
  <si>
    <t>TĐ KRÔNG NÔ 2</t>
  </si>
  <si>
    <t>TĐ KRÔNG NÔ 3</t>
  </si>
  <si>
    <t>TĐ SROK PHU MIÊNG</t>
  </si>
  <si>
    <t>TĐ THÁC MƠ</t>
  </si>
  <si>
    <t>TĐ YAN TANN SIEN</t>
  </si>
  <si>
    <t>TĐ ĐẠI NINH</t>
  </si>
  <si>
    <t>TĐ ĐA MI</t>
  </si>
  <si>
    <t>TĐ ĐA NHIM</t>
  </si>
  <si>
    <t>TĐ ĐỒNG NAI 2</t>
  </si>
  <si>
    <t>TĐ HÀM THUẬN</t>
  </si>
  <si>
    <t>TĐ TRỊ AN</t>
  </si>
  <si>
    <t>NMĐMT ADANI PHƯỚC MINH</t>
  </si>
  <si>
    <t>NMĐMT BCG BĂNG DƯƠNG</t>
  </si>
  <si>
    <t>NMĐMT BẦU ZÔN</t>
  </si>
  <si>
    <t>NMĐMT BIM</t>
  </si>
  <si>
    <t>NMĐMT BÌNH AN</t>
  </si>
  <si>
    <t>NMĐMT BÁCH KHOA Á CHÂU 1</t>
  </si>
  <si>
    <t>NMĐMT BP SOLAR 1</t>
  </si>
  <si>
    <t>NMĐMT CHÂU ĐỨC</t>
  </si>
  <si>
    <t>NMĐMT CMX</t>
  </si>
  <si>
    <t>NMĐMT ĐA MI</t>
  </si>
  <si>
    <t>NMĐMT TTC ĐỨC HUỆ 1</t>
  </si>
  <si>
    <t>NMĐMT ECO SEIDO TP</t>
  </si>
  <si>
    <t>NMĐMT EUROPLAST LONG AN</t>
  </si>
  <si>
    <t>NMĐMT GAIA</t>
  </si>
  <si>
    <t>NMĐMT GELEX</t>
  </si>
  <si>
    <t>NMĐMT HÀM KIỆM 1</t>
  </si>
  <si>
    <t>NMĐMT HỒNG LIÊM 3</t>
  </si>
  <si>
    <t>NMĐMT HỒNG PHONG 5.2</t>
  </si>
  <si>
    <t>NMĐMT HỒNG PHONG 4</t>
  </si>
  <si>
    <t>NMĐMT HTG</t>
  </si>
  <si>
    <t>NMĐMT HÀM KIỆM</t>
  </si>
  <si>
    <t>NMĐMT HÀM PHÚ 2</t>
  </si>
  <si>
    <t>NMĐMT HẬU GIANG</t>
  </si>
  <si>
    <t>NMĐMT HỒ BẦU NGỨ</t>
  </si>
  <si>
    <t>NMĐMT HCG</t>
  </si>
  <si>
    <t>NMĐMT HỒ GIA HOÉT 1</t>
  </si>
  <si>
    <t>NMĐMT HỒ TẦM BÓ</t>
  </si>
  <si>
    <t>NMĐMT HỒ NÚI MỘT 1</t>
  </si>
  <si>
    <t>NMĐMT MŨI NÉ</t>
  </si>
  <si>
    <t>NMĐMT MỸ SƠN</t>
  </si>
  <si>
    <t>NMĐMT MỸ SƠN 2</t>
  </si>
  <si>
    <t>NMĐMT NINH PHƯỚC 6.2</t>
  </si>
  <si>
    <t>NMĐMT PHƯỚC HỮU - ĐL 1</t>
  </si>
  <si>
    <t>NMĐMT PHAN LÂM 2</t>
  </si>
  <si>
    <t>NMĐMT PHƯỚC NINH</t>
  </si>
  <si>
    <t>NMĐMT PHONG PHÚ</t>
  </si>
  <si>
    <t>NMĐMT PHAN LÂM</t>
  </si>
  <si>
    <t>NMĐMT PHƯỚC HỮU</t>
  </si>
  <si>
    <t>NMĐMT SOLAR PARK 1</t>
  </si>
  <si>
    <t>NMĐMT SOLAR PARK 2</t>
  </si>
  <si>
    <t>NMĐMT SOLAR PARK 3</t>
  </si>
  <si>
    <t>NMĐMT SOLAR PARK 4</t>
  </si>
  <si>
    <t>NMĐMT SAO MAI</t>
  </si>
  <si>
    <t>NMĐMT SINENERGY NT 1</t>
  </si>
  <si>
    <t>NMĐMT SÔNG LŨY 1</t>
  </si>
  <si>
    <t>NMĐMT SƠN MỸ 3.1</t>
  </si>
  <si>
    <t>NMĐMT SP INFRA 1</t>
  </si>
  <si>
    <t>NMĐMT THUẬN MINH 2</t>
  </si>
  <si>
    <t>NMĐMT TUY PHONG</t>
  </si>
  <si>
    <t>NMĐMT THUẬN NAM 19</t>
  </si>
  <si>
    <t>NMĐMT THÁC MƠ</t>
  </si>
  <si>
    <t>NMĐMT TRUNG NAM TRÀ VINH</t>
  </si>
  <si>
    <t>NMĐMT TRÍ VIỆT 1</t>
  </si>
  <si>
    <t>NMĐMT TTC1</t>
  </si>
  <si>
    <t>NMĐMT TTC2</t>
  </si>
  <si>
    <t>NMĐMT VĂN GIÁO 1</t>
  </si>
  <si>
    <t>NMĐMT VĨNH TÂN 2</t>
  </si>
  <si>
    <t>NMĐMT VĂN GIÁO 2</t>
  </si>
  <si>
    <t>NMĐMT VĨNH HẢO</t>
  </si>
  <si>
    <t>NMĐMT VĨNH HẢO 4</t>
  </si>
  <si>
    <t>NMĐMT VĨNH HẢO 6</t>
  </si>
  <si>
    <t>NMĐMT VNECO VĨNH LONG</t>
  </si>
  <si>
    <t>NMĐMT VSP BÌNH THUẬN 2</t>
  </si>
  <si>
    <t>NMĐMT BIM 2</t>
  </si>
  <si>
    <t>NMĐMT BIM 3</t>
  </si>
  <si>
    <t>NMĐMT ĐÁ BẠC</t>
  </si>
  <si>
    <t>NMĐMT ĐÁ BẠC 2</t>
  </si>
  <si>
    <t>NMĐMT ĐÁ BẠC 3</t>
  </si>
  <si>
    <t>NMĐMT ĐÁ BẠC 4</t>
  </si>
  <si>
    <t>NMĐMT DẦU TIẾNG 1</t>
  </si>
  <si>
    <t>NMĐMT DẦU TIẾNG 2</t>
  </si>
  <si>
    <t>NMĐMT HACOM SOLAR</t>
  </si>
  <si>
    <t>NMĐMT HỒNG PHONG 1A</t>
  </si>
  <si>
    <t>NMĐMT HỒNG PHONG 1B</t>
  </si>
  <si>
    <t>NMĐMT LỘC NINH 1</t>
  </si>
  <si>
    <t>NMĐMT LỘC NINH 2</t>
  </si>
  <si>
    <t>NMĐMT LỘC NINH 3</t>
  </si>
  <si>
    <t>NMĐMT LỘC NINH 4</t>
  </si>
  <si>
    <t>NMĐMT LỘC NINH 5</t>
  </si>
  <si>
    <t>NMĐMT MỸ SƠN HLV</t>
  </si>
  <si>
    <t>NMĐMT NHỊ HÀ</t>
  </si>
  <si>
    <t>NMĐMT PHƯỚC THÁI 1</t>
  </si>
  <si>
    <t>NMĐMT THIÊN TÂN 1.4</t>
  </si>
  <si>
    <t>NMĐMT THUẬN NAM 12</t>
  </si>
  <si>
    <t>NMĐMT THIÊN TÂN 1.2</t>
  </si>
  <si>
    <t>NMĐMT THIÊN TÂN 1.3</t>
  </si>
  <si>
    <t>NMĐMT THIÊN TÂN SOLAR NT</t>
  </si>
  <si>
    <t>NMĐMT THUẬN NAM ĐỨC LONG</t>
  </si>
  <si>
    <t>NMĐMT TRUNG NAM</t>
  </si>
  <si>
    <t>NMĐMT XUÂN THIỆN THUẬN BẮC GD1</t>
  </si>
  <si>
    <t>NMĐMT XUÂN THIỆN THUẬN BẮC GD2</t>
  </si>
  <si>
    <t>NMĐ BAUXIT LÂM ĐỒNG</t>
  </si>
  <si>
    <t>NMĐ BOURBON</t>
  </si>
  <si>
    <t>NMĐ HIỆP PHƯỚC</t>
  </si>
  <si>
    <t>NĐ THỦ ĐỨC</t>
  </si>
  <si>
    <t>NMĐ DUYÊN HẢI 1</t>
  </si>
  <si>
    <t>NMĐ FORMOSA</t>
  </si>
  <si>
    <t>NĐ Ô MÔN</t>
  </si>
  <si>
    <t>NMĐ VĨNH TÂN 2</t>
  </si>
  <si>
    <t>NMĐ DUYÊN HẢI 2</t>
  </si>
  <si>
    <t>NMĐ DUYÊN HẢI 3</t>
  </si>
  <si>
    <t>NMĐ DUYÊN HẢI 3 MR</t>
  </si>
  <si>
    <t>NMĐ VĨNH TÂN 1</t>
  </si>
  <si>
    <t>NMĐ VĨNH TÂN 4</t>
  </si>
  <si>
    <t>NMĐG BÌNH ĐẠI</t>
  </si>
  <si>
    <t>NMĐG BÌNH ĐẠI 2</t>
  </si>
  <si>
    <t>NMĐG BÌNH ĐẠI 3</t>
  </si>
  <si>
    <t>NMĐG CẦU ĐẤT</t>
  </si>
  <si>
    <t>NMĐG CHÍNH THẮNG</t>
  </si>
  <si>
    <t>NMĐG ĐẠI PHONG</t>
  </si>
  <si>
    <t>NMĐG ĐẦM NẠI</t>
  </si>
  <si>
    <t>NMĐG ĐÔNG HẢI 1-GĐ2</t>
  </si>
  <si>
    <t>NMĐG ĐÔNG HẢI 1-GĐ1</t>
  </si>
  <si>
    <t>NMĐG HÀM CƯỜNG 2</t>
  </si>
  <si>
    <t>NMĐG HÒA THẮNG 1.2</t>
  </si>
  <si>
    <t>NMĐG HÒA THẮNG 2.2</t>
  </si>
  <si>
    <t>NMĐG HÒA BÌNH 1-GĐ1</t>
  </si>
  <si>
    <t>NMĐG HÒA BÌNH 1-GĐ2</t>
  </si>
  <si>
    <t>NMĐG HANBARAM LÔ SỐ 2</t>
  </si>
  <si>
    <t>NMĐG HIỆP THẠNH</t>
  </si>
  <si>
    <t>NMĐG HÒA BÌNH 2</t>
  </si>
  <si>
    <t>NMĐG HÒA ĐÔNG</t>
  </si>
  <si>
    <t>NMĐG HÀN QUỐC-TRÀ VINH</t>
  </si>
  <si>
    <t>NMĐG LẠC HÒA-GĐ1</t>
  </si>
  <si>
    <t>NMĐG MŨI DINH</t>
  </si>
  <si>
    <t>NMĐG PHONG ĐIỆN 1</t>
  </si>
  <si>
    <t>NMĐG PHƯỚC HỮU DUYÊN HẢI 1</t>
  </si>
  <si>
    <t>NMĐG HỒNG PHONG 1</t>
  </si>
  <si>
    <t>NMĐG PHƯỚC MINH</t>
  </si>
  <si>
    <t>NMĐG PHÚ LẠC</t>
  </si>
  <si>
    <t>NMĐG PHÚ LẠC-GĐ2</t>
  </si>
  <si>
    <t>NMĐG QUỐC VINH SÓC TRĂNG</t>
  </si>
  <si>
    <t>NMĐG SỐ 7 SÓC TRĂNG</t>
  </si>
  <si>
    <t>NMĐG SỐ 20 SÓC TRĂNG</t>
  </si>
  <si>
    <t>NMĐG SỐ 3 SÓC TRĂNG</t>
  </si>
  <si>
    <t>NMĐG SỐ 7A</t>
  </si>
  <si>
    <t>NMĐG THUẬN NHIÊN PHONG</t>
  </si>
  <si>
    <t>NMĐG TÂN PHÚ ĐÔNG 2</t>
  </si>
  <si>
    <t>NMĐG TÂN THUẬN</t>
  </si>
  <si>
    <t>NMĐG TÂN ÂN 1</t>
  </si>
  <si>
    <t>NMĐG TRUNG NAM</t>
  </si>
  <si>
    <t>NMĐG TUY PHONG</t>
  </si>
  <si>
    <t>NMĐG V1-2 TRÀ VINH</t>
  </si>
  <si>
    <t>NMĐG V1-3 BẾN TRE</t>
  </si>
  <si>
    <t>NMĐG V1-3 TRÀ VINH</t>
  </si>
  <si>
    <t>NMĐG VIÊN AN</t>
  </si>
  <si>
    <t>NMĐG VPL BẾN TRE</t>
  </si>
  <si>
    <t>NMĐG BIM 4</t>
  </si>
  <si>
    <t>NMĐG BẠC LIÊU GĐ3</t>
  </si>
  <si>
    <t>NMĐG ĐÔNG HẢI 1 TRÀ VINH</t>
  </si>
  <si>
    <t>NMĐG HÒA ĐÔNG 2</t>
  </si>
  <si>
    <t>NMĐG KOSY BẠC LIÊU</t>
  </si>
  <si>
    <t>NMĐG SỐ 5 NINH THUẬN</t>
  </si>
  <si>
    <t>NMĐG THÁI HÒA</t>
  </si>
  <si>
    <t>Đơn vị</t>
  </si>
  <si>
    <t>ĐMTMN</t>
  </si>
  <si>
    <t>Sản Lượng MIỀN NAM</t>
  </si>
  <si>
    <t>Trạm NM</t>
  </si>
  <si>
    <t>Cấp
Điện Áp</t>
  </si>
  <si>
    <t>Ngăn</t>
  </si>
  <si>
    <t>272 P</t>
  </si>
  <si>
    <t>MW</t>
  </si>
  <si>
    <t>272 Q</t>
  </si>
  <si>
    <t>MVAr</t>
  </si>
  <si>
    <t>PTC3</t>
  </si>
  <si>
    <t>DI LINH</t>
  </si>
  <si>
    <t>AT2 500 P</t>
  </si>
  <si>
    <t>AT2 500 Q</t>
  </si>
  <si>
    <t>AT1 500 P</t>
  </si>
  <si>
    <t>AT1 500 Q</t>
  </si>
  <si>
    <t>PTC4</t>
  </si>
  <si>
    <t>NHÀ BÈ</t>
  </si>
  <si>
    <t>AT7  500 P</t>
  </si>
  <si>
    <t>AT7  500 Q</t>
  </si>
  <si>
    <t>AT6  500 P</t>
  </si>
  <si>
    <t>AT6  500 Q</t>
  </si>
  <si>
    <t>Ô MÔN</t>
  </si>
  <si>
    <t>PHÚ LÂM</t>
  </si>
  <si>
    <t>PHÚ MỸ</t>
  </si>
  <si>
    <t>SÔNG MÂY</t>
  </si>
  <si>
    <t>TÂN ĐỊNH</t>
  </si>
  <si>
    <t>DUYÊN HẢI</t>
  </si>
  <si>
    <t>532 P</t>
  </si>
  <si>
    <t>532 Q</t>
  </si>
  <si>
    <t>VĨNH TÂN</t>
  </si>
  <si>
    <t>CẦU BÔNG</t>
  </si>
  <si>
    <t>MỸ THO</t>
  </si>
  <si>
    <t>TÂN UYÊN</t>
  </si>
  <si>
    <t>CHƠN THÀNH</t>
  </si>
  <si>
    <t>THUẬN NAM</t>
  </si>
  <si>
    <t>AT1 220 P</t>
  </si>
  <si>
    <t>AT1 220 Q</t>
  </si>
  <si>
    <t>AT2 220 P</t>
  </si>
  <si>
    <t>AT2 220 Q</t>
  </si>
  <si>
    <t>ĐỨC HÒA</t>
  </si>
  <si>
    <t>BÌNH LONG 2</t>
  </si>
  <si>
    <t>273 P</t>
  </si>
  <si>
    <t>273 Q</t>
  </si>
  <si>
    <t>274 P</t>
  </si>
  <si>
    <t>274 Q</t>
  </si>
  <si>
    <t>CHÂU ĐỐC 2</t>
  </si>
  <si>
    <t>275 P</t>
  </si>
  <si>
    <t>275 Q</t>
  </si>
  <si>
    <t>THÁP CHÀM 2</t>
  </si>
  <si>
    <t>176 P</t>
  </si>
  <si>
    <t>176 Q</t>
  </si>
  <si>
    <t>NINH HẢI</t>
  </si>
  <si>
    <t>172 P</t>
  </si>
  <si>
    <t>172 Q</t>
  </si>
  <si>
    <t>Chuyển nhượng 
500kV</t>
  </si>
  <si>
    <t>Chuyển nhượng
110 + 220kV</t>
  </si>
  <si>
    <t>Chuyển nhượng A3</t>
  </si>
  <si>
    <t>Chuyển nhượng</t>
  </si>
  <si>
    <t>MT_Bình Thuận</t>
  </si>
  <si>
    <t>Phục vụ BC A0</t>
  </si>
  <si>
    <t>Cambodia</t>
  </si>
  <si>
    <t>NMĐG SỐ 5 THẠNH HẢI 1</t>
  </si>
  <si>
    <t>NMĐG SỐ 5 THẠNH HẢI 2</t>
  </si>
  <si>
    <t>Nguồn_HT</t>
  </si>
  <si>
    <t>Tải_MN</t>
  </si>
  <si>
    <t>Tải_MN (không tính MTMN)</t>
  </si>
  <si>
    <t>Tổng công suất thực</t>
  </si>
  <si>
    <t>MIỀN TRUNG</t>
  </si>
  <si>
    <t>OpenSOM</t>
  </si>
  <si>
    <r>
      <t xml:space="preserve">Bình Hòa
</t>
    </r>
    <r>
      <rPr>
        <b/>
        <sz val="12"/>
        <color rgb="FFFF0000"/>
        <rFont val="Times New Roman"/>
        <family val="1"/>
      </rPr>
      <t>100</t>
    </r>
  </si>
  <si>
    <r>
      <t xml:space="preserve">Thuận An </t>
    </r>
    <r>
      <rPr>
        <b/>
        <sz val="12"/>
        <color rgb="FFFF0000"/>
        <rFont val="Times New Roman"/>
        <family val="1"/>
      </rPr>
      <t>50</t>
    </r>
  </si>
  <si>
    <t>472 Hồng Dân</t>
  </si>
  <si>
    <t>475 Đông Hải</t>
  </si>
  <si>
    <t>473 Mỏ Cày</t>
  </si>
  <si>
    <t>473 Phú Giáo</t>
  </si>
  <si>
    <t>481 Bình An</t>
  </si>
  <si>
    <t>471 Bình Hòa</t>
  </si>
  <si>
    <t>472 Bình Hòa</t>
  </si>
  <si>
    <t>479 Tân Uyên</t>
  </si>
  <si>
    <t>471 Lộc Ninh</t>
  </si>
  <si>
    <t>474 Lộc Ninh</t>
  </si>
  <si>
    <t>472 Chơn Thành</t>
  </si>
  <si>
    <t>474 Chơn Thành</t>
  </si>
  <si>
    <t>478 Chơn Thành</t>
  </si>
  <si>
    <t>475 Văn Mỹ</t>
  </si>
  <si>
    <t>476 Văn Mỹ</t>
  </si>
  <si>
    <t>478 Văn Mỹ</t>
  </si>
  <si>
    <t>479 Văn Mỹ</t>
  </si>
  <si>
    <t>480 Văn Mỹ</t>
  </si>
  <si>
    <t>474 Văn Mỹ</t>
  </si>
  <si>
    <t>477 Văn Mỹ</t>
  </si>
  <si>
    <t>475 Trần Văn Thời</t>
  </si>
  <si>
    <t>477 Trần Văn Thời</t>
  </si>
  <si>
    <t>479 Trần Văn Thời</t>
  </si>
  <si>
    <t>473 Tân Hưng Tây</t>
  </si>
  <si>
    <t>477 Tân Hưng Tây</t>
  </si>
  <si>
    <t>472 Cái Nước</t>
  </si>
  <si>
    <t>476 Cái Nước</t>
  </si>
  <si>
    <t>476 Ngọc Hiển</t>
  </si>
  <si>
    <t>478 Ngọc Hiển</t>
  </si>
  <si>
    <t>480 Ngọc Hiển</t>
  </si>
  <si>
    <t>473 An Long</t>
  </si>
  <si>
    <t>477 An Long</t>
  </si>
  <si>
    <t>132 An Long</t>
  </si>
  <si>
    <t>480 Thạnh Hưng</t>
  </si>
  <si>
    <t>131 Sông Hậu</t>
  </si>
  <si>
    <t>471 Trần Đề</t>
  </si>
  <si>
    <t>474 Trần Đề</t>
  </si>
  <si>
    <t>479 Vĩnh Châu</t>
  </si>
  <si>
    <t>472 Vĩnh Châu</t>
  </si>
  <si>
    <t>478 Suối Dộp</t>
  </si>
  <si>
    <t>477 Tân Hương</t>
  </si>
  <si>
    <t>475 Gò Công Tây</t>
  </si>
  <si>
    <t>471 Tân Hương</t>
  </si>
  <si>
    <t>474 Tân Hương</t>
  </si>
  <si>
    <t>476 Chợ Gạo</t>
  </si>
  <si>
    <t>477 Chợ Gạo</t>
  </si>
  <si>
    <t>478 Chợ Gạo</t>
  </si>
  <si>
    <t>478 Gò Công Tây</t>
  </si>
  <si>
    <t>479 Gò Công Tây</t>
  </si>
  <si>
    <t>475 Chợ Gạo</t>
  </si>
  <si>
    <t>473 Gò Công</t>
  </si>
  <si>
    <t>473 Duyên Trà</t>
  </si>
  <si>
    <t>476 Duyên Trà</t>
  </si>
  <si>
    <t>475 Vũng Liêm</t>
  </si>
  <si>
    <t>DonVi</t>
  </si>
  <si>
    <t>DuLieuID</t>
  </si>
  <si>
    <t>TenDuLieu</t>
  </si>
  <si>
    <t>DonViID</t>
  </si>
  <si>
    <t>SL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</si>
  <si>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</si>
  <si>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</si>
  <si>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</si>
  <si>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</si>
  <si>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</si>
  <si>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</si>
  <si>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</si>
  <si>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</si>
  <si>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</si>
  <si>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</si>
  <si>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</si>
  <si>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</si>
  <si>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</si>
  <si>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</si>
  <si>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</si>
  <si>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</si>
  <si>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</si>
  <si>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</si>
  <si>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</si>
  <si>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</si>
  <si>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</si>
  <si>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</si>
  <si>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</si>
  <si>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</si>
  <si>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</si>
  <si>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</si>
  <si>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</si>
  <si>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</si>
  <si>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</si>
  <si>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</si>
  <si>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</si>
  <si>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</si>
  <si>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</si>
  <si>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</si>
  <si>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</si>
  <si>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</si>
  <si>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</si>
  <si>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</si>
  <si>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</si>
  <si>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</si>
  <si>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</si>
  <si>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</si>
  <si>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</si>
  <si>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</si>
  <si>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</si>
  <si>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</si>
  <si>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</si>
  <si>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</si>
  <si>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AN GIANG</t>
  </si>
  <si>
    <t>Phụ Tải Đầu Nguồn</t>
  </si>
  <si>
    <t>12e88c89-c4de-4166-b484-c18a01c54c7f</t>
  </si>
  <si>
    <t>Công suất inverter ĐMT mặt đất</t>
  </si>
  <si>
    <t>Công suất cắt giảm ĐMT mặt đất</t>
  </si>
  <si>
    <t>Công suất inverter ĐMTMN trung áp</t>
  </si>
  <si>
    <t>Công suất bán lên lưới ĐMTMN trung áp</t>
  </si>
  <si>
    <t>Công suất cắt giảm ĐMTMN trung áp</t>
  </si>
  <si>
    <t>Công suất inverter ĐMTMN hạ áp</t>
  </si>
  <si>
    <t>Công suất bán lên lưới ĐMTMN hạ áp</t>
  </si>
  <si>
    <t>Công suất cắt giảm ĐMTMN hạ áp</t>
  </si>
  <si>
    <t>Công suất phát điện gió</t>
  </si>
  <si>
    <t>Công suất cắt giảm điện gió</t>
  </si>
  <si>
    <t>Công suất phát thủy điện nhỏ</t>
  </si>
  <si>
    <t>Công suất cắt giảm thủy điện nhỏ</t>
  </si>
  <si>
    <t>Công suất phát nguồn khác</t>
  </si>
  <si>
    <t>Công suất cắt giảm nguồn khác</t>
  </si>
  <si>
    <t>BÀ RỊA VŨNG TÀU</t>
  </si>
  <si>
    <t>6ffd51d5-9ca7-4511-96df-3147ab4fc9b8</t>
  </si>
  <si>
    <t>BẠC LIÊU</t>
  </si>
  <si>
    <t>391246aa-0b7f-4872-a6c7-ce589636b9f1</t>
  </si>
  <si>
    <t>BẾN TRE</t>
  </si>
  <si>
    <t>84ab800c-84fa-4c2d-b4ad-148cc2ebf7e6</t>
  </si>
  <si>
    <t>BÌNH DƯƠNG</t>
  </si>
  <si>
    <t>261ef44b-a38d-4d37-b25f-294f80b9df9c</t>
  </si>
  <si>
    <t>BÌNH PHƯỚC</t>
  </si>
  <si>
    <t>a03b8a8d-492c-40df-9bed-9604036e1d3e</t>
  </si>
  <si>
    <t>BÌNH THUẬN</t>
  </si>
  <si>
    <t>5daacf29-d7ec-445b-8d15-c4b724163b80</t>
  </si>
  <si>
    <t>CÀ MAU</t>
  </si>
  <si>
    <t>e189c865-792c-4889-82cb-584699e6e08a</t>
  </si>
  <si>
    <t>CẦN THƠ</t>
  </si>
  <si>
    <t>61d40999-a12d-4c63-a6f4-7f8d41ec2ec7</t>
  </si>
  <si>
    <t>ĐỒNG NAI</t>
  </si>
  <si>
    <t>5dfb29dc-80a6-4a2f-8bf9-de7ac9ee3848</t>
  </si>
  <si>
    <t>ĐỒNG THÁP</t>
  </si>
  <si>
    <t>5ebb0be3-876e-4f7f-bf73-7a2da59f6580</t>
  </si>
  <si>
    <t>HẬU GIANG</t>
  </si>
  <si>
    <t>1e52eeac-629e-4b0c-a178-d7dcd2ae39b6</t>
  </si>
  <si>
    <t>HỒ CHÍ MINH</t>
  </si>
  <si>
    <t>2f2af4da-8ea6-4697-943c-da5cbaca4575</t>
  </si>
  <si>
    <t>KIÊN GIANG</t>
  </si>
  <si>
    <t>e2e1c486-e528-44f6-8b16-d49526415255</t>
  </si>
  <si>
    <t>LÂM ĐỒNG</t>
  </si>
  <si>
    <t>d7ea0a0a-4fd2-443d-9622-6fa231d340f1</t>
  </si>
  <si>
    <t>LONG AN</t>
  </si>
  <si>
    <t>e73d79b8-efa1-47e0-bad3-b707ea05d5a2</t>
  </si>
  <si>
    <t>NINH THUẬN</t>
  </si>
  <si>
    <t>aa2e8555-f3e1-4fbb-868e-545431753d4e</t>
  </si>
  <si>
    <t>SÓC TRĂNG</t>
  </si>
  <si>
    <t>fdca32c7-eac9-42e5-81ec-090e6d720a02</t>
  </si>
  <si>
    <t>TÂY NINH</t>
  </si>
  <si>
    <t>196ee1fd-cd1f-46f9-8061-966ae8e167e6</t>
  </si>
  <si>
    <t>TIỀN GIANG</t>
  </si>
  <si>
    <t>c8dfb3e5-0496-4df5-a03d-d8ae3e3a7787</t>
  </si>
  <si>
    <t>TRÀ VINH</t>
  </si>
  <si>
    <t>6a7b3a39-8af8-4433-ab99-b1411ef3ce12</t>
  </si>
  <si>
    <t>VĨNH LONG</t>
  </si>
  <si>
    <t>230c41b2-47fe-4e29-96b5-933551ffe3b1</t>
  </si>
  <si>
    <t>TĐ ĐỒNG NAI 1</t>
  </si>
  <si>
    <t>NMĐ SÔNG PHA</t>
  </si>
  <si>
    <t>NMĐMT TÂN CHÂU 1</t>
  </si>
  <si>
    <t>NMĐMT DẦU TIẾNG 3</t>
  </si>
  <si>
    <t>NMĐMT TRUNG NAM THUẬN NAM</t>
  </si>
  <si>
    <t>NMĐ SÔNG HẬU 1</t>
  </si>
  <si>
    <t>NMĐG SỐ 5 THẠNH HẢI 3</t>
  </si>
  <si>
    <t>NMĐG SỐ 5 THẠNH HẢI 4</t>
  </si>
  <si>
    <t>NMĐG HÒA BÌNH 5</t>
  </si>
  <si>
    <t>NMĐG LẠC HÒA 2</t>
  </si>
  <si>
    <t>TĐN</t>
  </si>
  <si>
    <t>473 Cái Dầu</t>
  </si>
  <si>
    <t>Cái Dầu</t>
  </si>
  <si>
    <t>7,6</t>
  </si>
  <si>
    <t>475 Cái Dầu</t>
  </si>
  <si>
    <t>5,0</t>
  </si>
  <si>
    <t>474 Chợ Mới</t>
  </si>
  <si>
    <t>Chợ Mới</t>
  </si>
  <si>
    <t>478 Chợ Mới</t>
  </si>
  <si>
    <t>8,5</t>
  </si>
  <si>
    <t>471 Chợ Mới</t>
  </si>
  <si>
    <t>12,1</t>
  </si>
  <si>
    <t>477 Chợ Mới</t>
  </si>
  <si>
    <t>15,6</t>
  </si>
  <si>
    <t>477 Phú Châu</t>
  </si>
  <si>
    <t>Phú Châu</t>
  </si>
  <si>
    <t>6,8</t>
  </si>
  <si>
    <t>479 Phú Châu</t>
  </si>
  <si>
    <t>6,5</t>
  </si>
  <si>
    <t>Phú Tân</t>
  </si>
  <si>
    <t>TBA 110kV Hồng Dân</t>
  </si>
  <si>
    <t>473 Giá Rai</t>
  </si>
  <si>
    <t>TBA 110kV Giá Rai</t>
  </si>
  <si>
    <t>12,8</t>
  </si>
  <si>
    <t>476 Giá Rai</t>
  </si>
  <si>
    <t>12,2</t>
  </si>
  <si>
    <t>476 Bạc Liêu</t>
  </si>
  <si>
    <t>TBA 110kV Bạc Liêu</t>
  </si>
  <si>
    <t>TBA 110kV Đông Hải</t>
  </si>
  <si>
    <t>472 Vĩnh Hậu</t>
  </si>
  <si>
    <t>TBA 110kV Vĩnh Hậu</t>
  </si>
  <si>
    <t>9,3</t>
  </si>
  <si>
    <t>474 Vĩnh Hậu</t>
  </si>
  <si>
    <t>TBA 110kV Chợ Lách</t>
  </si>
  <si>
    <t>TBA 110kV Bình Thạnh</t>
  </si>
  <si>
    <t>TBA 110kV Ba Tri</t>
  </si>
  <si>
    <t>TBA 110kV Mỏ Cày</t>
  </si>
  <si>
    <t>TBA 110kV Bình Đại</t>
  </si>
  <si>
    <t>TBA 110kV Phú Giáo</t>
  </si>
  <si>
    <t>1,8</t>
  </si>
  <si>
    <t>477 Dầu Tiếng</t>
  </si>
  <si>
    <t>TBA 110kV Dầu Tiếng</t>
  </si>
  <si>
    <t>478 Lai Uyên</t>
  </si>
  <si>
    <t>TBA 110kV Lai Uyên</t>
  </si>
  <si>
    <t>472 Đất Cuốc</t>
  </si>
  <si>
    <t>TBA 110kV Đất Cuốc</t>
  </si>
  <si>
    <t>471 Vĩnh Hiệp</t>
  </si>
  <si>
    <t>TBA 110kV Vĩnh Hiệp</t>
  </si>
  <si>
    <t>12,9</t>
  </si>
  <si>
    <t>TBA 110kV Bình An</t>
  </si>
  <si>
    <t>TBA 110kV Thới Hòa</t>
  </si>
  <si>
    <t>TBA 220kV Bình Hòa</t>
  </si>
  <si>
    <t>11,1</t>
  </si>
  <si>
    <t>478 Vĩnh Hiệp</t>
  </si>
  <si>
    <t>2,0</t>
  </si>
  <si>
    <t>TBA 110kV Gò Đậu</t>
  </si>
  <si>
    <t>472 Phú Giáo</t>
  </si>
  <si>
    <t>474 Lai Uyên</t>
  </si>
  <si>
    <t>480 Đất Cuốc</t>
  </si>
  <si>
    <t>8,2</t>
  </si>
  <si>
    <t>473 Thuận Giao</t>
  </si>
  <si>
    <t>TBA 110kV Thuận Giao</t>
  </si>
  <si>
    <t>16,8</t>
  </si>
  <si>
    <t>480 Tân Đông Hiệp</t>
  </si>
  <si>
    <t>TBA 110kV Tân Đông Hiệp</t>
  </si>
  <si>
    <t>9,6</t>
  </si>
  <si>
    <t>476 Bến Cát</t>
  </si>
  <si>
    <t>TBA 110kV Bến Cát</t>
  </si>
  <si>
    <t>480 Hưng Định</t>
  </si>
  <si>
    <t>TBA 110kV Hưng Định</t>
  </si>
  <si>
    <t>474 Vĩnh Hiệp</t>
  </si>
  <si>
    <t>0,4</t>
  </si>
  <si>
    <t>482 Gò Đậu</t>
  </si>
  <si>
    <t>476 Phú Giáo</t>
  </si>
  <si>
    <t>471 Lai Hưng</t>
  </si>
  <si>
    <t>TBA 110kV Lai Hưng</t>
  </si>
  <si>
    <t>475 Đất Cuốc</t>
  </si>
  <si>
    <t>15,0</t>
  </si>
  <si>
    <t>478 Vĩnh Trường</t>
  </si>
  <si>
    <t>TBA 110kV Vĩnh Trường</t>
  </si>
  <si>
    <t>472 Tân Đông Hiệp</t>
  </si>
  <si>
    <t>5,4</t>
  </si>
  <si>
    <t>475 An Tây</t>
  </si>
  <si>
    <t>TBA 110kV An Tây</t>
  </si>
  <si>
    <t>479 Đồng An</t>
  </si>
  <si>
    <t>TBA 110kV Đồng An</t>
  </si>
  <si>
    <t>7,5</t>
  </si>
  <si>
    <t>472 Vĩnh Trường</t>
  </si>
  <si>
    <t>477 Gò Đậu</t>
  </si>
  <si>
    <t>474 Phú Giáo</t>
  </si>
  <si>
    <t>474 Lai Hưng</t>
  </si>
  <si>
    <t>479 Đất Cuốc</t>
  </si>
  <si>
    <t>4,6</t>
  </si>
  <si>
    <t>TBA 110kV Tân Uyên</t>
  </si>
  <si>
    <t>484 Bình An</t>
  </si>
  <si>
    <t>478 Bến Cát</t>
  </si>
  <si>
    <t>473 Vĩnh Hiệp</t>
  </si>
  <si>
    <t>474 Hưng Định</t>
  </si>
  <si>
    <t>476 Lai Uyên</t>
  </si>
  <si>
    <t>476 Tân Uyên</t>
  </si>
  <si>
    <t>473 Tân Đông Hiệp</t>
  </si>
  <si>
    <t>11,8</t>
  </si>
  <si>
    <t>476 An Tây</t>
  </si>
  <si>
    <t>480 Sóng Thần</t>
  </si>
  <si>
    <t>TBA 110kV Sóng Thần</t>
  </si>
  <si>
    <t>10,0</t>
  </si>
  <si>
    <t>474 Vĩnh Trường</t>
  </si>
  <si>
    <t>476 Bình Hòa</t>
  </si>
  <si>
    <t>472 Lai Hưng</t>
  </si>
  <si>
    <t>480 Vĩnh Trường</t>
  </si>
  <si>
    <t>14,8</t>
  </si>
  <si>
    <t>474 Tân Đông Hiệp</t>
  </si>
  <si>
    <t>479 An Tây</t>
  </si>
  <si>
    <t>17,5</t>
  </si>
  <si>
    <t>478 Hưng Định</t>
  </si>
  <si>
    <t>3,6</t>
  </si>
  <si>
    <t>472 Vĩnh Hiệp</t>
  </si>
  <si>
    <t>472 Lai Uyên</t>
  </si>
  <si>
    <t>471 Thuận Giao</t>
  </si>
  <si>
    <t>478 Đông Hòa</t>
  </si>
  <si>
    <t>TBA 110kV Đông Hòa</t>
  </si>
  <si>
    <t>482 Hòa Thuận</t>
  </si>
  <si>
    <t>TBA 110kV Hòa Thuận</t>
  </si>
  <si>
    <t>473 Bình Hòa</t>
  </si>
  <si>
    <t>475 Vĩnh Hiệp</t>
  </si>
  <si>
    <t>477 Lai Hưng</t>
  </si>
  <si>
    <t>471 Bình An</t>
  </si>
  <si>
    <t>TBA 110/22kV Lộc Ninh</t>
  </si>
  <si>
    <t>3,0</t>
  </si>
  <si>
    <t>TBA 110/22kV Chơn Thành</t>
  </si>
  <si>
    <t>7,7</t>
  </si>
  <si>
    <t>475 Chơn Thành</t>
  </si>
  <si>
    <t>476 Chơn Thành</t>
  </si>
  <si>
    <t>4,0</t>
  </si>
  <si>
    <t>479 Minh Hưng</t>
  </si>
  <si>
    <t>TBA 110/22kV Minh Hưng</t>
  </si>
  <si>
    <t>10,3</t>
  </si>
  <si>
    <t>477 Đồng Phú</t>
  </si>
  <si>
    <t>TBA 110/22kV Đồng Phú</t>
  </si>
  <si>
    <t>473 Đồng Xoài</t>
  </si>
  <si>
    <t>TBA 110/22kV Đồng Xoài</t>
  </si>
  <si>
    <t>15,1</t>
  </si>
  <si>
    <t>473 Bù Gia Mập</t>
  </si>
  <si>
    <t>TBA 110/22kV Bù Đăng</t>
  </si>
  <si>
    <t>3,5</t>
  </si>
  <si>
    <t>TBA110kV Hàm Kiệm</t>
  </si>
  <si>
    <t>8,3</t>
  </si>
  <si>
    <t>476 Thuận Nam</t>
  </si>
  <si>
    <t>TBA110kV Thuận Nam</t>
  </si>
  <si>
    <t>482 Thuận Nam</t>
  </si>
  <si>
    <t>6,2</t>
  </si>
  <si>
    <t>TBA 110kV Văn Mỹ</t>
  </si>
  <si>
    <t>7,3</t>
  </si>
  <si>
    <t>4,5</t>
  </si>
  <si>
    <t>4,3</t>
  </si>
  <si>
    <t>5,5</t>
  </si>
  <si>
    <t>TBA 110kV Phan Rí</t>
  </si>
  <si>
    <t>472 Lương Sơn</t>
  </si>
  <si>
    <t>TBA 110kV Lương Sơn</t>
  </si>
  <si>
    <t>1,3</t>
  </si>
  <si>
    <t>473 Lương Sơn</t>
  </si>
  <si>
    <t>8,6</t>
  </si>
  <si>
    <t>TBA 110kV Trần Văn Thời</t>
  </si>
  <si>
    <t>TBA 110kV Tân Hưng Tây</t>
  </si>
  <si>
    <t>6,3</t>
  </si>
  <si>
    <t>TBA 110kV Sông Đốc</t>
  </si>
  <si>
    <t>11,0</t>
  </si>
  <si>
    <t>TBA 110kV An Xuyên</t>
  </si>
  <si>
    <t>TBA 110kV Cái Nước</t>
  </si>
  <si>
    <t>TBA 110kV Ngọc Hiển</t>
  </si>
  <si>
    <t>5,6</t>
  </si>
  <si>
    <t>TBA 110kV Thốt Nốt</t>
  </si>
  <si>
    <t>22,6</t>
  </si>
  <si>
    <t>TBA 110kV Vĩnh Thạnh</t>
  </si>
  <si>
    <t>28,9</t>
  </si>
  <si>
    <t>TBA 110kV Thới Thuận</t>
  </si>
  <si>
    <t>29,9</t>
  </si>
  <si>
    <t>TBA 110kV KCN Cần Thơ</t>
  </si>
  <si>
    <t>TBA 110kV KCN Hưng Phú</t>
  </si>
  <si>
    <t>17,3</t>
  </si>
  <si>
    <t>TBA110kV Long Hòa</t>
  </si>
  <si>
    <t>TBA 110kV Thới Lai</t>
  </si>
  <si>
    <t>12,4</t>
  </si>
  <si>
    <t>TBA 110kV Tân Phú</t>
  </si>
  <si>
    <t>TBA 110kV Tân Hòa</t>
  </si>
  <si>
    <t>51,9</t>
  </si>
  <si>
    <t>474 Cẩm Mỹ</t>
  </si>
  <si>
    <t>TBA 110kV Cẩm Mỹ</t>
  </si>
  <si>
    <t>475 Biên Hòa</t>
  </si>
  <si>
    <t>TBA 110kV Biên Hòa</t>
  </si>
  <si>
    <t>480 Tân Hòa</t>
  </si>
  <si>
    <t>9,1</t>
  </si>
  <si>
    <t>476 Long Thành</t>
  </si>
  <si>
    <t>TBA 220kV Long Thành</t>
  </si>
  <si>
    <t>1,2</t>
  </si>
  <si>
    <t>473 Tân Phú</t>
  </si>
  <si>
    <t>TBA110kV Tân Phú</t>
  </si>
  <si>
    <t>482 Biên Hòa</t>
  </si>
  <si>
    <t>478 Tân Hòa</t>
  </si>
  <si>
    <t>13,5</t>
  </si>
  <si>
    <t>478 Long Khánh</t>
  </si>
  <si>
    <t>TBA 110kV Long Khánh</t>
  </si>
  <si>
    <t>479 Long Khánh</t>
  </si>
  <si>
    <t>477 Long Khánh</t>
  </si>
  <si>
    <t>482 Tân Hòa</t>
  </si>
  <si>
    <t>TBA 110kV An Long</t>
  </si>
  <si>
    <t>7,8</t>
  </si>
  <si>
    <t>TBA 110kV Thạnh Hưng</t>
  </si>
  <si>
    <t>47,2</t>
  </si>
  <si>
    <t>8,0</t>
  </si>
  <si>
    <t>TBA 110kV An Hòa</t>
  </si>
  <si>
    <t>37,3</t>
  </si>
  <si>
    <t>TBA 110kV Sông Hậu</t>
  </si>
  <si>
    <t>TBA 110kV Phụng Hiệp</t>
  </si>
  <si>
    <t>474 Phú Xuân</t>
  </si>
  <si>
    <t>TBA 110kV Phú Xuân</t>
  </si>
  <si>
    <t>TBA 110kV Long Mỹ</t>
  </si>
  <si>
    <t>Trạm 110kV Châu Thành</t>
  </si>
  <si>
    <t>14,0</t>
  </si>
  <si>
    <t>473 Thạnh Đông</t>
  </si>
  <si>
    <t>Trạm 110kV Thạnh Đông</t>
  </si>
  <si>
    <t>475 Thạnh Đông</t>
  </si>
  <si>
    <t>477 Thạnh Đông</t>
  </si>
  <si>
    <t>479 Thạnh Đông</t>
  </si>
  <si>
    <t>481 Thạnh Đông</t>
  </si>
  <si>
    <t>472 Kiên Lương 2</t>
  </si>
  <si>
    <t>Trạm 110kV Kiên Lương 2</t>
  </si>
  <si>
    <t>474 Kiên Lương 2</t>
  </si>
  <si>
    <t>471 Kiên Lương 2</t>
  </si>
  <si>
    <t>475 Kiên Lương 2</t>
  </si>
  <si>
    <t>7,0</t>
  </si>
  <si>
    <t>480 Hà Tiên</t>
  </si>
  <si>
    <t>Trạm 110kV Hà Tiên</t>
  </si>
  <si>
    <t>479 Gò Quao</t>
  </si>
  <si>
    <t>Trạm 110kV Gò Quao</t>
  </si>
  <si>
    <t>6,0</t>
  </si>
  <si>
    <t>481 Gò Quao</t>
  </si>
  <si>
    <t>472 Hòn Đất</t>
  </si>
  <si>
    <t>Trạm 110kV Hòn Đất</t>
  </si>
  <si>
    <t>478 Hòn Đất</t>
  </si>
  <si>
    <t>480 Hòn Đất</t>
  </si>
  <si>
    <t>473 Di Linh 1</t>
  </si>
  <si>
    <t>TBA 110kV Di Linh 1</t>
  </si>
  <si>
    <t>TBA 110kV Đà Lạt 1</t>
  </si>
  <si>
    <t>473 Đơn Dương</t>
  </si>
  <si>
    <t>TBA 110kV Đơn Dương</t>
  </si>
  <si>
    <t>474 Bảo Lộc</t>
  </si>
  <si>
    <t>TBA 220kV Bảo Lộc</t>
  </si>
  <si>
    <t>10,1</t>
  </si>
  <si>
    <t>477 Đức Trọng</t>
  </si>
  <si>
    <t>TBA 110kV Đức Trọng</t>
  </si>
  <si>
    <t>MC 476 Long Hậu</t>
  </si>
  <si>
    <t>TBA 110kV Long Hậu</t>
  </si>
  <si>
    <t>8,8</t>
  </si>
  <si>
    <t>MC 477 Rạch Chanh</t>
  </si>
  <si>
    <t>TBA 110kV Rạch Chanh</t>
  </si>
  <si>
    <t>MC 471 Đức Hòa 3</t>
  </si>
  <si>
    <t>TBA 110kV Đức Hòa 3</t>
  </si>
  <si>
    <t>MC 474 Cần Đước 2</t>
  </si>
  <si>
    <t>TBA 220kV Cần Đước 2</t>
  </si>
  <si>
    <t>MC 472 Cần Đước 2</t>
  </si>
  <si>
    <t>MC 478 Cần Đước 2</t>
  </si>
  <si>
    <t>MC 478 Long Hiệp</t>
  </si>
  <si>
    <t>TBA 110kV Long Hiệp</t>
  </si>
  <si>
    <t>MC 478 Đức Hòa</t>
  </si>
  <si>
    <t>TBA 110kV Đức Hòa</t>
  </si>
  <si>
    <t>MC 475 Bến Lức</t>
  </si>
  <si>
    <t>TBA 110kV Bến Lức</t>
  </si>
  <si>
    <t>MC 474 Đức Hòa 2</t>
  </si>
  <si>
    <t>TBA 110kV Đức Hòa 2</t>
  </si>
  <si>
    <t>MC 474 Thạnh Hóa</t>
  </si>
  <si>
    <t>TBA 110kV Thạnh Hóa</t>
  </si>
  <si>
    <t>MC 478 Cần Đước</t>
  </si>
  <si>
    <t>TBA 110kV Cần Đước</t>
  </si>
  <si>
    <t>MC 477 Bến Lức</t>
  </si>
  <si>
    <t>MC 479 Long Hậu</t>
  </si>
  <si>
    <t>2,2</t>
  </si>
  <si>
    <t>MC 474 Long Hiệp</t>
  </si>
  <si>
    <t>MC 477 Thủ Thừa</t>
  </si>
  <si>
    <t>TBA 110kV Thủ Thừa</t>
  </si>
  <si>
    <t>MC 479 Long Hiệp</t>
  </si>
  <si>
    <t>MC 471 Long An</t>
  </si>
  <si>
    <t>TBA 110kV Long An</t>
  </si>
  <si>
    <t>11,7</t>
  </si>
  <si>
    <t>MC 477 Cần Đước</t>
  </si>
  <si>
    <t>MC 480 Cần Đước 2</t>
  </si>
  <si>
    <t>TBA 110kV Cần Đước 2</t>
  </si>
  <si>
    <t>0,2</t>
  </si>
  <si>
    <t>MC 478 Long An</t>
  </si>
  <si>
    <t>MC 472 Thạnh Hóa</t>
  </si>
  <si>
    <t>MC 474 An Thạnh</t>
  </si>
  <si>
    <t>TBA 110kV An Thạnh</t>
  </si>
  <si>
    <t>MC 477 Tân An</t>
  </si>
  <si>
    <t>TBA 110kV Tân An</t>
  </si>
  <si>
    <t>MC 473 An Thạnh</t>
  </si>
  <si>
    <t>MC 478 An Thạnh</t>
  </si>
  <si>
    <t>MC 477 Long Hiệp</t>
  </si>
  <si>
    <t>MC 476 Tầm Vu</t>
  </si>
  <si>
    <t>TBA 110kV Tầm Vu</t>
  </si>
  <si>
    <t>MC 479 Tân Tập</t>
  </si>
  <si>
    <t>TBA 110kV Tân Tập</t>
  </si>
  <si>
    <t>MC 473 Tầm Vu</t>
  </si>
  <si>
    <t>MC 475 Tân Tập</t>
  </si>
  <si>
    <t>MC 475 Long Hậu</t>
  </si>
  <si>
    <t>MC 475 Tân An</t>
  </si>
  <si>
    <t>MC 471 Cần Giuộc</t>
  </si>
  <si>
    <t>TBA 110kV Cần Giuộc</t>
  </si>
  <si>
    <t>MC 475 Tầm Vu</t>
  </si>
  <si>
    <t>MC 472 Tân An</t>
  </si>
  <si>
    <t>MC 479 Tầm Vu</t>
  </si>
  <si>
    <t>1,0</t>
  </si>
  <si>
    <t>MC 477 Tân Tập</t>
  </si>
  <si>
    <t>MC 472 Bến Lức</t>
  </si>
  <si>
    <t>MC 472 Tầm Vu</t>
  </si>
  <si>
    <t>MC 471 Tầm Vu</t>
  </si>
  <si>
    <t>MC 477 Thạnh Hóa</t>
  </si>
  <si>
    <t>MC 472 Vĩnh Hưng</t>
  </si>
  <si>
    <t>TBA 110kV Vĩnh Hưng</t>
  </si>
  <si>
    <t>Trạm 110kV Ninh Thuận 1</t>
  </si>
  <si>
    <t>474 Ninh Phước</t>
  </si>
  <si>
    <t>Trạm 110kV Ninh Phước</t>
  </si>
  <si>
    <t>471 Đại Ngãi</t>
  </si>
  <si>
    <t>TBA110kV Đại Ngãi</t>
  </si>
  <si>
    <t>476 Đại Ngãi</t>
  </si>
  <si>
    <t>TBA110kV Mỹ Tú</t>
  </si>
  <si>
    <t>TBA110kV Mỹ Xuyên</t>
  </si>
  <si>
    <t>472 Sóc Trăng</t>
  </si>
  <si>
    <t>TBA110kV Sóc Trăng</t>
  </si>
  <si>
    <t>TBA110kV Trần Đề</t>
  </si>
  <si>
    <t>TBA110kV Vĩnh Châu</t>
  </si>
  <si>
    <t>473 Tân Biên</t>
  </si>
  <si>
    <t>TBA110kV Tân Biên</t>
  </si>
  <si>
    <t>475 Tân Biên</t>
  </si>
  <si>
    <t>475 Tân Hưng</t>
  </si>
  <si>
    <t>TBA110kV Tân Hưng</t>
  </si>
  <si>
    <t>480 Tân Hưng</t>
  </si>
  <si>
    <t>TBA 110kV Tân Hưng</t>
  </si>
  <si>
    <t>TBA 110kV Suối Dộp</t>
  </si>
  <si>
    <t>TBA 110kV Bến Cầu</t>
  </si>
  <si>
    <t>13,0</t>
  </si>
  <si>
    <t>478 Bến Cầu</t>
  </si>
  <si>
    <t>6,6</t>
  </si>
  <si>
    <t>TBA 110kV Thạnh Đức</t>
  </si>
  <si>
    <t>472 Thạnh Đức</t>
  </si>
  <si>
    <t>474 Trảng Bàng</t>
  </si>
  <si>
    <t>TBA 110kV Trảng Bàng</t>
  </si>
  <si>
    <t>476 Hòa Thành</t>
  </si>
  <si>
    <t>TBA 110kV Hoà Thành</t>
  </si>
  <si>
    <t>475 Tây Ninh</t>
  </si>
  <si>
    <t>TBA 110kV Tây Ninh</t>
  </si>
  <si>
    <t>479 Tây Ninh</t>
  </si>
  <si>
    <t>478 Tân Biên</t>
  </si>
  <si>
    <t>TBA 110kV Tân Biên</t>
  </si>
  <si>
    <t>5,7</t>
  </si>
  <si>
    <t>477 Tân Hưng</t>
  </si>
  <si>
    <t>471 Suối Dộp</t>
  </si>
  <si>
    <t>471 Hòa Thành</t>
  </si>
  <si>
    <t>478 Trảng Bàng</t>
  </si>
  <si>
    <t>476 KCN Trảng Bàng</t>
  </si>
  <si>
    <t>TBA 110kV KCN Trảng Bàng</t>
  </si>
  <si>
    <t>475 Thành Công</t>
  </si>
  <si>
    <t>TBA 110kV Thành Công</t>
  </si>
  <si>
    <t>475 Phước Đông</t>
  </si>
  <si>
    <t>TBA 110kV Phước Đông</t>
  </si>
  <si>
    <t>477 Phước Đông</t>
  </si>
  <si>
    <t>475 Phước Đức</t>
  </si>
  <si>
    <t>TBA 110kV Phước Đức</t>
  </si>
  <si>
    <t>477 Phước Đức</t>
  </si>
  <si>
    <t>9,0</t>
  </si>
  <si>
    <t>TBA 110kV Mỹ Thuận</t>
  </si>
  <si>
    <t>33,2</t>
  </si>
  <si>
    <t>TBA 110kV Mỹ Tho</t>
  </si>
  <si>
    <t>TBA 110kV Tân Hương</t>
  </si>
  <si>
    <t>TBA 110kV Gò Công Tây</t>
  </si>
  <si>
    <t>3,4</t>
  </si>
  <si>
    <t>TBA  110kV Tân Hương</t>
  </si>
  <si>
    <t>TBA110kV Chợ Gạo</t>
  </si>
  <si>
    <t>TBA 110kV Chợ Gạo</t>
  </si>
  <si>
    <t>0,3</t>
  </si>
  <si>
    <t>TBA 110kV Gò Công</t>
  </si>
  <si>
    <t>474 Gò Công Tây</t>
  </si>
  <si>
    <t>473 Cái Bè</t>
  </si>
  <si>
    <t>TBA 110kV Cái Bè</t>
  </si>
  <si>
    <t>477 Gò Công</t>
  </si>
  <si>
    <t>TBA 110kV Cầu Kè</t>
  </si>
  <si>
    <t>15,3</t>
  </si>
  <si>
    <t>TBA 110kV Trà Vinh</t>
  </si>
  <si>
    <t>TBA 110kV Duyên Trà</t>
  </si>
  <si>
    <t>11,6</t>
  </si>
  <si>
    <t>473 Vũng Liêm</t>
  </si>
  <si>
    <t>TBA 110kV Vũng Liêm</t>
  </si>
  <si>
    <t>432 Bình Minh</t>
  </si>
  <si>
    <t>TBA 110kV Bình Minh</t>
  </si>
  <si>
    <t>TBA 110kV Vĩnh Long</t>
  </si>
  <si>
    <t>TBA 110kV Phước Hòa</t>
  </si>
  <si>
    <t>483 Vũng Tàu</t>
  </si>
  <si>
    <t>TBA 110kV Vũng Tàu</t>
  </si>
  <si>
    <t>Bà Rịa -Vũng Tàu</t>
  </si>
  <si>
    <t>477 Vũng Tàu</t>
  </si>
  <si>
    <t xml:space="preserve">480 Vũng Tàu </t>
  </si>
  <si>
    <t xml:space="preserve">472 Đông Xuyên </t>
  </si>
  <si>
    <t>TBA 110kV Đông Xuyên</t>
  </si>
  <si>
    <t xml:space="preserve">475 Đông Xuyên </t>
  </si>
  <si>
    <t xml:space="preserve">474 Đông Xuyên </t>
  </si>
  <si>
    <t>480 Ba Nanh</t>
  </si>
  <si>
    <t>TBA 110kV Ba Nanh</t>
  </si>
  <si>
    <t>TBA 110kV Thanh Bình</t>
  </si>
  <si>
    <t>TBA 110kV Thị Vải</t>
  </si>
  <si>
    <t>475 Mỹ Xuân B1</t>
  </si>
  <si>
    <t>TBA110kV Mỹ Xuân B1</t>
  </si>
  <si>
    <t>471 Phú Mỹ</t>
  </si>
  <si>
    <t>TBA 110kV Phú Mỹ</t>
  </si>
  <si>
    <t>477 Phú Mỹ</t>
  </si>
  <si>
    <t xml:space="preserve">482 Mỹ Xuân A </t>
  </si>
  <si>
    <t>TBA 110kV Mỹ Xuân A</t>
  </si>
  <si>
    <t>474 Mỹ Xuân A</t>
  </si>
  <si>
    <t>TBA 110kV Ngãi Giao</t>
  </si>
  <si>
    <t>TBA  110kV Châu Đức</t>
  </si>
  <si>
    <t>10,5</t>
  </si>
  <si>
    <t>473 Ngãi Giao</t>
  </si>
  <si>
    <t>475 Châu Đức</t>
  </si>
  <si>
    <t>TBA 110kV Châu Đức</t>
  </si>
  <si>
    <t>TBA 110kV Xuyên Mộc</t>
  </si>
  <si>
    <t>472 Xuyên Mộc</t>
  </si>
  <si>
    <t>473 Xuyên Mộc</t>
  </si>
  <si>
    <t>TBA 110kV An Ngãi</t>
  </si>
  <si>
    <t>479 An Ngãi</t>
  </si>
  <si>
    <t>477 Bà Rịa</t>
  </si>
  <si>
    <t>Trạm 110kV Bà Rịa</t>
  </si>
  <si>
    <t>478 Bà Rịa</t>
  </si>
  <si>
    <t xml:space="preserve">472 Long Đất </t>
  </si>
  <si>
    <t xml:space="preserve">Trạm 110kV Long Đất </t>
  </si>
  <si>
    <t xml:space="preserve">473 Long Đất </t>
  </si>
  <si>
    <t>Tổng công suất</t>
  </si>
  <si>
    <t>2.459,3</t>
  </si>
  <si>
    <t>(Theo công văn số: 1617/EVN-KTSX+KD+A0 ngày 04/04/2023)</t>
  </si>
  <si>
    <t xml:space="preserve">KHẨN CẤP ĐẦU NGUỒN 110KV, TRUNG THẾ TỔNG CÔNG TY ĐIỆN LỰC MIỀN NAM </t>
  </si>
  <si>
    <t xml:space="preserve">Bình Tân </t>
  </si>
  <si>
    <t xml:space="preserve">Bình Chánh </t>
  </si>
  <si>
    <t xml:space="preserve">13,8 </t>
  </si>
  <si>
    <t xml:space="preserve">Đông Thạnh </t>
  </si>
  <si>
    <t xml:space="preserve">Hóc Môn </t>
  </si>
  <si>
    <t xml:space="preserve">5,8 </t>
  </si>
  <si>
    <t xml:space="preserve">Bàu Đưng </t>
  </si>
  <si>
    <t xml:space="preserve">Củ Chi </t>
  </si>
  <si>
    <t xml:space="preserve">4,3 </t>
  </si>
  <si>
    <t xml:space="preserve">Nhà Bè </t>
  </si>
  <si>
    <t xml:space="preserve">6,5 </t>
  </si>
  <si>
    <t xml:space="preserve">Bình Phú </t>
  </si>
  <si>
    <t xml:space="preserve">7,2 </t>
  </si>
  <si>
    <t xml:space="preserve">Bà Quẹo </t>
  </si>
  <si>
    <t xml:space="preserve">5,1 </t>
  </si>
  <si>
    <t xml:space="preserve">10,5 </t>
  </si>
  <si>
    <t xml:space="preserve">Bình Triệu </t>
  </si>
  <si>
    <t xml:space="preserve">Thủ Đức </t>
  </si>
  <si>
    <t xml:space="preserve">8,3 </t>
  </si>
  <si>
    <t xml:space="preserve">Carina </t>
  </si>
  <si>
    <t xml:space="preserve">Chợ Lớn </t>
  </si>
  <si>
    <t xml:space="preserve">9,4 </t>
  </si>
  <si>
    <t xml:space="preserve">Bình Lợi </t>
  </si>
  <si>
    <t xml:space="preserve">Gò Vấp </t>
  </si>
  <si>
    <t xml:space="preserve">6,2 </t>
  </si>
  <si>
    <t xml:space="preserve">4,7 </t>
  </si>
  <si>
    <t xml:space="preserve">4,6 </t>
  </si>
  <si>
    <t xml:space="preserve">Việt Thành </t>
  </si>
  <si>
    <t xml:space="preserve">9,8 </t>
  </si>
  <si>
    <t xml:space="preserve">Giếng Quốc Toản </t>
  </si>
  <si>
    <t xml:space="preserve">5,4 </t>
  </si>
  <si>
    <t xml:space="preserve">14,1 </t>
  </si>
  <si>
    <t xml:space="preserve">Củ Chi 2 </t>
  </si>
  <si>
    <t xml:space="preserve">10,1 </t>
  </si>
  <si>
    <t xml:space="preserve">9,0 </t>
  </si>
  <si>
    <t xml:space="preserve">Thạnh Lộc </t>
  </si>
  <si>
    <t xml:space="preserve">Cát Lái </t>
  </si>
  <si>
    <t xml:space="preserve">12,7 </t>
  </si>
  <si>
    <t xml:space="preserve">Sunwah </t>
  </si>
  <si>
    <t xml:space="preserve">2,0 </t>
  </si>
  <si>
    <t xml:space="preserve">Tân Bình 3 </t>
  </si>
  <si>
    <t xml:space="preserve">4,0 </t>
  </si>
  <si>
    <t xml:space="preserve">Nam Sài Gòn 2 </t>
  </si>
  <si>
    <t xml:space="preserve">Láng Cát </t>
  </si>
  <si>
    <t xml:space="preserve">Phú Hoà Đông </t>
  </si>
  <si>
    <t xml:space="preserve">6,9 </t>
  </si>
  <si>
    <t xml:space="preserve">Lũy Bán Bích </t>
  </si>
  <si>
    <t xml:space="preserve">Tham Lương </t>
  </si>
  <si>
    <t xml:space="preserve">Chánh Hưng </t>
  </si>
  <si>
    <t xml:space="preserve">4,5 </t>
  </si>
  <si>
    <t xml:space="preserve">Tân Túc </t>
  </si>
  <si>
    <t xml:space="preserve">Vĩnh Lộc </t>
  </si>
  <si>
    <t xml:space="preserve">Tân Quy </t>
  </si>
  <si>
    <t xml:space="preserve">3,6 </t>
  </si>
  <si>
    <t xml:space="preserve">Phú Lâm </t>
  </si>
  <si>
    <t xml:space="preserve">8,0 </t>
  </si>
  <si>
    <t xml:space="preserve">STC </t>
  </si>
  <si>
    <t xml:space="preserve">Thủ Đức Đông </t>
  </si>
  <si>
    <t xml:space="preserve">Phú Định </t>
  </si>
  <si>
    <t xml:space="preserve">Thiết Giáp </t>
  </si>
  <si>
    <t xml:space="preserve">3,3 </t>
  </si>
  <si>
    <t xml:space="preserve">Xích Long </t>
  </si>
  <si>
    <t xml:space="preserve">2,2 </t>
  </si>
  <si>
    <t xml:space="preserve">Lê Minh Xuân </t>
  </si>
  <si>
    <t xml:space="preserve">13,4 </t>
  </si>
  <si>
    <t xml:space="preserve">2,5 </t>
  </si>
  <si>
    <t xml:space="preserve">Tân Bình 2 </t>
  </si>
  <si>
    <t xml:space="preserve">Hòa Thạnh </t>
  </si>
  <si>
    <t xml:space="preserve">Hiệp Bình Phước </t>
  </si>
  <si>
    <t xml:space="preserve">Quận 8 </t>
  </si>
  <si>
    <t xml:space="preserve">4,2 </t>
  </si>
  <si>
    <t xml:space="preserve">Trường Đua </t>
  </si>
  <si>
    <t xml:space="preserve">7,6 </t>
  </si>
  <si>
    <t xml:space="preserve">1,1 </t>
  </si>
  <si>
    <t xml:space="preserve">Tân Bình 1 </t>
  </si>
  <si>
    <t xml:space="preserve">10,9 </t>
  </si>
  <si>
    <t xml:space="preserve">Hòa Hưng </t>
  </si>
  <si>
    <t xml:space="preserve">Bình Trị Đông </t>
  </si>
  <si>
    <t xml:space="preserve">13,0 </t>
  </si>
  <si>
    <t xml:space="preserve">Linh Trung 2 </t>
  </si>
  <si>
    <t xml:space="preserve">Chợ Quán </t>
  </si>
  <si>
    <t xml:space="preserve">Tân Tạo </t>
  </si>
  <si>
    <t xml:space="preserve">12,3 </t>
  </si>
  <si>
    <t xml:space="preserve">7,3 </t>
  </si>
  <si>
    <t xml:space="preserve">11,6 </t>
  </si>
  <si>
    <t xml:space="preserve">2,9 </t>
  </si>
  <si>
    <t xml:space="preserve">Linh Trung 1 </t>
  </si>
  <si>
    <t xml:space="preserve">Tân Hưng </t>
  </si>
  <si>
    <t xml:space="preserve">1,8 </t>
  </si>
  <si>
    <t xml:space="preserve">Thủ Đức Bắc </t>
  </si>
  <si>
    <t xml:space="preserve">Lê Trọng Tấn </t>
  </si>
  <si>
    <t xml:space="preserve">Dương Vương </t>
  </si>
  <si>
    <t xml:space="preserve">Tây Thạnh </t>
  </si>
  <si>
    <t xml:space="preserve">Cao Su </t>
  </si>
  <si>
    <t xml:space="preserve">1,4 </t>
  </si>
  <si>
    <t xml:space="preserve">Văn Thoại </t>
  </si>
  <si>
    <t xml:space="preserve">1,5 </t>
  </si>
  <si>
    <t xml:space="preserve">Công Nghệ Cao </t>
  </si>
  <si>
    <t xml:space="preserve">Xóm Củi </t>
  </si>
  <si>
    <t xml:space="preserve">0,7 </t>
  </si>
  <si>
    <t xml:space="preserve">0,4 </t>
  </si>
  <si>
    <t xml:space="preserve">Nguyễn Luông </t>
  </si>
  <si>
    <t xml:space="preserve">An Nghĩa </t>
  </si>
  <si>
    <t xml:space="preserve">1,9 </t>
  </si>
  <si>
    <t xml:space="preserve">3,9 </t>
  </si>
  <si>
    <t xml:space="preserve">Bảy Hiền </t>
  </si>
  <si>
    <t xml:space="preserve">Tân Thắng 1 </t>
  </si>
  <si>
    <t xml:space="preserve">2,3 </t>
  </si>
  <si>
    <t xml:space="preserve">3,1 </t>
  </si>
  <si>
    <t xml:space="preserve">3,5 </t>
  </si>
  <si>
    <t xml:space="preserve">Rạch Lào </t>
  </si>
  <si>
    <t xml:space="preserve">Bà Lài </t>
  </si>
  <si>
    <t xml:space="preserve">1,2 </t>
  </si>
  <si>
    <t xml:space="preserve">0,8 </t>
  </si>
  <si>
    <t xml:space="preserve">2,7 </t>
  </si>
  <si>
    <t xml:space="preserve">Tân Hiệp </t>
  </si>
  <si>
    <t xml:space="preserve">11,0 </t>
  </si>
  <si>
    <t xml:space="preserve">8,6 </t>
  </si>
  <si>
    <t xml:space="preserve">4,8 </t>
  </si>
  <si>
    <t xml:space="preserve">9,9 </t>
  </si>
  <si>
    <t xml:space="preserve">Xa Lộ </t>
  </si>
  <si>
    <t xml:space="preserve">Nam Sài Gòn 1 </t>
  </si>
  <si>
    <t xml:space="preserve">9,6 </t>
  </si>
  <si>
    <t xml:space="preserve">5,5 </t>
  </si>
  <si>
    <t xml:space="preserve">9,2 </t>
  </si>
  <si>
    <t xml:space="preserve">7,5 </t>
  </si>
  <si>
    <t xml:space="preserve">1224,5 </t>
  </si>
  <si>
    <t>Mất điện
trạm 220kV, 110kV</t>
  </si>
  <si>
    <t>Tỉnh</t>
  </si>
  <si>
    <t>P max (MW)</t>
  </si>
  <si>
    <t>Nhà máy nước Thủ Đức</t>
  </si>
  <si>
    <t>Lưu Động Bà Điểm</t>
  </si>
  <si>
    <t>Tp.HCM</t>
  </si>
  <si>
    <t xml:space="preserve">477 Bình Tân </t>
  </si>
  <si>
    <t xml:space="preserve">475 Đông Thạnh </t>
  </si>
  <si>
    <t xml:space="preserve">473 Bàu Đưng </t>
  </si>
  <si>
    <t xml:space="preserve">479 Nhà Bè </t>
  </si>
  <si>
    <t xml:space="preserve">478 Bình Tân </t>
  </si>
  <si>
    <t xml:space="preserve">491 Bà Quẹo </t>
  </si>
  <si>
    <t xml:space="preserve">477 Đông Thạnh </t>
  </si>
  <si>
    <t xml:space="preserve">479 Bình Triệu </t>
  </si>
  <si>
    <t xml:space="preserve">477 Carina </t>
  </si>
  <si>
    <t xml:space="preserve">478 Bình Lợi </t>
  </si>
  <si>
    <t xml:space="preserve">481 Bà Quẹo </t>
  </si>
  <si>
    <t xml:space="preserve">485 Bình Lợi </t>
  </si>
  <si>
    <t xml:space="preserve">473 Việt Thành </t>
  </si>
  <si>
    <t xml:space="preserve">473 Giếng Quốc Toản </t>
  </si>
  <si>
    <t xml:space="preserve">479 Bình Tân </t>
  </si>
  <si>
    <t xml:space="preserve">485 Đông Thạnh </t>
  </si>
  <si>
    <t xml:space="preserve">478 Củ Chi 2 </t>
  </si>
  <si>
    <t xml:space="preserve">483 Bình Tân </t>
  </si>
  <si>
    <t xml:space="preserve">489 Bà Quẹo </t>
  </si>
  <si>
    <t xml:space="preserve">471 Thạnh Lộc </t>
  </si>
  <si>
    <t xml:space="preserve">475 Cát Lái </t>
  </si>
  <si>
    <t xml:space="preserve">475 Carina </t>
  </si>
  <si>
    <t xml:space="preserve">480 Sunwah </t>
  </si>
  <si>
    <t xml:space="preserve">475 Tân Bình 3 </t>
  </si>
  <si>
    <t xml:space="preserve">475 Giếng Quốc Toản </t>
  </si>
  <si>
    <t xml:space="preserve">482 Nam Sài Gòn 2 </t>
  </si>
  <si>
    <t xml:space="preserve">474 Láng Cát </t>
  </si>
  <si>
    <t xml:space="preserve">473 Phú Hoà Đông </t>
  </si>
  <si>
    <t xml:space="preserve">474 Bình Phú </t>
  </si>
  <si>
    <t xml:space="preserve">476 Lũy Bán Bích </t>
  </si>
  <si>
    <t xml:space="preserve">486 Tham Lương </t>
  </si>
  <si>
    <t>478 Nhà máy nước Thủ Đức</t>
  </si>
  <si>
    <t xml:space="preserve">481 Chánh Hưng </t>
  </si>
  <si>
    <t xml:space="preserve">484 Gò Vấp </t>
  </si>
  <si>
    <t xml:space="preserve">476 Sunwah </t>
  </si>
  <si>
    <t xml:space="preserve">473 Tân Túc </t>
  </si>
  <si>
    <t xml:space="preserve">483 Vĩnh Lộc </t>
  </si>
  <si>
    <t xml:space="preserve">472 Tân Quy </t>
  </si>
  <si>
    <t xml:space="preserve">474 Phú Lâm </t>
  </si>
  <si>
    <t xml:space="preserve">483 Tân Bình 3 </t>
  </si>
  <si>
    <t xml:space="preserve">475 STC </t>
  </si>
  <si>
    <t xml:space="preserve">490 Hóc Môn </t>
  </si>
  <si>
    <t xml:space="preserve">475 Thủ Đức Đông </t>
  </si>
  <si>
    <t xml:space="preserve">477 Phú Định </t>
  </si>
  <si>
    <t xml:space="preserve">473 Thiết Giáp </t>
  </si>
  <si>
    <t xml:space="preserve">477 Xích Long </t>
  </si>
  <si>
    <t xml:space="preserve">487 Bà Quẹo </t>
  </si>
  <si>
    <t xml:space="preserve">472 Lê Minh Xuân </t>
  </si>
  <si>
    <t xml:space="preserve">478 Tham Lương </t>
  </si>
  <si>
    <t xml:space="preserve">480 Củ Chi 2 </t>
  </si>
  <si>
    <t xml:space="preserve">477 Tân Bình 2 </t>
  </si>
  <si>
    <t xml:space="preserve">474 Hòa Thạnh </t>
  </si>
  <si>
    <t xml:space="preserve">483 Tham Lương </t>
  </si>
  <si>
    <t xml:space="preserve">481 Hiệp Bình Phước </t>
  </si>
  <si>
    <t xml:space="preserve">481 Quận 8 </t>
  </si>
  <si>
    <t xml:space="preserve">479 Gò Vấp </t>
  </si>
  <si>
    <t xml:space="preserve">483 Bình Lợi </t>
  </si>
  <si>
    <t xml:space="preserve">484 Trường Đua </t>
  </si>
  <si>
    <t xml:space="preserve">480 Tân Túc </t>
  </si>
  <si>
    <t xml:space="preserve">476 Đông Thạnh </t>
  </si>
  <si>
    <t xml:space="preserve">478 Phú Hoà Đông </t>
  </si>
  <si>
    <t xml:space="preserve">477 Tân Bình 1 </t>
  </si>
  <si>
    <t xml:space="preserve">485 Tân Bình 3 </t>
  </si>
  <si>
    <t xml:space="preserve">475 Hóc Môn </t>
  </si>
  <si>
    <t xml:space="preserve">476 Thủ Đức </t>
  </si>
  <si>
    <t xml:space="preserve">486 Phú Định </t>
  </si>
  <si>
    <t xml:space="preserve">475 Thiết Giáp </t>
  </si>
  <si>
    <t xml:space="preserve">476 Hòa Hưng </t>
  </si>
  <si>
    <t xml:space="preserve">478 Bình Trị Đông </t>
  </si>
  <si>
    <t>475 Lưu Động Bà Điểm</t>
  </si>
  <si>
    <t xml:space="preserve">486 Bình Trị Đông </t>
  </si>
  <si>
    <t xml:space="preserve">471 Lũy Bán Bích </t>
  </si>
  <si>
    <t xml:space="preserve">472 Thạnh Lộc </t>
  </si>
  <si>
    <t xml:space="preserve">482 Linh Trung 2 </t>
  </si>
  <si>
    <t xml:space="preserve">487 Chợ Quán </t>
  </si>
  <si>
    <t xml:space="preserve">473 Trường Đua </t>
  </si>
  <si>
    <t xml:space="preserve">477 Tân Tạo </t>
  </si>
  <si>
    <t xml:space="preserve">482 Đông Thạnh </t>
  </si>
  <si>
    <t xml:space="preserve">486 Tân Bình 2 </t>
  </si>
  <si>
    <t xml:space="preserve">474 Tân Bình 1 </t>
  </si>
  <si>
    <t xml:space="preserve">472 Hóc Môn </t>
  </si>
  <si>
    <t xml:space="preserve">482 Hiệp Bình Phước </t>
  </si>
  <si>
    <t xml:space="preserve">476 Carina </t>
  </si>
  <si>
    <t xml:space="preserve">479 Tân Túc </t>
  </si>
  <si>
    <t xml:space="preserve">478 Vĩnh Lộc </t>
  </si>
  <si>
    <t xml:space="preserve">488 Bình Trị Đông </t>
  </si>
  <si>
    <t xml:space="preserve">478 Tân Bình 3 </t>
  </si>
  <si>
    <t xml:space="preserve">474 Hóc Môn </t>
  </si>
  <si>
    <t xml:space="preserve">485 Hiệp Bình Phước </t>
  </si>
  <si>
    <t xml:space="preserve">480 Quận 8 </t>
  </si>
  <si>
    <t xml:space="preserve">490 Bình Trị Đông </t>
  </si>
  <si>
    <t xml:space="preserve">484 Láng Cát </t>
  </si>
  <si>
    <t xml:space="preserve">472 Tân Bình 2 </t>
  </si>
  <si>
    <t xml:space="preserve">475 Hòa Thạnh </t>
  </si>
  <si>
    <t xml:space="preserve">479 Vĩnh Lộc </t>
  </si>
  <si>
    <t xml:space="preserve">481 Bình Triệu </t>
  </si>
  <si>
    <t xml:space="preserve">480 Chánh Hưng </t>
  </si>
  <si>
    <t xml:space="preserve">478 Tân Túc </t>
  </si>
  <si>
    <t xml:space="preserve">474 Đông Thạnh </t>
  </si>
  <si>
    <t xml:space="preserve">480 Tân Bình 1 </t>
  </si>
  <si>
    <t xml:space="preserve">475 Lũy Bán Bích </t>
  </si>
  <si>
    <t xml:space="preserve">482 Hóc Môn </t>
  </si>
  <si>
    <t xml:space="preserve">475 Linh Trung 1 </t>
  </si>
  <si>
    <t xml:space="preserve">473 Tân Hưng </t>
  </si>
  <si>
    <t xml:space="preserve">474 Quận 8 </t>
  </si>
  <si>
    <t xml:space="preserve">479 Tham Lương </t>
  </si>
  <si>
    <t xml:space="preserve">472 Tân Tạo </t>
  </si>
  <si>
    <t xml:space="preserve">471 Hòa Thạnh </t>
  </si>
  <si>
    <t xml:space="preserve">474 Tham Lương </t>
  </si>
  <si>
    <t xml:space="preserve">475 Thủ Đức Bắc </t>
  </si>
  <si>
    <t xml:space="preserve">479 Quận 8 </t>
  </si>
  <si>
    <t xml:space="preserve">475 Tân Tạo </t>
  </si>
  <si>
    <t xml:space="preserve">471 Đông Thạnh </t>
  </si>
  <si>
    <t xml:space="preserve">472 Bình Trị Đông </t>
  </si>
  <si>
    <t xml:space="preserve">473 Lê Trọng Tấn </t>
  </si>
  <si>
    <t xml:space="preserve">474 Thủ Đức Đông </t>
  </si>
  <si>
    <t xml:space="preserve">475 Dương Vương </t>
  </si>
  <si>
    <t xml:space="preserve">473 Nam Sài Gòn 2 </t>
  </si>
  <si>
    <t xml:space="preserve">474 Vĩnh Lộc </t>
  </si>
  <si>
    <t xml:space="preserve">479 Tân Tạo </t>
  </si>
  <si>
    <t xml:space="preserve">472 Hòa Thạnh </t>
  </si>
  <si>
    <t xml:space="preserve">481 Thủ Đức </t>
  </si>
  <si>
    <t xml:space="preserve">480 Phú Định </t>
  </si>
  <si>
    <t xml:space="preserve">481 Tân Bình 1 </t>
  </si>
  <si>
    <t xml:space="preserve">477 Tây Thạnh </t>
  </si>
  <si>
    <t xml:space="preserve">478 Linh Trung 2 </t>
  </si>
  <si>
    <t xml:space="preserve">478 Dương Vương </t>
  </si>
  <si>
    <t xml:space="preserve">476 Bình Chánh </t>
  </si>
  <si>
    <t xml:space="preserve">471 Phú Lâm </t>
  </si>
  <si>
    <t xml:space="preserve">473 Tây Thạnh </t>
  </si>
  <si>
    <t xml:space="preserve">471 Cát Lái </t>
  </si>
  <si>
    <t xml:space="preserve">477 Cao Su </t>
  </si>
  <si>
    <t xml:space="preserve">481 Bình Tân </t>
  </si>
  <si>
    <t xml:space="preserve">473 Lũy Bán Bích </t>
  </si>
  <si>
    <t xml:space="preserve">482 Linh Trung 1 </t>
  </si>
  <si>
    <t xml:space="preserve">480 Văn Thoại </t>
  </si>
  <si>
    <t xml:space="preserve">479 Phú Định </t>
  </si>
  <si>
    <t xml:space="preserve">473 Hòa Thạnh </t>
  </si>
  <si>
    <t xml:space="preserve">475 Công Nghệ Cao </t>
  </si>
  <si>
    <t xml:space="preserve">478 Cao Su </t>
  </si>
  <si>
    <t xml:space="preserve">473 Vĩnh Lộc </t>
  </si>
  <si>
    <t xml:space="preserve">474 Lê Trọng Tấn </t>
  </si>
  <si>
    <t xml:space="preserve">479 Hiệp Bình Phước </t>
  </si>
  <si>
    <t xml:space="preserve">473 Xóm Củi </t>
  </si>
  <si>
    <t xml:space="preserve">484 Bình Trị Đông </t>
  </si>
  <si>
    <t xml:space="preserve">474 Tây Thạnh </t>
  </si>
  <si>
    <t>477 Nhà máy nước Thủ Đức</t>
  </si>
  <si>
    <t xml:space="preserve">474 Cao Su </t>
  </si>
  <si>
    <t xml:space="preserve">460 Bình Tân </t>
  </si>
  <si>
    <t xml:space="preserve">475 Lê Trọng Tấn </t>
  </si>
  <si>
    <t xml:space="preserve">483 Bình Triệu </t>
  </si>
  <si>
    <t xml:space="preserve">474 Xóm Củi </t>
  </si>
  <si>
    <t xml:space="preserve">475 Tân Bình 2 </t>
  </si>
  <si>
    <t xml:space="preserve">476 Hòa Thạnh </t>
  </si>
  <si>
    <t xml:space="preserve">472 Linh Trung 2 </t>
  </si>
  <si>
    <t xml:space="preserve">478 Phú Định </t>
  </si>
  <si>
    <t xml:space="preserve">485 Tân Bình 1 </t>
  </si>
  <si>
    <t xml:space="preserve">476 Lê Trọng Tấn </t>
  </si>
  <si>
    <t xml:space="preserve">483 Chợ Quán </t>
  </si>
  <si>
    <t xml:space="preserve">464 Bình Tân </t>
  </si>
  <si>
    <t xml:space="preserve">472 Lũy Bán Bích </t>
  </si>
  <si>
    <t xml:space="preserve">477 Xóm Củi </t>
  </si>
  <si>
    <t xml:space="preserve">482 Bình Trị Đông </t>
  </si>
  <si>
    <t xml:space="preserve">478 Lê Trọng Tấn </t>
  </si>
  <si>
    <t xml:space="preserve">480 Chợ Quán </t>
  </si>
  <si>
    <t xml:space="preserve">476 Chợ Lớn </t>
  </si>
  <si>
    <t xml:space="preserve">477 Lê Trọng Tấn </t>
  </si>
  <si>
    <t xml:space="preserve">474 Nguyễn Luông </t>
  </si>
  <si>
    <t xml:space="preserve">478 Nguyễn Luông </t>
  </si>
  <si>
    <t xml:space="preserve">477 Nguyễn Luông </t>
  </si>
  <si>
    <t xml:space="preserve">480 Nguyễn Luông </t>
  </si>
  <si>
    <t xml:space="preserve">473 An Nghĩa </t>
  </si>
  <si>
    <t xml:space="preserve">481 Láng Cát </t>
  </si>
  <si>
    <t xml:space="preserve">483 Đông Thạnh </t>
  </si>
  <si>
    <t xml:space="preserve">477 Bảy Hiền </t>
  </si>
  <si>
    <t xml:space="preserve">477 Tân Thắng 1 </t>
  </si>
  <si>
    <t xml:space="preserve">487 Bình Triệu </t>
  </si>
  <si>
    <t xml:space="preserve">478 Carina </t>
  </si>
  <si>
    <t xml:space="preserve">476 An Nghĩa </t>
  </si>
  <si>
    <t xml:space="preserve">482 Láng Cát </t>
  </si>
  <si>
    <t xml:space="preserve">476 Bình Lợi </t>
  </si>
  <si>
    <t xml:space="preserve">475 Bảy Hiền </t>
  </si>
  <si>
    <t xml:space="preserve">473 Tân Thắng 1 </t>
  </si>
  <si>
    <t xml:space="preserve">475 Rạch Lào </t>
  </si>
  <si>
    <t xml:space="preserve">481 Bà Lài </t>
  </si>
  <si>
    <t xml:space="preserve">478 Bảy Hiền </t>
  </si>
  <si>
    <t xml:space="preserve">476 Tân Thắng 1 </t>
  </si>
  <si>
    <t xml:space="preserve">473 Rạch Lào </t>
  </si>
  <si>
    <t xml:space="preserve">476 Bảy Hiền </t>
  </si>
  <si>
    <t xml:space="preserve">475 Tân Thắng 1 </t>
  </si>
  <si>
    <t xml:space="preserve">486 Tân Bình 3 </t>
  </si>
  <si>
    <t xml:space="preserve">473 Văn Thoại </t>
  </si>
  <si>
    <t xml:space="preserve">475 Văn Thoại </t>
  </si>
  <si>
    <t xml:space="preserve">477 Văn Thoại </t>
  </si>
  <si>
    <t xml:space="preserve">476 Nam Sài Gòn 2 </t>
  </si>
  <si>
    <t xml:space="preserve">490 Củ Chi </t>
  </si>
  <si>
    <t xml:space="preserve">460 Tân Hiệp </t>
  </si>
  <si>
    <t xml:space="preserve">471 An Nghĩa </t>
  </si>
  <si>
    <t xml:space="preserve">477 Bình Trị Đông </t>
  </si>
  <si>
    <t xml:space="preserve">481 Tân Bình 2 </t>
  </si>
  <si>
    <t xml:space="preserve">481 Thạnh Lộc </t>
  </si>
  <si>
    <t xml:space="preserve">486 Hiệp Bình Phước </t>
  </si>
  <si>
    <t xml:space="preserve">484 Phú Định </t>
  </si>
  <si>
    <t xml:space="preserve">486 Gò Vấp </t>
  </si>
  <si>
    <t xml:space="preserve">479 Bà Quẹo </t>
  </si>
  <si>
    <t xml:space="preserve">473 Xa Lộ </t>
  </si>
  <si>
    <t xml:space="preserve">478 Nam Sài Gòn 1 </t>
  </si>
  <si>
    <t xml:space="preserve">474 Chợ Lớn </t>
  </si>
  <si>
    <t xml:space="preserve">474 Nam Sài Gòn 2 </t>
  </si>
  <si>
    <t xml:space="preserve">475 Láng Cát </t>
  </si>
  <si>
    <t xml:space="preserve">485 Láng Cát </t>
  </si>
  <si>
    <t xml:space="preserve">471 Bình Phú </t>
  </si>
  <si>
    <t xml:space="preserve">473 Bà Quẹo </t>
  </si>
  <si>
    <t xml:space="preserve">485 Tham Lương </t>
  </si>
  <si>
    <t>BÁO CÁO THỰC HIỆN PHÂN BỔ CÔNG SUẤT, SẢN LƯỢNG CỦA CÁC TCTĐL</t>
  </si>
  <si>
    <t>Công suất
phân bổ</t>
  </si>
  <si>
    <t>Công suất
thực tế</t>
  </si>
  <si>
    <t>23:59</t>
  </si>
  <si>
    <t>Sản lượng ngày
(MWh)</t>
  </si>
  <si>
    <t>HCM</t>
  </si>
  <si>
    <t>* Công suất phân bổ căn cứ theo văn bản hàng tuần của A0</t>
  </si>
  <si>
    <t xml:space="preserve">* Sản lượng phân bổ căn cứ theo mail của A0 </t>
  </si>
  <si>
    <t>ĐG Hòa Đông</t>
  </si>
  <si>
    <t>(Ban hành kèm theo công văn số 2939/EVN-KTSX+KD ngày 01/06/2023)</t>
  </si>
  <si>
    <t>Mức giảm tải (MW)</t>
  </si>
  <si>
    <t>Miền Bắc</t>
  </si>
  <si>
    <t>Miền Trung</t>
  </si>
  <si>
    <t>Miền Nam</t>
  </si>
  <si>
    <t>NPC</t>
  </si>
  <si>
    <t>HNPC</t>
  </si>
  <si>
    <t>CPC</t>
  </si>
  <si>
    <t>HCMPC</t>
  </si>
  <si>
    <t xml:space="preserve">                                                               (Đính kèm văn bản số 4374/EVN SPC-KT, ngày 07/06/2023)</t>
  </si>
  <si>
    <t>Ghi chú: Tỷ lệ phân bổ tính theo phụ tải trung bình Pmax của các công ty điện lực (đã trừ công suất phát của điện mặt trời mái nhà).</t>
  </si>
  <si>
    <t>Ghi chú: Tỷ lệ phân bổ tính theo phụ tải trung bình Pmax của các công ty điện lực.</t>
  </si>
  <si>
    <t>ĐG Số 20 Sóc Trăng</t>
  </si>
  <si>
    <t>Khách Hàng</t>
  </si>
  <si>
    <t>TĐ SÔNG CÁI</t>
  </si>
  <si>
    <t>NMĐG TÂN PHÚ ĐÔNG 1</t>
  </si>
  <si>
    <t>NMĐG THANH PHONG</t>
  </si>
  <si>
    <t>500kV Nam - Trung</t>
  </si>
  <si>
    <t>574-7 P</t>
  </si>
  <si>
    <t>574-7 Q</t>
  </si>
  <si>
    <t>LONG PHÚ</t>
  </si>
  <si>
    <t>531 P</t>
  </si>
  <si>
    <t>531 Q</t>
  </si>
  <si>
    <t>500kV Nam ↔ Trung</t>
  </si>
  <si>
    <t>220kV 279 Đức Hòa 500kV -  271 Đức Hòa 2 và MC 2 đầu</t>
  </si>
  <si>
    <t>T220 Đức Hòa 2 C21, MC 212</t>
  </si>
  <si>
    <t>BDĐD. KTĐK ngăn MC 279 Đức Hòa, MC 271, DCL 271-1,-2 Đức Hòa 2</t>
  </si>
  <si>
    <t xml:space="preserve">110kV 171 NMMT Tuy Phong - NMĐG Phú Lạc </t>
  </si>
  <si>
    <t>Tái lập sau công tác</t>
  </si>
  <si>
    <t xml:space="preserve">T110 Nha Mân MBA T2, MC 132, 432 </t>
  </si>
  <si>
    <t>Thay cáp ngầm tuyến 476 trạm 110kV Nha Mân</t>
  </si>
  <si>
    <t>T220 Châu Đốc 2 MC 176, C11</t>
  </si>
  <si>
    <t>KTĐK</t>
  </si>
  <si>
    <t>06h08</t>
  </si>
  <si>
    <t>06h37</t>
  </si>
  <si>
    <t>06h59</t>
  </si>
  <si>
    <t>06h53</t>
  </si>
  <si>
    <t>06h56</t>
  </si>
  <si>
    <t>Tr Mũi Né MC 432, 421, C42</t>
  </si>
  <si>
    <t>Khảo sát đo đạc kích thước TC C42 và mương cáp nhất thứ, nhị thứ tại tủ 421</t>
  </si>
  <si>
    <t>08h03</t>
  </si>
  <si>
    <t>Tr. Cần Thơ 2 C21, MC 212</t>
  </si>
  <si>
    <t>110kV 171 Sa Đéc - 171 Sa Đéc 2</t>
  </si>
  <si>
    <t>Bảo dưỡng đường dây</t>
  </si>
  <si>
    <t>08h31</t>
  </si>
  <si>
    <t>Tr. Trần Văn Thời MBA T1, MC 131, 431</t>
  </si>
  <si>
    <t>Tr. Trần Văn Thời MBA T2, MC 132, 432</t>
  </si>
  <si>
    <t>Đưa MBA T2 ra vận hành kinh tế</t>
  </si>
  <si>
    <t>Khôi phục</t>
  </si>
  <si>
    <t>Đóng điện vận hành MBA T1,  cắt điện MBA T2 VHKT</t>
  </si>
  <si>
    <t>Tr Đơn Dương MBA T1, MC 131</t>
  </si>
  <si>
    <t>09h00</t>
  </si>
  <si>
    <t>Tr. Xa Lộ MBA T2, 132, 432</t>
  </si>
  <si>
    <t>Kiểm tra PCCC</t>
  </si>
  <si>
    <t>09h15</t>
  </si>
  <si>
    <t>09h11</t>
  </si>
  <si>
    <t>09h12</t>
  </si>
  <si>
    <t>09h20</t>
  </si>
  <si>
    <t>T220 Đức Hòa 2 C22, MC 212</t>
  </si>
  <si>
    <t>09h25</t>
  </si>
  <si>
    <t>Tr. Thép Miền Nam MBA T1, MC 131, 331</t>
  </si>
  <si>
    <t>Cô lập để VHKT</t>
  </si>
  <si>
    <t>10h21</t>
  </si>
  <si>
    <t>11h08</t>
  </si>
  <si>
    <t>T110 Dầu Giây MBT T1</t>
  </si>
  <si>
    <t>Xử lý OLTC có tiếng kêu bất thường</t>
  </si>
  <si>
    <t>11h25</t>
  </si>
  <si>
    <t>Tr. Nhà Bè MBA T5</t>
  </si>
  <si>
    <t>12h11</t>
  </si>
  <si>
    <t>11h35</t>
  </si>
  <si>
    <t>SCKD: Tr. Nhà Bè bật MC 135, 431, 435, rơ le 87T, P mất = 21 MW, đã chuyển tải tốt lúc 12h17</t>
  </si>
  <si>
    <t>12h28</t>
  </si>
  <si>
    <t>T220 Châu Đốc 2 MC 176, C12</t>
  </si>
  <si>
    <t>13h01</t>
  </si>
  <si>
    <t>12h00</t>
  </si>
  <si>
    <t>13h10</t>
  </si>
  <si>
    <t>15h52</t>
  </si>
  <si>
    <t>Cài đặt, thí nghiệm trị số bảo vệ MC 112</t>
  </si>
  <si>
    <t>110kV 172 Suối Vàng - 171 Đà Lạt 2.</t>
  </si>
  <si>
    <t>16h02</t>
  </si>
  <si>
    <t>17h01</t>
  </si>
  <si>
    <t xml:space="preserve">Thi công kéo dây cáp quang OPGW-50/24  </t>
  </si>
  <si>
    <t>16h37</t>
  </si>
  <si>
    <t>16h14</t>
  </si>
  <si>
    <t>16h19</t>
  </si>
  <si>
    <t>16h49</t>
  </si>
  <si>
    <t>Tr. Tri Tôn MBA T1</t>
  </si>
  <si>
    <t>18h33</t>
  </si>
  <si>
    <t>SCKD. Cắt khẩn MBA T1 do có tiếng kêu tại tủ hợp bộ C41. P mất 24,5MW. Nguyên nhân: Đứt chì TD41</t>
  </si>
  <si>
    <t>110kV 172 MT Sơn Mỹ 3.1 - 171 Thắng Hải</t>
  </si>
  <si>
    <t>17h55</t>
  </si>
  <si>
    <t>19h15</t>
  </si>
  <si>
    <t>mất pha C TU172 pha C ( cô lập nhất thứ pha C TU172)</t>
  </si>
  <si>
    <t xml:space="preserve">220kV 275 Thốt Nốt 2 - 271 Long Xuyên 2 và MC hai đầu </t>
  </si>
  <si>
    <t>Thi công xử lý tồn tại, xử lý giao chéo với cao tốc Rạch Sỏi – Lộ Tẻ</t>
  </si>
  <si>
    <t>20h45</t>
  </si>
  <si>
    <t xml:space="preserve">110kV 172 Bạc Liêu 2 - 172 NMĐG Hòa Bình 2 </t>
  </si>
  <si>
    <t>23h08</t>
  </si>
  <si>
    <t>23h20</t>
  </si>
  <si>
    <t>Ngày 03-10-2023</t>
  </si>
  <si>
    <t>03-10-2023</t>
  </si>
  <si>
    <t/>
  </si>
  <si>
    <t>TĐ PHÚ TÂN 2</t>
  </si>
  <si>
    <t>574 P</t>
  </si>
  <si>
    <t>574 Q</t>
  </si>
  <si>
    <t>571 P</t>
  </si>
  <si>
    <t>571 Q</t>
  </si>
  <si>
    <t>572 P</t>
  </si>
  <si>
    <t>572 Q</t>
  </si>
  <si>
    <t>577 P</t>
  </si>
  <si>
    <t>577 Q</t>
  </si>
  <si>
    <t>573 P</t>
  </si>
  <si>
    <t>573 Q</t>
  </si>
  <si>
    <t>SCKD, Bạc Liêu 2 bật 172 R21 ( 14.34 km ) , R79 không thành công. NMĐG Hòa Bình 2 bật 172 R21. P nguồn mất = 20 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</si>
</sst>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64" formatCode="_-* #,##0.00_-;\-* #,##0.00_-;_-* &quot;-&quot;??_-;_-@_-"/>
    <numFmt numFmtId="165" formatCode="0.0"/>
    <numFmt numFmtId="166" formatCode="[$-409]mmmm\ d\,\ yyyy;@"/>
    <numFmt numFmtId="167" formatCode="#,##0.0"/>
    <numFmt numFmtId="168" formatCode="0.0%"/>
    <numFmt numFmtId="169" formatCode="[$-1000000]h:mm;@"/>
  </numFmts>
  <fonts count="99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24"/>
      <color theme="1"/>
      <name val="Times New Roman"/>
      <family val="1"/>
    </font>
    <font>
      <sz val="13"/>
      <color theme="1"/>
      <name val="Times New Roman"/>
      <family val="1"/>
    </font>
    <font>
      <sz val="11"/>
      <name val="Cambria"/>
      <family val="1"/>
      <charset val="163"/>
      <scheme val="major"/>
    </font>
    <font>
      <b/>
      <sz val="12"/>
      <name val="Cambria"/>
      <family val="1"/>
      <charset val="163"/>
      <scheme val="major"/>
    </font>
    <font>
      <b/>
      <sz val="12"/>
      <color indexed="56"/>
      <name val="Cambria"/>
      <family val="1"/>
      <charset val="163"/>
      <scheme val="major"/>
    </font>
    <font>
      <b/>
      <sz val="11"/>
      <color rgb="FFFF0000"/>
      <name val="Cambria"/>
      <family val="1"/>
      <charset val="163"/>
      <scheme val="major"/>
    </font>
    <font>
      <sz val="11"/>
      <color rgb="FF000000"/>
      <name val="Cambria"/>
      <family val="1"/>
      <charset val="163"/>
      <scheme val="major"/>
    </font>
    <font>
      <b/>
      <sz val="11"/>
      <color indexed="10"/>
      <name val="Cambria"/>
      <family val="1"/>
      <charset val="163"/>
      <scheme val="major"/>
    </font>
    <font>
      <b/>
      <sz val="12"/>
      <color indexed="20"/>
      <name val="Times New Roman"/>
      <family val="1"/>
    </font>
    <font>
      <sz val="10"/>
      <name val="Arial"/>
      <family val="2"/>
    </font>
    <font>
      <b/>
      <sz val="13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3"/>
      <name val="Times New Roman"/>
      <family val="1"/>
    </font>
    <font>
      <b/>
      <sz val="13"/>
      <color rgb="FF0000CC"/>
      <name val="Times New Roman"/>
      <family val="1"/>
    </font>
    <font>
      <sz val="12"/>
      <name val="VNI-Times"/>
    </font>
    <font>
      <b/>
      <sz val="12"/>
      <color indexed="10"/>
      <name val="Times New Roman"/>
      <family val="1"/>
    </font>
    <font>
      <sz val="13"/>
      <name val="Times New Roman"/>
      <family val="1"/>
    </font>
    <font>
      <sz val="13"/>
      <color indexed="10"/>
      <name val="Times New Roman"/>
      <family val="1"/>
    </font>
    <font>
      <b/>
      <sz val="13"/>
      <color indexed="8"/>
      <name val="Times New Roman"/>
      <family val="1"/>
    </font>
    <font>
      <b/>
      <sz val="13"/>
      <color indexed="10"/>
      <name val="Times New Roman"/>
      <family val="1"/>
    </font>
    <font>
      <sz val="13"/>
      <color indexed="8"/>
      <name val="Times New Roman"/>
      <family val="1"/>
    </font>
    <font>
      <sz val="11"/>
      <name val="Arial"/>
      <family val="2"/>
    </font>
    <font>
      <i/>
      <sz val="13"/>
      <name val="Times New Roman"/>
      <family val="1"/>
    </font>
    <font>
      <b/>
      <sz val="13"/>
      <color indexed="56"/>
      <name val="Times New Roman"/>
      <family val="1"/>
    </font>
    <font>
      <sz val="13"/>
      <color indexed="56"/>
      <name val="Times New Roman"/>
      <family val="1"/>
    </font>
    <font>
      <sz val="13"/>
      <color indexed="53"/>
      <name val="Times New Roman"/>
      <family val="1"/>
    </font>
    <font>
      <b/>
      <sz val="13"/>
      <color indexed="53"/>
      <name val="Times New Roman"/>
      <family val="1"/>
    </font>
    <font>
      <b/>
      <i/>
      <sz val="13"/>
      <color indexed="8"/>
      <name val="Times New Roman"/>
      <family val="1"/>
    </font>
    <font>
      <b/>
      <sz val="14"/>
      <name val="Arial"/>
      <family val="2"/>
    </font>
    <font>
      <b/>
      <sz val="11"/>
      <name val="Arial"/>
      <family val="2"/>
    </font>
    <font>
      <b/>
      <sz val="14"/>
      <color theme="3"/>
      <name val="Arial"/>
      <family val="2"/>
    </font>
    <font>
      <sz val="11"/>
      <color theme="3"/>
      <name val="Arial"/>
      <family val="2"/>
    </font>
    <font>
      <b/>
      <sz val="11"/>
      <color theme="7" tint="-0.249977111117893"/>
      <name val="Arial"/>
      <family val="2"/>
    </font>
    <font>
      <b/>
      <sz val="13"/>
      <color indexed="20"/>
      <name val="Times New Roman"/>
      <family val="1"/>
    </font>
    <font>
      <b/>
      <sz val="12"/>
      <color indexed="12"/>
      <name val="Times New Roman"/>
      <family val="1"/>
    </font>
    <font>
      <b/>
      <sz val="12"/>
      <color rgb="FFFF0000"/>
      <name val="Times New Roman"/>
      <family val="1"/>
    </font>
    <font>
      <sz val="13"/>
      <color rgb="FFFF0000"/>
      <name val="Times New Roman"/>
      <family val="1"/>
    </font>
    <font>
      <b/>
      <sz val="13"/>
      <color theme="9" tint="-0.249977111117893"/>
      <name val="Times New Roman"/>
      <family val="1"/>
    </font>
    <font>
      <sz val="17"/>
      <color theme="1"/>
      <name val="Times New Roman"/>
      <family val="1"/>
    </font>
    <font>
      <sz val="11"/>
      <name val="VNI-Helve-Condense"/>
    </font>
    <font>
      <sz val="11"/>
      <name val="Times New Roman"/>
      <family val="1"/>
    </font>
    <font>
      <sz val="12"/>
      <name val="Times New Roman"/>
      <family val="1"/>
    </font>
    <font>
      <b/>
      <sz val="17"/>
      <color theme="1"/>
      <name val="Times New Roman"/>
      <family val="1"/>
    </font>
    <font>
      <sz val="15"/>
      <color theme="1"/>
      <name val="Times New Roman"/>
      <family val="1"/>
    </font>
    <font>
      <sz val="15"/>
      <color theme="1"/>
      <name val="Calibri"/>
      <family val="2"/>
      <scheme val="minor"/>
    </font>
    <font>
      <b/>
      <sz val="15"/>
      <color theme="1"/>
      <name val="Times New Roman"/>
      <family val="1"/>
    </font>
    <font>
      <sz val="2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indexed="10"/>
      <name val="Times New Roman"/>
      <family val="1"/>
    </font>
    <font>
      <sz val="12"/>
      <color indexed="12"/>
      <name val="Times New Roman"/>
      <family val="1"/>
    </font>
    <font>
      <sz val="12"/>
      <color theme="1"/>
      <name val="Times New Roman"/>
      <family val="1"/>
    </font>
    <font>
      <sz val="11"/>
      <name val="VNI-Times"/>
    </font>
    <font>
      <sz val="11"/>
      <color theme="0" tint="-0.34998626667073579"/>
      <name val="Times New Roman"/>
      <family val="1"/>
    </font>
    <font>
      <sz val="12"/>
      <color rgb="FF7030A0"/>
      <name val="Times New Roman"/>
      <family val="1"/>
    </font>
    <font>
      <sz val="12"/>
      <color indexed="8"/>
      <name val="Times New Roman"/>
      <family val="1"/>
    </font>
    <font>
      <sz val="12"/>
      <color rgb="FF000000"/>
      <name val="Times New Roman"/>
      <family val="1"/>
      <charset val="163"/>
    </font>
    <font>
      <b/>
      <sz val="24"/>
      <name val="Times New Roman"/>
      <family val="1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i/>
      <sz val="11"/>
      <color theme="1"/>
      <name val="Times New Roman"/>
      <family val="1"/>
    </font>
    <font>
      <i/>
      <sz val="12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1"/>
      <color theme="1"/>
      <name val="Times New Roman"/>
      <family val="1"/>
    </font>
    <font>
      <b/>
      <sz val="18"/>
      <color rgb="FFFF0000"/>
      <name val="Times New Roman"/>
      <family val="1"/>
    </font>
    <font>
      <b/>
      <sz val="13"/>
      <name val="Arial"/>
      <family val="2"/>
    </font>
    <font>
      <b/>
      <sz val="15"/>
      <color rgb="FFFF0000"/>
      <name val="Times New Roman"/>
      <family val="1"/>
    </font>
    <font>
      <b/>
      <sz val="24"/>
      <color rgb="FFFF0000"/>
      <name val="Times New Roman"/>
      <family val="1"/>
    </font>
    <font>
      <b/>
      <sz val="16"/>
      <color rgb="FFFF0000"/>
      <name val="Times New Roman"/>
      <family val="1"/>
    </font>
    <font>
      <b/>
      <sz val="13"/>
      <color rgb="FF006100"/>
      <name val="Calibri"/>
      <family val="2"/>
      <scheme val="minor"/>
    </font>
    <font>
      <b/>
      <sz val="13"/>
      <color rgb="FFFF0000"/>
      <name val="Arial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0"/>
      <color indexed="8"/>
      <name val="Arial"/>
      <family val="2"/>
    </font>
    <font>
      <sz val="12"/>
      <name val="Times New Roman"/>
      <family val="1"/>
    </font>
    <font>
      <sz val="10"/>
      <color indexed="8"/>
      <name val="Times New Roman"/>
      <family val="1"/>
    </font>
    <font>
      <sz val="12"/>
      <color rgb="FFFFFFFF"/>
      <name val="Times New Roman"/>
      <family val="1"/>
    </font>
    <font>
      <i/>
      <sz val="12"/>
      <color rgb="FFFFFFFF"/>
      <name val="Times New Roman"/>
      <family val="1"/>
    </font>
    <font>
      <sz val="13"/>
      <color theme="1"/>
      <name val="Cambria"/>
      <family val="1"/>
      <scheme val="major"/>
    </font>
    <font>
      <b/>
      <sz val="13"/>
      <color theme="0"/>
      <name val="Times New Roman"/>
      <family val="1"/>
    </font>
    <font>
      <sz val="13"/>
      <color theme="0"/>
      <name val="Times New Roman"/>
      <family val="1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sz val="12"/>
      <color rgb="FFFF0000"/>
      <name val="Times New Roman"/>
      <family val="1"/>
    </font>
    <font>
      <sz val="13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0"/>
      <color indexed="8"/>
      <name val="Arial"/>
      <family val="2"/>
    </font>
    <font>
      <sz val="10"/>
      <name val="Calibri"/>
      <family val="2"/>
    </font>
    <font>
      <b/>
      <sz val="18"/>
      <name val="Calibri"/>
      <family val="2"/>
    </font>
    <font>
      <b/>
      <i/>
      <sz val="12"/>
      <name val="Calibri"/>
      <family val="2"/>
    </font>
    <font>
      <b/>
      <sz val="10"/>
      <color rgb="FFFFFFFF"/>
      <name val="Calibri"/>
      <family val="2"/>
    </font>
    <font>
      <sz val="11"/>
      <name val="Calibri"/>
      <family val="2"/>
    </font>
    <font>
      <sz val="12"/>
      <color rgb="FF9900FF"/>
      <name val="Times New Roman"/>
      <family val="1"/>
    </font>
    <font>
      <sz val="18"/>
      <name val="Calibri"/>
      <family val="2"/>
    </font>
    <font>
      <sz val="10"/>
      <color rgb="FFFFFFFF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44536A"/>
      </patternFill>
    </fill>
    <fill>
      <patternFill patternType="solid">
        <fgColor rgb="FFBFBFBF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4506668294322"/>
        <bgColor indexed="64"/>
      </patternFill>
    </fill>
  </fills>
  <borders count="7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10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10"/>
      </top>
      <bottom style="hair">
        <color indexed="10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10"/>
      </bottom>
      <diagonal/>
    </border>
    <border>
      <left style="thin">
        <color indexed="64"/>
      </left>
      <right style="thin">
        <color indexed="64"/>
      </right>
      <top style="hair">
        <color indexed="10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hair">
        <color indexed="10"/>
      </bottom>
      <diagonal/>
    </border>
    <border>
      <left style="medium">
        <color indexed="64"/>
      </left>
      <right style="medium">
        <color indexed="64"/>
      </right>
      <top style="hair">
        <color indexed="10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10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0" fontId="11" fillId="0" borderId="0"/>
    <xf numFmtId="0" fontId="11" fillId="0" borderId="0"/>
    <xf numFmtId="0" fontId="16" fillId="0" borderId="0"/>
    <xf numFmtId="0" fontId="53" fillId="0" borderId="0"/>
    <xf numFmtId="43" fontId="53" fillId="0" borderId="0" applyFont="0" applyFill="0" applyBorder="0" applyAlignment="0" applyProtection="0"/>
    <xf numFmtId="0" fontId="57" fillId="0" borderId="0"/>
    <xf numFmtId="164" fontId="53" fillId="0" borderId="0" applyFont="0" applyFill="0" applyBorder="0" applyAlignment="0" applyProtection="0"/>
    <xf numFmtId="0" fontId="60" fillId="0" borderId="0"/>
    <xf numFmtId="169" fontId="73" fillId="0" borderId="0"/>
    <xf numFmtId="0" fontId="75" fillId="0" borderId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0" fontId="60" fillId="0" borderId="0"/>
    <xf numFmtId="0" fontId="83" fillId="0" borderId="0"/>
    <xf numFmtId="0" fontId="90" fillId="0" borderId="0"/>
    <xf numFmtId="0" fontId="95" fillId="0" borderId="0"/>
  </cellStyleXfs>
  <cellXfs count="503">
    <xf numFmtId="0" fontId="0" fillId="0" borderId="0" xfId="0"/>
    <xf numFmtId="0" fontId="1" fillId="0" borderId="0" xfId="0" applyFont="1" applyProtection="1">
      <protection locked="0"/>
    </xf>
    <xf numFmtId="0" fontId="4" fillId="0" borderId="0" xfId="0" applyFont="1"/>
    <xf numFmtId="0" fontId="5" fillId="0" borderId="0" xfId="0" applyFont="1"/>
    <xf numFmtId="0" fontId="4" fillId="0" borderId="7" xfId="0" applyFont="1" applyBorder="1"/>
    <xf numFmtId="0" fontId="4" fillId="0" borderId="12" xfId="0" applyFont="1" applyBorder="1" applyAlignment="1">
      <alignment horizontal="center" vertical="center"/>
    </xf>
    <xf numFmtId="0" fontId="4" fillId="0" borderId="12" xfId="0" applyFont="1" applyBorder="1" applyAlignment="1">
      <alignment horizontal="left" vertical="center"/>
    </xf>
    <xf numFmtId="0" fontId="4" fillId="0" borderId="13" xfId="0" applyFont="1" applyBorder="1"/>
    <xf numFmtId="0" fontId="4" fillId="0" borderId="11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/>
    <xf numFmtId="0" fontId="4" fillId="0" borderId="10" xfId="0" applyFont="1" applyBorder="1"/>
    <xf numFmtId="0" fontId="4" fillId="0" borderId="11" xfId="0" applyFont="1" applyBorder="1"/>
    <xf numFmtId="0" fontId="7" fillId="0" borderId="11" xfId="0" applyFont="1" applyBorder="1" applyAlignment="1">
      <alignment horizontal="center"/>
    </xf>
    <xf numFmtId="0" fontId="7" fillId="0" borderId="11" xfId="0" applyFont="1" applyBorder="1" applyAlignment="1">
      <alignment horizontal="center" vertical="center"/>
    </xf>
    <xf numFmtId="0" fontId="4" fillId="0" borderId="16" xfId="0" applyFont="1" applyBorder="1"/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20" xfId="0" applyFont="1" applyBorder="1"/>
    <xf numFmtId="0" fontId="8" fillId="0" borderId="17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2" xfId="0" applyFont="1" applyBorder="1" applyAlignment="1">
      <alignment vertical="center" wrapText="1"/>
    </xf>
    <xf numFmtId="0" fontId="4" fillId="0" borderId="14" xfId="0" applyFont="1" applyBorder="1" applyAlignment="1">
      <alignment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8" xfId="0" applyFont="1" applyBorder="1" applyAlignment="1">
      <alignment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9" xfId="0" applyFont="1" applyBorder="1" applyAlignment="1">
      <alignment vertical="center" wrapText="1"/>
    </xf>
    <xf numFmtId="0" fontId="4" fillId="0" borderId="22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left" vertical="center" wrapText="1"/>
    </xf>
    <xf numFmtId="0" fontId="4" fillId="0" borderId="22" xfId="0" applyFont="1" applyBorder="1" applyAlignment="1">
      <alignment vertical="center" wrapText="1"/>
    </xf>
    <xf numFmtId="0" fontId="4" fillId="0" borderId="23" xfId="0" applyFont="1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/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left" vertical="center" wrapText="1"/>
    </xf>
    <xf numFmtId="0" fontId="4" fillId="0" borderId="26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1" xfId="0" applyFont="1" applyBorder="1"/>
    <xf numFmtId="0" fontId="7" fillId="0" borderId="20" xfId="0" applyFont="1" applyBorder="1" applyAlignment="1">
      <alignment horizontal="center"/>
    </xf>
    <xf numFmtId="0" fontId="7" fillId="0" borderId="10" xfId="0" applyFont="1" applyBorder="1"/>
    <xf numFmtId="0" fontId="7" fillId="0" borderId="11" xfId="0" applyFont="1" applyBorder="1"/>
    <xf numFmtId="0" fontId="4" fillId="0" borderId="21" xfId="0" applyFont="1" applyBorder="1" applyAlignment="1">
      <alignment wrapText="1"/>
    </xf>
    <xf numFmtId="0" fontId="4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1" xfId="0" applyFont="1" applyBorder="1"/>
    <xf numFmtId="0" fontId="3" fillId="0" borderId="0" xfId="0" applyFont="1" applyProtection="1">
      <protection locked="0"/>
    </xf>
    <xf numFmtId="0" fontId="3" fillId="0" borderId="0" xfId="0" applyFont="1" applyAlignment="1" applyProtection="1">
      <alignment horizontal="left"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3" fillId="0" borderId="7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18" fillId="0" borderId="5" xfId="2" applyFont="1" applyBorder="1" applyAlignment="1">
      <alignment horizontal="left" indent="1"/>
    </xf>
    <xf numFmtId="0" fontId="18" fillId="5" borderId="34" xfId="2" applyFont="1" applyFill="1" applyBorder="1" applyAlignment="1">
      <alignment horizontal="left" indent="1"/>
    </xf>
    <xf numFmtId="0" fontId="18" fillId="0" borderId="34" xfId="2" applyFont="1" applyBorder="1" applyAlignment="1">
      <alignment horizontal="left" indent="1"/>
    </xf>
    <xf numFmtId="0" fontId="18" fillId="0" borderId="29" xfId="2" applyFont="1" applyBorder="1" applyAlignment="1">
      <alignment horizontal="left" indent="1"/>
    </xf>
    <xf numFmtId="0" fontId="14" fillId="0" borderId="1" xfId="2" applyFont="1" applyBorder="1"/>
    <xf numFmtId="0" fontId="18" fillId="0" borderId="0" xfId="0" applyFont="1"/>
    <xf numFmtId="0" fontId="18" fillId="0" borderId="0" xfId="0" applyFont="1" applyAlignment="1">
      <alignment horizontal="left" indent="1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3" fillId="0" borderId="0" xfId="0" applyFont="1"/>
    <xf numFmtId="0" fontId="21" fillId="0" borderId="0" xfId="0" quotePrefix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22" fillId="0" borderId="0" xfId="0" applyNumberFormat="1" applyFont="1" applyAlignment="1">
      <alignment horizontal="right" vertical="center"/>
    </xf>
    <xf numFmtId="14" fontId="22" fillId="0" borderId="36" xfId="0" applyNumberFormat="1" applyFont="1" applyBorder="1" applyAlignment="1">
      <alignment horizontal="center" vertical="center"/>
    </xf>
    <xf numFmtId="0" fontId="20" fillId="0" borderId="1" xfId="0" applyFont="1" applyBorder="1" applyAlignment="1" applyProtection="1">
      <alignment horizontal="left" vertical="center" indent="1"/>
      <protection locked="0"/>
    </xf>
    <xf numFmtId="0" fontId="20" fillId="0" borderId="1" xfId="0" applyFont="1" applyBorder="1" applyAlignment="1" applyProtection="1">
      <alignment horizontal="center" vertical="center"/>
      <protection locked="0"/>
    </xf>
    <xf numFmtId="0" fontId="22" fillId="0" borderId="5" xfId="3" applyFont="1" applyBorder="1" applyAlignment="1">
      <alignment horizontal="center" vertical="center"/>
    </xf>
    <xf numFmtId="0" fontId="22" fillId="0" borderId="34" xfId="3" applyFont="1" applyBorder="1" applyAlignment="1">
      <alignment horizontal="center" vertical="center"/>
    </xf>
    <xf numFmtId="0" fontId="22" fillId="0" borderId="34" xfId="0" applyFont="1" applyBorder="1" applyAlignment="1">
      <alignment horizontal="center" vertical="center"/>
    </xf>
    <xf numFmtId="0" fontId="18" fillId="0" borderId="34" xfId="0" applyFont="1" applyBorder="1" applyAlignment="1">
      <alignment horizontal="center"/>
    </xf>
    <xf numFmtId="0" fontId="22" fillId="0" borderId="35" xfId="0" applyFont="1" applyBorder="1" applyAlignment="1">
      <alignment horizontal="center" vertical="center"/>
    </xf>
    <xf numFmtId="0" fontId="18" fillId="0" borderId="35" xfId="0" applyFont="1" applyBorder="1" applyAlignment="1">
      <alignment horizontal="center"/>
    </xf>
    <xf numFmtId="0" fontId="22" fillId="0" borderId="35" xfId="3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2" fillId="0" borderId="1" xfId="3" applyFont="1" applyBorder="1" applyAlignment="1">
      <alignment horizontal="center" vertical="center"/>
    </xf>
    <xf numFmtId="165" fontId="14" fillId="0" borderId="1" xfId="0" applyNumberFormat="1" applyFont="1" applyBorder="1" applyAlignment="1">
      <alignment horizontal="center"/>
    </xf>
    <xf numFmtId="0" fontId="20" fillId="6" borderId="1" xfId="3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horizontal="left" indent="1"/>
    </xf>
    <xf numFmtId="0" fontId="21" fillId="6" borderId="1" xfId="0" applyFont="1" applyFill="1" applyBorder="1" applyAlignment="1">
      <alignment horizontal="center"/>
    </xf>
    <xf numFmtId="165" fontId="21" fillId="6" borderId="1" xfId="0" applyNumberFormat="1" applyFont="1" applyFill="1" applyBorder="1" applyAlignment="1">
      <alignment horizontal="center"/>
    </xf>
    <xf numFmtId="0" fontId="20" fillId="0" borderId="31" xfId="0" applyFont="1" applyBorder="1" applyAlignment="1" applyProtection="1">
      <alignment horizontal="left" vertical="center" indent="1"/>
      <protection locked="0"/>
    </xf>
    <xf numFmtId="0" fontId="20" fillId="0" borderId="31" xfId="0" applyFont="1" applyBorder="1" applyAlignment="1" applyProtection="1">
      <alignment horizontal="center" vertical="center"/>
      <protection locked="0"/>
    </xf>
    <xf numFmtId="0" fontId="21" fillId="0" borderId="0" xfId="0" applyFont="1" applyAlignment="1">
      <alignment horizontal="left" indent="1"/>
    </xf>
    <xf numFmtId="0" fontId="21" fillId="0" borderId="0" xfId="0" applyFont="1" applyAlignment="1">
      <alignment horizontal="center"/>
    </xf>
    <xf numFmtId="165" fontId="21" fillId="0" borderId="0" xfId="0" applyNumberFormat="1" applyFont="1" applyAlignment="1">
      <alignment horizontal="center"/>
    </xf>
    <xf numFmtId="0" fontId="22" fillId="0" borderId="0" xfId="3" applyFont="1" applyAlignment="1">
      <alignment horizontal="center" vertical="center"/>
    </xf>
    <xf numFmtId="0" fontId="20" fillId="0" borderId="0" xfId="0" applyFont="1" applyAlignment="1" applyProtection="1">
      <alignment horizontal="center" vertical="center"/>
      <protection locked="0"/>
    </xf>
    <xf numFmtId="0" fontId="14" fillId="0" borderId="0" xfId="0" applyFont="1"/>
    <xf numFmtId="0" fontId="26" fillId="0" borderId="0" xfId="0" applyFont="1"/>
    <xf numFmtId="0" fontId="25" fillId="0" borderId="43" xfId="0" applyFont="1" applyBorder="1" applyAlignment="1">
      <alignment horizontal="center" vertical="center"/>
    </xf>
    <xf numFmtId="0" fontId="25" fillId="0" borderId="44" xfId="0" applyFont="1" applyBorder="1" applyAlignment="1">
      <alignment horizontal="center"/>
    </xf>
    <xf numFmtId="0" fontId="25" fillId="0" borderId="45" xfId="0" applyFont="1" applyBorder="1" applyAlignment="1">
      <alignment horizontal="center"/>
    </xf>
    <xf numFmtId="0" fontId="25" fillId="0" borderId="45" xfId="0" quotePrefix="1" applyFont="1" applyBorder="1" applyAlignment="1">
      <alignment horizontal="center"/>
    </xf>
    <xf numFmtId="0" fontId="25" fillId="0" borderId="45" xfId="0" applyFont="1" applyBorder="1"/>
    <xf numFmtId="16" fontId="25" fillId="0" borderId="45" xfId="0" quotePrefix="1" applyNumberFormat="1" applyFont="1" applyBorder="1" applyAlignment="1">
      <alignment horizontal="center"/>
    </xf>
    <xf numFmtId="0" fontId="26" fillId="0" borderId="45" xfId="0" applyFont="1" applyBorder="1"/>
    <xf numFmtId="0" fontId="26" fillId="0" borderId="46" xfId="0" applyFont="1" applyBorder="1"/>
    <xf numFmtId="0" fontId="27" fillId="7" borderId="47" xfId="0" applyFont="1" applyFill="1" applyBorder="1" applyAlignment="1">
      <alignment horizontal="center"/>
    </xf>
    <xf numFmtId="0" fontId="27" fillId="7" borderId="48" xfId="0" applyFont="1" applyFill="1" applyBorder="1" applyAlignment="1">
      <alignment horizontal="right"/>
    </xf>
    <xf numFmtId="0" fontId="27" fillId="7" borderId="6" xfId="0" applyFont="1" applyFill="1" applyBorder="1" applyAlignment="1">
      <alignment horizontal="right"/>
    </xf>
    <xf numFmtId="0" fontId="27" fillId="0" borderId="6" xfId="0" applyFont="1" applyBorder="1" applyAlignment="1">
      <alignment horizontal="right"/>
    </xf>
    <xf numFmtId="0" fontId="28" fillId="0" borderId="6" xfId="0" applyFont="1" applyBorder="1" applyAlignment="1">
      <alignment horizontal="right"/>
    </xf>
    <xf numFmtId="0" fontId="27" fillId="0" borderId="49" xfId="0" applyFont="1" applyBorder="1" applyAlignment="1">
      <alignment horizontal="right"/>
    </xf>
    <xf numFmtId="0" fontId="27" fillId="0" borderId="0" xfId="0" applyFont="1"/>
    <xf numFmtId="0" fontId="18" fillId="7" borderId="51" xfId="0" applyFont="1" applyFill="1" applyBorder="1" applyAlignment="1">
      <alignment horizontal="center"/>
    </xf>
    <xf numFmtId="0" fontId="18" fillId="7" borderId="50" xfId="0" applyFont="1" applyFill="1" applyBorder="1" applyAlignment="1">
      <alignment horizontal="right"/>
    </xf>
    <xf numFmtId="0" fontId="18" fillId="7" borderId="1" xfId="0" applyFont="1" applyFill="1" applyBorder="1" applyAlignment="1">
      <alignment horizontal="right"/>
    </xf>
    <xf numFmtId="0" fontId="18" fillId="0" borderId="1" xfId="0" applyFont="1" applyBorder="1" applyAlignment="1">
      <alignment horizontal="right"/>
    </xf>
    <xf numFmtId="0" fontId="14" fillId="0" borderId="1" xfId="0" applyFont="1" applyBorder="1" applyAlignment="1">
      <alignment horizontal="right"/>
    </xf>
    <xf numFmtId="0" fontId="3" fillId="0" borderId="1" xfId="0" applyFont="1" applyBorder="1" applyAlignment="1">
      <alignment horizontal="right"/>
    </xf>
    <xf numFmtId="0" fontId="3" fillId="0" borderId="51" xfId="0" applyFont="1" applyBorder="1" applyAlignment="1">
      <alignment horizontal="right"/>
    </xf>
    <xf numFmtId="0" fontId="18" fillId="7" borderId="51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0" fillId="0" borderId="0" xfId="0" applyFont="1"/>
    <xf numFmtId="0" fontId="23" fillId="0" borderId="0" xfId="0" applyFont="1"/>
    <xf numFmtId="0" fontId="32" fillId="0" borderId="0" xfId="0" applyFont="1"/>
    <xf numFmtId="0" fontId="33" fillId="0" borderId="0" xfId="0" applyFont="1"/>
    <xf numFmtId="0" fontId="34" fillId="0" borderId="1" xfId="0" applyFont="1" applyBorder="1" applyAlignment="1">
      <alignment horizontal="center" vertical="center"/>
    </xf>
    <xf numFmtId="0" fontId="18" fillId="0" borderId="36" xfId="0" applyFont="1" applyBorder="1"/>
    <xf numFmtId="0" fontId="10" fillId="7" borderId="55" xfId="0" applyFont="1" applyFill="1" applyBorder="1" applyAlignment="1" applyProtection="1">
      <alignment horizontal="center"/>
      <protection locked="0"/>
    </xf>
    <xf numFmtId="0" fontId="10" fillId="0" borderId="55" xfId="0" applyFont="1" applyBorder="1" applyAlignment="1" applyProtection="1">
      <alignment horizontal="center"/>
      <protection locked="0"/>
    </xf>
    <xf numFmtId="0" fontId="18" fillId="0" borderId="0" xfId="0" applyFont="1" applyAlignment="1" applyProtection="1">
      <alignment horizontal="center" wrapText="1"/>
      <protection locked="0"/>
    </xf>
    <xf numFmtId="0" fontId="38" fillId="0" borderId="0" xfId="0" applyFont="1" applyAlignment="1" applyProtection="1">
      <alignment horizontal="center" wrapText="1"/>
      <protection locked="0"/>
    </xf>
    <xf numFmtId="0" fontId="18" fillId="0" borderId="0" xfId="0" applyFont="1" applyAlignment="1" applyProtection="1">
      <alignment wrapText="1"/>
      <protection locked="0"/>
    </xf>
    <xf numFmtId="0" fontId="35" fillId="0" borderId="28" xfId="0" applyFont="1" applyBorder="1" applyAlignment="1" applyProtection="1">
      <alignment horizontal="center" vertical="center" wrapText="1"/>
      <protection locked="0"/>
    </xf>
    <xf numFmtId="0" fontId="35" fillId="0" borderId="21" xfId="0" applyFont="1" applyBorder="1" applyAlignment="1" applyProtection="1">
      <alignment horizontal="center" vertical="center" wrapText="1"/>
      <protection locked="0"/>
    </xf>
    <xf numFmtId="0" fontId="18" fillId="0" borderId="13" xfId="1" applyFont="1" applyBorder="1" applyAlignment="1" applyProtection="1">
      <alignment horizontal="center" vertical="center" wrapText="1"/>
      <protection locked="0"/>
    </xf>
    <xf numFmtId="0" fontId="18" fillId="0" borderId="0" xfId="1" applyFont="1" applyAlignment="1" applyProtection="1">
      <alignment horizontal="center" vertical="center" wrapText="1"/>
      <protection locked="0"/>
    </xf>
    <xf numFmtId="0" fontId="35" fillId="0" borderId="0" xfId="1" applyFont="1" applyAlignment="1" applyProtection="1">
      <alignment horizontal="center" vertical="center" wrapText="1"/>
      <protection locked="0"/>
    </xf>
    <xf numFmtId="0" fontId="38" fillId="0" borderId="0" xfId="1" applyFont="1" applyAlignment="1" applyProtection="1">
      <alignment horizontal="center" vertical="center" wrapText="1"/>
      <protection locked="0"/>
    </xf>
    <xf numFmtId="0" fontId="18" fillId="0" borderId="0" xfId="1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center" vertical="center" wrapText="1"/>
      <protection locked="0"/>
    </xf>
    <xf numFmtId="3" fontId="22" fillId="0" borderId="18" xfId="0" applyNumberFormat="1" applyFont="1" applyBorder="1" applyAlignment="1" applyProtection="1">
      <alignment horizontal="center" vertical="center"/>
      <protection locked="0"/>
    </xf>
    <xf numFmtId="3" fontId="22" fillId="0" borderId="33" xfId="0" applyNumberFormat="1" applyFont="1" applyBorder="1" applyAlignment="1" applyProtection="1">
      <alignment horizontal="center" vertical="center"/>
      <protection locked="0"/>
    </xf>
    <xf numFmtId="0" fontId="14" fillId="0" borderId="22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 wrapText="1"/>
    </xf>
    <xf numFmtId="0" fontId="18" fillId="0" borderId="57" xfId="0" applyFont="1" applyBorder="1" applyAlignment="1">
      <alignment horizontal="center" vertical="center" wrapText="1"/>
    </xf>
    <xf numFmtId="0" fontId="18" fillId="0" borderId="58" xfId="0" applyFont="1" applyBorder="1" applyAlignment="1">
      <alignment horizontal="center" vertical="center" wrapText="1"/>
    </xf>
    <xf numFmtId="0" fontId="10" fillId="7" borderId="59" xfId="0" applyFont="1" applyFill="1" applyBorder="1" applyAlignment="1" applyProtection="1">
      <alignment horizontal="center"/>
      <protection locked="0"/>
    </xf>
    <xf numFmtId="0" fontId="10" fillId="0" borderId="59" xfId="0" applyFont="1" applyBorder="1" applyAlignment="1" applyProtection="1">
      <alignment horizontal="center"/>
      <protection locked="0"/>
    </xf>
    <xf numFmtId="0" fontId="36" fillId="0" borderId="1" xfId="0" applyFont="1" applyBorder="1" applyAlignment="1">
      <alignment horizontal="center" vertical="center" wrapText="1"/>
    </xf>
    <xf numFmtId="0" fontId="3" fillId="0" borderId="0" xfId="0" applyFont="1" applyAlignment="1" applyProtection="1">
      <alignment horizontal="center" vertical="center"/>
      <protection locked="0"/>
    </xf>
    <xf numFmtId="0" fontId="15" fillId="0" borderId="0" xfId="0" applyFont="1"/>
    <xf numFmtId="0" fontId="41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42" fillId="0" borderId="0" xfId="0" applyFont="1" applyAlignment="1">
      <alignment vertical="center"/>
    </xf>
    <xf numFmtId="0" fontId="43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35" fillId="0" borderId="0" xfId="0" applyFont="1" applyAlignment="1" applyProtection="1">
      <alignment horizontal="center" vertical="center" wrapText="1"/>
      <protection locked="0"/>
    </xf>
    <xf numFmtId="3" fontId="22" fillId="0" borderId="0" xfId="0" applyNumberFormat="1" applyFont="1" applyAlignment="1" applyProtection="1">
      <alignment horizontal="center" vertical="center"/>
      <protection locked="0"/>
    </xf>
    <xf numFmtId="3" fontId="22" fillId="0" borderId="0" xfId="0" applyNumberFormat="1" applyFont="1" applyAlignment="1" applyProtection="1">
      <alignment vertical="center"/>
      <protection locked="0"/>
    </xf>
    <xf numFmtId="0" fontId="22" fillId="0" borderId="0" xfId="0" applyFont="1" applyAlignment="1" applyProtection="1">
      <alignment horizontal="center" vertical="center"/>
      <protection locked="0"/>
    </xf>
    <xf numFmtId="0" fontId="22" fillId="0" borderId="0" xfId="0" applyFont="1" applyAlignment="1" applyProtection="1">
      <alignment vertical="center"/>
      <protection locked="0"/>
    </xf>
    <xf numFmtId="0" fontId="22" fillId="2" borderId="0" xfId="0" applyFont="1" applyFill="1" applyAlignment="1" applyProtection="1">
      <alignment vertical="center"/>
      <protection locked="0"/>
    </xf>
    <xf numFmtId="0" fontId="22" fillId="2" borderId="0" xfId="0" applyFont="1" applyFill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vertical="center"/>
      <protection locked="0"/>
    </xf>
    <xf numFmtId="0" fontId="1" fillId="0" borderId="0" xfId="0" applyFont="1" applyAlignment="1" applyProtection="1">
      <alignment vertical="center"/>
      <protection locked="0"/>
    </xf>
    <xf numFmtId="0" fontId="44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5" fillId="0" borderId="0" xfId="0" applyFont="1" applyProtection="1">
      <protection locked="0"/>
    </xf>
    <xf numFmtId="3" fontId="3" fillId="0" borderId="0" xfId="0" applyNumberFormat="1" applyFont="1" applyAlignment="1" applyProtection="1">
      <alignment horizontal="left" vertical="center"/>
      <protection locked="0"/>
    </xf>
    <xf numFmtId="0" fontId="10" fillId="7" borderId="60" xfId="0" applyFont="1" applyFill="1" applyBorder="1" applyAlignment="1" applyProtection="1">
      <alignment horizontal="center"/>
      <protection locked="0"/>
    </xf>
    <xf numFmtId="0" fontId="10" fillId="0" borderId="60" xfId="0" applyFont="1" applyBorder="1" applyAlignment="1" applyProtection="1">
      <alignment horizontal="center"/>
      <protection locked="0"/>
    </xf>
    <xf numFmtId="0" fontId="52" fillId="0" borderId="0" xfId="0" applyFont="1"/>
    <xf numFmtId="168" fontId="54" fillId="0" borderId="0" xfId="0" applyNumberFormat="1" applyFont="1" applyAlignment="1" applyProtection="1">
      <alignment vertical="center"/>
      <protection locked="0"/>
    </xf>
    <xf numFmtId="3" fontId="56" fillId="0" borderId="62" xfId="4" applyNumberFormat="1" applyFont="1" applyBorder="1" applyAlignment="1" applyProtection="1">
      <alignment vertical="center"/>
      <protection locked="0"/>
    </xf>
    <xf numFmtId="0" fontId="56" fillId="0" borderId="63" xfId="4" applyFont="1" applyBorder="1" applyAlignment="1" applyProtection="1">
      <alignment horizontal="center" vertical="center"/>
      <protection locked="0"/>
    </xf>
    <xf numFmtId="166" fontId="39" fillId="0" borderId="2" xfId="0" applyNumberFormat="1" applyFont="1" applyBorder="1" applyAlignment="1">
      <alignment horizontal="center" vertical="center"/>
    </xf>
    <xf numFmtId="0" fontId="12" fillId="0" borderId="30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167" fontId="3" fillId="0" borderId="1" xfId="0" applyNumberFormat="1" applyFont="1" applyBorder="1" applyAlignment="1">
      <alignment horizontal="left" vertical="center" indent="1"/>
    </xf>
    <xf numFmtId="0" fontId="1" fillId="0" borderId="0" xfId="0" applyFont="1" applyAlignment="1">
      <alignment vertical="center"/>
    </xf>
    <xf numFmtId="0" fontId="3" fillId="0" borderId="2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14" fillId="10" borderId="1" xfId="0" applyFont="1" applyFill="1" applyBorder="1" applyAlignment="1">
      <alignment horizontal="center" vertical="center"/>
    </xf>
    <xf numFmtId="0" fontId="14" fillId="10" borderId="59" xfId="0" applyFont="1" applyFill="1" applyBorder="1" applyAlignment="1">
      <alignment horizontal="center"/>
    </xf>
    <xf numFmtId="0" fontId="14" fillId="10" borderId="55" xfId="0" applyFont="1" applyFill="1" applyBorder="1" applyAlignment="1">
      <alignment horizontal="center"/>
    </xf>
    <xf numFmtId="0" fontId="14" fillId="10" borderId="60" xfId="0" applyFont="1" applyFill="1" applyBorder="1" applyAlignment="1">
      <alignment horizontal="center"/>
    </xf>
    <xf numFmtId="0" fontId="37" fillId="0" borderId="21" xfId="0" applyFont="1" applyBorder="1" applyAlignment="1" applyProtection="1">
      <alignment horizontal="center" vertical="center" wrapText="1"/>
      <protection locked="0"/>
    </xf>
    <xf numFmtId="0" fontId="10" fillId="0" borderId="21" xfId="0" applyFont="1" applyBorder="1" applyAlignment="1" applyProtection="1">
      <alignment horizontal="center" vertical="center" wrapText="1"/>
      <protection locked="0"/>
    </xf>
    <xf numFmtId="0" fontId="18" fillId="0" borderId="14" xfId="0" applyFont="1" applyBorder="1" applyAlignment="1" applyProtection="1">
      <alignment wrapText="1"/>
      <protection locked="0"/>
    </xf>
    <xf numFmtId="0" fontId="59" fillId="0" borderId="0" xfId="0" applyFont="1"/>
    <xf numFmtId="0" fontId="1" fillId="0" borderId="0" xfId="0" applyFont="1" applyAlignment="1">
      <alignment vertical="center" wrapText="1"/>
    </xf>
    <xf numFmtId="3" fontId="1" fillId="0" borderId="0" xfId="0" applyNumberFormat="1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48" fillId="0" borderId="0" xfId="0" applyFont="1" applyAlignment="1">
      <alignment vertical="center"/>
    </xf>
    <xf numFmtId="0" fontId="14" fillId="0" borderId="1" xfId="0" applyFont="1" applyBorder="1" applyAlignment="1">
      <alignment vertical="center" wrapText="1"/>
    </xf>
    <xf numFmtId="0" fontId="24" fillId="0" borderId="1" xfId="0" applyFont="1" applyBorder="1" applyAlignment="1" applyProtection="1">
      <alignment horizontal="center" vertical="center" wrapText="1"/>
      <protection locked="0"/>
    </xf>
    <xf numFmtId="0" fontId="61" fillId="0" borderId="1" xfId="0" applyFont="1" applyBorder="1" applyAlignment="1" applyProtection="1">
      <alignment horizontal="center" vertical="center" wrapText="1"/>
      <protection locked="0"/>
    </xf>
    <xf numFmtId="0" fontId="62" fillId="0" borderId="1" xfId="0" applyFont="1" applyBorder="1" applyAlignment="1" applyProtection="1">
      <alignment horizontal="center" vertical="center" wrapText="1"/>
      <protection locked="0"/>
    </xf>
    <xf numFmtId="0" fontId="27" fillId="7" borderId="64" xfId="0" applyFont="1" applyFill="1" applyBorder="1" applyAlignment="1">
      <alignment horizontal="center"/>
    </xf>
    <xf numFmtId="0" fontId="18" fillId="7" borderId="4" xfId="0" applyFont="1" applyFill="1" applyBorder="1" applyAlignment="1">
      <alignment horizontal="center"/>
    </xf>
    <xf numFmtId="0" fontId="18" fillId="7" borderId="4" xfId="0" applyFont="1" applyFill="1" applyBorder="1" applyAlignment="1">
      <alignment horizontal="center" vertical="center"/>
    </xf>
    <xf numFmtId="0" fontId="56" fillId="0" borderId="62" xfId="4" applyFont="1" applyBorder="1" applyAlignment="1" applyProtection="1">
      <alignment vertical="center" wrapText="1"/>
      <protection locked="0"/>
    </xf>
    <xf numFmtId="0" fontId="64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65" fillId="0" borderId="1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68" xfId="0" applyFont="1" applyBorder="1" applyAlignment="1">
      <alignment horizontal="center" vertical="center"/>
    </xf>
    <xf numFmtId="0" fontId="1" fillId="0" borderId="30" xfId="0" applyFont="1" applyBorder="1" applyAlignment="1">
      <alignment horizontal="left" vertical="center"/>
    </xf>
    <xf numFmtId="0" fontId="1" fillId="0" borderId="30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 vertical="center" wrapText="1"/>
    </xf>
    <xf numFmtId="0" fontId="1" fillId="0" borderId="69" xfId="0" applyFont="1" applyBorder="1" applyAlignment="1">
      <alignment horizontal="center" vertical="top"/>
    </xf>
    <xf numFmtId="0" fontId="65" fillId="0" borderId="52" xfId="0" applyFont="1" applyBorder="1" applyAlignment="1">
      <alignment horizontal="left" vertical="top"/>
    </xf>
    <xf numFmtId="0" fontId="65" fillId="0" borderId="53" xfId="0" applyFont="1" applyBorder="1" applyAlignment="1">
      <alignment horizontal="left"/>
    </xf>
    <xf numFmtId="0" fontId="65" fillId="0" borderId="53" xfId="0" applyFont="1" applyBorder="1"/>
    <xf numFmtId="0" fontId="65" fillId="0" borderId="54" xfId="0" applyFont="1" applyBorder="1"/>
    <xf numFmtId="0" fontId="1" fillId="0" borderId="16" xfId="0" applyFont="1" applyBorder="1"/>
    <xf numFmtId="0" fontId="1" fillId="0" borderId="0" xfId="0" applyFont="1" applyAlignment="1">
      <alignment wrapText="1"/>
    </xf>
    <xf numFmtId="0" fontId="1" fillId="0" borderId="0" xfId="0" applyFont="1"/>
    <xf numFmtId="0" fontId="63" fillId="0" borderId="0" xfId="0" applyFont="1" applyAlignment="1">
      <alignment vertical="center" wrapText="1"/>
    </xf>
    <xf numFmtId="0" fontId="64" fillId="0" borderId="0" xfId="0" applyFont="1" applyAlignment="1">
      <alignment vertical="center" wrapText="1"/>
    </xf>
    <xf numFmtId="0" fontId="63" fillId="0" borderId="0" xfId="0" applyFont="1" applyAlignment="1">
      <alignment horizontal="center" vertical="center" wrapText="1"/>
    </xf>
    <xf numFmtId="0" fontId="65" fillId="0" borderId="16" xfId="0" applyFont="1" applyBorder="1"/>
    <xf numFmtId="165" fontId="1" fillId="0" borderId="1" xfId="0" applyNumberFormat="1" applyFont="1" applyBorder="1" applyAlignment="1">
      <alignment horizontal="right" vertical="center"/>
    </xf>
    <xf numFmtId="165" fontId="1" fillId="0" borderId="30" xfId="0" applyNumberFormat="1" applyFont="1" applyBorder="1" applyAlignment="1">
      <alignment horizontal="right" vertical="center"/>
    </xf>
    <xf numFmtId="0" fontId="23" fillId="0" borderId="67" xfId="0" applyFont="1" applyBorder="1"/>
    <xf numFmtId="0" fontId="23" fillId="0" borderId="61" xfId="0" applyFont="1" applyBorder="1"/>
    <xf numFmtId="0" fontId="23" fillId="0" borderId="66" xfId="0" applyFont="1" applyBorder="1"/>
    <xf numFmtId="0" fontId="23" fillId="0" borderId="31" xfId="0" applyFont="1" applyBorder="1"/>
    <xf numFmtId="0" fontId="31" fillId="0" borderId="65" xfId="0" applyFont="1" applyBorder="1"/>
    <xf numFmtId="0" fontId="23" fillId="0" borderId="65" xfId="0" applyFont="1" applyBorder="1"/>
    <xf numFmtId="0" fontId="23" fillId="0" borderId="32" xfId="0" applyFont="1" applyBorder="1"/>
    <xf numFmtId="0" fontId="66" fillId="0" borderId="2" xfId="0" applyFont="1" applyBorder="1" applyAlignment="1">
      <alignment horizontal="center" vertical="center"/>
    </xf>
    <xf numFmtId="0" fontId="71" fillId="11" borderId="1" xfId="0" applyFont="1" applyFill="1" applyBorder="1"/>
    <xf numFmtId="0" fontId="72" fillId="0" borderId="0" xfId="0" applyFont="1"/>
    <xf numFmtId="0" fontId="34" fillId="0" borderId="1" xfId="0" applyFont="1" applyBorder="1" applyAlignment="1">
      <alignment horizontal="right"/>
    </xf>
    <xf numFmtId="0" fontId="23" fillId="0" borderId="1" xfId="0" applyFont="1" applyBorder="1" applyAlignment="1">
      <alignment horizontal="right"/>
    </xf>
    <xf numFmtId="0" fontId="0" fillId="0" borderId="0" xfId="0" applyAlignment="1">
      <alignment vertical="center" wrapText="1"/>
    </xf>
    <xf numFmtId="0" fontId="56" fillId="0" borderId="72" xfId="4" applyFont="1" applyBorder="1" applyAlignment="1" applyProtection="1">
      <alignment horizontal="center" vertical="center"/>
      <protection locked="0"/>
    </xf>
    <xf numFmtId="0" fontId="56" fillId="0" borderId="62" xfId="0" applyFont="1" applyBorder="1" applyAlignment="1" applyProtection="1">
      <alignment vertical="center" wrapText="1"/>
      <protection locked="0"/>
    </xf>
    <xf numFmtId="0" fontId="36" fillId="0" borderId="4" xfId="0" applyFont="1" applyBorder="1" applyAlignment="1">
      <alignment horizontal="center"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27" fillId="7" borderId="71" xfId="0" applyFont="1" applyFill="1" applyBorder="1" applyAlignment="1">
      <alignment horizontal="center"/>
    </xf>
    <xf numFmtId="0" fontId="27" fillId="7" borderId="49" xfId="0" applyFont="1" applyFill="1" applyBorder="1" applyAlignment="1">
      <alignment horizontal="center"/>
    </xf>
    <xf numFmtId="0" fontId="76" fillId="0" borderId="0" xfId="10" applyFont="1" applyProtection="1">
      <protection locked="0"/>
    </xf>
    <xf numFmtId="0" fontId="76" fillId="0" borderId="0" xfId="10" applyFont="1" applyAlignment="1" applyProtection="1">
      <alignment horizontal="centerContinuous"/>
      <protection locked="0"/>
    </xf>
    <xf numFmtId="0" fontId="76" fillId="0" borderId="1" xfId="10" applyFont="1" applyBorder="1" applyAlignment="1" applyProtection="1">
      <alignment horizontal="center"/>
      <protection locked="0"/>
    </xf>
    <xf numFmtId="0" fontId="76" fillId="0" borderId="1" xfId="10" applyFont="1" applyBorder="1" applyAlignment="1" applyProtection="1">
      <alignment horizontal="center" vertical="center"/>
      <protection locked="0"/>
    </xf>
    <xf numFmtId="0" fontId="76" fillId="0" borderId="0" xfId="10" applyFont="1" applyAlignment="1" applyProtection="1">
      <alignment horizontal="centerContinuous" wrapText="1"/>
      <protection locked="0"/>
    </xf>
    <xf numFmtId="0" fontId="75" fillId="0" borderId="0" xfId="10" applyAlignment="1">
      <alignment wrapText="1"/>
    </xf>
    <xf numFmtId="0" fontId="78" fillId="0" borderId="0" xfId="10" applyFont="1" applyAlignment="1">
      <alignment wrapText="1"/>
    </xf>
    <xf numFmtId="0" fontId="79" fillId="0" borderId="0" xfId="10" applyFont="1" applyAlignment="1">
      <alignment wrapText="1"/>
    </xf>
    <xf numFmtId="0" fontId="79" fillId="0" borderId="0" xfId="10" applyFont="1" applyAlignment="1">
      <alignment horizontal="right" wrapText="1"/>
    </xf>
    <xf numFmtId="0" fontId="76" fillId="0" borderId="1" xfId="10" applyFont="1" applyBorder="1" applyAlignment="1" applyProtection="1">
      <alignment horizontal="center" wrapText="1"/>
      <protection locked="0"/>
    </xf>
    <xf numFmtId="0" fontId="76" fillId="0" borderId="1" xfId="10" applyFont="1" applyBorder="1" applyAlignment="1" applyProtection="1">
      <alignment horizontal="right" wrapText="1"/>
      <protection locked="0"/>
    </xf>
    <xf numFmtId="0" fontId="59" fillId="0" borderId="0" xfId="0" applyFont="1" applyAlignment="1">
      <alignment wrapText="1"/>
    </xf>
    <xf numFmtId="3" fontId="76" fillId="0" borderId="1" xfId="10" applyNumberFormat="1" applyFont="1" applyBorder="1" applyAlignment="1" applyProtection="1">
      <alignment horizontal="right" wrapText="1"/>
      <protection locked="0"/>
    </xf>
    <xf numFmtId="0" fontId="10" fillId="0" borderId="13" xfId="0" applyFont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/>
    </xf>
    <xf numFmtId="0" fontId="12" fillId="3" borderId="2" xfId="0" applyFont="1" applyFill="1" applyBorder="1" applyAlignment="1">
      <alignment horizontal="center" vertical="center"/>
    </xf>
    <xf numFmtId="0" fontId="12" fillId="3" borderId="66" xfId="0" applyFont="1" applyFill="1" applyBorder="1" applyAlignment="1">
      <alignment horizontal="center" vertical="center"/>
    </xf>
    <xf numFmtId="0" fontId="12" fillId="9" borderId="66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1" fontId="50" fillId="2" borderId="0" xfId="0" applyNumberFormat="1" applyFont="1" applyFill="1" applyAlignment="1">
      <alignment horizontal="center" vertical="center"/>
    </xf>
    <xf numFmtId="0" fontId="80" fillId="0" borderId="0" xfId="0" applyFont="1"/>
    <xf numFmtId="1" fontId="50" fillId="0" borderId="0" xfId="0" applyNumberFormat="1" applyFont="1" applyAlignment="1">
      <alignment horizontal="center" vertical="center"/>
    </xf>
    <xf numFmtId="0" fontId="49" fillId="0" borderId="0" xfId="0" applyFont="1"/>
    <xf numFmtId="1" fontId="51" fillId="0" borderId="0" xfId="0" applyNumberFormat="1" applyFont="1" applyAlignment="1">
      <alignment horizontal="center" vertical="center"/>
    </xf>
    <xf numFmtId="1" fontId="55" fillId="0" borderId="0" xfId="0" applyNumberFormat="1" applyFont="1" applyAlignment="1">
      <alignment horizontal="center" vertical="center"/>
    </xf>
    <xf numFmtId="167" fontId="80" fillId="0" borderId="1" xfId="0" applyNumberFormat="1" applyFont="1" applyBorder="1"/>
    <xf numFmtId="167" fontId="50" fillId="0" borderId="1" xfId="0" applyNumberFormat="1" applyFont="1" applyBorder="1" applyAlignment="1">
      <alignment horizontal="center" vertical="center"/>
    </xf>
    <xf numFmtId="167" fontId="49" fillId="0" borderId="1" xfId="0" applyNumberFormat="1" applyFont="1" applyBorder="1"/>
    <xf numFmtId="167" fontId="51" fillId="0" borderId="1" xfId="0" applyNumberFormat="1" applyFont="1" applyBorder="1" applyAlignment="1">
      <alignment horizontal="center" vertical="center"/>
    </xf>
    <xf numFmtId="167" fontId="0" fillId="0" borderId="1" xfId="0" applyNumberFormat="1" applyBorder="1"/>
    <xf numFmtId="167" fontId="55" fillId="0" borderId="1" xfId="0" applyNumberFormat="1" applyFont="1" applyBorder="1" applyAlignment="1">
      <alignment horizontal="center" vertical="center"/>
    </xf>
    <xf numFmtId="167" fontId="50" fillId="0" borderId="0" xfId="0" applyNumberFormat="1" applyFont="1" applyAlignment="1">
      <alignment horizontal="center" vertical="center"/>
    </xf>
    <xf numFmtId="167" fontId="80" fillId="0" borderId="0" xfId="0" applyNumberFormat="1" applyFont="1"/>
    <xf numFmtId="167" fontId="49" fillId="0" borderId="0" xfId="0" applyNumberFormat="1" applyFont="1"/>
    <xf numFmtId="167" fontId="51" fillId="0" borderId="0" xfId="0" applyNumberFormat="1" applyFont="1" applyAlignment="1">
      <alignment horizontal="center" vertical="center"/>
    </xf>
    <xf numFmtId="167" fontId="0" fillId="0" borderId="0" xfId="0" applyNumberFormat="1"/>
    <xf numFmtId="167" fontId="3" fillId="0" borderId="0" xfId="0" applyNumberFormat="1" applyFont="1" applyProtection="1">
      <protection locked="0"/>
    </xf>
    <xf numFmtId="167" fontId="55" fillId="0" borderId="0" xfId="0" applyNumberFormat="1" applyFont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2" fillId="9" borderId="65" xfId="0" applyFont="1" applyFill="1" applyBorder="1" applyAlignment="1">
      <alignment horizontal="center" vertical="center"/>
    </xf>
    <xf numFmtId="0" fontId="80" fillId="0" borderId="1" xfId="0" applyFont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52" fillId="0" borderId="1" xfId="0" applyFont="1" applyBorder="1"/>
    <xf numFmtId="0" fontId="80" fillId="0" borderId="1" xfId="0" applyFont="1" applyBorder="1"/>
    <xf numFmtId="0" fontId="3" fillId="0" borderId="1" xfId="10" applyFont="1" applyBorder="1" applyAlignment="1" applyProtection="1">
      <alignment vertical="center" wrapText="1"/>
      <protection locked="0"/>
    </xf>
    <xf numFmtId="0" fontId="52" fillId="0" borderId="1" xfId="10" applyFont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/>
    </xf>
    <xf numFmtId="0" fontId="12" fillId="3" borderId="2" xfId="0" applyFont="1" applyFill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 vertical="center"/>
    </xf>
    <xf numFmtId="0" fontId="81" fillId="0" borderId="2" xfId="0" applyFont="1" applyBorder="1" applyAlignment="1">
      <alignment horizontal="center" vertical="center"/>
    </xf>
    <xf numFmtId="167" fontId="82" fillId="0" borderId="1" xfId="0" applyNumberFormat="1" applyFont="1" applyBorder="1" applyAlignment="1">
      <alignment horizontal="left" vertical="center" indent="1"/>
    </xf>
    <xf numFmtId="167" fontId="3" fillId="0" borderId="1" xfId="0" applyNumberFormat="1" applyFont="1" applyBorder="1" applyAlignment="1">
      <alignment horizontal="right" vertical="center" indent="1"/>
    </xf>
    <xf numFmtId="0" fontId="18" fillId="0" borderId="19" xfId="0" applyFont="1" applyBorder="1" applyAlignment="1" applyProtection="1">
      <alignment wrapText="1"/>
      <protection locked="0"/>
    </xf>
    <xf numFmtId="0" fontId="18" fillId="0" borderId="73" xfId="0" applyFont="1" applyBorder="1" applyAlignment="1" applyProtection="1">
      <alignment wrapText="1"/>
      <protection locked="0"/>
    </xf>
    <xf numFmtId="0" fontId="12" fillId="8" borderId="1" xfId="0" applyFont="1" applyFill="1" applyBorder="1" applyAlignment="1">
      <alignment horizontal="center" vertical="center"/>
    </xf>
    <xf numFmtId="0" fontId="0" fillId="0" borderId="1" xfId="0" applyBorder="1"/>
    <xf numFmtId="0" fontId="3" fillId="8" borderId="1" xfId="10" applyFont="1" applyFill="1" applyBorder="1" applyAlignment="1" applyProtection="1">
      <alignment vertical="center" wrapText="1"/>
      <protection locked="0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/>
    </xf>
    <xf numFmtId="0" fontId="85" fillId="0" borderId="62" xfId="4" applyFont="1" applyBorder="1" applyAlignment="1">
      <alignment vertical="center"/>
    </xf>
    <xf numFmtId="0" fontId="84" fillId="0" borderId="0" xfId="0" applyFont="1"/>
    <xf numFmtId="0" fontId="24" fillId="0" borderId="0" xfId="0" applyFont="1" applyAlignment="1">
      <alignment horizontal="center"/>
    </xf>
    <xf numFmtId="0" fontId="14" fillId="0" borderId="11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10" xfId="0" applyFont="1" applyBorder="1" applyAlignment="1">
      <alignment vertical="center" wrapText="1"/>
    </xf>
    <xf numFmtId="0" fontId="14" fillId="0" borderId="10" xfId="0" applyFont="1" applyBorder="1" applyAlignment="1">
      <alignment horizontal="justify" vertical="center" wrapText="1"/>
    </xf>
    <xf numFmtId="0" fontId="25" fillId="0" borderId="74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 wrapText="1"/>
    </xf>
    <xf numFmtId="0" fontId="86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vertical="center" wrapText="1"/>
    </xf>
    <xf numFmtId="0" fontId="18" fillId="0" borderId="1" xfId="0" applyFont="1" applyBorder="1" applyAlignment="1">
      <alignment horizontal="justify" vertical="center" wrapText="1"/>
    </xf>
    <xf numFmtId="0" fontId="18" fillId="0" borderId="1" xfId="0" applyFont="1" applyBorder="1" applyAlignment="1">
      <alignment horizontal="center" vertical="center" wrapText="1"/>
    </xf>
    <xf numFmtId="0" fontId="86" fillId="0" borderId="10" xfId="0" applyFont="1" applyBorder="1" applyAlignment="1">
      <alignment horizontal="center" vertical="center" wrapText="1"/>
    </xf>
    <xf numFmtId="2" fontId="18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87" fillId="0" borderId="1" xfId="0" applyFont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  <xf numFmtId="0" fontId="88" fillId="0" borderId="0" xfId="0" applyFont="1"/>
    <xf numFmtId="0" fontId="89" fillId="13" borderId="1" xfId="0" applyFont="1" applyFill="1" applyBorder="1" applyAlignment="1">
      <alignment horizontal="center" vertical="center"/>
    </xf>
    <xf numFmtId="0" fontId="52" fillId="0" borderId="1" xfId="0" applyFont="1" applyBorder="1" applyAlignment="1">
      <alignment horizontal="center" vertical="center" wrapText="1"/>
    </xf>
    <xf numFmtId="0" fontId="89" fillId="14" borderId="1" xfId="0" applyFont="1" applyFill="1" applyBorder="1" applyAlignment="1">
      <alignment horizontal="center" vertical="center" wrapText="1"/>
    </xf>
    <xf numFmtId="0" fontId="72" fillId="0" borderId="0" xfId="0" applyFont="1" applyAlignment="1">
      <alignment horizontal="left"/>
    </xf>
    <xf numFmtId="0" fontId="34" fillId="0" borderId="1" xfId="0" applyFont="1" applyBorder="1"/>
    <xf numFmtId="0" fontId="23" fillId="0" borderId="1" xfId="0" applyFont="1" applyBorder="1"/>
    <xf numFmtId="0" fontId="67" fillId="0" borderId="0" xfId="0" applyFont="1" applyAlignment="1">
      <alignment horizontal="left"/>
    </xf>
    <xf numFmtId="0" fontId="91" fillId="0" borderId="1" xfId="0" applyFont="1" applyBorder="1" applyAlignment="1">
      <alignment vertical="center" wrapText="1"/>
    </xf>
    <xf numFmtId="0" fontId="94" fillId="12" borderId="1" xfId="0" applyFont="1" applyFill="1" applyBorder="1" applyAlignment="1">
      <alignment horizontal="center" vertical="center" wrapText="1"/>
    </xf>
    <xf numFmtId="0" fontId="91" fillId="0" borderId="1" xfId="0" applyFont="1" applyBorder="1" applyAlignment="1">
      <alignment horizontal="right" vertical="center" wrapText="1"/>
    </xf>
    <xf numFmtId="0" fontId="3" fillId="0" borderId="1" xfId="0" applyFont="1" applyBorder="1" applyAlignment="1" applyProtection="1">
      <alignment vertical="center"/>
      <protection locked="0"/>
    </xf>
    <xf numFmtId="0" fontId="91" fillId="0" borderId="1" xfId="16" applyFont="1" applyBorder="1" applyAlignment="1">
      <alignment vertical="center" wrapText="1"/>
    </xf>
    <xf numFmtId="0" fontId="91" fillId="0" borderId="1" xfId="16" applyFont="1" applyBorder="1" applyAlignment="1">
      <alignment horizontal="right" vertical="center" wrapText="1"/>
    </xf>
    <xf numFmtId="0" fontId="91" fillId="0" borderId="1" xfId="16" applyFont="1" applyBorder="1" applyAlignment="1">
      <alignment horizontal="center" vertical="center" wrapText="1"/>
    </xf>
    <xf numFmtId="0" fontId="18" fillId="0" borderId="1" xfId="4" applyNumberFormat="1" applyFont="1" applyBorder="1" applyAlignment="1" applyProtection="1">
      <alignment horizontal="left" vertical="center" wrapText="1"/>
    </xf>
    <xf numFmtId="0" fontId="18" fillId="15" borderId="1" xfId="0" applyNumberFormat="1" applyFont="1" applyFill="1" applyBorder="1" applyAlignment="1" applyProtection="1">
      <alignment horizontal="left" wrapText="1"/>
    </xf>
    <xf numFmtId="3" fontId="56" fillId="2" borderId="62" xfId="4" applyNumberFormat="1" applyFont="1" applyFill="1" applyBorder="1" applyAlignment="1" applyProtection="1">
      <alignment vertical="center"/>
      <protection locked="0"/>
    </xf>
    <xf numFmtId="3" fontId="96" fillId="0" borderId="62" xfId="4" applyNumberFormat="1" applyFont="1" applyBorder="1" applyAlignment="1" applyProtection="1">
      <alignment vertical="center"/>
      <protection locked="0"/>
    </xf>
    <xf numFmtId="3" fontId="56" fillId="0" borderId="62" xfId="0" applyNumberFormat="1" applyFont="1" applyFill="1" applyBorder="1" applyAlignment="1" applyProtection="1">
      <alignment vertical="center"/>
      <protection locked="0"/>
    </xf>
    <xf numFmtId="0" fontId="56" fillId="0" borderId="62" xfId="4" applyNumberFormat="1" applyFont="1" applyFill="1" applyBorder="1" applyAlignment="1" applyProtection="1">
      <alignment vertical="center" wrapText="1"/>
      <protection locked="0"/>
    </xf>
    <xf numFmtId="3" fontId="43" fillId="0" borderId="62" xfId="4" applyNumberFormat="1" applyFont="1" applyBorder="1" applyAlignment="1" applyProtection="1">
      <alignment vertical="center"/>
      <protection locked="0"/>
    </xf>
    <xf numFmtId="0" fontId="3" fillId="0" borderId="1" xfId="4" applyNumberFormat="1" applyFont="1" applyFill="1" applyBorder="1" applyAlignment="1" applyProtection="1">
      <alignment horizontal="left" vertical="center" wrapText="1"/>
    </xf>
    <xf numFmtId="0" fontId="3" fillId="0" borderId="1" xfId="0" applyNumberFormat="1" applyFont="1" applyFill="1" applyBorder="1" applyAlignment="1" applyProtection="1">
      <alignment horizontal="left" wrapText="1"/>
    </xf>
    <xf numFmtId="3" fontId="56" fillId="0" borderId="62" xfId="4" applyNumberFormat="1" applyFont="1" applyFill="1" applyBorder="1" applyAlignment="1" applyProtection="1">
      <alignment vertical="center"/>
      <protection locked="0"/>
    </xf>
    <xf numFmtId="0" fontId="56" fillId="0" borderId="72" xfId="0" applyNumberFormat="1" applyFont="1" applyFill="1" applyBorder="1" applyAlignment="1" applyProtection="1">
      <alignment horizontal="center" vertical="center"/>
      <protection locked="0"/>
    </xf>
    <xf numFmtId="0" fontId="56" fillId="0" borderId="62" xfId="0" applyNumberFormat="1" applyFont="1" applyFill="1" applyBorder="1" applyAlignment="1" applyProtection="1">
      <alignment vertical="center" wrapText="1"/>
      <protection locked="0"/>
    </xf>
    <xf numFmtId="0" fontId="94" fillId="12" borderId="1" xfId="0" applyFont="1" applyFill="1" applyBorder="1" applyAlignment="1">
      <alignment horizontal="right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horizontal="right" vertical="center" wrapText="1"/>
    </xf>
    <xf numFmtId="0" fontId="98" fillId="0" borderId="0" xfId="0" applyFont="1"/>
    <xf numFmtId="0" fontId="91" fillId="0" borderId="0" xfId="0" applyFont="1"/>
    <xf numFmtId="0" fontId="91" fillId="0" borderId="0" xfId="0" applyFont="1" applyAlignment="1">
      <alignment vertical="center" wrapText="1"/>
    </xf>
    <xf numFmtId="0" fontId="91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0" fillId="0" borderId="0" xfId="0" applyNumberFormat="1" applyAlignment="1"/>
    <xf numFmtId="0" fontId="0" fillId="0" borderId="0" xfId="0" applyNumberFormat="1" applyFill="1" applyAlignment="1"/>
    <xf numFmtId="0" fontId="45" fillId="0" borderId="0" xfId="0" applyFont="1" applyAlignment="1">
      <alignment horizontal="left" vertical="center"/>
    </xf>
    <xf numFmtId="0" fontId="46" fillId="0" borderId="0" xfId="0" applyFont="1" applyAlignment="1">
      <alignment horizontal="left" vertical="center"/>
    </xf>
    <xf numFmtId="0" fontId="47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5" fillId="0" borderId="36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12" fillId="3" borderId="16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16" xfId="0" applyFont="1" applyFill="1" applyBorder="1" applyAlignment="1">
      <alignment horizontal="center" vertical="center" wrapText="1"/>
    </xf>
    <xf numFmtId="0" fontId="12" fillId="3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2" fillId="3" borderId="67" xfId="0" applyFont="1" applyFill="1" applyBorder="1" applyAlignment="1">
      <alignment horizontal="center" vertical="center" wrapText="1"/>
    </xf>
    <xf numFmtId="0" fontId="12" fillId="3" borderId="71" xfId="0" applyFont="1" applyFill="1" applyBorder="1" applyAlignment="1">
      <alignment horizontal="center" vertical="center"/>
    </xf>
    <xf numFmtId="0" fontId="12" fillId="3" borderId="61" xfId="0" applyFont="1" applyFill="1" applyBorder="1" applyAlignment="1">
      <alignment horizontal="center" vertical="center" wrapText="1"/>
    </xf>
    <xf numFmtId="0" fontId="12" fillId="3" borderId="31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 wrapText="1"/>
    </xf>
    <xf numFmtId="0" fontId="93" fillId="0" borderId="0" xfId="0" applyFont="1" applyAlignment="1">
      <alignment horizontal="center" vertical="center" wrapText="1"/>
    </xf>
    <xf numFmtId="0" fontId="97" fillId="0" borderId="0" xfId="0" applyFont="1"/>
    <xf numFmtId="0" fontId="95" fillId="0" borderId="0" xfId="16" applyAlignment="1">
      <alignment vertical="center" wrapText="1"/>
    </xf>
    <xf numFmtId="0" fontId="93" fillId="0" borderId="0" xfId="16" applyFont="1" applyAlignment="1">
      <alignment horizontal="center" vertical="center" wrapText="1"/>
    </xf>
    <xf numFmtId="0" fontId="77" fillId="0" borderId="1" xfId="10" applyFont="1" applyBorder="1" applyAlignment="1" applyProtection="1">
      <alignment horizontal="center" vertical="center" wrapText="1"/>
      <protection locked="0"/>
    </xf>
    <xf numFmtId="0" fontId="76" fillId="0" borderId="1" xfId="10" applyFont="1" applyBorder="1" applyAlignment="1" applyProtection="1">
      <alignment horizontal="center" vertical="center" wrapText="1"/>
      <protection locked="0"/>
    </xf>
    <xf numFmtId="0" fontId="76" fillId="0" borderId="1" xfId="10" applyFont="1" applyBorder="1" applyAlignment="1" applyProtection="1">
      <alignment wrapText="1"/>
      <protection locked="0"/>
    </xf>
    <xf numFmtId="0" fontId="37" fillId="8" borderId="1" xfId="10" applyFont="1" applyFill="1" applyBorder="1" applyAlignment="1" applyProtection="1">
      <alignment horizontal="center" vertical="center" wrapText="1"/>
      <protection locked="0"/>
    </xf>
    <xf numFmtId="0" fontId="37" fillId="8" borderId="1" xfId="10" applyFont="1" applyFill="1" applyBorder="1" applyAlignment="1" applyProtection="1">
      <alignment wrapText="1"/>
      <protection locked="0"/>
    </xf>
    <xf numFmtId="0" fontId="77" fillId="0" borderId="1" xfId="10" applyFont="1" applyBorder="1" applyAlignment="1" applyProtection="1">
      <alignment vertical="center" wrapText="1"/>
      <protection locked="0"/>
    </xf>
    <xf numFmtId="0" fontId="76" fillId="0" borderId="1" xfId="10" applyFont="1" applyBorder="1" applyAlignment="1" applyProtection="1">
      <alignment horizontal="center" vertical="center" wrapText="1" shrinkToFit="1"/>
      <protection locked="0"/>
    </xf>
    <xf numFmtId="0" fontId="37" fillId="0" borderId="1" xfId="10" applyFont="1" applyBorder="1" applyAlignment="1" applyProtection="1">
      <alignment horizontal="center" vertical="center" wrapText="1"/>
      <protection locked="0"/>
    </xf>
    <xf numFmtId="0" fontId="37" fillId="0" borderId="1" xfId="10" applyFont="1" applyBorder="1" applyAlignment="1" applyProtection="1">
      <alignment wrapText="1"/>
      <protection locked="0"/>
    </xf>
    <xf numFmtId="0" fontId="76" fillId="0" borderId="1" xfId="10" applyFont="1" applyBorder="1" applyAlignment="1" applyProtection="1">
      <alignment horizontal="center" wrapText="1"/>
      <protection locked="0"/>
    </xf>
    <xf numFmtId="0" fontId="77" fillId="0" borderId="30" xfId="10" applyFont="1" applyBorder="1" applyAlignment="1" applyProtection="1">
      <alignment horizontal="center" vertical="center" wrapText="1"/>
      <protection locked="0"/>
    </xf>
    <xf numFmtId="0" fontId="77" fillId="0" borderId="6" xfId="10" applyFont="1" applyBorder="1" applyAlignment="1" applyProtection="1">
      <alignment horizontal="center" vertical="center" wrapText="1"/>
      <protection locked="0"/>
    </xf>
    <xf numFmtId="0" fontId="76" fillId="0" borderId="32" xfId="10" applyFont="1" applyBorder="1" applyAlignment="1" applyProtection="1">
      <alignment horizontal="center" wrapText="1"/>
      <protection locked="0"/>
    </xf>
    <xf numFmtId="0" fontId="76" fillId="0" borderId="36" xfId="10" applyFont="1" applyBorder="1" applyAlignment="1" applyProtection="1">
      <alignment horizontal="center" wrapText="1"/>
      <protection locked="0"/>
    </xf>
    <xf numFmtId="0" fontId="8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87" fillId="0" borderId="1" xfId="0" applyFont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65" fillId="0" borderId="39" xfId="0" applyFont="1" applyBorder="1" applyAlignment="1">
      <alignment horizontal="center" vertical="center" wrapText="1"/>
    </xf>
    <xf numFmtId="0" fontId="65" fillId="0" borderId="6" xfId="0" applyFont="1" applyBorder="1" applyAlignment="1">
      <alignment horizontal="center" vertical="center" wrapText="1"/>
    </xf>
    <xf numFmtId="0" fontId="66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65" fillId="0" borderId="70" xfId="0" applyFont="1" applyBorder="1" applyAlignment="1">
      <alignment horizontal="center" vertical="center"/>
    </xf>
    <xf numFmtId="0" fontId="65" fillId="0" borderId="64" xfId="0" applyFont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65" fillId="0" borderId="38" xfId="0" applyFont="1" applyBorder="1" applyAlignment="1">
      <alignment horizontal="center" vertical="center"/>
    </xf>
    <xf numFmtId="0" fontId="65" fillId="0" borderId="48" xfId="0" applyFont="1" applyBorder="1" applyAlignment="1">
      <alignment horizontal="center" vertical="center"/>
    </xf>
    <xf numFmtId="0" fontId="65" fillId="0" borderId="39" xfId="0" applyFont="1" applyBorder="1" applyAlignment="1">
      <alignment horizontal="center" vertical="center"/>
    </xf>
    <xf numFmtId="0" fontId="65" fillId="0" borderId="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9" xfId="0" applyFont="1" applyBorder="1" applyAlignment="1">
      <alignment horizontal="left" vertical="center" wrapText="1"/>
    </xf>
    <xf numFmtId="0" fontId="4" fillId="0" borderId="24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3" fillId="0" borderId="28" xfId="0" applyFont="1" applyBorder="1" applyAlignment="1">
      <alignment vertical="center" wrapText="1"/>
    </xf>
    <xf numFmtId="0" fontId="3" fillId="0" borderId="37" xfId="0" applyFont="1" applyBorder="1" applyAlignment="1">
      <alignment vertical="center" wrapText="1"/>
    </xf>
    <xf numFmtId="0" fontId="3" fillId="0" borderId="20" xfId="0" applyFont="1" applyBorder="1" applyAlignment="1">
      <alignment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  <protection locked="0"/>
    </xf>
    <xf numFmtId="0" fontId="20" fillId="0" borderId="4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2" fillId="0" borderId="36" xfId="0" applyNumberFormat="1" applyFont="1" applyBorder="1" applyAlignment="1">
      <alignment horizontal="center" vertical="center"/>
    </xf>
    <xf numFmtId="0" fontId="25" fillId="0" borderId="40" xfId="0" applyFont="1" applyBorder="1" applyAlignment="1">
      <alignment horizontal="left" vertical="center"/>
    </xf>
    <xf numFmtId="0" fontId="25" fillId="0" borderId="41" xfId="0" applyFont="1" applyBorder="1" applyAlignment="1">
      <alignment horizontal="left" vertical="center"/>
    </xf>
    <xf numFmtId="0" fontId="25" fillId="0" borderId="42" xfId="0" applyFont="1" applyBorder="1" applyAlignment="1">
      <alignment horizontal="left" vertical="center"/>
    </xf>
    <xf numFmtId="0" fontId="29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25" fillId="0" borderId="16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3" fillId="0" borderId="0" xfId="0" applyFont="1" applyAlignment="1">
      <alignment horizontal="left" vertical="center" wrapText="1"/>
    </xf>
    <xf numFmtId="0" fontId="23" fillId="0" borderId="61" xfId="0" applyFont="1" applyBorder="1" applyAlignment="1">
      <alignment horizontal="left" vertical="center" wrapText="1"/>
    </xf>
    <xf numFmtId="0" fontId="23" fillId="0" borderId="36" xfId="0" applyFont="1" applyBorder="1" applyAlignment="1">
      <alignment horizontal="left" vertical="center" wrapText="1"/>
    </xf>
    <xf numFmtId="0" fontId="23" fillId="0" borderId="71" xfId="0" applyFont="1" applyBorder="1" applyAlignment="1">
      <alignment horizontal="left" vertical="center" wrapText="1"/>
    </xf>
    <xf numFmtId="0" fontId="67" fillId="0" borderId="66" xfId="0" applyFont="1" applyBorder="1" applyAlignment="1">
      <alignment horizontal="center" vertical="center"/>
    </xf>
    <xf numFmtId="0" fontId="67" fillId="0" borderId="31" xfId="0" applyFont="1" applyBorder="1" applyAlignment="1">
      <alignment horizontal="center" vertical="center"/>
    </xf>
    <xf numFmtId="0" fontId="67" fillId="0" borderId="67" xfId="0" applyFont="1" applyBorder="1" applyAlignment="1">
      <alignment horizontal="center" vertical="center"/>
    </xf>
    <xf numFmtId="0" fontId="72" fillId="0" borderId="0" xfId="0" applyFont="1" applyAlignment="1">
      <alignment horizontal="left"/>
    </xf>
    <xf numFmtId="0" fontId="89" fillId="13" borderId="1" xfId="0" applyFont="1" applyFill="1" applyBorder="1" applyAlignment="1">
      <alignment horizontal="center" vertical="center" wrapText="1"/>
    </xf>
    <xf numFmtId="0" fontId="89" fillId="13" borderId="1" xfId="0" applyFont="1" applyFill="1" applyBorder="1" applyAlignment="1">
      <alignment horizontal="center" vertical="center"/>
    </xf>
  </cellXfs>
  <cellStyles count="17">
    <cellStyle name="Comma 2" xfId="5"/>
    <cellStyle name="Comma 2 2" xfId="11"/>
    <cellStyle name="Comma 3" xfId="7"/>
    <cellStyle name="Comma 3 2" xfId="12"/>
    <cellStyle name="Normal" xfId="0" builtinId="0"/>
    <cellStyle name="Normal 101" xfId="8"/>
    <cellStyle name="Normal 2" xfId="6"/>
    <cellStyle name="Normal 3" xfId="4"/>
    <cellStyle name="Normal 4" xfId="10"/>
    <cellStyle name="Normal 4 2" xfId="13"/>
    <cellStyle name="Normal 5" xfId="9"/>
    <cellStyle name="Normal 6" xfId="14"/>
    <cellStyle name="Normal 7" xfId="15"/>
    <cellStyle name="Normal 8" xfId="16"/>
    <cellStyle name="Normal_cat tcs" xfId="2"/>
    <cellStyle name="Normal_Lay thong so" xfId="3"/>
    <cellStyle name="Normal_TH_NgLuoi" xfId="1"/>
  </cellStyles>
  <dxfs count="0"/>
  <tableStyles count="0" defaultTableStyle="TableStyleMedium2" defaultPivotStyle="PivotStyleMedium9"/>
  <colors>
    <mruColors>
      <color rgb="FF9900FF"/>
      <color rgb="FF00CCFF"/>
      <color rgb="FFEB9F07"/>
      <color rgb="FF00CC00"/>
      <color rgb="FF993300"/>
      <color rgb="FF2E1110"/>
      <color rgb="FF99FFCC"/>
      <color rgb="FF008000"/>
      <color rgb="FF9900CC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revisionHeaders" Target="revisions/revisionHeader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usernames" Target="revisions/userNam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9548723702902789E-2"/>
          <c:y val="1.9491836736554156E-2"/>
          <c:w val="0.92368911558818056"/>
          <c:h val="0.9095006239466058"/>
        </c:manualLayout>
      </c:layout>
      <c:areaChart>
        <c:grouping val="stacked"/>
        <c:varyColors val="0"/>
        <c:ser>
          <c:idx val="1"/>
          <c:order val="0"/>
          <c:tx>
            <c:v>NHIỆT ĐIỆN THAN</c:v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DATA!$D$21:$AY$21</c:f>
              <c:numCache>
                <c:formatCode>#,##0.0</c:formatCode>
                <c:ptCount val="48"/>
                <c:pt idx="0">
                  <c:v>1552.1999999999998</c:v>
                </c:pt>
                <c:pt idx="1">
                  <c:v>1553</c:v>
                </c:pt>
                <c:pt idx="2">
                  <c:v>1548.6999999999998</c:v>
                </c:pt>
                <c:pt idx="3">
                  <c:v>1532.3000000000002</c:v>
                </c:pt>
                <c:pt idx="4">
                  <c:v>1532.3000000000002</c:v>
                </c:pt>
                <c:pt idx="5">
                  <c:v>1541.6999999999998</c:v>
                </c:pt>
                <c:pt idx="6">
                  <c:v>1536.2</c:v>
                </c:pt>
                <c:pt idx="7">
                  <c:v>1533.9</c:v>
                </c:pt>
                <c:pt idx="8">
                  <c:v>1529.5</c:v>
                </c:pt>
                <c:pt idx="9">
                  <c:v>1529.6</c:v>
                </c:pt>
                <c:pt idx="10">
                  <c:v>1538</c:v>
                </c:pt>
                <c:pt idx="11">
                  <c:v>1554.4</c:v>
                </c:pt>
                <c:pt idx="12">
                  <c:v>1550.6</c:v>
                </c:pt>
                <c:pt idx="13">
                  <c:v>1551.3</c:v>
                </c:pt>
                <c:pt idx="14">
                  <c:v>1555.4</c:v>
                </c:pt>
                <c:pt idx="15">
                  <c:v>1555.4</c:v>
                </c:pt>
                <c:pt idx="16">
                  <c:v>1553.1</c:v>
                </c:pt>
                <c:pt idx="17">
                  <c:v>1550</c:v>
                </c:pt>
                <c:pt idx="18">
                  <c:v>1547.4</c:v>
                </c:pt>
                <c:pt idx="19">
                  <c:v>1552</c:v>
                </c:pt>
                <c:pt idx="20">
                  <c:v>1562.1</c:v>
                </c:pt>
                <c:pt idx="21">
                  <c:v>1555.1999999999998</c:v>
                </c:pt>
                <c:pt idx="22">
                  <c:v>1548.9</c:v>
                </c:pt>
                <c:pt idx="23">
                  <c:v>1552.6</c:v>
                </c:pt>
                <c:pt idx="24">
                  <c:v>1551.5</c:v>
                </c:pt>
                <c:pt idx="25">
                  <c:v>1547.8</c:v>
                </c:pt>
                <c:pt idx="26">
                  <c:v>1546.6999999999998</c:v>
                </c:pt>
                <c:pt idx="27">
                  <c:v>1540</c:v>
                </c:pt>
                <c:pt idx="28">
                  <c:v>1544.6</c:v>
                </c:pt>
                <c:pt idx="29">
                  <c:v>1550.6999999999998</c:v>
                </c:pt>
                <c:pt idx="30">
                  <c:v>1550.5</c:v>
                </c:pt>
                <c:pt idx="31">
                  <c:v>1543.4</c:v>
                </c:pt>
                <c:pt idx="32">
                  <c:v>1545.2</c:v>
                </c:pt>
                <c:pt idx="33">
                  <c:v>1553.3000000000002</c:v>
                </c:pt>
                <c:pt idx="34">
                  <c:v>1695.1999999999998</c:v>
                </c:pt>
                <c:pt idx="35">
                  <c:v>1700.1999999999998</c:v>
                </c:pt>
                <c:pt idx="36">
                  <c:v>1702.2</c:v>
                </c:pt>
                <c:pt idx="37">
                  <c:v>1652.8</c:v>
                </c:pt>
                <c:pt idx="38">
                  <c:v>1663.3000000000002</c:v>
                </c:pt>
                <c:pt idx="39">
                  <c:v>1533.3</c:v>
                </c:pt>
                <c:pt idx="40">
                  <c:v>1534.9</c:v>
                </c:pt>
                <c:pt idx="41">
                  <c:v>1534.7</c:v>
                </c:pt>
                <c:pt idx="42">
                  <c:v>1530.6</c:v>
                </c:pt>
                <c:pt idx="43">
                  <c:v>1530.6</c:v>
                </c:pt>
                <c:pt idx="44">
                  <c:v>1535.1999999999998</c:v>
                </c:pt>
                <c:pt idx="45">
                  <c:v>1539.1999999999998</c:v>
                </c:pt>
                <c:pt idx="46">
                  <c:v>1539.1999999999998</c:v>
                </c:pt>
                <c:pt idx="47">
                  <c:v>1533.5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692E-48E9-9C11-E9E3960EB6CD}"/>
            </c:ext>
          </c:extLst>
        </c:ser>
        <c:ser>
          <c:idx val="2"/>
          <c:order val="1"/>
          <c:tx>
            <c:v>TUABIN KHÍ</c:v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DATA!$D$23:$AY$23</c:f>
              <c:numCache>
                <c:formatCode>#,##0.0</c:formatCode>
                <c:ptCount val="48"/>
                <c:pt idx="0">
                  <c:v>1303.6999999999998</c:v>
                </c:pt>
                <c:pt idx="1">
                  <c:v>1304</c:v>
                </c:pt>
                <c:pt idx="2">
                  <c:v>1304</c:v>
                </c:pt>
                <c:pt idx="3">
                  <c:v>1302.6999999999998</c:v>
                </c:pt>
                <c:pt idx="4">
                  <c:v>1301.5</c:v>
                </c:pt>
                <c:pt idx="5">
                  <c:v>1302.2999999999997</c:v>
                </c:pt>
                <c:pt idx="6">
                  <c:v>1304.2999999999997</c:v>
                </c:pt>
                <c:pt idx="7">
                  <c:v>1303.7999999999997</c:v>
                </c:pt>
                <c:pt idx="8">
                  <c:v>1306.8999999999999</c:v>
                </c:pt>
                <c:pt idx="9">
                  <c:v>1303.2999999999997</c:v>
                </c:pt>
                <c:pt idx="10">
                  <c:v>1300.1999999999998</c:v>
                </c:pt>
                <c:pt idx="11">
                  <c:v>1306.8</c:v>
                </c:pt>
                <c:pt idx="12">
                  <c:v>1304.1999999999998</c:v>
                </c:pt>
                <c:pt idx="13">
                  <c:v>1303.6999999999998</c:v>
                </c:pt>
                <c:pt idx="14">
                  <c:v>1303.5999999999999</c:v>
                </c:pt>
                <c:pt idx="15">
                  <c:v>1303.0999999999999</c:v>
                </c:pt>
                <c:pt idx="16">
                  <c:v>1300.2</c:v>
                </c:pt>
                <c:pt idx="17">
                  <c:v>1314.3999999999999</c:v>
                </c:pt>
                <c:pt idx="18">
                  <c:v>1298.0999999999999</c:v>
                </c:pt>
                <c:pt idx="19">
                  <c:v>1302.5</c:v>
                </c:pt>
                <c:pt idx="20">
                  <c:v>1304.3999999999999</c:v>
                </c:pt>
                <c:pt idx="21">
                  <c:v>1300.7</c:v>
                </c:pt>
                <c:pt idx="22">
                  <c:v>1298.8999999999999</c:v>
                </c:pt>
                <c:pt idx="23">
                  <c:v>1303.0999999999999</c:v>
                </c:pt>
                <c:pt idx="24">
                  <c:v>1300.0999999999999</c:v>
                </c:pt>
                <c:pt idx="25">
                  <c:v>1298.9999999999998</c:v>
                </c:pt>
                <c:pt idx="26">
                  <c:v>1300.8000000000002</c:v>
                </c:pt>
                <c:pt idx="27">
                  <c:v>1301</c:v>
                </c:pt>
                <c:pt idx="28">
                  <c:v>1330.1000000000001</c:v>
                </c:pt>
                <c:pt idx="29">
                  <c:v>1328.0000000000002</c:v>
                </c:pt>
                <c:pt idx="30">
                  <c:v>1330.0000000000002</c:v>
                </c:pt>
                <c:pt idx="31">
                  <c:v>1369.6000000000001</c:v>
                </c:pt>
                <c:pt idx="32">
                  <c:v>1472.8</c:v>
                </c:pt>
                <c:pt idx="33">
                  <c:v>1330</c:v>
                </c:pt>
                <c:pt idx="34">
                  <c:v>1988.3000000000004</c:v>
                </c:pt>
                <c:pt idx="35">
                  <c:v>2146.3999999999996</c:v>
                </c:pt>
                <c:pt idx="36">
                  <c:v>1972.5000000000002</c:v>
                </c:pt>
                <c:pt idx="37">
                  <c:v>1930.9000000000003</c:v>
                </c:pt>
                <c:pt idx="38">
                  <c:v>1928.8000000000002</c:v>
                </c:pt>
                <c:pt idx="39">
                  <c:v>1878.3000000000004</c:v>
                </c:pt>
                <c:pt idx="40">
                  <c:v>1787.5000000000002</c:v>
                </c:pt>
                <c:pt idx="41">
                  <c:v>1801.4000000000003</c:v>
                </c:pt>
                <c:pt idx="42">
                  <c:v>1804.2</c:v>
                </c:pt>
                <c:pt idx="43">
                  <c:v>1804.2</c:v>
                </c:pt>
                <c:pt idx="44">
                  <c:v>1297.5</c:v>
                </c:pt>
                <c:pt idx="45">
                  <c:v>1306.0999999999999</c:v>
                </c:pt>
                <c:pt idx="46">
                  <c:v>1306.0999999999999</c:v>
                </c:pt>
                <c:pt idx="47">
                  <c:v>1302.8999999999999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91-4BC8-B0D0-5D29CF0B71AF}"/>
            </c:ext>
          </c:extLst>
        </c:ser>
        <c:ser>
          <c:idx val="3"/>
          <c:order val="2"/>
          <c:tx>
            <c:v>CHUYỂN NHƯỢNG</c:v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DATA!$D$37:$AY$37</c:f>
              <c:numCache>
                <c:formatCode>#,##0.0</c:formatCode>
                <c:ptCount val="48"/>
                <c:pt idx="0">
                  <c:v>6285.3</c:v>
                </c:pt>
                <c:pt idx="1">
                  <c:v>6180.8</c:v>
                </c:pt>
                <c:pt idx="2">
                  <c:v>6268</c:v>
                </c:pt>
                <c:pt idx="3">
                  <c:v>6160.4000000000005</c:v>
                </c:pt>
                <c:pt idx="4">
                  <c:v>6069.2999999999993</c:v>
                </c:pt>
                <c:pt idx="5">
                  <c:v>6125.4999999999982</c:v>
                </c:pt>
                <c:pt idx="6">
                  <c:v>6223.4999999999991</c:v>
                </c:pt>
                <c:pt idx="7">
                  <c:v>6082.7999999999993</c:v>
                </c:pt>
                <c:pt idx="8">
                  <c:v>6273.5</c:v>
                </c:pt>
                <c:pt idx="9">
                  <c:v>6442.7000000000007</c:v>
                </c:pt>
                <c:pt idx="10">
                  <c:v>6455.0000000000009</c:v>
                </c:pt>
                <c:pt idx="11">
                  <c:v>6474.7</c:v>
                </c:pt>
                <c:pt idx="12">
                  <c:v>6480.7</c:v>
                </c:pt>
                <c:pt idx="13">
                  <c:v>6555.7</c:v>
                </c:pt>
                <c:pt idx="14">
                  <c:v>7168.1999999999989</c:v>
                </c:pt>
                <c:pt idx="15">
                  <c:v>7514.2000000000007</c:v>
                </c:pt>
                <c:pt idx="16">
                  <c:v>7559.2999999999993</c:v>
                </c:pt>
                <c:pt idx="17">
                  <c:v>7228.0999999999995</c:v>
                </c:pt>
                <c:pt idx="18">
                  <c:v>6399.4999999999991</c:v>
                </c:pt>
                <c:pt idx="19">
                  <c:v>6093.0000000000009</c:v>
                </c:pt>
                <c:pt idx="20">
                  <c:v>5621.3000000000011</c:v>
                </c:pt>
                <c:pt idx="21">
                  <c:v>5202.5999999999985</c:v>
                </c:pt>
                <c:pt idx="22">
                  <c:v>4939.8</c:v>
                </c:pt>
                <c:pt idx="23">
                  <c:v>5215</c:v>
                </c:pt>
                <c:pt idx="24">
                  <c:v>5461.5000000000009</c:v>
                </c:pt>
                <c:pt idx="25">
                  <c:v>5470.3000000000011</c:v>
                </c:pt>
                <c:pt idx="26">
                  <c:v>5673.1000000000013</c:v>
                </c:pt>
                <c:pt idx="27">
                  <c:v>5891.1</c:v>
                </c:pt>
                <c:pt idx="28">
                  <c:v>6430.8</c:v>
                </c:pt>
                <c:pt idx="29">
                  <c:v>7441.1</c:v>
                </c:pt>
                <c:pt idx="30">
                  <c:v>8018.1000000000013</c:v>
                </c:pt>
                <c:pt idx="31">
                  <c:v>8077.2000000000007</c:v>
                </c:pt>
                <c:pt idx="32">
                  <c:v>7567.7000000000007</c:v>
                </c:pt>
                <c:pt idx="33">
                  <c:v>7752</c:v>
                </c:pt>
                <c:pt idx="34">
                  <c:v>7661.9000000000005</c:v>
                </c:pt>
                <c:pt idx="35">
                  <c:v>7914</c:v>
                </c:pt>
                <c:pt idx="36">
                  <c:v>8191.0999999999985</c:v>
                </c:pt>
                <c:pt idx="37">
                  <c:v>8324.8000000000011</c:v>
                </c:pt>
                <c:pt idx="38">
                  <c:v>8239.4</c:v>
                </c:pt>
                <c:pt idx="39">
                  <c:v>8146.2999999999993</c:v>
                </c:pt>
                <c:pt idx="40">
                  <c:v>8219.3000000000011</c:v>
                </c:pt>
                <c:pt idx="41">
                  <c:v>8002.4000000000024</c:v>
                </c:pt>
                <c:pt idx="42">
                  <c:v>7981.7000000000016</c:v>
                </c:pt>
                <c:pt idx="43">
                  <c:v>7972.1000000000013</c:v>
                </c:pt>
                <c:pt idx="44">
                  <c:v>7820.4</c:v>
                </c:pt>
                <c:pt idx="45">
                  <c:v>7250.7000000000007</c:v>
                </c:pt>
                <c:pt idx="46">
                  <c:v>7115.2999999999993</c:v>
                </c:pt>
                <c:pt idx="47">
                  <c:v>6761.8999999999978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91-4BC8-B0D0-5D29CF0B71AF}"/>
            </c:ext>
          </c:extLst>
        </c:ser>
        <c:ser>
          <c:idx val="0"/>
          <c:order val="3"/>
          <c:tx>
            <c:v>THỦY ĐIỆN</c:v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DATA!$D$19:$AY$19</c:f>
              <c:numCache>
                <c:formatCode>#,##0.0</c:formatCode>
                <c:ptCount val="48"/>
                <c:pt idx="0">
                  <c:v>1530.6999999999998</c:v>
                </c:pt>
                <c:pt idx="1">
                  <c:v>1555.8999999999999</c:v>
                </c:pt>
                <c:pt idx="2">
                  <c:v>1423.9</c:v>
                </c:pt>
                <c:pt idx="3">
                  <c:v>1361.1</c:v>
                </c:pt>
                <c:pt idx="4">
                  <c:v>1254.4000000000001</c:v>
                </c:pt>
                <c:pt idx="5">
                  <c:v>1246.6000000000001</c:v>
                </c:pt>
                <c:pt idx="6">
                  <c:v>1232.3</c:v>
                </c:pt>
                <c:pt idx="7">
                  <c:v>1360.7000000000003</c:v>
                </c:pt>
                <c:pt idx="8">
                  <c:v>1359.4</c:v>
                </c:pt>
                <c:pt idx="9">
                  <c:v>1403.6999999999998</c:v>
                </c:pt>
                <c:pt idx="10">
                  <c:v>2381.6999999999998</c:v>
                </c:pt>
                <c:pt idx="11">
                  <c:v>1805.5999999999997</c:v>
                </c:pt>
                <c:pt idx="12">
                  <c:v>1475.9</c:v>
                </c:pt>
                <c:pt idx="13">
                  <c:v>1312.6</c:v>
                </c:pt>
                <c:pt idx="14">
                  <c:v>1754.8999999999996</c:v>
                </c:pt>
                <c:pt idx="15">
                  <c:v>1445.1000000000001</c:v>
                </c:pt>
                <c:pt idx="16">
                  <c:v>1028.2000000000003</c:v>
                </c:pt>
                <c:pt idx="17">
                  <c:v>960.90000000000009</c:v>
                </c:pt>
                <c:pt idx="18">
                  <c:v>895.70000000000016</c:v>
                </c:pt>
                <c:pt idx="19">
                  <c:v>860.3</c:v>
                </c:pt>
                <c:pt idx="20">
                  <c:v>853.2</c:v>
                </c:pt>
                <c:pt idx="21">
                  <c:v>844.09999999999991</c:v>
                </c:pt>
                <c:pt idx="22">
                  <c:v>843.80000000000007</c:v>
                </c:pt>
                <c:pt idx="23">
                  <c:v>848.09999999999991</c:v>
                </c:pt>
                <c:pt idx="24">
                  <c:v>850.60000000000014</c:v>
                </c:pt>
                <c:pt idx="25">
                  <c:v>849.5</c:v>
                </c:pt>
                <c:pt idx="26">
                  <c:v>861</c:v>
                </c:pt>
                <c:pt idx="27">
                  <c:v>924.40000000000009</c:v>
                </c:pt>
                <c:pt idx="28">
                  <c:v>1149.7000000000003</c:v>
                </c:pt>
                <c:pt idx="29">
                  <c:v>1015.8000000000002</c:v>
                </c:pt>
                <c:pt idx="30">
                  <c:v>1218.2</c:v>
                </c:pt>
                <c:pt idx="31">
                  <c:v>1893.1</c:v>
                </c:pt>
                <c:pt idx="32">
                  <c:v>2013.6</c:v>
                </c:pt>
                <c:pt idx="33">
                  <c:v>2104.2999999999997</c:v>
                </c:pt>
                <c:pt idx="34">
                  <c:v>1995.7</c:v>
                </c:pt>
                <c:pt idx="35">
                  <c:v>2151.6999999999998</c:v>
                </c:pt>
                <c:pt idx="36">
                  <c:v>2029.1</c:v>
                </c:pt>
                <c:pt idx="37">
                  <c:v>1693.3</c:v>
                </c:pt>
                <c:pt idx="38">
                  <c:v>1626.7000000000003</c:v>
                </c:pt>
                <c:pt idx="39">
                  <c:v>1680.2999999999997</c:v>
                </c:pt>
                <c:pt idx="40">
                  <c:v>1732.8000000000002</c:v>
                </c:pt>
                <c:pt idx="41">
                  <c:v>1944.6999999999998</c:v>
                </c:pt>
                <c:pt idx="42">
                  <c:v>1716.6999999999998</c:v>
                </c:pt>
                <c:pt idx="43">
                  <c:v>1716.6999999999998</c:v>
                </c:pt>
                <c:pt idx="44">
                  <c:v>1823</c:v>
                </c:pt>
                <c:pt idx="45">
                  <c:v>1841.5</c:v>
                </c:pt>
                <c:pt idx="46">
                  <c:v>1841.5</c:v>
                </c:pt>
                <c:pt idx="47">
                  <c:v>1761.6999999999998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BB6C-4E8F-A9C8-E3C8C77C0C75}"/>
            </c:ext>
          </c:extLst>
        </c:ser>
        <c:ser>
          <c:idx val="7"/>
          <c:order val="4"/>
          <c:tx>
            <c:v>NMĐ Bx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val>
            <c:numRef>
              <c:f>DATA!$D$17:$AY$17</c:f>
              <c:numCache>
                <c:formatCode>#,##0.0</c:formatCode>
                <c:ptCount val="48"/>
                <c:pt idx="0">
                  <c:v>206.75322</c:v>
                </c:pt>
                <c:pt idx="1">
                  <c:v>207.53518000000003</c:v>
                </c:pt>
                <c:pt idx="2">
                  <c:v>207.42706000000001</c:v>
                </c:pt>
                <c:pt idx="3">
                  <c:v>205.71665999999996</c:v>
                </c:pt>
                <c:pt idx="4">
                  <c:v>205.55070000000001</c:v>
                </c:pt>
                <c:pt idx="5">
                  <c:v>204.83032000000003</c:v>
                </c:pt>
                <c:pt idx="6">
                  <c:v>202.58620000000002</c:v>
                </c:pt>
                <c:pt idx="7">
                  <c:v>204.44602</c:v>
                </c:pt>
                <c:pt idx="8">
                  <c:v>193.62970000000001</c:v>
                </c:pt>
                <c:pt idx="9">
                  <c:v>193.52090000000001</c:v>
                </c:pt>
                <c:pt idx="10">
                  <c:v>193.96207999999999</c:v>
                </c:pt>
                <c:pt idx="11">
                  <c:v>196.85068000000001</c:v>
                </c:pt>
                <c:pt idx="12">
                  <c:v>197.08192999999997</c:v>
                </c:pt>
                <c:pt idx="13">
                  <c:v>200.82738999999998</c:v>
                </c:pt>
                <c:pt idx="14">
                  <c:v>202.64541000000003</c:v>
                </c:pt>
                <c:pt idx="15">
                  <c:v>201.90514999999999</c:v>
                </c:pt>
                <c:pt idx="16">
                  <c:v>201.85476</c:v>
                </c:pt>
                <c:pt idx="17">
                  <c:v>193.60142000000005</c:v>
                </c:pt>
                <c:pt idx="18">
                  <c:v>191.56289000000004</c:v>
                </c:pt>
                <c:pt idx="19">
                  <c:v>197.37565000000001</c:v>
                </c:pt>
                <c:pt idx="20">
                  <c:v>194.01559000000003</c:v>
                </c:pt>
                <c:pt idx="21">
                  <c:v>193.73056000000003</c:v>
                </c:pt>
                <c:pt idx="22">
                  <c:v>187.11866000000001</c:v>
                </c:pt>
                <c:pt idx="23">
                  <c:v>186.89676</c:v>
                </c:pt>
                <c:pt idx="24">
                  <c:v>182.6626</c:v>
                </c:pt>
                <c:pt idx="25">
                  <c:v>189.26990000000001</c:v>
                </c:pt>
                <c:pt idx="26">
                  <c:v>192.86874</c:v>
                </c:pt>
                <c:pt idx="27">
                  <c:v>204.66236000000004</c:v>
                </c:pt>
                <c:pt idx="28">
                  <c:v>185.80627000000001</c:v>
                </c:pt>
                <c:pt idx="29">
                  <c:v>180.07400000000001</c:v>
                </c:pt>
                <c:pt idx="30">
                  <c:v>184.95657</c:v>
                </c:pt>
                <c:pt idx="31">
                  <c:v>189.80267999999998</c:v>
                </c:pt>
                <c:pt idx="32">
                  <c:v>189.65293000000003</c:v>
                </c:pt>
                <c:pt idx="33">
                  <c:v>191.91283000000001</c:v>
                </c:pt>
                <c:pt idx="34">
                  <c:v>182.78932999999998</c:v>
                </c:pt>
                <c:pt idx="35">
                  <c:v>185.43496000000005</c:v>
                </c:pt>
                <c:pt idx="36">
                  <c:v>185.51743999999999</c:v>
                </c:pt>
                <c:pt idx="37">
                  <c:v>182.77224000000001</c:v>
                </c:pt>
                <c:pt idx="38">
                  <c:v>183.08078</c:v>
                </c:pt>
                <c:pt idx="39">
                  <c:v>187.62536</c:v>
                </c:pt>
                <c:pt idx="40">
                  <c:v>191.97687999999999</c:v>
                </c:pt>
                <c:pt idx="41">
                  <c:v>194.41152</c:v>
                </c:pt>
                <c:pt idx="42">
                  <c:v>187.03917999999999</c:v>
                </c:pt>
                <c:pt idx="43">
                  <c:v>186.9794</c:v>
                </c:pt>
                <c:pt idx="44">
                  <c:v>181.98231999999999</c:v>
                </c:pt>
                <c:pt idx="45">
                  <c:v>180.77850000000001</c:v>
                </c:pt>
                <c:pt idx="46">
                  <c:v>182.04010000000002</c:v>
                </c:pt>
                <c:pt idx="47">
                  <c:v>178.73328000000001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3-47B5-A9B2-C8B3F5AFB1AF}"/>
            </c:ext>
          </c:extLst>
        </c:ser>
        <c:ser>
          <c:idx val="4"/>
          <c:order val="5"/>
          <c:tx>
            <c:v>ĐIỆN MẶT TRỜI</c:v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DATA!$D$27:$AY$27</c:f>
              <c:numCache>
                <c:formatCode>#,##0.0</c:formatCode>
                <c:ptCount val="48"/>
                <c:pt idx="0">
                  <c:v>8.3000000000000007</c:v>
                </c:pt>
                <c:pt idx="1">
                  <c:v>8.4000000000000021</c:v>
                </c:pt>
                <c:pt idx="2">
                  <c:v>8.3000000000000007</c:v>
                </c:pt>
                <c:pt idx="3">
                  <c:v>8.3000000000000007</c:v>
                </c:pt>
                <c:pt idx="4">
                  <c:v>8.4000000000000021</c:v>
                </c:pt>
                <c:pt idx="5">
                  <c:v>8.6000000000000014</c:v>
                </c:pt>
                <c:pt idx="6">
                  <c:v>7.9000000000000012</c:v>
                </c:pt>
                <c:pt idx="7">
                  <c:v>7.8000000000000007</c:v>
                </c:pt>
                <c:pt idx="8">
                  <c:v>8.0000000000000018</c:v>
                </c:pt>
                <c:pt idx="9">
                  <c:v>7.7000000000000011</c:v>
                </c:pt>
                <c:pt idx="10">
                  <c:v>7.9000000000000012</c:v>
                </c:pt>
                <c:pt idx="11">
                  <c:v>99.6</c:v>
                </c:pt>
                <c:pt idx="12">
                  <c:v>461.39999999999986</c:v>
                </c:pt>
                <c:pt idx="13">
                  <c:v>864.79999999999961</c:v>
                </c:pt>
                <c:pt idx="14">
                  <c:v>1159.8</c:v>
                </c:pt>
                <c:pt idx="15">
                  <c:v>1869</c:v>
                </c:pt>
                <c:pt idx="16">
                  <c:v>2605.2000000000003</c:v>
                </c:pt>
                <c:pt idx="17">
                  <c:v>2750.6999999999989</c:v>
                </c:pt>
                <c:pt idx="18">
                  <c:v>3046.4000000000005</c:v>
                </c:pt>
                <c:pt idx="19">
                  <c:v>3333.2000000000003</c:v>
                </c:pt>
                <c:pt idx="20">
                  <c:v>3339.8000000000015</c:v>
                </c:pt>
                <c:pt idx="21">
                  <c:v>3521.8999999999987</c:v>
                </c:pt>
                <c:pt idx="22">
                  <c:v>2827.3</c:v>
                </c:pt>
                <c:pt idx="23">
                  <c:v>2790.8999999999996</c:v>
                </c:pt>
                <c:pt idx="24">
                  <c:v>3047.3999999999996</c:v>
                </c:pt>
                <c:pt idx="25">
                  <c:v>3541.0000000000005</c:v>
                </c:pt>
                <c:pt idx="26">
                  <c:v>3537.7</c:v>
                </c:pt>
                <c:pt idx="27">
                  <c:v>3168.099999999999</c:v>
                </c:pt>
                <c:pt idx="28">
                  <c:v>2542.1000000000008</c:v>
                </c:pt>
                <c:pt idx="29">
                  <c:v>1995.4000000000003</c:v>
                </c:pt>
                <c:pt idx="30">
                  <c:v>1756.9</c:v>
                </c:pt>
                <c:pt idx="31">
                  <c:v>1120.7</c:v>
                </c:pt>
                <c:pt idx="32">
                  <c:v>978.30000000000018</c:v>
                </c:pt>
                <c:pt idx="33">
                  <c:v>314.09999999999997</c:v>
                </c:pt>
                <c:pt idx="34">
                  <c:v>14.1</c:v>
                </c:pt>
                <c:pt idx="35">
                  <c:v>8.9</c:v>
                </c:pt>
                <c:pt idx="36">
                  <c:v>8.7999999999999989</c:v>
                </c:pt>
                <c:pt idx="37">
                  <c:v>8.8000000000000007</c:v>
                </c:pt>
                <c:pt idx="38">
                  <c:v>8.6000000000000014</c:v>
                </c:pt>
                <c:pt idx="39">
                  <c:v>8.8000000000000007</c:v>
                </c:pt>
                <c:pt idx="40">
                  <c:v>8.6</c:v>
                </c:pt>
                <c:pt idx="41">
                  <c:v>8.4</c:v>
                </c:pt>
                <c:pt idx="42">
                  <c:v>8.6999999999999993</c:v>
                </c:pt>
                <c:pt idx="43">
                  <c:v>8.6999999999999993</c:v>
                </c:pt>
                <c:pt idx="44">
                  <c:v>8.3000000000000007</c:v>
                </c:pt>
                <c:pt idx="45">
                  <c:v>8.5</c:v>
                </c:pt>
                <c:pt idx="46">
                  <c:v>8.5</c:v>
                </c:pt>
                <c:pt idx="47">
                  <c:v>8.6999999999999993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91-4BC8-B0D0-5D29CF0B71AF}"/>
            </c:ext>
          </c:extLst>
        </c:ser>
        <c:ser>
          <c:idx val="6"/>
          <c:order val="6"/>
          <c:tx>
            <c:v>ĐIỆN GIÓ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DATA!$D$25:$AY$25</c:f>
              <c:numCache>
                <c:formatCode>#,##0.0</c:formatCode>
                <c:ptCount val="48"/>
                <c:pt idx="0">
                  <c:v>561.40000000000009</c:v>
                </c:pt>
                <c:pt idx="1">
                  <c:v>516.90000000000009</c:v>
                </c:pt>
                <c:pt idx="2">
                  <c:v>466.7999999999999</c:v>
                </c:pt>
                <c:pt idx="3">
                  <c:v>502.39999999999992</c:v>
                </c:pt>
                <c:pt idx="4">
                  <c:v>541.60000000000014</c:v>
                </c:pt>
                <c:pt idx="5">
                  <c:v>554.70000000000005</c:v>
                </c:pt>
                <c:pt idx="6">
                  <c:v>525.70000000000005</c:v>
                </c:pt>
                <c:pt idx="7">
                  <c:v>520.9</c:v>
                </c:pt>
                <c:pt idx="8">
                  <c:v>518.79999999999995</c:v>
                </c:pt>
                <c:pt idx="9">
                  <c:v>444.99999999999989</c:v>
                </c:pt>
                <c:pt idx="10">
                  <c:v>343.40000000000003</c:v>
                </c:pt>
                <c:pt idx="11">
                  <c:v>291.99999999999994</c:v>
                </c:pt>
                <c:pt idx="12">
                  <c:v>256.3</c:v>
                </c:pt>
                <c:pt idx="13">
                  <c:v>227.39999999999995</c:v>
                </c:pt>
                <c:pt idx="14">
                  <c:v>146.29999999999998</c:v>
                </c:pt>
                <c:pt idx="15">
                  <c:v>120.60000000000002</c:v>
                </c:pt>
                <c:pt idx="16">
                  <c:v>171.8</c:v>
                </c:pt>
                <c:pt idx="17">
                  <c:v>191.49999999999997</c:v>
                </c:pt>
                <c:pt idx="18">
                  <c:v>290.49999999999994</c:v>
                </c:pt>
                <c:pt idx="19">
                  <c:v>296.90000000000003</c:v>
                </c:pt>
                <c:pt idx="20">
                  <c:v>258.19999999999993</c:v>
                </c:pt>
                <c:pt idx="21">
                  <c:v>185.99999999999997</c:v>
                </c:pt>
                <c:pt idx="22">
                  <c:v>168.09999999999997</c:v>
                </c:pt>
                <c:pt idx="23">
                  <c:v>204.10000000000008</c:v>
                </c:pt>
                <c:pt idx="24">
                  <c:v>370.4</c:v>
                </c:pt>
                <c:pt idx="25">
                  <c:v>529.4</c:v>
                </c:pt>
                <c:pt idx="26">
                  <c:v>966.4</c:v>
                </c:pt>
                <c:pt idx="27">
                  <c:v>894.6</c:v>
                </c:pt>
                <c:pt idx="28">
                  <c:v>1149.2000000000003</c:v>
                </c:pt>
                <c:pt idx="29">
                  <c:v>1013.4</c:v>
                </c:pt>
                <c:pt idx="30">
                  <c:v>922.60000000000025</c:v>
                </c:pt>
                <c:pt idx="31">
                  <c:v>965.90000000000009</c:v>
                </c:pt>
                <c:pt idx="32">
                  <c:v>1009.9000000000001</c:v>
                </c:pt>
                <c:pt idx="33">
                  <c:v>1023.3</c:v>
                </c:pt>
                <c:pt idx="34">
                  <c:v>983.69999999999982</c:v>
                </c:pt>
                <c:pt idx="35">
                  <c:v>880.3</c:v>
                </c:pt>
                <c:pt idx="36">
                  <c:v>815.29999999999984</c:v>
                </c:pt>
                <c:pt idx="37">
                  <c:v>770.99999999999989</c:v>
                </c:pt>
                <c:pt idx="38">
                  <c:v>818.30000000000007</c:v>
                </c:pt>
                <c:pt idx="39">
                  <c:v>858.30000000000007</c:v>
                </c:pt>
                <c:pt idx="40">
                  <c:v>854.49999999999989</c:v>
                </c:pt>
                <c:pt idx="41">
                  <c:v>792.09999999999991</c:v>
                </c:pt>
                <c:pt idx="42">
                  <c:v>732.49999999999977</c:v>
                </c:pt>
                <c:pt idx="43">
                  <c:v>732.49999999999977</c:v>
                </c:pt>
                <c:pt idx="44">
                  <c:v>582.49999999999977</c:v>
                </c:pt>
                <c:pt idx="45">
                  <c:v>617.6</c:v>
                </c:pt>
                <c:pt idx="46">
                  <c:v>617.6</c:v>
                </c:pt>
                <c:pt idx="47">
                  <c:v>661.1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3-47B5-A9B2-C8B3F5AFB1AF}"/>
            </c:ext>
          </c:extLst>
        </c:ser>
        <c:ser>
          <c:idx val="5"/>
          <c:order val="7"/>
          <c:tx>
            <c:v>ĐIỆN MT MÁI NHÀ</c:v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DATA!$D$29:$AY$29</c:f>
              <c:numCache>
                <c:formatCode>#,##0.0</c:formatCode>
                <c:ptCount val="48"/>
                <c:pt idx="0">
                  <c:v>7.3100000000000005E-3</c:v>
                </c:pt>
                <c:pt idx="1">
                  <c:v>1.5540000000000002E-2</c:v>
                </c:pt>
                <c:pt idx="2">
                  <c:v>0</c:v>
                </c:pt>
                <c:pt idx="3">
                  <c:v>8.7600000000000004E-3</c:v>
                </c:pt>
                <c:pt idx="4">
                  <c:v>1.23E-3</c:v>
                </c:pt>
                <c:pt idx="5">
                  <c:v>1.3799999999999999E-3</c:v>
                </c:pt>
                <c:pt idx="6">
                  <c:v>5.1500000000000001E-3</c:v>
                </c:pt>
                <c:pt idx="7">
                  <c:v>1.0450000000000001E-2</c:v>
                </c:pt>
                <c:pt idx="8">
                  <c:v>6.5300000000000002E-3</c:v>
                </c:pt>
                <c:pt idx="9">
                  <c:v>2.09484</c:v>
                </c:pt>
                <c:pt idx="10">
                  <c:v>5.4753999999999996</c:v>
                </c:pt>
                <c:pt idx="11">
                  <c:v>42.180509999999998</c:v>
                </c:pt>
                <c:pt idx="12">
                  <c:v>197.37522999999996</c:v>
                </c:pt>
                <c:pt idx="13">
                  <c:v>453.35669000000001</c:v>
                </c:pt>
                <c:pt idx="14">
                  <c:v>774.39377999999988</c:v>
                </c:pt>
                <c:pt idx="15">
                  <c:v>1035.7248</c:v>
                </c:pt>
                <c:pt idx="16">
                  <c:v>1295.72334</c:v>
                </c:pt>
                <c:pt idx="17">
                  <c:v>1545.2037199999997</c:v>
                </c:pt>
                <c:pt idx="18">
                  <c:v>1816.6180299999996</c:v>
                </c:pt>
                <c:pt idx="19">
                  <c:v>2078.6945000000001</c:v>
                </c:pt>
                <c:pt idx="20">
                  <c:v>2227.8067800000003</c:v>
                </c:pt>
                <c:pt idx="21">
                  <c:v>2388.0165599999996</c:v>
                </c:pt>
                <c:pt idx="22">
                  <c:v>2432.2511800000002</c:v>
                </c:pt>
                <c:pt idx="23">
                  <c:v>2276.7551700000004</c:v>
                </c:pt>
                <c:pt idx="24">
                  <c:v>2339.55636</c:v>
                </c:pt>
                <c:pt idx="25">
                  <c:v>2090.5814899999996</c:v>
                </c:pt>
                <c:pt idx="26">
                  <c:v>2124.4822300000001</c:v>
                </c:pt>
                <c:pt idx="27">
                  <c:v>2027.78252</c:v>
                </c:pt>
                <c:pt idx="28">
                  <c:v>1817.4954700000001</c:v>
                </c:pt>
                <c:pt idx="29">
                  <c:v>1582.8482799999997</c:v>
                </c:pt>
                <c:pt idx="30">
                  <c:v>1266.4632000000001</c:v>
                </c:pt>
                <c:pt idx="31">
                  <c:v>956.13671999999997</c:v>
                </c:pt>
                <c:pt idx="32">
                  <c:v>632.35764000000006</c:v>
                </c:pt>
                <c:pt idx="33">
                  <c:v>330.70589000000007</c:v>
                </c:pt>
                <c:pt idx="34">
                  <c:v>121.91098000000001</c:v>
                </c:pt>
                <c:pt idx="35">
                  <c:v>20.249949999999995</c:v>
                </c:pt>
                <c:pt idx="36">
                  <c:v>2.5482999999999998</c:v>
                </c:pt>
                <c:pt idx="37">
                  <c:v>0.27534000000000003</c:v>
                </c:pt>
                <c:pt idx="38">
                  <c:v>0.18981999999999999</c:v>
                </c:pt>
                <c:pt idx="39">
                  <c:v>4.0130000000000006E-2</c:v>
                </c:pt>
                <c:pt idx="40">
                  <c:v>8.6599999999999993E-3</c:v>
                </c:pt>
                <c:pt idx="41">
                  <c:v>6.0999999999999997E-4</c:v>
                </c:pt>
                <c:pt idx="42">
                  <c:v>1.4999999999999999E-4</c:v>
                </c:pt>
                <c:pt idx="43">
                  <c:v>1.4999999999999999E-4</c:v>
                </c:pt>
                <c:pt idx="44">
                  <c:v>1.4999999999999999E-4</c:v>
                </c:pt>
                <c:pt idx="45">
                  <c:v>1.4999999999999999E-4</c:v>
                </c:pt>
                <c:pt idx="46">
                  <c:v>1.4999999999999999E-4</c:v>
                </c:pt>
                <c:pt idx="47">
                  <c:v>1.4999999999999999E-4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91-4BC8-B0D0-5D29CF0B7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332096"/>
        <c:axId val="403893984"/>
      </c:areaChart>
      <c:lineChart>
        <c:grouping val="standard"/>
        <c:varyColors val="0"/>
        <c:ser>
          <c:idx val="8"/>
          <c:order val="8"/>
          <c:tx>
            <c:v>Phu tai</c:v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DATA!$D$53:$AY$53</c:f>
              <c:numCache>
                <c:formatCode>#,##0.0</c:formatCode>
                <c:ptCount val="48"/>
                <c:pt idx="0">
                  <c:v>10303.68426</c:v>
                </c:pt>
                <c:pt idx="1">
                  <c:v>10238.809240000002</c:v>
                </c:pt>
                <c:pt idx="2">
                  <c:v>10140.608489999999</c:v>
                </c:pt>
                <c:pt idx="3">
                  <c:v>10085.504570000001</c:v>
                </c:pt>
                <c:pt idx="4">
                  <c:v>9981.2983500000009</c:v>
                </c:pt>
                <c:pt idx="5">
                  <c:v>10001.762490000001</c:v>
                </c:pt>
                <c:pt idx="6">
                  <c:v>10032.59777</c:v>
                </c:pt>
                <c:pt idx="7">
                  <c:v>10116.166720000001</c:v>
                </c:pt>
                <c:pt idx="8">
                  <c:v>10181.94479</c:v>
                </c:pt>
                <c:pt idx="9">
                  <c:v>10386.782519999999</c:v>
                </c:pt>
                <c:pt idx="10">
                  <c:v>10585.856809999999</c:v>
                </c:pt>
                <c:pt idx="11">
                  <c:v>10737.643200000002</c:v>
                </c:pt>
                <c:pt idx="12">
                  <c:v>10731.77684</c:v>
                </c:pt>
                <c:pt idx="13">
                  <c:v>11024.520869999998</c:v>
                </c:pt>
                <c:pt idx="14">
                  <c:v>12190.587109999999</c:v>
                </c:pt>
                <c:pt idx="15">
                  <c:v>12793.613839999998</c:v>
                </c:pt>
                <c:pt idx="16">
                  <c:v>12737.033739999999</c:v>
                </c:pt>
                <c:pt idx="17">
                  <c:v>12717.095599999999</c:v>
                </c:pt>
                <c:pt idx="18">
                  <c:v>12214.48611</c:v>
                </c:pt>
                <c:pt idx="19">
                  <c:v>12087.099420000002</c:v>
                </c:pt>
                <c:pt idx="20">
                  <c:v>11777.147870000001</c:v>
                </c:pt>
                <c:pt idx="21">
                  <c:v>11440.00352</c:v>
                </c:pt>
                <c:pt idx="22">
                  <c:v>10570.673260000001</c:v>
                </c:pt>
                <c:pt idx="23">
                  <c:v>10668.960560000001</c:v>
                </c:pt>
                <c:pt idx="24">
                  <c:v>11220.350490000001</c:v>
                </c:pt>
                <c:pt idx="25">
                  <c:v>11816.362360000001</c:v>
                </c:pt>
                <c:pt idx="26">
                  <c:v>12182.998510000001</c:v>
                </c:pt>
                <c:pt idx="27">
                  <c:v>12569.779900000001</c:v>
                </c:pt>
                <c:pt idx="28">
                  <c:v>12734.05632</c:v>
                </c:pt>
                <c:pt idx="29">
                  <c:v>13181.902119999997</c:v>
                </c:pt>
                <c:pt idx="30">
                  <c:v>13492.639849999998</c:v>
                </c:pt>
                <c:pt idx="31">
                  <c:v>13710.139629999996</c:v>
                </c:pt>
                <c:pt idx="32">
                  <c:v>13201.92123</c:v>
                </c:pt>
                <c:pt idx="33">
                  <c:v>13024.414169999996</c:v>
                </c:pt>
                <c:pt idx="34">
                  <c:v>13241.216609999999</c:v>
                </c:pt>
                <c:pt idx="35">
                  <c:v>13687.545610000003</c:v>
                </c:pt>
                <c:pt idx="36">
                  <c:v>13541.201260000002</c:v>
                </c:pt>
                <c:pt idx="37">
                  <c:v>13396.595029999997</c:v>
                </c:pt>
                <c:pt idx="38">
                  <c:v>13503.805440000002</c:v>
                </c:pt>
                <c:pt idx="39">
                  <c:v>13448.200330000001</c:v>
                </c:pt>
                <c:pt idx="40">
                  <c:v>13426.454239999999</c:v>
                </c:pt>
                <c:pt idx="41">
                  <c:v>13333.407030000002</c:v>
                </c:pt>
                <c:pt idx="42">
                  <c:v>12986.686530000001</c:v>
                </c:pt>
                <c:pt idx="43">
                  <c:v>12724.08354</c:v>
                </c:pt>
                <c:pt idx="44">
                  <c:v>12396.339809999998</c:v>
                </c:pt>
                <c:pt idx="45">
                  <c:v>12022.227109999998</c:v>
                </c:pt>
                <c:pt idx="46">
                  <c:v>11641.25016</c:v>
                </c:pt>
                <c:pt idx="47">
                  <c:v>11449.458559999999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F4-456E-B3D4-05B5791FB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332096"/>
        <c:axId val="403893984"/>
      </c:lineChart>
      <c:catAx>
        <c:axId val="54633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93984"/>
        <c:crosses val="autoZero"/>
        <c:auto val="1"/>
        <c:lblAlgn val="ctr"/>
        <c:lblOffset val="100"/>
        <c:noMultiLvlLbl val="1"/>
      </c:catAx>
      <c:valAx>
        <c:axId val="403893984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33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000000000000333" r="0.75000000000000333" t="1" header="0.5" footer="0.5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4395</xdr:colOff>
      <xdr:row>1</xdr:row>
      <xdr:rowOff>1370</xdr:rowOff>
    </xdr:from>
    <xdr:to>
      <xdr:col>19</xdr:col>
      <xdr:colOff>1713701</xdr:colOff>
      <xdr:row>21</xdr:row>
      <xdr:rowOff>38099</xdr:rowOff>
    </xdr:to>
    <xdr:graphicFrame macro="">
      <xdr:nvGraphicFramePr>
        <xdr:cNvPr id="42" name="Chart 1">
          <a:extLst>
            <a:ext uri="{FF2B5EF4-FFF2-40B4-BE49-F238E27FC236}">
              <a16:creationId xmlns:a16="http://schemas.microsoft.com/office/drawing/2014/main" id="{D43B0E88-AE4E-42F1-ADF5-F43D88A21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26" Type="http://schemas.openxmlformats.org/officeDocument/2006/relationships/revisionLog" Target="revisionLog24.xml"/><Relationship Id="rId21" Type="http://schemas.openxmlformats.org/officeDocument/2006/relationships/revisionLog" Target="revisionLog19.xml"/><Relationship Id="rId42" Type="http://schemas.openxmlformats.org/officeDocument/2006/relationships/revisionLog" Target="revisionLog40.xml"/><Relationship Id="rId47" Type="http://schemas.openxmlformats.org/officeDocument/2006/relationships/revisionLog" Target="revisionLog45.xml"/><Relationship Id="rId63" Type="http://schemas.openxmlformats.org/officeDocument/2006/relationships/revisionLog" Target="revisionLog60.xml"/><Relationship Id="rId68" Type="http://schemas.openxmlformats.org/officeDocument/2006/relationships/revisionLog" Target="revisionLog65.xml"/><Relationship Id="rId16" Type="http://schemas.openxmlformats.org/officeDocument/2006/relationships/revisionLog" Target="revisionLog14.xml"/><Relationship Id="rId11" Type="http://schemas.openxmlformats.org/officeDocument/2006/relationships/revisionLog" Target="revisionLog9.xml"/><Relationship Id="rId24" Type="http://schemas.openxmlformats.org/officeDocument/2006/relationships/revisionLog" Target="revisionLog22.xml"/><Relationship Id="rId32" Type="http://schemas.openxmlformats.org/officeDocument/2006/relationships/revisionLog" Target="revisionLog30.xml"/><Relationship Id="rId37" Type="http://schemas.openxmlformats.org/officeDocument/2006/relationships/revisionLog" Target="revisionLog35.xml"/><Relationship Id="rId40" Type="http://schemas.openxmlformats.org/officeDocument/2006/relationships/revisionLog" Target="revisionLog38.xml"/><Relationship Id="rId45" Type="http://schemas.openxmlformats.org/officeDocument/2006/relationships/revisionLog" Target="revisionLog43.xml"/><Relationship Id="rId53" Type="http://schemas.openxmlformats.org/officeDocument/2006/relationships/revisionLog" Target="revisionLog50.xml"/><Relationship Id="rId58" Type="http://schemas.openxmlformats.org/officeDocument/2006/relationships/revisionLog" Target="revisionLog55.xml"/><Relationship Id="rId66" Type="http://schemas.openxmlformats.org/officeDocument/2006/relationships/revisionLog" Target="revisionLog63.xml"/><Relationship Id="rId74" Type="http://schemas.openxmlformats.org/officeDocument/2006/relationships/revisionLog" Target="revisionLog71.xml"/><Relationship Id="rId79" Type="http://schemas.openxmlformats.org/officeDocument/2006/relationships/revisionLog" Target="revisionLog76.xml"/><Relationship Id="rId5" Type="http://schemas.openxmlformats.org/officeDocument/2006/relationships/revisionLog" Target="revisionLog2.xml"/><Relationship Id="rId61" Type="http://schemas.openxmlformats.org/officeDocument/2006/relationships/revisionLog" Target="revisionLog58.xml"/><Relationship Id="rId19" Type="http://schemas.openxmlformats.org/officeDocument/2006/relationships/revisionLog" Target="revisionLog17.xml"/><Relationship Id="rId14" Type="http://schemas.openxmlformats.org/officeDocument/2006/relationships/revisionLog" Target="revisionLog12.xml"/><Relationship Id="rId22" Type="http://schemas.openxmlformats.org/officeDocument/2006/relationships/revisionLog" Target="revisionLog20.xml"/><Relationship Id="rId27" Type="http://schemas.openxmlformats.org/officeDocument/2006/relationships/revisionLog" Target="revisionLog25.xml"/><Relationship Id="rId30" Type="http://schemas.openxmlformats.org/officeDocument/2006/relationships/revisionLog" Target="revisionLog28.xml"/><Relationship Id="rId35" Type="http://schemas.openxmlformats.org/officeDocument/2006/relationships/revisionLog" Target="revisionLog33.xml"/><Relationship Id="rId43" Type="http://schemas.openxmlformats.org/officeDocument/2006/relationships/revisionLog" Target="revisionLog41.xml"/><Relationship Id="rId48" Type="http://schemas.openxmlformats.org/officeDocument/2006/relationships/revisionLog" Target="revisionLog46.xml"/><Relationship Id="rId56" Type="http://schemas.openxmlformats.org/officeDocument/2006/relationships/revisionLog" Target="revisionLog53.xml"/><Relationship Id="rId64" Type="http://schemas.openxmlformats.org/officeDocument/2006/relationships/revisionLog" Target="revisionLog61.xml"/><Relationship Id="rId69" Type="http://schemas.openxmlformats.org/officeDocument/2006/relationships/revisionLog" Target="revisionLog66.xml"/><Relationship Id="rId77" Type="http://schemas.openxmlformats.org/officeDocument/2006/relationships/revisionLog" Target="revisionLog74.xml"/><Relationship Id="rId8" Type="http://schemas.openxmlformats.org/officeDocument/2006/relationships/revisionLog" Target="revisionLog6.xml"/><Relationship Id="rId51" Type="http://schemas.openxmlformats.org/officeDocument/2006/relationships/revisionLog" Target="revisionLog48.xml"/><Relationship Id="rId72" Type="http://schemas.openxmlformats.org/officeDocument/2006/relationships/revisionLog" Target="revisionLog69.xml"/><Relationship Id="rId80" Type="http://schemas.openxmlformats.org/officeDocument/2006/relationships/revisionLog" Target="revisionLog77.xml"/><Relationship Id="rId12" Type="http://schemas.openxmlformats.org/officeDocument/2006/relationships/revisionLog" Target="revisionLog10.xml"/><Relationship Id="rId17" Type="http://schemas.openxmlformats.org/officeDocument/2006/relationships/revisionLog" Target="revisionLog15.xml"/><Relationship Id="rId25" Type="http://schemas.openxmlformats.org/officeDocument/2006/relationships/revisionLog" Target="revisionLog23.xml"/><Relationship Id="rId33" Type="http://schemas.openxmlformats.org/officeDocument/2006/relationships/revisionLog" Target="revisionLog31.xml"/><Relationship Id="rId38" Type="http://schemas.openxmlformats.org/officeDocument/2006/relationships/revisionLog" Target="revisionLog36.xml"/><Relationship Id="rId46" Type="http://schemas.openxmlformats.org/officeDocument/2006/relationships/revisionLog" Target="revisionLog44.xml"/><Relationship Id="rId59" Type="http://schemas.openxmlformats.org/officeDocument/2006/relationships/revisionLog" Target="revisionLog56.xml"/><Relationship Id="rId67" Type="http://schemas.openxmlformats.org/officeDocument/2006/relationships/revisionLog" Target="revisionLog64.xml"/><Relationship Id="rId20" Type="http://schemas.openxmlformats.org/officeDocument/2006/relationships/revisionLog" Target="revisionLog18.xml"/><Relationship Id="rId41" Type="http://schemas.openxmlformats.org/officeDocument/2006/relationships/revisionLog" Target="revisionLog39.xml"/><Relationship Id="rId54" Type="http://schemas.openxmlformats.org/officeDocument/2006/relationships/revisionLog" Target="revisionLog51.xml"/><Relationship Id="rId62" Type="http://schemas.openxmlformats.org/officeDocument/2006/relationships/revisionLog" Target="revisionLog59.xml"/><Relationship Id="rId70" Type="http://schemas.openxmlformats.org/officeDocument/2006/relationships/revisionLog" Target="revisionLog67.xml"/><Relationship Id="rId75" Type="http://schemas.openxmlformats.org/officeDocument/2006/relationships/revisionLog" Target="revisionLog72.xml"/><Relationship Id="rId6" Type="http://schemas.openxmlformats.org/officeDocument/2006/relationships/revisionLog" Target="revisionLog4.xml"/><Relationship Id="rId15" Type="http://schemas.openxmlformats.org/officeDocument/2006/relationships/revisionLog" Target="revisionLog13.xml"/><Relationship Id="rId23" Type="http://schemas.openxmlformats.org/officeDocument/2006/relationships/revisionLog" Target="revisionLog21.xml"/><Relationship Id="rId28" Type="http://schemas.openxmlformats.org/officeDocument/2006/relationships/revisionLog" Target="revisionLog26.xml"/><Relationship Id="rId36" Type="http://schemas.openxmlformats.org/officeDocument/2006/relationships/revisionLog" Target="revisionLog34.xml"/><Relationship Id="rId49" Type="http://schemas.openxmlformats.org/officeDocument/2006/relationships/revisionLog" Target="revisionLog3.xml"/><Relationship Id="rId57" Type="http://schemas.openxmlformats.org/officeDocument/2006/relationships/revisionLog" Target="revisionLog54.xml"/><Relationship Id="rId10" Type="http://schemas.openxmlformats.org/officeDocument/2006/relationships/revisionLog" Target="revisionLog8.xml"/><Relationship Id="rId31" Type="http://schemas.openxmlformats.org/officeDocument/2006/relationships/revisionLog" Target="revisionLog29.xml"/><Relationship Id="rId44" Type="http://schemas.openxmlformats.org/officeDocument/2006/relationships/revisionLog" Target="revisionLog42.xml"/><Relationship Id="rId52" Type="http://schemas.openxmlformats.org/officeDocument/2006/relationships/revisionLog" Target="revisionLog49.xml"/><Relationship Id="rId60" Type="http://schemas.openxmlformats.org/officeDocument/2006/relationships/revisionLog" Target="revisionLog57.xml"/><Relationship Id="rId65" Type="http://schemas.openxmlformats.org/officeDocument/2006/relationships/revisionLog" Target="revisionLog62.xml"/><Relationship Id="rId73" Type="http://schemas.openxmlformats.org/officeDocument/2006/relationships/revisionLog" Target="revisionLog70.xml"/><Relationship Id="rId78" Type="http://schemas.openxmlformats.org/officeDocument/2006/relationships/revisionLog" Target="revisionLog75.xml"/><Relationship Id="rId81" Type="http://schemas.openxmlformats.org/officeDocument/2006/relationships/revisionLog" Target="revisionLog78.xml"/><Relationship Id="rId4" Type="http://schemas.openxmlformats.org/officeDocument/2006/relationships/revisionLog" Target="revisionLog1.xml"/><Relationship Id="rId9" Type="http://schemas.openxmlformats.org/officeDocument/2006/relationships/revisionLog" Target="revisionLog7.xml"/><Relationship Id="rId13" Type="http://schemas.openxmlformats.org/officeDocument/2006/relationships/revisionLog" Target="revisionLog11.xml"/><Relationship Id="rId18" Type="http://schemas.openxmlformats.org/officeDocument/2006/relationships/revisionLog" Target="revisionLog16.xml"/><Relationship Id="rId39" Type="http://schemas.openxmlformats.org/officeDocument/2006/relationships/revisionLog" Target="revisionLog37.xml"/><Relationship Id="rId34" Type="http://schemas.openxmlformats.org/officeDocument/2006/relationships/revisionLog" Target="revisionLog32.xml"/><Relationship Id="rId50" Type="http://schemas.openxmlformats.org/officeDocument/2006/relationships/revisionLog" Target="revisionLog47.xml"/><Relationship Id="rId55" Type="http://schemas.openxmlformats.org/officeDocument/2006/relationships/revisionLog" Target="revisionLog52.xml"/><Relationship Id="rId76" Type="http://schemas.openxmlformats.org/officeDocument/2006/relationships/revisionLog" Target="revisionLog73.xml"/><Relationship Id="rId7" Type="http://schemas.openxmlformats.org/officeDocument/2006/relationships/revisionLog" Target="revisionLog5.xml"/><Relationship Id="rId71" Type="http://schemas.openxmlformats.org/officeDocument/2006/relationships/revisionLog" Target="revisionLog68.xml"/><Relationship Id="rId29" Type="http://schemas.openxmlformats.org/officeDocument/2006/relationships/revisionLog" Target="revisionLog27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84823EFE-ED8D-432E-8B56-78E2C27DCE1B}" diskRevisions="1" revisionId="41806" version="79">
  <header guid="{26E4A5FD-5815-4667-9D7B-401A95ED0319}" dateTime="2023-10-02T20:41:55" maxSheetId="16" userName="Dieu Do Vien A2" r:id="rId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9255A0F-A401-40A7-ADFB-68DBAC91D75C}" dateTime="2023-10-02T20:47:20" maxSheetId="16" userName="Dieu Do Vien A2" r:id="rId5" minRId="222" maxRId="23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CF6AF58-4B0E-4A81-9CB1-155B5D15D169}" dateTime="2023-10-03T06:21:18" maxSheetId="16" userName="Dieu Do Vien A2" r:id="rId6" minRId="23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7F8E87E-9358-4E3A-AACE-06237F99686A}" dateTime="2023-10-03T06:51:33" maxSheetId="16" userName="Dieu Do Vien A2" r:id="rId7" minRId="24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14A8DFE-C7BB-4B9D-9B0C-8544F3360CF5}" dateTime="2023-10-03T06:53:31" maxSheetId="16" userName="Dieu Do Vien A2" r:id="rId8" minRId="24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2EF9C3E-2D40-47E3-849A-613E11DC8696}" dateTime="2023-10-03T06:57:56" maxSheetId="16" userName="Dieu Do Vien A2" r:id="rId9" minRId="24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7CD9869-9E2B-457B-BF37-0598DB9DBE20}" dateTime="2023-10-03T07:11:20" maxSheetId="16" userName="Dieu Do Vien A2" r:id="rId10" minRId="24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37B1221-5663-4EEF-8D6D-68331105B98A}" dateTime="2023-10-03T08:05:33" maxSheetId="16" userName="Dieu Do Vien A2" r:id="rId11" minRId="247" maxRId="24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8C2E5C7-8F11-44DF-9FED-6A110EF1D83F}" dateTime="2023-10-03T08:05:50" maxSheetId="16" userName="Dieu Do Vien A2" r:id="rId1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FD57F5D-E590-4A0E-B17E-68025F93C199}" dateTime="2023-10-03T08:17:16" maxSheetId="16" userName="Dieu Do Vien A2" r:id="rId13" minRId="25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2064336-D479-41DC-A771-FD9A8873776F}" dateTime="2023-10-03T08:17:56" maxSheetId="16" userName="Dieu Do Vien A2" r:id="rId14" minRId="25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B934E09-49FD-4330-87DA-58CD3178AFF8}" dateTime="2023-10-03T08:19:26" maxSheetId="16" userName="Dieu Do Vien A2" r:id="rId15" minRId="2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E12B73F-B041-438C-9900-90B305525C85}" dateTime="2023-10-03T08:19:51" maxSheetId="16" userName="Dieu Do Vien A2" r:id="rId16" minRId="253" maxRId="25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7D90AD8-3535-427A-ADC5-D76127BD43F7}" dateTime="2023-10-03T08:31:42" maxSheetId="16" userName="Dieu Do Vien A2" r:id="rId17" minRId="255" maxRId="25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CF46A71-F361-4870-85EA-4703D99CD42D}" dateTime="2023-10-03T08:49:18" maxSheetId="16" userName="Dieu Do Vien A2" r:id="rId18" minRId="25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064B8BE-5D75-4559-8C93-692B083BB92C}" dateTime="2023-10-03T08:49:44" maxSheetId="16" userName="Dieu Do Vien A2" r:id="rId19" minRId="25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E2B94AB-B93D-490E-B2A4-C39098238855}" dateTime="2023-10-03T08:50:07" maxSheetId="16" userName="Dieu Do Vien A2" r:id="rId20" minRId="25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24E832F-FDA3-453B-ABA8-5670DF8916FA}" dateTime="2023-10-03T08:50:59" maxSheetId="16" userName="Dieu Do Vien A2" r:id="rId21" minRId="260" maxRId="26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2457C49-61B5-4AE8-83B5-294045D7B346}" dateTime="2023-10-03T09:02:31" maxSheetId="16" userName="Dieu Do Vien A2" r:id="rId22" minRId="262" maxRId="26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AE29C5D-72D4-4D44-A7B7-93744285C222}" dateTime="2023-10-03T09:05:03" maxSheetId="16" userName="Dieu Do Vien A2" r:id="rId23" minRId="26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4099166-DDFE-4229-8218-050747C2BD6D}" dateTime="2023-10-03T09:05:46" maxSheetId="16" userName="Dieu Do Vien A2" r:id="rId24" minRId="265" maxRId="26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E9FC345-7659-4387-93F8-6B2ACD7C60AC}" dateTime="2023-10-03T09:11:30" maxSheetId="16" userName="Dieu Do Vien A2" r:id="rId25" minRId="26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33E0C73-A07B-45AB-BF5A-FFDB53AF0F79}" dateTime="2023-10-03T09:11:42" maxSheetId="16" userName="Dieu Do Vien A2" r:id="rId26" minRId="26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27E2879-FC41-410D-99A6-B4361B1E7D51}" dateTime="2023-10-03T09:21:26" maxSheetId="16" userName="Dieu Do Vien A2" r:id="rId27" minRId="27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38884F9-F14C-4EA2-B6FB-E21E26DCE1E7}" dateTime="2023-10-03T09:28:51" maxSheetId="16" userName="Dieu Do Vien A2" r:id="rId28" minRId="271" maxRId="27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9E1D758-9317-4DC9-A72B-8D3A40C09412}" dateTime="2023-10-03T09:35:11" maxSheetId="16" userName="Dieu Do Vien A2" r:id="rId2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EF0E60A-AF6E-4DB8-9643-3D65288F1999}" dateTime="2023-10-03T09:38:09" maxSheetId="16" userName="Dieu Do Vien A2" r:id="rId30" minRId="275" maxRId="33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6AA944E-D4F6-4B96-A834-9C66C5031314}" dateTime="2023-10-03T09:38:31" maxSheetId="16" userName="Dieu Do Vien A2" r:id="rId3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0BDC188-F066-474D-823C-3F03817DB84F}" dateTime="2023-10-03T10:23:08" maxSheetId="16" userName="Dieu Do Vien A2" r:id="rId32" minRId="335" maxRId="33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D399D90-B207-44B4-8E90-BAEA913AB03E}" dateTime="2023-10-03T11:08:34" maxSheetId="16" userName="Dieu Do Vien A2" r:id="rId33" minRId="33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E7814F9-D589-437C-8715-7E373096A465}" dateTime="2023-10-03T11:15:32" maxSheetId="16" userName="Dieu Do Vien A2" r:id="rId34" minRId="344" maxRId="34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1FEA866-6CE2-421D-AE53-05277820444A}" dateTime="2023-10-03T11:15:47" maxSheetId="16" userName="Dieu Do Vien A2" r:id="rId3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AAB1B38-B0AB-4A99-ABDA-1BE058A18231}" dateTime="2023-10-03T11:29:47" maxSheetId="16" userName="Dieu Do Vien A2" r:id="rId36" minRId="34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528ACF8-3BDC-4A52-82E4-F98C5FD009B3}" dateTime="2023-10-03T11:50:06" maxSheetId="16" userName="Dieu Do Vien A2" r:id="rId3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CF4F127-F502-4EC8-B2E7-B4BD776C0FB9}" dateTime="2023-10-03T11:52:59" maxSheetId="16" userName="Dieu Do Vien A2" r:id="rId38" minRId="3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65345B5-6CD9-4E6C-8512-4894F6233790}" dateTime="2023-10-03T11:53:31" maxSheetId="16" userName="Dieu Do Vien A2" r:id="rId39" minRId="35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5659643-C443-4CCF-93C4-409DF19CB9DE}" dateTime="2023-10-03T12:12:58" maxSheetId="16" userName="Dieu Do Vien A2" r:id="rId40" minRId="35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98BE462-733D-4045-BF3E-4C7A110AC6F9}" dateTime="2023-10-03T12:19:44" maxSheetId="16" userName="Dieu Do Vien A2" r:id="rId41" minRId="35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43DCEF3-1D5E-41E1-ADB1-CEF5659B64F3}" dateTime="2023-10-03T12:20:40" maxSheetId="16" userName="Dieu Do Vien A2" r:id="rId42" minRId="35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3EC317C-45E5-42EE-9177-D5CC832AEA2C}" dateTime="2023-10-03T13:02:45" maxSheetId="16" userName="Dieu Do Vien A2" r:id="rId43" minRId="35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09874CA-7B4C-44D9-8B35-A028D7846338}" dateTime="2023-10-03T13:03:17" maxSheetId="16" userName="Dieu Do Vien A2" r:id="rId44" minRId="358" maxRId="36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143C3A6-C0CF-4045-8A2E-8260DC375B1C}" dateTime="2023-10-03T13:05:04" maxSheetId="16" userName="Dieu Do Vien A2" r:id="rId4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5824D59-13EF-4417-B5FE-8ECBFE164C00}" dateTime="2023-10-03T13:54:40" maxSheetId="16" userName="Dieu Do Vien A2" r:id="rId46" minRId="36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10A5658-8A78-4B35-BCAB-D30FE09CE1D0}" dateTime="2023-10-03T14:06:03" maxSheetId="16" userName="Dieu Do Vien A2" r:id="rId47" minRId="3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AFCC537-2EED-4372-A0BC-00301872AA28}" dateTime="2023-10-03T14:25:06" maxSheetId="16" userName="Dieu Do Vien A2" r:id="rId4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8E19A05-9FC8-41FA-A892-7C626E7999DE}" dateTime="2023-10-03T15:52:36" maxSheetId="16" userName="Dieu Do Vien A2" r:id="rId49" minRId="36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7E9C2A2-94E4-4614-B904-96867906B122}" dateTime="2023-10-03T16:08:34" maxSheetId="16" userName="Dieu Do Vien A2" r:id="rId50" minRId="36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7A17308-48AB-405F-B450-AF2450FD4DAC}" dateTime="2023-10-03T16:09:09" maxSheetId="16" userName="Dieu Do Vien A2" r:id="rId51" minRId="370" maxRId="37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8492DCE-F9B9-474F-AAF0-17E308FE3133}" dateTime="2023-10-03T16:14:07" maxSheetId="16" userName="Dieu Do Vien A2" r:id="rId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F7E99F2-3188-4F15-A7D1-D0719B2C9BE6}" dateTime="2023-10-03T16:14:23" maxSheetId="16" userName="Dieu Do Vien A2" r:id="rId5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CF3CFC2-B2AC-4C31-B7EF-B25767D94418}" dateTime="2023-10-03T16:40:39" maxSheetId="16" userName="Dieu Do Vien A2" r:id="rId54" minRId="37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2A8BD9D-6273-4447-9FDD-1F016089498E}" dateTime="2023-10-03T16:41:09" maxSheetId="16" userName="Dieu Do Vien A2" r:id="rId55" minRId="374" maxRId="37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749F0BE-2E0D-48A1-8A7D-6BB9D3821C89}" dateTime="2023-10-03T17:04:13" maxSheetId="16" userName="Dieu Do Vien A2" r:id="rId56" minRId="37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A1FFA51-D786-4DD2-BD6C-596EB9381EB6}" dateTime="2023-10-03T18:24:04" maxSheetId="16" userName="Dieu Do Vien A2" r:id="rId57" minRId="377" maxRId="37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94509A3-ADA9-4E9F-8FC2-EF73BF4DC90C}" dateTime="2023-10-03T18:25:45" maxSheetId="16" userName="Dieu Do Vien A2" r:id="rId58" minRId="380" maxRId="38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4A8437D-5D3B-4C2E-8331-812B57814D9B}" dateTime="2023-10-03T18:29:03" maxSheetId="16" userName="Dieu Do Vien A2" r:id="rId5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53CD68A-D390-4EE6-9D1D-A244FD6AF4A4}" dateTime="2023-10-03T18:39:42" maxSheetId="16" userName="Dieu Do Vien A2" r:id="rId60" minRId="38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32591D5-5BFC-48FB-8748-3BB177342F39}" dateTime="2023-10-03T18:40:12" maxSheetId="16" userName="Dieu Do Vien A2" r:id="rId61" minRId="38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FCEDAFD-5446-44C5-91B8-AE4B604A1F34}" dateTime="2023-10-03T18:56:07" maxSheetId="16" userName="Dieu Do Vien A2" r:id="rId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CC176AF-C650-4579-9CB6-0E423820EB2A}" dateTime="2023-10-03T18:56:42" maxSheetId="16" userName="Dieu Do Vien A2" r:id="rId63" minRId="38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7859E75-D169-4F16-B18A-B94A3EF9C5A4}" dateTime="2023-10-03T18:57:12" maxSheetId="16" userName="Dieu Do Vien A2" r:id="rId64" minRId="38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CE5BBBC-E2BD-4D99-AD90-B5FBC44D388F}" dateTime="2023-10-03T19:19:37" maxSheetId="16" userName="Dieu Do Vien A2" r:id="rId65" minRId="389" maxRId="39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F468CC6-D989-48C5-AE45-3BAB08806291}" dateTime="2023-10-03T19:21:26" maxSheetId="16" userName="Dieu Do Vien A2" r:id="rId66" minRId="39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581FF91-2A83-4AC5-BEC5-DED09B5E6289}" dateTime="2023-10-03T20:06:47" maxSheetId="16" userName="Dieu Do Vien A2" r:id="rId67" minRId="394" maxRId="39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84E1CB2-E0E8-4220-BE3C-A1A2049E5CD5}" dateTime="2023-10-03T20:07:00" maxSheetId="16" userName="Dieu Do Vien A2" r:id="rId68" minRId="397" maxRId="40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AE9AC91-E6A5-40C8-8500-DAFDE4972AAA}" dateTime="2023-10-03T20:27:58" maxSheetId="16" userName="Dieu Do Vien A2" r:id="rId69" minRId="40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129300A-015A-416A-A2B2-55BF82CA8CAC}" dateTime="2023-10-03T20:30:58" maxSheetId="16" userName="Dieu Do Vien A2" r:id="rId7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42C16C0-7D9D-4135-BEC0-E767E8207A32}" dateTime="2023-10-03T20:43:18" maxSheetId="16" userName="Dieu Do Vien A2" r:id="rId71" minRId="40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D802378-69A8-46A7-A8A6-B168DE5D0417}" dateTime="2023-10-03T23:31:51" maxSheetId="16" userName="Dieu Do Vien A2" r:id="rId72" minRId="404" maxRId="40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237CCDD-ED82-4C36-9E92-40E56DAD55FC}" dateTime="2023-10-03T23:59:07" maxSheetId="16" userName="Dieu Do Vien A2" r:id="rId73" minRId="408" maxRId="2270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E72E737-4631-4797-9B37-D9D675B532E6}" dateTime="2023-10-04T00:00:18" maxSheetId="16" userName="Dieu Do Vien A2" r:id="rId74" minRId="22707" maxRId="2351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0E0E551-56F3-4453-8D3C-BC3621728FFD}" dateTime="2023-10-04T00:03:36" maxSheetId="16" userName="Dieu Do Vien A2" r:id="rId75" minRId="23519" maxRId="2793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9FB92F5-5549-477A-80B9-7E61FC7E09CE}" dateTime="2023-10-04T05:25:54" maxSheetId="16" userName="Dieu Do Vien A2" r:id="rId76" minRId="27936" maxRId="2870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1CD4F37-02E9-4643-8162-679170737B90}" dateTime="2023-10-04T05:27:34" maxSheetId="16" userName="Dieu Do Vien A2" r:id="rId77" minRId="28710" maxRId="2890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F84486B-04D2-4640-B1D8-312A68B5DD8C}" dateTime="2023-10-04T05:28:52" maxSheetId="16" userName="Dieu Do Vien A2" r:id="rId78" minRId="28903" maxRId="3960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ED0CD56-9ABF-4B07-8639-D03637419DDD}" dateTime="2023-10-04T06:16:32" maxSheetId="16" userName="Dieu Do Vien A2" r:id="rId79" minRId="3960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EA3435F-2FB4-44F6-AAD5-A151D8F9980C}" dateTime="2023-10-04T06:20:19" maxSheetId="16" userName="Dieu Do Vien A2" r:id="rId80" minRId="39609" maxRId="4180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4823EFE-ED8D-432E-8B56-78E2C27DCE1B}" dateTime="2023-10-04T17:29:07" maxSheetId="16" userName="DELL" r:id="rId8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8DC17E8-AEB6-4568-8236-F2228F73C00B}" action="delete"/>
  <rdn rId="0" localSheetId="1" customView="1" name="Z_C8DC17E8_AEB6_4568_8236_F2228F73C00B_.wvu.PrintArea" hidden="1" oldHidden="1">
    <formula>BCSX!$A$1:$D$45,BCSX!$F$1:$U$48</formula>
    <oldFormula>BCSX!$A$1:$D$45,BCSX!$F$1:$U$48</oldFormula>
  </rdn>
  <rdn rId="0" localSheetId="4" customView="1" name="Z_C8DC17E8_AEB6_4568_8236_F2228F73C00B_.wvu.FilterData" hidden="1" oldHidden="1">
    <formula>TBA!$A$3:$BG$69</formula>
    <oldFormula>TBA!$A$3:$BG$69</oldFormula>
  </rdn>
  <rdn rId="0" localSheetId="5" customView="1" name="Z_C8DC17E8_AEB6_4568_8236_F2228F73C00B_.wvu.Cols" hidden="1" oldHidden="1">
    <formula>PC!$D:$D</formula>
    <oldFormula>PC!$D:$D</oldFormula>
  </rdn>
  <rdn rId="0" localSheetId="6" customView="1" name="Z_C8DC17E8_AEB6_4568_8236_F2228F73C00B_.wvu.PrintArea" hidden="1" oldHidden="1">
    <formula>TH_NgLuoi!$B$1:$I$49</formula>
    <oldFormula>TH_NgLuoi!$B$1:$I$49</oldFormula>
  </rdn>
  <rdn rId="0" localSheetId="6" customView="1" name="Z_C8DC17E8_AEB6_4568_8236_F2228F73C00B_.wvu.Cols" hidden="1" oldHidden="1">
    <formula>TH_NgLuoi!$H:$AI</formula>
    <oldFormula>TH_NgLuoi!$H:$AI</oldFormula>
  </rdn>
  <rcv guid="{C8DC17E8-AEB6-4568-8236-F2228F73C00B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" sId="6">
    <nc r="C2" t="inlineStr">
      <is>
        <t>220kV 279 Đức Hòa 500kV -  271 Đức Hòa 2 và MC 2 đầu</t>
      </is>
    </nc>
  </rcc>
  <rfmt sheetId="6" xfDxf="1" s="1" sqref="C3" start="0" length="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dxf>
  </rfmt>
  <rcc rId="223" sId="6">
    <nc r="C3" t="inlineStr">
      <is>
        <t>T220 Đức Hòa 2 C21, MC 212</t>
      </is>
    </nc>
  </rcc>
  <rcc rId="224" sId="6" xfDxf="1" s="1" dxf="1">
    <nc r="F2" t="inlineStr">
      <is>
        <t>BDĐD. KTĐK ngăn MC 279 Đức Hòa, MC 271, DCL 271-1,-2 Đức Hòa 2</t>
      </is>
    </nc>
    <n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ndxf>
  </rcc>
  <rcc rId="225" sId="6" xfDxf="1" s="1" dxf="1">
    <nc r="F3" t="inlineStr">
      <is>
        <t>BDĐD. KTĐK ngăn MC 279 Đức Hòa, MC 271, DCL 271-1,-2 Đức Hòa 2</t>
      </is>
    </nc>
    <n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ndxf>
  </rcc>
  <rcc rId="226" sId="6">
    <nc r="C4" t="inlineStr">
      <is>
        <t xml:space="preserve">110kV 171 NMMT Tuy Phong - NMĐG Phú Lạc </t>
      </is>
    </nc>
  </rcc>
  <rcc rId="227" sId="6">
    <nc r="F4" t="inlineStr">
      <is>
        <t>Tái lập sau công tác</t>
      </is>
    </nc>
  </rcc>
  <rfmt sheetId="6" xfDxf="1" s="1" sqref="C5" start="0" length="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dxf>
  </rfmt>
  <rcc rId="228" sId="6">
    <nc r="C5" t="inlineStr">
      <is>
        <t xml:space="preserve">T110 Nha Mân MBA T2, MC 132, 432 </t>
      </is>
    </nc>
  </rcc>
  <rcc rId="229" sId="6" xfDxf="1" s="1" dxf="1">
    <nc r="F5" t="inlineStr">
      <is>
        <t>Thay cáp ngầm tuyến 476 trạm 110kV Nha Mân</t>
      </is>
    </nc>
    <n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ndxf>
  </rcc>
  <rfmt sheetId="6" xfDxf="1" s="1" sqref="C6" start="0" length="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dxf>
  </rfmt>
  <rcc rId="230" sId="6">
    <nc r="C6" t="inlineStr">
      <is>
        <t>T220 Châu Đốc 2 MC 176, C11</t>
      </is>
    </nc>
  </rcc>
  <rcc rId="231" sId="6">
    <nc r="F6" t="inlineStr">
      <is>
        <t>KTĐK</t>
      </is>
    </nc>
  </rcc>
  <rcv guid="{C8DC17E8-AEB6-4568-8236-F2228F73C00B}" action="delete"/>
  <rdn rId="0" localSheetId="1" customView="1" name="Z_C8DC17E8_AEB6_4568_8236_F2228F73C00B_.wvu.PrintArea" hidden="1" oldHidden="1">
    <formula>BCSX!$A$1:$D$45,BCSX!$F$1:$U$48</formula>
    <oldFormula>BCSX!$A$1:$D$45,BCSX!$F$1:$U$48</oldFormula>
  </rdn>
  <rdn rId="0" localSheetId="4" customView="1" name="Z_C8DC17E8_AEB6_4568_8236_F2228F73C00B_.wvu.FilterData" hidden="1" oldHidden="1">
    <formula>TBA!$A$3:$BG$69</formula>
    <oldFormula>TBA!$A$3:$BG$69</oldFormula>
  </rdn>
  <rdn rId="0" localSheetId="5" customView="1" name="Z_C8DC17E8_AEB6_4568_8236_F2228F73C00B_.wvu.Cols" hidden="1" oldHidden="1">
    <formula>PC!$D:$D</formula>
    <oldFormula>PC!$D:$D</oldFormula>
  </rdn>
  <rdn rId="0" localSheetId="6" customView="1" name="Z_C8DC17E8_AEB6_4568_8236_F2228F73C00B_.wvu.PrintArea" hidden="1" oldHidden="1">
    <formula>TH_NgLuoi!$B$1:$I$49</formula>
    <oldFormula>TH_NgLuoi!$B$1:$I$49</oldFormula>
  </rdn>
  <rdn rId="0" localSheetId="6" customView="1" name="Z_C8DC17E8_AEB6_4568_8236_F2228F73C00B_.wvu.Cols" hidden="1" oldHidden="1">
    <formula>TH_NgLuoi!$H:$AI</formula>
    <oldFormula>TH_NgLuoi!$H:$AI</oldFormula>
  </rdn>
  <rcv guid="{C8DC17E8-AEB6-4568-8236-F2228F73C00B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8" sId="6">
    <nc r="E16" t="inlineStr">
      <is>
        <t>15h52</t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" sId="6">
    <nc r="E4" t="inlineStr">
      <is>
        <t>06h08</t>
      </is>
    </nc>
  </rcc>
  <rcv guid="{C8DC17E8-AEB6-4568-8236-F2228F73C00B}" action="delete"/>
  <rdn rId="0" localSheetId="1" customView="1" name="Z_C8DC17E8_AEB6_4568_8236_F2228F73C00B_.wvu.PrintArea" hidden="1" oldHidden="1">
    <formula>BCSX!$A$1:$D$45,BCSX!$F$1:$U$48</formula>
    <oldFormula>BCSX!$A$1:$D$45,BCSX!$F$1:$U$48</oldFormula>
  </rdn>
  <rdn rId="0" localSheetId="4" customView="1" name="Z_C8DC17E8_AEB6_4568_8236_F2228F73C00B_.wvu.FilterData" hidden="1" oldHidden="1">
    <formula>TBA!$A$3:$BG$69</formula>
    <oldFormula>TBA!$A$3:$BG$69</oldFormula>
  </rdn>
  <rdn rId="0" localSheetId="5" customView="1" name="Z_C8DC17E8_AEB6_4568_8236_F2228F73C00B_.wvu.Cols" hidden="1" oldHidden="1">
    <formula>PC!$D:$D</formula>
    <oldFormula>PC!$D:$D</oldFormula>
  </rdn>
  <rdn rId="0" localSheetId="6" customView="1" name="Z_C8DC17E8_AEB6_4568_8236_F2228F73C00B_.wvu.PrintArea" hidden="1" oldHidden="1">
    <formula>TH_NgLuoi!$B$1:$I$49</formula>
    <oldFormula>TH_NgLuoi!$B$1:$I$49</oldFormula>
  </rdn>
  <rdn rId="0" localSheetId="6" customView="1" name="Z_C8DC17E8_AEB6_4568_8236_F2228F73C00B_.wvu.Cols" hidden="1" oldHidden="1">
    <formula>TH_NgLuoi!$H:$AI</formula>
    <oldFormula>TH_NgLuoi!$H:$AI</oldFormula>
  </rdn>
  <rcv guid="{C8DC17E8-AEB6-4568-8236-F2228F73C00B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" sId="6">
    <nc r="D2" t="inlineStr">
      <is>
        <t>06h37</t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" sId="6">
    <nc r="D6" t="inlineStr">
      <is>
        <t>06h53</t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" sId="6">
    <nc r="D5" t="inlineStr">
      <is>
        <t>06h56</t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" sId="6">
    <nc r="D3" t="inlineStr">
      <is>
        <t>06h59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" sId="6">
    <nc r="C7" t="inlineStr">
      <is>
        <t>Tr Mũi Né MC 432, 421, C42</t>
      </is>
    </nc>
  </rcc>
  <rcc rId="248" sId="6" odxf="1" s="1" dxf="1">
    <nc r="F7" t="inlineStr">
      <is>
        <t>Khảo sát đo đạc kích thước TC C42 và mương cáp nhất thứ, nhị thứ tại tủ 421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odxf>
    <ndxf>
      <font>
        <sz val="13"/>
        <color theme="1"/>
        <name val="Times New Roman"/>
        <family val="1"/>
        <scheme val="none"/>
      </font>
      <fill>
        <patternFill patternType="solid">
          <bgColor theme="6"/>
        </patternFill>
      </fill>
      <alignment horizontal="left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/>
    </ndxf>
  </rcc>
  <rcc rId="249" sId="6">
    <nc r="D7" t="inlineStr">
      <is>
        <t>08h03</t>
      </is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F7">
    <dxf>
      <fill>
        <patternFill patternType="none">
          <bgColor auto="1"/>
        </patternFill>
      </fill>
    </dxf>
  </rfmt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" sId="6" odxf="1" s="1" dxf="1">
    <nc r="C8" t="inlineStr">
      <is>
        <t>171 Sa Đéc - 171 Sa Đéc 2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odxf>
    <ndxf>
      <font>
        <sz val="13"/>
        <color theme="1"/>
        <name val="Times New Roman"/>
        <family val="1"/>
        <scheme val="none"/>
      </font>
      <numFmt numFmtId="0" formatCode="General"/>
      <alignment horizontal="left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/>
    </ndxf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="1" sqref="C9" start="0" length="0">
    <dxf>
      <font>
        <sz val="13"/>
        <color theme="1"/>
        <name val="Times New Roman"/>
        <family val="1"/>
        <scheme val="none"/>
      </font>
      <numFmt numFmtId="0" formatCode="General"/>
      <alignment horizont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/>
    </dxf>
  </rfmt>
  <rfmt sheetId="6" sqref="C9">
    <dxf>
      <alignment horizontal="left"/>
    </dxf>
  </rfmt>
  <rcc rId="251" sId="6">
    <nc r="C9" t="inlineStr">
      <is>
        <t>Tr. Cần Thơ 2 C21, MC 212</t>
      </is>
    </nc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" sId="6">
    <oc r="C8" t="inlineStr">
      <is>
        <t>171 Sa Đéc - 171 Sa Đéc 2</t>
      </is>
    </oc>
    <nc r="C8" t="inlineStr">
      <is>
        <t>110kV 171 Sa Đéc - 171 Sa Đéc 2</t>
      </is>
    </nc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" sId="6" odxf="1" s="1" dxf="1">
    <nc r="F9" t="inlineStr">
      <is>
        <t>Cài đặt, thí nghiệm trị số bảo vệ MC 112 theo phiếu số A2-04-2023/CẦN THƠ 2-220 theo văn bản số 1817/ĐĐMN-PT ngày 26/07/2023 đính kèm trong Foder PTVH ngày 03-10-2023.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odxf>
    <ndxf>
      <font>
        <sz val="13"/>
        <color theme="1"/>
        <name val="Times New Roman"/>
        <family val="1"/>
        <scheme val="none"/>
      </font>
      <alignment horizontal="left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/>
    </ndxf>
  </rcc>
  <rcc rId="254" sId="6" odxf="1" s="1" dxf="1">
    <nc r="F8" t="inlineStr">
      <is>
        <t>Bảo dưỡng đường dây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odxf>
    <ndxf>
      <font>
        <sz val="13"/>
        <color theme="1"/>
        <name val="Times New Roman"/>
        <family val="1"/>
        <scheme val="none"/>
      </font>
      <alignment horizontal="left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/>
    </ndxf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" sId="6">
    <nc r="D8" t="inlineStr">
      <is>
        <t>08h31</t>
      </is>
    </nc>
  </rcc>
  <rcc rId="256" sId="6">
    <nc r="D9" t="inlineStr">
      <is>
        <t>08h31</t>
      </is>
    </nc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" sId="6" odxf="1" s="1" dxf="1">
    <nc r="C10" t="inlineStr">
      <is>
        <t>T110 Trần Văn Thời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odxf>
    <ndxf>
      <font>
        <sz val="13"/>
        <color auto="1"/>
        <name val="Times New Roman"/>
        <family val="1"/>
        <scheme val="none"/>
      </font>
      <numFmt numFmtId="0" formatCode="General"/>
      <alignment horizont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/>
    </ndxf>
  </rcc>
  <rfmt sheetId="6" sqref="C10">
    <dxf>
      <alignment horizontal="left"/>
    </dxf>
  </rfmt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" sId="6">
    <oc r="C10" t="inlineStr">
      <is>
        <t>T110 Trần Văn Thời</t>
      </is>
    </oc>
    <nc r="C10" t="inlineStr">
      <is>
        <t>Tr. Trần Văn Thời MBA T1, MC 131, 431</t>
      </is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="1" sqref="C11" start="0" length="0">
    <dxf>
      <font>
        <sz val="13"/>
        <color auto="1"/>
        <name val="Times New Roman"/>
        <family val="1"/>
        <scheme val="none"/>
      </font>
      <numFmt numFmtId="0" formatCode="General"/>
      <alignment horizontal="left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/>
    </dxf>
  </rfmt>
  <rcc rId="259" sId="6">
    <nc r="C11" t="inlineStr">
      <is>
        <t>Tr. Trần Văn Thời MBA T2, MC 132, 432</t>
      </is>
    </nc>
  </rcc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" sId="6" odxf="1" s="1" dxf="1">
    <nc r="F11" t="inlineStr">
      <is>
        <t>Đưa MBA T2 ra vận hành kinh tế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odxf>
    <ndxf>
      <font>
        <sz val="13"/>
        <color auto="1"/>
        <name val="Times New Roman"/>
        <family val="1"/>
        <scheme val="none"/>
      </font>
      <alignment horizontal="left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/>
    </ndxf>
  </rcc>
  <rcc rId="261" sId="6">
    <nc r="F10" t="inlineStr">
      <is>
        <t>Khôi phục</t>
      </is>
    </nc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" sId="6" odxf="1" dxf="1">
    <nc r="F12" t="inlineStr">
      <is>
        <t>Đóng điện vận hành MBA T1,  cắt điện MBA T2 VHKT</t>
      </is>
    </nc>
    <odxf>
      <font>
        <sz val="12"/>
        <color indexed="8"/>
        <name val="Times New Roman"/>
        <family val="1"/>
        <scheme val="none"/>
      </font>
      <fill>
        <patternFill patternType="none">
          <bgColor indexed="65"/>
        </patternFill>
      </fill>
      <alignment horizontal="general"/>
      <border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/>
    </odxf>
    <ndxf>
      <font>
        <sz val="13"/>
        <color auto="1"/>
        <name val="Times New Roman"/>
        <family val="1"/>
        <scheme val="none"/>
      </font>
      <fill>
        <patternFill patternType="solid">
          <bgColor theme="6"/>
        </patternFill>
      </fill>
      <alignment horizontal="left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/>
    </ndxf>
  </rcc>
  <rcc rId="263" sId="6">
    <nc r="C12" t="inlineStr">
      <is>
        <t>Tr Đơn Dương MBA T1, MC 131</t>
      </is>
    </nc>
  </rcc>
  <rfmt sheetId="6" sqref="F12">
    <dxf>
      <fill>
        <patternFill patternType="none">
          <bgColor auto="1"/>
        </patternFill>
      </fill>
    </dxf>
  </rfmt>
  <rfmt sheetId="6" sqref="C12 C7">
    <dxf>
      <fill>
        <patternFill patternType="solid">
          <bgColor theme="6"/>
        </patternFill>
      </fill>
    </dxf>
  </rfmt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" sId="6">
    <nc r="D12" t="inlineStr">
      <is>
        <t>09h00</t>
      </is>
    </nc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" sId="6">
    <nc r="C13" t="inlineStr">
      <is>
        <t>Tr. Xa Lộ MBA T2, 132, 432</t>
      </is>
    </nc>
  </rcc>
  <rcc rId="266" sId="6" xfDxf="1" s="1" dxf="1">
    <nc r="F13" t="inlineStr">
      <is>
        <t>Kiểm tra PCCC</t>
      </is>
    </nc>
    <n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ndxf>
  </rcc>
  <rcc rId="267" sId="6">
    <nc r="D13" t="inlineStr">
      <is>
        <t>09h15</t>
      </is>
    </nc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" sId="6">
    <nc r="E10" t="inlineStr">
      <is>
        <t>09h11</t>
      </is>
    </nc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" sId="6">
    <nc r="D11" t="inlineStr">
      <is>
        <t>09h12</t>
      </is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" sId="6">
    <nc r="E12" t="inlineStr">
      <is>
        <t>09h20</t>
      </is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" sId="6">
    <nc r="F14" t="inlineStr">
      <is>
        <t>BDĐD. KTĐK ngăn MC 279 Đức Hòa, MC 271, DCL 271-1,-2 Đức Hòa 2</t>
      </is>
    </nc>
  </rcc>
  <rcc rId="272" sId="6">
    <nc r="C14" t="inlineStr">
      <is>
        <t>T220 Đức Hòa 2 C22, MC 212</t>
      </is>
    </nc>
  </rcc>
  <rcc rId="273" sId="6">
    <nc r="D14" t="inlineStr">
      <is>
        <t>09h25</t>
      </is>
    </nc>
  </rcc>
  <rcc rId="274" sId="6">
    <nc r="E3" t="inlineStr">
      <is>
        <t>09h25</t>
      </is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C5:C6">
    <dxf>
      <fill>
        <patternFill patternType="solid">
          <bgColor theme="9" tint="0.39994506668294322"/>
        </patternFill>
      </fill>
    </dxf>
  </rfmt>
  <rfmt sheetId="6" sqref="C8:C9">
    <dxf>
      <fill>
        <patternFill patternType="solid">
          <bgColor theme="9" tint="0.39994506668294322"/>
        </patternFill>
      </fill>
    </dxf>
  </rfmt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" sId="9">
    <nc r="W11">
      <v>50</v>
    </nc>
  </rcc>
  <rcc rId="276" sId="9">
    <nc r="W12">
      <v>50</v>
    </nc>
  </rcc>
  <rcc rId="277" sId="9">
    <nc r="W13">
      <v>50</v>
    </nc>
  </rcc>
  <rcc rId="278" sId="9">
    <nc r="W14">
      <v>50</v>
    </nc>
  </rcc>
  <rcc rId="279" sId="9">
    <nc r="W15">
      <v>50</v>
    </nc>
  </rcc>
  <rcc rId="280" sId="9">
    <nc r="W16">
      <v>50</v>
    </nc>
  </rcc>
  <rcc rId="281" sId="9">
    <nc r="W17">
      <v>50</v>
    </nc>
  </rcc>
  <rcc rId="282" sId="9">
    <nc r="W18">
      <v>50</v>
    </nc>
  </rcc>
  <rcc rId="283" sId="9">
    <nc r="W19">
      <v>50</v>
    </nc>
  </rcc>
  <rcc rId="284" sId="9">
    <nc r="W20">
      <v>50</v>
    </nc>
  </rcc>
  <rcc rId="285" sId="9">
    <nc r="W21">
      <v>50</v>
    </nc>
  </rcc>
  <rcc rId="286" sId="9">
    <nc r="W22">
      <v>50</v>
    </nc>
  </rcc>
  <rcc rId="287" sId="9">
    <nc r="W23">
      <v>50</v>
    </nc>
  </rcc>
  <rcc rId="288" sId="9">
    <nc r="W24">
      <v>50</v>
    </nc>
  </rcc>
  <rcc rId="289" sId="9">
    <nc r="W25">
      <v>50</v>
    </nc>
  </rcc>
  <rcc rId="290" sId="9">
    <nc r="Z11">
      <v>12</v>
    </nc>
  </rcc>
  <rcc rId="291" sId="9">
    <nc r="Z12">
      <v>12</v>
    </nc>
  </rcc>
  <rcc rId="292" sId="9">
    <nc r="Z13">
      <v>12</v>
    </nc>
  </rcc>
  <rcc rId="293" sId="9">
    <nc r="Z14">
      <v>12</v>
    </nc>
  </rcc>
  <rcc rId="294" sId="9">
    <nc r="Z15">
      <v>12</v>
    </nc>
  </rcc>
  <rcc rId="295" sId="9">
    <nc r="Z16">
      <v>12</v>
    </nc>
  </rcc>
  <rcc rId="296" sId="9">
    <nc r="Z17">
      <v>12</v>
    </nc>
  </rcc>
  <rcc rId="297" sId="9">
    <nc r="Z18">
      <v>12</v>
    </nc>
  </rcc>
  <rcc rId="298" sId="9">
    <nc r="Z19">
      <v>12</v>
    </nc>
  </rcc>
  <rcc rId="299" sId="9">
    <nc r="Z20">
      <v>12</v>
    </nc>
  </rcc>
  <rcc rId="300" sId="9">
    <nc r="Z21">
      <v>12</v>
    </nc>
  </rcc>
  <rcc rId="301" sId="9">
    <nc r="Z22">
      <v>12</v>
    </nc>
  </rcc>
  <rcc rId="302" sId="9">
    <nc r="Z23">
      <v>12</v>
    </nc>
  </rcc>
  <rcc rId="303" sId="9">
    <nc r="Z24">
      <v>12</v>
    </nc>
  </rcc>
  <rcc rId="304" sId="9">
    <nc r="Z25">
      <v>12</v>
    </nc>
  </rcc>
  <rcc rId="305" sId="9">
    <nc r="AG11">
      <v>10</v>
    </nc>
  </rcc>
  <rcc rId="306" sId="9">
    <nc r="AG12">
      <v>10</v>
    </nc>
  </rcc>
  <rcc rId="307" sId="9">
    <nc r="AG13">
      <v>10</v>
    </nc>
  </rcc>
  <rcc rId="308" sId="9">
    <nc r="AG14">
      <v>10</v>
    </nc>
  </rcc>
  <rcc rId="309" sId="9">
    <nc r="AG15">
      <v>10</v>
    </nc>
  </rcc>
  <rcc rId="310" sId="9">
    <nc r="AG16">
      <v>10</v>
    </nc>
  </rcc>
  <rcc rId="311" sId="9">
    <nc r="AG17">
      <v>10</v>
    </nc>
  </rcc>
  <rcc rId="312" sId="9">
    <nc r="AG18">
      <v>10</v>
    </nc>
  </rcc>
  <rcc rId="313" sId="9">
    <nc r="AG19">
      <v>10</v>
    </nc>
  </rcc>
  <rcc rId="314" sId="9">
    <nc r="AG20">
      <v>10</v>
    </nc>
  </rcc>
  <rcc rId="315" sId="9">
    <nc r="AG21">
      <v>10</v>
    </nc>
  </rcc>
  <rcc rId="316" sId="9">
    <nc r="AG22">
      <v>10</v>
    </nc>
  </rcc>
  <rcc rId="317" sId="9">
    <nc r="AG23">
      <v>10</v>
    </nc>
  </rcc>
  <rcc rId="318" sId="9">
    <nc r="AG24">
      <v>10</v>
    </nc>
  </rcc>
  <rcc rId="319" sId="9">
    <nc r="AG25">
      <v>10</v>
    </nc>
  </rcc>
  <rcc rId="320" sId="9">
    <nc r="T11">
      <v>50</v>
    </nc>
  </rcc>
  <rcc rId="321" sId="9">
    <nc r="T12">
      <v>50</v>
    </nc>
  </rcc>
  <rcc rId="322" sId="9">
    <nc r="T13">
      <v>50</v>
    </nc>
  </rcc>
  <rcc rId="323" sId="9">
    <nc r="T14">
      <v>50</v>
    </nc>
  </rcc>
  <rcc rId="324" sId="9">
    <nc r="T15">
      <v>50</v>
    </nc>
  </rcc>
  <rcc rId="325" sId="9">
    <nc r="T16">
      <v>50</v>
    </nc>
  </rcc>
  <rcc rId="326" sId="9">
    <nc r="T17">
      <v>50</v>
    </nc>
  </rcc>
  <rcc rId="327" sId="9">
    <nc r="T18">
      <v>50</v>
    </nc>
  </rcc>
  <rcc rId="328" sId="9">
    <nc r="T19">
      <v>50</v>
    </nc>
  </rcc>
  <rcc rId="329" sId="9">
    <nc r="T20">
      <v>50</v>
    </nc>
  </rcc>
  <rcc rId="330" sId="9">
    <nc r="T21">
      <v>50</v>
    </nc>
  </rcc>
  <rcc rId="331" sId="9">
    <nc r="T22">
      <v>50</v>
    </nc>
  </rcc>
  <rcc rId="332" sId="9">
    <nc r="T23">
      <v>50</v>
    </nc>
  </rcc>
  <rcc rId="333" sId="9">
    <nc r="T24">
      <v>50</v>
    </nc>
  </rcc>
  <rcc rId="334" sId="9">
    <nc r="T25">
      <v>50</v>
    </nc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C11">
    <dxf>
      <fill>
        <patternFill patternType="solid">
          <bgColor theme="9" tint="0.39994506668294322"/>
        </patternFill>
      </fill>
    </dxf>
  </rfmt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" sId="6">
    <nc r="C15" t="inlineStr">
      <is>
        <t>Tr. Thép Miền Nam MBA T1, MC 131, 331</t>
      </is>
    </nc>
  </rcc>
  <rcc rId="336" sId="6">
    <nc r="F15" t="inlineStr">
      <is>
        <t>Cô lập để VHKT</t>
      </is>
    </nc>
  </rcc>
  <rcc rId="337" sId="6">
    <nc r="D15" t="inlineStr">
      <is>
        <t>10h21</t>
      </is>
    </nc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" sId="6">
    <nc r="E5" t="inlineStr">
      <is>
        <t>11h08</t>
      </is>
    </nc>
  </rcc>
  <rcv guid="{C8DC17E8-AEB6-4568-8236-F2228F73C00B}" action="delete"/>
  <rdn rId="0" localSheetId="1" customView="1" name="Z_C8DC17E8_AEB6_4568_8236_F2228F73C00B_.wvu.PrintArea" hidden="1" oldHidden="1" comment="" oldComment="">
    <formula>BCSX!$A$1:$D$45,BCSX!$F$1:$U$48</formula>
    <oldFormula>BCSX!$A$1:$D$45,BCSX!$F$1:$U$48</oldFormula>
  </rdn>
  <rdn rId="0" localSheetId="4" customView="1" name="Z_C8DC17E8_AEB6_4568_8236_F2228F73C00B_.wvu.FilterData" hidden="1" oldHidden="1" comment="" oldComment="">
    <formula>TBA!$A$3:$BG$69</formula>
    <oldFormula>TBA!$A$3:$BG$69</oldFormula>
  </rdn>
  <rdn rId="0" localSheetId="5" customView="1" name="Z_C8DC17E8_AEB6_4568_8236_F2228F73C00B_.wvu.Cols" hidden="1" oldHidden="1" comment="" oldComment="">
    <formula>PC!$D:$D</formula>
    <oldFormula>PC!$D:$D</oldFormula>
  </rdn>
  <rdn rId="0" localSheetId="6" customView="1" name="Z_C8DC17E8_AEB6_4568_8236_F2228F73C00B_.wvu.PrintArea" hidden="1" oldHidden="1" comment="" oldComment="">
    <formula>TH_NgLuoi!$B$1:$I$49</formula>
    <oldFormula>TH_NgLuoi!$B$1:$I$49</oldFormula>
  </rdn>
  <rdn rId="0" localSheetId="6" customView="1" name="Z_C8DC17E8_AEB6_4568_8236_F2228F73C00B_.wvu.Cols" hidden="1" oldHidden="1" comment="" oldComment="">
    <formula>TH_NgLuoi!$H:$AI</formula>
    <oldFormula>TH_NgLuoi!$H:$AI</oldFormula>
  </rdn>
  <rcv guid="{C8DC17E8-AEB6-4568-8236-F2228F73C00B}" action="add"/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" sId="6">
    <nc r="C16" t="inlineStr">
      <is>
        <t>T110 Dầu Giây MBT T1</t>
      </is>
    </nc>
  </rcc>
  <rcc rId="345" sId="6">
    <nc r="F16" t="inlineStr">
      <is>
        <t>Xử lý OLTC có tiếng kêu bất thường</t>
      </is>
    </nc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C16" start="0" length="2147483647">
    <dxf>
      <font>
        <color rgb="FFFF0000"/>
      </font>
    </dxf>
  </rfmt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" sId="6">
    <nc r="D16" t="inlineStr">
      <is>
        <t>11h25</t>
      </is>
    </nc>
  </rcc>
  <rcv guid="{C8DC17E8-AEB6-4568-8236-F2228F73C00B}" action="delete"/>
  <rdn rId="0" localSheetId="1" customView="1" name="Z_C8DC17E8_AEB6_4568_8236_F2228F73C00B_.wvu.PrintArea" hidden="1" oldHidden="1">
    <formula>BCSX!$A$1:$D$45,BCSX!$F$1:$U$48</formula>
    <oldFormula>BCSX!$A$1:$D$45,BCSX!$F$1:$U$48</oldFormula>
  </rdn>
  <rdn rId="0" localSheetId="4" customView="1" name="Z_C8DC17E8_AEB6_4568_8236_F2228F73C00B_.wvu.FilterData" hidden="1" oldHidden="1">
    <formula>TBA!$A$3:$BG$69</formula>
    <oldFormula>TBA!$A$3:$BG$69</oldFormula>
  </rdn>
  <rdn rId="0" localSheetId="5" customView="1" name="Z_C8DC17E8_AEB6_4568_8236_F2228F73C00B_.wvu.Cols" hidden="1" oldHidden="1">
    <formula>PC!$D:$D</formula>
    <oldFormula>PC!$D:$D</oldFormula>
  </rdn>
  <rdn rId="0" localSheetId="6" customView="1" name="Z_C8DC17E8_AEB6_4568_8236_F2228F73C00B_.wvu.PrintArea" hidden="1" oldHidden="1">
    <formula>TH_NgLuoi!$B$1:$I$49</formula>
    <oldFormula>TH_NgLuoi!$B$1:$I$49</oldFormula>
  </rdn>
  <rdn rId="0" localSheetId="6" customView="1" name="Z_C8DC17E8_AEB6_4568_8236_F2228F73C00B_.wvu.Cols" hidden="1" oldHidden="1">
    <formula>TH_NgLuoi!$H:$AI</formula>
    <oldFormula>TH_NgLuoi!$H:$AI</oldFormula>
  </rdn>
  <rcv guid="{C8DC17E8-AEB6-4568-8236-F2228F73C00B}" action="add"/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C5">
    <dxf>
      <fill>
        <patternFill>
          <bgColor theme="0"/>
        </patternFill>
      </fill>
    </dxf>
  </rfmt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" sId="6">
    <nc r="C17" t="inlineStr">
      <is>
        <t>Tr. Nhà Bè MBA T5</t>
      </is>
    </nc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" sId="6">
    <nc r="F17" t="inlineStr">
      <is>
        <t xml:space="preserve">SCKD: Tr. Nhà Bè bật MC 135, 431, 435, </t>
      </is>
    </nc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" sId="6">
    <nc r="E14" t="inlineStr">
      <is>
        <t>12h11</t>
      </is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" sId="6">
    <nc r="D17" t="inlineStr">
      <is>
        <t>11h35</t>
      </is>
    </nc>
  </rcc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" sId="6">
    <oc r="F17" t="inlineStr">
      <is>
        <t xml:space="preserve">SCKD: Tr. Nhà Bè bật MC 135, 431, 435, </t>
      </is>
    </oc>
    <nc r="F17" t="inlineStr">
      <is>
        <t>SCKD: Tr. Nhà Bè bật MC 135, 431, 435, rơ le 87T, P mất = 21 MW, đã chuyển tải tốt lúc 12h17</t>
      </is>
    </nc>
  </rcc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" sId="6">
    <nc r="E6" t="inlineStr">
      <is>
        <t>12h28</t>
      </is>
    </nc>
  </rc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C18" start="0" length="0">
    <dxf>
      <fill>
        <patternFill patternType="solid">
          <bgColor theme="9" tint="0.39994506668294322"/>
        </patternFill>
      </fill>
    </dxf>
  </rfmt>
  <rcc rId="358" sId="6">
    <nc r="C18" t="inlineStr">
      <is>
        <t>T220 Châu Đốc 2 MC 176, C12</t>
      </is>
    </nc>
  </rcc>
  <rcc rId="359" sId="6">
    <nc r="F18" t="inlineStr">
      <is>
        <t>KTĐK</t>
      </is>
    </nc>
  </rcc>
  <rcc rId="360" sId="6">
    <nc r="D18" t="inlineStr">
      <is>
        <t>13h01</t>
      </is>
    </nc>
  </rcc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C6">
    <dxf>
      <fill>
        <patternFill>
          <bgColor theme="0"/>
        </patternFill>
      </fill>
    </dxf>
  </rfmt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" sId="6">
    <nc r="E7" t="inlineStr">
      <is>
        <t>12h00</t>
      </is>
    </nc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" sId="6">
    <nc r="E13" t="inlineStr">
      <is>
        <t>13h10</t>
      </is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C13 C17 C15" start="0" length="2147483647">
    <dxf>
      <font>
        <color rgb="FF9900FF"/>
      </font>
    </dxf>
  </rfmt>
  <rcv guid="{C8DC17E8-AEB6-4568-8236-F2228F73C00B}" action="delete"/>
  <rdn rId="0" localSheetId="1" customView="1" name="Z_C8DC17E8_AEB6_4568_8236_F2228F73C00B_.wvu.PrintArea" hidden="1" oldHidden="1" comment="" oldComment="">
    <formula>BCSX!$A$1:$D$45,BCSX!$F$1:$U$48</formula>
    <oldFormula>BCSX!$A$1:$D$45,BCSX!$F$1:$U$48</oldFormula>
  </rdn>
  <rdn rId="0" localSheetId="4" customView="1" name="Z_C8DC17E8_AEB6_4568_8236_F2228F73C00B_.wvu.FilterData" hidden="1" oldHidden="1" comment="" oldComment="">
    <formula>TBA!$A$3:$BG$69</formula>
    <oldFormula>TBA!$A$3:$BG$69</oldFormula>
  </rdn>
  <rdn rId="0" localSheetId="5" customView="1" name="Z_C8DC17E8_AEB6_4568_8236_F2228F73C00B_.wvu.Cols" hidden="1" oldHidden="1" comment="" oldComment="">
    <formula>PC!$D:$D</formula>
    <oldFormula>PC!$D:$D</oldFormula>
  </rdn>
  <rdn rId="0" localSheetId="6" customView="1" name="Z_C8DC17E8_AEB6_4568_8236_F2228F73C00B_.wvu.PrintArea" hidden="1" oldHidden="1" comment="" oldComment="">
    <formula>TH_NgLuoi!$B$1:$I$49</formula>
    <oldFormula>TH_NgLuoi!$B$1:$I$49</oldFormula>
  </rdn>
  <rdn rId="0" localSheetId="6" customView="1" name="Z_C8DC17E8_AEB6_4568_8236_F2228F73C00B_.wvu.Cols" hidden="1" oldHidden="1" comment="" oldComment="">
    <formula>TH_NgLuoi!$H:$AI</formula>
    <oldFormula>TH_NgLuoi!$H:$AI</oldFormula>
  </rdn>
  <rcv guid="{C8DC17E8-AEB6-4568-8236-F2228F73C00B}" action="add"/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9" sId="6">
    <oc r="F9" t="inlineStr">
      <is>
        <t>Cài đặt, thí nghiệm trị số bảo vệ MC 112 theo phiếu số A2-04-2023/CẦN THƠ 2-220 theo văn bản số 1817/ĐĐMN-PT ngày 26/07/2023 đính kèm trong Foder PTVH ngày 03-10-2023.</t>
      </is>
    </oc>
    <nc r="F9" t="inlineStr">
      <is>
        <t>Cài đặt, thí nghiệm trị số bảo vệ MC 112</t>
      </is>
    </nc>
  </rcc>
  <rfmt sheetId="6" sqref="C7">
    <dxf>
      <fill>
        <patternFill>
          <bgColor theme="0"/>
        </patternFill>
      </fill>
    </dxf>
  </rfmt>
  <rfmt sheetId="6" sqref="C12">
    <dxf>
      <fill>
        <patternFill>
          <bgColor theme="0"/>
        </patternFill>
      </fill>
    </dxf>
  </rfmt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xfDxf="1" s="1" sqref="C19" start="0" length="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dxf>
  </rfmt>
  <rcc rId="370" sId="6">
    <nc r="C19" t="inlineStr">
      <is>
        <t>110kV 172 Suối Vàng - 171 Đà Lạt 2.</t>
      </is>
    </nc>
  </rcc>
  <rcc rId="371" sId="6">
    <nc r="D19" t="inlineStr">
      <is>
        <t>16h02</t>
      </is>
    </nc>
  </rcc>
  <rcc rId="372" sId="6" odxf="1" s="1" dxf="1">
    <nc r="F19" t="inlineStr">
      <is>
        <t>Bảo dưỡng đường dây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odxf>
    <ndxf>
      <font>
        <sz val="13"/>
        <color theme="1"/>
        <name val="Times New Roman"/>
        <family val="1"/>
        <scheme val="none"/>
      </font>
      <alignment horizontal="left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/>
    </ndxf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F7" start="0" length="0">
    <dxf>
      <font>
        <sz val="12"/>
        <color indexed="8"/>
        <name val="Times New Roman"/>
        <family val="1"/>
      </font>
      <alignment horizontal="general"/>
      <border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/>
    </dxf>
  </rfmt>
  <rfmt sheetId="6" sqref="F8" start="0" length="0">
    <dxf>
      <font>
        <sz val="12"/>
        <color indexed="8"/>
        <name val="Times New Roman"/>
        <family val="1"/>
      </font>
      <alignment horizontal="general"/>
      <border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/>
    </dxf>
  </rfmt>
  <rfmt sheetId="6" sqref="F9" start="0" length="0">
    <dxf>
      <font>
        <sz val="12"/>
        <color indexed="8"/>
        <name val="Times New Roman"/>
        <family val="1"/>
      </font>
      <alignment horizontal="general"/>
      <border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/>
    </dxf>
  </rfmt>
  <rfmt sheetId="6" sqref="F11" start="0" length="0">
    <dxf>
      <font>
        <sz val="12"/>
        <color indexed="8"/>
        <name val="Times New Roman"/>
        <family val="1"/>
      </font>
      <alignment horizontal="general"/>
      <border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/>
    </dxf>
  </rfmt>
  <rfmt sheetId="6" s="1" sqref="F12" start="0" length="0">
    <dxf>
      <font>
        <sz val="12"/>
        <color indexed="8"/>
        <name val="Times New Roman"/>
        <family val="1"/>
        <scheme val="none"/>
      </font>
      <alignment horizontal="general"/>
      <border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/>
    </dxf>
  </rfmt>
  <rfmt sheetId="6" s="1" sqref="F15" start="0" length="0">
    <dxf/>
  </rfmt>
  <rfmt sheetId="6" s="1" sqref="F18" start="0" length="0">
    <dxf/>
  </rfmt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F19" start="0" length="0">
    <dxf>
      <font>
        <sz val="12"/>
        <color indexed="8"/>
        <name val="Times New Roman"/>
        <family val="1"/>
      </font>
      <alignment horizontal="general"/>
      <border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/>
    </dxf>
  </rfmt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" sId="6" xfDxf="1" s="1" dxf="1">
    <nc r="F20" t="inlineStr">
      <is>
        <t xml:space="preserve">Thi công kéo dây cáp quang OPGW-50/24  </t>
      </is>
    </nc>
    <n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ndxf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4" sId="6">
    <nc r="C20" t="inlineStr">
      <is>
        <t xml:space="preserve">110kV 171 NMMT Tuy Phong - NMĐG Phú Lạc </t>
      </is>
    </nc>
  </rcc>
  <rcc rId="375" sId="6">
    <nc r="D20" t="inlineStr">
      <is>
        <t>16h37</t>
      </is>
    </nc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6" sId="6">
    <nc r="E2" t="inlineStr">
      <is>
        <t>17h01</t>
      </is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7" sId="6">
    <nc r="E8" t="inlineStr">
      <is>
        <t>16h14</t>
      </is>
    </nc>
  </rcc>
  <rcc rId="378" sId="6">
    <nc r="E9" t="inlineStr">
      <is>
        <t>16h19</t>
      </is>
    </nc>
  </rcc>
  <rcc rId="379" sId="6">
    <nc r="E18" t="inlineStr">
      <is>
        <t>16h49</t>
      </is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0" sId="6">
    <nc r="C21" t="inlineStr">
      <is>
        <t>Tr. Tri Tôn MBA T1</t>
      </is>
    </nc>
  </rcc>
  <rcc rId="381" sId="6">
    <nc r="D21" t="inlineStr">
      <is>
        <t>17h01</t>
      </is>
    </nc>
  </rcc>
  <rcc rId="382" sId="6">
    <nc r="E21" t="inlineStr">
      <is>
        <t>18h30</t>
      </is>
    </nc>
  </rcc>
  <rcc rId="383" sId="6">
    <oc r="G21">
      <f>IF(ISNUMBER(SEARCH("nghiệm thu",F21)),"NT","")&amp;IF(ISNUMBER(SEARCH("SCKD",F21)),"Sự cố","")&amp;IF(ISNUMBER(SEARCH("SCTQ",F21)),"Sự cố","")</f>
    </oc>
    <nc r="G21"/>
  </rcc>
  <rcc rId="384" sId="6">
    <nc r="F21" t="inlineStr">
      <is>
        <t>Cắt khẩn MBA T1 do có tiếng kêu tại tủ hợp bộ C41. P mất 24,5MW</t>
      </is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C16" start="0" length="2147483647">
    <dxf>
      <font>
        <color auto="1"/>
      </font>
    </dxf>
  </rfmt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5" sId="6">
    <oc r="E21" t="inlineStr">
      <is>
        <t>18h30</t>
      </is>
    </oc>
    <nc r="E21" t="inlineStr">
      <is>
        <t>18h33</t>
      </is>
    </nc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6" sId="6">
    <oc r="F21" t="inlineStr">
      <is>
        <t>Cắt khẩn MBA T1 do có tiếng kêu tại tủ hợp bộ C41. P mất 24,5MW</t>
      </is>
    </oc>
    <nc r="F21" t="inlineStr">
      <is>
        <t>Cắt khẩn MBA T1 do có tiếng kêu tại tủ hợp bộ C41. P mất 24,5MW. Nguyên nhân: Đứt chì TD41</t>
      </is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C8:C9">
    <dxf>
      <fill>
        <patternFill patternType="none">
          <bgColor auto="1"/>
        </patternFill>
      </fill>
    </dxf>
  </rfmt>
  <rfmt sheetId="6" sqref="C18">
    <dxf>
      <fill>
        <patternFill patternType="none">
          <bgColor auto="1"/>
        </patternFill>
      </fill>
    </dxf>
  </rfmt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7" sId="6">
    <oc r="F21" t="inlineStr">
      <is>
        <t>Cắt khẩn MBA T1 do có tiếng kêu tại tủ hợp bộ C41. P mất 24,5MW. Nguyên nhân: Đứt chì TD41</t>
      </is>
    </oc>
    <nc r="F21" t="inlineStr">
      <is>
        <t>SCKD. Cắt khẩn MBA T1 do có tiếng kêu tại tủ hợp bộ C41. P mất 24,5MW. Nguyên nhân: Đứt chì TD41</t>
      </is>
    </nc>
  </rcc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8" sId="6">
    <nc r="G21">
      <f>IF(ISNUMBER(SEARCH("nghiệm thu",F21)),"NT","")&amp;IF(ISNUMBER(SEARCH("SCKD",F21)),"Sự cố","")&amp;IF(ISNUMBER(SEARCH("SCTQ",F21)),"Sự cố","")</f>
    </nc>
  </rcc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9" sId="6">
    <nc r="C22" t="inlineStr">
      <is>
        <t>110kV 172 MT Sơn Mỹ 3.1 - 171 Thắng Hải</t>
      </is>
    </nc>
  </rcc>
  <rcc rId="390" sId="6">
    <nc r="D22" t="inlineStr">
      <is>
        <t>17h55</t>
      </is>
    </nc>
  </rcc>
  <rcc rId="391" sId="6">
    <nc r="F22" t="inlineStr">
      <is>
        <t>mất pha TU172 pha C</t>
      </is>
    </nc>
  </rcc>
  <rcc rId="392" sId="6">
    <nc r="E22" t="inlineStr">
      <is>
        <t>19h15</t>
      </is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3" sId="6">
    <oc r="F22" t="inlineStr">
      <is>
        <t>mất pha TU172 pha C</t>
      </is>
    </oc>
    <nc r="F22" t="inlineStr">
      <is>
        <t>mất pha C TU172 pha C ( cô lập nhất thứ pha C TU172)</t>
      </is>
    </nc>
  </rcc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xfDxf="1" s="1" sqref="C22" start="0" length="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dxf>
  </rfmt>
  <rfmt sheetId="6" xfDxf="1" s="1" sqref="D22" start="0" length="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hair">
          <color indexed="10"/>
        </top>
        <bottom/>
      </border>
      <protection locked="0" hidden="0"/>
    </dxf>
  </rfmt>
  <rfmt sheetId="6" xfDxf="1" s="1" sqref="E22" start="0" length="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hair">
          <color indexed="10"/>
        </top>
        <bottom/>
      </border>
      <protection locked="0" hidden="0"/>
    </dxf>
  </rfmt>
  <rfmt sheetId="6" xfDxf="1" s="1" sqref="F22" start="0" length="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dxf>
  </rfmt>
  <rcc rId="394" sId="6">
    <nc r="C30" t="inlineStr">
      <is>
        <t xml:space="preserve">220kV 275 Thốt Nốt 2 - 271 Long Xuyên 2 và MC hai đầu </t>
      </is>
    </nc>
  </rcc>
  <rcc rId="395" sId="6">
    <nc r="D30" t="inlineStr">
      <is>
        <t>08h00</t>
      </is>
    </nc>
  </rcc>
  <rcc rId="396" sId="6">
    <nc r="F30" t="inlineStr">
      <is>
        <t>Thi công xử lý tồn tại, xử lý giao chéo với cao tốc Rạch Sỏi – Lộ Tẻ</t>
      </is>
    </nc>
  </rcc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7" sId="6">
    <nc r="C23" t="inlineStr">
      <is>
        <t xml:space="preserve">220kV 275 Thốt Nốt 2 - 271 Long Xuyên 2 và MC hai đầu </t>
      </is>
    </nc>
  </rcc>
  <rcc rId="398" sId="6" odxf="1" s="1" dxf="1">
    <nc r="F23" t="inlineStr">
      <is>
        <t>Thi công xử lý tồn tại, xử lý giao chéo với cao tốc Rạch Sỏi – Lộ Tẻ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hair">
          <color indexed="10"/>
        </bottom>
      </border>
      <protection locked="0" hidden="0"/>
    </odxf>
    <ndxf/>
  </rcc>
  <rcc rId="399" sId="6">
    <oc r="C30" t="inlineStr">
      <is>
        <t xml:space="preserve">220kV 275 Thốt Nốt 2 - 271 Long Xuyên 2 và MC hai đầu </t>
      </is>
    </oc>
    <nc r="C30"/>
  </rcc>
  <rcc rId="400" sId="6">
    <oc r="D30" t="inlineStr">
      <is>
        <t>08h00</t>
      </is>
    </oc>
    <nc r="D30"/>
  </rcc>
  <rcc rId="401" sId="6">
    <oc r="F30" t="inlineStr">
      <is>
        <t>Thi công xử lý tồn tại, xử lý giao chéo với cao tốc Rạch Sỏi – Lộ Tẻ</t>
      </is>
    </oc>
    <nc r="F30"/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2" sId="6">
    <nc r="E23" t="inlineStr">
      <is>
        <t>21h00</t>
      </is>
    </nc>
  </rcc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C13" start="0" length="0">
    <dxf>
      <font>
        <sz val="12"/>
        <color indexed="8"/>
        <name val="Times New Roman"/>
        <family val="1"/>
      </font>
    </dxf>
  </rfmt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3" sId="6">
    <oc r="E23" t="inlineStr">
      <is>
        <t>21h00</t>
      </is>
    </oc>
    <nc r="E23" t="inlineStr">
      <is>
        <t>20h45</t>
      </is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4" sId="6">
    <nc r="C24" t="inlineStr">
      <is>
        <t xml:space="preserve">110kV 172 Bạc Liêu 2 - 172 NMĐG Hòa Bình 2 </t>
      </is>
    </nc>
  </rcc>
  <rcc rId="405" sId="6">
    <nc r="D24" t="inlineStr">
      <is>
        <t>23h08</t>
      </is>
    </nc>
  </rcc>
  <rcc rId="406" sId="6">
    <nc r="E24" t="inlineStr">
      <is>
        <t>23h20</t>
      </is>
    </nc>
  </rcc>
  <rcc rId="407" sId="6">
    <nc r="F24" t="inlineStr">
      <is>
        <t>SCKD, Bạc Liêu 2 bật 172 R21 ( 14.34km ) , R79 không thành công. NMĐG Hòa Bình 2 bật 172 R21. P nguồn mất = MW</t>
      </is>
    </nc>
  </rcc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1" start="0" length="0">
    <dxf>
      <font>
        <sz val="18"/>
        <color auto="1"/>
      </font>
    </dxf>
  </rfmt>
  <rfmt sheetId="3" sqref="A1:XFD1" start="0" length="0">
    <dxf>
      <alignment vertical="center" wrapText="1"/>
    </dxf>
  </rfmt>
  <rcc rId="408" sId="3" odxf="1" dxf="1">
    <oc r="A2" t="inlineStr">
      <is>
        <t>Ngày 14-06-2023</t>
      </is>
    </oc>
    <nc r="A2" t="inlineStr">
      <is>
        <t>Ngày 03-10-2023</t>
      </is>
    </nc>
    <odxf>
      <font>
        <sz val="12"/>
        <color auto="1"/>
      </font>
    </odxf>
    <ndxf>
      <font>
        <sz val="12"/>
        <color auto="1"/>
      </font>
    </ndxf>
  </rcc>
  <rfmt sheetId="3" sqref="A2:XFD2" start="0" length="0">
    <dxf>
      <alignment vertical="center" wrapText="1"/>
    </dxf>
  </rfmt>
  <rfmt sheetId="3" sqref="A3" start="0" length="0">
    <dxf>
      <font>
        <sz val="10"/>
        <color rgb="FFFFFFFF"/>
      </font>
    </dxf>
  </rfmt>
  <rfmt sheetId="3" sqref="B3" start="0" length="0">
    <dxf>
      <font>
        <sz val="10"/>
        <color rgb="FFFFFFFF"/>
      </font>
    </dxf>
  </rfmt>
  <rfmt sheetId="3" sqref="C3" start="0" length="0">
    <dxf>
      <font>
        <sz val="10"/>
        <color rgb="FFFFFFFF"/>
      </font>
    </dxf>
  </rfmt>
  <rfmt sheetId="3" sqref="D3" start="0" length="0">
    <dxf>
      <font>
        <sz val="10"/>
        <color rgb="FFFFFFFF"/>
      </font>
    </dxf>
  </rfmt>
  <rfmt sheetId="3" sqref="E3" start="0" length="0">
    <dxf>
      <font>
        <sz val="10"/>
        <color rgb="FFFFFFFF"/>
      </font>
    </dxf>
  </rfmt>
  <rfmt sheetId="3" sqref="F3" start="0" length="0">
    <dxf>
      <font>
        <sz val="10"/>
        <color rgb="FFFFFFFF"/>
      </font>
    </dxf>
  </rfmt>
  <rfmt sheetId="3" sqref="G3" start="0" length="0">
    <dxf>
      <font>
        <sz val="10"/>
        <color rgb="FFFFFFFF"/>
      </font>
    </dxf>
  </rfmt>
  <rfmt sheetId="3" sqref="H3" start="0" length="0">
    <dxf>
      <font>
        <sz val="10"/>
        <color rgb="FFFFFFFF"/>
      </font>
    </dxf>
  </rfmt>
  <rfmt sheetId="3" sqref="I3" start="0" length="0">
    <dxf>
      <font>
        <sz val="10"/>
        <color rgb="FFFFFFFF"/>
      </font>
    </dxf>
  </rfmt>
  <rfmt sheetId="3" sqref="J3" start="0" length="0">
    <dxf>
      <font>
        <sz val="10"/>
        <color rgb="FFFFFFFF"/>
      </font>
    </dxf>
  </rfmt>
  <rfmt sheetId="3" sqref="K3" start="0" length="0">
    <dxf>
      <font>
        <sz val="10"/>
        <color rgb="FFFFFFFF"/>
      </font>
    </dxf>
  </rfmt>
  <rfmt sheetId="3" sqref="L3" start="0" length="0">
    <dxf>
      <font>
        <sz val="10"/>
        <color rgb="FFFFFFFF"/>
      </font>
    </dxf>
  </rfmt>
  <rfmt sheetId="3" sqref="M3" start="0" length="0">
    <dxf>
      <font>
        <sz val="10"/>
        <color rgb="FFFFFFFF"/>
      </font>
    </dxf>
  </rfmt>
  <rfmt sheetId="3" sqref="N3" start="0" length="0">
    <dxf>
      <font>
        <sz val="10"/>
        <color rgb="FFFFFFFF"/>
      </font>
    </dxf>
  </rfmt>
  <rfmt sheetId="3" sqref="O3" start="0" length="0">
    <dxf>
      <font>
        <sz val="10"/>
        <color rgb="FFFFFFFF"/>
      </font>
    </dxf>
  </rfmt>
  <rfmt sheetId="3" sqref="P3" start="0" length="0">
    <dxf>
      <font>
        <sz val="10"/>
        <color rgb="FFFFFFFF"/>
      </font>
    </dxf>
  </rfmt>
  <rfmt sheetId="3" sqref="Q3" start="0" length="0">
    <dxf>
      <font>
        <sz val="10"/>
        <color rgb="FFFFFFFF"/>
      </font>
    </dxf>
  </rfmt>
  <rfmt sheetId="3" sqref="R3" start="0" length="0">
    <dxf>
      <font>
        <sz val="10"/>
        <color rgb="FFFFFFFF"/>
      </font>
    </dxf>
  </rfmt>
  <rfmt sheetId="3" sqref="S3" start="0" length="0">
    <dxf>
      <font>
        <sz val="10"/>
        <color rgb="FFFFFFFF"/>
      </font>
    </dxf>
  </rfmt>
  <rfmt sheetId="3" sqref="T3" start="0" length="0">
    <dxf>
      <font>
        <sz val="10"/>
        <color rgb="FFFFFFFF"/>
      </font>
    </dxf>
  </rfmt>
  <rfmt sheetId="3" sqref="U3" start="0" length="0">
    <dxf>
      <font>
        <sz val="10"/>
        <color rgb="FFFFFFFF"/>
      </font>
    </dxf>
  </rfmt>
  <rfmt sheetId="3" sqref="V3" start="0" length="0">
    <dxf>
      <font>
        <sz val="10"/>
        <color rgb="FFFFFFFF"/>
      </font>
    </dxf>
  </rfmt>
  <rfmt sheetId="3" sqref="W3" start="0" length="0">
    <dxf>
      <font>
        <sz val="10"/>
        <color rgb="FFFFFFFF"/>
      </font>
    </dxf>
  </rfmt>
  <rfmt sheetId="3" sqref="X3" start="0" length="0">
    <dxf>
      <font>
        <sz val="10"/>
        <color rgb="FFFFFFFF"/>
      </font>
    </dxf>
  </rfmt>
  <rfmt sheetId="3" sqref="Y3" start="0" length="0">
    <dxf>
      <font>
        <sz val="10"/>
        <color rgb="FFFFFFFF"/>
      </font>
    </dxf>
  </rfmt>
  <rfmt sheetId="3" sqref="Z3" start="0" length="0">
    <dxf>
      <font>
        <sz val="10"/>
        <color rgb="FFFFFFFF"/>
      </font>
    </dxf>
  </rfmt>
  <rfmt sheetId="3" sqref="AA3" start="0" length="0">
    <dxf>
      <font>
        <sz val="10"/>
        <color rgb="FFFFFFFF"/>
      </font>
    </dxf>
  </rfmt>
  <rfmt sheetId="3" sqref="AB3" start="0" length="0">
    <dxf>
      <font>
        <sz val="10"/>
        <color rgb="FFFFFFFF"/>
      </font>
    </dxf>
  </rfmt>
  <rfmt sheetId="3" sqref="AC3" start="0" length="0">
    <dxf>
      <font>
        <sz val="10"/>
        <color rgb="FFFFFFFF"/>
      </font>
    </dxf>
  </rfmt>
  <rfmt sheetId="3" sqref="AD3" start="0" length="0">
    <dxf>
      <font>
        <sz val="10"/>
        <color rgb="FFFFFFFF"/>
      </font>
    </dxf>
  </rfmt>
  <rfmt sheetId="3" sqref="AE3" start="0" length="0">
    <dxf>
      <font>
        <sz val="10"/>
        <color rgb="FFFFFFFF"/>
      </font>
    </dxf>
  </rfmt>
  <rfmt sheetId="3" sqref="AF3" start="0" length="0">
    <dxf>
      <font>
        <sz val="10"/>
        <color rgb="FFFFFFFF"/>
      </font>
    </dxf>
  </rfmt>
  <rfmt sheetId="3" sqref="AG3" start="0" length="0">
    <dxf>
      <font>
        <sz val="10"/>
        <color rgb="FFFFFFFF"/>
      </font>
    </dxf>
  </rfmt>
  <rfmt sheetId="3" sqref="AH3" start="0" length="0">
    <dxf>
      <font>
        <sz val="10"/>
        <color rgb="FFFFFFFF"/>
      </font>
    </dxf>
  </rfmt>
  <rfmt sheetId="3" sqref="AI3" start="0" length="0">
    <dxf>
      <font>
        <sz val="10"/>
        <color rgb="FFFFFFFF"/>
      </font>
    </dxf>
  </rfmt>
  <rfmt sheetId="3" sqref="AJ3" start="0" length="0">
    <dxf>
      <font>
        <sz val="10"/>
        <color rgb="FFFFFFFF"/>
      </font>
    </dxf>
  </rfmt>
  <rfmt sheetId="3" sqref="AK3" start="0" length="0">
    <dxf>
      <font>
        <sz val="10"/>
        <color rgb="FFFFFFFF"/>
      </font>
    </dxf>
  </rfmt>
  <rfmt sheetId="3" sqref="AL3" start="0" length="0">
    <dxf>
      <font>
        <sz val="10"/>
        <color rgb="FFFFFFFF"/>
      </font>
    </dxf>
  </rfmt>
  <rfmt sheetId="3" sqref="AM3" start="0" length="0">
    <dxf>
      <font>
        <sz val="10"/>
        <color rgb="FFFFFFFF"/>
      </font>
    </dxf>
  </rfmt>
  <rfmt sheetId="3" sqref="AN3" start="0" length="0">
    <dxf>
      <font>
        <sz val="10"/>
        <color rgb="FFFFFFFF"/>
      </font>
    </dxf>
  </rfmt>
  <rfmt sheetId="3" sqref="AO3" start="0" length="0">
    <dxf>
      <font>
        <sz val="10"/>
        <color rgb="FFFFFFFF"/>
      </font>
    </dxf>
  </rfmt>
  <rfmt sheetId="3" sqref="AP3" start="0" length="0">
    <dxf>
      <font>
        <sz val="10"/>
        <color rgb="FFFFFFFF"/>
      </font>
    </dxf>
  </rfmt>
  <rfmt sheetId="3" sqref="AQ3" start="0" length="0">
    <dxf>
      <font>
        <sz val="10"/>
        <color rgb="FFFFFFFF"/>
      </font>
    </dxf>
  </rfmt>
  <rfmt sheetId="3" sqref="AR3" start="0" length="0">
    <dxf>
      <font>
        <sz val="10"/>
        <color rgb="FFFFFFFF"/>
      </font>
    </dxf>
  </rfmt>
  <rfmt sheetId="3" sqref="AS3" start="0" length="0">
    <dxf>
      <font>
        <sz val="10"/>
        <color rgb="FFFFFFFF"/>
      </font>
    </dxf>
  </rfmt>
  <rfmt sheetId="3" sqref="AT3" start="0" length="0">
    <dxf>
      <font>
        <sz val="10"/>
        <color rgb="FFFFFFFF"/>
      </font>
    </dxf>
  </rfmt>
  <rfmt sheetId="3" sqref="AU3" start="0" length="0">
    <dxf>
      <font>
        <sz val="10"/>
        <color rgb="FFFFFFFF"/>
      </font>
    </dxf>
  </rfmt>
  <rfmt sheetId="3" sqref="AV3" start="0" length="0">
    <dxf>
      <font>
        <sz val="10"/>
        <color rgb="FFFFFFFF"/>
      </font>
    </dxf>
  </rfmt>
  <rfmt sheetId="3" sqref="AW3" start="0" length="0">
    <dxf>
      <font>
        <sz val="10"/>
        <color rgb="FFFFFFFF"/>
      </font>
    </dxf>
  </rfmt>
  <rfmt sheetId="3" sqref="AX3" start="0" length="0">
    <dxf>
      <font>
        <sz val="10"/>
        <color rgb="FFFFFFFF"/>
      </font>
    </dxf>
  </rfmt>
  <rfmt sheetId="3" sqref="AY3" start="0" length="0">
    <dxf>
      <font>
        <sz val="10"/>
        <color rgb="FFFFFFFF"/>
      </font>
    </dxf>
  </rfmt>
  <rfmt sheetId="3" sqref="AZ3" start="0" length="0">
    <dxf>
      <font>
        <sz val="10"/>
        <color rgb="FFFFFFFF"/>
      </font>
    </dxf>
  </rfmt>
  <rfmt sheetId="3" sqref="BA3" start="0" length="0">
    <dxf>
      <font>
        <sz val="10"/>
        <color rgb="FFFFFFFF"/>
      </font>
    </dxf>
  </rfmt>
  <rfmt sheetId="3" sqref="BB3" start="0" length="0">
    <dxf>
      <font>
        <sz val="10"/>
        <color rgb="FFFFFFFF"/>
      </font>
    </dxf>
  </rfmt>
  <rfmt sheetId="3" sqref="BC3" start="0" length="0">
    <dxf>
      <font>
        <sz val="10"/>
        <color rgb="FFFFFFFF"/>
      </font>
    </dxf>
  </rfmt>
  <rfmt sheetId="3" sqref="BD3" start="0" length="0">
    <dxf>
      <font>
        <sz val="10"/>
        <color rgb="FFFFFFFF"/>
      </font>
    </dxf>
  </rfmt>
  <rfmt sheetId="3" sqref="BE3" start="0" length="0">
    <dxf>
      <font>
        <sz val="10"/>
        <color rgb="FFFFFFFF"/>
      </font>
    </dxf>
  </rfmt>
  <rfmt sheetId="3" sqref="BF3" start="0" length="0">
    <dxf>
      <font>
        <sz val="10"/>
        <color rgb="FFFFFFFF"/>
      </font>
    </dxf>
  </rfmt>
  <rfmt sheetId="3" sqref="BG3" start="0" length="0">
    <dxf>
      <font>
        <sz val="10"/>
        <color rgb="FFFFFFFF"/>
      </font>
    </dxf>
  </rfmt>
  <rfmt sheetId="3" sqref="BH3" start="0" length="0">
    <dxf>
      <font>
        <sz val="10"/>
        <color rgb="FFFFFFFF"/>
      </font>
    </dxf>
  </rfmt>
  <rfmt sheetId="3" sqref="A3:XFD3" start="0" length="0">
    <dxf>
      <alignment vertical="center" wrapText="1"/>
    </dxf>
  </rfmt>
  <rfmt sheetId="3" sqref="A4" start="0" length="0">
    <dxf>
      <font>
        <sz val="10"/>
        <color auto="1"/>
      </font>
    </dxf>
  </rfmt>
  <rfmt sheetId="3" sqref="B4" start="0" length="0">
    <dxf>
      <font>
        <sz val="10"/>
        <color auto="1"/>
      </font>
    </dxf>
  </rfmt>
  <rfmt sheetId="3" sqref="C4" start="0" length="0">
    <dxf>
      <font>
        <sz val="10"/>
        <color auto="1"/>
      </font>
    </dxf>
  </rfmt>
  <rfmt sheetId="3" sqref="D4" start="0" length="0">
    <dxf>
      <font>
        <sz val="10"/>
        <color auto="1"/>
      </font>
    </dxf>
  </rfmt>
  <rfmt sheetId="3" sqref="E4" start="0" length="0">
    <dxf>
      <font>
        <sz val="10"/>
        <color auto="1"/>
      </font>
    </dxf>
  </rfmt>
  <rfmt sheetId="3" sqref="F4" start="0" length="0">
    <dxf>
      <font>
        <sz val="10"/>
        <color auto="1"/>
      </font>
    </dxf>
  </rfmt>
  <rcc rId="409" sId="3" odxf="1" dxf="1">
    <nc r="G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10" sId="3" odxf="1" dxf="1">
    <nc r="H4">
      <v>381.1</v>
    </nc>
    <odxf>
      <font>
        <sz val="10"/>
        <color auto="1"/>
      </font>
    </odxf>
    <ndxf>
      <font>
        <sz val="10"/>
        <color auto="1"/>
      </font>
    </ndxf>
  </rcc>
  <rfmt sheetId="3" sqref="I4" start="0" length="0">
    <dxf>
      <font>
        <sz val="10"/>
        <color auto="1"/>
      </font>
    </dxf>
  </rfmt>
  <rcc rId="411" sId="3" odxf="1" dxf="1">
    <nc r="J4">
      <v>15.9</v>
    </nc>
    <odxf>
      <font>
        <sz val="10"/>
        <color auto="1"/>
      </font>
    </odxf>
    <ndxf>
      <font>
        <sz val="10"/>
        <color auto="1"/>
      </font>
    </ndxf>
  </rcc>
  <rcc rId="412" sId="3" odxf="1" dxf="1">
    <nc r="K4">
      <v>15.9</v>
    </nc>
    <odxf>
      <font>
        <sz val="10"/>
        <color auto="1"/>
      </font>
    </odxf>
    <ndxf>
      <font>
        <sz val="10"/>
        <color auto="1"/>
      </font>
    </ndxf>
  </rcc>
  <rcc rId="413" sId="3" odxf="1" dxf="1">
    <nc r="L4">
      <v>15.9</v>
    </nc>
    <odxf>
      <font>
        <sz val="10"/>
        <color auto="1"/>
      </font>
    </odxf>
    <ndxf>
      <font>
        <sz val="10"/>
        <color auto="1"/>
      </font>
    </ndxf>
  </rcc>
  <rcc rId="414" sId="3" odxf="1" dxf="1">
    <nc r="M4">
      <v>15.9</v>
    </nc>
    <odxf>
      <font>
        <sz val="10"/>
        <color auto="1"/>
      </font>
    </odxf>
    <ndxf>
      <font>
        <sz val="10"/>
        <color auto="1"/>
      </font>
    </ndxf>
  </rcc>
  <rcc rId="415" sId="3" odxf="1" dxf="1">
    <nc r="N4">
      <v>15.9</v>
    </nc>
    <odxf>
      <font>
        <sz val="10"/>
        <color auto="1"/>
      </font>
    </odxf>
    <ndxf>
      <font>
        <sz val="10"/>
        <color auto="1"/>
      </font>
    </ndxf>
  </rcc>
  <rcc rId="416" sId="3" odxf="1" dxf="1">
    <nc r="O4">
      <v>15.9</v>
    </nc>
    <odxf>
      <font>
        <sz val="10"/>
        <color auto="1"/>
      </font>
    </odxf>
    <ndxf>
      <font>
        <sz val="10"/>
        <color auto="1"/>
      </font>
    </ndxf>
  </rcc>
  <rcc rId="417" sId="3" odxf="1" dxf="1">
    <nc r="P4">
      <v>15.9</v>
    </nc>
    <odxf>
      <font>
        <sz val="10"/>
        <color auto="1"/>
      </font>
    </odxf>
    <ndxf>
      <font>
        <sz val="10"/>
        <color auto="1"/>
      </font>
    </ndxf>
  </rcc>
  <rcc rId="418" sId="3" odxf="1" dxf="1">
    <nc r="Q4">
      <v>15.9</v>
    </nc>
    <odxf>
      <font>
        <sz val="10"/>
        <color auto="1"/>
      </font>
    </odxf>
    <ndxf>
      <font>
        <sz val="10"/>
        <color auto="1"/>
      </font>
    </ndxf>
  </rcc>
  <rcc rId="419" sId="3" odxf="1" dxf="1">
    <nc r="R4">
      <v>15.9</v>
    </nc>
    <odxf>
      <font>
        <sz val="10"/>
        <color auto="1"/>
      </font>
    </odxf>
    <ndxf>
      <font>
        <sz val="10"/>
        <color auto="1"/>
      </font>
    </ndxf>
  </rcc>
  <rcc rId="420" sId="3" odxf="1" dxf="1">
    <nc r="S4">
      <v>15.9</v>
    </nc>
    <odxf>
      <font>
        <sz val="10"/>
        <color auto="1"/>
      </font>
    </odxf>
    <ndxf>
      <font>
        <sz val="10"/>
        <color auto="1"/>
      </font>
    </ndxf>
  </rcc>
  <rcc rId="421" sId="3" odxf="1" dxf="1">
    <nc r="T4">
      <v>15.9</v>
    </nc>
    <odxf>
      <font>
        <sz val="10"/>
        <color auto="1"/>
      </font>
    </odxf>
    <ndxf>
      <font>
        <sz val="10"/>
        <color auto="1"/>
      </font>
    </ndxf>
  </rcc>
  <rcc rId="422" sId="3" odxf="1" dxf="1">
    <nc r="U4">
      <v>15.9</v>
    </nc>
    <odxf>
      <font>
        <sz val="10"/>
        <color auto="1"/>
      </font>
    </odxf>
    <ndxf>
      <font>
        <sz val="10"/>
        <color auto="1"/>
      </font>
    </ndxf>
  </rcc>
  <rcc rId="423" sId="3" odxf="1" dxf="1">
    <nc r="V4">
      <v>15.9</v>
    </nc>
    <odxf>
      <font>
        <sz val="10"/>
        <color auto="1"/>
      </font>
    </odxf>
    <ndxf>
      <font>
        <sz val="10"/>
        <color auto="1"/>
      </font>
    </ndxf>
  </rcc>
  <rcc rId="424" sId="3" odxf="1" dxf="1">
    <nc r="W4">
      <v>15.9</v>
    </nc>
    <odxf>
      <font>
        <sz val="10"/>
        <color auto="1"/>
      </font>
    </odxf>
    <ndxf>
      <font>
        <sz val="10"/>
        <color auto="1"/>
      </font>
    </ndxf>
  </rcc>
  <rcc rId="425" sId="3" odxf="1" dxf="1">
    <nc r="X4">
      <v>15.9</v>
    </nc>
    <odxf>
      <font>
        <sz val="10"/>
        <color auto="1"/>
      </font>
    </odxf>
    <ndxf>
      <font>
        <sz val="10"/>
        <color auto="1"/>
      </font>
    </ndxf>
  </rcc>
  <rcc rId="426" sId="3" odxf="1" dxf="1">
    <nc r="Y4">
      <v>15.9</v>
    </nc>
    <odxf>
      <font>
        <sz val="10"/>
        <color auto="1"/>
      </font>
    </odxf>
    <ndxf>
      <font>
        <sz val="10"/>
        <color auto="1"/>
      </font>
    </ndxf>
  </rcc>
  <rcc rId="427" sId="3" odxf="1" dxf="1">
    <nc r="Z4">
      <v>15.9</v>
    </nc>
    <odxf>
      <font>
        <sz val="10"/>
        <color auto="1"/>
      </font>
    </odxf>
    <ndxf>
      <font>
        <sz val="10"/>
        <color auto="1"/>
      </font>
    </ndxf>
  </rcc>
  <rcc rId="428" sId="3" odxf="1" dxf="1">
    <nc r="AA4">
      <v>15.9</v>
    </nc>
    <odxf>
      <font>
        <sz val="10"/>
        <color auto="1"/>
      </font>
    </odxf>
    <ndxf>
      <font>
        <sz val="10"/>
        <color auto="1"/>
      </font>
    </ndxf>
  </rcc>
  <rcc rId="429" sId="3" odxf="1" dxf="1">
    <nc r="AB4">
      <v>15.9</v>
    </nc>
    <odxf>
      <font>
        <sz val="10"/>
        <color auto="1"/>
      </font>
    </odxf>
    <ndxf>
      <font>
        <sz val="10"/>
        <color auto="1"/>
      </font>
    </ndxf>
  </rcc>
  <rcc rId="430" sId="3" odxf="1" dxf="1">
    <nc r="AC4">
      <v>15.9</v>
    </nc>
    <odxf>
      <font>
        <sz val="10"/>
        <color auto="1"/>
      </font>
    </odxf>
    <ndxf>
      <font>
        <sz val="10"/>
        <color auto="1"/>
      </font>
    </ndxf>
  </rcc>
  <rcc rId="431" sId="3" odxf="1" dxf="1">
    <nc r="AD4">
      <v>15.9</v>
    </nc>
    <odxf>
      <font>
        <sz val="10"/>
        <color auto="1"/>
      </font>
    </odxf>
    <ndxf>
      <font>
        <sz val="10"/>
        <color auto="1"/>
      </font>
    </ndxf>
  </rcc>
  <rcc rId="432" sId="3" odxf="1" dxf="1">
    <nc r="AE4">
      <v>15.9</v>
    </nc>
    <odxf>
      <font>
        <sz val="10"/>
        <color auto="1"/>
      </font>
    </odxf>
    <ndxf>
      <font>
        <sz val="10"/>
        <color auto="1"/>
      </font>
    </ndxf>
  </rcc>
  <rcc rId="433" sId="3" odxf="1" dxf="1">
    <nc r="AF4">
      <v>15.9</v>
    </nc>
    <odxf>
      <font>
        <sz val="10"/>
        <color auto="1"/>
      </font>
    </odxf>
    <ndxf>
      <font>
        <sz val="10"/>
        <color auto="1"/>
      </font>
    </ndxf>
  </rcc>
  <rcc rId="434" sId="3" odxf="1" dxf="1">
    <nc r="AG4">
      <v>15.9</v>
    </nc>
    <odxf>
      <font>
        <sz val="10"/>
        <color auto="1"/>
      </font>
    </odxf>
    <ndxf>
      <font>
        <sz val="10"/>
        <color auto="1"/>
      </font>
    </ndxf>
  </rcc>
  <rcc rId="435" sId="3" odxf="1" dxf="1">
    <nc r="AH4">
      <v>15.9</v>
    </nc>
    <odxf>
      <font>
        <sz val="10"/>
        <color auto="1"/>
      </font>
    </odxf>
    <ndxf>
      <font>
        <sz val="10"/>
        <color auto="1"/>
      </font>
    </ndxf>
  </rcc>
  <rcc rId="436" sId="3" odxf="1" dxf="1">
    <nc r="AI4">
      <v>15.9</v>
    </nc>
    <odxf>
      <font>
        <sz val="10"/>
        <color auto="1"/>
      </font>
    </odxf>
    <ndxf>
      <font>
        <sz val="10"/>
        <color auto="1"/>
      </font>
    </ndxf>
  </rcc>
  <rcc rId="437" sId="3" odxf="1" dxf="1">
    <nc r="AJ4">
      <v>15.9</v>
    </nc>
    <odxf>
      <font>
        <sz val="10"/>
        <color auto="1"/>
      </font>
    </odxf>
    <ndxf>
      <font>
        <sz val="10"/>
        <color auto="1"/>
      </font>
    </ndxf>
  </rcc>
  <rcc rId="438" sId="3" odxf="1" dxf="1">
    <nc r="AK4">
      <v>15.9</v>
    </nc>
    <odxf>
      <font>
        <sz val="10"/>
        <color auto="1"/>
      </font>
    </odxf>
    <ndxf>
      <font>
        <sz val="10"/>
        <color auto="1"/>
      </font>
    </ndxf>
  </rcc>
  <rcc rId="439" sId="3" odxf="1" dxf="1">
    <nc r="AL4">
      <v>15.9</v>
    </nc>
    <odxf>
      <font>
        <sz val="10"/>
        <color auto="1"/>
      </font>
    </odxf>
    <ndxf>
      <font>
        <sz val="10"/>
        <color auto="1"/>
      </font>
    </ndxf>
  </rcc>
  <rcc rId="440" sId="3" odxf="1" dxf="1">
    <nc r="AM4">
      <v>15.9</v>
    </nc>
    <odxf>
      <font>
        <sz val="10"/>
        <color auto="1"/>
      </font>
    </odxf>
    <ndxf>
      <font>
        <sz val="10"/>
        <color auto="1"/>
      </font>
    </ndxf>
  </rcc>
  <rcc rId="441" sId="3" odxf="1" dxf="1">
    <nc r="AN4">
      <v>15.9</v>
    </nc>
    <odxf>
      <font>
        <sz val="10"/>
        <color auto="1"/>
      </font>
    </odxf>
    <ndxf>
      <font>
        <sz val="10"/>
        <color auto="1"/>
      </font>
    </ndxf>
  </rcc>
  <rcc rId="442" sId="3" odxf="1" dxf="1">
    <nc r="AO4">
      <v>15.9</v>
    </nc>
    <odxf>
      <font>
        <sz val="10"/>
        <color auto="1"/>
      </font>
    </odxf>
    <ndxf>
      <font>
        <sz val="10"/>
        <color auto="1"/>
      </font>
    </ndxf>
  </rcc>
  <rcc rId="443" sId="3" odxf="1" dxf="1">
    <nc r="AP4">
      <v>15.9</v>
    </nc>
    <odxf>
      <font>
        <sz val="10"/>
        <color auto="1"/>
      </font>
    </odxf>
    <ndxf>
      <font>
        <sz val="10"/>
        <color auto="1"/>
      </font>
    </ndxf>
  </rcc>
  <rcc rId="444" sId="3" odxf="1" dxf="1">
    <nc r="AQ4">
      <v>15.9</v>
    </nc>
    <odxf>
      <font>
        <sz val="10"/>
        <color auto="1"/>
      </font>
    </odxf>
    <ndxf>
      <font>
        <sz val="10"/>
        <color auto="1"/>
      </font>
    </ndxf>
  </rcc>
  <rcc rId="445" sId="3" odxf="1" dxf="1">
    <nc r="AR4">
      <v>15.9</v>
    </nc>
    <odxf>
      <font>
        <sz val="10"/>
        <color auto="1"/>
      </font>
    </odxf>
    <ndxf>
      <font>
        <sz val="10"/>
        <color auto="1"/>
      </font>
    </ndxf>
  </rcc>
  <rcc rId="446" sId="3" odxf="1" dxf="1">
    <nc r="AS4">
      <v>15.9</v>
    </nc>
    <odxf>
      <font>
        <sz val="10"/>
        <color auto="1"/>
      </font>
    </odxf>
    <ndxf>
      <font>
        <sz val="10"/>
        <color auto="1"/>
      </font>
    </ndxf>
  </rcc>
  <rcc rId="447" sId="3" odxf="1" dxf="1">
    <nc r="AT4">
      <v>15.9</v>
    </nc>
    <odxf>
      <font>
        <sz val="10"/>
        <color auto="1"/>
      </font>
    </odxf>
    <ndxf>
      <font>
        <sz val="10"/>
        <color auto="1"/>
      </font>
    </ndxf>
  </rcc>
  <rcc rId="448" sId="3" odxf="1" dxf="1">
    <nc r="AU4">
      <v>15.9</v>
    </nc>
    <odxf>
      <font>
        <sz val="10"/>
        <color auto="1"/>
      </font>
    </odxf>
    <ndxf>
      <font>
        <sz val="10"/>
        <color auto="1"/>
      </font>
    </ndxf>
  </rcc>
  <rcc rId="449" sId="3" odxf="1" dxf="1">
    <nc r="AV4">
      <v>15.9</v>
    </nc>
    <odxf>
      <font>
        <sz val="10"/>
        <color auto="1"/>
      </font>
    </odxf>
    <ndxf>
      <font>
        <sz val="10"/>
        <color auto="1"/>
      </font>
    </ndxf>
  </rcc>
  <rcc rId="450" sId="3" odxf="1" dxf="1">
    <nc r="AW4">
      <v>15.9</v>
    </nc>
    <odxf>
      <font>
        <sz val="10"/>
        <color auto="1"/>
      </font>
    </odxf>
    <ndxf>
      <font>
        <sz val="10"/>
        <color auto="1"/>
      </font>
    </ndxf>
  </rcc>
  <rcc rId="451" sId="3" odxf="1" dxf="1">
    <nc r="AX4">
      <v>15.9</v>
    </nc>
    <odxf>
      <font>
        <sz val="10"/>
        <color auto="1"/>
      </font>
    </odxf>
    <ndxf>
      <font>
        <sz val="10"/>
        <color auto="1"/>
      </font>
    </ndxf>
  </rcc>
  <rcc rId="452" sId="3" odxf="1" dxf="1">
    <nc r="AY4">
      <v>15.9</v>
    </nc>
    <odxf>
      <font>
        <sz val="10"/>
        <color auto="1"/>
      </font>
    </odxf>
    <ndxf>
      <font>
        <sz val="10"/>
        <color auto="1"/>
      </font>
    </ndxf>
  </rcc>
  <rcc rId="453" sId="3" odxf="1" dxf="1">
    <nc r="AZ4">
      <v>15.9</v>
    </nc>
    <odxf>
      <font>
        <sz val="10"/>
        <color auto="1"/>
      </font>
    </odxf>
    <ndxf>
      <font>
        <sz val="10"/>
        <color auto="1"/>
      </font>
    </ndxf>
  </rcc>
  <rcc rId="454" sId="3" odxf="1" dxf="1">
    <nc r="BA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55" sId="3" odxf="1" dxf="1">
    <nc r="BB4">
      <v>15.9</v>
    </nc>
    <odxf>
      <font>
        <sz val="10"/>
        <color auto="1"/>
      </font>
    </odxf>
    <ndxf>
      <font>
        <sz val="10"/>
        <color auto="1"/>
      </font>
    </ndxf>
  </rcc>
  <rcc rId="456" sId="3" odxf="1" dxf="1">
    <nc r="BC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57" sId="3" odxf="1" dxf="1">
    <nc r="BD4">
      <v>15.9</v>
    </nc>
    <odxf>
      <font>
        <sz val="10"/>
        <color auto="1"/>
      </font>
    </odxf>
    <ndxf>
      <font>
        <sz val="10"/>
        <color auto="1"/>
      </font>
    </ndxf>
  </rcc>
  <rcc rId="458" sId="3" odxf="1" dxf="1">
    <nc r="BE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59" sId="3" odxf="1" dxf="1">
    <nc r="BF4">
      <v>15.9</v>
    </nc>
    <odxf>
      <font>
        <sz val="10"/>
        <color auto="1"/>
      </font>
    </odxf>
    <ndxf>
      <font>
        <sz val="10"/>
        <color auto="1"/>
      </font>
    </ndxf>
  </rcc>
  <rcc rId="460" sId="3" odxf="1" dxf="1">
    <nc r="BG4">
      <v>15.9</v>
    </nc>
    <odxf>
      <font>
        <sz val="10"/>
        <color auto="1"/>
      </font>
    </odxf>
    <ndxf>
      <font>
        <sz val="10"/>
        <color auto="1"/>
      </font>
    </ndxf>
  </rcc>
  <rcc rId="461" sId="3" odxf="1" dxf="1">
    <nc r="BH4">
      <v>15.9</v>
    </nc>
    <odxf>
      <font>
        <sz val="10"/>
        <color auto="1"/>
      </font>
    </odxf>
    <ndxf>
      <font>
        <sz val="10"/>
        <color auto="1"/>
      </font>
    </ndxf>
  </rcc>
  <rfmt sheetId="3" sqref="A4:XFD4" start="0" length="0">
    <dxf>
      <alignment vertical="center" wrapText="1"/>
    </dxf>
  </rfmt>
  <rfmt sheetId="3" sqref="A5" start="0" length="0">
    <dxf>
      <font>
        <sz val="10"/>
        <color auto="1"/>
      </font>
    </dxf>
  </rfmt>
  <rfmt sheetId="3" sqref="B5" start="0" length="0">
    <dxf>
      <font>
        <sz val="10"/>
        <color auto="1"/>
      </font>
    </dxf>
  </rfmt>
  <rfmt sheetId="3" sqref="C5" start="0" length="0">
    <dxf>
      <font>
        <sz val="10"/>
        <color auto="1"/>
      </font>
    </dxf>
  </rfmt>
  <rfmt sheetId="3" sqref="D5" start="0" length="0">
    <dxf>
      <font>
        <sz val="10"/>
        <color auto="1"/>
      </font>
    </dxf>
  </rfmt>
  <rfmt sheetId="3" sqref="E5" start="0" length="0">
    <dxf>
      <font>
        <sz val="10"/>
        <color auto="1"/>
      </font>
    </dxf>
  </rfmt>
  <rfmt sheetId="3" sqref="F5" start="0" length="0">
    <dxf>
      <font>
        <sz val="10"/>
        <color auto="1"/>
      </font>
    </dxf>
  </rfmt>
  <rcc rId="462" sId="3" odxf="1" dxf="1">
    <nc r="G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63" sId="3" odxf="1" dxf="1">
    <nc r="H5">
      <v>381.1</v>
    </nc>
    <odxf>
      <font>
        <sz val="10"/>
        <color auto="1"/>
      </font>
    </odxf>
    <ndxf>
      <font>
        <sz val="10"/>
        <color auto="1"/>
      </font>
    </ndxf>
  </rcc>
  <rfmt sheetId="3" sqref="I5" start="0" length="0">
    <dxf>
      <font>
        <sz val="10"/>
        <color auto="1"/>
      </font>
    </dxf>
  </rfmt>
  <rcc rId="464" sId="3" odxf="1" dxf="1">
    <nc r="J5">
      <v>0</v>
    </nc>
    <odxf>
      <font>
        <sz val="10"/>
        <color auto="1"/>
      </font>
    </odxf>
    <ndxf>
      <font>
        <sz val="10"/>
        <color auto="1"/>
      </font>
    </ndxf>
  </rcc>
  <rcc rId="465" sId="3" odxf="1" dxf="1">
    <nc r="K5">
      <v>0</v>
    </nc>
    <odxf>
      <font>
        <sz val="10"/>
        <color auto="1"/>
      </font>
    </odxf>
    <ndxf>
      <font>
        <sz val="10"/>
        <color auto="1"/>
      </font>
    </ndxf>
  </rcc>
  <rcc rId="466" sId="3" odxf="1" dxf="1">
    <nc r="L5">
      <v>0</v>
    </nc>
    <odxf>
      <font>
        <sz val="10"/>
        <color auto="1"/>
      </font>
    </odxf>
    <ndxf>
      <font>
        <sz val="10"/>
        <color auto="1"/>
      </font>
    </ndxf>
  </rcc>
  <rcc rId="467" sId="3" odxf="1" dxf="1">
    <nc r="M5">
      <v>0</v>
    </nc>
    <odxf>
      <font>
        <sz val="10"/>
        <color auto="1"/>
      </font>
    </odxf>
    <ndxf>
      <font>
        <sz val="10"/>
        <color auto="1"/>
      </font>
    </ndxf>
  </rcc>
  <rcc rId="468" sId="3" odxf="1" dxf="1">
    <nc r="N5">
      <v>0</v>
    </nc>
    <odxf>
      <font>
        <sz val="10"/>
        <color auto="1"/>
      </font>
    </odxf>
    <ndxf>
      <font>
        <sz val="10"/>
        <color auto="1"/>
      </font>
    </ndxf>
  </rcc>
  <rcc rId="469" sId="3" odxf="1" dxf="1">
    <nc r="O5">
      <v>5.4</v>
    </nc>
    <odxf>
      <font>
        <sz val="10"/>
        <color auto="1"/>
      </font>
    </odxf>
    <ndxf>
      <font>
        <sz val="10"/>
        <color auto="1"/>
      </font>
    </ndxf>
  </rcc>
  <rcc rId="470" sId="3" odxf="1" dxf="1">
    <nc r="P5">
      <v>5.4</v>
    </nc>
    <odxf>
      <font>
        <sz val="10"/>
        <color auto="1"/>
      </font>
    </odxf>
    <ndxf>
      <font>
        <sz val="10"/>
        <color auto="1"/>
      </font>
    </ndxf>
  </rcc>
  <rcc rId="471" sId="3" odxf="1" dxf="1">
    <nc r="Q5">
      <v>5.4</v>
    </nc>
    <odxf>
      <font>
        <sz val="10"/>
        <color auto="1"/>
      </font>
    </odxf>
    <ndxf>
      <font>
        <sz val="10"/>
        <color auto="1"/>
      </font>
    </ndxf>
  </rcc>
  <rcc rId="472" sId="3" odxf="1" dxf="1">
    <nc r="R5">
      <v>5.4</v>
    </nc>
    <odxf>
      <font>
        <sz val="10"/>
        <color auto="1"/>
      </font>
    </odxf>
    <ndxf>
      <font>
        <sz val="10"/>
        <color auto="1"/>
      </font>
    </ndxf>
  </rcc>
  <rcc rId="473" sId="3" odxf="1" dxf="1">
    <nc r="S5">
      <v>5.4</v>
    </nc>
    <odxf>
      <font>
        <sz val="10"/>
        <color auto="1"/>
      </font>
    </odxf>
    <ndxf>
      <font>
        <sz val="10"/>
        <color auto="1"/>
      </font>
    </ndxf>
  </rcc>
  <rcc rId="474" sId="3" odxf="1" dxf="1">
    <nc r="T5">
      <v>5.4</v>
    </nc>
    <odxf>
      <font>
        <sz val="10"/>
        <color auto="1"/>
      </font>
    </odxf>
    <ndxf>
      <font>
        <sz val="10"/>
        <color auto="1"/>
      </font>
    </ndxf>
  </rcc>
  <rcc rId="475" sId="3" odxf="1" dxf="1">
    <nc r="U5">
      <v>5.4</v>
    </nc>
    <odxf>
      <font>
        <sz val="10"/>
        <color auto="1"/>
      </font>
    </odxf>
    <ndxf>
      <font>
        <sz val="10"/>
        <color auto="1"/>
      </font>
    </ndxf>
  </rcc>
  <rcc rId="476" sId="3" odxf="1" dxf="1">
    <nc r="V5">
      <v>5.4</v>
    </nc>
    <odxf>
      <font>
        <sz val="10"/>
        <color auto="1"/>
      </font>
    </odxf>
    <ndxf>
      <font>
        <sz val="10"/>
        <color auto="1"/>
      </font>
    </ndxf>
  </rcc>
  <rcc rId="477" sId="3" odxf="1" dxf="1">
    <nc r="W5">
      <v>5.4</v>
    </nc>
    <odxf>
      <font>
        <sz val="10"/>
        <color auto="1"/>
      </font>
    </odxf>
    <ndxf>
      <font>
        <sz val="10"/>
        <color auto="1"/>
      </font>
    </ndxf>
  </rcc>
  <rcc rId="478" sId="3" odxf="1" dxf="1">
    <nc r="X5">
      <v>5.4</v>
    </nc>
    <odxf>
      <font>
        <sz val="10"/>
        <color auto="1"/>
      </font>
    </odxf>
    <ndxf>
      <font>
        <sz val="10"/>
        <color auto="1"/>
      </font>
    </ndxf>
  </rcc>
  <rcc rId="479" sId="3" odxf="1" dxf="1">
    <nc r="Y5">
      <v>5.4</v>
    </nc>
    <odxf>
      <font>
        <sz val="10"/>
        <color auto="1"/>
      </font>
    </odxf>
    <ndxf>
      <font>
        <sz val="10"/>
        <color auto="1"/>
      </font>
    </ndxf>
  </rcc>
  <rcc rId="480" sId="3" odxf="1" dxf="1">
    <nc r="Z5">
      <v>5.4</v>
    </nc>
    <odxf>
      <font>
        <sz val="10"/>
        <color auto="1"/>
      </font>
    </odxf>
    <ndxf>
      <font>
        <sz val="10"/>
        <color auto="1"/>
      </font>
    </ndxf>
  </rcc>
  <rcc rId="481" sId="3" odxf="1" dxf="1">
    <nc r="AA5">
      <v>0</v>
    </nc>
    <odxf>
      <font>
        <sz val="10"/>
        <color auto="1"/>
      </font>
    </odxf>
    <ndxf>
      <font>
        <sz val="10"/>
        <color auto="1"/>
      </font>
    </ndxf>
  </rcc>
  <rcc rId="482" sId="3" odxf="1" dxf="1">
    <nc r="AB5">
      <v>0</v>
    </nc>
    <odxf>
      <font>
        <sz val="10"/>
        <color auto="1"/>
      </font>
    </odxf>
    <ndxf>
      <font>
        <sz val="10"/>
        <color auto="1"/>
      </font>
    </ndxf>
  </rcc>
  <rcc rId="483" sId="3" odxf="1" dxf="1">
    <nc r="AC5">
      <v>0</v>
    </nc>
    <odxf>
      <font>
        <sz val="10"/>
        <color auto="1"/>
      </font>
    </odxf>
    <ndxf>
      <font>
        <sz val="10"/>
        <color auto="1"/>
      </font>
    </ndxf>
  </rcc>
  <rcc rId="484" sId="3" odxf="1" dxf="1">
    <nc r="AD5">
      <v>5.4</v>
    </nc>
    <odxf>
      <font>
        <sz val="10"/>
        <color auto="1"/>
      </font>
    </odxf>
    <ndxf>
      <font>
        <sz val="10"/>
        <color auto="1"/>
      </font>
    </ndxf>
  </rcc>
  <rcc rId="485" sId="3" odxf="1" dxf="1">
    <nc r="AE5">
      <v>0</v>
    </nc>
    <odxf>
      <font>
        <sz val="10"/>
        <color auto="1"/>
      </font>
    </odxf>
    <ndxf>
      <font>
        <sz val="10"/>
        <color auto="1"/>
      </font>
    </ndxf>
  </rcc>
  <rcc rId="486" sId="3" odxf="1" dxf="1">
    <nc r="AF5">
      <v>0</v>
    </nc>
    <odxf>
      <font>
        <sz val="10"/>
        <color auto="1"/>
      </font>
    </odxf>
    <ndxf>
      <font>
        <sz val="10"/>
        <color auto="1"/>
      </font>
    </ndxf>
  </rcc>
  <rcc rId="487" sId="3" odxf="1" dxf="1">
    <nc r="AG5">
      <v>0</v>
    </nc>
    <odxf>
      <font>
        <sz val="10"/>
        <color auto="1"/>
      </font>
    </odxf>
    <ndxf>
      <font>
        <sz val="10"/>
        <color auto="1"/>
      </font>
    </ndxf>
  </rcc>
  <rcc rId="488" sId="3" odxf="1" dxf="1">
    <nc r="AH5">
      <v>0</v>
    </nc>
    <odxf>
      <font>
        <sz val="10"/>
        <color auto="1"/>
      </font>
    </odxf>
    <ndxf>
      <font>
        <sz val="10"/>
        <color auto="1"/>
      </font>
    </ndxf>
  </rcc>
  <rcc rId="489" sId="3" odxf="1" dxf="1">
    <nc r="AI5">
      <v>0</v>
    </nc>
    <odxf>
      <font>
        <sz val="10"/>
        <color auto="1"/>
      </font>
    </odxf>
    <ndxf>
      <font>
        <sz val="10"/>
        <color auto="1"/>
      </font>
    </ndxf>
  </rcc>
  <rcc rId="490" sId="3" odxf="1" dxf="1">
    <nc r="AJ5">
      <v>0</v>
    </nc>
    <odxf>
      <font>
        <sz val="10"/>
        <color auto="1"/>
      </font>
    </odxf>
    <ndxf>
      <font>
        <sz val="10"/>
        <color auto="1"/>
      </font>
    </ndxf>
  </rcc>
  <rcc rId="491" sId="3" odxf="1" dxf="1">
    <nc r="AK5">
      <v>0</v>
    </nc>
    <odxf>
      <font>
        <sz val="10"/>
        <color auto="1"/>
      </font>
    </odxf>
    <ndxf>
      <font>
        <sz val="10"/>
        <color auto="1"/>
      </font>
    </ndxf>
  </rcc>
  <rcc rId="492" sId="3" odxf="1" dxf="1">
    <nc r="AL5">
      <v>0</v>
    </nc>
    <odxf>
      <font>
        <sz val="10"/>
        <color auto="1"/>
      </font>
    </odxf>
    <ndxf>
      <font>
        <sz val="10"/>
        <color auto="1"/>
      </font>
    </ndxf>
  </rcc>
  <rcc rId="493" sId="3" odxf="1" dxf="1">
    <nc r="AM5">
      <v>0</v>
    </nc>
    <odxf>
      <font>
        <sz val="10"/>
        <color auto="1"/>
      </font>
    </odxf>
    <ndxf>
      <font>
        <sz val="10"/>
        <color auto="1"/>
      </font>
    </ndxf>
  </rcc>
  <rcc rId="494" sId="3" odxf="1" dxf="1">
    <nc r="AN5">
      <v>0</v>
    </nc>
    <odxf>
      <font>
        <sz val="10"/>
        <color auto="1"/>
      </font>
    </odxf>
    <ndxf>
      <font>
        <sz val="10"/>
        <color auto="1"/>
      </font>
    </ndxf>
  </rcc>
  <rcc rId="495" sId="3" odxf="1" dxf="1">
    <nc r="AO5">
      <v>0</v>
    </nc>
    <odxf>
      <font>
        <sz val="10"/>
        <color auto="1"/>
      </font>
    </odxf>
    <ndxf>
      <font>
        <sz val="10"/>
        <color auto="1"/>
      </font>
    </ndxf>
  </rcc>
  <rcc rId="496" sId="3" odxf="1" dxf="1">
    <nc r="AP5">
      <v>0</v>
    </nc>
    <odxf>
      <font>
        <sz val="10"/>
        <color auto="1"/>
      </font>
    </odxf>
    <ndxf>
      <font>
        <sz val="10"/>
        <color auto="1"/>
      </font>
    </ndxf>
  </rcc>
  <rcc rId="497" sId="3" odxf="1" dxf="1">
    <nc r="AQ5">
      <v>0</v>
    </nc>
    <odxf>
      <font>
        <sz val="10"/>
        <color auto="1"/>
      </font>
    </odxf>
    <ndxf>
      <font>
        <sz val="10"/>
        <color auto="1"/>
      </font>
    </ndxf>
  </rcc>
  <rcc rId="498" sId="3" odxf="1" dxf="1">
    <nc r="AR5">
      <v>0</v>
    </nc>
    <odxf>
      <font>
        <sz val="10"/>
        <color auto="1"/>
      </font>
    </odxf>
    <ndxf>
      <font>
        <sz val="10"/>
        <color auto="1"/>
      </font>
    </ndxf>
  </rcc>
  <rcc rId="499" sId="3" odxf="1" dxf="1">
    <nc r="AS5">
      <v>0</v>
    </nc>
    <odxf>
      <font>
        <sz val="10"/>
        <color auto="1"/>
      </font>
    </odxf>
    <ndxf>
      <font>
        <sz val="10"/>
        <color auto="1"/>
      </font>
    </ndxf>
  </rcc>
  <rcc rId="500" sId="3" odxf="1" dxf="1">
    <nc r="AT5">
      <v>0</v>
    </nc>
    <odxf>
      <font>
        <sz val="10"/>
        <color auto="1"/>
      </font>
    </odxf>
    <ndxf>
      <font>
        <sz val="10"/>
        <color auto="1"/>
      </font>
    </ndxf>
  </rcc>
  <rcc rId="501" sId="3" odxf="1" dxf="1">
    <nc r="AU5">
      <v>0</v>
    </nc>
    <odxf>
      <font>
        <sz val="10"/>
        <color auto="1"/>
      </font>
    </odxf>
    <ndxf>
      <font>
        <sz val="10"/>
        <color auto="1"/>
      </font>
    </ndxf>
  </rcc>
  <rcc rId="502" sId="3" odxf="1" dxf="1">
    <nc r="AV5">
      <v>0</v>
    </nc>
    <odxf>
      <font>
        <sz val="10"/>
        <color auto="1"/>
      </font>
    </odxf>
    <ndxf>
      <font>
        <sz val="10"/>
        <color auto="1"/>
      </font>
    </ndxf>
  </rcc>
  <rcc rId="503" sId="3" odxf="1" dxf="1">
    <nc r="AW5">
      <v>0</v>
    </nc>
    <odxf>
      <font>
        <sz val="10"/>
        <color auto="1"/>
      </font>
    </odxf>
    <ndxf>
      <font>
        <sz val="10"/>
        <color auto="1"/>
      </font>
    </ndxf>
  </rcc>
  <rcc rId="504" sId="3" odxf="1" dxf="1">
    <nc r="AX5">
      <v>0</v>
    </nc>
    <odxf>
      <font>
        <sz val="10"/>
        <color auto="1"/>
      </font>
    </odxf>
    <ndxf>
      <font>
        <sz val="10"/>
        <color auto="1"/>
      </font>
    </ndxf>
  </rcc>
  <rcc rId="505" sId="3" odxf="1" dxf="1">
    <nc r="AY5">
      <v>0</v>
    </nc>
    <odxf>
      <font>
        <sz val="10"/>
        <color auto="1"/>
      </font>
    </odxf>
    <ndxf>
      <font>
        <sz val="10"/>
        <color auto="1"/>
      </font>
    </ndxf>
  </rcc>
  <rcc rId="506" sId="3" odxf="1" dxf="1">
    <nc r="AZ5">
      <v>0</v>
    </nc>
    <odxf>
      <font>
        <sz val="10"/>
        <color auto="1"/>
      </font>
    </odxf>
    <ndxf>
      <font>
        <sz val="10"/>
        <color auto="1"/>
      </font>
    </ndxf>
  </rcc>
  <rcc rId="507" sId="3" odxf="1" dxf="1">
    <nc r="BA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08" sId="3" odxf="1" dxf="1">
    <nc r="BB5">
      <v>0</v>
    </nc>
    <odxf>
      <font>
        <sz val="10"/>
        <color auto="1"/>
      </font>
    </odxf>
    <ndxf>
      <font>
        <sz val="10"/>
        <color auto="1"/>
      </font>
    </ndxf>
  </rcc>
  <rcc rId="509" sId="3" odxf="1" dxf="1">
    <nc r="BC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10" sId="3" odxf="1" dxf="1">
    <nc r="BD5">
      <v>0</v>
    </nc>
    <odxf>
      <font>
        <sz val="10"/>
        <color auto="1"/>
      </font>
    </odxf>
    <ndxf>
      <font>
        <sz val="10"/>
        <color auto="1"/>
      </font>
    </ndxf>
  </rcc>
  <rcc rId="511" sId="3" odxf="1" dxf="1">
    <nc r="BE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12" sId="3" odxf="1" dxf="1">
    <nc r="BF5">
      <v>15.9</v>
    </nc>
    <odxf>
      <font>
        <sz val="10"/>
        <color auto="1"/>
      </font>
    </odxf>
    <ndxf>
      <font>
        <sz val="10"/>
        <color auto="1"/>
      </font>
    </ndxf>
  </rcc>
  <rcc rId="513" sId="3" odxf="1" dxf="1">
    <nc r="BG5">
      <v>15.9</v>
    </nc>
    <odxf>
      <font>
        <sz val="10"/>
        <color auto="1"/>
      </font>
    </odxf>
    <ndxf>
      <font>
        <sz val="10"/>
        <color auto="1"/>
      </font>
    </ndxf>
  </rcc>
  <rcc rId="514" sId="3" odxf="1" dxf="1">
    <nc r="BH5">
      <v>15.9</v>
    </nc>
    <odxf>
      <font>
        <sz val="10"/>
        <color auto="1"/>
      </font>
    </odxf>
    <ndxf>
      <font>
        <sz val="10"/>
        <color auto="1"/>
      </font>
    </ndxf>
  </rcc>
  <rfmt sheetId="3" sqref="A5:XFD5" start="0" length="0">
    <dxf>
      <alignment vertical="center" wrapText="1"/>
    </dxf>
  </rfmt>
  <rfmt sheetId="3" sqref="A6" start="0" length="0">
    <dxf>
      <font>
        <sz val="10"/>
        <color auto="1"/>
      </font>
    </dxf>
  </rfmt>
  <rfmt sheetId="3" sqref="B6" start="0" length="0">
    <dxf>
      <font>
        <sz val="10"/>
        <color auto="1"/>
      </font>
    </dxf>
  </rfmt>
  <rfmt sheetId="3" sqref="C6" start="0" length="0">
    <dxf>
      <font>
        <sz val="10"/>
        <color auto="1"/>
      </font>
    </dxf>
  </rfmt>
  <rfmt sheetId="3" sqref="D6" start="0" length="0">
    <dxf>
      <font>
        <sz val="10"/>
        <color auto="1"/>
      </font>
    </dxf>
  </rfmt>
  <rfmt sheetId="3" sqref="E6" start="0" length="0">
    <dxf>
      <font>
        <sz val="10"/>
        <color auto="1"/>
      </font>
    </dxf>
  </rfmt>
  <rfmt sheetId="3" sqref="F6" start="0" length="0">
    <dxf>
      <font>
        <sz val="10"/>
        <color auto="1"/>
      </font>
    </dxf>
  </rfmt>
  <rcc rId="515" sId="3" odxf="1" dxf="1">
    <nc r="G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16" sId="3" odxf="1" dxf="1">
    <nc r="H6">
      <v>982.8</v>
    </nc>
    <odxf>
      <font>
        <sz val="10"/>
        <color auto="1"/>
      </font>
    </odxf>
    <ndxf>
      <font>
        <sz val="10"/>
        <color auto="1"/>
      </font>
    </ndxf>
  </rcc>
  <rfmt sheetId="3" sqref="I6" start="0" length="0">
    <dxf>
      <font>
        <sz val="10"/>
        <color auto="1"/>
      </font>
    </dxf>
  </rfmt>
  <rcc rId="517" sId="3" odxf="1" dxf="1">
    <nc r="J6">
      <v>41</v>
    </nc>
    <odxf>
      <font>
        <sz val="10"/>
        <color auto="1"/>
      </font>
    </odxf>
    <ndxf>
      <font>
        <sz val="10"/>
        <color auto="1"/>
      </font>
    </ndxf>
  </rcc>
  <rcc rId="518" sId="3" odxf="1" dxf="1">
    <nc r="K6">
      <v>41.1</v>
    </nc>
    <odxf>
      <font>
        <sz val="10"/>
        <color auto="1"/>
      </font>
    </odxf>
    <ndxf>
      <font>
        <sz val="10"/>
        <color auto="1"/>
      </font>
    </ndxf>
  </rcc>
  <rcc rId="519" sId="3" odxf="1" dxf="1">
    <nc r="L6">
      <v>41</v>
    </nc>
    <odxf>
      <font>
        <sz val="10"/>
        <color auto="1"/>
      </font>
    </odxf>
    <ndxf>
      <font>
        <sz val="10"/>
        <color auto="1"/>
      </font>
    </ndxf>
  </rcc>
  <rcc rId="520" sId="3" odxf="1" dxf="1">
    <nc r="M6">
      <v>41</v>
    </nc>
    <odxf>
      <font>
        <sz val="10"/>
        <color auto="1"/>
      </font>
    </odxf>
    <ndxf>
      <font>
        <sz val="10"/>
        <color auto="1"/>
      </font>
    </ndxf>
  </rcc>
  <rcc rId="521" sId="3" odxf="1" dxf="1">
    <nc r="N6">
      <v>41</v>
    </nc>
    <odxf>
      <font>
        <sz val="10"/>
        <color auto="1"/>
      </font>
    </odxf>
    <ndxf>
      <font>
        <sz val="10"/>
        <color auto="1"/>
      </font>
    </ndxf>
  </rcc>
  <rcc rId="522" sId="3" odxf="1" dxf="1">
    <nc r="O6">
      <v>41</v>
    </nc>
    <odxf>
      <font>
        <sz val="10"/>
        <color auto="1"/>
      </font>
    </odxf>
    <ndxf>
      <font>
        <sz val="10"/>
        <color auto="1"/>
      </font>
    </ndxf>
  </rcc>
  <rcc rId="523" sId="3" odxf="1" dxf="1">
    <nc r="P6">
      <v>41</v>
    </nc>
    <odxf>
      <font>
        <sz val="10"/>
        <color auto="1"/>
      </font>
    </odxf>
    <ndxf>
      <font>
        <sz val="10"/>
        <color auto="1"/>
      </font>
    </ndxf>
  </rcc>
  <rcc rId="524" sId="3" odxf="1" dxf="1">
    <nc r="Q6">
      <v>41</v>
    </nc>
    <odxf>
      <font>
        <sz val="10"/>
        <color auto="1"/>
      </font>
    </odxf>
    <ndxf>
      <font>
        <sz val="10"/>
        <color auto="1"/>
      </font>
    </ndxf>
  </rcc>
  <rcc rId="525" sId="3" odxf="1" dxf="1">
    <nc r="R6">
      <v>41</v>
    </nc>
    <odxf>
      <font>
        <sz val="10"/>
        <color auto="1"/>
      </font>
    </odxf>
    <ndxf>
      <font>
        <sz val="10"/>
        <color auto="1"/>
      </font>
    </ndxf>
  </rcc>
  <rcc rId="526" sId="3" odxf="1" dxf="1">
    <nc r="S6">
      <v>41</v>
    </nc>
    <odxf>
      <font>
        <sz val="10"/>
        <color auto="1"/>
      </font>
    </odxf>
    <ndxf>
      <font>
        <sz val="10"/>
        <color auto="1"/>
      </font>
    </ndxf>
  </rcc>
  <rcc rId="527" sId="3" odxf="1" dxf="1">
    <nc r="T6">
      <v>41</v>
    </nc>
    <odxf>
      <font>
        <sz val="10"/>
        <color auto="1"/>
      </font>
    </odxf>
    <ndxf>
      <font>
        <sz val="10"/>
        <color auto="1"/>
      </font>
    </ndxf>
  </rcc>
  <rcc rId="528" sId="3" odxf="1" dxf="1">
    <nc r="U6">
      <v>41</v>
    </nc>
    <odxf>
      <font>
        <sz val="10"/>
        <color auto="1"/>
      </font>
    </odxf>
    <ndxf>
      <font>
        <sz val="10"/>
        <color auto="1"/>
      </font>
    </ndxf>
  </rcc>
  <rcc rId="529" sId="3" odxf="1" dxf="1">
    <nc r="V6">
      <v>41</v>
    </nc>
    <odxf>
      <font>
        <sz val="10"/>
        <color auto="1"/>
      </font>
    </odxf>
    <ndxf>
      <font>
        <sz val="10"/>
        <color auto="1"/>
      </font>
    </ndxf>
  </rcc>
  <rcc rId="530" sId="3" odxf="1" dxf="1">
    <nc r="W6">
      <v>41</v>
    </nc>
    <odxf>
      <font>
        <sz val="10"/>
        <color auto="1"/>
      </font>
    </odxf>
    <ndxf>
      <font>
        <sz val="10"/>
        <color auto="1"/>
      </font>
    </ndxf>
  </rcc>
  <rcc rId="531" sId="3" odxf="1" dxf="1">
    <nc r="X6">
      <v>41.1</v>
    </nc>
    <odxf>
      <font>
        <sz val="10"/>
        <color auto="1"/>
      </font>
    </odxf>
    <ndxf>
      <font>
        <sz val="10"/>
        <color auto="1"/>
      </font>
    </ndxf>
  </rcc>
  <rcc rId="532" sId="3" odxf="1" dxf="1">
    <nc r="Y6">
      <v>41.1</v>
    </nc>
    <odxf>
      <font>
        <sz val="10"/>
        <color auto="1"/>
      </font>
    </odxf>
    <ndxf>
      <font>
        <sz val="10"/>
        <color auto="1"/>
      </font>
    </ndxf>
  </rcc>
  <rcc rId="533" sId="3" odxf="1" dxf="1">
    <nc r="Z6">
      <v>41.1</v>
    </nc>
    <odxf>
      <font>
        <sz val="10"/>
        <color auto="1"/>
      </font>
    </odxf>
    <ndxf>
      <font>
        <sz val="10"/>
        <color auto="1"/>
      </font>
    </ndxf>
  </rcc>
  <rcc rId="534" sId="3" odxf="1" dxf="1">
    <nc r="AA6">
      <v>41</v>
    </nc>
    <odxf>
      <font>
        <sz val="10"/>
        <color auto="1"/>
      </font>
    </odxf>
    <ndxf>
      <font>
        <sz val="10"/>
        <color auto="1"/>
      </font>
    </ndxf>
  </rcc>
  <rcc rId="535" sId="3" odxf="1" dxf="1">
    <nc r="AB6">
      <v>40.9</v>
    </nc>
    <odxf>
      <font>
        <sz val="10"/>
        <color auto="1"/>
      </font>
    </odxf>
    <ndxf>
      <font>
        <sz val="10"/>
        <color auto="1"/>
      </font>
    </ndxf>
  </rcc>
  <rcc rId="536" sId="3" odxf="1" dxf="1">
    <nc r="AC6">
      <v>41</v>
    </nc>
    <odxf>
      <font>
        <sz val="10"/>
        <color auto="1"/>
      </font>
    </odxf>
    <ndxf>
      <font>
        <sz val="10"/>
        <color auto="1"/>
      </font>
    </ndxf>
  </rcc>
  <rcc rId="537" sId="3" odxf="1" dxf="1">
    <nc r="AD6">
      <v>41</v>
    </nc>
    <odxf>
      <font>
        <sz val="10"/>
        <color auto="1"/>
      </font>
    </odxf>
    <ndxf>
      <font>
        <sz val="10"/>
        <color auto="1"/>
      </font>
    </ndxf>
  </rcc>
  <rcc rId="538" sId="3" odxf="1" dxf="1">
    <nc r="AE6">
      <v>41</v>
    </nc>
    <odxf>
      <font>
        <sz val="10"/>
        <color auto="1"/>
      </font>
    </odxf>
    <ndxf>
      <font>
        <sz val="10"/>
        <color auto="1"/>
      </font>
    </ndxf>
  </rcc>
  <rcc rId="539" sId="3" odxf="1" dxf="1">
    <nc r="AF6">
      <v>41</v>
    </nc>
    <odxf>
      <font>
        <sz val="10"/>
        <color auto="1"/>
      </font>
    </odxf>
    <ndxf>
      <font>
        <sz val="10"/>
        <color auto="1"/>
      </font>
    </ndxf>
  </rcc>
  <rcc rId="540" sId="3" odxf="1" dxf="1">
    <nc r="AG6">
      <v>41</v>
    </nc>
    <odxf>
      <font>
        <sz val="10"/>
        <color auto="1"/>
      </font>
    </odxf>
    <ndxf>
      <font>
        <sz val="10"/>
        <color auto="1"/>
      </font>
    </ndxf>
  </rcc>
  <rcc rId="541" sId="3" odxf="1" dxf="1">
    <nc r="AH6">
      <v>41</v>
    </nc>
    <odxf>
      <font>
        <sz val="10"/>
        <color auto="1"/>
      </font>
    </odxf>
    <ndxf>
      <font>
        <sz val="10"/>
        <color auto="1"/>
      </font>
    </ndxf>
  </rcc>
  <rcc rId="542" sId="3" odxf="1" dxf="1">
    <nc r="AI6">
      <v>41</v>
    </nc>
    <odxf>
      <font>
        <sz val="10"/>
        <color auto="1"/>
      </font>
    </odxf>
    <ndxf>
      <font>
        <sz val="10"/>
        <color auto="1"/>
      </font>
    </ndxf>
  </rcc>
  <rcc rId="543" sId="3" odxf="1" dxf="1">
    <nc r="AJ6">
      <v>41</v>
    </nc>
    <odxf>
      <font>
        <sz val="10"/>
        <color auto="1"/>
      </font>
    </odxf>
    <ndxf>
      <font>
        <sz val="10"/>
        <color auto="1"/>
      </font>
    </ndxf>
  </rcc>
  <rcc rId="544" sId="3" odxf="1" dxf="1">
    <nc r="AK6">
      <v>40.9</v>
    </nc>
    <odxf>
      <font>
        <sz val="10"/>
        <color auto="1"/>
      </font>
    </odxf>
    <ndxf>
      <font>
        <sz val="10"/>
        <color auto="1"/>
      </font>
    </ndxf>
  </rcc>
  <rcc rId="545" sId="3" odxf="1" dxf="1">
    <nc r="AL6">
      <v>41</v>
    </nc>
    <odxf>
      <font>
        <sz val="10"/>
        <color auto="1"/>
      </font>
    </odxf>
    <ndxf>
      <font>
        <sz val="10"/>
        <color auto="1"/>
      </font>
    </ndxf>
  </rcc>
  <rcc rId="546" sId="3" odxf="1" dxf="1">
    <nc r="AM6">
      <v>41</v>
    </nc>
    <odxf>
      <font>
        <sz val="10"/>
        <color auto="1"/>
      </font>
    </odxf>
    <ndxf>
      <font>
        <sz val="10"/>
        <color auto="1"/>
      </font>
    </ndxf>
  </rcc>
  <rcc rId="547" sId="3" odxf="1" dxf="1">
    <nc r="AN6">
      <v>41</v>
    </nc>
    <odxf>
      <font>
        <sz val="10"/>
        <color auto="1"/>
      </font>
    </odxf>
    <ndxf>
      <font>
        <sz val="10"/>
        <color auto="1"/>
      </font>
    </ndxf>
  </rcc>
  <rcc rId="548" sId="3" odxf="1" dxf="1">
    <nc r="AO6">
      <v>41</v>
    </nc>
    <odxf>
      <font>
        <sz val="10"/>
        <color auto="1"/>
      </font>
    </odxf>
    <ndxf>
      <font>
        <sz val="10"/>
        <color auto="1"/>
      </font>
    </ndxf>
  </rcc>
  <rcc rId="549" sId="3" odxf="1" dxf="1">
    <nc r="AP6">
      <v>41</v>
    </nc>
    <odxf>
      <font>
        <sz val="10"/>
        <color auto="1"/>
      </font>
    </odxf>
    <ndxf>
      <font>
        <sz val="10"/>
        <color auto="1"/>
      </font>
    </ndxf>
  </rcc>
  <rcc rId="550" sId="3" odxf="1" dxf="1">
    <nc r="AQ6">
      <v>41</v>
    </nc>
    <odxf>
      <font>
        <sz val="10"/>
        <color auto="1"/>
      </font>
    </odxf>
    <ndxf>
      <font>
        <sz val="10"/>
        <color auto="1"/>
      </font>
    </ndxf>
  </rcc>
  <rcc rId="551" sId="3" odxf="1" dxf="1">
    <nc r="AR6">
      <v>41</v>
    </nc>
    <odxf>
      <font>
        <sz val="10"/>
        <color auto="1"/>
      </font>
    </odxf>
    <ndxf>
      <font>
        <sz val="10"/>
        <color auto="1"/>
      </font>
    </ndxf>
  </rcc>
  <rcc rId="552" sId="3" odxf="1" dxf="1">
    <nc r="AS6">
      <v>41</v>
    </nc>
    <odxf>
      <font>
        <sz val="10"/>
        <color auto="1"/>
      </font>
    </odxf>
    <ndxf>
      <font>
        <sz val="10"/>
        <color auto="1"/>
      </font>
    </ndxf>
  </rcc>
  <rcc rId="553" sId="3" odxf="1" dxf="1">
    <nc r="AT6">
      <v>41</v>
    </nc>
    <odxf>
      <font>
        <sz val="10"/>
        <color auto="1"/>
      </font>
    </odxf>
    <ndxf>
      <font>
        <sz val="10"/>
        <color auto="1"/>
      </font>
    </ndxf>
  </rcc>
  <rcc rId="554" sId="3" odxf="1" dxf="1">
    <nc r="AU6">
      <v>41</v>
    </nc>
    <odxf>
      <font>
        <sz val="10"/>
        <color auto="1"/>
      </font>
    </odxf>
    <ndxf>
      <font>
        <sz val="10"/>
        <color auto="1"/>
      </font>
    </ndxf>
  </rcc>
  <rcc rId="555" sId="3" odxf="1" dxf="1">
    <nc r="AV6">
      <v>41</v>
    </nc>
    <odxf>
      <font>
        <sz val="10"/>
        <color auto="1"/>
      </font>
    </odxf>
    <ndxf>
      <font>
        <sz val="10"/>
        <color auto="1"/>
      </font>
    </ndxf>
  </rcc>
  <rcc rId="556" sId="3" odxf="1" dxf="1">
    <nc r="AW6">
      <v>41</v>
    </nc>
    <odxf>
      <font>
        <sz val="10"/>
        <color auto="1"/>
      </font>
    </odxf>
    <ndxf>
      <font>
        <sz val="10"/>
        <color auto="1"/>
      </font>
    </ndxf>
  </rcc>
  <rcc rId="557" sId="3" odxf="1" dxf="1">
    <nc r="AX6">
      <v>40.9</v>
    </nc>
    <odxf>
      <font>
        <sz val="10"/>
        <color auto="1"/>
      </font>
    </odxf>
    <ndxf>
      <font>
        <sz val="10"/>
        <color auto="1"/>
      </font>
    </ndxf>
  </rcc>
  <rcc rId="558" sId="3" odxf="1" dxf="1">
    <nc r="AY6">
      <v>41</v>
    </nc>
    <odxf>
      <font>
        <sz val="10"/>
        <color auto="1"/>
      </font>
    </odxf>
    <ndxf>
      <font>
        <sz val="10"/>
        <color auto="1"/>
      </font>
    </ndxf>
  </rcc>
  <rcc rId="559" sId="3" odxf="1" dxf="1">
    <nc r="AZ6">
      <v>41</v>
    </nc>
    <odxf>
      <font>
        <sz val="10"/>
        <color auto="1"/>
      </font>
    </odxf>
    <ndxf>
      <font>
        <sz val="10"/>
        <color auto="1"/>
      </font>
    </ndxf>
  </rcc>
  <rcc rId="560" sId="3" odxf="1" dxf="1">
    <nc r="BA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61" sId="3" odxf="1" dxf="1">
    <nc r="BB6">
      <v>41</v>
    </nc>
    <odxf>
      <font>
        <sz val="10"/>
        <color auto="1"/>
      </font>
    </odxf>
    <ndxf>
      <font>
        <sz val="10"/>
        <color auto="1"/>
      </font>
    </ndxf>
  </rcc>
  <rcc rId="562" sId="3" odxf="1" dxf="1">
    <nc r="BC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63" sId="3" odxf="1" dxf="1">
    <nc r="BD6">
      <v>41</v>
    </nc>
    <odxf>
      <font>
        <sz val="10"/>
        <color auto="1"/>
      </font>
    </odxf>
    <ndxf>
      <font>
        <sz val="10"/>
        <color auto="1"/>
      </font>
    </ndxf>
  </rcc>
  <rcc rId="564" sId="3" odxf="1" dxf="1">
    <nc r="BE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65" sId="3" odxf="1" dxf="1">
    <nc r="BF6">
      <v>41</v>
    </nc>
    <odxf>
      <font>
        <sz val="10"/>
        <color auto="1"/>
      </font>
    </odxf>
    <ndxf>
      <font>
        <sz val="10"/>
        <color auto="1"/>
      </font>
    </ndxf>
  </rcc>
  <rcc rId="566" sId="3" odxf="1" dxf="1">
    <nc r="BG6">
      <v>41.1</v>
    </nc>
    <odxf>
      <font>
        <sz val="10"/>
        <color auto="1"/>
      </font>
    </odxf>
    <ndxf>
      <font>
        <sz val="10"/>
        <color auto="1"/>
      </font>
    </ndxf>
  </rcc>
  <rcc rId="567" sId="3" odxf="1" dxf="1">
    <nc r="BH6">
      <v>40.799999999999997</v>
    </nc>
    <odxf>
      <font>
        <sz val="10"/>
        <color auto="1"/>
      </font>
    </odxf>
    <ndxf>
      <font>
        <sz val="10"/>
        <color auto="1"/>
      </font>
    </ndxf>
  </rcc>
  <rfmt sheetId="3" sqref="A6:XFD6" start="0" length="0">
    <dxf>
      <alignment vertical="center" wrapText="1"/>
    </dxf>
  </rfmt>
  <rfmt sheetId="3" sqref="A7" start="0" length="0">
    <dxf>
      <font>
        <sz val="10"/>
        <color auto="1"/>
      </font>
    </dxf>
  </rfmt>
  <rfmt sheetId="3" sqref="B7" start="0" length="0">
    <dxf>
      <font>
        <sz val="10"/>
        <color auto="1"/>
      </font>
    </dxf>
  </rfmt>
  <rfmt sheetId="3" sqref="C7" start="0" length="0">
    <dxf>
      <font>
        <sz val="10"/>
        <color auto="1"/>
      </font>
    </dxf>
  </rfmt>
  <rfmt sheetId="3" sqref="D7" start="0" length="0">
    <dxf>
      <font>
        <sz val="10"/>
        <color auto="1"/>
      </font>
    </dxf>
  </rfmt>
  <rfmt sheetId="3" sqref="E7" start="0" length="0">
    <dxf>
      <font>
        <sz val="10"/>
        <color auto="1"/>
      </font>
    </dxf>
  </rfmt>
  <rfmt sheetId="3" sqref="F7" start="0" length="0">
    <dxf>
      <font>
        <sz val="10"/>
        <color auto="1"/>
      </font>
    </dxf>
  </rfmt>
  <rcc rId="568" sId="3" odxf="1" dxf="1">
    <nc r="G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69" sId="3" odxf="1" dxf="1">
    <nc r="H7">
      <v>982.8</v>
    </nc>
    <odxf>
      <font>
        <sz val="10"/>
        <color auto="1"/>
      </font>
    </odxf>
    <ndxf>
      <font>
        <sz val="10"/>
        <color auto="1"/>
      </font>
    </ndxf>
  </rcc>
  <rfmt sheetId="3" sqref="I7" start="0" length="0">
    <dxf>
      <font>
        <sz val="10"/>
        <color auto="1"/>
      </font>
    </dxf>
  </rfmt>
  <rcc rId="570" sId="3" odxf="1" dxf="1">
    <nc r="J7">
      <v>0</v>
    </nc>
    <odxf>
      <font>
        <sz val="10"/>
        <color auto="1"/>
      </font>
    </odxf>
    <ndxf>
      <font>
        <sz val="10"/>
        <color auto="1"/>
      </font>
    </ndxf>
  </rcc>
  <rcc rId="571" sId="3" odxf="1" dxf="1">
    <nc r="K7">
      <v>0</v>
    </nc>
    <odxf>
      <font>
        <sz val="10"/>
        <color auto="1"/>
      </font>
    </odxf>
    <ndxf>
      <font>
        <sz val="10"/>
        <color auto="1"/>
      </font>
    </ndxf>
  </rcc>
  <rcc rId="572" sId="3" odxf="1" dxf="1">
    <nc r="L7">
      <v>0</v>
    </nc>
    <odxf>
      <font>
        <sz val="10"/>
        <color auto="1"/>
      </font>
    </odxf>
    <ndxf>
      <font>
        <sz val="10"/>
        <color auto="1"/>
      </font>
    </ndxf>
  </rcc>
  <rcc rId="573" sId="3" odxf="1" dxf="1">
    <nc r="M7">
      <v>0</v>
    </nc>
    <odxf>
      <font>
        <sz val="10"/>
        <color auto="1"/>
      </font>
    </odxf>
    <ndxf>
      <font>
        <sz val="10"/>
        <color auto="1"/>
      </font>
    </ndxf>
  </rcc>
  <rcc rId="574" sId="3" odxf="1" dxf="1">
    <nc r="N7">
      <v>0</v>
    </nc>
    <odxf>
      <font>
        <sz val="10"/>
        <color auto="1"/>
      </font>
    </odxf>
    <ndxf>
      <font>
        <sz val="10"/>
        <color auto="1"/>
      </font>
    </ndxf>
  </rcc>
  <rcc rId="575" sId="3" odxf="1" dxf="1">
    <nc r="O7">
      <v>19.2</v>
    </nc>
    <odxf>
      <font>
        <sz val="10"/>
        <color auto="1"/>
      </font>
    </odxf>
    <ndxf>
      <font>
        <sz val="10"/>
        <color auto="1"/>
      </font>
    </ndxf>
  </rcc>
  <rcc rId="576" sId="3" odxf="1" dxf="1">
    <nc r="P7">
      <v>19</v>
    </nc>
    <odxf>
      <font>
        <sz val="10"/>
        <color auto="1"/>
      </font>
    </odxf>
    <ndxf>
      <font>
        <sz val="10"/>
        <color auto="1"/>
      </font>
    </ndxf>
  </rcc>
  <rcc rId="577" sId="3" odxf="1" dxf="1">
    <nc r="Q7">
      <v>19.100000000000001</v>
    </nc>
    <odxf>
      <font>
        <sz val="10"/>
        <color auto="1"/>
      </font>
    </odxf>
    <ndxf>
      <font>
        <sz val="10"/>
        <color auto="1"/>
      </font>
    </ndxf>
  </rcc>
  <rcc rId="578" sId="3" odxf="1" dxf="1">
    <nc r="R7">
      <v>19</v>
    </nc>
    <odxf>
      <font>
        <sz val="10"/>
        <color auto="1"/>
      </font>
    </odxf>
    <ndxf>
      <font>
        <sz val="10"/>
        <color auto="1"/>
      </font>
    </ndxf>
  </rcc>
  <rcc rId="579" sId="3" odxf="1" dxf="1">
    <nc r="S7">
      <v>18.899999999999999</v>
    </nc>
    <odxf>
      <font>
        <sz val="10"/>
        <color auto="1"/>
      </font>
    </odxf>
    <ndxf>
      <font>
        <sz val="10"/>
        <color auto="1"/>
      </font>
    </ndxf>
  </rcc>
  <rcc rId="580" sId="3" odxf="1" dxf="1">
    <nc r="T7">
      <v>19</v>
    </nc>
    <odxf>
      <font>
        <sz val="10"/>
        <color auto="1"/>
      </font>
    </odxf>
    <ndxf>
      <font>
        <sz val="10"/>
        <color auto="1"/>
      </font>
    </ndxf>
  </rcc>
  <rcc rId="581" sId="3" odxf="1" dxf="1">
    <nc r="U7">
      <v>18.8</v>
    </nc>
    <odxf>
      <font>
        <sz val="10"/>
        <color auto="1"/>
      </font>
    </odxf>
    <ndxf>
      <font>
        <sz val="10"/>
        <color auto="1"/>
      </font>
    </ndxf>
  </rcc>
  <rcc rId="582" sId="3" odxf="1" dxf="1">
    <nc r="V7">
      <v>19.100000000000001</v>
    </nc>
    <odxf>
      <font>
        <sz val="10"/>
        <color auto="1"/>
      </font>
    </odxf>
    <ndxf>
      <font>
        <sz val="10"/>
        <color auto="1"/>
      </font>
    </ndxf>
  </rcc>
  <rcc rId="583" sId="3" odxf="1" dxf="1">
    <nc r="W7">
      <v>19.5</v>
    </nc>
    <odxf>
      <font>
        <sz val="10"/>
        <color auto="1"/>
      </font>
    </odxf>
    <ndxf>
      <font>
        <sz val="10"/>
        <color auto="1"/>
      </font>
    </ndxf>
  </rcc>
  <rcc rId="584" sId="3" odxf="1" dxf="1">
    <nc r="X7">
      <v>21.4</v>
    </nc>
    <odxf>
      <font>
        <sz val="10"/>
        <color auto="1"/>
      </font>
    </odxf>
    <ndxf>
      <font>
        <sz val="10"/>
        <color auto="1"/>
      </font>
    </ndxf>
  </rcc>
  <rcc rId="585" sId="3" odxf="1" dxf="1">
    <nc r="Y7">
      <v>21.4</v>
    </nc>
    <odxf>
      <font>
        <sz val="10"/>
        <color auto="1"/>
      </font>
    </odxf>
    <ndxf>
      <font>
        <sz val="10"/>
        <color auto="1"/>
      </font>
    </ndxf>
  </rcc>
  <rcc rId="586" sId="3" odxf="1" dxf="1">
    <nc r="Z7">
      <v>21.8</v>
    </nc>
    <odxf>
      <font>
        <sz val="10"/>
        <color auto="1"/>
      </font>
    </odxf>
    <ndxf>
      <font>
        <sz val="10"/>
        <color auto="1"/>
      </font>
    </ndxf>
  </rcc>
  <rcc rId="587" sId="3" odxf="1" dxf="1">
    <nc r="AA7">
      <v>0</v>
    </nc>
    <odxf>
      <font>
        <sz val="10"/>
        <color auto="1"/>
      </font>
    </odxf>
    <ndxf>
      <font>
        <sz val="10"/>
        <color auto="1"/>
      </font>
    </ndxf>
  </rcc>
  <rcc rId="588" sId="3" odxf="1" dxf="1">
    <nc r="AB7">
      <v>0</v>
    </nc>
    <odxf>
      <font>
        <sz val="10"/>
        <color auto="1"/>
      </font>
    </odxf>
    <ndxf>
      <font>
        <sz val="10"/>
        <color auto="1"/>
      </font>
    </ndxf>
  </rcc>
  <rcc rId="589" sId="3" odxf="1" dxf="1">
    <nc r="AC7">
      <v>0</v>
    </nc>
    <odxf>
      <font>
        <sz val="10"/>
        <color auto="1"/>
      </font>
    </odxf>
    <ndxf>
      <font>
        <sz val="10"/>
        <color auto="1"/>
      </font>
    </ndxf>
  </rcc>
  <rcc rId="590" sId="3" odxf="1" dxf="1">
    <nc r="AD7">
      <v>21.5</v>
    </nc>
    <odxf>
      <font>
        <sz val="10"/>
        <color auto="1"/>
      </font>
    </odxf>
    <ndxf>
      <font>
        <sz val="10"/>
        <color auto="1"/>
      </font>
    </ndxf>
  </rcc>
  <rcc rId="591" sId="3" odxf="1" dxf="1">
    <nc r="AE7">
      <v>0</v>
    </nc>
    <odxf>
      <font>
        <sz val="10"/>
        <color auto="1"/>
      </font>
    </odxf>
    <ndxf>
      <font>
        <sz val="10"/>
        <color auto="1"/>
      </font>
    </ndxf>
  </rcc>
  <rcc rId="592" sId="3" odxf="1" dxf="1">
    <nc r="AF7">
      <v>0</v>
    </nc>
    <odxf>
      <font>
        <sz val="10"/>
        <color auto="1"/>
      </font>
    </odxf>
    <ndxf>
      <font>
        <sz val="10"/>
        <color auto="1"/>
      </font>
    </ndxf>
  </rcc>
  <rcc rId="593" sId="3" odxf="1" dxf="1">
    <nc r="AG7">
      <v>0</v>
    </nc>
    <odxf>
      <font>
        <sz val="10"/>
        <color auto="1"/>
      </font>
    </odxf>
    <ndxf>
      <font>
        <sz val="10"/>
        <color auto="1"/>
      </font>
    </ndxf>
  </rcc>
  <rcc rId="594" sId="3" odxf="1" dxf="1">
    <nc r="AH7">
      <v>0</v>
    </nc>
    <odxf>
      <font>
        <sz val="10"/>
        <color auto="1"/>
      </font>
    </odxf>
    <ndxf>
      <font>
        <sz val="10"/>
        <color auto="1"/>
      </font>
    </ndxf>
  </rcc>
  <rcc rId="595" sId="3" odxf="1" dxf="1">
    <nc r="AI7">
      <v>0</v>
    </nc>
    <odxf>
      <font>
        <sz val="10"/>
        <color auto="1"/>
      </font>
    </odxf>
    <ndxf>
      <font>
        <sz val="10"/>
        <color auto="1"/>
      </font>
    </ndxf>
  </rcc>
  <rcc rId="596" sId="3" odxf="1" dxf="1">
    <nc r="AJ7">
      <v>0</v>
    </nc>
    <odxf>
      <font>
        <sz val="10"/>
        <color auto="1"/>
      </font>
    </odxf>
    <ndxf>
      <font>
        <sz val="10"/>
        <color auto="1"/>
      </font>
    </ndxf>
  </rcc>
  <rcc rId="597" sId="3" odxf="1" dxf="1">
    <nc r="AK7">
      <v>0</v>
    </nc>
    <odxf>
      <font>
        <sz val="10"/>
        <color auto="1"/>
      </font>
    </odxf>
    <ndxf>
      <font>
        <sz val="10"/>
        <color auto="1"/>
      </font>
    </ndxf>
  </rcc>
  <rcc rId="598" sId="3" odxf="1" dxf="1">
    <nc r="AL7">
      <v>0</v>
    </nc>
    <odxf>
      <font>
        <sz val="10"/>
        <color auto="1"/>
      </font>
    </odxf>
    <ndxf>
      <font>
        <sz val="10"/>
        <color auto="1"/>
      </font>
    </ndxf>
  </rcc>
  <rcc rId="599" sId="3" odxf="1" dxf="1">
    <nc r="AM7">
      <v>0</v>
    </nc>
    <odxf>
      <font>
        <sz val="10"/>
        <color auto="1"/>
      </font>
    </odxf>
    <ndxf>
      <font>
        <sz val="10"/>
        <color auto="1"/>
      </font>
    </ndxf>
  </rcc>
  <rcc rId="600" sId="3" odxf="1" dxf="1">
    <nc r="AN7">
      <v>0</v>
    </nc>
    <odxf>
      <font>
        <sz val="10"/>
        <color auto="1"/>
      </font>
    </odxf>
    <ndxf>
      <font>
        <sz val="10"/>
        <color auto="1"/>
      </font>
    </ndxf>
  </rcc>
  <rcc rId="601" sId="3" odxf="1" dxf="1">
    <nc r="AO7">
      <v>0</v>
    </nc>
    <odxf>
      <font>
        <sz val="10"/>
        <color auto="1"/>
      </font>
    </odxf>
    <ndxf>
      <font>
        <sz val="10"/>
        <color auto="1"/>
      </font>
    </ndxf>
  </rcc>
  <rcc rId="602" sId="3" odxf="1" dxf="1">
    <nc r="AP7">
      <v>0</v>
    </nc>
    <odxf>
      <font>
        <sz val="10"/>
        <color auto="1"/>
      </font>
    </odxf>
    <ndxf>
      <font>
        <sz val="10"/>
        <color auto="1"/>
      </font>
    </ndxf>
  </rcc>
  <rcc rId="603" sId="3" odxf="1" dxf="1">
    <nc r="AQ7">
      <v>0</v>
    </nc>
    <odxf>
      <font>
        <sz val="10"/>
        <color auto="1"/>
      </font>
    </odxf>
    <ndxf>
      <font>
        <sz val="10"/>
        <color auto="1"/>
      </font>
    </ndxf>
  </rcc>
  <rcc rId="604" sId="3" odxf="1" dxf="1">
    <nc r="AR7">
      <v>0</v>
    </nc>
    <odxf>
      <font>
        <sz val="10"/>
        <color auto="1"/>
      </font>
    </odxf>
    <ndxf>
      <font>
        <sz val="10"/>
        <color auto="1"/>
      </font>
    </ndxf>
  </rcc>
  <rcc rId="605" sId="3" odxf="1" dxf="1">
    <nc r="AS7">
      <v>0</v>
    </nc>
    <odxf>
      <font>
        <sz val="10"/>
        <color auto="1"/>
      </font>
    </odxf>
    <ndxf>
      <font>
        <sz val="10"/>
        <color auto="1"/>
      </font>
    </ndxf>
  </rcc>
  <rcc rId="606" sId="3" odxf="1" dxf="1">
    <nc r="AT7">
      <v>0</v>
    </nc>
    <odxf>
      <font>
        <sz val="10"/>
        <color auto="1"/>
      </font>
    </odxf>
    <ndxf>
      <font>
        <sz val="10"/>
        <color auto="1"/>
      </font>
    </ndxf>
  </rcc>
  <rcc rId="607" sId="3" odxf="1" dxf="1">
    <nc r="AU7">
      <v>0</v>
    </nc>
    <odxf>
      <font>
        <sz val="10"/>
        <color auto="1"/>
      </font>
    </odxf>
    <ndxf>
      <font>
        <sz val="10"/>
        <color auto="1"/>
      </font>
    </ndxf>
  </rcc>
  <rcc rId="608" sId="3" odxf="1" dxf="1">
    <nc r="AV7">
      <v>0</v>
    </nc>
    <odxf>
      <font>
        <sz val="10"/>
        <color auto="1"/>
      </font>
    </odxf>
    <ndxf>
      <font>
        <sz val="10"/>
        <color auto="1"/>
      </font>
    </ndxf>
  </rcc>
  <rcc rId="609" sId="3" odxf="1" dxf="1">
    <nc r="AW7">
      <v>0</v>
    </nc>
    <odxf>
      <font>
        <sz val="10"/>
        <color auto="1"/>
      </font>
    </odxf>
    <ndxf>
      <font>
        <sz val="10"/>
        <color auto="1"/>
      </font>
    </ndxf>
  </rcc>
  <rcc rId="610" sId="3" odxf="1" dxf="1">
    <nc r="AX7">
      <v>0</v>
    </nc>
    <odxf>
      <font>
        <sz val="10"/>
        <color auto="1"/>
      </font>
    </odxf>
    <ndxf>
      <font>
        <sz val="10"/>
        <color auto="1"/>
      </font>
    </ndxf>
  </rcc>
  <rcc rId="611" sId="3" odxf="1" dxf="1">
    <nc r="AY7">
      <v>0</v>
    </nc>
    <odxf>
      <font>
        <sz val="10"/>
        <color auto="1"/>
      </font>
    </odxf>
    <ndxf>
      <font>
        <sz val="10"/>
        <color auto="1"/>
      </font>
    </ndxf>
  </rcc>
  <rcc rId="612" sId="3" odxf="1" dxf="1">
    <nc r="AZ7">
      <v>0</v>
    </nc>
    <odxf>
      <font>
        <sz val="10"/>
        <color auto="1"/>
      </font>
    </odxf>
    <ndxf>
      <font>
        <sz val="10"/>
        <color auto="1"/>
      </font>
    </ndxf>
  </rcc>
  <rcc rId="613" sId="3" odxf="1" dxf="1">
    <nc r="BA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14" sId="3" odxf="1" dxf="1">
    <nc r="BB7">
      <v>0</v>
    </nc>
    <odxf>
      <font>
        <sz val="10"/>
        <color auto="1"/>
      </font>
    </odxf>
    <ndxf>
      <font>
        <sz val="10"/>
        <color auto="1"/>
      </font>
    </ndxf>
  </rcc>
  <rcc rId="615" sId="3" odxf="1" dxf="1">
    <nc r="BC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16" sId="3" odxf="1" dxf="1">
    <nc r="BD7">
      <v>0</v>
    </nc>
    <odxf>
      <font>
        <sz val="10"/>
        <color auto="1"/>
      </font>
    </odxf>
    <ndxf>
      <font>
        <sz val="10"/>
        <color auto="1"/>
      </font>
    </ndxf>
  </rcc>
  <rcc rId="617" sId="3" odxf="1" dxf="1">
    <nc r="BE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18" sId="3" odxf="1" dxf="1">
    <nc r="BF7">
      <v>41</v>
    </nc>
    <odxf>
      <font>
        <sz val="10"/>
        <color auto="1"/>
      </font>
    </odxf>
    <ndxf>
      <font>
        <sz val="10"/>
        <color auto="1"/>
      </font>
    </ndxf>
  </rcc>
  <rcc rId="619" sId="3" odxf="1" dxf="1">
    <nc r="BG7">
      <v>41.1</v>
    </nc>
    <odxf>
      <font>
        <sz val="10"/>
        <color auto="1"/>
      </font>
    </odxf>
    <ndxf>
      <font>
        <sz val="10"/>
        <color auto="1"/>
      </font>
    </ndxf>
  </rcc>
  <rcc rId="620" sId="3" odxf="1" dxf="1">
    <nc r="BH7">
      <v>40.799999999999997</v>
    </nc>
    <odxf>
      <font>
        <sz val="10"/>
        <color auto="1"/>
      </font>
    </odxf>
    <ndxf>
      <font>
        <sz val="10"/>
        <color auto="1"/>
      </font>
    </ndxf>
  </rcc>
  <rfmt sheetId="3" sqref="A7:XFD7" start="0" length="0">
    <dxf>
      <alignment vertical="center" wrapText="1"/>
    </dxf>
  </rfmt>
  <rfmt sheetId="3" sqref="A8" start="0" length="0">
    <dxf>
      <font>
        <sz val="10"/>
        <color auto="1"/>
      </font>
    </dxf>
  </rfmt>
  <rfmt sheetId="3" sqref="B8" start="0" length="0">
    <dxf>
      <font>
        <sz val="10"/>
        <color auto="1"/>
      </font>
    </dxf>
  </rfmt>
  <rfmt sheetId="3" sqref="C8" start="0" length="0">
    <dxf>
      <font>
        <sz val="10"/>
        <color auto="1"/>
      </font>
    </dxf>
  </rfmt>
  <rfmt sheetId="3" sqref="D8" start="0" length="0">
    <dxf>
      <font>
        <sz val="10"/>
        <color auto="1"/>
      </font>
    </dxf>
  </rfmt>
  <rfmt sheetId="3" sqref="E8" start="0" length="0">
    <dxf>
      <font>
        <sz val="10"/>
        <color auto="1"/>
      </font>
    </dxf>
  </rfmt>
  <rfmt sheetId="3" sqref="F8" start="0" length="0">
    <dxf>
      <font>
        <sz val="10"/>
        <color auto="1"/>
      </font>
    </dxf>
  </rfmt>
  <rcc rId="621" sId="3" odxf="1" dxf="1">
    <nc r="G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22" sId="3" odxf="1" dxf="1">
    <nc r="H8">
      <v>105.8</v>
    </nc>
    <odxf>
      <font>
        <sz val="10"/>
        <color auto="1"/>
      </font>
    </odxf>
    <ndxf>
      <font>
        <sz val="10"/>
        <color auto="1"/>
      </font>
    </ndxf>
  </rcc>
  <rfmt sheetId="3" sqref="I8" start="0" length="0">
    <dxf>
      <font>
        <sz val="10"/>
        <color auto="1"/>
      </font>
    </dxf>
  </rfmt>
  <rcc rId="623" sId="3" odxf="1" dxf="1">
    <nc r="J8">
      <v>0</v>
    </nc>
    <odxf>
      <font>
        <sz val="10"/>
        <color auto="1"/>
      </font>
    </odxf>
    <ndxf>
      <font>
        <sz val="10"/>
        <color auto="1"/>
      </font>
    </ndxf>
  </rcc>
  <rcc rId="624" sId="3" odxf="1" dxf="1">
    <nc r="K8">
      <v>0</v>
    </nc>
    <odxf>
      <font>
        <sz val="10"/>
        <color auto="1"/>
      </font>
    </odxf>
    <ndxf>
      <font>
        <sz val="10"/>
        <color auto="1"/>
      </font>
    </ndxf>
  </rcc>
  <rcc rId="625" sId="3" odxf="1" dxf="1">
    <nc r="L8">
      <v>0</v>
    </nc>
    <odxf>
      <font>
        <sz val="10"/>
        <color auto="1"/>
      </font>
    </odxf>
    <ndxf>
      <font>
        <sz val="10"/>
        <color auto="1"/>
      </font>
    </ndxf>
  </rcc>
  <rcc rId="626" sId="3" odxf="1" dxf="1">
    <nc r="M8">
      <v>0</v>
    </nc>
    <odxf>
      <font>
        <sz val="10"/>
        <color auto="1"/>
      </font>
    </odxf>
    <ndxf>
      <font>
        <sz val="10"/>
        <color auto="1"/>
      </font>
    </ndxf>
  </rcc>
  <rcc rId="627" sId="3" odxf="1" dxf="1">
    <nc r="N8">
      <v>0</v>
    </nc>
    <odxf>
      <font>
        <sz val="10"/>
        <color auto="1"/>
      </font>
    </odxf>
    <ndxf>
      <font>
        <sz val="10"/>
        <color auto="1"/>
      </font>
    </ndxf>
  </rcc>
  <rcc rId="628" sId="3" odxf="1" dxf="1">
    <nc r="O8">
      <v>0</v>
    </nc>
    <odxf>
      <font>
        <sz val="10"/>
        <color auto="1"/>
      </font>
    </odxf>
    <ndxf>
      <font>
        <sz val="10"/>
        <color auto="1"/>
      </font>
    </ndxf>
  </rcc>
  <rcc rId="629" sId="3" odxf="1" dxf="1">
    <nc r="P8">
      <v>0</v>
    </nc>
    <odxf>
      <font>
        <sz val="10"/>
        <color auto="1"/>
      </font>
    </odxf>
    <ndxf>
      <font>
        <sz val="10"/>
        <color auto="1"/>
      </font>
    </ndxf>
  </rcc>
  <rcc rId="630" sId="3" odxf="1" dxf="1">
    <nc r="Q8">
      <v>0</v>
    </nc>
    <odxf>
      <font>
        <sz val="10"/>
        <color auto="1"/>
      </font>
    </odxf>
    <ndxf>
      <font>
        <sz val="10"/>
        <color auto="1"/>
      </font>
    </ndxf>
  </rcc>
  <rcc rId="631" sId="3" odxf="1" dxf="1">
    <nc r="R8">
      <v>0</v>
    </nc>
    <odxf>
      <font>
        <sz val="10"/>
        <color auto="1"/>
      </font>
    </odxf>
    <ndxf>
      <font>
        <sz val="10"/>
        <color auto="1"/>
      </font>
    </ndxf>
  </rcc>
  <rcc rId="632" sId="3" odxf="1" dxf="1">
    <nc r="S8">
      <v>0</v>
    </nc>
    <odxf>
      <font>
        <sz val="10"/>
        <color auto="1"/>
      </font>
    </odxf>
    <ndxf>
      <font>
        <sz val="10"/>
        <color auto="1"/>
      </font>
    </ndxf>
  </rcc>
  <rcc rId="633" sId="3" odxf="1" dxf="1">
    <nc r="T8">
      <v>0</v>
    </nc>
    <odxf>
      <font>
        <sz val="10"/>
        <color auto="1"/>
      </font>
    </odxf>
    <ndxf>
      <font>
        <sz val="10"/>
        <color auto="1"/>
      </font>
    </ndxf>
  </rcc>
  <rcc rId="634" sId="3" odxf="1" dxf="1">
    <nc r="U8">
      <v>0</v>
    </nc>
    <odxf>
      <font>
        <sz val="10"/>
        <color auto="1"/>
      </font>
    </odxf>
    <ndxf>
      <font>
        <sz val="10"/>
        <color auto="1"/>
      </font>
    </ndxf>
  </rcc>
  <rcc rId="635" sId="3" odxf="1" dxf="1">
    <nc r="V8">
      <v>0</v>
    </nc>
    <odxf>
      <font>
        <sz val="10"/>
        <color auto="1"/>
      </font>
    </odxf>
    <ndxf>
      <font>
        <sz val="10"/>
        <color auto="1"/>
      </font>
    </ndxf>
  </rcc>
  <rcc rId="636" sId="3" odxf="1" dxf="1">
    <nc r="W8">
      <v>0</v>
    </nc>
    <odxf>
      <font>
        <sz val="10"/>
        <color auto="1"/>
      </font>
    </odxf>
    <ndxf>
      <font>
        <sz val="10"/>
        <color auto="1"/>
      </font>
    </ndxf>
  </rcc>
  <rcc rId="637" sId="3" odxf="1" dxf="1">
    <nc r="X8">
      <v>0</v>
    </nc>
    <odxf>
      <font>
        <sz val="10"/>
        <color auto="1"/>
      </font>
    </odxf>
    <ndxf>
      <font>
        <sz val="10"/>
        <color auto="1"/>
      </font>
    </ndxf>
  </rcc>
  <rcc rId="638" sId="3" odxf="1" dxf="1">
    <nc r="Y8">
      <v>0</v>
    </nc>
    <odxf>
      <font>
        <sz val="10"/>
        <color auto="1"/>
      </font>
    </odxf>
    <ndxf>
      <font>
        <sz val="10"/>
        <color auto="1"/>
      </font>
    </ndxf>
  </rcc>
  <rcc rId="639" sId="3" odxf="1" dxf="1">
    <nc r="Z8">
      <v>0</v>
    </nc>
    <odxf>
      <font>
        <sz val="10"/>
        <color auto="1"/>
      </font>
    </odxf>
    <ndxf>
      <font>
        <sz val="10"/>
        <color auto="1"/>
      </font>
    </ndxf>
  </rcc>
  <rcc rId="640" sId="3" odxf="1" dxf="1">
    <nc r="AA8">
      <v>0</v>
    </nc>
    <odxf>
      <font>
        <sz val="10"/>
        <color auto="1"/>
      </font>
    </odxf>
    <ndxf>
      <font>
        <sz val="10"/>
        <color auto="1"/>
      </font>
    </ndxf>
  </rcc>
  <rcc rId="641" sId="3" odxf="1" dxf="1">
    <nc r="AB8">
      <v>0</v>
    </nc>
    <odxf>
      <font>
        <sz val="10"/>
        <color auto="1"/>
      </font>
    </odxf>
    <ndxf>
      <font>
        <sz val="10"/>
        <color auto="1"/>
      </font>
    </ndxf>
  </rcc>
  <rcc rId="642" sId="3" odxf="1" dxf="1">
    <nc r="AC8">
      <v>0</v>
    </nc>
    <odxf>
      <font>
        <sz val="10"/>
        <color auto="1"/>
      </font>
    </odxf>
    <ndxf>
      <font>
        <sz val="10"/>
        <color auto="1"/>
      </font>
    </ndxf>
  </rcc>
  <rcc rId="643" sId="3" odxf="1" dxf="1">
    <nc r="AD8">
      <v>0</v>
    </nc>
    <odxf>
      <font>
        <sz val="10"/>
        <color auto="1"/>
      </font>
    </odxf>
    <ndxf>
      <font>
        <sz val="10"/>
        <color auto="1"/>
      </font>
    </ndxf>
  </rcc>
  <rcc rId="644" sId="3" odxf="1" dxf="1">
    <nc r="AE8">
      <v>0</v>
    </nc>
    <odxf>
      <font>
        <sz val="10"/>
        <color auto="1"/>
      </font>
    </odxf>
    <ndxf>
      <font>
        <sz val="10"/>
        <color auto="1"/>
      </font>
    </ndxf>
  </rcc>
  <rcc rId="645" sId="3" odxf="1" dxf="1">
    <nc r="AF8">
      <v>0</v>
    </nc>
    <odxf>
      <font>
        <sz val="10"/>
        <color auto="1"/>
      </font>
    </odxf>
    <ndxf>
      <font>
        <sz val="10"/>
        <color auto="1"/>
      </font>
    </ndxf>
  </rcc>
  <rcc rId="646" sId="3" odxf="1" dxf="1">
    <nc r="AG8">
      <v>0</v>
    </nc>
    <odxf>
      <font>
        <sz val="10"/>
        <color auto="1"/>
      </font>
    </odxf>
    <ndxf>
      <font>
        <sz val="10"/>
        <color auto="1"/>
      </font>
    </ndxf>
  </rcc>
  <rcc rId="647" sId="3" odxf="1" dxf="1">
    <nc r="AH8">
      <v>0</v>
    </nc>
    <odxf>
      <font>
        <sz val="10"/>
        <color auto="1"/>
      </font>
    </odxf>
    <ndxf>
      <font>
        <sz val="10"/>
        <color auto="1"/>
      </font>
    </ndxf>
  </rcc>
  <rcc rId="648" sId="3" odxf="1" dxf="1">
    <nc r="AI8">
      <v>0</v>
    </nc>
    <odxf>
      <font>
        <sz val="10"/>
        <color auto="1"/>
      </font>
    </odxf>
    <ndxf>
      <font>
        <sz val="10"/>
        <color auto="1"/>
      </font>
    </ndxf>
  </rcc>
  <rcc rId="649" sId="3" odxf="1" dxf="1">
    <nc r="AJ8">
      <v>0</v>
    </nc>
    <odxf>
      <font>
        <sz val="10"/>
        <color auto="1"/>
      </font>
    </odxf>
    <ndxf>
      <font>
        <sz val="10"/>
        <color auto="1"/>
      </font>
    </ndxf>
  </rcc>
  <rcc rId="650" sId="3" odxf="1" dxf="1">
    <nc r="AK8">
      <v>0</v>
    </nc>
    <odxf>
      <font>
        <sz val="10"/>
        <color auto="1"/>
      </font>
    </odxf>
    <ndxf>
      <font>
        <sz val="10"/>
        <color auto="1"/>
      </font>
    </ndxf>
  </rcc>
  <rcc rId="651" sId="3" odxf="1" dxf="1">
    <nc r="AL8">
      <v>31.7</v>
    </nc>
    <odxf>
      <font>
        <sz val="10"/>
        <color auto="1"/>
      </font>
    </odxf>
    <ndxf>
      <font>
        <sz val="10"/>
        <color auto="1"/>
      </font>
    </ndxf>
  </rcc>
  <rcc rId="652" sId="3" odxf="1" dxf="1">
    <nc r="AM8">
      <v>29.7</v>
    </nc>
    <odxf>
      <font>
        <sz val="10"/>
        <color auto="1"/>
      </font>
    </odxf>
    <ndxf>
      <font>
        <sz val="10"/>
        <color auto="1"/>
      </font>
    </ndxf>
  </rcc>
  <rcc rId="653" sId="3" odxf="1" dxf="1">
    <nc r="AN8">
      <v>29.8</v>
    </nc>
    <odxf>
      <font>
        <sz val="10"/>
        <color auto="1"/>
      </font>
    </odxf>
    <ndxf>
      <font>
        <sz val="10"/>
        <color auto="1"/>
      </font>
    </ndxf>
  </rcc>
  <rcc rId="654" sId="3" odxf="1" dxf="1">
    <nc r="AO8">
      <v>29.8</v>
    </nc>
    <odxf>
      <font>
        <sz val="10"/>
        <color auto="1"/>
      </font>
    </odxf>
    <ndxf>
      <font>
        <sz val="10"/>
        <color auto="1"/>
      </font>
    </ndxf>
  </rcc>
  <rcc rId="655" sId="3" odxf="1" dxf="1">
    <nc r="AP8">
      <v>29.3</v>
    </nc>
    <odxf>
      <font>
        <sz val="10"/>
        <color auto="1"/>
      </font>
    </odxf>
    <ndxf>
      <font>
        <sz val="10"/>
        <color auto="1"/>
      </font>
    </ndxf>
  </rcc>
  <rcc rId="656" sId="3" odxf="1" dxf="1">
    <nc r="AQ8">
      <v>29.8</v>
    </nc>
    <odxf>
      <font>
        <sz val="10"/>
        <color auto="1"/>
      </font>
    </odxf>
    <ndxf>
      <font>
        <sz val="10"/>
        <color auto="1"/>
      </font>
    </ndxf>
  </rcc>
  <rcc rId="657" sId="3" odxf="1" dxf="1">
    <nc r="AR8">
      <v>30</v>
    </nc>
    <odxf>
      <font>
        <sz val="10"/>
        <color auto="1"/>
      </font>
    </odxf>
    <ndxf>
      <font>
        <sz val="10"/>
        <color auto="1"/>
      </font>
    </ndxf>
  </rcc>
  <rcc rId="658" sId="3" odxf="1" dxf="1">
    <nc r="AS8">
      <v>29.7</v>
    </nc>
    <odxf>
      <font>
        <sz val="10"/>
        <color auto="1"/>
      </font>
    </odxf>
    <ndxf>
      <font>
        <sz val="10"/>
        <color auto="1"/>
      </font>
    </ndxf>
  </rcc>
  <rcc rId="659" sId="3" odxf="1" dxf="1">
    <nc r="AT8">
      <v>0.1</v>
    </nc>
    <odxf>
      <font>
        <sz val="10"/>
        <color auto="1"/>
      </font>
    </odxf>
    <ndxf>
      <font>
        <sz val="10"/>
        <color auto="1"/>
      </font>
    </ndxf>
  </rcc>
  <rcc rId="660" sId="3" odxf="1" dxf="1">
    <nc r="AU8">
      <v>0.1</v>
    </nc>
    <odxf>
      <font>
        <sz val="10"/>
        <color auto="1"/>
      </font>
    </odxf>
    <ndxf>
      <font>
        <sz val="10"/>
        <color auto="1"/>
      </font>
    </ndxf>
  </rcc>
  <rcc rId="661" sId="3" odxf="1" dxf="1">
    <nc r="AV8">
      <v>0.1</v>
    </nc>
    <odxf>
      <font>
        <sz val="10"/>
        <color auto="1"/>
      </font>
    </odxf>
    <ndxf>
      <font>
        <sz val="10"/>
        <color auto="1"/>
      </font>
    </ndxf>
  </rcc>
  <rcc rId="662" sId="3" odxf="1" dxf="1">
    <nc r="AW8">
      <v>0.1</v>
    </nc>
    <odxf>
      <font>
        <sz val="10"/>
        <color auto="1"/>
      </font>
    </odxf>
    <ndxf>
      <font>
        <sz val="10"/>
        <color auto="1"/>
      </font>
    </ndxf>
  </rcc>
  <rcc rId="663" sId="3" odxf="1" dxf="1">
    <nc r="AX8">
      <v>0.1</v>
    </nc>
    <odxf>
      <font>
        <sz val="10"/>
        <color auto="1"/>
      </font>
    </odxf>
    <ndxf>
      <font>
        <sz val="10"/>
        <color auto="1"/>
      </font>
    </ndxf>
  </rcc>
  <rcc rId="664" sId="3" odxf="1" dxf="1">
    <nc r="AY8">
      <v>0.1</v>
    </nc>
    <odxf>
      <font>
        <sz val="10"/>
        <color auto="1"/>
      </font>
    </odxf>
    <ndxf>
      <font>
        <sz val="10"/>
        <color auto="1"/>
      </font>
    </ndxf>
  </rcc>
  <rcc rId="665" sId="3" odxf="1" dxf="1">
    <nc r="AZ8">
      <v>0.1</v>
    </nc>
    <odxf>
      <font>
        <sz val="10"/>
        <color auto="1"/>
      </font>
    </odxf>
    <ndxf>
      <font>
        <sz val="10"/>
        <color auto="1"/>
      </font>
    </ndxf>
  </rcc>
  <rcc rId="666" sId="3" odxf="1" dxf="1">
    <nc r="BA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67" sId="3" odxf="1" dxf="1">
    <nc r="BB8">
      <v>0.1</v>
    </nc>
    <odxf>
      <font>
        <sz val="10"/>
        <color auto="1"/>
      </font>
    </odxf>
    <ndxf>
      <font>
        <sz val="10"/>
        <color auto="1"/>
      </font>
    </ndxf>
  </rcc>
  <rcc rId="668" sId="3" odxf="1" dxf="1">
    <nc r="BC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69" sId="3" odxf="1" dxf="1">
    <nc r="BD8">
      <v>0.1</v>
    </nc>
    <odxf>
      <font>
        <sz val="10"/>
        <color auto="1"/>
      </font>
    </odxf>
    <ndxf>
      <font>
        <sz val="10"/>
        <color auto="1"/>
      </font>
    </ndxf>
  </rcc>
  <rcc rId="670" sId="3" odxf="1" dxf="1">
    <nc r="BE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71" sId="3" odxf="1" dxf="1">
    <nc r="BF8">
      <v>4.4000000000000004</v>
    </nc>
    <odxf>
      <font>
        <sz val="10"/>
        <color auto="1"/>
      </font>
    </odxf>
    <ndxf>
      <font>
        <sz val="10"/>
        <color auto="1"/>
      </font>
    </ndxf>
  </rcc>
  <rcc rId="672" sId="3" odxf="1" dxf="1">
    <nc r="BG8">
      <v>31.7</v>
    </nc>
    <odxf>
      <font>
        <sz val="10"/>
        <color auto="1"/>
      </font>
    </odxf>
    <ndxf>
      <font>
        <sz val="10"/>
        <color auto="1"/>
      </font>
    </ndxf>
  </rcc>
  <rcc rId="673" sId="3" odxf="1" dxf="1">
    <nc r="BH8">
      <v>0</v>
    </nc>
    <odxf>
      <font>
        <sz val="10"/>
        <color auto="1"/>
      </font>
    </odxf>
    <ndxf>
      <font>
        <sz val="10"/>
        <color auto="1"/>
      </font>
    </ndxf>
  </rcc>
  <rfmt sheetId="3" sqref="A8:XFD8" start="0" length="0">
    <dxf>
      <alignment vertical="center" wrapText="1"/>
    </dxf>
  </rfmt>
  <rfmt sheetId="3" sqref="A9" start="0" length="0">
    <dxf>
      <font>
        <sz val="10"/>
        <color auto="1"/>
      </font>
    </dxf>
  </rfmt>
  <rfmt sheetId="3" sqref="B9" start="0" length="0">
    <dxf>
      <font>
        <sz val="10"/>
        <color auto="1"/>
      </font>
    </dxf>
  </rfmt>
  <rfmt sheetId="3" sqref="C9" start="0" length="0">
    <dxf>
      <font>
        <sz val="10"/>
        <color auto="1"/>
      </font>
    </dxf>
  </rfmt>
  <rfmt sheetId="3" sqref="D9" start="0" length="0">
    <dxf>
      <font>
        <sz val="10"/>
        <color auto="1"/>
      </font>
    </dxf>
  </rfmt>
  <rfmt sheetId="3" sqref="E9" start="0" length="0">
    <dxf>
      <font>
        <sz val="10"/>
        <color auto="1"/>
      </font>
    </dxf>
  </rfmt>
  <rfmt sheetId="3" sqref="F9" start="0" length="0">
    <dxf>
      <font>
        <sz val="10"/>
        <color auto="1"/>
      </font>
    </dxf>
  </rfmt>
  <rcc rId="674" sId="3" odxf="1" dxf="1">
    <nc r="G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75" sId="3" odxf="1" dxf="1">
    <nc r="H9">
      <v>105.8</v>
    </nc>
    <odxf>
      <font>
        <sz val="10"/>
        <color auto="1"/>
      </font>
    </odxf>
    <ndxf>
      <font>
        <sz val="10"/>
        <color auto="1"/>
      </font>
    </ndxf>
  </rcc>
  <rfmt sheetId="3" sqref="I9" start="0" length="0">
    <dxf>
      <font>
        <sz val="10"/>
        <color auto="1"/>
      </font>
    </dxf>
  </rfmt>
  <rcc rId="676" sId="3" odxf="1" dxf="1">
    <nc r="J9">
      <v>0</v>
    </nc>
    <odxf>
      <font>
        <sz val="10"/>
        <color auto="1"/>
      </font>
    </odxf>
    <ndxf>
      <font>
        <sz val="10"/>
        <color auto="1"/>
      </font>
    </ndxf>
  </rcc>
  <rcc rId="677" sId="3" odxf="1" dxf="1">
    <nc r="K9">
      <v>0</v>
    </nc>
    <odxf>
      <font>
        <sz val="10"/>
        <color auto="1"/>
      </font>
    </odxf>
    <ndxf>
      <font>
        <sz val="10"/>
        <color auto="1"/>
      </font>
    </ndxf>
  </rcc>
  <rcc rId="678" sId="3" odxf="1" dxf="1">
    <nc r="L9">
      <v>0</v>
    </nc>
    <odxf>
      <font>
        <sz val="10"/>
        <color auto="1"/>
      </font>
    </odxf>
    <ndxf>
      <font>
        <sz val="10"/>
        <color auto="1"/>
      </font>
    </ndxf>
  </rcc>
  <rcc rId="679" sId="3" odxf="1" dxf="1">
    <nc r="M9">
      <v>0</v>
    </nc>
    <odxf>
      <font>
        <sz val="10"/>
        <color auto="1"/>
      </font>
    </odxf>
    <ndxf>
      <font>
        <sz val="10"/>
        <color auto="1"/>
      </font>
    </ndxf>
  </rcc>
  <rcc rId="680" sId="3" odxf="1" dxf="1">
    <nc r="N9">
      <v>0</v>
    </nc>
    <odxf>
      <font>
        <sz val="10"/>
        <color auto="1"/>
      </font>
    </odxf>
    <ndxf>
      <font>
        <sz val="10"/>
        <color auto="1"/>
      </font>
    </ndxf>
  </rcc>
  <rcc rId="681" sId="3" odxf="1" dxf="1">
    <nc r="O9">
      <v>0</v>
    </nc>
    <odxf>
      <font>
        <sz val="10"/>
        <color auto="1"/>
      </font>
    </odxf>
    <ndxf>
      <font>
        <sz val="10"/>
        <color auto="1"/>
      </font>
    </ndxf>
  </rcc>
  <rcc rId="682" sId="3" odxf="1" dxf="1">
    <nc r="P9">
      <v>0</v>
    </nc>
    <odxf>
      <font>
        <sz val="10"/>
        <color auto="1"/>
      </font>
    </odxf>
    <ndxf>
      <font>
        <sz val="10"/>
        <color auto="1"/>
      </font>
    </ndxf>
  </rcc>
  <rcc rId="683" sId="3" odxf="1" dxf="1">
    <nc r="Q9">
      <v>0</v>
    </nc>
    <odxf>
      <font>
        <sz val="10"/>
        <color auto="1"/>
      </font>
    </odxf>
    <ndxf>
      <font>
        <sz val="10"/>
        <color auto="1"/>
      </font>
    </ndxf>
  </rcc>
  <rcc rId="684" sId="3" odxf="1" dxf="1">
    <nc r="R9">
      <v>0</v>
    </nc>
    <odxf>
      <font>
        <sz val="10"/>
        <color auto="1"/>
      </font>
    </odxf>
    <ndxf>
      <font>
        <sz val="10"/>
        <color auto="1"/>
      </font>
    </ndxf>
  </rcc>
  <rcc rId="685" sId="3" odxf="1" dxf="1">
    <nc r="S9">
      <v>0</v>
    </nc>
    <odxf>
      <font>
        <sz val="10"/>
        <color auto="1"/>
      </font>
    </odxf>
    <ndxf>
      <font>
        <sz val="10"/>
        <color auto="1"/>
      </font>
    </ndxf>
  </rcc>
  <rcc rId="686" sId="3" odxf="1" dxf="1">
    <nc r="T9">
      <v>0</v>
    </nc>
    <odxf>
      <font>
        <sz val="10"/>
        <color auto="1"/>
      </font>
    </odxf>
    <ndxf>
      <font>
        <sz val="10"/>
        <color auto="1"/>
      </font>
    </ndxf>
  </rcc>
  <rcc rId="687" sId="3" odxf="1" dxf="1">
    <nc r="U9">
      <v>0</v>
    </nc>
    <odxf>
      <font>
        <sz val="10"/>
        <color auto="1"/>
      </font>
    </odxf>
    <ndxf>
      <font>
        <sz val="10"/>
        <color auto="1"/>
      </font>
    </ndxf>
  </rcc>
  <rcc rId="688" sId="3" odxf="1" dxf="1">
    <nc r="V9">
      <v>0</v>
    </nc>
    <odxf>
      <font>
        <sz val="10"/>
        <color auto="1"/>
      </font>
    </odxf>
    <ndxf>
      <font>
        <sz val="10"/>
        <color auto="1"/>
      </font>
    </ndxf>
  </rcc>
  <rcc rId="689" sId="3" odxf="1" dxf="1">
    <nc r="W9">
      <v>0</v>
    </nc>
    <odxf>
      <font>
        <sz val="10"/>
        <color auto="1"/>
      </font>
    </odxf>
    <ndxf>
      <font>
        <sz val="10"/>
        <color auto="1"/>
      </font>
    </ndxf>
  </rcc>
  <rcc rId="690" sId="3" odxf="1" dxf="1">
    <nc r="X9">
      <v>0</v>
    </nc>
    <odxf>
      <font>
        <sz val="10"/>
        <color auto="1"/>
      </font>
    </odxf>
    <ndxf>
      <font>
        <sz val="10"/>
        <color auto="1"/>
      </font>
    </ndxf>
  </rcc>
  <rcc rId="691" sId="3" odxf="1" dxf="1">
    <nc r="Y9">
      <v>0</v>
    </nc>
    <odxf>
      <font>
        <sz val="10"/>
        <color auto="1"/>
      </font>
    </odxf>
    <ndxf>
      <font>
        <sz val="10"/>
        <color auto="1"/>
      </font>
    </ndxf>
  </rcc>
  <rcc rId="692" sId="3" odxf="1" dxf="1">
    <nc r="Z9">
      <v>0</v>
    </nc>
    <odxf>
      <font>
        <sz val="10"/>
        <color auto="1"/>
      </font>
    </odxf>
    <ndxf>
      <font>
        <sz val="10"/>
        <color auto="1"/>
      </font>
    </ndxf>
  </rcc>
  <rcc rId="693" sId="3" odxf="1" dxf="1">
    <nc r="AA9">
      <v>0</v>
    </nc>
    <odxf>
      <font>
        <sz val="10"/>
        <color auto="1"/>
      </font>
    </odxf>
    <ndxf>
      <font>
        <sz val="10"/>
        <color auto="1"/>
      </font>
    </ndxf>
  </rcc>
  <rcc rId="694" sId="3" odxf="1" dxf="1">
    <nc r="AB9">
      <v>0</v>
    </nc>
    <odxf>
      <font>
        <sz val="10"/>
        <color auto="1"/>
      </font>
    </odxf>
    <ndxf>
      <font>
        <sz val="10"/>
        <color auto="1"/>
      </font>
    </ndxf>
  </rcc>
  <rcc rId="695" sId="3" odxf="1" dxf="1">
    <nc r="AC9">
      <v>0</v>
    </nc>
    <odxf>
      <font>
        <sz val="10"/>
        <color auto="1"/>
      </font>
    </odxf>
    <ndxf>
      <font>
        <sz val="10"/>
        <color auto="1"/>
      </font>
    </ndxf>
  </rcc>
  <rcc rId="696" sId="3" odxf="1" dxf="1">
    <nc r="AD9">
      <v>0</v>
    </nc>
    <odxf>
      <font>
        <sz val="10"/>
        <color auto="1"/>
      </font>
    </odxf>
    <ndxf>
      <font>
        <sz val="10"/>
        <color auto="1"/>
      </font>
    </ndxf>
  </rcc>
  <rcc rId="697" sId="3" odxf="1" dxf="1">
    <nc r="AE9">
      <v>0</v>
    </nc>
    <odxf>
      <font>
        <sz val="10"/>
        <color auto="1"/>
      </font>
    </odxf>
    <ndxf>
      <font>
        <sz val="10"/>
        <color auto="1"/>
      </font>
    </ndxf>
  </rcc>
  <rcc rId="698" sId="3" odxf="1" dxf="1">
    <nc r="AF9">
      <v>0</v>
    </nc>
    <odxf>
      <font>
        <sz val="10"/>
        <color auto="1"/>
      </font>
    </odxf>
    <ndxf>
      <font>
        <sz val="10"/>
        <color auto="1"/>
      </font>
    </ndxf>
  </rcc>
  <rcc rId="699" sId="3" odxf="1" dxf="1">
    <nc r="AG9">
      <v>0</v>
    </nc>
    <odxf>
      <font>
        <sz val="10"/>
        <color auto="1"/>
      </font>
    </odxf>
    <ndxf>
      <font>
        <sz val="10"/>
        <color auto="1"/>
      </font>
    </ndxf>
  </rcc>
  <rcc rId="700" sId="3" odxf="1" dxf="1">
    <nc r="AH9">
      <v>0</v>
    </nc>
    <odxf>
      <font>
        <sz val="10"/>
        <color auto="1"/>
      </font>
    </odxf>
    <ndxf>
      <font>
        <sz val="10"/>
        <color auto="1"/>
      </font>
    </ndxf>
  </rcc>
  <rcc rId="701" sId="3" odxf="1" dxf="1">
    <nc r="AI9">
      <v>0</v>
    </nc>
    <odxf>
      <font>
        <sz val="10"/>
        <color auto="1"/>
      </font>
    </odxf>
    <ndxf>
      <font>
        <sz val="10"/>
        <color auto="1"/>
      </font>
    </ndxf>
  </rcc>
  <rcc rId="702" sId="3" odxf="1" dxf="1">
    <nc r="AJ9">
      <v>0</v>
    </nc>
    <odxf>
      <font>
        <sz val="10"/>
        <color auto="1"/>
      </font>
    </odxf>
    <ndxf>
      <font>
        <sz val="10"/>
        <color auto="1"/>
      </font>
    </ndxf>
  </rcc>
  <rcc rId="703" sId="3" odxf="1" dxf="1">
    <nc r="AK9">
      <v>0</v>
    </nc>
    <odxf>
      <font>
        <sz val="10"/>
        <color auto="1"/>
      </font>
    </odxf>
    <ndxf>
      <font>
        <sz val="10"/>
        <color auto="1"/>
      </font>
    </ndxf>
  </rcc>
  <rcc rId="704" sId="3" odxf="1" dxf="1">
    <nc r="AL9">
      <v>0</v>
    </nc>
    <odxf>
      <font>
        <sz val="10"/>
        <color auto="1"/>
      </font>
    </odxf>
    <ndxf>
      <font>
        <sz val="10"/>
        <color auto="1"/>
      </font>
    </ndxf>
  </rcc>
  <rcc rId="705" sId="3" odxf="1" dxf="1">
    <nc r="AM9">
      <v>0</v>
    </nc>
    <odxf>
      <font>
        <sz val="10"/>
        <color auto="1"/>
      </font>
    </odxf>
    <ndxf>
      <font>
        <sz val="10"/>
        <color auto="1"/>
      </font>
    </ndxf>
  </rcc>
  <rcc rId="706" sId="3" odxf="1" dxf="1">
    <nc r="AN9">
      <v>0</v>
    </nc>
    <odxf>
      <font>
        <sz val="10"/>
        <color auto="1"/>
      </font>
    </odxf>
    <ndxf>
      <font>
        <sz val="10"/>
        <color auto="1"/>
      </font>
    </ndxf>
  </rcc>
  <rcc rId="707" sId="3" odxf="1" dxf="1">
    <nc r="AO9">
      <v>0</v>
    </nc>
    <odxf>
      <font>
        <sz val="10"/>
        <color auto="1"/>
      </font>
    </odxf>
    <ndxf>
      <font>
        <sz val="10"/>
        <color auto="1"/>
      </font>
    </ndxf>
  </rcc>
  <rcc rId="708" sId="3" odxf="1" dxf="1">
    <nc r="AP9">
      <v>0</v>
    </nc>
    <odxf>
      <font>
        <sz val="10"/>
        <color auto="1"/>
      </font>
    </odxf>
    <ndxf>
      <font>
        <sz val="10"/>
        <color auto="1"/>
      </font>
    </ndxf>
  </rcc>
  <rcc rId="709" sId="3" odxf="1" dxf="1">
    <nc r="AQ9">
      <v>0</v>
    </nc>
    <odxf>
      <font>
        <sz val="10"/>
        <color auto="1"/>
      </font>
    </odxf>
    <ndxf>
      <font>
        <sz val="10"/>
        <color auto="1"/>
      </font>
    </ndxf>
  </rcc>
  <rcc rId="710" sId="3" odxf="1" dxf="1">
    <nc r="AR9">
      <v>0</v>
    </nc>
    <odxf>
      <font>
        <sz val="10"/>
        <color auto="1"/>
      </font>
    </odxf>
    <ndxf>
      <font>
        <sz val="10"/>
        <color auto="1"/>
      </font>
    </ndxf>
  </rcc>
  <rcc rId="711" sId="3" odxf="1" dxf="1">
    <nc r="AS9">
      <v>0</v>
    </nc>
    <odxf>
      <font>
        <sz val="10"/>
        <color auto="1"/>
      </font>
    </odxf>
    <ndxf>
      <font>
        <sz val="10"/>
        <color auto="1"/>
      </font>
    </ndxf>
  </rcc>
  <rcc rId="712" sId="3" odxf="1" dxf="1">
    <nc r="AT9">
      <v>0</v>
    </nc>
    <odxf>
      <font>
        <sz val="10"/>
        <color auto="1"/>
      </font>
    </odxf>
    <ndxf>
      <font>
        <sz val="10"/>
        <color auto="1"/>
      </font>
    </ndxf>
  </rcc>
  <rcc rId="713" sId="3" odxf="1" dxf="1">
    <nc r="AU9">
      <v>0</v>
    </nc>
    <odxf>
      <font>
        <sz val="10"/>
        <color auto="1"/>
      </font>
    </odxf>
    <ndxf>
      <font>
        <sz val="10"/>
        <color auto="1"/>
      </font>
    </ndxf>
  </rcc>
  <rcc rId="714" sId="3" odxf="1" dxf="1">
    <nc r="AV9">
      <v>0</v>
    </nc>
    <odxf>
      <font>
        <sz val="10"/>
        <color auto="1"/>
      </font>
    </odxf>
    <ndxf>
      <font>
        <sz val="10"/>
        <color auto="1"/>
      </font>
    </ndxf>
  </rcc>
  <rcc rId="715" sId="3" odxf="1" dxf="1">
    <nc r="AW9">
      <v>0</v>
    </nc>
    <odxf>
      <font>
        <sz val="10"/>
        <color auto="1"/>
      </font>
    </odxf>
    <ndxf>
      <font>
        <sz val="10"/>
        <color auto="1"/>
      </font>
    </ndxf>
  </rcc>
  <rcc rId="716" sId="3" odxf="1" dxf="1">
    <nc r="AX9">
      <v>0</v>
    </nc>
    <odxf>
      <font>
        <sz val="10"/>
        <color auto="1"/>
      </font>
    </odxf>
    <ndxf>
      <font>
        <sz val="10"/>
        <color auto="1"/>
      </font>
    </ndxf>
  </rcc>
  <rcc rId="717" sId="3" odxf="1" dxf="1">
    <nc r="AY9">
      <v>0</v>
    </nc>
    <odxf>
      <font>
        <sz val="10"/>
        <color auto="1"/>
      </font>
    </odxf>
    <ndxf>
      <font>
        <sz val="10"/>
        <color auto="1"/>
      </font>
    </ndxf>
  </rcc>
  <rcc rId="718" sId="3" odxf="1" dxf="1">
    <nc r="AZ9">
      <v>0</v>
    </nc>
    <odxf>
      <font>
        <sz val="10"/>
        <color auto="1"/>
      </font>
    </odxf>
    <ndxf>
      <font>
        <sz val="10"/>
        <color auto="1"/>
      </font>
    </ndxf>
  </rcc>
  <rcc rId="719" sId="3" odxf="1" dxf="1">
    <nc r="BA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20" sId="3" odxf="1" dxf="1">
    <nc r="BB9">
      <v>0</v>
    </nc>
    <odxf>
      <font>
        <sz val="10"/>
        <color auto="1"/>
      </font>
    </odxf>
    <ndxf>
      <font>
        <sz val="10"/>
        <color auto="1"/>
      </font>
    </ndxf>
  </rcc>
  <rcc rId="721" sId="3" odxf="1" dxf="1">
    <nc r="BC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22" sId="3" odxf="1" dxf="1">
    <nc r="BD9">
      <v>0</v>
    </nc>
    <odxf>
      <font>
        <sz val="10"/>
        <color auto="1"/>
      </font>
    </odxf>
    <ndxf>
      <font>
        <sz val="10"/>
        <color auto="1"/>
      </font>
    </ndxf>
  </rcc>
  <rcc rId="723" sId="3" odxf="1" dxf="1">
    <nc r="BE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24" sId="3" odxf="1" dxf="1">
    <nc r="BF9">
      <v>4.4000000000000004</v>
    </nc>
    <odxf>
      <font>
        <sz val="10"/>
        <color auto="1"/>
      </font>
    </odxf>
    <ndxf>
      <font>
        <sz val="10"/>
        <color auto="1"/>
      </font>
    </ndxf>
  </rcc>
  <rcc rId="725" sId="3" odxf="1" dxf="1">
    <nc r="BG9">
      <v>31.7</v>
    </nc>
    <odxf>
      <font>
        <sz val="10"/>
        <color auto="1"/>
      </font>
    </odxf>
    <ndxf>
      <font>
        <sz val="10"/>
        <color auto="1"/>
      </font>
    </ndxf>
  </rcc>
  <rcc rId="726" sId="3" odxf="1" dxf="1">
    <nc r="BH9">
      <v>0</v>
    </nc>
    <odxf>
      <font>
        <sz val="10"/>
        <color auto="1"/>
      </font>
    </odxf>
    <ndxf>
      <font>
        <sz val="10"/>
        <color auto="1"/>
      </font>
    </ndxf>
  </rcc>
  <rfmt sheetId="3" sqref="A9:XFD9" start="0" length="0">
    <dxf>
      <alignment vertical="center" wrapText="1"/>
    </dxf>
  </rfmt>
  <rfmt sheetId="3" sqref="A10" start="0" length="0">
    <dxf>
      <font>
        <sz val="10"/>
        <color auto="1"/>
      </font>
    </dxf>
  </rfmt>
  <rfmt sheetId="3" sqref="B10" start="0" length="0">
    <dxf>
      <font>
        <sz val="10"/>
        <color auto="1"/>
      </font>
    </dxf>
  </rfmt>
  <rfmt sheetId="3" sqref="C10" start="0" length="0">
    <dxf>
      <font>
        <sz val="10"/>
        <color auto="1"/>
      </font>
    </dxf>
  </rfmt>
  <rfmt sheetId="3" sqref="D10" start="0" length="0">
    <dxf>
      <font>
        <sz val="10"/>
        <color auto="1"/>
      </font>
    </dxf>
  </rfmt>
  <rfmt sheetId="3" sqref="E10" start="0" length="0">
    <dxf>
      <font>
        <sz val="10"/>
        <color auto="1"/>
      </font>
    </dxf>
  </rfmt>
  <rfmt sheetId="3" sqref="F10" start="0" length="0">
    <dxf>
      <font>
        <sz val="10"/>
        <color auto="1"/>
      </font>
    </dxf>
  </rfmt>
  <rcc rId="727" sId="3" odxf="1" dxf="1">
    <nc r="G1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28" sId="3" odxf="1" dxf="1">
    <nc r="H10">
      <v>17591.599999999999</v>
    </nc>
    <odxf>
      <font>
        <sz val="10"/>
        <color auto="1"/>
      </font>
    </odxf>
    <ndxf>
      <font>
        <sz val="10"/>
        <color auto="1"/>
      </font>
    </ndxf>
  </rcc>
  <rfmt sheetId="3" sqref="I10" start="0" length="0">
    <dxf>
      <font>
        <sz val="10"/>
        <color auto="1"/>
      </font>
    </dxf>
  </rfmt>
  <rcc rId="729" sId="3" odxf="1" dxf="1">
    <nc r="J10">
      <v>609.6</v>
    </nc>
    <odxf>
      <font>
        <sz val="10"/>
        <color auto="1"/>
      </font>
    </odxf>
    <ndxf>
      <font>
        <sz val="10"/>
        <color auto="1"/>
      </font>
    </ndxf>
  </rcc>
  <rcc rId="730" sId="3" odxf="1" dxf="1">
    <nc r="K10">
      <v>609.20000000000005</v>
    </nc>
    <odxf>
      <font>
        <sz val="10"/>
        <color auto="1"/>
      </font>
    </odxf>
    <ndxf>
      <font>
        <sz val="10"/>
        <color auto="1"/>
      </font>
    </ndxf>
  </rcc>
  <rcc rId="731" sId="3" odxf="1" dxf="1">
    <nc r="L10">
      <v>607.70000000000005</v>
    </nc>
    <odxf>
      <font>
        <sz val="10"/>
        <color auto="1"/>
      </font>
    </odxf>
    <ndxf>
      <font>
        <sz val="10"/>
        <color auto="1"/>
      </font>
    </ndxf>
  </rcc>
  <rcc rId="732" sId="3" odxf="1" dxf="1">
    <nc r="M10">
      <v>610</v>
    </nc>
    <odxf>
      <font>
        <sz val="10"/>
        <color auto="1"/>
      </font>
    </odxf>
    <ndxf>
      <font>
        <sz val="10"/>
        <color auto="1"/>
      </font>
    </ndxf>
  </rcc>
  <rcc rId="733" sId="3" odxf="1" dxf="1">
    <nc r="N10">
      <v>607.20000000000005</v>
    </nc>
    <odxf>
      <font>
        <sz val="10"/>
        <color auto="1"/>
      </font>
    </odxf>
    <ndxf>
      <font>
        <sz val="10"/>
        <color auto="1"/>
      </font>
    </ndxf>
  </rcc>
  <rcc rId="734" sId="3" odxf="1" dxf="1">
    <nc r="O10">
      <v>608</v>
    </nc>
    <odxf>
      <font>
        <sz val="10"/>
        <color auto="1"/>
      </font>
    </odxf>
    <ndxf>
      <font>
        <sz val="10"/>
        <color auto="1"/>
      </font>
    </ndxf>
  </rcc>
  <rcc rId="735" sId="3" odxf="1" dxf="1">
    <nc r="P10">
      <v>610.1</v>
    </nc>
    <odxf>
      <font>
        <sz val="10"/>
        <color auto="1"/>
      </font>
    </odxf>
    <ndxf>
      <font>
        <sz val="10"/>
        <color auto="1"/>
      </font>
    </ndxf>
  </rcc>
  <rcc rId="736" sId="3" odxf="1" dxf="1">
    <nc r="Q10">
      <v>608.6</v>
    </nc>
    <odxf>
      <font>
        <sz val="10"/>
        <color auto="1"/>
      </font>
    </odxf>
    <ndxf>
      <font>
        <sz val="10"/>
        <color auto="1"/>
      </font>
    </ndxf>
  </rcc>
  <rcc rId="737" sId="3" odxf="1" dxf="1">
    <nc r="R10">
      <v>610.6</v>
    </nc>
    <odxf>
      <font>
        <sz val="10"/>
        <color auto="1"/>
      </font>
    </odxf>
    <ndxf>
      <font>
        <sz val="10"/>
        <color auto="1"/>
      </font>
    </ndxf>
  </rcc>
  <rcc rId="738" sId="3" odxf="1" dxf="1">
    <nc r="S10">
      <v>608.1</v>
    </nc>
    <odxf>
      <font>
        <sz val="10"/>
        <color auto="1"/>
      </font>
    </odxf>
    <ndxf>
      <font>
        <sz val="10"/>
        <color auto="1"/>
      </font>
    </ndxf>
  </rcc>
  <rcc rId="739" sId="3" odxf="1" dxf="1">
    <nc r="T10">
      <v>607.1</v>
    </nc>
    <odxf>
      <font>
        <sz val="10"/>
        <color auto="1"/>
      </font>
    </odxf>
    <ndxf>
      <font>
        <sz val="10"/>
        <color auto="1"/>
      </font>
    </ndxf>
  </rcc>
  <rcc rId="740" sId="3" odxf="1" dxf="1">
    <nc r="U10">
      <v>609.9</v>
    </nc>
    <odxf>
      <font>
        <sz val="10"/>
        <color auto="1"/>
      </font>
    </odxf>
    <ndxf>
      <font>
        <sz val="10"/>
        <color auto="1"/>
      </font>
    </ndxf>
  </rcc>
  <rcc rId="741" sId="3" odxf="1" dxf="1">
    <nc r="V10">
      <v>609.6</v>
    </nc>
    <odxf>
      <font>
        <sz val="10"/>
        <color auto="1"/>
      </font>
    </odxf>
    <ndxf>
      <font>
        <sz val="10"/>
        <color auto="1"/>
      </font>
    </ndxf>
  </rcc>
  <rcc rId="742" sId="3" odxf="1" dxf="1">
    <nc r="W10">
      <v>609.5</v>
    </nc>
    <odxf>
      <font>
        <sz val="10"/>
        <color auto="1"/>
      </font>
    </odxf>
    <ndxf>
      <font>
        <sz val="10"/>
        <color auto="1"/>
      </font>
    </ndxf>
  </rcc>
  <rcc rId="743" sId="3" odxf="1" dxf="1">
    <nc r="X10">
      <v>609.5</v>
    </nc>
    <odxf>
      <font>
        <sz val="10"/>
        <color auto="1"/>
      </font>
    </odxf>
    <ndxf>
      <font>
        <sz val="10"/>
        <color auto="1"/>
      </font>
    </ndxf>
  </rcc>
  <rcc rId="744" sId="3" odxf="1" dxf="1">
    <nc r="Y10">
      <v>609</v>
    </nc>
    <odxf>
      <font>
        <sz val="10"/>
        <color auto="1"/>
      </font>
    </odxf>
    <ndxf>
      <font>
        <sz val="10"/>
        <color auto="1"/>
      </font>
    </ndxf>
  </rcc>
  <rcc rId="745" sId="3" odxf="1" dxf="1">
    <nc r="Z10">
      <v>608.5</v>
    </nc>
    <odxf>
      <font>
        <sz val="10"/>
        <color auto="1"/>
      </font>
    </odxf>
    <ndxf>
      <font>
        <sz val="10"/>
        <color auto="1"/>
      </font>
    </ndxf>
  </rcc>
  <rcc rId="746" sId="3" odxf="1" dxf="1">
    <nc r="AA10">
      <v>620.29999999999995</v>
    </nc>
    <odxf>
      <font>
        <sz val="10"/>
        <color auto="1"/>
      </font>
    </odxf>
    <ndxf>
      <font>
        <sz val="10"/>
        <color auto="1"/>
      </font>
    </ndxf>
  </rcc>
  <rcc rId="747" sId="3" odxf="1" dxf="1">
    <nc r="AB10">
      <v>604.79999999999995</v>
    </nc>
    <odxf>
      <font>
        <sz val="10"/>
        <color auto="1"/>
      </font>
    </odxf>
    <ndxf>
      <font>
        <sz val="10"/>
        <color auto="1"/>
      </font>
    </ndxf>
  </rcc>
  <rcc rId="748" sId="3" odxf="1" dxf="1">
    <nc r="AC10">
      <v>605.1</v>
    </nc>
    <odxf>
      <font>
        <sz val="10"/>
        <color auto="1"/>
      </font>
    </odxf>
    <ndxf>
      <font>
        <sz val="10"/>
        <color auto="1"/>
      </font>
    </ndxf>
  </rcc>
  <rcc rId="749" sId="3" odxf="1" dxf="1">
    <nc r="AD10">
      <v>610.1</v>
    </nc>
    <odxf>
      <font>
        <sz val="10"/>
        <color auto="1"/>
      </font>
    </odxf>
    <ndxf>
      <font>
        <sz val="10"/>
        <color auto="1"/>
      </font>
    </ndxf>
  </rcc>
  <rcc rId="750" sId="3" odxf="1" dxf="1">
    <nc r="AE10">
      <v>606.1</v>
    </nc>
    <odxf>
      <font>
        <sz val="10"/>
        <color auto="1"/>
      </font>
    </odxf>
    <ndxf>
      <font>
        <sz val="10"/>
        <color auto="1"/>
      </font>
    </ndxf>
  </rcc>
  <rcc rId="751" sId="3" odxf="1" dxf="1">
    <nc r="AF10">
      <v>604.5</v>
    </nc>
    <odxf>
      <font>
        <sz val="10"/>
        <color auto="1"/>
      </font>
    </odxf>
    <ndxf>
      <font>
        <sz val="10"/>
        <color auto="1"/>
      </font>
    </ndxf>
  </rcc>
  <rcc rId="752" sId="3" odxf="1" dxf="1">
    <nc r="AG10">
      <v>604.1</v>
    </nc>
    <odxf>
      <font>
        <sz val="10"/>
        <color auto="1"/>
      </font>
    </odxf>
    <ndxf>
      <font>
        <sz val="10"/>
        <color auto="1"/>
      </font>
    </ndxf>
  </rcc>
  <rcc rId="753" sId="3" odxf="1" dxf="1">
    <nc r="AH10">
      <v>604.70000000000005</v>
    </nc>
    <odxf>
      <font>
        <sz val="10"/>
        <color auto="1"/>
      </font>
    </odxf>
    <ndxf>
      <font>
        <sz val="10"/>
        <color auto="1"/>
      </font>
    </ndxf>
  </rcc>
  <rcc rId="754" sId="3" odxf="1" dxf="1">
    <nc r="AI10">
      <v>605.29999999999995</v>
    </nc>
    <odxf>
      <font>
        <sz val="10"/>
        <color auto="1"/>
      </font>
    </odxf>
    <ndxf>
      <font>
        <sz val="10"/>
        <color auto="1"/>
      </font>
    </ndxf>
  </rcc>
  <rcc rId="755" sId="3" odxf="1" dxf="1">
    <nc r="AJ10">
      <v>605.70000000000005</v>
    </nc>
    <odxf>
      <font>
        <sz val="10"/>
        <color auto="1"/>
      </font>
    </odxf>
    <ndxf>
      <font>
        <sz val="10"/>
        <color auto="1"/>
      </font>
    </ndxf>
  </rcc>
  <rcc rId="756" sId="3" odxf="1" dxf="1">
    <nc r="AK10">
      <v>605.20000000000005</v>
    </nc>
    <odxf>
      <font>
        <sz val="10"/>
        <color auto="1"/>
      </font>
    </odxf>
    <ndxf>
      <font>
        <sz val="10"/>
        <color auto="1"/>
      </font>
    </ndxf>
  </rcc>
  <rcc rId="757" sId="3" odxf="1" dxf="1">
    <nc r="AL10">
      <v>605.79999999999995</v>
    </nc>
    <odxf>
      <font>
        <sz val="10"/>
        <color auto="1"/>
      </font>
    </odxf>
    <ndxf>
      <font>
        <sz val="10"/>
        <color auto="1"/>
      </font>
    </ndxf>
  </rcc>
  <rcc rId="758" sId="3" odxf="1" dxf="1">
    <nc r="AM10">
      <v>604.20000000000005</v>
    </nc>
    <odxf>
      <font>
        <sz val="10"/>
        <color auto="1"/>
      </font>
    </odxf>
    <ndxf>
      <font>
        <sz val="10"/>
        <color auto="1"/>
      </font>
    </ndxf>
  </rcc>
  <rcc rId="759" sId="3" odxf="1" dxf="1">
    <nc r="AN10">
      <v>605.1</v>
    </nc>
    <odxf>
      <font>
        <sz val="10"/>
        <color auto="1"/>
      </font>
    </odxf>
    <ndxf>
      <font>
        <sz val="10"/>
        <color auto="1"/>
      </font>
    </ndxf>
  </rcc>
  <rcc rId="760" sId="3" odxf="1" dxf="1">
    <nc r="AO10">
      <v>645.5</v>
    </nc>
    <odxf>
      <font>
        <sz val="10"/>
        <color auto="1"/>
      </font>
    </odxf>
    <ndxf>
      <font>
        <sz val="10"/>
        <color auto="1"/>
      </font>
    </ndxf>
  </rcc>
  <rcc rId="761" sId="3" odxf="1" dxf="1">
    <nc r="AP10">
      <v>690.7</v>
    </nc>
    <odxf>
      <font>
        <sz val="10"/>
        <color auto="1"/>
      </font>
    </odxf>
    <ndxf>
      <font>
        <sz val="10"/>
        <color auto="1"/>
      </font>
    </ndxf>
  </rcc>
  <rcc rId="762" sId="3" odxf="1" dxf="1">
    <nc r="AQ10">
      <v>607</v>
    </nc>
    <odxf>
      <font>
        <sz val="10"/>
        <color auto="1"/>
      </font>
    </odxf>
    <ndxf>
      <font>
        <sz val="10"/>
        <color auto="1"/>
      </font>
    </ndxf>
  </rcc>
  <rcc rId="763" sId="3" odxf="1" dxf="1">
    <nc r="AR10">
      <v>1060.9000000000001</v>
    </nc>
    <odxf>
      <font>
        <sz val="10"/>
        <color auto="1"/>
      </font>
    </odxf>
    <ndxf>
      <font>
        <sz val="10"/>
        <color auto="1"/>
      </font>
    </ndxf>
  </rcc>
  <rcc rId="764" sId="3" odxf="1" dxf="1">
    <nc r="AS10">
      <v>1069.5</v>
    </nc>
    <odxf>
      <font>
        <sz val="10"/>
        <color auto="1"/>
      </font>
    </odxf>
    <ndxf>
      <font>
        <sz val="10"/>
        <color auto="1"/>
      </font>
    </ndxf>
  </rcc>
  <rcc rId="765" sId="3" odxf="1" dxf="1">
    <nc r="AT10">
      <v>1069.9000000000001</v>
    </nc>
    <odxf>
      <font>
        <sz val="10"/>
        <color auto="1"/>
      </font>
    </odxf>
    <ndxf>
      <font>
        <sz val="10"/>
        <color auto="1"/>
      </font>
    </ndxf>
  </rcc>
  <rcc rId="766" sId="3" odxf="1" dxf="1">
    <nc r="AU10">
      <v>1055.7</v>
    </nc>
    <odxf>
      <font>
        <sz val="10"/>
        <color auto="1"/>
      </font>
    </odxf>
    <ndxf>
      <font>
        <sz val="10"/>
        <color auto="1"/>
      </font>
    </ndxf>
  </rcc>
  <rcc rId="767" sId="3" odxf="1" dxf="1">
    <nc r="AV10">
      <v>1055.7</v>
    </nc>
    <odxf>
      <font>
        <sz val="10"/>
        <color auto="1"/>
      </font>
    </odxf>
    <ndxf>
      <font>
        <sz val="10"/>
        <color auto="1"/>
      </font>
    </ndxf>
  </rcc>
  <rcc rId="768" sId="3" odxf="1" dxf="1">
    <nc r="AW10">
      <v>1072.4000000000001</v>
    </nc>
    <odxf>
      <font>
        <sz val="10"/>
        <color auto="1"/>
      </font>
    </odxf>
    <ndxf>
      <font>
        <sz val="10"/>
        <color auto="1"/>
      </font>
    </ndxf>
  </rcc>
  <rcc rId="769" sId="3" odxf="1" dxf="1">
    <nc r="AX10">
      <v>999.9</v>
    </nc>
    <odxf>
      <font>
        <sz val="10"/>
        <color auto="1"/>
      </font>
    </odxf>
    <ndxf>
      <font>
        <sz val="10"/>
        <color auto="1"/>
      </font>
    </ndxf>
  </rcc>
  <rcc rId="770" sId="3" odxf="1" dxf="1">
    <nc r="AY10">
      <v>993.8</v>
    </nc>
    <odxf>
      <font>
        <sz val="10"/>
        <color auto="1"/>
      </font>
    </odxf>
    <ndxf>
      <font>
        <sz val="10"/>
        <color auto="1"/>
      </font>
    </ndxf>
  </rcc>
  <rcc rId="771" sId="3" odxf="1" dxf="1">
    <nc r="AZ10">
      <v>993.3</v>
    </nc>
    <odxf>
      <font>
        <sz val="10"/>
        <color auto="1"/>
      </font>
    </odxf>
    <ndxf>
      <font>
        <sz val="10"/>
        <color auto="1"/>
      </font>
    </ndxf>
  </rcc>
  <rcc rId="772" sId="3" odxf="1" dxf="1">
    <nc r="BA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73" sId="3" odxf="1" dxf="1">
    <nc r="BB10">
      <v>605.4</v>
    </nc>
    <odxf>
      <font>
        <sz val="10"/>
        <color auto="1"/>
      </font>
    </odxf>
    <ndxf>
      <font>
        <sz val="10"/>
        <color auto="1"/>
      </font>
    </ndxf>
  </rcc>
  <rcc rId="774" sId="3" odxf="1" dxf="1">
    <nc r="BC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75" sId="3" odxf="1" dxf="1">
    <nc r="BD10">
      <v>610.4</v>
    </nc>
    <odxf>
      <font>
        <sz val="10"/>
        <color auto="1"/>
      </font>
    </odxf>
    <ndxf>
      <font>
        <sz val="10"/>
        <color auto="1"/>
      </font>
    </ndxf>
  </rcc>
  <rcc rId="776" sId="3" odxf="1" dxf="1">
    <nc r="BE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77" sId="3" odxf="1" dxf="1">
    <nc r="BF10">
      <v>734</v>
    </nc>
    <odxf>
      <font>
        <sz val="10"/>
        <color auto="1"/>
      </font>
    </odxf>
    <ndxf>
      <font>
        <sz val="10"/>
        <color auto="1"/>
      </font>
    </ndxf>
  </rcc>
  <rcc rId="778" sId="3" odxf="1" dxf="1">
    <nc r="BG10">
      <v>1076.5999999999999</v>
    </nc>
    <odxf>
      <font>
        <sz val="10"/>
        <color auto="1"/>
      </font>
    </odxf>
    <ndxf>
      <font>
        <sz val="10"/>
        <color auto="1"/>
      </font>
    </ndxf>
  </rcc>
  <rcc rId="779" sId="3" odxf="1" dxf="1">
    <nc r="BH10">
      <v>601.20000000000005</v>
    </nc>
    <odxf>
      <font>
        <sz val="10"/>
        <color auto="1"/>
      </font>
    </odxf>
    <ndxf>
      <font>
        <sz val="10"/>
        <color auto="1"/>
      </font>
    </ndxf>
  </rcc>
  <rfmt sheetId="3" sqref="A10:XFD10" start="0" length="0">
    <dxf>
      <alignment vertical="center" wrapText="1"/>
    </dxf>
  </rfmt>
  <rfmt sheetId="3" sqref="A11" start="0" length="0">
    <dxf>
      <font>
        <sz val="10"/>
        <color auto="1"/>
      </font>
    </dxf>
  </rfmt>
  <rfmt sheetId="3" sqref="B11" start="0" length="0">
    <dxf>
      <font>
        <sz val="10"/>
        <color auto="1"/>
      </font>
    </dxf>
  </rfmt>
  <rfmt sheetId="3" sqref="C11" start="0" length="0">
    <dxf>
      <font>
        <sz val="10"/>
        <color auto="1"/>
      </font>
    </dxf>
  </rfmt>
  <rfmt sheetId="3" sqref="D11" start="0" length="0">
    <dxf>
      <font>
        <sz val="10"/>
        <color auto="1"/>
      </font>
    </dxf>
  </rfmt>
  <rfmt sheetId="3" sqref="E11" start="0" length="0">
    <dxf>
      <font>
        <sz val="10"/>
        <color auto="1"/>
      </font>
    </dxf>
  </rfmt>
  <rfmt sheetId="3" sqref="F11" start="0" length="0">
    <dxf>
      <font>
        <sz val="10"/>
        <color auto="1"/>
      </font>
    </dxf>
  </rfmt>
  <rcc rId="780" sId="3" odxf="1" dxf="1">
    <nc r="G1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81" sId="3" odxf="1" dxf="1">
    <nc r="H11">
      <v>17591.599999999999</v>
    </nc>
    <odxf>
      <font>
        <sz val="10"/>
        <color auto="1"/>
      </font>
    </odxf>
    <ndxf>
      <font>
        <sz val="10"/>
        <color auto="1"/>
      </font>
    </ndxf>
  </rcc>
  <rfmt sheetId="3" sqref="I11" start="0" length="0">
    <dxf>
      <font>
        <sz val="10"/>
        <color auto="1"/>
      </font>
    </dxf>
  </rfmt>
  <rcc rId="782" sId="3" odxf="1" dxf="1">
    <nc r="J11">
      <v>0</v>
    </nc>
    <odxf>
      <font>
        <sz val="10"/>
        <color auto="1"/>
      </font>
    </odxf>
    <ndxf>
      <font>
        <sz val="10"/>
        <color auto="1"/>
      </font>
    </ndxf>
  </rcc>
  <rcc rId="783" sId="3" odxf="1" dxf="1">
    <nc r="K11">
      <v>0</v>
    </nc>
    <odxf>
      <font>
        <sz val="10"/>
        <color auto="1"/>
      </font>
    </odxf>
    <ndxf>
      <font>
        <sz val="10"/>
        <color auto="1"/>
      </font>
    </ndxf>
  </rcc>
  <rcc rId="784" sId="3" odxf="1" dxf="1">
    <nc r="L11">
      <v>0</v>
    </nc>
    <odxf>
      <font>
        <sz val="10"/>
        <color auto="1"/>
      </font>
    </odxf>
    <ndxf>
      <font>
        <sz val="10"/>
        <color auto="1"/>
      </font>
    </ndxf>
  </rcc>
  <rcc rId="785" sId="3" odxf="1" dxf="1">
    <nc r="M11">
      <v>0</v>
    </nc>
    <odxf>
      <font>
        <sz val="10"/>
        <color auto="1"/>
      </font>
    </odxf>
    <ndxf>
      <font>
        <sz val="10"/>
        <color auto="1"/>
      </font>
    </ndxf>
  </rcc>
  <rcc rId="786" sId="3" odxf="1" dxf="1">
    <nc r="N11">
      <v>0</v>
    </nc>
    <odxf>
      <font>
        <sz val="10"/>
        <color auto="1"/>
      </font>
    </odxf>
    <ndxf>
      <font>
        <sz val="10"/>
        <color auto="1"/>
      </font>
    </ndxf>
  </rcc>
  <rcc rId="787" sId="3" odxf="1" dxf="1">
    <nc r="O11">
      <v>-187.4</v>
    </nc>
    <odxf>
      <font>
        <sz val="10"/>
        <color auto="1"/>
      </font>
    </odxf>
    <ndxf>
      <font>
        <sz val="10"/>
        <color auto="1"/>
      </font>
    </ndxf>
  </rcc>
  <rcc rId="788" sId="3" odxf="1" dxf="1">
    <nc r="P11">
      <v>-186.5</v>
    </nc>
    <odxf>
      <font>
        <sz val="10"/>
        <color auto="1"/>
      </font>
    </odxf>
    <ndxf>
      <font>
        <sz val="10"/>
        <color auto="1"/>
      </font>
    </ndxf>
  </rcc>
  <rcc rId="789" sId="3" odxf="1" dxf="1">
    <nc r="Q11">
      <v>-184.6</v>
    </nc>
    <odxf>
      <font>
        <sz val="10"/>
        <color auto="1"/>
      </font>
    </odxf>
    <ndxf>
      <font>
        <sz val="10"/>
        <color auto="1"/>
      </font>
    </ndxf>
  </rcc>
  <rcc rId="790" sId="3" odxf="1" dxf="1">
    <nc r="R11">
      <v>-175.7</v>
    </nc>
    <odxf>
      <font>
        <sz val="10"/>
        <color auto="1"/>
      </font>
    </odxf>
    <ndxf>
      <font>
        <sz val="10"/>
        <color auto="1"/>
      </font>
    </ndxf>
  </rcc>
  <rcc rId="791" sId="3" odxf="1" dxf="1">
    <nc r="S11">
      <v>-173.1</v>
    </nc>
    <odxf>
      <font>
        <sz val="10"/>
        <color auto="1"/>
      </font>
    </odxf>
    <ndxf>
      <font>
        <sz val="10"/>
        <color auto="1"/>
      </font>
    </ndxf>
  </rcc>
  <rcc rId="792" sId="3" odxf="1" dxf="1">
    <nc r="T11">
      <v>-158.6</v>
    </nc>
    <odxf>
      <font>
        <sz val="10"/>
        <color auto="1"/>
      </font>
    </odxf>
    <ndxf>
      <font>
        <sz val="10"/>
        <color auto="1"/>
      </font>
    </ndxf>
  </rcc>
  <rcc rId="793" sId="3" odxf="1" dxf="1">
    <nc r="U11">
      <v>-151.80000000000001</v>
    </nc>
    <odxf>
      <font>
        <sz val="10"/>
        <color auto="1"/>
      </font>
    </odxf>
    <ndxf>
      <font>
        <sz val="10"/>
        <color auto="1"/>
      </font>
    </ndxf>
  </rcc>
  <rcc rId="794" sId="3" odxf="1" dxf="1">
    <nc r="V11">
      <v>-144.1</v>
    </nc>
    <odxf>
      <font>
        <sz val="10"/>
        <color auto="1"/>
      </font>
    </odxf>
    <ndxf>
      <font>
        <sz val="10"/>
        <color auto="1"/>
      </font>
    </ndxf>
  </rcc>
  <rcc rId="795" sId="3" odxf="1" dxf="1">
    <nc r="W11">
      <v>-111.4</v>
    </nc>
    <odxf>
      <font>
        <sz val="10"/>
        <color auto="1"/>
      </font>
    </odxf>
    <ndxf>
      <font>
        <sz val="10"/>
        <color auto="1"/>
      </font>
    </ndxf>
  </rcc>
  <rcc rId="796" sId="3" odxf="1" dxf="1">
    <nc r="X11">
      <v>-74.2</v>
    </nc>
    <odxf>
      <font>
        <sz val="10"/>
        <color auto="1"/>
      </font>
    </odxf>
    <ndxf>
      <font>
        <sz val="10"/>
        <color auto="1"/>
      </font>
    </ndxf>
  </rcc>
  <rcc rId="797" sId="3" odxf="1" dxf="1">
    <nc r="Y11">
      <v>-66.900000000000006</v>
    </nc>
    <odxf>
      <font>
        <sz val="10"/>
        <color auto="1"/>
      </font>
    </odxf>
    <ndxf>
      <font>
        <sz val="10"/>
        <color auto="1"/>
      </font>
    </ndxf>
  </rcc>
  <rcc rId="798" sId="3" odxf="1" dxf="1">
    <nc r="Z11">
      <v>-72.599999999999994</v>
    </nc>
    <odxf>
      <font>
        <sz val="10"/>
        <color auto="1"/>
      </font>
    </odxf>
    <ndxf>
      <font>
        <sz val="10"/>
        <color auto="1"/>
      </font>
    </ndxf>
  </rcc>
  <rcc rId="799" sId="3" odxf="1" dxf="1">
    <nc r="AA11">
      <v>0</v>
    </nc>
    <odxf>
      <font>
        <sz val="10"/>
        <color auto="1"/>
      </font>
    </odxf>
    <ndxf>
      <font>
        <sz val="10"/>
        <color auto="1"/>
      </font>
    </ndxf>
  </rcc>
  <rcc rId="800" sId="3" odxf="1" dxf="1">
    <nc r="AB11">
      <v>0</v>
    </nc>
    <odxf>
      <font>
        <sz val="10"/>
        <color auto="1"/>
      </font>
    </odxf>
    <ndxf>
      <font>
        <sz val="10"/>
        <color auto="1"/>
      </font>
    </ndxf>
  </rcc>
  <rcc rId="801" sId="3" odxf="1" dxf="1">
    <nc r="AC11">
      <v>0</v>
    </nc>
    <odxf>
      <font>
        <sz val="10"/>
        <color auto="1"/>
      </font>
    </odxf>
    <ndxf>
      <font>
        <sz val="10"/>
        <color auto="1"/>
      </font>
    </ndxf>
  </rcc>
  <rcc rId="802" sId="3" odxf="1" dxf="1">
    <nc r="AD11">
      <v>-140.1</v>
    </nc>
    <odxf>
      <font>
        <sz val="10"/>
        <color auto="1"/>
      </font>
    </odxf>
    <ndxf>
      <font>
        <sz val="10"/>
        <color auto="1"/>
      </font>
    </ndxf>
  </rcc>
  <rcc rId="803" sId="3" odxf="1" dxf="1">
    <nc r="AE11">
      <v>0</v>
    </nc>
    <odxf>
      <font>
        <sz val="10"/>
        <color auto="1"/>
      </font>
    </odxf>
    <ndxf>
      <font>
        <sz val="10"/>
        <color auto="1"/>
      </font>
    </ndxf>
  </rcc>
  <rcc rId="804" sId="3" odxf="1" dxf="1">
    <nc r="AF11">
      <v>0</v>
    </nc>
    <odxf>
      <font>
        <sz val="10"/>
        <color auto="1"/>
      </font>
    </odxf>
    <ndxf>
      <font>
        <sz val="10"/>
        <color auto="1"/>
      </font>
    </ndxf>
  </rcc>
  <rcc rId="805" sId="3" odxf="1" dxf="1">
    <nc r="AG11">
      <v>0</v>
    </nc>
    <odxf>
      <font>
        <sz val="10"/>
        <color auto="1"/>
      </font>
    </odxf>
    <ndxf>
      <font>
        <sz val="10"/>
        <color auto="1"/>
      </font>
    </ndxf>
  </rcc>
  <rcc rId="806" sId="3" odxf="1" dxf="1">
    <nc r="AH11">
      <v>0</v>
    </nc>
    <odxf>
      <font>
        <sz val="10"/>
        <color auto="1"/>
      </font>
    </odxf>
    <ndxf>
      <font>
        <sz val="10"/>
        <color auto="1"/>
      </font>
    </ndxf>
  </rcc>
  <rcc rId="807" sId="3" odxf="1" dxf="1">
    <nc r="AI11">
      <v>0</v>
    </nc>
    <odxf>
      <font>
        <sz val="10"/>
        <color auto="1"/>
      </font>
    </odxf>
    <ndxf>
      <font>
        <sz val="10"/>
        <color auto="1"/>
      </font>
    </ndxf>
  </rcc>
  <rcc rId="808" sId="3" odxf="1" dxf="1">
    <nc r="AJ11">
      <v>0</v>
    </nc>
    <odxf>
      <font>
        <sz val="10"/>
        <color auto="1"/>
      </font>
    </odxf>
    <ndxf>
      <font>
        <sz val="10"/>
        <color auto="1"/>
      </font>
    </ndxf>
  </rcc>
  <rcc rId="809" sId="3" odxf="1" dxf="1">
    <nc r="AK11">
      <v>0</v>
    </nc>
    <odxf>
      <font>
        <sz val="10"/>
        <color auto="1"/>
      </font>
    </odxf>
    <ndxf>
      <font>
        <sz val="10"/>
        <color auto="1"/>
      </font>
    </ndxf>
  </rcc>
  <rcc rId="810" sId="3" odxf="1" dxf="1">
    <nc r="AL11">
      <v>0</v>
    </nc>
    <odxf>
      <font>
        <sz val="10"/>
        <color auto="1"/>
      </font>
    </odxf>
    <ndxf>
      <font>
        <sz val="10"/>
        <color auto="1"/>
      </font>
    </ndxf>
  </rcc>
  <rcc rId="811" sId="3" odxf="1" dxf="1">
    <nc r="AM11">
      <v>0</v>
    </nc>
    <odxf>
      <font>
        <sz val="10"/>
        <color auto="1"/>
      </font>
    </odxf>
    <ndxf>
      <font>
        <sz val="10"/>
        <color auto="1"/>
      </font>
    </ndxf>
  </rcc>
  <rcc rId="812" sId="3" odxf="1" dxf="1">
    <nc r="AN11">
      <v>0</v>
    </nc>
    <odxf>
      <font>
        <sz val="10"/>
        <color auto="1"/>
      </font>
    </odxf>
    <ndxf>
      <font>
        <sz val="10"/>
        <color auto="1"/>
      </font>
    </ndxf>
  </rcc>
  <rcc rId="813" sId="3" odxf="1" dxf="1">
    <nc r="AO11">
      <v>0</v>
    </nc>
    <odxf>
      <font>
        <sz val="10"/>
        <color auto="1"/>
      </font>
    </odxf>
    <ndxf>
      <font>
        <sz val="10"/>
        <color auto="1"/>
      </font>
    </ndxf>
  </rcc>
  <rcc rId="814" sId="3" odxf="1" dxf="1">
    <nc r="AP11">
      <v>0</v>
    </nc>
    <odxf>
      <font>
        <sz val="10"/>
        <color auto="1"/>
      </font>
    </odxf>
    <ndxf>
      <font>
        <sz val="10"/>
        <color auto="1"/>
      </font>
    </ndxf>
  </rcc>
  <rcc rId="815" sId="3" odxf="1" dxf="1">
    <nc r="AQ11">
      <v>0</v>
    </nc>
    <odxf>
      <font>
        <sz val="10"/>
        <color auto="1"/>
      </font>
    </odxf>
    <ndxf>
      <font>
        <sz val="10"/>
        <color auto="1"/>
      </font>
    </ndxf>
  </rcc>
  <rcc rId="816" sId="3" odxf="1" dxf="1">
    <nc r="AR11">
      <v>0</v>
    </nc>
    <odxf>
      <font>
        <sz val="10"/>
        <color auto="1"/>
      </font>
    </odxf>
    <ndxf>
      <font>
        <sz val="10"/>
        <color auto="1"/>
      </font>
    </ndxf>
  </rcc>
  <rcc rId="817" sId="3" odxf="1" dxf="1">
    <nc r="AS11">
      <v>0</v>
    </nc>
    <odxf>
      <font>
        <sz val="10"/>
        <color auto="1"/>
      </font>
    </odxf>
    <ndxf>
      <font>
        <sz val="10"/>
        <color auto="1"/>
      </font>
    </ndxf>
  </rcc>
  <rcc rId="818" sId="3" odxf="1" dxf="1">
    <nc r="AT11">
      <v>0</v>
    </nc>
    <odxf>
      <font>
        <sz val="10"/>
        <color auto="1"/>
      </font>
    </odxf>
    <ndxf>
      <font>
        <sz val="10"/>
        <color auto="1"/>
      </font>
    </ndxf>
  </rcc>
  <rcc rId="819" sId="3" odxf="1" dxf="1">
    <nc r="AU11">
      <v>0</v>
    </nc>
    <odxf>
      <font>
        <sz val="10"/>
        <color auto="1"/>
      </font>
    </odxf>
    <ndxf>
      <font>
        <sz val="10"/>
        <color auto="1"/>
      </font>
    </ndxf>
  </rcc>
  <rcc rId="820" sId="3" odxf="1" dxf="1">
    <nc r="AV11">
      <v>0</v>
    </nc>
    <odxf>
      <font>
        <sz val="10"/>
        <color auto="1"/>
      </font>
    </odxf>
    <ndxf>
      <font>
        <sz val="10"/>
        <color auto="1"/>
      </font>
    </ndxf>
  </rcc>
  <rcc rId="821" sId="3" odxf="1" dxf="1">
    <nc r="AW11">
      <v>0</v>
    </nc>
    <odxf>
      <font>
        <sz val="10"/>
        <color auto="1"/>
      </font>
    </odxf>
    <ndxf>
      <font>
        <sz val="10"/>
        <color auto="1"/>
      </font>
    </ndxf>
  </rcc>
  <rcc rId="822" sId="3" odxf="1" dxf="1">
    <nc r="AX11">
      <v>0</v>
    </nc>
    <odxf>
      <font>
        <sz val="10"/>
        <color auto="1"/>
      </font>
    </odxf>
    <ndxf>
      <font>
        <sz val="10"/>
        <color auto="1"/>
      </font>
    </ndxf>
  </rcc>
  <rcc rId="823" sId="3" odxf="1" dxf="1">
    <nc r="AY11">
      <v>0</v>
    </nc>
    <odxf>
      <font>
        <sz val="10"/>
        <color auto="1"/>
      </font>
    </odxf>
    <ndxf>
      <font>
        <sz val="10"/>
        <color auto="1"/>
      </font>
    </ndxf>
  </rcc>
  <rcc rId="824" sId="3" odxf="1" dxf="1">
    <nc r="AZ11">
      <v>0</v>
    </nc>
    <odxf>
      <font>
        <sz val="10"/>
        <color auto="1"/>
      </font>
    </odxf>
    <ndxf>
      <font>
        <sz val="10"/>
        <color auto="1"/>
      </font>
    </ndxf>
  </rcc>
  <rcc rId="825" sId="3" odxf="1" dxf="1">
    <nc r="BA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26" sId="3" odxf="1" dxf="1">
    <nc r="BB11">
      <v>0</v>
    </nc>
    <odxf>
      <font>
        <sz val="10"/>
        <color auto="1"/>
      </font>
    </odxf>
    <ndxf>
      <font>
        <sz val="10"/>
        <color auto="1"/>
      </font>
    </ndxf>
  </rcc>
  <rcc rId="827" sId="3" odxf="1" dxf="1">
    <nc r="BC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28" sId="3" odxf="1" dxf="1">
    <nc r="BD11">
      <v>0</v>
    </nc>
    <odxf>
      <font>
        <sz val="10"/>
        <color auto="1"/>
      </font>
    </odxf>
    <ndxf>
      <font>
        <sz val="10"/>
        <color auto="1"/>
      </font>
    </ndxf>
  </rcc>
  <rcc rId="829" sId="3" odxf="1" dxf="1">
    <nc r="BE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30" sId="3" odxf="1" dxf="1">
    <nc r="BF11">
      <v>734</v>
    </nc>
    <odxf>
      <font>
        <sz val="10"/>
        <color auto="1"/>
      </font>
    </odxf>
    <ndxf>
      <font>
        <sz val="10"/>
        <color auto="1"/>
      </font>
    </ndxf>
  </rcc>
  <rcc rId="831" sId="3" odxf="1" dxf="1">
    <nc r="BG11">
      <v>1076.5999999999999</v>
    </nc>
    <odxf>
      <font>
        <sz val="10"/>
        <color auto="1"/>
      </font>
    </odxf>
    <ndxf>
      <font>
        <sz val="10"/>
        <color auto="1"/>
      </font>
    </ndxf>
  </rcc>
  <rcc rId="832" sId="3" odxf="1" dxf="1">
    <nc r="BH11">
      <v>601.20000000000005</v>
    </nc>
    <odxf>
      <font>
        <sz val="10"/>
        <color auto="1"/>
      </font>
    </odxf>
    <ndxf>
      <font>
        <sz val="10"/>
        <color auto="1"/>
      </font>
    </ndxf>
  </rcc>
  <rfmt sheetId="3" sqref="A11:XFD11" start="0" length="0">
    <dxf>
      <alignment vertical="center" wrapText="1"/>
    </dxf>
  </rfmt>
  <rfmt sheetId="3" sqref="A12" start="0" length="0">
    <dxf>
      <font>
        <sz val="10"/>
        <color auto="1"/>
      </font>
    </dxf>
  </rfmt>
  <rfmt sheetId="3" sqref="B12" start="0" length="0">
    <dxf>
      <font>
        <sz val="10"/>
        <color auto="1"/>
      </font>
    </dxf>
  </rfmt>
  <rfmt sheetId="3" sqref="C12" start="0" length="0">
    <dxf>
      <font>
        <sz val="10"/>
        <color auto="1"/>
      </font>
    </dxf>
  </rfmt>
  <rfmt sheetId="3" sqref="D12" start="0" length="0">
    <dxf>
      <font>
        <sz val="10"/>
        <color auto="1"/>
      </font>
    </dxf>
  </rfmt>
  <rfmt sheetId="3" sqref="E12" start="0" length="0">
    <dxf>
      <font>
        <sz val="10"/>
        <color auto="1"/>
      </font>
    </dxf>
  </rfmt>
  <rfmt sheetId="3" sqref="F12" start="0" length="0">
    <dxf>
      <font>
        <sz val="10"/>
        <color auto="1"/>
      </font>
    </dxf>
  </rfmt>
  <rcc rId="833" sId="3" odxf="1" dxf="1">
    <nc r="G1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34" sId="3" odxf="1" dxf="1">
    <nc r="H12">
      <v>9.6</v>
    </nc>
    <odxf>
      <font>
        <sz val="10"/>
        <color auto="1"/>
      </font>
    </odxf>
    <ndxf>
      <font>
        <sz val="10"/>
        <color auto="1"/>
      </font>
    </ndxf>
  </rcc>
  <rfmt sheetId="3" sqref="I12" start="0" length="0">
    <dxf>
      <font>
        <sz val="10"/>
        <color auto="1"/>
      </font>
    </dxf>
  </rfmt>
  <rcc rId="835" sId="3" odxf="1" dxf="1">
    <nc r="J12">
      <v>0.4</v>
    </nc>
    <odxf>
      <font>
        <sz val="10"/>
        <color auto="1"/>
      </font>
    </odxf>
    <ndxf>
      <font>
        <sz val="10"/>
        <color auto="1"/>
      </font>
    </ndxf>
  </rcc>
  <rcc rId="836" sId="3" odxf="1" dxf="1">
    <nc r="K12">
      <v>0.4</v>
    </nc>
    <odxf>
      <font>
        <sz val="10"/>
        <color auto="1"/>
      </font>
    </odxf>
    <ndxf>
      <font>
        <sz val="10"/>
        <color auto="1"/>
      </font>
    </ndxf>
  </rcc>
  <rcc rId="837" sId="3" odxf="1" dxf="1">
    <nc r="L12">
      <v>0.4</v>
    </nc>
    <odxf>
      <font>
        <sz val="10"/>
        <color auto="1"/>
      </font>
    </odxf>
    <ndxf>
      <font>
        <sz val="10"/>
        <color auto="1"/>
      </font>
    </ndxf>
  </rcc>
  <rcc rId="838" sId="3" odxf="1" dxf="1">
    <nc r="M12">
      <v>0.4</v>
    </nc>
    <odxf>
      <font>
        <sz val="10"/>
        <color auto="1"/>
      </font>
    </odxf>
    <ndxf>
      <font>
        <sz val="10"/>
        <color auto="1"/>
      </font>
    </ndxf>
  </rcc>
  <rcc rId="839" sId="3" odxf="1" dxf="1">
    <nc r="N12">
      <v>0.4</v>
    </nc>
    <odxf>
      <font>
        <sz val="10"/>
        <color auto="1"/>
      </font>
    </odxf>
    <ndxf>
      <font>
        <sz val="10"/>
        <color auto="1"/>
      </font>
    </ndxf>
  </rcc>
  <rcc rId="840" sId="3" odxf="1" dxf="1">
    <nc r="O12">
      <v>0.4</v>
    </nc>
    <odxf>
      <font>
        <sz val="10"/>
        <color auto="1"/>
      </font>
    </odxf>
    <ndxf>
      <font>
        <sz val="10"/>
        <color auto="1"/>
      </font>
    </ndxf>
  </rcc>
  <rcc rId="841" sId="3" odxf="1" dxf="1">
    <nc r="P12">
      <v>0.4</v>
    </nc>
    <odxf>
      <font>
        <sz val="10"/>
        <color auto="1"/>
      </font>
    </odxf>
    <ndxf>
      <font>
        <sz val="10"/>
        <color auto="1"/>
      </font>
    </ndxf>
  </rcc>
  <rcc rId="842" sId="3" odxf="1" dxf="1">
    <nc r="Q12">
      <v>0.4</v>
    </nc>
    <odxf>
      <font>
        <sz val="10"/>
        <color auto="1"/>
      </font>
    </odxf>
    <ndxf>
      <font>
        <sz val="10"/>
        <color auto="1"/>
      </font>
    </ndxf>
  </rcc>
  <rcc rId="843" sId="3" odxf="1" dxf="1">
    <nc r="R12">
      <v>0.4</v>
    </nc>
    <odxf>
      <font>
        <sz val="10"/>
        <color auto="1"/>
      </font>
    </odxf>
    <ndxf>
      <font>
        <sz val="10"/>
        <color auto="1"/>
      </font>
    </ndxf>
  </rcc>
  <rcc rId="844" sId="3" odxf="1" dxf="1">
    <nc r="S12">
      <v>0.4</v>
    </nc>
    <odxf>
      <font>
        <sz val="10"/>
        <color auto="1"/>
      </font>
    </odxf>
    <ndxf>
      <font>
        <sz val="10"/>
        <color auto="1"/>
      </font>
    </ndxf>
  </rcc>
  <rcc rId="845" sId="3" odxf="1" dxf="1">
    <nc r="T12">
      <v>0.4</v>
    </nc>
    <odxf>
      <font>
        <sz val="10"/>
        <color auto="1"/>
      </font>
    </odxf>
    <ndxf>
      <font>
        <sz val="10"/>
        <color auto="1"/>
      </font>
    </ndxf>
  </rcc>
  <rcc rId="846" sId="3" odxf="1" dxf="1">
    <nc r="U12">
      <v>0.4</v>
    </nc>
    <odxf>
      <font>
        <sz val="10"/>
        <color auto="1"/>
      </font>
    </odxf>
    <ndxf>
      <font>
        <sz val="10"/>
        <color auto="1"/>
      </font>
    </ndxf>
  </rcc>
  <rcc rId="847" sId="3" odxf="1" dxf="1">
    <nc r="V12">
      <v>0.4</v>
    </nc>
    <odxf>
      <font>
        <sz val="10"/>
        <color auto="1"/>
      </font>
    </odxf>
    <ndxf>
      <font>
        <sz val="10"/>
        <color auto="1"/>
      </font>
    </ndxf>
  </rcc>
  <rcc rId="848" sId="3" odxf="1" dxf="1">
    <nc r="W12">
      <v>0.4</v>
    </nc>
    <odxf>
      <font>
        <sz val="10"/>
        <color auto="1"/>
      </font>
    </odxf>
    <ndxf>
      <font>
        <sz val="10"/>
        <color auto="1"/>
      </font>
    </ndxf>
  </rcc>
  <rcc rId="849" sId="3" odxf="1" dxf="1">
    <nc r="X12">
      <v>0.4</v>
    </nc>
    <odxf>
      <font>
        <sz val="10"/>
        <color auto="1"/>
      </font>
    </odxf>
    <ndxf>
      <font>
        <sz val="10"/>
        <color auto="1"/>
      </font>
    </ndxf>
  </rcc>
  <rcc rId="850" sId="3" odxf="1" dxf="1">
    <nc r="Y12">
      <v>0.4</v>
    </nc>
    <odxf>
      <font>
        <sz val="10"/>
        <color auto="1"/>
      </font>
    </odxf>
    <ndxf>
      <font>
        <sz val="10"/>
        <color auto="1"/>
      </font>
    </ndxf>
  </rcc>
  <rcc rId="851" sId="3" odxf="1" dxf="1">
    <nc r="Z12">
      <v>0.4</v>
    </nc>
    <odxf>
      <font>
        <sz val="10"/>
        <color auto="1"/>
      </font>
    </odxf>
    <ndxf>
      <font>
        <sz val="10"/>
        <color auto="1"/>
      </font>
    </ndxf>
  </rcc>
  <rcc rId="852" sId="3" odxf="1" dxf="1">
    <nc r="AA12">
      <v>0.4</v>
    </nc>
    <odxf>
      <font>
        <sz val="10"/>
        <color auto="1"/>
      </font>
    </odxf>
    <ndxf>
      <font>
        <sz val="10"/>
        <color auto="1"/>
      </font>
    </ndxf>
  </rcc>
  <rcc rId="853" sId="3" odxf="1" dxf="1">
    <nc r="AB12">
      <v>0.4</v>
    </nc>
    <odxf>
      <font>
        <sz val="10"/>
        <color auto="1"/>
      </font>
    </odxf>
    <ndxf>
      <font>
        <sz val="10"/>
        <color auto="1"/>
      </font>
    </ndxf>
  </rcc>
  <rcc rId="854" sId="3" odxf="1" dxf="1">
    <nc r="AC12">
      <v>0.4</v>
    </nc>
    <odxf>
      <font>
        <sz val="10"/>
        <color auto="1"/>
      </font>
    </odxf>
    <ndxf>
      <font>
        <sz val="10"/>
        <color auto="1"/>
      </font>
    </ndxf>
  </rcc>
  <rcc rId="855" sId="3" odxf="1" dxf="1">
    <nc r="AD12">
      <v>0.3</v>
    </nc>
    <odxf>
      <font>
        <sz val="10"/>
        <color auto="1"/>
      </font>
    </odxf>
    <ndxf>
      <font>
        <sz val="10"/>
        <color auto="1"/>
      </font>
    </ndxf>
  </rcc>
  <rcc rId="856" sId="3" odxf="1" dxf="1">
    <nc r="AE12">
      <v>0.4</v>
    </nc>
    <odxf>
      <font>
        <sz val="10"/>
        <color auto="1"/>
      </font>
    </odxf>
    <ndxf>
      <font>
        <sz val="10"/>
        <color auto="1"/>
      </font>
    </ndxf>
  </rcc>
  <rcc rId="857" sId="3" odxf="1" dxf="1">
    <nc r="AF12">
      <v>0.4</v>
    </nc>
    <odxf>
      <font>
        <sz val="10"/>
        <color auto="1"/>
      </font>
    </odxf>
    <ndxf>
      <font>
        <sz val="10"/>
        <color auto="1"/>
      </font>
    </ndxf>
  </rcc>
  <rcc rId="858" sId="3" odxf="1" dxf="1">
    <nc r="AG12">
      <v>0.4</v>
    </nc>
    <odxf>
      <font>
        <sz val="10"/>
        <color auto="1"/>
      </font>
    </odxf>
    <ndxf>
      <font>
        <sz val="10"/>
        <color auto="1"/>
      </font>
    </ndxf>
  </rcc>
  <rcc rId="859" sId="3" odxf="1" dxf="1">
    <nc r="AH12">
      <v>0.4</v>
    </nc>
    <odxf>
      <font>
        <sz val="10"/>
        <color auto="1"/>
      </font>
    </odxf>
    <ndxf>
      <font>
        <sz val="10"/>
        <color auto="1"/>
      </font>
    </ndxf>
  </rcc>
  <rcc rId="860" sId="3" odxf="1" dxf="1">
    <nc r="AI12">
      <v>0.4</v>
    </nc>
    <odxf>
      <font>
        <sz val="10"/>
        <color auto="1"/>
      </font>
    </odxf>
    <ndxf>
      <font>
        <sz val="10"/>
        <color auto="1"/>
      </font>
    </ndxf>
  </rcc>
  <rcc rId="861" sId="3" odxf="1" dxf="1">
    <nc r="AJ12">
      <v>0.4</v>
    </nc>
    <odxf>
      <font>
        <sz val="10"/>
        <color auto="1"/>
      </font>
    </odxf>
    <ndxf>
      <font>
        <sz val="10"/>
        <color auto="1"/>
      </font>
    </ndxf>
  </rcc>
  <rcc rId="862" sId="3" odxf="1" dxf="1">
    <nc r="AK12">
      <v>0.4</v>
    </nc>
    <odxf>
      <font>
        <sz val="10"/>
        <color auto="1"/>
      </font>
    </odxf>
    <ndxf>
      <font>
        <sz val="10"/>
        <color auto="1"/>
      </font>
    </ndxf>
  </rcc>
  <rcc rId="863" sId="3" odxf="1" dxf="1">
    <nc r="AL12">
      <v>0.4</v>
    </nc>
    <odxf>
      <font>
        <sz val="10"/>
        <color auto="1"/>
      </font>
    </odxf>
    <ndxf>
      <font>
        <sz val="10"/>
        <color auto="1"/>
      </font>
    </ndxf>
  </rcc>
  <rcc rId="864" sId="3" odxf="1" dxf="1">
    <nc r="AM12">
      <v>0.4</v>
    </nc>
    <odxf>
      <font>
        <sz val="10"/>
        <color auto="1"/>
      </font>
    </odxf>
    <ndxf>
      <font>
        <sz val="10"/>
        <color auto="1"/>
      </font>
    </ndxf>
  </rcc>
  <rcc rId="865" sId="3" odxf="1" dxf="1">
    <nc r="AN12">
      <v>0.4</v>
    </nc>
    <odxf>
      <font>
        <sz val="10"/>
        <color auto="1"/>
      </font>
    </odxf>
    <ndxf>
      <font>
        <sz val="10"/>
        <color auto="1"/>
      </font>
    </ndxf>
  </rcc>
  <rcc rId="866" sId="3" odxf="1" dxf="1">
    <nc r="AO12">
      <v>0.4</v>
    </nc>
    <odxf>
      <font>
        <sz val="10"/>
        <color auto="1"/>
      </font>
    </odxf>
    <ndxf>
      <font>
        <sz val="10"/>
        <color auto="1"/>
      </font>
    </ndxf>
  </rcc>
  <rcc rId="867" sId="3" odxf="1" dxf="1">
    <nc r="AP12">
      <v>0.4</v>
    </nc>
    <odxf>
      <font>
        <sz val="10"/>
        <color auto="1"/>
      </font>
    </odxf>
    <ndxf>
      <font>
        <sz val="10"/>
        <color auto="1"/>
      </font>
    </ndxf>
  </rcc>
  <rcc rId="868" sId="3" odxf="1" dxf="1">
    <nc r="AQ12">
      <v>0.4</v>
    </nc>
    <odxf>
      <font>
        <sz val="10"/>
        <color auto="1"/>
      </font>
    </odxf>
    <ndxf>
      <font>
        <sz val="10"/>
        <color auto="1"/>
      </font>
    </ndxf>
  </rcc>
  <rcc rId="869" sId="3" odxf="1" dxf="1">
    <nc r="AR12">
      <v>0.4</v>
    </nc>
    <odxf>
      <font>
        <sz val="10"/>
        <color auto="1"/>
      </font>
    </odxf>
    <ndxf>
      <font>
        <sz val="10"/>
        <color auto="1"/>
      </font>
    </ndxf>
  </rcc>
  <rcc rId="870" sId="3" odxf="1" dxf="1">
    <nc r="AS12">
      <v>0.4</v>
    </nc>
    <odxf>
      <font>
        <sz val="10"/>
        <color auto="1"/>
      </font>
    </odxf>
    <ndxf>
      <font>
        <sz val="10"/>
        <color auto="1"/>
      </font>
    </ndxf>
  </rcc>
  <rcc rId="871" sId="3" odxf="1" dxf="1">
    <nc r="AT12">
      <v>0.4</v>
    </nc>
    <odxf>
      <font>
        <sz val="10"/>
        <color auto="1"/>
      </font>
    </odxf>
    <ndxf>
      <font>
        <sz val="10"/>
        <color auto="1"/>
      </font>
    </ndxf>
  </rcc>
  <rcc rId="872" sId="3" odxf="1" dxf="1">
    <nc r="AU12">
      <v>0.4</v>
    </nc>
    <odxf>
      <font>
        <sz val="10"/>
        <color auto="1"/>
      </font>
    </odxf>
    <ndxf>
      <font>
        <sz val="10"/>
        <color auto="1"/>
      </font>
    </ndxf>
  </rcc>
  <rcc rId="873" sId="3" odxf="1" dxf="1">
    <nc r="AV12">
      <v>0.4</v>
    </nc>
    <odxf>
      <font>
        <sz val="10"/>
        <color auto="1"/>
      </font>
    </odxf>
    <ndxf>
      <font>
        <sz val="10"/>
        <color auto="1"/>
      </font>
    </ndxf>
  </rcc>
  <rcc rId="874" sId="3" odxf="1" dxf="1">
    <nc r="AW12">
      <v>0.4</v>
    </nc>
    <odxf>
      <font>
        <sz val="10"/>
        <color auto="1"/>
      </font>
    </odxf>
    <ndxf>
      <font>
        <sz val="10"/>
        <color auto="1"/>
      </font>
    </ndxf>
  </rcc>
  <rcc rId="875" sId="3" odxf="1" dxf="1">
    <nc r="AX12">
      <v>0.4</v>
    </nc>
    <odxf>
      <font>
        <sz val="10"/>
        <color auto="1"/>
      </font>
    </odxf>
    <ndxf>
      <font>
        <sz val="10"/>
        <color auto="1"/>
      </font>
    </ndxf>
  </rcc>
  <rcc rId="876" sId="3" odxf="1" dxf="1">
    <nc r="AY12">
      <v>0.4</v>
    </nc>
    <odxf>
      <font>
        <sz val="10"/>
        <color auto="1"/>
      </font>
    </odxf>
    <ndxf>
      <font>
        <sz val="10"/>
        <color auto="1"/>
      </font>
    </ndxf>
  </rcc>
  <rcc rId="877" sId="3" odxf="1" dxf="1">
    <nc r="AZ12">
      <v>0.4</v>
    </nc>
    <odxf>
      <font>
        <sz val="10"/>
        <color auto="1"/>
      </font>
    </odxf>
    <ndxf>
      <font>
        <sz val="10"/>
        <color auto="1"/>
      </font>
    </ndxf>
  </rcc>
  <rcc rId="878" sId="3" odxf="1" dxf="1">
    <nc r="BA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79" sId="3" odxf="1" dxf="1">
    <nc r="BB12">
      <v>0.4</v>
    </nc>
    <odxf>
      <font>
        <sz val="10"/>
        <color auto="1"/>
      </font>
    </odxf>
    <ndxf>
      <font>
        <sz val="10"/>
        <color auto="1"/>
      </font>
    </ndxf>
  </rcc>
  <rcc rId="880" sId="3" odxf="1" dxf="1">
    <nc r="BC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81" sId="3" odxf="1" dxf="1">
    <nc r="BD12">
      <v>0.4</v>
    </nc>
    <odxf>
      <font>
        <sz val="10"/>
        <color auto="1"/>
      </font>
    </odxf>
    <ndxf>
      <font>
        <sz val="10"/>
        <color auto="1"/>
      </font>
    </ndxf>
  </rcc>
  <rcc rId="882" sId="3" odxf="1" dxf="1">
    <nc r="BE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83" sId="3" odxf="1" dxf="1">
    <nc r="BF12">
      <v>0.4</v>
    </nc>
    <odxf>
      <font>
        <sz val="10"/>
        <color auto="1"/>
      </font>
    </odxf>
    <ndxf>
      <font>
        <sz val="10"/>
        <color auto="1"/>
      </font>
    </ndxf>
  </rcc>
  <rcc rId="884" sId="3" odxf="1" dxf="1">
    <nc r="BG12">
      <v>0.4</v>
    </nc>
    <odxf>
      <font>
        <sz val="10"/>
        <color auto="1"/>
      </font>
    </odxf>
    <ndxf>
      <font>
        <sz val="10"/>
        <color auto="1"/>
      </font>
    </ndxf>
  </rcc>
  <rcc rId="885" sId="3" odxf="1" dxf="1">
    <nc r="BH12">
      <v>0.4</v>
    </nc>
    <odxf>
      <font>
        <sz val="10"/>
        <color auto="1"/>
      </font>
    </odxf>
    <ndxf>
      <font>
        <sz val="10"/>
        <color auto="1"/>
      </font>
    </ndxf>
  </rcc>
  <rfmt sheetId="3" sqref="A12:XFD12" start="0" length="0">
    <dxf>
      <alignment vertical="center" wrapText="1"/>
    </dxf>
  </rfmt>
  <rfmt sheetId="3" sqref="A13" start="0" length="0">
    <dxf>
      <font>
        <sz val="10"/>
        <color auto="1"/>
      </font>
    </dxf>
  </rfmt>
  <rfmt sheetId="3" sqref="B13" start="0" length="0">
    <dxf>
      <font>
        <sz val="10"/>
        <color auto="1"/>
      </font>
    </dxf>
  </rfmt>
  <rfmt sheetId="3" sqref="C13" start="0" length="0">
    <dxf>
      <font>
        <sz val="10"/>
        <color auto="1"/>
      </font>
    </dxf>
  </rfmt>
  <rfmt sheetId="3" sqref="D13" start="0" length="0">
    <dxf>
      <font>
        <sz val="10"/>
        <color auto="1"/>
      </font>
    </dxf>
  </rfmt>
  <rfmt sheetId="3" sqref="E13" start="0" length="0">
    <dxf>
      <font>
        <sz val="10"/>
        <color auto="1"/>
      </font>
    </dxf>
  </rfmt>
  <rfmt sheetId="3" sqref="F13" start="0" length="0">
    <dxf>
      <font>
        <sz val="10"/>
        <color auto="1"/>
      </font>
    </dxf>
  </rfmt>
  <rcc rId="886" sId="3" odxf="1" dxf="1">
    <nc r="G1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87" sId="3" odxf="1" dxf="1">
    <nc r="H13">
      <v>9.6</v>
    </nc>
    <odxf>
      <font>
        <sz val="10"/>
        <color auto="1"/>
      </font>
    </odxf>
    <ndxf>
      <font>
        <sz val="10"/>
        <color auto="1"/>
      </font>
    </ndxf>
  </rcc>
  <rfmt sheetId="3" sqref="I13" start="0" length="0">
    <dxf>
      <font>
        <sz val="10"/>
        <color auto="1"/>
      </font>
    </dxf>
  </rfmt>
  <rcc rId="888" sId="3" odxf="1" dxf="1">
    <nc r="J13">
      <v>0</v>
    </nc>
    <odxf>
      <font>
        <sz val="10"/>
        <color auto="1"/>
      </font>
    </odxf>
    <ndxf>
      <font>
        <sz val="10"/>
        <color auto="1"/>
      </font>
    </ndxf>
  </rcc>
  <rcc rId="889" sId="3" odxf="1" dxf="1">
    <nc r="K13">
      <v>0</v>
    </nc>
    <odxf>
      <font>
        <sz val="10"/>
        <color auto="1"/>
      </font>
    </odxf>
    <ndxf>
      <font>
        <sz val="10"/>
        <color auto="1"/>
      </font>
    </ndxf>
  </rcc>
  <rcc rId="890" sId="3" odxf="1" dxf="1">
    <nc r="L13">
      <v>0</v>
    </nc>
    <odxf>
      <font>
        <sz val="10"/>
        <color auto="1"/>
      </font>
    </odxf>
    <ndxf>
      <font>
        <sz val="10"/>
        <color auto="1"/>
      </font>
    </ndxf>
  </rcc>
  <rcc rId="891" sId="3" odxf="1" dxf="1">
    <nc r="M13">
      <v>0</v>
    </nc>
    <odxf>
      <font>
        <sz val="10"/>
        <color auto="1"/>
      </font>
    </odxf>
    <ndxf>
      <font>
        <sz val="10"/>
        <color auto="1"/>
      </font>
    </ndxf>
  </rcc>
  <rcc rId="892" sId="3" odxf="1" dxf="1">
    <nc r="N13">
      <v>0</v>
    </nc>
    <odxf>
      <font>
        <sz val="10"/>
        <color auto="1"/>
      </font>
    </odxf>
    <ndxf>
      <font>
        <sz val="10"/>
        <color auto="1"/>
      </font>
    </ndxf>
  </rcc>
  <rcc rId="893" sId="3" odxf="1" dxf="1">
    <nc r="O13">
      <v>-0.5</v>
    </nc>
    <odxf>
      <font>
        <sz val="10"/>
        <color auto="1"/>
      </font>
    </odxf>
    <ndxf>
      <font>
        <sz val="10"/>
        <color auto="1"/>
      </font>
    </ndxf>
  </rcc>
  <rcc rId="894" sId="3" odxf="1" dxf="1">
    <nc r="P13">
      <v>-0.5</v>
    </nc>
    <odxf>
      <font>
        <sz val="10"/>
        <color auto="1"/>
      </font>
    </odxf>
    <ndxf>
      <font>
        <sz val="10"/>
        <color auto="1"/>
      </font>
    </ndxf>
  </rcc>
  <rcc rId="895" sId="3" odxf="1" dxf="1">
    <nc r="Q13">
      <v>-0.5</v>
    </nc>
    <odxf>
      <font>
        <sz val="10"/>
        <color auto="1"/>
      </font>
    </odxf>
    <ndxf>
      <font>
        <sz val="10"/>
        <color auto="1"/>
      </font>
    </ndxf>
  </rcc>
  <rcc rId="896" sId="3" odxf="1" dxf="1">
    <nc r="R13">
      <v>-0.5</v>
    </nc>
    <odxf>
      <font>
        <sz val="10"/>
        <color auto="1"/>
      </font>
    </odxf>
    <ndxf>
      <font>
        <sz val="10"/>
        <color auto="1"/>
      </font>
    </ndxf>
  </rcc>
  <rcc rId="897" sId="3" odxf="1" dxf="1">
    <nc r="S13">
      <v>-0.5</v>
    </nc>
    <odxf>
      <font>
        <sz val="10"/>
        <color auto="1"/>
      </font>
    </odxf>
    <ndxf>
      <font>
        <sz val="10"/>
        <color auto="1"/>
      </font>
    </ndxf>
  </rcc>
  <rcc rId="898" sId="3" odxf="1" dxf="1">
    <nc r="T13">
      <v>-0.5</v>
    </nc>
    <odxf>
      <font>
        <sz val="10"/>
        <color auto="1"/>
      </font>
    </odxf>
    <ndxf>
      <font>
        <sz val="10"/>
        <color auto="1"/>
      </font>
    </ndxf>
  </rcc>
  <rcc rId="899" sId="3" odxf="1" dxf="1">
    <nc r="U13">
      <v>-0.5</v>
    </nc>
    <odxf>
      <font>
        <sz val="10"/>
        <color auto="1"/>
      </font>
    </odxf>
    <ndxf>
      <font>
        <sz val="10"/>
        <color auto="1"/>
      </font>
    </ndxf>
  </rcc>
  <rcc rId="900" sId="3" odxf="1" dxf="1">
    <nc r="V13">
      <v>-0.5</v>
    </nc>
    <odxf>
      <font>
        <sz val="10"/>
        <color auto="1"/>
      </font>
    </odxf>
    <ndxf>
      <font>
        <sz val="10"/>
        <color auto="1"/>
      </font>
    </ndxf>
  </rcc>
  <rcc rId="901" sId="3" odxf="1" dxf="1">
    <nc r="W13">
      <v>-0.5</v>
    </nc>
    <odxf>
      <font>
        <sz val="10"/>
        <color auto="1"/>
      </font>
    </odxf>
    <ndxf>
      <font>
        <sz val="10"/>
        <color auto="1"/>
      </font>
    </ndxf>
  </rcc>
  <rcc rId="902" sId="3" odxf="1" dxf="1">
    <nc r="X13">
      <v>-0.5</v>
    </nc>
    <odxf>
      <font>
        <sz val="10"/>
        <color auto="1"/>
      </font>
    </odxf>
    <ndxf>
      <font>
        <sz val="10"/>
        <color auto="1"/>
      </font>
    </ndxf>
  </rcc>
  <rcc rId="903" sId="3" odxf="1" dxf="1">
    <nc r="Y13">
      <v>-0.5</v>
    </nc>
    <odxf>
      <font>
        <sz val="10"/>
        <color auto="1"/>
      </font>
    </odxf>
    <ndxf>
      <font>
        <sz val="10"/>
        <color auto="1"/>
      </font>
    </ndxf>
  </rcc>
  <rcc rId="904" sId="3" odxf="1" dxf="1">
    <nc r="Z13">
      <v>-0.5</v>
    </nc>
    <odxf>
      <font>
        <sz val="10"/>
        <color auto="1"/>
      </font>
    </odxf>
    <ndxf>
      <font>
        <sz val="10"/>
        <color auto="1"/>
      </font>
    </ndxf>
  </rcc>
  <rcc rId="905" sId="3" odxf="1" dxf="1">
    <nc r="AA13">
      <v>0</v>
    </nc>
    <odxf>
      <font>
        <sz val="10"/>
        <color auto="1"/>
      </font>
    </odxf>
    <ndxf>
      <font>
        <sz val="10"/>
        <color auto="1"/>
      </font>
    </ndxf>
  </rcc>
  <rcc rId="906" sId="3" odxf="1" dxf="1">
    <nc r="AB13">
      <v>0</v>
    </nc>
    <odxf>
      <font>
        <sz val="10"/>
        <color auto="1"/>
      </font>
    </odxf>
    <ndxf>
      <font>
        <sz val="10"/>
        <color auto="1"/>
      </font>
    </ndxf>
  </rcc>
  <rcc rId="907" sId="3" odxf="1" dxf="1">
    <nc r="AC13">
      <v>0</v>
    </nc>
    <odxf>
      <font>
        <sz val="10"/>
        <color auto="1"/>
      </font>
    </odxf>
    <ndxf>
      <font>
        <sz val="10"/>
        <color auto="1"/>
      </font>
    </ndxf>
  </rcc>
  <rcc rId="908" sId="3" odxf="1" dxf="1">
    <nc r="AD13">
      <v>1.7</v>
    </nc>
    <odxf>
      <font>
        <sz val="10"/>
        <color auto="1"/>
      </font>
    </odxf>
    <ndxf>
      <font>
        <sz val="10"/>
        <color auto="1"/>
      </font>
    </ndxf>
  </rcc>
  <rcc rId="909" sId="3" odxf="1" dxf="1">
    <nc r="AE13">
      <v>0</v>
    </nc>
    <odxf>
      <font>
        <sz val="10"/>
        <color auto="1"/>
      </font>
    </odxf>
    <ndxf>
      <font>
        <sz val="10"/>
        <color auto="1"/>
      </font>
    </ndxf>
  </rcc>
  <rcc rId="910" sId="3" odxf="1" dxf="1">
    <nc r="AF13">
      <v>0</v>
    </nc>
    <odxf>
      <font>
        <sz val="10"/>
        <color auto="1"/>
      </font>
    </odxf>
    <ndxf>
      <font>
        <sz val="10"/>
        <color auto="1"/>
      </font>
    </ndxf>
  </rcc>
  <rcc rId="911" sId="3" odxf="1" dxf="1">
    <nc r="AG13">
      <v>0</v>
    </nc>
    <odxf>
      <font>
        <sz val="10"/>
        <color auto="1"/>
      </font>
    </odxf>
    <ndxf>
      <font>
        <sz val="10"/>
        <color auto="1"/>
      </font>
    </ndxf>
  </rcc>
  <rcc rId="912" sId="3" odxf="1" dxf="1">
    <nc r="AH13">
      <v>0</v>
    </nc>
    <odxf>
      <font>
        <sz val="10"/>
        <color auto="1"/>
      </font>
    </odxf>
    <ndxf>
      <font>
        <sz val="10"/>
        <color auto="1"/>
      </font>
    </ndxf>
  </rcc>
  <rcc rId="913" sId="3" odxf="1" dxf="1">
    <nc r="AI13">
      <v>0</v>
    </nc>
    <odxf>
      <font>
        <sz val="10"/>
        <color auto="1"/>
      </font>
    </odxf>
    <ndxf>
      <font>
        <sz val="10"/>
        <color auto="1"/>
      </font>
    </ndxf>
  </rcc>
  <rcc rId="914" sId="3" odxf="1" dxf="1">
    <nc r="AJ13">
      <v>0</v>
    </nc>
    <odxf>
      <font>
        <sz val="10"/>
        <color auto="1"/>
      </font>
    </odxf>
    <ndxf>
      <font>
        <sz val="10"/>
        <color auto="1"/>
      </font>
    </ndxf>
  </rcc>
  <rcc rId="915" sId="3" odxf="1" dxf="1">
    <nc r="AK13">
      <v>0</v>
    </nc>
    <odxf>
      <font>
        <sz val="10"/>
        <color auto="1"/>
      </font>
    </odxf>
    <ndxf>
      <font>
        <sz val="10"/>
        <color auto="1"/>
      </font>
    </ndxf>
  </rcc>
  <rcc rId="916" sId="3" odxf="1" dxf="1">
    <nc r="AL13">
      <v>0</v>
    </nc>
    <odxf>
      <font>
        <sz val="10"/>
        <color auto="1"/>
      </font>
    </odxf>
    <ndxf>
      <font>
        <sz val="10"/>
        <color auto="1"/>
      </font>
    </ndxf>
  </rcc>
  <rcc rId="917" sId="3" odxf="1" dxf="1">
    <nc r="AM13">
      <v>0</v>
    </nc>
    <odxf>
      <font>
        <sz val="10"/>
        <color auto="1"/>
      </font>
    </odxf>
    <ndxf>
      <font>
        <sz val="10"/>
        <color auto="1"/>
      </font>
    </ndxf>
  </rcc>
  <rcc rId="918" sId="3" odxf="1" dxf="1">
    <nc r="AN13">
      <v>0</v>
    </nc>
    <odxf>
      <font>
        <sz val="10"/>
        <color auto="1"/>
      </font>
    </odxf>
    <ndxf>
      <font>
        <sz val="10"/>
        <color auto="1"/>
      </font>
    </ndxf>
  </rcc>
  <rcc rId="919" sId="3" odxf="1" dxf="1">
    <nc r="AO13">
      <v>0</v>
    </nc>
    <odxf>
      <font>
        <sz val="10"/>
        <color auto="1"/>
      </font>
    </odxf>
    <ndxf>
      <font>
        <sz val="10"/>
        <color auto="1"/>
      </font>
    </ndxf>
  </rcc>
  <rcc rId="920" sId="3" odxf="1" dxf="1">
    <nc r="AP13">
      <v>0</v>
    </nc>
    <odxf>
      <font>
        <sz val="10"/>
        <color auto="1"/>
      </font>
    </odxf>
    <ndxf>
      <font>
        <sz val="10"/>
        <color auto="1"/>
      </font>
    </ndxf>
  </rcc>
  <rcc rId="921" sId="3" odxf="1" dxf="1">
    <nc r="AQ13">
      <v>0</v>
    </nc>
    <odxf>
      <font>
        <sz val="10"/>
        <color auto="1"/>
      </font>
    </odxf>
    <ndxf>
      <font>
        <sz val="10"/>
        <color auto="1"/>
      </font>
    </ndxf>
  </rcc>
  <rcc rId="922" sId="3" odxf="1" dxf="1">
    <nc r="AR13">
      <v>0</v>
    </nc>
    <odxf>
      <font>
        <sz val="10"/>
        <color auto="1"/>
      </font>
    </odxf>
    <ndxf>
      <font>
        <sz val="10"/>
        <color auto="1"/>
      </font>
    </ndxf>
  </rcc>
  <rcc rId="923" sId="3" odxf="1" dxf="1">
    <nc r="AS13">
      <v>0</v>
    </nc>
    <odxf>
      <font>
        <sz val="10"/>
        <color auto="1"/>
      </font>
    </odxf>
    <ndxf>
      <font>
        <sz val="10"/>
        <color auto="1"/>
      </font>
    </ndxf>
  </rcc>
  <rcc rId="924" sId="3" odxf="1" dxf="1">
    <nc r="AT13">
      <v>0</v>
    </nc>
    <odxf>
      <font>
        <sz val="10"/>
        <color auto="1"/>
      </font>
    </odxf>
    <ndxf>
      <font>
        <sz val="10"/>
        <color auto="1"/>
      </font>
    </ndxf>
  </rcc>
  <rcc rId="925" sId="3" odxf="1" dxf="1">
    <nc r="AU13">
      <v>0</v>
    </nc>
    <odxf>
      <font>
        <sz val="10"/>
        <color auto="1"/>
      </font>
    </odxf>
    <ndxf>
      <font>
        <sz val="10"/>
        <color auto="1"/>
      </font>
    </ndxf>
  </rcc>
  <rcc rId="926" sId="3" odxf="1" dxf="1">
    <nc r="AV13">
      <v>0</v>
    </nc>
    <odxf>
      <font>
        <sz val="10"/>
        <color auto="1"/>
      </font>
    </odxf>
    <ndxf>
      <font>
        <sz val="10"/>
        <color auto="1"/>
      </font>
    </ndxf>
  </rcc>
  <rcc rId="927" sId="3" odxf="1" dxf="1">
    <nc r="AW13">
      <v>0</v>
    </nc>
    <odxf>
      <font>
        <sz val="10"/>
        <color auto="1"/>
      </font>
    </odxf>
    <ndxf>
      <font>
        <sz val="10"/>
        <color auto="1"/>
      </font>
    </ndxf>
  </rcc>
  <rcc rId="928" sId="3" odxf="1" dxf="1">
    <nc r="AX13">
      <v>0</v>
    </nc>
    <odxf>
      <font>
        <sz val="10"/>
        <color auto="1"/>
      </font>
    </odxf>
    <ndxf>
      <font>
        <sz val="10"/>
        <color auto="1"/>
      </font>
    </ndxf>
  </rcc>
  <rcc rId="929" sId="3" odxf="1" dxf="1">
    <nc r="AY13">
      <v>0</v>
    </nc>
    <odxf>
      <font>
        <sz val="10"/>
        <color auto="1"/>
      </font>
    </odxf>
    <ndxf>
      <font>
        <sz val="10"/>
        <color auto="1"/>
      </font>
    </ndxf>
  </rcc>
  <rcc rId="930" sId="3" odxf="1" dxf="1">
    <nc r="AZ13">
      <v>0</v>
    </nc>
    <odxf>
      <font>
        <sz val="10"/>
        <color auto="1"/>
      </font>
    </odxf>
    <ndxf>
      <font>
        <sz val="10"/>
        <color auto="1"/>
      </font>
    </ndxf>
  </rcc>
  <rcc rId="931" sId="3" odxf="1" dxf="1">
    <nc r="BA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32" sId="3" odxf="1" dxf="1">
    <nc r="BB13">
      <v>0</v>
    </nc>
    <odxf>
      <font>
        <sz val="10"/>
        <color auto="1"/>
      </font>
    </odxf>
    <ndxf>
      <font>
        <sz val="10"/>
        <color auto="1"/>
      </font>
    </ndxf>
  </rcc>
  <rcc rId="933" sId="3" odxf="1" dxf="1">
    <nc r="BC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34" sId="3" odxf="1" dxf="1">
    <nc r="BD13">
      <v>0</v>
    </nc>
    <odxf>
      <font>
        <sz val="10"/>
        <color auto="1"/>
      </font>
    </odxf>
    <ndxf>
      <font>
        <sz val="10"/>
        <color auto="1"/>
      </font>
    </ndxf>
  </rcc>
  <rcc rId="935" sId="3" odxf="1" dxf="1">
    <nc r="BE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36" sId="3" odxf="1" dxf="1">
    <nc r="BF13">
      <v>0.4</v>
    </nc>
    <odxf>
      <font>
        <sz val="10"/>
        <color auto="1"/>
      </font>
    </odxf>
    <ndxf>
      <font>
        <sz val="10"/>
        <color auto="1"/>
      </font>
    </ndxf>
  </rcc>
  <rcc rId="937" sId="3" odxf="1" dxf="1">
    <nc r="BG13">
      <v>0.4</v>
    </nc>
    <odxf>
      <font>
        <sz val="10"/>
        <color auto="1"/>
      </font>
    </odxf>
    <ndxf>
      <font>
        <sz val="10"/>
        <color auto="1"/>
      </font>
    </ndxf>
  </rcc>
  <rcc rId="938" sId="3" odxf="1" dxf="1">
    <nc r="BH13">
      <v>0.4</v>
    </nc>
    <odxf>
      <font>
        <sz val="10"/>
        <color auto="1"/>
      </font>
    </odxf>
    <ndxf>
      <font>
        <sz val="10"/>
        <color auto="1"/>
      </font>
    </ndxf>
  </rcc>
  <rfmt sheetId="3" sqref="A13:XFD13" start="0" length="0">
    <dxf>
      <alignment vertical="center" wrapText="1"/>
    </dxf>
  </rfmt>
  <rfmt sheetId="3" sqref="A14" start="0" length="0">
    <dxf>
      <font>
        <sz val="10"/>
        <color auto="1"/>
      </font>
    </dxf>
  </rfmt>
  <rfmt sheetId="3" sqref="B14" start="0" length="0">
    <dxf>
      <font>
        <sz val="10"/>
        <color auto="1"/>
      </font>
    </dxf>
  </rfmt>
  <rfmt sheetId="3" sqref="C14" start="0" length="0">
    <dxf>
      <font>
        <sz val="10"/>
        <color auto="1"/>
      </font>
    </dxf>
  </rfmt>
  <rfmt sheetId="3" sqref="D14" start="0" length="0">
    <dxf>
      <font>
        <sz val="10"/>
        <color auto="1"/>
      </font>
    </dxf>
  </rfmt>
  <rfmt sheetId="3" sqref="E14" start="0" length="0">
    <dxf>
      <font>
        <sz val="10"/>
        <color auto="1"/>
      </font>
    </dxf>
  </rfmt>
  <rfmt sheetId="3" sqref="F14" start="0" length="0">
    <dxf>
      <font>
        <sz val="10"/>
        <color auto="1"/>
      </font>
    </dxf>
  </rfmt>
  <rcc rId="939" sId="3" odxf="1" dxf="1">
    <nc r="G1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40" sId="3" odxf="1" dxf="1">
    <nc r="H14">
      <v>21.6</v>
    </nc>
    <odxf>
      <font>
        <sz val="10"/>
        <color auto="1"/>
      </font>
    </odxf>
    <ndxf>
      <font>
        <sz val="10"/>
        <color auto="1"/>
      </font>
    </ndxf>
  </rcc>
  <rfmt sheetId="3" sqref="I14" start="0" length="0">
    <dxf>
      <font>
        <sz val="10"/>
        <color auto="1"/>
      </font>
    </dxf>
  </rfmt>
  <rcc rId="941" sId="3" odxf="1" dxf="1">
    <nc r="J14">
      <v>0.9</v>
    </nc>
    <odxf>
      <font>
        <sz val="10"/>
        <color auto="1"/>
      </font>
    </odxf>
    <ndxf>
      <font>
        <sz val="10"/>
        <color auto="1"/>
      </font>
    </ndxf>
  </rcc>
  <rcc rId="942" sId="3" odxf="1" dxf="1">
    <nc r="K14">
      <v>0.9</v>
    </nc>
    <odxf>
      <font>
        <sz val="10"/>
        <color auto="1"/>
      </font>
    </odxf>
    <ndxf>
      <font>
        <sz val="10"/>
        <color auto="1"/>
      </font>
    </ndxf>
  </rcc>
  <rcc rId="943" sId="3" odxf="1" dxf="1">
    <nc r="L14">
      <v>0.9</v>
    </nc>
    <odxf>
      <font>
        <sz val="10"/>
        <color auto="1"/>
      </font>
    </odxf>
    <ndxf>
      <font>
        <sz val="10"/>
        <color auto="1"/>
      </font>
    </ndxf>
  </rcc>
  <rcc rId="944" sId="3" odxf="1" dxf="1">
    <nc r="M14">
      <v>0.9</v>
    </nc>
    <odxf>
      <font>
        <sz val="10"/>
        <color auto="1"/>
      </font>
    </odxf>
    <ndxf>
      <font>
        <sz val="10"/>
        <color auto="1"/>
      </font>
    </ndxf>
  </rcc>
  <rcc rId="945" sId="3" odxf="1" dxf="1">
    <nc r="N14">
      <v>0.9</v>
    </nc>
    <odxf>
      <font>
        <sz val="10"/>
        <color auto="1"/>
      </font>
    </odxf>
    <ndxf>
      <font>
        <sz val="10"/>
        <color auto="1"/>
      </font>
    </ndxf>
  </rcc>
  <rcc rId="946" sId="3" odxf="1" dxf="1">
    <nc r="O14">
      <v>0.9</v>
    </nc>
    <odxf>
      <font>
        <sz val="10"/>
        <color auto="1"/>
      </font>
    </odxf>
    <ndxf>
      <font>
        <sz val="10"/>
        <color auto="1"/>
      </font>
    </ndxf>
  </rcc>
  <rcc rId="947" sId="3" odxf="1" dxf="1">
    <nc r="P14">
      <v>0.9</v>
    </nc>
    <odxf>
      <font>
        <sz val="10"/>
        <color auto="1"/>
      </font>
    </odxf>
    <ndxf>
      <font>
        <sz val="10"/>
        <color auto="1"/>
      </font>
    </ndxf>
  </rcc>
  <rcc rId="948" sId="3" odxf="1" dxf="1">
    <nc r="Q14">
      <v>0.9</v>
    </nc>
    <odxf>
      <font>
        <sz val="10"/>
        <color auto="1"/>
      </font>
    </odxf>
    <ndxf>
      <font>
        <sz val="10"/>
        <color auto="1"/>
      </font>
    </ndxf>
  </rcc>
  <rcc rId="949" sId="3" odxf="1" dxf="1">
    <nc r="R14">
      <v>0.9</v>
    </nc>
    <odxf>
      <font>
        <sz val="10"/>
        <color auto="1"/>
      </font>
    </odxf>
    <ndxf>
      <font>
        <sz val="10"/>
        <color auto="1"/>
      </font>
    </ndxf>
  </rcc>
  <rcc rId="950" sId="3" odxf="1" dxf="1">
    <nc r="S14">
      <v>0.9</v>
    </nc>
    <odxf>
      <font>
        <sz val="10"/>
        <color auto="1"/>
      </font>
    </odxf>
    <ndxf>
      <font>
        <sz val="10"/>
        <color auto="1"/>
      </font>
    </ndxf>
  </rcc>
  <rcc rId="951" sId="3" odxf="1" dxf="1">
    <nc r="T14">
      <v>0.9</v>
    </nc>
    <odxf>
      <font>
        <sz val="10"/>
        <color auto="1"/>
      </font>
    </odxf>
    <ndxf>
      <font>
        <sz val="10"/>
        <color auto="1"/>
      </font>
    </ndxf>
  </rcc>
  <rcc rId="952" sId="3" odxf="1" dxf="1">
    <nc r="U14">
      <v>0.9</v>
    </nc>
    <odxf>
      <font>
        <sz val="10"/>
        <color auto="1"/>
      </font>
    </odxf>
    <ndxf>
      <font>
        <sz val="10"/>
        <color auto="1"/>
      </font>
    </ndxf>
  </rcc>
  <rcc rId="953" sId="3" odxf="1" dxf="1">
    <nc r="V14">
      <v>0.9</v>
    </nc>
    <odxf>
      <font>
        <sz val="10"/>
        <color auto="1"/>
      </font>
    </odxf>
    <ndxf>
      <font>
        <sz val="10"/>
        <color auto="1"/>
      </font>
    </ndxf>
  </rcc>
  <rcc rId="954" sId="3" odxf="1" dxf="1">
    <nc r="W14">
      <v>0.9</v>
    </nc>
    <odxf>
      <font>
        <sz val="10"/>
        <color auto="1"/>
      </font>
    </odxf>
    <ndxf>
      <font>
        <sz val="10"/>
        <color auto="1"/>
      </font>
    </ndxf>
  </rcc>
  <rcc rId="955" sId="3" odxf="1" dxf="1">
    <nc r="X14">
      <v>0.9</v>
    </nc>
    <odxf>
      <font>
        <sz val="10"/>
        <color auto="1"/>
      </font>
    </odxf>
    <ndxf>
      <font>
        <sz val="10"/>
        <color auto="1"/>
      </font>
    </ndxf>
  </rcc>
  <rcc rId="956" sId="3" odxf="1" dxf="1">
    <nc r="Y14">
      <v>0.9</v>
    </nc>
    <odxf>
      <font>
        <sz val="10"/>
        <color auto="1"/>
      </font>
    </odxf>
    <ndxf>
      <font>
        <sz val="10"/>
        <color auto="1"/>
      </font>
    </ndxf>
  </rcc>
  <rcc rId="957" sId="3" odxf="1" dxf="1">
    <nc r="Z14">
      <v>0.9</v>
    </nc>
    <odxf>
      <font>
        <sz val="10"/>
        <color auto="1"/>
      </font>
    </odxf>
    <ndxf>
      <font>
        <sz val="10"/>
        <color auto="1"/>
      </font>
    </ndxf>
  </rcc>
  <rcc rId="958" sId="3" odxf="1" dxf="1">
    <nc r="AA14">
      <v>0.9</v>
    </nc>
    <odxf>
      <font>
        <sz val="10"/>
        <color auto="1"/>
      </font>
    </odxf>
    <ndxf>
      <font>
        <sz val="10"/>
        <color auto="1"/>
      </font>
    </ndxf>
  </rcc>
  <rcc rId="959" sId="3" odxf="1" dxf="1">
    <nc r="AB14">
      <v>0.9</v>
    </nc>
    <odxf>
      <font>
        <sz val="10"/>
        <color auto="1"/>
      </font>
    </odxf>
    <ndxf>
      <font>
        <sz val="10"/>
        <color auto="1"/>
      </font>
    </ndxf>
  </rcc>
  <rcc rId="960" sId="3" odxf="1" dxf="1">
    <nc r="AC14">
      <v>0.9</v>
    </nc>
    <odxf>
      <font>
        <sz val="10"/>
        <color auto="1"/>
      </font>
    </odxf>
    <ndxf>
      <font>
        <sz val="10"/>
        <color auto="1"/>
      </font>
    </ndxf>
  </rcc>
  <rcc rId="961" sId="3" odxf="1" dxf="1">
    <nc r="AD14">
      <v>0.9</v>
    </nc>
    <odxf>
      <font>
        <sz val="10"/>
        <color auto="1"/>
      </font>
    </odxf>
    <ndxf>
      <font>
        <sz val="10"/>
        <color auto="1"/>
      </font>
    </ndxf>
  </rcc>
  <rcc rId="962" sId="3" odxf="1" dxf="1">
    <nc r="AE14">
      <v>0.9</v>
    </nc>
    <odxf>
      <font>
        <sz val="10"/>
        <color auto="1"/>
      </font>
    </odxf>
    <ndxf>
      <font>
        <sz val="10"/>
        <color auto="1"/>
      </font>
    </ndxf>
  </rcc>
  <rcc rId="963" sId="3" odxf="1" dxf="1">
    <nc r="AF14">
      <v>0.9</v>
    </nc>
    <odxf>
      <font>
        <sz val="10"/>
        <color auto="1"/>
      </font>
    </odxf>
    <ndxf>
      <font>
        <sz val="10"/>
        <color auto="1"/>
      </font>
    </ndxf>
  </rcc>
  <rcc rId="964" sId="3" odxf="1" dxf="1">
    <nc r="AG14">
      <v>0.9</v>
    </nc>
    <odxf>
      <font>
        <sz val="10"/>
        <color auto="1"/>
      </font>
    </odxf>
    <ndxf>
      <font>
        <sz val="10"/>
        <color auto="1"/>
      </font>
    </ndxf>
  </rcc>
  <rcc rId="965" sId="3" odxf="1" dxf="1">
    <nc r="AH14">
      <v>0.9</v>
    </nc>
    <odxf>
      <font>
        <sz val="10"/>
        <color auto="1"/>
      </font>
    </odxf>
    <ndxf>
      <font>
        <sz val="10"/>
        <color auto="1"/>
      </font>
    </ndxf>
  </rcc>
  <rcc rId="966" sId="3" odxf="1" dxf="1">
    <nc r="AI14">
      <v>0.9</v>
    </nc>
    <odxf>
      <font>
        <sz val="10"/>
        <color auto="1"/>
      </font>
    </odxf>
    <ndxf>
      <font>
        <sz val="10"/>
        <color auto="1"/>
      </font>
    </ndxf>
  </rcc>
  <rcc rId="967" sId="3" odxf="1" dxf="1">
    <nc r="AJ14">
      <v>0.9</v>
    </nc>
    <odxf>
      <font>
        <sz val="10"/>
        <color auto="1"/>
      </font>
    </odxf>
    <ndxf>
      <font>
        <sz val="10"/>
        <color auto="1"/>
      </font>
    </ndxf>
  </rcc>
  <rcc rId="968" sId="3" odxf="1" dxf="1">
    <nc r="AK14">
      <v>0.9</v>
    </nc>
    <odxf>
      <font>
        <sz val="10"/>
        <color auto="1"/>
      </font>
    </odxf>
    <ndxf>
      <font>
        <sz val="10"/>
        <color auto="1"/>
      </font>
    </ndxf>
  </rcc>
  <rcc rId="969" sId="3" odxf="1" dxf="1">
    <nc r="AL14">
      <v>0.9</v>
    </nc>
    <odxf>
      <font>
        <sz val="10"/>
        <color auto="1"/>
      </font>
    </odxf>
    <ndxf>
      <font>
        <sz val="10"/>
        <color auto="1"/>
      </font>
    </ndxf>
  </rcc>
  <rcc rId="970" sId="3" odxf="1" dxf="1">
    <nc r="AM14">
      <v>0.9</v>
    </nc>
    <odxf>
      <font>
        <sz val="10"/>
        <color auto="1"/>
      </font>
    </odxf>
    <ndxf>
      <font>
        <sz val="10"/>
        <color auto="1"/>
      </font>
    </ndxf>
  </rcc>
  <rcc rId="971" sId="3" odxf="1" dxf="1">
    <nc r="AN14">
      <v>0.9</v>
    </nc>
    <odxf>
      <font>
        <sz val="10"/>
        <color auto="1"/>
      </font>
    </odxf>
    <ndxf>
      <font>
        <sz val="10"/>
        <color auto="1"/>
      </font>
    </ndxf>
  </rcc>
  <rcc rId="972" sId="3" odxf="1" dxf="1">
    <nc r="AO14">
      <v>0.9</v>
    </nc>
    <odxf>
      <font>
        <sz val="10"/>
        <color auto="1"/>
      </font>
    </odxf>
    <ndxf>
      <font>
        <sz val="10"/>
        <color auto="1"/>
      </font>
    </ndxf>
  </rcc>
  <rcc rId="973" sId="3" odxf="1" dxf="1">
    <nc r="AP14">
      <v>0.9</v>
    </nc>
    <odxf>
      <font>
        <sz val="10"/>
        <color auto="1"/>
      </font>
    </odxf>
    <ndxf>
      <font>
        <sz val="10"/>
        <color auto="1"/>
      </font>
    </ndxf>
  </rcc>
  <rcc rId="974" sId="3" odxf="1" dxf="1">
    <nc r="AQ14">
      <v>0.9</v>
    </nc>
    <odxf>
      <font>
        <sz val="10"/>
        <color auto="1"/>
      </font>
    </odxf>
    <ndxf>
      <font>
        <sz val="10"/>
        <color auto="1"/>
      </font>
    </ndxf>
  </rcc>
  <rcc rId="975" sId="3" odxf="1" dxf="1">
    <nc r="AR14">
      <v>0.9</v>
    </nc>
    <odxf>
      <font>
        <sz val="10"/>
        <color auto="1"/>
      </font>
    </odxf>
    <ndxf>
      <font>
        <sz val="10"/>
        <color auto="1"/>
      </font>
    </ndxf>
  </rcc>
  <rcc rId="976" sId="3" odxf="1" dxf="1">
    <nc r="AS14">
      <v>0.9</v>
    </nc>
    <odxf>
      <font>
        <sz val="10"/>
        <color auto="1"/>
      </font>
    </odxf>
    <ndxf>
      <font>
        <sz val="10"/>
        <color auto="1"/>
      </font>
    </ndxf>
  </rcc>
  <rcc rId="977" sId="3" odxf="1" dxf="1">
    <nc r="AT14">
      <v>0.9</v>
    </nc>
    <odxf>
      <font>
        <sz val="10"/>
        <color auto="1"/>
      </font>
    </odxf>
    <ndxf>
      <font>
        <sz val="10"/>
        <color auto="1"/>
      </font>
    </ndxf>
  </rcc>
  <rcc rId="978" sId="3" odxf="1" dxf="1">
    <nc r="AU14">
      <v>0.9</v>
    </nc>
    <odxf>
      <font>
        <sz val="10"/>
        <color auto="1"/>
      </font>
    </odxf>
    <ndxf>
      <font>
        <sz val="10"/>
        <color auto="1"/>
      </font>
    </ndxf>
  </rcc>
  <rcc rId="979" sId="3" odxf="1" dxf="1">
    <nc r="AV14">
      <v>0.9</v>
    </nc>
    <odxf>
      <font>
        <sz val="10"/>
        <color auto="1"/>
      </font>
    </odxf>
    <ndxf>
      <font>
        <sz val="10"/>
        <color auto="1"/>
      </font>
    </ndxf>
  </rcc>
  <rcc rId="980" sId="3" odxf="1" dxf="1">
    <nc r="AW14">
      <v>0.9</v>
    </nc>
    <odxf>
      <font>
        <sz val="10"/>
        <color auto="1"/>
      </font>
    </odxf>
    <ndxf>
      <font>
        <sz val="10"/>
        <color auto="1"/>
      </font>
    </ndxf>
  </rcc>
  <rcc rId="981" sId="3" odxf="1" dxf="1">
    <nc r="AX14">
      <v>0.9</v>
    </nc>
    <odxf>
      <font>
        <sz val="10"/>
        <color auto="1"/>
      </font>
    </odxf>
    <ndxf>
      <font>
        <sz val="10"/>
        <color auto="1"/>
      </font>
    </ndxf>
  </rcc>
  <rcc rId="982" sId="3" odxf="1" dxf="1">
    <nc r="AY14">
      <v>0.9</v>
    </nc>
    <odxf>
      <font>
        <sz val="10"/>
        <color auto="1"/>
      </font>
    </odxf>
    <ndxf>
      <font>
        <sz val="10"/>
        <color auto="1"/>
      </font>
    </ndxf>
  </rcc>
  <rcc rId="983" sId="3" odxf="1" dxf="1">
    <nc r="AZ14">
      <v>0.9</v>
    </nc>
    <odxf>
      <font>
        <sz val="10"/>
        <color auto="1"/>
      </font>
    </odxf>
    <ndxf>
      <font>
        <sz val="10"/>
        <color auto="1"/>
      </font>
    </ndxf>
  </rcc>
  <rcc rId="984" sId="3" odxf="1" dxf="1">
    <nc r="BA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85" sId="3" odxf="1" dxf="1">
    <nc r="BB14">
      <v>0.9</v>
    </nc>
    <odxf>
      <font>
        <sz val="10"/>
        <color auto="1"/>
      </font>
    </odxf>
    <ndxf>
      <font>
        <sz val="10"/>
        <color auto="1"/>
      </font>
    </ndxf>
  </rcc>
  <rcc rId="986" sId="3" odxf="1" dxf="1">
    <nc r="BC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87" sId="3" odxf="1" dxf="1">
    <nc r="BD14">
      <v>0.9</v>
    </nc>
    <odxf>
      <font>
        <sz val="10"/>
        <color auto="1"/>
      </font>
    </odxf>
    <ndxf>
      <font>
        <sz val="10"/>
        <color auto="1"/>
      </font>
    </ndxf>
  </rcc>
  <rcc rId="988" sId="3" odxf="1" dxf="1">
    <nc r="BE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89" sId="3" odxf="1" dxf="1">
    <nc r="BF14">
      <v>0.9</v>
    </nc>
    <odxf>
      <font>
        <sz val="10"/>
        <color auto="1"/>
      </font>
    </odxf>
    <ndxf>
      <font>
        <sz val="10"/>
        <color auto="1"/>
      </font>
    </ndxf>
  </rcc>
  <rcc rId="990" sId="3" odxf="1" dxf="1">
    <nc r="BG14">
      <v>0.9</v>
    </nc>
    <odxf>
      <font>
        <sz val="10"/>
        <color auto="1"/>
      </font>
    </odxf>
    <ndxf>
      <font>
        <sz val="10"/>
        <color auto="1"/>
      </font>
    </ndxf>
  </rcc>
  <rcc rId="991" sId="3" odxf="1" dxf="1">
    <nc r="BH14">
      <v>0.9</v>
    </nc>
    <odxf>
      <font>
        <sz val="10"/>
        <color auto="1"/>
      </font>
    </odxf>
    <ndxf>
      <font>
        <sz val="10"/>
        <color auto="1"/>
      </font>
    </ndxf>
  </rcc>
  <rfmt sheetId="3" sqref="A14:XFD14" start="0" length="0">
    <dxf>
      <alignment vertical="center" wrapText="1"/>
    </dxf>
  </rfmt>
  <rfmt sheetId="3" sqref="A15" start="0" length="0">
    <dxf>
      <font>
        <sz val="10"/>
        <color auto="1"/>
      </font>
    </dxf>
  </rfmt>
  <rfmt sheetId="3" sqref="B15" start="0" length="0">
    <dxf>
      <font>
        <sz val="10"/>
        <color auto="1"/>
      </font>
    </dxf>
  </rfmt>
  <rfmt sheetId="3" sqref="C15" start="0" length="0">
    <dxf>
      <font>
        <sz val="10"/>
        <color auto="1"/>
      </font>
    </dxf>
  </rfmt>
  <rfmt sheetId="3" sqref="D15" start="0" length="0">
    <dxf>
      <font>
        <sz val="10"/>
        <color auto="1"/>
      </font>
    </dxf>
  </rfmt>
  <rfmt sheetId="3" sqref="E15" start="0" length="0">
    <dxf>
      <font>
        <sz val="10"/>
        <color auto="1"/>
      </font>
    </dxf>
  </rfmt>
  <rfmt sheetId="3" sqref="F15" start="0" length="0">
    <dxf>
      <font>
        <sz val="10"/>
        <color auto="1"/>
      </font>
    </dxf>
  </rfmt>
  <rcc rId="992" sId="3" odxf="1" dxf="1">
    <nc r="G1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93" sId="3" odxf="1" dxf="1">
    <nc r="H15">
      <v>21.6</v>
    </nc>
    <odxf>
      <font>
        <sz val="10"/>
        <color auto="1"/>
      </font>
    </odxf>
    <ndxf>
      <font>
        <sz val="10"/>
        <color auto="1"/>
      </font>
    </ndxf>
  </rcc>
  <rfmt sheetId="3" sqref="I15" start="0" length="0">
    <dxf>
      <font>
        <sz val="10"/>
        <color auto="1"/>
      </font>
    </dxf>
  </rfmt>
  <rcc rId="994" sId="3" odxf="1" dxf="1">
    <nc r="J15">
      <v>0</v>
    </nc>
    <odxf>
      <font>
        <sz val="10"/>
        <color auto="1"/>
      </font>
    </odxf>
    <ndxf>
      <font>
        <sz val="10"/>
        <color auto="1"/>
      </font>
    </ndxf>
  </rcc>
  <rcc rId="995" sId="3" odxf="1" dxf="1">
    <nc r="K15">
      <v>0</v>
    </nc>
    <odxf>
      <font>
        <sz val="10"/>
        <color auto="1"/>
      </font>
    </odxf>
    <ndxf>
      <font>
        <sz val="10"/>
        <color auto="1"/>
      </font>
    </ndxf>
  </rcc>
  <rcc rId="996" sId="3" odxf="1" dxf="1">
    <nc r="L15">
      <v>0</v>
    </nc>
    <odxf>
      <font>
        <sz val="10"/>
        <color auto="1"/>
      </font>
    </odxf>
    <ndxf>
      <font>
        <sz val="10"/>
        <color auto="1"/>
      </font>
    </ndxf>
  </rcc>
  <rcc rId="997" sId="3" odxf="1" dxf="1">
    <nc r="M15">
      <v>0</v>
    </nc>
    <odxf>
      <font>
        <sz val="10"/>
        <color auto="1"/>
      </font>
    </odxf>
    <ndxf>
      <font>
        <sz val="10"/>
        <color auto="1"/>
      </font>
    </ndxf>
  </rcc>
  <rcc rId="998" sId="3" odxf="1" dxf="1">
    <nc r="N15">
      <v>0</v>
    </nc>
    <odxf>
      <font>
        <sz val="10"/>
        <color auto="1"/>
      </font>
    </odxf>
    <ndxf>
      <font>
        <sz val="10"/>
        <color auto="1"/>
      </font>
    </ndxf>
  </rcc>
  <rcc rId="999" sId="3" odxf="1" dxf="1">
    <nc r="O15">
      <v>0.8</v>
    </nc>
    <odxf>
      <font>
        <sz val="10"/>
        <color auto="1"/>
      </font>
    </odxf>
    <ndxf>
      <font>
        <sz val="10"/>
        <color auto="1"/>
      </font>
    </ndxf>
  </rcc>
  <rcc rId="1000" sId="3" odxf="1" dxf="1">
    <nc r="P15">
      <v>0.7</v>
    </nc>
    <odxf>
      <font>
        <sz val="10"/>
        <color auto="1"/>
      </font>
    </odxf>
    <ndxf>
      <font>
        <sz val="10"/>
        <color auto="1"/>
      </font>
    </ndxf>
  </rcc>
  <rcc rId="1001" sId="3" odxf="1" dxf="1">
    <nc r="Q15">
      <v>0.8</v>
    </nc>
    <odxf>
      <font>
        <sz val="10"/>
        <color auto="1"/>
      </font>
    </odxf>
    <ndxf>
      <font>
        <sz val="10"/>
        <color auto="1"/>
      </font>
    </ndxf>
  </rcc>
  <rcc rId="1002" sId="3" odxf="1" dxf="1">
    <nc r="R15">
      <v>0.8</v>
    </nc>
    <odxf>
      <font>
        <sz val="10"/>
        <color auto="1"/>
      </font>
    </odxf>
    <ndxf>
      <font>
        <sz val="10"/>
        <color auto="1"/>
      </font>
    </ndxf>
  </rcc>
  <rcc rId="1003" sId="3" odxf="1" dxf="1">
    <nc r="S15">
      <v>0.7</v>
    </nc>
    <odxf>
      <font>
        <sz val="10"/>
        <color auto="1"/>
      </font>
    </odxf>
    <ndxf>
      <font>
        <sz val="10"/>
        <color auto="1"/>
      </font>
    </ndxf>
  </rcc>
  <rcc rId="1004" sId="3" odxf="1" dxf="1">
    <nc r="T15">
      <v>0.7</v>
    </nc>
    <odxf>
      <font>
        <sz val="10"/>
        <color auto="1"/>
      </font>
    </odxf>
    <ndxf>
      <font>
        <sz val="10"/>
        <color auto="1"/>
      </font>
    </ndxf>
  </rcc>
  <rcc rId="1005" sId="3" odxf="1" dxf="1">
    <nc r="U15">
      <v>0.8</v>
    </nc>
    <odxf>
      <font>
        <sz val="10"/>
        <color auto="1"/>
      </font>
    </odxf>
    <ndxf>
      <font>
        <sz val="10"/>
        <color auto="1"/>
      </font>
    </ndxf>
  </rcc>
  <rcc rId="1006" sId="3" odxf="1" dxf="1">
    <nc r="V15">
      <v>0.7</v>
    </nc>
    <odxf>
      <font>
        <sz val="10"/>
        <color auto="1"/>
      </font>
    </odxf>
    <ndxf>
      <font>
        <sz val="10"/>
        <color auto="1"/>
      </font>
    </ndxf>
  </rcc>
  <rcc rId="1007" sId="3" odxf="1" dxf="1">
    <nc r="W15">
      <v>0.7</v>
    </nc>
    <odxf>
      <font>
        <sz val="10"/>
        <color auto="1"/>
      </font>
    </odxf>
    <ndxf>
      <font>
        <sz val="10"/>
        <color auto="1"/>
      </font>
    </ndxf>
  </rcc>
  <rcc rId="1008" sId="3" odxf="1" dxf="1">
    <nc r="X15">
      <v>0.8</v>
    </nc>
    <odxf>
      <font>
        <sz val="10"/>
        <color auto="1"/>
      </font>
    </odxf>
    <ndxf>
      <font>
        <sz val="10"/>
        <color auto="1"/>
      </font>
    </ndxf>
  </rcc>
  <rcc rId="1009" sId="3" odxf="1" dxf="1">
    <nc r="Y15">
      <v>0.7</v>
    </nc>
    <odxf>
      <font>
        <sz val="10"/>
        <color auto="1"/>
      </font>
    </odxf>
    <ndxf>
      <font>
        <sz val="10"/>
        <color auto="1"/>
      </font>
    </ndxf>
  </rcc>
  <rcc rId="1010" sId="3" odxf="1" dxf="1">
    <nc r="Z15">
      <v>0.7</v>
    </nc>
    <odxf>
      <font>
        <sz val="10"/>
        <color auto="1"/>
      </font>
    </odxf>
    <ndxf>
      <font>
        <sz val="10"/>
        <color auto="1"/>
      </font>
    </ndxf>
  </rcc>
  <rcc rId="1011" sId="3" odxf="1" dxf="1">
    <nc r="AA15">
      <v>0</v>
    </nc>
    <odxf>
      <font>
        <sz val="10"/>
        <color auto="1"/>
      </font>
    </odxf>
    <ndxf>
      <font>
        <sz val="10"/>
        <color auto="1"/>
      </font>
    </ndxf>
  </rcc>
  <rcc rId="1012" sId="3" odxf="1" dxf="1">
    <nc r="AB15">
      <v>0</v>
    </nc>
    <odxf>
      <font>
        <sz val="10"/>
        <color auto="1"/>
      </font>
    </odxf>
    <ndxf>
      <font>
        <sz val="10"/>
        <color auto="1"/>
      </font>
    </ndxf>
  </rcc>
  <rcc rId="1013" sId="3" odxf="1" dxf="1">
    <nc r="AC15">
      <v>0</v>
    </nc>
    <odxf>
      <font>
        <sz val="10"/>
        <color auto="1"/>
      </font>
    </odxf>
    <ndxf>
      <font>
        <sz val="10"/>
        <color auto="1"/>
      </font>
    </ndxf>
  </rcc>
  <rcc rId="1014" sId="3" odxf="1" dxf="1">
    <nc r="AD15">
      <v>0.7</v>
    </nc>
    <odxf>
      <font>
        <sz val="10"/>
        <color auto="1"/>
      </font>
    </odxf>
    <ndxf>
      <font>
        <sz val="10"/>
        <color auto="1"/>
      </font>
    </ndxf>
  </rcc>
  <rcc rId="1015" sId="3" odxf="1" dxf="1">
    <nc r="AE15">
      <v>0</v>
    </nc>
    <odxf>
      <font>
        <sz val="10"/>
        <color auto="1"/>
      </font>
    </odxf>
    <ndxf>
      <font>
        <sz val="10"/>
        <color auto="1"/>
      </font>
    </ndxf>
  </rcc>
  <rcc rId="1016" sId="3" odxf="1" dxf="1">
    <nc r="AF15">
      <v>0</v>
    </nc>
    <odxf>
      <font>
        <sz val="10"/>
        <color auto="1"/>
      </font>
    </odxf>
    <ndxf>
      <font>
        <sz val="10"/>
        <color auto="1"/>
      </font>
    </ndxf>
  </rcc>
  <rcc rId="1017" sId="3" odxf="1" dxf="1">
    <nc r="AG15">
      <v>0</v>
    </nc>
    <odxf>
      <font>
        <sz val="10"/>
        <color auto="1"/>
      </font>
    </odxf>
    <ndxf>
      <font>
        <sz val="10"/>
        <color auto="1"/>
      </font>
    </ndxf>
  </rcc>
  <rcc rId="1018" sId="3" odxf="1" dxf="1">
    <nc r="AH15">
      <v>0</v>
    </nc>
    <odxf>
      <font>
        <sz val="10"/>
        <color auto="1"/>
      </font>
    </odxf>
    <ndxf>
      <font>
        <sz val="10"/>
        <color auto="1"/>
      </font>
    </ndxf>
  </rcc>
  <rcc rId="1019" sId="3" odxf="1" dxf="1">
    <nc r="AI15">
      <v>0</v>
    </nc>
    <odxf>
      <font>
        <sz val="10"/>
        <color auto="1"/>
      </font>
    </odxf>
    <ndxf>
      <font>
        <sz val="10"/>
        <color auto="1"/>
      </font>
    </ndxf>
  </rcc>
  <rcc rId="1020" sId="3" odxf="1" dxf="1">
    <nc r="AJ15">
      <v>0</v>
    </nc>
    <odxf>
      <font>
        <sz val="10"/>
        <color auto="1"/>
      </font>
    </odxf>
    <ndxf>
      <font>
        <sz val="10"/>
        <color auto="1"/>
      </font>
    </ndxf>
  </rcc>
  <rcc rId="1021" sId="3" odxf="1" dxf="1">
    <nc r="AK15">
      <v>0</v>
    </nc>
    <odxf>
      <font>
        <sz val="10"/>
        <color auto="1"/>
      </font>
    </odxf>
    <ndxf>
      <font>
        <sz val="10"/>
        <color auto="1"/>
      </font>
    </ndxf>
  </rcc>
  <rcc rId="1022" sId="3" odxf="1" dxf="1">
    <nc r="AL15">
      <v>0</v>
    </nc>
    <odxf>
      <font>
        <sz val="10"/>
        <color auto="1"/>
      </font>
    </odxf>
    <ndxf>
      <font>
        <sz val="10"/>
        <color auto="1"/>
      </font>
    </ndxf>
  </rcc>
  <rcc rId="1023" sId="3" odxf="1" dxf="1">
    <nc r="AM15">
      <v>0</v>
    </nc>
    <odxf>
      <font>
        <sz val="10"/>
        <color auto="1"/>
      </font>
    </odxf>
    <ndxf>
      <font>
        <sz val="10"/>
        <color auto="1"/>
      </font>
    </ndxf>
  </rcc>
  <rcc rId="1024" sId="3" odxf="1" dxf="1">
    <nc r="AN15">
      <v>0</v>
    </nc>
    <odxf>
      <font>
        <sz val="10"/>
        <color auto="1"/>
      </font>
    </odxf>
    <ndxf>
      <font>
        <sz val="10"/>
        <color auto="1"/>
      </font>
    </ndxf>
  </rcc>
  <rcc rId="1025" sId="3" odxf="1" dxf="1">
    <nc r="AO15">
      <v>0</v>
    </nc>
    <odxf>
      <font>
        <sz val="10"/>
        <color auto="1"/>
      </font>
    </odxf>
    <ndxf>
      <font>
        <sz val="10"/>
        <color auto="1"/>
      </font>
    </ndxf>
  </rcc>
  <rcc rId="1026" sId="3" odxf="1" dxf="1">
    <nc r="AP15">
      <v>0</v>
    </nc>
    <odxf>
      <font>
        <sz val="10"/>
        <color auto="1"/>
      </font>
    </odxf>
    <ndxf>
      <font>
        <sz val="10"/>
        <color auto="1"/>
      </font>
    </ndxf>
  </rcc>
  <rcc rId="1027" sId="3" odxf="1" dxf="1">
    <nc r="AQ15">
      <v>0</v>
    </nc>
    <odxf>
      <font>
        <sz val="10"/>
        <color auto="1"/>
      </font>
    </odxf>
    <ndxf>
      <font>
        <sz val="10"/>
        <color auto="1"/>
      </font>
    </ndxf>
  </rcc>
  <rcc rId="1028" sId="3" odxf="1" dxf="1">
    <nc r="AR15">
      <v>0</v>
    </nc>
    <odxf>
      <font>
        <sz val="10"/>
        <color auto="1"/>
      </font>
    </odxf>
    <ndxf>
      <font>
        <sz val="10"/>
        <color auto="1"/>
      </font>
    </ndxf>
  </rcc>
  <rcc rId="1029" sId="3" odxf="1" dxf="1">
    <nc r="AS15">
      <v>0</v>
    </nc>
    <odxf>
      <font>
        <sz val="10"/>
        <color auto="1"/>
      </font>
    </odxf>
    <ndxf>
      <font>
        <sz val="10"/>
        <color auto="1"/>
      </font>
    </ndxf>
  </rcc>
  <rcc rId="1030" sId="3" odxf="1" dxf="1">
    <nc r="AT15">
      <v>0</v>
    </nc>
    <odxf>
      <font>
        <sz val="10"/>
        <color auto="1"/>
      </font>
    </odxf>
    <ndxf>
      <font>
        <sz val="10"/>
        <color auto="1"/>
      </font>
    </ndxf>
  </rcc>
  <rcc rId="1031" sId="3" odxf="1" dxf="1">
    <nc r="AU15">
      <v>0</v>
    </nc>
    <odxf>
      <font>
        <sz val="10"/>
        <color auto="1"/>
      </font>
    </odxf>
    <ndxf>
      <font>
        <sz val="10"/>
        <color auto="1"/>
      </font>
    </ndxf>
  </rcc>
  <rcc rId="1032" sId="3" odxf="1" dxf="1">
    <nc r="AV15">
      <v>0</v>
    </nc>
    <odxf>
      <font>
        <sz val="10"/>
        <color auto="1"/>
      </font>
    </odxf>
    <ndxf>
      <font>
        <sz val="10"/>
        <color auto="1"/>
      </font>
    </ndxf>
  </rcc>
  <rcc rId="1033" sId="3" odxf="1" dxf="1">
    <nc r="AW15">
      <v>0</v>
    </nc>
    <odxf>
      <font>
        <sz val="10"/>
        <color auto="1"/>
      </font>
    </odxf>
    <ndxf>
      <font>
        <sz val="10"/>
        <color auto="1"/>
      </font>
    </ndxf>
  </rcc>
  <rcc rId="1034" sId="3" odxf="1" dxf="1">
    <nc r="AX15">
      <v>0</v>
    </nc>
    <odxf>
      <font>
        <sz val="10"/>
        <color auto="1"/>
      </font>
    </odxf>
    <ndxf>
      <font>
        <sz val="10"/>
        <color auto="1"/>
      </font>
    </ndxf>
  </rcc>
  <rcc rId="1035" sId="3" odxf="1" dxf="1">
    <nc r="AY15">
      <v>0</v>
    </nc>
    <odxf>
      <font>
        <sz val="10"/>
        <color auto="1"/>
      </font>
    </odxf>
    <ndxf>
      <font>
        <sz val="10"/>
        <color auto="1"/>
      </font>
    </ndxf>
  </rcc>
  <rcc rId="1036" sId="3" odxf="1" dxf="1">
    <nc r="AZ15">
      <v>0</v>
    </nc>
    <odxf>
      <font>
        <sz val="10"/>
        <color auto="1"/>
      </font>
    </odxf>
    <ndxf>
      <font>
        <sz val="10"/>
        <color auto="1"/>
      </font>
    </ndxf>
  </rcc>
  <rcc rId="1037" sId="3" odxf="1" dxf="1">
    <nc r="BA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38" sId="3" odxf="1" dxf="1">
    <nc r="BB15">
      <v>0</v>
    </nc>
    <odxf>
      <font>
        <sz val="10"/>
        <color auto="1"/>
      </font>
    </odxf>
    <ndxf>
      <font>
        <sz val="10"/>
        <color auto="1"/>
      </font>
    </ndxf>
  </rcc>
  <rcc rId="1039" sId="3" odxf="1" dxf="1">
    <nc r="BC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40" sId="3" odxf="1" dxf="1">
    <nc r="BD15">
      <v>0</v>
    </nc>
    <odxf>
      <font>
        <sz val="10"/>
        <color auto="1"/>
      </font>
    </odxf>
    <ndxf>
      <font>
        <sz val="10"/>
        <color auto="1"/>
      </font>
    </ndxf>
  </rcc>
  <rcc rId="1041" sId="3" odxf="1" dxf="1">
    <nc r="BE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42" sId="3" odxf="1" dxf="1">
    <nc r="BF15">
      <v>0.9</v>
    </nc>
    <odxf>
      <font>
        <sz val="10"/>
        <color auto="1"/>
      </font>
    </odxf>
    <ndxf>
      <font>
        <sz val="10"/>
        <color auto="1"/>
      </font>
    </ndxf>
  </rcc>
  <rcc rId="1043" sId="3" odxf="1" dxf="1">
    <nc r="BG15">
      <v>0.9</v>
    </nc>
    <odxf>
      <font>
        <sz val="10"/>
        <color auto="1"/>
      </font>
    </odxf>
    <ndxf>
      <font>
        <sz val="10"/>
        <color auto="1"/>
      </font>
    </ndxf>
  </rcc>
  <rcc rId="1044" sId="3" odxf="1" dxf="1">
    <nc r="BH15">
      <v>0.9</v>
    </nc>
    <odxf>
      <font>
        <sz val="10"/>
        <color auto="1"/>
      </font>
    </odxf>
    <ndxf>
      <font>
        <sz val="10"/>
        <color auto="1"/>
      </font>
    </ndxf>
  </rcc>
  <rfmt sheetId="3" sqref="A15:XFD15" start="0" length="0">
    <dxf>
      <alignment vertical="center" wrapText="1"/>
    </dxf>
  </rfmt>
  <rfmt sheetId="3" sqref="A16" start="0" length="0">
    <dxf>
      <font>
        <sz val="10"/>
        <color auto="1"/>
      </font>
    </dxf>
  </rfmt>
  <rfmt sheetId="3" sqref="B16" start="0" length="0">
    <dxf>
      <font>
        <sz val="10"/>
        <color auto="1"/>
      </font>
    </dxf>
  </rfmt>
  <rfmt sheetId="3" sqref="C16" start="0" length="0">
    <dxf>
      <font>
        <sz val="10"/>
        <color auto="1"/>
      </font>
    </dxf>
  </rfmt>
  <rfmt sheetId="3" sqref="D16" start="0" length="0">
    <dxf>
      <font>
        <sz val="10"/>
        <color auto="1"/>
      </font>
    </dxf>
  </rfmt>
  <rfmt sheetId="3" sqref="E16" start="0" length="0">
    <dxf>
      <font>
        <sz val="10"/>
        <color auto="1"/>
      </font>
    </dxf>
  </rfmt>
  <rfmt sheetId="3" sqref="F16" start="0" length="0">
    <dxf>
      <font>
        <sz val="10"/>
        <color auto="1"/>
      </font>
    </dxf>
  </rfmt>
  <rcc rId="1045" sId="3" odxf="1" dxf="1">
    <nc r="G1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46" sId="3" odxf="1" dxf="1">
    <nc r="H16">
      <v>16276</v>
    </nc>
    <odxf>
      <font>
        <sz val="10"/>
        <color auto="1"/>
      </font>
    </odxf>
    <ndxf>
      <font>
        <sz val="10"/>
        <color auto="1"/>
      </font>
    </ndxf>
  </rcc>
  <rfmt sheetId="3" sqref="I16" start="0" length="0">
    <dxf>
      <font>
        <sz val="10"/>
        <color auto="1"/>
      </font>
    </dxf>
  </rfmt>
  <rcc rId="1047" sId="3" odxf="1" dxf="1">
    <nc r="J16">
      <v>635.79999999999995</v>
    </nc>
    <odxf>
      <font>
        <sz val="10"/>
        <color auto="1"/>
      </font>
    </odxf>
    <ndxf>
      <font>
        <sz val="10"/>
        <color auto="1"/>
      </font>
    </ndxf>
  </rcc>
  <rcc rId="1048" sId="3" odxf="1" dxf="1">
    <nc r="K16">
      <v>636.4</v>
    </nc>
    <odxf>
      <font>
        <sz val="10"/>
        <color auto="1"/>
      </font>
    </odxf>
    <ndxf>
      <font>
        <sz val="10"/>
        <color auto="1"/>
      </font>
    </ndxf>
  </rcc>
  <rcc rId="1049" sId="3" odxf="1" dxf="1">
    <nc r="L16">
      <v>637.9</v>
    </nc>
    <odxf>
      <font>
        <sz val="10"/>
        <color auto="1"/>
      </font>
    </odxf>
    <ndxf>
      <font>
        <sz val="10"/>
        <color auto="1"/>
      </font>
    </ndxf>
  </rcc>
  <rcc rId="1050" sId="3" odxf="1" dxf="1">
    <nc r="M16">
      <v>634.4</v>
    </nc>
    <odxf>
      <font>
        <sz val="10"/>
        <color auto="1"/>
      </font>
    </odxf>
    <ndxf>
      <font>
        <sz val="10"/>
        <color auto="1"/>
      </font>
    </ndxf>
  </rcc>
  <rcc rId="1051" sId="3" odxf="1" dxf="1">
    <nc r="N16">
      <v>636</v>
    </nc>
    <odxf>
      <font>
        <sz val="10"/>
        <color auto="1"/>
      </font>
    </odxf>
    <ndxf>
      <font>
        <sz val="10"/>
        <color auto="1"/>
      </font>
    </ndxf>
  </rcc>
  <rcc rId="1052" sId="3" odxf="1" dxf="1">
    <nc r="O16">
      <v>636</v>
    </nc>
    <odxf>
      <font>
        <sz val="10"/>
        <color auto="1"/>
      </font>
    </odxf>
    <ndxf>
      <font>
        <sz val="10"/>
        <color auto="1"/>
      </font>
    </ndxf>
  </rcc>
  <rcc rId="1053" sId="3" odxf="1" dxf="1">
    <nc r="P16">
      <v>635.9</v>
    </nc>
    <odxf>
      <font>
        <sz val="10"/>
        <color auto="1"/>
      </font>
    </odxf>
    <ndxf>
      <font>
        <sz val="10"/>
        <color auto="1"/>
      </font>
    </ndxf>
  </rcc>
  <rcc rId="1054" sId="3" odxf="1" dxf="1">
    <nc r="Q16">
      <v>636.9</v>
    </nc>
    <odxf>
      <font>
        <sz val="10"/>
        <color auto="1"/>
      </font>
    </odxf>
    <ndxf>
      <font>
        <sz val="10"/>
        <color auto="1"/>
      </font>
    </ndxf>
  </rcc>
  <rcc rId="1055" sId="3" odxf="1" dxf="1">
    <nc r="R16">
      <v>638</v>
    </nc>
    <odxf>
      <font>
        <sz val="10"/>
        <color auto="1"/>
      </font>
    </odxf>
    <ndxf>
      <font>
        <sz val="10"/>
        <color auto="1"/>
      </font>
    </ndxf>
  </rcc>
  <rcc rId="1056" sId="3" odxf="1" dxf="1">
    <nc r="S16">
      <v>636.9</v>
    </nc>
    <odxf>
      <font>
        <sz val="10"/>
        <color auto="1"/>
      </font>
    </odxf>
    <ndxf>
      <font>
        <sz val="10"/>
        <color auto="1"/>
      </font>
    </ndxf>
  </rcc>
  <rcc rId="1057" sId="3" odxf="1" dxf="1">
    <nc r="T16">
      <v>634.79999999999995</v>
    </nc>
    <odxf>
      <font>
        <sz val="10"/>
        <color auto="1"/>
      </font>
    </odxf>
    <ndxf>
      <font>
        <sz val="10"/>
        <color auto="1"/>
      </font>
    </ndxf>
  </rcc>
  <rcc rId="1058" sId="3" odxf="1" dxf="1">
    <nc r="U16">
      <v>638.5</v>
    </nc>
    <odxf>
      <font>
        <sz val="10"/>
        <color auto="1"/>
      </font>
    </odxf>
    <ndxf>
      <font>
        <sz val="10"/>
        <color auto="1"/>
      </font>
    </ndxf>
  </rcc>
  <rcc rId="1059" sId="3" odxf="1" dxf="1">
    <nc r="V16">
      <v>636.29999999999995</v>
    </nc>
    <odxf>
      <font>
        <sz val="10"/>
        <color auto="1"/>
      </font>
    </odxf>
    <ndxf>
      <font>
        <sz val="10"/>
        <color auto="1"/>
      </font>
    </ndxf>
  </rcc>
  <rcc rId="1060" sId="3" odxf="1" dxf="1">
    <nc r="W16">
      <v>635.9</v>
    </nc>
    <odxf>
      <font>
        <sz val="10"/>
        <color auto="1"/>
      </font>
    </odxf>
    <ndxf>
      <font>
        <sz val="10"/>
        <color auto="1"/>
      </font>
    </ndxf>
  </rcc>
  <rcc rId="1061" sId="3" odxf="1" dxf="1">
    <nc r="X16">
      <v>635.70000000000005</v>
    </nc>
    <odxf>
      <font>
        <sz val="10"/>
        <color auto="1"/>
      </font>
    </odxf>
    <ndxf>
      <font>
        <sz val="10"/>
        <color auto="1"/>
      </font>
    </ndxf>
  </rcc>
  <rcc rId="1062" sId="3" odxf="1" dxf="1">
    <nc r="Y16">
      <v>635.70000000000005</v>
    </nc>
    <odxf>
      <font>
        <sz val="10"/>
        <color auto="1"/>
      </font>
    </odxf>
    <ndxf>
      <font>
        <sz val="10"/>
        <color auto="1"/>
      </font>
    </ndxf>
  </rcc>
  <rcc rId="1063" sId="3" odxf="1" dxf="1">
    <nc r="Z16">
      <v>633.20000000000005</v>
    </nc>
    <odxf>
      <font>
        <sz val="10"/>
        <color auto="1"/>
      </font>
    </odxf>
    <ndxf>
      <font>
        <sz val="10"/>
        <color auto="1"/>
      </font>
    </ndxf>
  </rcc>
  <rcc rId="1064" sId="3" odxf="1" dxf="1">
    <nc r="AA16">
      <v>635.70000000000005</v>
    </nc>
    <odxf>
      <font>
        <sz val="10"/>
        <color auto="1"/>
      </font>
    </odxf>
    <ndxf>
      <font>
        <sz val="10"/>
        <color auto="1"/>
      </font>
    </ndxf>
  </rcc>
  <rcc rId="1065" sId="3" odxf="1" dxf="1">
    <nc r="AB16">
      <v>635</v>
    </nc>
    <odxf>
      <font>
        <sz val="10"/>
        <color auto="1"/>
      </font>
    </odxf>
    <ndxf>
      <font>
        <sz val="10"/>
        <color auto="1"/>
      </font>
    </ndxf>
  </rcc>
  <rcc rId="1066" sId="3" odxf="1" dxf="1">
    <nc r="AC16">
      <v>639</v>
    </nc>
    <odxf>
      <font>
        <sz val="10"/>
        <color auto="1"/>
      </font>
    </odxf>
    <ndxf>
      <font>
        <sz val="10"/>
        <color auto="1"/>
      </font>
    </ndxf>
  </rcc>
  <rcc rId="1067" sId="3" odxf="1" dxf="1">
    <nc r="AD16">
      <v>636</v>
    </nc>
    <odxf>
      <font>
        <sz val="10"/>
        <color auto="1"/>
      </font>
    </odxf>
    <ndxf>
      <font>
        <sz val="10"/>
        <color auto="1"/>
      </font>
    </ndxf>
  </rcc>
  <rcc rId="1068" sId="3" odxf="1" dxf="1">
    <nc r="AE16">
      <v>636.20000000000005</v>
    </nc>
    <odxf>
      <font>
        <sz val="10"/>
        <color auto="1"/>
      </font>
    </odxf>
    <ndxf>
      <font>
        <sz val="10"/>
        <color auto="1"/>
      </font>
    </ndxf>
  </rcc>
  <rcc rId="1069" sId="3" odxf="1" dxf="1">
    <nc r="AF16">
      <v>636</v>
    </nc>
    <odxf>
      <font>
        <sz val="10"/>
        <color auto="1"/>
      </font>
    </odxf>
    <ndxf>
      <font>
        <sz val="10"/>
        <color auto="1"/>
      </font>
    </ndxf>
  </rcc>
  <rcc rId="1070" sId="3" odxf="1" dxf="1">
    <nc r="AG16">
      <v>640.70000000000005</v>
    </nc>
    <odxf>
      <font>
        <sz val="10"/>
        <color auto="1"/>
      </font>
    </odxf>
    <ndxf>
      <font>
        <sz val="10"/>
        <color auto="1"/>
      </font>
    </ndxf>
  </rcc>
  <rcc rId="1071" sId="3" odxf="1" dxf="1">
    <nc r="AH16">
      <v>637.1</v>
    </nc>
    <odxf>
      <font>
        <sz val="10"/>
        <color auto="1"/>
      </font>
    </odxf>
    <ndxf>
      <font>
        <sz val="10"/>
        <color auto="1"/>
      </font>
    </ndxf>
  </rcc>
  <rcc rId="1072" sId="3" odxf="1" dxf="1">
    <nc r="AI16">
      <v>635.29999999999995</v>
    </nc>
    <odxf>
      <font>
        <sz val="10"/>
        <color auto="1"/>
      </font>
    </odxf>
    <ndxf>
      <font>
        <sz val="10"/>
        <color auto="1"/>
      </font>
    </ndxf>
  </rcc>
  <rcc rId="1073" sId="3" odxf="1" dxf="1">
    <nc r="AJ16">
      <v>636</v>
    </nc>
    <odxf>
      <font>
        <sz val="10"/>
        <color auto="1"/>
      </font>
    </odxf>
    <ndxf>
      <font>
        <sz val="10"/>
        <color auto="1"/>
      </font>
    </ndxf>
  </rcc>
  <rcc rId="1074" sId="3" odxf="1" dxf="1">
    <nc r="AK16">
      <v>637.5</v>
    </nc>
    <odxf>
      <font>
        <sz val="10"/>
        <color auto="1"/>
      </font>
    </odxf>
    <ndxf>
      <font>
        <sz val="10"/>
        <color auto="1"/>
      </font>
    </ndxf>
  </rcc>
  <rcc rId="1075" sId="3" odxf="1" dxf="1">
    <nc r="AL16">
      <v>634.20000000000005</v>
    </nc>
    <odxf>
      <font>
        <sz val="10"/>
        <color auto="1"/>
      </font>
    </odxf>
    <ndxf>
      <font>
        <sz val="10"/>
        <color auto="1"/>
      </font>
    </ndxf>
  </rcc>
  <rcc rId="1076" sId="3" odxf="1" dxf="1">
    <nc r="AM16">
      <v>635.70000000000005</v>
    </nc>
    <odxf>
      <font>
        <sz val="10"/>
        <color auto="1"/>
      </font>
    </odxf>
    <ndxf>
      <font>
        <sz val="10"/>
        <color auto="1"/>
      </font>
    </ndxf>
  </rcc>
  <rcc rId="1077" sId="3" odxf="1" dxf="1">
    <nc r="AN16">
      <v>636.70000000000005</v>
    </nc>
    <odxf>
      <font>
        <sz val="10"/>
        <color auto="1"/>
      </font>
    </odxf>
    <ndxf>
      <font>
        <sz val="10"/>
        <color auto="1"/>
      </font>
    </ndxf>
  </rcc>
  <rcc rId="1078" sId="3" odxf="1" dxf="1">
    <nc r="AO16">
      <v>635.9</v>
    </nc>
    <odxf>
      <font>
        <sz val="10"/>
        <color auto="1"/>
      </font>
    </odxf>
    <ndxf>
      <font>
        <sz val="10"/>
        <color auto="1"/>
      </font>
    </ndxf>
  </rcc>
  <rcc rId="1079" sId="3" odxf="1" dxf="1">
    <nc r="AP16">
      <v>694.4</v>
    </nc>
    <odxf>
      <font>
        <sz val="10"/>
        <color auto="1"/>
      </font>
    </odxf>
    <ndxf>
      <font>
        <sz val="10"/>
        <color auto="1"/>
      </font>
    </ndxf>
  </rcc>
  <rcc rId="1080" sId="3" odxf="1" dxf="1">
    <nc r="AQ16">
      <v>634.79999999999995</v>
    </nc>
    <odxf>
      <font>
        <sz val="10"/>
        <color auto="1"/>
      </font>
    </odxf>
    <ndxf>
      <font>
        <sz val="10"/>
        <color auto="1"/>
      </font>
    </ndxf>
  </rcc>
  <rcc rId="1081" sId="3" odxf="1" dxf="1">
    <nc r="AR16">
      <v>839</v>
    </nc>
    <odxf>
      <font>
        <sz val="10"/>
        <color auto="1"/>
      </font>
    </odxf>
    <ndxf>
      <font>
        <sz val="10"/>
        <color auto="1"/>
      </font>
    </ndxf>
  </rcc>
  <rcc rId="1082" sId="3" odxf="1" dxf="1">
    <nc r="AS16">
      <v>988.8</v>
    </nc>
    <odxf>
      <font>
        <sz val="10"/>
        <color auto="1"/>
      </font>
    </odxf>
    <ndxf>
      <font>
        <sz val="10"/>
        <color auto="1"/>
      </font>
    </ndxf>
  </rcc>
  <rcc rId="1083" sId="3" odxf="1" dxf="1">
    <nc r="AT16">
      <v>844.1</v>
    </nc>
    <odxf>
      <font>
        <sz val="10"/>
        <color auto="1"/>
      </font>
    </odxf>
    <ndxf>
      <font>
        <sz val="10"/>
        <color auto="1"/>
      </font>
    </ndxf>
  </rcc>
  <rcc rId="1084" sId="3" odxf="1" dxf="1">
    <nc r="AU16">
      <v>816.7</v>
    </nc>
    <odxf>
      <font>
        <sz val="10"/>
        <color auto="1"/>
      </font>
    </odxf>
    <ndxf>
      <font>
        <sz val="10"/>
        <color auto="1"/>
      </font>
    </ndxf>
  </rcc>
  <rcc rId="1085" sId="3" odxf="1" dxf="1">
    <nc r="AV16">
      <v>814.5</v>
    </nc>
    <odxf>
      <font>
        <sz val="10"/>
        <color auto="1"/>
      </font>
    </odxf>
    <ndxf>
      <font>
        <sz val="10"/>
        <color auto="1"/>
      </font>
    </ndxf>
  </rcc>
  <rcc rId="1086" sId="3" odxf="1" dxf="1">
    <nc r="AW16">
      <v>747.4</v>
    </nc>
    <odxf>
      <font>
        <sz val="10"/>
        <color auto="1"/>
      </font>
    </odxf>
    <ndxf>
      <font>
        <sz val="10"/>
        <color auto="1"/>
      </font>
    </ndxf>
  </rcc>
  <rcc rId="1087" sId="3" odxf="1" dxf="1">
    <nc r="AX16">
      <v>729.1</v>
    </nc>
    <odxf>
      <font>
        <sz val="10"/>
        <color auto="1"/>
      </font>
    </odxf>
    <ndxf>
      <font>
        <sz val="10"/>
        <color auto="1"/>
      </font>
    </ndxf>
  </rcc>
  <rcc rId="1088" sId="3" odxf="1" dxf="1">
    <nc r="AY16">
      <v>749.1</v>
    </nc>
    <odxf>
      <font>
        <sz val="10"/>
        <color auto="1"/>
      </font>
    </odxf>
    <ndxf>
      <font>
        <sz val="10"/>
        <color auto="1"/>
      </font>
    </ndxf>
  </rcc>
  <rcc rId="1089" sId="3" odxf="1" dxf="1">
    <nc r="AZ16">
      <v>752.4</v>
    </nc>
    <odxf>
      <font>
        <sz val="10"/>
        <color auto="1"/>
      </font>
    </odxf>
    <ndxf>
      <font>
        <sz val="10"/>
        <color auto="1"/>
      </font>
    </ndxf>
  </rcc>
  <rcc rId="1090" sId="3" odxf="1" dxf="1">
    <nc r="BA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91" sId="3" odxf="1" dxf="1">
    <nc r="BB16">
      <v>633.6</v>
    </nc>
    <odxf>
      <font>
        <sz val="10"/>
        <color auto="1"/>
      </font>
    </odxf>
    <ndxf>
      <font>
        <sz val="10"/>
        <color auto="1"/>
      </font>
    </ndxf>
  </rcc>
  <rcc rId="1092" sId="3" odxf="1" dxf="1">
    <nc r="BC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93" sId="3" odxf="1" dxf="1">
    <nc r="BD16">
      <v>637.29999999999995</v>
    </nc>
    <odxf>
      <font>
        <sz val="10"/>
        <color auto="1"/>
      </font>
    </odxf>
    <ndxf>
      <font>
        <sz val="10"/>
        <color auto="1"/>
      </font>
    </ndxf>
  </rcc>
  <rcc rId="1094" sId="3" odxf="1" dxf="1">
    <nc r="BE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95" sId="3" odxf="1" dxf="1">
    <nc r="BF16">
      <v>679.1</v>
    </nc>
    <odxf>
      <font>
        <sz val="10"/>
        <color auto="1"/>
      </font>
    </odxf>
    <ndxf>
      <font>
        <sz val="10"/>
        <color auto="1"/>
      </font>
    </ndxf>
  </rcc>
  <rcc rId="1096" sId="3" odxf="1" dxf="1">
    <nc r="BG16">
      <v>988.8</v>
    </nc>
    <odxf>
      <font>
        <sz val="10"/>
        <color auto="1"/>
      </font>
    </odxf>
    <ndxf>
      <font>
        <sz val="10"/>
        <color auto="1"/>
      </font>
    </ndxf>
  </rcc>
  <rcc rId="1097" sId="3" odxf="1" dxf="1">
    <nc r="BH16">
      <v>603.1</v>
    </nc>
    <odxf>
      <font>
        <sz val="10"/>
        <color auto="1"/>
      </font>
    </odxf>
    <ndxf>
      <font>
        <sz val="10"/>
        <color auto="1"/>
      </font>
    </ndxf>
  </rcc>
  <rfmt sheetId="3" sqref="A16:XFD16" start="0" length="0">
    <dxf>
      <alignment vertical="center" wrapText="1"/>
    </dxf>
  </rfmt>
  <rfmt sheetId="3" sqref="A17" start="0" length="0">
    <dxf>
      <font>
        <sz val="10"/>
        <color auto="1"/>
      </font>
    </dxf>
  </rfmt>
  <rfmt sheetId="3" sqref="B17" start="0" length="0">
    <dxf>
      <font>
        <sz val="10"/>
        <color auto="1"/>
      </font>
    </dxf>
  </rfmt>
  <rfmt sheetId="3" sqref="C17" start="0" length="0">
    <dxf>
      <font>
        <sz val="10"/>
        <color auto="1"/>
      </font>
    </dxf>
  </rfmt>
  <rfmt sheetId="3" sqref="D17" start="0" length="0">
    <dxf>
      <font>
        <sz val="10"/>
        <color auto="1"/>
      </font>
    </dxf>
  </rfmt>
  <rfmt sheetId="3" sqref="E17" start="0" length="0">
    <dxf>
      <font>
        <sz val="10"/>
        <color auto="1"/>
      </font>
    </dxf>
  </rfmt>
  <rfmt sheetId="3" sqref="F17" start="0" length="0">
    <dxf>
      <font>
        <sz val="10"/>
        <color auto="1"/>
      </font>
    </dxf>
  </rfmt>
  <rcc rId="1098" sId="3" odxf="1" dxf="1">
    <nc r="G1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99" sId="3" odxf="1" dxf="1">
    <nc r="H17">
      <v>16276</v>
    </nc>
    <odxf>
      <font>
        <sz val="10"/>
        <color auto="1"/>
      </font>
    </odxf>
    <ndxf>
      <font>
        <sz val="10"/>
        <color auto="1"/>
      </font>
    </ndxf>
  </rcc>
  <rfmt sheetId="3" sqref="I17" start="0" length="0">
    <dxf>
      <font>
        <sz val="10"/>
        <color auto="1"/>
      </font>
    </dxf>
  </rfmt>
  <rcc rId="1100" sId="3" odxf="1" dxf="1">
    <nc r="J17">
      <v>0</v>
    </nc>
    <odxf>
      <font>
        <sz val="10"/>
        <color auto="1"/>
      </font>
    </odxf>
    <ndxf>
      <font>
        <sz val="10"/>
        <color auto="1"/>
      </font>
    </ndxf>
  </rcc>
  <rcc rId="1101" sId="3" odxf="1" dxf="1">
    <nc r="K17">
      <v>0</v>
    </nc>
    <odxf>
      <font>
        <sz val="10"/>
        <color auto="1"/>
      </font>
    </odxf>
    <ndxf>
      <font>
        <sz val="10"/>
        <color auto="1"/>
      </font>
    </ndxf>
  </rcc>
  <rcc rId="1102" sId="3" odxf="1" dxf="1">
    <nc r="L17">
      <v>0</v>
    </nc>
    <odxf>
      <font>
        <sz val="10"/>
        <color auto="1"/>
      </font>
    </odxf>
    <ndxf>
      <font>
        <sz val="10"/>
        <color auto="1"/>
      </font>
    </ndxf>
  </rcc>
  <rcc rId="1103" sId="3" odxf="1" dxf="1">
    <nc r="M17">
      <v>0</v>
    </nc>
    <odxf>
      <font>
        <sz val="10"/>
        <color auto="1"/>
      </font>
    </odxf>
    <ndxf>
      <font>
        <sz val="10"/>
        <color auto="1"/>
      </font>
    </ndxf>
  </rcc>
  <rcc rId="1104" sId="3" odxf="1" dxf="1">
    <nc r="N17">
      <v>0</v>
    </nc>
    <odxf>
      <font>
        <sz val="10"/>
        <color auto="1"/>
      </font>
    </odxf>
    <ndxf>
      <font>
        <sz val="10"/>
        <color auto="1"/>
      </font>
    </ndxf>
  </rcc>
  <rcc rId="1105" sId="3" odxf="1" dxf="1">
    <nc r="O17">
      <v>-8</v>
    </nc>
    <odxf>
      <font>
        <sz val="10"/>
        <color auto="1"/>
      </font>
    </odxf>
    <ndxf>
      <font>
        <sz val="10"/>
        <color auto="1"/>
      </font>
    </ndxf>
  </rcc>
  <rcc rId="1106" sId="3" odxf="1" dxf="1">
    <nc r="P17">
      <v>17.100000000000001</v>
    </nc>
    <odxf>
      <font>
        <sz val="10"/>
        <color auto="1"/>
      </font>
    </odxf>
    <ndxf>
      <font>
        <sz val="10"/>
        <color auto="1"/>
      </font>
    </ndxf>
  </rcc>
  <rcc rId="1107" sId="3" odxf="1" dxf="1">
    <nc r="Q17">
      <v>-21.3</v>
    </nc>
    <odxf>
      <font>
        <sz val="10"/>
        <color auto="1"/>
      </font>
    </odxf>
    <ndxf>
      <font>
        <sz val="10"/>
        <color auto="1"/>
      </font>
    </ndxf>
  </rcc>
  <rcc rId="1108" sId="3" odxf="1" dxf="1">
    <nc r="R17">
      <v>0.5</v>
    </nc>
    <odxf>
      <font>
        <sz val="10"/>
        <color auto="1"/>
      </font>
    </odxf>
    <ndxf>
      <font>
        <sz val="10"/>
        <color auto="1"/>
      </font>
    </ndxf>
  </rcc>
  <rcc rId="1109" sId="3" odxf="1" dxf="1">
    <nc r="S17">
      <v>17.7</v>
    </nc>
    <odxf>
      <font>
        <sz val="10"/>
        <color auto="1"/>
      </font>
    </odxf>
    <ndxf>
      <font>
        <sz val="10"/>
        <color auto="1"/>
      </font>
    </ndxf>
  </rcc>
  <rcc rId="1110" sId="3" odxf="1" dxf="1">
    <nc r="T17">
      <v>73.5</v>
    </nc>
    <odxf>
      <font>
        <sz val="10"/>
        <color auto="1"/>
      </font>
    </odxf>
    <ndxf>
      <font>
        <sz val="10"/>
        <color auto="1"/>
      </font>
    </ndxf>
  </rcc>
  <rcc rId="1111" sId="3" odxf="1" dxf="1">
    <nc r="U17">
      <v>66.8</v>
    </nc>
    <odxf>
      <font>
        <sz val="10"/>
        <color auto="1"/>
      </font>
    </odxf>
    <ndxf>
      <font>
        <sz val="10"/>
        <color auto="1"/>
      </font>
    </ndxf>
  </rcc>
  <rcc rId="1112" sId="3" odxf="1" dxf="1">
    <nc r="V17">
      <v>61.4</v>
    </nc>
    <odxf>
      <font>
        <sz val="10"/>
        <color auto="1"/>
      </font>
    </odxf>
    <ndxf>
      <font>
        <sz val="10"/>
        <color auto="1"/>
      </font>
    </ndxf>
  </rcc>
  <rcc rId="1113" sId="3" odxf="1" dxf="1">
    <nc r="W17">
      <v>95.4</v>
    </nc>
    <odxf>
      <font>
        <sz val="10"/>
        <color auto="1"/>
      </font>
    </odxf>
    <ndxf>
      <font>
        <sz val="10"/>
        <color auto="1"/>
      </font>
    </ndxf>
  </rcc>
  <rcc rId="1114" sId="3" odxf="1" dxf="1">
    <nc r="X17">
      <v>198.3</v>
    </nc>
    <odxf>
      <font>
        <sz val="10"/>
        <color auto="1"/>
      </font>
    </odxf>
    <ndxf>
      <font>
        <sz val="10"/>
        <color auto="1"/>
      </font>
    </ndxf>
  </rcc>
  <rcc rId="1115" sId="3" odxf="1" dxf="1">
    <nc r="Y17">
      <v>273.5</v>
    </nc>
    <odxf>
      <font>
        <sz val="10"/>
        <color auto="1"/>
      </font>
    </odxf>
    <ndxf>
      <font>
        <sz val="10"/>
        <color auto="1"/>
      </font>
    </ndxf>
  </rcc>
  <rcc rId="1116" sId="3" odxf="1" dxf="1">
    <nc r="Z17">
      <v>266.60000000000002</v>
    </nc>
    <odxf>
      <font>
        <sz val="10"/>
        <color auto="1"/>
      </font>
    </odxf>
    <ndxf>
      <font>
        <sz val="10"/>
        <color auto="1"/>
      </font>
    </ndxf>
  </rcc>
  <rcc rId="1117" sId="3" odxf="1" dxf="1">
    <nc r="AA17">
      <v>0</v>
    </nc>
    <odxf>
      <font>
        <sz val="10"/>
        <color auto="1"/>
      </font>
    </odxf>
    <ndxf>
      <font>
        <sz val="10"/>
        <color auto="1"/>
      </font>
    </ndxf>
  </rcc>
  <rcc rId="1118" sId="3" odxf="1" dxf="1">
    <nc r="AB17">
      <v>0</v>
    </nc>
    <odxf>
      <font>
        <sz val="10"/>
        <color auto="1"/>
      </font>
    </odxf>
    <ndxf>
      <font>
        <sz val="10"/>
        <color auto="1"/>
      </font>
    </ndxf>
  </rcc>
  <rcc rId="1119" sId="3" odxf="1" dxf="1">
    <nc r="AC17">
      <v>0</v>
    </nc>
    <odxf>
      <font>
        <sz val="10"/>
        <color auto="1"/>
      </font>
    </odxf>
    <ndxf>
      <font>
        <sz val="10"/>
        <color auto="1"/>
      </font>
    </ndxf>
  </rcc>
  <rcc rId="1120" sId="3" odxf="1" dxf="1">
    <nc r="AD17">
      <v>201.3</v>
    </nc>
    <odxf>
      <font>
        <sz val="10"/>
        <color auto="1"/>
      </font>
    </odxf>
    <ndxf>
      <font>
        <sz val="10"/>
        <color auto="1"/>
      </font>
    </ndxf>
  </rcc>
  <rcc rId="1121" sId="3" odxf="1" dxf="1">
    <nc r="AE17">
      <v>0</v>
    </nc>
    <odxf>
      <font>
        <sz val="10"/>
        <color auto="1"/>
      </font>
    </odxf>
    <ndxf>
      <font>
        <sz val="10"/>
        <color auto="1"/>
      </font>
    </ndxf>
  </rcc>
  <rcc rId="1122" sId="3" odxf="1" dxf="1">
    <nc r="AF17">
      <v>0</v>
    </nc>
    <odxf>
      <font>
        <sz val="10"/>
        <color auto="1"/>
      </font>
    </odxf>
    <ndxf>
      <font>
        <sz val="10"/>
        <color auto="1"/>
      </font>
    </ndxf>
  </rcc>
  <rcc rId="1123" sId="3" odxf="1" dxf="1">
    <nc r="AG17">
      <v>0</v>
    </nc>
    <odxf>
      <font>
        <sz val="10"/>
        <color auto="1"/>
      </font>
    </odxf>
    <ndxf>
      <font>
        <sz val="10"/>
        <color auto="1"/>
      </font>
    </ndxf>
  </rcc>
  <rcc rId="1124" sId="3" odxf="1" dxf="1">
    <nc r="AH17">
      <v>0</v>
    </nc>
    <odxf>
      <font>
        <sz val="10"/>
        <color auto="1"/>
      </font>
    </odxf>
    <ndxf>
      <font>
        <sz val="10"/>
        <color auto="1"/>
      </font>
    </ndxf>
  </rcc>
  <rcc rId="1125" sId="3" odxf="1" dxf="1">
    <nc r="AI17">
      <v>0</v>
    </nc>
    <odxf>
      <font>
        <sz val="10"/>
        <color auto="1"/>
      </font>
    </odxf>
    <ndxf>
      <font>
        <sz val="10"/>
        <color auto="1"/>
      </font>
    </ndxf>
  </rcc>
  <rcc rId="1126" sId="3" odxf="1" dxf="1">
    <nc r="AJ17">
      <v>0</v>
    </nc>
    <odxf>
      <font>
        <sz val="10"/>
        <color auto="1"/>
      </font>
    </odxf>
    <ndxf>
      <font>
        <sz val="10"/>
        <color auto="1"/>
      </font>
    </ndxf>
  </rcc>
  <rcc rId="1127" sId="3" odxf="1" dxf="1">
    <nc r="AK17">
      <v>0</v>
    </nc>
    <odxf>
      <font>
        <sz val="10"/>
        <color auto="1"/>
      </font>
    </odxf>
    <ndxf>
      <font>
        <sz val="10"/>
        <color auto="1"/>
      </font>
    </ndxf>
  </rcc>
  <rcc rId="1128" sId="3" odxf="1" dxf="1">
    <nc r="AL17">
      <v>0</v>
    </nc>
    <odxf>
      <font>
        <sz val="10"/>
        <color auto="1"/>
      </font>
    </odxf>
    <ndxf>
      <font>
        <sz val="10"/>
        <color auto="1"/>
      </font>
    </ndxf>
  </rcc>
  <rcc rId="1129" sId="3" odxf="1" dxf="1">
    <nc r="AM17">
      <v>0</v>
    </nc>
    <odxf>
      <font>
        <sz val="10"/>
        <color auto="1"/>
      </font>
    </odxf>
    <ndxf>
      <font>
        <sz val="10"/>
        <color auto="1"/>
      </font>
    </ndxf>
  </rcc>
  <rcc rId="1130" sId="3" odxf="1" dxf="1">
    <nc r="AN17">
      <v>0</v>
    </nc>
    <odxf>
      <font>
        <sz val="10"/>
        <color auto="1"/>
      </font>
    </odxf>
    <ndxf>
      <font>
        <sz val="10"/>
        <color auto="1"/>
      </font>
    </ndxf>
  </rcc>
  <rcc rId="1131" sId="3" odxf="1" dxf="1">
    <nc r="AO17">
      <v>0</v>
    </nc>
    <odxf>
      <font>
        <sz val="10"/>
        <color auto="1"/>
      </font>
    </odxf>
    <ndxf>
      <font>
        <sz val="10"/>
        <color auto="1"/>
      </font>
    </ndxf>
  </rcc>
  <rcc rId="1132" sId="3" odxf="1" dxf="1">
    <nc r="AP17">
      <v>0</v>
    </nc>
    <odxf>
      <font>
        <sz val="10"/>
        <color auto="1"/>
      </font>
    </odxf>
    <ndxf>
      <font>
        <sz val="10"/>
        <color auto="1"/>
      </font>
    </ndxf>
  </rcc>
  <rcc rId="1133" sId="3" odxf="1" dxf="1">
    <nc r="AQ17">
      <v>0</v>
    </nc>
    <odxf>
      <font>
        <sz val="10"/>
        <color auto="1"/>
      </font>
    </odxf>
    <ndxf>
      <font>
        <sz val="10"/>
        <color auto="1"/>
      </font>
    </ndxf>
  </rcc>
  <rcc rId="1134" sId="3" odxf="1" dxf="1">
    <nc r="AR17">
      <v>0</v>
    </nc>
    <odxf>
      <font>
        <sz val="10"/>
        <color auto="1"/>
      </font>
    </odxf>
    <ndxf>
      <font>
        <sz val="10"/>
        <color auto="1"/>
      </font>
    </ndxf>
  </rcc>
  <rcc rId="1135" sId="3" odxf="1" dxf="1">
    <nc r="AS17">
      <v>0</v>
    </nc>
    <odxf>
      <font>
        <sz val="10"/>
        <color auto="1"/>
      </font>
    </odxf>
    <ndxf>
      <font>
        <sz val="10"/>
        <color auto="1"/>
      </font>
    </ndxf>
  </rcc>
  <rcc rId="1136" sId="3" odxf="1" dxf="1">
    <nc r="AT17">
      <v>0</v>
    </nc>
    <odxf>
      <font>
        <sz val="10"/>
        <color auto="1"/>
      </font>
    </odxf>
    <ndxf>
      <font>
        <sz val="10"/>
        <color auto="1"/>
      </font>
    </ndxf>
  </rcc>
  <rcc rId="1137" sId="3" odxf="1" dxf="1">
    <nc r="AU17">
      <v>0</v>
    </nc>
    <odxf>
      <font>
        <sz val="10"/>
        <color auto="1"/>
      </font>
    </odxf>
    <ndxf>
      <font>
        <sz val="10"/>
        <color auto="1"/>
      </font>
    </ndxf>
  </rcc>
  <rcc rId="1138" sId="3" odxf="1" dxf="1">
    <nc r="AV17">
      <v>0</v>
    </nc>
    <odxf>
      <font>
        <sz val="10"/>
        <color auto="1"/>
      </font>
    </odxf>
    <ndxf>
      <font>
        <sz val="10"/>
        <color auto="1"/>
      </font>
    </ndxf>
  </rcc>
  <rcc rId="1139" sId="3" odxf="1" dxf="1">
    <nc r="AW17">
      <v>0</v>
    </nc>
    <odxf>
      <font>
        <sz val="10"/>
        <color auto="1"/>
      </font>
    </odxf>
    <ndxf>
      <font>
        <sz val="10"/>
        <color auto="1"/>
      </font>
    </ndxf>
  </rcc>
  <rcc rId="1140" sId="3" odxf="1" dxf="1">
    <nc r="AX17">
      <v>0</v>
    </nc>
    <odxf>
      <font>
        <sz val="10"/>
        <color auto="1"/>
      </font>
    </odxf>
    <ndxf>
      <font>
        <sz val="10"/>
        <color auto="1"/>
      </font>
    </ndxf>
  </rcc>
  <rcc rId="1141" sId="3" odxf="1" dxf="1">
    <nc r="AY17">
      <v>0</v>
    </nc>
    <odxf>
      <font>
        <sz val="10"/>
        <color auto="1"/>
      </font>
    </odxf>
    <ndxf>
      <font>
        <sz val="10"/>
        <color auto="1"/>
      </font>
    </ndxf>
  </rcc>
  <rcc rId="1142" sId="3" odxf="1" dxf="1">
    <nc r="AZ17">
      <v>0</v>
    </nc>
    <odxf>
      <font>
        <sz val="10"/>
        <color auto="1"/>
      </font>
    </odxf>
    <ndxf>
      <font>
        <sz val="10"/>
        <color auto="1"/>
      </font>
    </ndxf>
  </rcc>
  <rcc rId="1143" sId="3" odxf="1" dxf="1">
    <nc r="BA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44" sId="3" odxf="1" dxf="1">
    <nc r="BB17">
      <v>0</v>
    </nc>
    <odxf>
      <font>
        <sz val="10"/>
        <color auto="1"/>
      </font>
    </odxf>
    <ndxf>
      <font>
        <sz val="10"/>
        <color auto="1"/>
      </font>
    </ndxf>
  </rcc>
  <rcc rId="1145" sId="3" odxf="1" dxf="1">
    <nc r="BC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46" sId="3" odxf="1" dxf="1">
    <nc r="BD17">
      <v>0</v>
    </nc>
    <odxf>
      <font>
        <sz val="10"/>
        <color auto="1"/>
      </font>
    </odxf>
    <ndxf>
      <font>
        <sz val="10"/>
        <color auto="1"/>
      </font>
    </ndxf>
  </rcc>
  <rcc rId="1147" sId="3" odxf="1" dxf="1">
    <nc r="BE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48" sId="3" odxf="1" dxf="1">
    <nc r="BF17">
      <v>679.1</v>
    </nc>
    <odxf>
      <font>
        <sz val="10"/>
        <color auto="1"/>
      </font>
    </odxf>
    <ndxf>
      <font>
        <sz val="10"/>
        <color auto="1"/>
      </font>
    </ndxf>
  </rcc>
  <rcc rId="1149" sId="3" odxf="1" dxf="1">
    <nc r="BG17">
      <v>988.8</v>
    </nc>
    <odxf>
      <font>
        <sz val="10"/>
        <color auto="1"/>
      </font>
    </odxf>
    <ndxf>
      <font>
        <sz val="10"/>
        <color auto="1"/>
      </font>
    </ndxf>
  </rcc>
  <rcc rId="1150" sId="3" odxf="1" dxf="1">
    <nc r="BH17">
      <v>603.1</v>
    </nc>
    <odxf>
      <font>
        <sz val="10"/>
        <color auto="1"/>
      </font>
    </odxf>
    <ndxf>
      <font>
        <sz val="10"/>
        <color auto="1"/>
      </font>
    </ndxf>
  </rcc>
  <rfmt sheetId="3" sqref="A17:XFD17" start="0" length="0">
    <dxf>
      <alignment vertical="center" wrapText="1"/>
    </dxf>
  </rfmt>
  <rfmt sheetId="3" sqref="A18" start="0" length="0">
    <dxf>
      <font>
        <sz val="10"/>
        <color auto="1"/>
      </font>
    </dxf>
  </rfmt>
  <rfmt sheetId="3" sqref="B18" start="0" length="0">
    <dxf>
      <font>
        <sz val="10"/>
        <color auto="1"/>
      </font>
    </dxf>
  </rfmt>
  <rfmt sheetId="3" sqref="C18" start="0" length="0">
    <dxf>
      <font>
        <sz val="10"/>
        <color auto="1"/>
      </font>
    </dxf>
  </rfmt>
  <rfmt sheetId="3" sqref="D18" start="0" length="0">
    <dxf>
      <font>
        <sz val="10"/>
        <color auto="1"/>
      </font>
    </dxf>
  </rfmt>
  <rfmt sheetId="3" sqref="E18" start="0" length="0">
    <dxf>
      <font>
        <sz val="10"/>
        <color auto="1"/>
      </font>
    </dxf>
  </rfmt>
  <rfmt sheetId="3" sqref="F18" start="0" length="0">
    <dxf>
      <font>
        <sz val="10"/>
        <color auto="1"/>
      </font>
    </dxf>
  </rfmt>
  <rcc rId="1151" sId="3" odxf="1" dxf="1">
    <nc r="G1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52" sId="3" odxf="1" dxf="1">
    <nc r="H18">
      <v>4.3</v>
    </nc>
    <odxf>
      <font>
        <sz val="10"/>
        <color auto="1"/>
      </font>
    </odxf>
    <ndxf>
      <font>
        <sz val="10"/>
        <color auto="1"/>
      </font>
    </ndxf>
  </rcc>
  <rfmt sheetId="3" sqref="I18" start="0" length="0">
    <dxf>
      <font>
        <sz val="10"/>
        <color auto="1"/>
      </font>
    </dxf>
  </rfmt>
  <rcc rId="1153" sId="3" odxf="1" dxf="1">
    <nc r="J18">
      <v>0.1</v>
    </nc>
    <odxf>
      <font>
        <sz val="10"/>
        <color auto="1"/>
      </font>
    </odxf>
    <ndxf>
      <font>
        <sz val="10"/>
        <color auto="1"/>
      </font>
    </ndxf>
  </rcc>
  <rcc rId="1154" sId="3" odxf="1" dxf="1">
    <nc r="K18">
      <v>0.1</v>
    </nc>
    <odxf>
      <font>
        <sz val="10"/>
        <color auto="1"/>
      </font>
    </odxf>
    <ndxf>
      <font>
        <sz val="10"/>
        <color auto="1"/>
      </font>
    </ndxf>
  </rcc>
  <rcc rId="1155" sId="3" odxf="1" dxf="1">
    <nc r="L18">
      <v>0.2</v>
    </nc>
    <odxf>
      <font>
        <sz val="10"/>
        <color auto="1"/>
      </font>
    </odxf>
    <ndxf>
      <font>
        <sz val="10"/>
        <color auto="1"/>
      </font>
    </ndxf>
  </rcc>
  <rcc rId="1156" sId="3" odxf="1" dxf="1">
    <nc r="M18">
      <v>0.1</v>
    </nc>
    <odxf>
      <font>
        <sz val="10"/>
        <color auto="1"/>
      </font>
    </odxf>
    <ndxf>
      <font>
        <sz val="10"/>
        <color auto="1"/>
      </font>
    </ndxf>
  </rcc>
  <rcc rId="1157" sId="3" odxf="1" dxf="1">
    <nc r="N18">
      <v>0.1</v>
    </nc>
    <odxf>
      <font>
        <sz val="10"/>
        <color auto="1"/>
      </font>
    </odxf>
    <ndxf>
      <font>
        <sz val="10"/>
        <color auto="1"/>
      </font>
    </ndxf>
  </rcc>
  <rcc rId="1158" sId="3" odxf="1" dxf="1">
    <nc r="O18">
      <v>0.1</v>
    </nc>
    <odxf>
      <font>
        <sz val="10"/>
        <color auto="1"/>
      </font>
    </odxf>
    <ndxf>
      <font>
        <sz val="10"/>
        <color auto="1"/>
      </font>
    </ndxf>
  </rcc>
  <rcc rId="1159" sId="3" odxf="1" dxf="1">
    <nc r="P18">
      <v>0.1</v>
    </nc>
    <odxf>
      <font>
        <sz val="10"/>
        <color auto="1"/>
      </font>
    </odxf>
    <ndxf>
      <font>
        <sz val="10"/>
        <color auto="1"/>
      </font>
    </ndxf>
  </rcc>
  <rcc rId="1160" sId="3" odxf="1" dxf="1">
    <nc r="Q18">
      <v>0.1</v>
    </nc>
    <odxf>
      <font>
        <sz val="10"/>
        <color auto="1"/>
      </font>
    </odxf>
    <ndxf>
      <font>
        <sz val="10"/>
        <color auto="1"/>
      </font>
    </ndxf>
  </rcc>
  <rcc rId="1161" sId="3" odxf="1" dxf="1">
    <nc r="R18">
      <v>0.1</v>
    </nc>
    <odxf>
      <font>
        <sz val="10"/>
        <color auto="1"/>
      </font>
    </odxf>
    <ndxf>
      <font>
        <sz val="10"/>
        <color auto="1"/>
      </font>
    </ndxf>
  </rcc>
  <rcc rId="1162" sId="3" odxf="1" dxf="1">
    <nc r="S18">
      <v>0.1</v>
    </nc>
    <odxf>
      <font>
        <sz val="10"/>
        <color auto="1"/>
      </font>
    </odxf>
    <ndxf>
      <font>
        <sz val="10"/>
        <color auto="1"/>
      </font>
    </ndxf>
  </rcc>
  <rcc rId="1163" sId="3" odxf="1" dxf="1">
    <nc r="T18">
      <v>0.1</v>
    </nc>
    <odxf>
      <font>
        <sz val="10"/>
        <color auto="1"/>
      </font>
    </odxf>
    <ndxf>
      <font>
        <sz val="10"/>
        <color auto="1"/>
      </font>
    </ndxf>
  </rcc>
  <rcc rId="1164" sId="3" odxf="1" dxf="1">
    <nc r="U18">
      <v>0.2</v>
    </nc>
    <odxf>
      <font>
        <sz val="10"/>
        <color auto="1"/>
      </font>
    </odxf>
    <ndxf>
      <font>
        <sz val="10"/>
        <color auto="1"/>
      </font>
    </ndxf>
  </rcc>
  <rcc rId="1165" sId="3" odxf="1" dxf="1">
    <nc r="V18">
      <v>0.1</v>
    </nc>
    <odxf>
      <font>
        <sz val="10"/>
        <color auto="1"/>
      </font>
    </odxf>
    <ndxf>
      <font>
        <sz val="10"/>
        <color auto="1"/>
      </font>
    </ndxf>
  </rcc>
  <rcc rId="1166" sId="3" odxf="1" dxf="1">
    <nc r="W18">
      <v>0.1</v>
    </nc>
    <odxf>
      <font>
        <sz val="10"/>
        <color auto="1"/>
      </font>
    </odxf>
    <ndxf>
      <font>
        <sz val="10"/>
        <color auto="1"/>
      </font>
    </ndxf>
  </rcc>
  <rcc rId="1167" sId="3" odxf="1" dxf="1">
    <nc r="X18">
      <v>0.1</v>
    </nc>
    <odxf>
      <font>
        <sz val="10"/>
        <color auto="1"/>
      </font>
    </odxf>
    <ndxf>
      <font>
        <sz val="10"/>
        <color auto="1"/>
      </font>
    </ndxf>
  </rcc>
  <rcc rId="1168" sId="3" odxf="1" dxf="1">
    <nc r="Y18">
      <v>0.1</v>
    </nc>
    <odxf>
      <font>
        <sz val="10"/>
        <color auto="1"/>
      </font>
    </odxf>
    <ndxf>
      <font>
        <sz val="10"/>
        <color auto="1"/>
      </font>
    </ndxf>
  </rcc>
  <rcc rId="1169" sId="3" odxf="1" dxf="1">
    <nc r="Z18">
      <v>0.2</v>
    </nc>
    <odxf>
      <font>
        <sz val="10"/>
        <color auto="1"/>
      </font>
    </odxf>
    <ndxf>
      <font>
        <sz val="10"/>
        <color auto="1"/>
      </font>
    </ndxf>
  </rcc>
  <rcc rId="1170" sId="3" odxf="1" dxf="1">
    <nc r="AA18">
      <v>0.2</v>
    </nc>
    <odxf>
      <font>
        <sz val="10"/>
        <color auto="1"/>
      </font>
    </odxf>
    <ndxf>
      <font>
        <sz val="10"/>
        <color auto="1"/>
      </font>
    </ndxf>
  </rcc>
  <rcc rId="1171" sId="3" odxf="1" dxf="1">
    <nc r="AB18">
      <v>0.2</v>
    </nc>
    <odxf>
      <font>
        <sz val="10"/>
        <color auto="1"/>
      </font>
    </odxf>
    <ndxf>
      <font>
        <sz val="10"/>
        <color auto="1"/>
      </font>
    </ndxf>
  </rcc>
  <rcc rId="1172" sId="3" odxf="1" dxf="1">
    <nc r="AC18">
      <v>0.2</v>
    </nc>
    <odxf>
      <font>
        <sz val="10"/>
        <color auto="1"/>
      </font>
    </odxf>
    <ndxf>
      <font>
        <sz val="10"/>
        <color auto="1"/>
      </font>
    </ndxf>
  </rcc>
  <rcc rId="1173" sId="3" odxf="1" dxf="1">
    <nc r="AD18">
      <v>0.2</v>
    </nc>
    <odxf>
      <font>
        <sz val="10"/>
        <color auto="1"/>
      </font>
    </odxf>
    <ndxf>
      <font>
        <sz val="10"/>
        <color auto="1"/>
      </font>
    </ndxf>
  </rcc>
  <rcc rId="1174" sId="3" odxf="1" dxf="1">
    <nc r="AE18">
      <v>0.2</v>
    </nc>
    <odxf>
      <font>
        <sz val="10"/>
        <color auto="1"/>
      </font>
    </odxf>
    <ndxf>
      <font>
        <sz val="10"/>
        <color auto="1"/>
      </font>
    </ndxf>
  </rcc>
  <rcc rId="1175" sId="3" odxf="1" dxf="1">
    <nc r="AF18">
      <v>0.2</v>
    </nc>
    <odxf>
      <font>
        <sz val="10"/>
        <color auto="1"/>
      </font>
    </odxf>
    <ndxf>
      <font>
        <sz val="10"/>
        <color auto="1"/>
      </font>
    </ndxf>
  </rcc>
  <rcc rId="1176" sId="3" odxf="1" dxf="1">
    <nc r="AG18">
      <v>0.1</v>
    </nc>
    <odxf>
      <font>
        <sz val="10"/>
        <color auto="1"/>
      </font>
    </odxf>
    <ndxf>
      <font>
        <sz val="10"/>
        <color auto="1"/>
      </font>
    </ndxf>
  </rcc>
  <rcc rId="1177" sId="3" odxf="1" dxf="1">
    <nc r="AH18">
      <v>0.1</v>
    </nc>
    <odxf>
      <font>
        <sz val="10"/>
        <color auto="1"/>
      </font>
    </odxf>
    <ndxf>
      <font>
        <sz val="10"/>
        <color auto="1"/>
      </font>
    </ndxf>
  </rcc>
  <rcc rId="1178" sId="3" odxf="1" dxf="1">
    <nc r="AI18">
      <v>0.2</v>
    </nc>
    <odxf>
      <font>
        <sz val="10"/>
        <color auto="1"/>
      </font>
    </odxf>
    <ndxf>
      <font>
        <sz val="10"/>
        <color auto="1"/>
      </font>
    </ndxf>
  </rcc>
  <rcc rId="1179" sId="3" odxf="1" dxf="1">
    <nc r="AJ18">
      <v>0.9</v>
    </nc>
    <odxf>
      <font>
        <sz val="10"/>
        <color auto="1"/>
      </font>
    </odxf>
    <ndxf>
      <font>
        <sz val="10"/>
        <color auto="1"/>
      </font>
    </ndxf>
  </rcc>
  <rcc rId="1180" sId="3" odxf="1" dxf="1">
    <nc r="AK18">
      <v>0.2</v>
    </nc>
    <odxf>
      <font>
        <sz val="10"/>
        <color auto="1"/>
      </font>
    </odxf>
    <ndxf>
      <font>
        <sz val="10"/>
        <color auto="1"/>
      </font>
    </ndxf>
  </rcc>
  <rcc rId="1181" sId="3" odxf="1" dxf="1">
    <nc r="AL18">
      <v>0.2</v>
    </nc>
    <odxf>
      <font>
        <sz val="10"/>
        <color auto="1"/>
      </font>
    </odxf>
    <ndxf>
      <font>
        <sz val="10"/>
        <color auto="1"/>
      </font>
    </ndxf>
  </rcc>
  <rcc rId="1182" sId="3" odxf="1" dxf="1">
    <nc r="AM18">
      <v>0.2</v>
    </nc>
    <odxf>
      <font>
        <sz val="10"/>
        <color auto="1"/>
      </font>
    </odxf>
    <ndxf>
      <font>
        <sz val="10"/>
        <color auto="1"/>
      </font>
    </ndxf>
  </rcc>
  <rcc rId="1183" sId="3" odxf="1" dxf="1">
    <nc r="AN18">
      <v>0.2</v>
    </nc>
    <odxf>
      <font>
        <sz val="10"/>
        <color auto="1"/>
      </font>
    </odxf>
    <ndxf>
      <font>
        <sz val="10"/>
        <color auto="1"/>
      </font>
    </ndxf>
  </rcc>
  <rcc rId="1184" sId="3" odxf="1" dxf="1">
    <nc r="AO18">
      <v>0.2</v>
    </nc>
    <odxf>
      <font>
        <sz val="10"/>
        <color auto="1"/>
      </font>
    </odxf>
    <ndxf>
      <font>
        <sz val="10"/>
        <color auto="1"/>
      </font>
    </ndxf>
  </rcc>
  <rcc rId="1185" sId="3" odxf="1" dxf="1">
    <nc r="AP18">
      <v>0.2</v>
    </nc>
    <odxf>
      <font>
        <sz val="10"/>
        <color auto="1"/>
      </font>
    </odxf>
    <ndxf>
      <font>
        <sz val="10"/>
        <color auto="1"/>
      </font>
    </ndxf>
  </rcc>
  <rcc rId="1186" sId="3" odxf="1" dxf="1">
    <nc r="AQ18">
      <v>0.2</v>
    </nc>
    <odxf>
      <font>
        <sz val="10"/>
        <color auto="1"/>
      </font>
    </odxf>
    <ndxf>
      <font>
        <sz val="10"/>
        <color auto="1"/>
      </font>
    </ndxf>
  </rcc>
  <rcc rId="1187" sId="3" odxf="1" dxf="1">
    <nc r="AR18">
      <v>0.2</v>
    </nc>
    <odxf>
      <font>
        <sz val="10"/>
        <color auto="1"/>
      </font>
    </odxf>
    <ndxf>
      <font>
        <sz val="10"/>
        <color auto="1"/>
      </font>
    </ndxf>
  </rcc>
  <rcc rId="1188" sId="3" odxf="1" dxf="1">
    <nc r="AS18">
      <v>0.2</v>
    </nc>
    <odxf>
      <font>
        <sz val="10"/>
        <color auto="1"/>
      </font>
    </odxf>
    <ndxf>
      <font>
        <sz val="10"/>
        <color auto="1"/>
      </font>
    </ndxf>
  </rcc>
  <rcc rId="1189" sId="3" odxf="1" dxf="1">
    <nc r="AT18">
      <v>0.2</v>
    </nc>
    <odxf>
      <font>
        <sz val="10"/>
        <color auto="1"/>
      </font>
    </odxf>
    <ndxf>
      <font>
        <sz val="10"/>
        <color auto="1"/>
      </font>
    </ndxf>
  </rcc>
  <rcc rId="1190" sId="3" odxf="1" dxf="1">
    <nc r="AU18">
      <v>0.2</v>
    </nc>
    <odxf>
      <font>
        <sz val="10"/>
        <color auto="1"/>
      </font>
    </odxf>
    <ndxf>
      <font>
        <sz val="10"/>
        <color auto="1"/>
      </font>
    </ndxf>
  </rcc>
  <rcc rId="1191" sId="3" odxf="1" dxf="1">
    <nc r="AV18">
      <v>0.3</v>
    </nc>
    <odxf>
      <font>
        <sz val="10"/>
        <color auto="1"/>
      </font>
    </odxf>
    <ndxf>
      <font>
        <sz val="10"/>
        <color auto="1"/>
      </font>
    </ndxf>
  </rcc>
  <rcc rId="1192" sId="3" odxf="1" dxf="1">
    <nc r="AW18">
      <v>0.2</v>
    </nc>
    <odxf>
      <font>
        <sz val="10"/>
        <color auto="1"/>
      </font>
    </odxf>
    <ndxf>
      <font>
        <sz val="10"/>
        <color auto="1"/>
      </font>
    </ndxf>
  </rcc>
  <rcc rId="1193" sId="3" odxf="1" dxf="1">
    <nc r="AX18">
      <v>0.3</v>
    </nc>
    <odxf>
      <font>
        <sz val="10"/>
        <color auto="1"/>
      </font>
    </odxf>
    <ndxf>
      <font>
        <sz val="10"/>
        <color auto="1"/>
      </font>
    </ndxf>
  </rcc>
  <rcc rId="1194" sId="3" odxf="1" dxf="1">
    <nc r="AY18">
      <v>0.2</v>
    </nc>
    <odxf>
      <font>
        <sz val="10"/>
        <color auto="1"/>
      </font>
    </odxf>
    <ndxf>
      <font>
        <sz val="10"/>
        <color auto="1"/>
      </font>
    </ndxf>
  </rcc>
  <rcc rId="1195" sId="3" odxf="1" dxf="1">
    <nc r="AZ18">
      <v>0.2</v>
    </nc>
    <odxf>
      <font>
        <sz val="10"/>
        <color auto="1"/>
      </font>
    </odxf>
    <ndxf>
      <font>
        <sz val="10"/>
        <color auto="1"/>
      </font>
    </ndxf>
  </rcc>
  <rcc rId="1196" sId="3" odxf="1" dxf="1">
    <nc r="BA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97" sId="3" odxf="1" dxf="1">
    <nc r="BB18">
      <v>0.2</v>
    </nc>
    <odxf>
      <font>
        <sz val="10"/>
        <color auto="1"/>
      </font>
    </odxf>
    <ndxf>
      <font>
        <sz val="10"/>
        <color auto="1"/>
      </font>
    </ndxf>
  </rcc>
  <rcc rId="1198" sId="3" odxf="1" dxf="1">
    <nc r="BC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99" sId="3" odxf="1" dxf="1">
    <nc r="BD18">
      <v>0.1</v>
    </nc>
    <odxf>
      <font>
        <sz val="10"/>
        <color auto="1"/>
      </font>
    </odxf>
    <ndxf>
      <font>
        <sz val="10"/>
        <color auto="1"/>
      </font>
    </ndxf>
  </rcc>
  <rcc rId="1200" sId="3" odxf="1" dxf="1">
    <nc r="BE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01" sId="3" odxf="1" dxf="1">
    <nc r="BF18">
      <v>0.2</v>
    </nc>
    <odxf>
      <font>
        <sz val="10"/>
        <color auto="1"/>
      </font>
    </odxf>
    <ndxf>
      <font>
        <sz val="10"/>
        <color auto="1"/>
      </font>
    </ndxf>
  </rcc>
  <rcc rId="1202" sId="3" odxf="1" dxf="1">
    <nc r="BG18">
      <v>0.9</v>
    </nc>
    <odxf>
      <font>
        <sz val="10"/>
        <color auto="1"/>
      </font>
    </odxf>
    <ndxf>
      <font>
        <sz val="10"/>
        <color auto="1"/>
      </font>
    </ndxf>
  </rcc>
  <rcc rId="1203" sId="3" odxf="1" dxf="1">
    <nc r="BH18">
      <v>0.1</v>
    </nc>
    <odxf>
      <font>
        <sz val="10"/>
        <color auto="1"/>
      </font>
    </odxf>
    <ndxf>
      <font>
        <sz val="10"/>
        <color auto="1"/>
      </font>
    </ndxf>
  </rcc>
  <rfmt sheetId="3" sqref="A18:XFD18" start="0" length="0">
    <dxf>
      <alignment vertical="center" wrapText="1"/>
    </dxf>
  </rfmt>
  <rfmt sheetId="3" sqref="A19" start="0" length="0">
    <dxf>
      <font>
        <sz val="10"/>
        <color auto="1"/>
      </font>
    </dxf>
  </rfmt>
  <rfmt sheetId="3" sqref="B19" start="0" length="0">
    <dxf>
      <font>
        <sz val="10"/>
        <color auto="1"/>
      </font>
    </dxf>
  </rfmt>
  <rfmt sheetId="3" sqref="C19" start="0" length="0">
    <dxf>
      <font>
        <sz val="10"/>
        <color auto="1"/>
      </font>
    </dxf>
  </rfmt>
  <rfmt sheetId="3" sqref="D19" start="0" length="0">
    <dxf>
      <font>
        <sz val="10"/>
        <color auto="1"/>
      </font>
    </dxf>
  </rfmt>
  <rfmt sheetId="3" sqref="E19" start="0" length="0">
    <dxf>
      <font>
        <sz val="10"/>
        <color auto="1"/>
      </font>
    </dxf>
  </rfmt>
  <rfmt sheetId="3" sqref="F19" start="0" length="0">
    <dxf>
      <font>
        <sz val="10"/>
        <color auto="1"/>
      </font>
    </dxf>
  </rfmt>
  <rcc rId="1204" sId="3" odxf="1" dxf="1">
    <nc r="G1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05" sId="3" odxf="1" dxf="1">
    <nc r="H19">
      <v>4.3</v>
    </nc>
    <odxf>
      <font>
        <sz val="10"/>
        <color auto="1"/>
      </font>
    </odxf>
    <ndxf>
      <font>
        <sz val="10"/>
        <color auto="1"/>
      </font>
    </ndxf>
  </rcc>
  <rfmt sheetId="3" sqref="I19" start="0" length="0">
    <dxf>
      <font>
        <sz val="10"/>
        <color auto="1"/>
      </font>
    </dxf>
  </rfmt>
  <rcc rId="1206" sId="3" odxf="1" dxf="1">
    <nc r="J19">
      <v>0</v>
    </nc>
    <odxf>
      <font>
        <sz val="10"/>
        <color auto="1"/>
      </font>
    </odxf>
    <ndxf>
      <font>
        <sz val="10"/>
        <color auto="1"/>
      </font>
    </ndxf>
  </rcc>
  <rcc rId="1207" sId="3" odxf="1" dxf="1">
    <nc r="K19">
      <v>0</v>
    </nc>
    <odxf>
      <font>
        <sz val="10"/>
        <color auto="1"/>
      </font>
    </odxf>
    <ndxf>
      <font>
        <sz val="10"/>
        <color auto="1"/>
      </font>
    </ndxf>
  </rcc>
  <rcc rId="1208" sId="3" odxf="1" dxf="1">
    <nc r="L19">
      <v>0</v>
    </nc>
    <odxf>
      <font>
        <sz val="10"/>
        <color auto="1"/>
      </font>
    </odxf>
    <ndxf>
      <font>
        <sz val="10"/>
        <color auto="1"/>
      </font>
    </ndxf>
  </rcc>
  <rcc rId="1209" sId="3" odxf="1" dxf="1">
    <nc r="M19">
      <v>0</v>
    </nc>
    <odxf>
      <font>
        <sz val="10"/>
        <color auto="1"/>
      </font>
    </odxf>
    <ndxf>
      <font>
        <sz val="10"/>
        <color auto="1"/>
      </font>
    </ndxf>
  </rcc>
  <rcc rId="1210" sId="3" odxf="1" dxf="1">
    <nc r="N19">
      <v>0</v>
    </nc>
    <odxf>
      <font>
        <sz val="10"/>
        <color auto="1"/>
      </font>
    </odxf>
    <ndxf>
      <font>
        <sz val="10"/>
        <color auto="1"/>
      </font>
    </ndxf>
  </rcc>
  <rcc rId="1211" sId="3" odxf="1" dxf="1">
    <nc r="O19">
      <v>-0.4</v>
    </nc>
    <odxf>
      <font>
        <sz val="10"/>
        <color auto="1"/>
      </font>
    </odxf>
    <ndxf>
      <font>
        <sz val="10"/>
        <color auto="1"/>
      </font>
    </ndxf>
  </rcc>
  <rcc rId="1212" sId="3" odxf="1" dxf="1">
    <nc r="P19">
      <v>0</v>
    </nc>
    <odxf>
      <font>
        <sz val="10"/>
        <color auto="1"/>
      </font>
    </odxf>
    <ndxf>
      <font>
        <sz val="10"/>
        <color auto="1"/>
      </font>
    </ndxf>
  </rcc>
  <rcc rId="1213" sId="3" odxf="1" dxf="1">
    <nc r="Q19">
      <v>-0.4</v>
    </nc>
    <odxf>
      <font>
        <sz val="10"/>
        <color auto="1"/>
      </font>
    </odxf>
    <ndxf>
      <font>
        <sz val="10"/>
        <color auto="1"/>
      </font>
    </ndxf>
  </rcc>
  <rcc rId="1214" sId="3" odxf="1" dxf="1">
    <nc r="R19">
      <v>-0.4</v>
    </nc>
    <odxf>
      <font>
        <sz val="10"/>
        <color auto="1"/>
      </font>
    </odxf>
    <ndxf>
      <font>
        <sz val="10"/>
        <color auto="1"/>
      </font>
    </ndxf>
  </rcc>
  <rcc rId="1215" sId="3" odxf="1" dxf="1">
    <nc r="S19">
      <v>-0.5</v>
    </nc>
    <odxf>
      <font>
        <sz val="10"/>
        <color auto="1"/>
      </font>
    </odxf>
    <ndxf>
      <font>
        <sz val="10"/>
        <color auto="1"/>
      </font>
    </ndxf>
  </rcc>
  <rcc rId="1216" sId="3" odxf="1" dxf="1">
    <nc r="T19">
      <v>-0.5</v>
    </nc>
    <odxf>
      <font>
        <sz val="10"/>
        <color auto="1"/>
      </font>
    </odxf>
    <ndxf>
      <font>
        <sz val="10"/>
        <color auto="1"/>
      </font>
    </ndxf>
  </rcc>
  <rcc rId="1217" sId="3" odxf="1" dxf="1">
    <nc r="U19">
      <v>-0.2</v>
    </nc>
    <odxf>
      <font>
        <sz val="10"/>
        <color auto="1"/>
      </font>
    </odxf>
    <ndxf>
      <font>
        <sz val="10"/>
        <color auto="1"/>
      </font>
    </ndxf>
  </rcc>
  <rcc rId="1218" sId="3" odxf="1" dxf="1">
    <nc r="V19">
      <v>-0.6</v>
    </nc>
    <odxf>
      <font>
        <sz val="10"/>
        <color auto="1"/>
      </font>
    </odxf>
    <ndxf>
      <font>
        <sz val="10"/>
        <color auto="1"/>
      </font>
    </ndxf>
  </rcc>
  <rcc rId="1219" sId="3" odxf="1" dxf="1">
    <nc r="W19">
      <v>-0.3</v>
    </nc>
    <odxf>
      <font>
        <sz val="10"/>
        <color auto="1"/>
      </font>
    </odxf>
    <ndxf>
      <font>
        <sz val="10"/>
        <color auto="1"/>
      </font>
    </ndxf>
  </rcc>
  <rcc rId="1220" sId="3" odxf="1" dxf="1">
    <nc r="X19">
      <v>-0.1</v>
    </nc>
    <odxf>
      <font>
        <sz val="10"/>
        <color auto="1"/>
      </font>
    </odxf>
    <ndxf>
      <font>
        <sz val="10"/>
        <color auto="1"/>
      </font>
    </ndxf>
  </rcc>
  <rcc rId="1221" sId="3" odxf="1" dxf="1">
    <nc r="Y19">
      <v>-0.4</v>
    </nc>
    <odxf>
      <font>
        <sz val="10"/>
        <color auto="1"/>
      </font>
    </odxf>
    <ndxf>
      <font>
        <sz val="10"/>
        <color auto="1"/>
      </font>
    </ndxf>
  </rcc>
  <rcc rId="1222" sId="3" odxf="1" dxf="1">
    <nc r="Z19">
      <v>-0.2</v>
    </nc>
    <odxf>
      <font>
        <sz val="10"/>
        <color auto="1"/>
      </font>
    </odxf>
    <ndxf>
      <font>
        <sz val="10"/>
        <color auto="1"/>
      </font>
    </ndxf>
  </rcc>
  <rcc rId="1223" sId="3" odxf="1" dxf="1">
    <nc r="AA19">
      <v>0</v>
    </nc>
    <odxf>
      <font>
        <sz val="10"/>
        <color auto="1"/>
      </font>
    </odxf>
    <ndxf>
      <font>
        <sz val="10"/>
        <color auto="1"/>
      </font>
    </ndxf>
  </rcc>
  <rcc rId="1224" sId="3" odxf="1" dxf="1">
    <nc r="AB19">
      <v>0</v>
    </nc>
    <odxf>
      <font>
        <sz val="10"/>
        <color auto="1"/>
      </font>
    </odxf>
    <ndxf>
      <font>
        <sz val="10"/>
        <color auto="1"/>
      </font>
    </ndxf>
  </rcc>
  <rcc rId="1225" sId="3" odxf="1" dxf="1">
    <nc r="AC19">
      <v>0</v>
    </nc>
    <odxf>
      <font>
        <sz val="10"/>
        <color auto="1"/>
      </font>
    </odxf>
    <ndxf>
      <font>
        <sz val="10"/>
        <color auto="1"/>
      </font>
    </ndxf>
  </rcc>
  <rcc rId="1226" sId="3" odxf="1" dxf="1">
    <nc r="AD19">
      <v>-0.1</v>
    </nc>
    <odxf>
      <font>
        <sz val="10"/>
        <color auto="1"/>
      </font>
    </odxf>
    <ndxf>
      <font>
        <sz val="10"/>
        <color auto="1"/>
      </font>
    </ndxf>
  </rcc>
  <rcc rId="1227" sId="3" odxf="1" dxf="1">
    <nc r="AE19">
      <v>0</v>
    </nc>
    <odxf>
      <font>
        <sz val="10"/>
        <color auto="1"/>
      </font>
    </odxf>
    <ndxf>
      <font>
        <sz val="10"/>
        <color auto="1"/>
      </font>
    </ndxf>
  </rcc>
  <rcc rId="1228" sId="3" odxf="1" dxf="1">
    <nc r="AF19">
      <v>0</v>
    </nc>
    <odxf>
      <font>
        <sz val="10"/>
        <color auto="1"/>
      </font>
    </odxf>
    <ndxf>
      <font>
        <sz val="10"/>
        <color auto="1"/>
      </font>
    </ndxf>
  </rcc>
  <rcc rId="1229" sId="3" odxf="1" dxf="1">
    <nc r="AG19">
      <v>0</v>
    </nc>
    <odxf>
      <font>
        <sz val="10"/>
        <color auto="1"/>
      </font>
    </odxf>
    <ndxf>
      <font>
        <sz val="10"/>
        <color auto="1"/>
      </font>
    </ndxf>
  </rcc>
  <rcc rId="1230" sId="3" odxf="1" dxf="1">
    <nc r="AH19">
      <v>0</v>
    </nc>
    <odxf>
      <font>
        <sz val="10"/>
        <color auto="1"/>
      </font>
    </odxf>
    <ndxf>
      <font>
        <sz val="10"/>
        <color auto="1"/>
      </font>
    </ndxf>
  </rcc>
  <rcc rId="1231" sId="3" odxf="1" dxf="1">
    <nc r="AI19">
      <v>0</v>
    </nc>
    <odxf>
      <font>
        <sz val="10"/>
        <color auto="1"/>
      </font>
    </odxf>
    <ndxf>
      <font>
        <sz val="10"/>
        <color auto="1"/>
      </font>
    </ndxf>
  </rcc>
  <rcc rId="1232" sId="3" odxf="1" dxf="1">
    <nc r="AJ19">
      <v>0</v>
    </nc>
    <odxf>
      <font>
        <sz val="10"/>
        <color auto="1"/>
      </font>
    </odxf>
    <ndxf>
      <font>
        <sz val="10"/>
        <color auto="1"/>
      </font>
    </ndxf>
  </rcc>
  <rcc rId="1233" sId="3" odxf="1" dxf="1">
    <nc r="AK19">
      <v>0</v>
    </nc>
    <odxf>
      <font>
        <sz val="10"/>
        <color auto="1"/>
      </font>
    </odxf>
    <ndxf>
      <font>
        <sz val="10"/>
        <color auto="1"/>
      </font>
    </ndxf>
  </rcc>
  <rcc rId="1234" sId="3" odxf="1" dxf="1">
    <nc r="AL19">
      <v>0</v>
    </nc>
    <odxf>
      <font>
        <sz val="10"/>
        <color auto="1"/>
      </font>
    </odxf>
    <ndxf>
      <font>
        <sz val="10"/>
        <color auto="1"/>
      </font>
    </ndxf>
  </rcc>
  <rcc rId="1235" sId="3" odxf="1" dxf="1">
    <nc r="AM19">
      <v>0</v>
    </nc>
    <odxf>
      <font>
        <sz val="10"/>
        <color auto="1"/>
      </font>
    </odxf>
    <ndxf>
      <font>
        <sz val="10"/>
        <color auto="1"/>
      </font>
    </ndxf>
  </rcc>
  <rcc rId="1236" sId="3" odxf="1" dxf="1">
    <nc r="AN19">
      <v>0</v>
    </nc>
    <odxf>
      <font>
        <sz val="10"/>
        <color auto="1"/>
      </font>
    </odxf>
    <ndxf>
      <font>
        <sz val="10"/>
        <color auto="1"/>
      </font>
    </ndxf>
  </rcc>
  <rcc rId="1237" sId="3" odxf="1" dxf="1">
    <nc r="AO19">
      <v>0</v>
    </nc>
    <odxf>
      <font>
        <sz val="10"/>
        <color auto="1"/>
      </font>
    </odxf>
    <ndxf>
      <font>
        <sz val="10"/>
        <color auto="1"/>
      </font>
    </ndxf>
  </rcc>
  <rcc rId="1238" sId="3" odxf="1" dxf="1">
    <nc r="AP19">
      <v>0</v>
    </nc>
    <odxf>
      <font>
        <sz val="10"/>
        <color auto="1"/>
      </font>
    </odxf>
    <ndxf>
      <font>
        <sz val="10"/>
        <color auto="1"/>
      </font>
    </ndxf>
  </rcc>
  <rcc rId="1239" sId="3" odxf="1" dxf="1">
    <nc r="AQ19">
      <v>0</v>
    </nc>
    <odxf>
      <font>
        <sz val="10"/>
        <color auto="1"/>
      </font>
    </odxf>
    <ndxf>
      <font>
        <sz val="10"/>
        <color auto="1"/>
      </font>
    </ndxf>
  </rcc>
  <rcc rId="1240" sId="3" odxf="1" dxf="1">
    <nc r="AR19">
      <v>0</v>
    </nc>
    <odxf>
      <font>
        <sz val="10"/>
        <color auto="1"/>
      </font>
    </odxf>
    <ndxf>
      <font>
        <sz val="10"/>
        <color auto="1"/>
      </font>
    </ndxf>
  </rcc>
  <rcc rId="1241" sId="3" odxf="1" dxf="1">
    <nc r="AS19">
      <v>0</v>
    </nc>
    <odxf>
      <font>
        <sz val="10"/>
        <color auto="1"/>
      </font>
    </odxf>
    <ndxf>
      <font>
        <sz val="10"/>
        <color auto="1"/>
      </font>
    </ndxf>
  </rcc>
  <rcc rId="1242" sId="3" odxf="1" dxf="1">
    <nc r="AT19">
      <v>0</v>
    </nc>
    <odxf>
      <font>
        <sz val="10"/>
        <color auto="1"/>
      </font>
    </odxf>
    <ndxf>
      <font>
        <sz val="10"/>
        <color auto="1"/>
      </font>
    </ndxf>
  </rcc>
  <rcc rId="1243" sId="3" odxf="1" dxf="1">
    <nc r="AU19">
      <v>0</v>
    </nc>
    <odxf>
      <font>
        <sz val="10"/>
        <color auto="1"/>
      </font>
    </odxf>
    <ndxf>
      <font>
        <sz val="10"/>
        <color auto="1"/>
      </font>
    </ndxf>
  </rcc>
  <rcc rId="1244" sId="3" odxf="1" dxf="1">
    <nc r="AV19">
      <v>0</v>
    </nc>
    <odxf>
      <font>
        <sz val="10"/>
        <color auto="1"/>
      </font>
    </odxf>
    <ndxf>
      <font>
        <sz val="10"/>
        <color auto="1"/>
      </font>
    </ndxf>
  </rcc>
  <rcc rId="1245" sId="3" odxf="1" dxf="1">
    <nc r="AW19">
      <v>0</v>
    </nc>
    <odxf>
      <font>
        <sz val="10"/>
        <color auto="1"/>
      </font>
    </odxf>
    <ndxf>
      <font>
        <sz val="10"/>
        <color auto="1"/>
      </font>
    </ndxf>
  </rcc>
  <rcc rId="1246" sId="3" odxf="1" dxf="1">
    <nc r="AX19">
      <v>0</v>
    </nc>
    <odxf>
      <font>
        <sz val="10"/>
        <color auto="1"/>
      </font>
    </odxf>
    <ndxf>
      <font>
        <sz val="10"/>
        <color auto="1"/>
      </font>
    </ndxf>
  </rcc>
  <rcc rId="1247" sId="3" odxf="1" dxf="1">
    <nc r="AY19">
      <v>0</v>
    </nc>
    <odxf>
      <font>
        <sz val="10"/>
        <color auto="1"/>
      </font>
    </odxf>
    <ndxf>
      <font>
        <sz val="10"/>
        <color auto="1"/>
      </font>
    </ndxf>
  </rcc>
  <rcc rId="1248" sId="3" odxf="1" dxf="1">
    <nc r="AZ19">
      <v>0</v>
    </nc>
    <odxf>
      <font>
        <sz val="10"/>
        <color auto="1"/>
      </font>
    </odxf>
    <ndxf>
      <font>
        <sz val="10"/>
        <color auto="1"/>
      </font>
    </ndxf>
  </rcc>
  <rcc rId="1249" sId="3" odxf="1" dxf="1">
    <nc r="BA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50" sId="3" odxf="1" dxf="1">
    <nc r="BB19">
      <v>0</v>
    </nc>
    <odxf>
      <font>
        <sz val="10"/>
        <color auto="1"/>
      </font>
    </odxf>
    <ndxf>
      <font>
        <sz val="10"/>
        <color auto="1"/>
      </font>
    </ndxf>
  </rcc>
  <rcc rId="1251" sId="3" odxf="1" dxf="1">
    <nc r="BC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52" sId="3" odxf="1" dxf="1">
    <nc r="BD19">
      <v>0</v>
    </nc>
    <odxf>
      <font>
        <sz val="10"/>
        <color auto="1"/>
      </font>
    </odxf>
    <ndxf>
      <font>
        <sz val="10"/>
        <color auto="1"/>
      </font>
    </ndxf>
  </rcc>
  <rcc rId="1253" sId="3" odxf="1" dxf="1">
    <nc r="BE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54" sId="3" odxf="1" dxf="1">
    <nc r="BF19">
      <v>0.2</v>
    </nc>
    <odxf>
      <font>
        <sz val="10"/>
        <color auto="1"/>
      </font>
    </odxf>
    <ndxf>
      <font>
        <sz val="10"/>
        <color auto="1"/>
      </font>
    </ndxf>
  </rcc>
  <rcc rId="1255" sId="3" odxf="1" dxf="1">
    <nc r="BG19">
      <v>0.9</v>
    </nc>
    <odxf>
      <font>
        <sz val="10"/>
        <color auto="1"/>
      </font>
    </odxf>
    <ndxf>
      <font>
        <sz val="10"/>
        <color auto="1"/>
      </font>
    </ndxf>
  </rcc>
  <rcc rId="1256" sId="3" odxf="1" dxf="1">
    <nc r="BH19">
      <v>0.1</v>
    </nc>
    <odxf>
      <font>
        <sz val="10"/>
        <color auto="1"/>
      </font>
    </odxf>
    <ndxf>
      <font>
        <sz val="10"/>
        <color auto="1"/>
      </font>
    </ndxf>
  </rcc>
  <rfmt sheetId="3" sqref="A19:XFD19" start="0" length="0">
    <dxf>
      <alignment vertical="center" wrapText="1"/>
    </dxf>
  </rfmt>
  <rfmt sheetId="3" sqref="A20" start="0" length="0">
    <dxf>
      <font>
        <sz val="10"/>
        <color auto="1"/>
      </font>
    </dxf>
  </rfmt>
  <rfmt sheetId="3" sqref="B20" start="0" length="0">
    <dxf>
      <font>
        <sz val="10"/>
        <color auto="1"/>
      </font>
    </dxf>
  </rfmt>
  <rfmt sheetId="3" sqref="C20" start="0" length="0">
    <dxf>
      <font>
        <sz val="10"/>
        <color auto="1"/>
      </font>
    </dxf>
  </rfmt>
  <rfmt sheetId="3" sqref="D20" start="0" length="0">
    <dxf>
      <font>
        <sz val="10"/>
        <color auto="1"/>
      </font>
    </dxf>
  </rfmt>
  <rfmt sheetId="3" sqref="E20" start="0" length="0">
    <dxf>
      <font>
        <sz val="10"/>
        <color auto="1"/>
      </font>
    </dxf>
  </rfmt>
  <rfmt sheetId="3" sqref="F20" start="0" length="0">
    <dxf>
      <font>
        <sz val="10"/>
        <color auto="1"/>
      </font>
    </dxf>
  </rfmt>
  <rcc rId="1257" sId="3" odxf="1" dxf="1">
    <nc r="G2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58" sId="3" odxf="1" dxf="1">
    <nc r="H20">
      <v>4539</v>
    </nc>
    <odxf>
      <font>
        <sz val="10"/>
        <color auto="1"/>
      </font>
    </odxf>
    <ndxf>
      <font>
        <sz val="10"/>
        <color auto="1"/>
      </font>
    </ndxf>
  </rcc>
  <rfmt sheetId="3" sqref="I20" start="0" length="0">
    <dxf>
      <font>
        <sz val="10"/>
        <color auto="1"/>
      </font>
    </dxf>
  </rfmt>
  <rcc rId="1259" sId="3" odxf="1" dxf="1">
    <nc r="J20">
      <v>213.1</v>
    </nc>
    <odxf>
      <font>
        <sz val="10"/>
        <color auto="1"/>
      </font>
    </odxf>
    <ndxf>
      <font>
        <sz val="10"/>
        <color auto="1"/>
      </font>
    </ndxf>
  </rcc>
  <rcc rId="1260" sId="3" odxf="1" dxf="1">
    <nc r="K20">
      <v>211.7</v>
    </nc>
    <odxf>
      <font>
        <sz val="10"/>
        <color auto="1"/>
      </font>
    </odxf>
    <ndxf>
      <font>
        <sz val="10"/>
        <color auto="1"/>
      </font>
    </ndxf>
  </rcc>
  <rcc rId="1261" sId="3" odxf="1" dxf="1">
    <nc r="L20">
      <v>209.9</v>
    </nc>
    <odxf>
      <font>
        <sz val="10"/>
        <color auto="1"/>
      </font>
    </odxf>
    <ndxf>
      <font>
        <sz val="10"/>
        <color auto="1"/>
      </font>
    </ndxf>
  </rcc>
  <rcc rId="1262" sId="3" odxf="1" dxf="1">
    <nc r="M20">
      <v>208.7</v>
    </nc>
    <odxf>
      <font>
        <sz val="10"/>
        <color auto="1"/>
      </font>
    </odxf>
    <ndxf>
      <font>
        <sz val="10"/>
        <color auto="1"/>
      </font>
    </ndxf>
  </rcc>
  <rcc rId="1263" sId="3" odxf="1" dxf="1">
    <nc r="N20">
      <v>210.6</v>
    </nc>
    <odxf>
      <font>
        <sz val="10"/>
        <color auto="1"/>
      </font>
    </odxf>
    <ndxf>
      <font>
        <sz val="10"/>
        <color auto="1"/>
      </font>
    </ndxf>
  </rcc>
  <rcc rId="1264" sId="3" odxf="1" dxf="1">
    <nc r="O20">
      <v>211.4</v>
    </nc>
    <odxf>
      <font>
        <sz val="10"/>
        <color auto="1"/>
      </font>
    </odxf>
    <ndxf>
      <font>
        <sz val="10"/>
        <color auto="1"/>
      </font>
    </ndxf>
  </rcc>
  <rcc rId="1265" sId="3" odxf="1" dxf="1">
    <nc r="P20">
      <v>388.9</v>
    </nc>
    <odxf>
      <font>
        <sz val="10"/>
        <color auto="1"/>
      </font>
    </odxf>
    <ndxf>
      <font>
        <sz val="10"/>
        <color auto="1"/>
      </font>
    </ndxf>
  </rcc>
  <rcc rId="1266" sId="3" odxf="1" dxf="1">
    <nc r="Q20">
      <v>558.20000000000005</v>
    </nc>
    <odxf>
      <font>
        <sz val="10"/>
        <color auto="1"/>
      </font>
    </odxf>
    <ndxf>
      <font>
        <sz val="10"/>
        <color auto="1"/>
      </font>
    </ndxf>
  </rcc>
  <rcc rId="1267" sId="3" odxf="1" dxf="1">
    <nc r="R20">
      <v>731.8</v>
    </nc>
    <odxf>
      <font>
        <sz val="10"/>
        <color auto="1"/>
      </font>
    </odxf>
    <ndxf>
      <font>
        <sz val="10"/>
        <color auto="1"/>
      </font>
    </ndxf>
  </rcc>
  <rcc rId="1268" sId="3" odxf="1" dxf="1">
    <nc r="S20">
      <v>907.4</v>
    </nc>
    <odxf>
      <font>
        <sz val="10"/>
        <color auto="1"/>
      </font>
    </odxf>
    <ndxf>
      <font>
        <sz val="10"/>
        <color auto="1"/>
      </font>
    </ndxf>
  </rcc>
  <rcc rId="1269" sId="3" odxf="1" dxf="1">
    <nc r="T20">
      <v>1080.4000000000001</v>
    </nc>
    <odxf>
      <font>
        <sz val="10"/>
        <color auto="1"/>
      </font>
    </odxf>
    <ndxf>
      <font>
        <sz val="10"/>
        <color auto="1"/>
      </font>
    </ndxf>
  </rcc>
  <rcc rId="1270" sId="3" odxf="1" dxf="1">
    <nc r="U20">
      <v>1254.3</v>
    </nc>
    <odxf>
      <font>
        <sz val="10"/>
        <color auto="1"/>
      </font>
    </odxf>
    <ndxf>
      <font>
        <sz val="10"/>
        <color auto="1"/>
      </font>
    </ndxf>
  </rcc>
  <rcc rId="1271" sId="3" odxf="1" dxf="1">
    <nc r="V20">
      <v>1419.7</v>
    </nc>
    <odxf>
      <font>
        <sz val="10"/>
        <color auto="1"/>
      </font>
    </odxf>
    <ndxf>
      <font>
        <sz val="10"/>
        <color auto="1"/>
      </font>
    </ndxf>
  </rcc>
  <rcc rId="1272" sId="3" odxf="1" dxf="1">
    <nc r="W20">
      <v>1579.1</v>
    </nc>
    <odxf>
      <font>
        <sz val="10"/>
        <color auto="1"/>
      </font>
    </odxf>
    <ndxf>
      <font>
        <sz val="10"/>
        <color auto="1"/>
      </font>
    </ndxf>
  </rcc>
  <rcc rId="1273" sId="3" odxf="1" dxf="1">
    <nc r="X20">
      <v>1744.5</v>
    </nc>
    <odxf>
      <font>
        <sz val="10"/>
        <color auto="1"/>
      </font>
    </odxf>
    <ndxf>
      <font>
        <sz val="10"/>
        <color auto="1"/>
      </font>
    </ndxf>
  </rcc>
  <rcc rId="1274" sId="3" odxf="1" dxf="1">
    <nc r="Y20">
      <v>1895.7</v>
    </nc>
    <odxf>
      <font>
        <sz val="10"/>
        <color auto="1"/>
      </font>
    </odxf>
    <ndxf>
      <font>
        <sz val="10"/>
        <color auto="1"/>
      </font>
    </ndxf>
  </rcc>
  <rcc rId="1275" sId="3" odxf="1" dxf="1">
    <nc r="Z20">
      <v>2078.6</v>
    </nc>
    <odxf>
      <font>
        <sz val="10"/>
        <color auto="1"/>
      </font>
    </odxf>
    <ndxf>
      <font>
        <sz val="10"/>
        <color auto="1"/>
      </font>
    </ndxf>
  </rcc>
  <rcc rId="1276" sId="3" odxf="1" dxf="1">
    <nc r="AA20">
      <v>185.5</v>
    </nc>
    <odxf>
      <font>
        <sz val="10"/>
        <color auto="1"/>
      </font>
    </odxf>
    <ndxf>
      <font>
        <sz val="10"/>
        <color auto="1"/>
      </font>
    </ndxf>
  </rcc>
  <rcc rId="1277" sId="3" odxf="1" dxf="1">
    <nc r="AB20">
      <v>172.7</v>
    </nc>
    <odxf>
      <font>
        <sz val="10"/>
        <color auto="1"/>
      </font>
    </odxf>
    <ndxf>
      <font>
        <sz val="10"/>
        <color auto="1"/>
      </font>
    </ndxf>
  </rcc>
  <rcc rId="1278" sId="3" odxf="1" dxf="1">
    <nc r="AC20">
      <v>174.3</v>
    </nc>
    <odxf>
      <font>
        <sz val="10"/>
        <color auto="1"/>
      </font>
    </odxf>
    <ndxf>
      <font>
        <sz val="10"/>
        <color auto="1"/>
      </font>
    </ndxf>
  </rcc>
  <rcc rId="1279" sId="3" odxf="1" dxf="1">
    <nc r="AD20">
      <v>171.4</v>
    </nc>
    <odxf>
      <font>
        <sz val="10"/>
        <color auto="1"/>
      </font>
    </odxf>
    <ndxf>
      <font>
        <sz val="10"/>
        <color auto="1"/>
      </font>
    </ndxf>
  </rcc>
  <rcc rId="1280" sId="3" odxf="1" dxf="1">
    <nc r="AE20">
      <v>173.3</v>
    </nc>
    <odxf>
      <font>
        <sz val="10"/>
        <color auto="1"/>
      </font>
    </odxf>
    <ndxf>
      <font>
        <sz val="10"/>
        <color auto="1"/>
      </font>
    </ndxf>
  </rcc>
  <rcc rId="1281" sId="3" odxf="1" dxf="1">
    <nc r="AF20">
      <v>197.1</v>
    </nc>
    <odxf>
      <font>
        <sz val="10"/>
        <color auto="1"/>
      </font>
    </odxf>
    <ndxf>
      <font>
        <sz val="10"/>
        <color auto="1"/>
      </font>
    </ndxf>
  </rcc>
  <rcc rId="1282" sId="3" odxf="1" dxf="1">
    <nc r="AG20">
      <v>197.4</v>
    </nc>
    <odxf>
      <font>
        <sz val="10"/>
        <color auto="1"/>
      </font>
    </odxf>
    <ndxf>
      <font>
        <sz val="10"/>
        <color auto="1"/>
      </font>
    </ndxf>
  </rcc>
  <rcc rId="1283" sId="3" odxf="1" dxf="1">
    <nc r="AH20">
      <v>196.2</v>
    </nc>
    <odxf>
      <font>
        <sz val="10"/>
        <color auto="1"/>
      </font>
    </odxf>
    <ndxf>
      <font>
        <sz val="10"/>
        <color auto="1"/>
      </font>
    </ndxf>
  </rcc>
  <rcc rId="1284" sId="3" odxf="1" dxf="1">
    <nc r="AI20">
      <v>194.2</v>
    </nc>
    <odxf>
      <font>
        <sz val="10"/>
        <color auto="1"/>
      </font>
    </odxf>
    <ndxf>
      <font>
        <sz val="10"/>
        <color auto="1"/>
      </font>
    </ndxf>
  </rcc>
  <rcc rId="1285" sId="3" odxf="1" dxf="1">
    <nc r="AJ20">
      <v>177</v>
    </nc>
    <odxf>
      <font>
        <sz val="10"/>
        <color auto="1"/>
      </font>
    </odxf>
    <ndxf>
      <font>
        <sz val="10"/>
        <color auto="1"/>
      </font>
    </ndxf>
  </rcc>
  <rcc rId="1286" sId="3" odxf="1" dxf="1">
    <nc r="AK20">
      <v>182.5</v>
    </nc>
    <odxf>
      <font>
        <sz val="10"/>
        <color auto="1"/>
      </font>
    </odxf>
    <ndxf>
      <font>
        <sz val="10"/>
        <color auto="1"/>
      </font>
    </ndxf>
  </rcc>
  <rcc rId="1287" sId="3" odxf="1" dxf="1">
    <nc r="AL20">
      <v>178</v>
    </nc>
    <odxf>
      <font>
        <sz val="10"/>
        <color auto="1"/>
      </font>
    </odxf>
    <ndxf>
      <font>
        <sz val="10"/>
        <color auto="1"/>
      </font>
    </ndxf>
  </rcc>
  <rcc rId="1288" sId="3" odxf="1" dxf="1">
    <nc r="AM20">
      <v>180.4</v>
    </nc>
    <odxf>
      <font>
        <sz val="10"/>
        <color auto="1"/>
      </font>
    </odxf>
    <ndxf>
      <font>
        <sz val="10"/>
        <color auto="1"/>
      </font>
    </ndxf>
  </rcc>
  <rcc rId="1289" sId="3" odxf="1" dxf="1">
    <nc r="AN20">
      <v>181.7</v>
    </nc>
    <odxf>
      <font>
        <sz val="10"/>
        <color auto="1"/>
      </font>
    </odxf>
    <ndxf>
      <font>
        <sz val="10"/>
        <color auto="1"/>
      </font>
    </ndxf>
  </rcc>
  <rcc rId="1290" sId="3" odxf="1" dxf="1">
    <nc r="AO20">
      <v>181.2</v>
    </nc>
    <odxf>
      <font>
        <sz val="10"/>
        <color auto="1"/>
      </font>
    </odxf>
    <ndxf>
      <font>
        <sz val="10"/>
        <color auto="1"/>
      </font>
    </ndxf>
  </rcc>
  <rcc rId="1291" sId="3" odxf="1" dxf="1">
    <nc r="AP20">
      <v>179.6</v>
    </nc>
    <odxf>
      <font>
        <sz val="10"/>
        <color auto="1"/>
      </font>
    </odxf>
    <ndxf>
      <font>
        <sz val="10"/>
        <color auto="1"/>
      </font>
    </ndxf>
  </rcc>
  <rcc rId="1292" sId="3" odxf="1" dxf="1">
    <nc r="AQ20">
      <v>178.7</v>
    </nc>
    <odxf>
      <font>
        <sz val="10"/>
        <color auto="1"/>
      </font>
    </odxf>
    <ndxf>
      <font>
        <sz val="10"/>
        <color auto="1"/>
      </font>
    </ndxf>
  </rcc>
  <rcc rId="1293" sId="3" odxf="1" dxf="1">
    <nc r="AR20">
      <v>177.3</v>
    </nc>
    <odxf>
      <font>
        <sz val="10"/>
        <color auto="1"/>
      </font>
    </odxf>
    <ndxf>
      <font>
        <sz val="10"/>
        <color auto="1"/>
      </font>
    </ndxf>
  </rcc>
  <rcc rId="1294" sId="3" odxf="1" dxf="1">
    <nc r="AS20">
      <v>177.3</v>
    </nc>
    <odxf>
      <font>
        <sz val="10"/>
        <color auto="1"/>
      </font>
    </odxf>
    <ndxf>
      <font>
        <sz val="10"/>
        <color auto="1"/>
      </font>
    </ndxf>
  </rcc>
  <rcc rId="1295" sId="3" odxf="1" dxf="1">
    <nc r="AT20">
      <v>180</v>
    </nc>
    <odxf>
      <font>
        <sz val="10"/>
        <color auto="1"/>
      </font>
    </odxf>
    <ndxf>
      <font>
        <sz val="10"/>
        <color auto="1"/>
      </font>
    </ndxf>
  </rcc>
  <rcc rId="1296" sId="3" odxf="1" dxf="1">
    <nc r="AU20">
      <v>178</v>
    </nc>
    <odxf>
      <font>
        <sz val="10"/>
        <color auto="1"/>
      </font>
    </odxf>
    <ndxf>
      <font>
        <sz val="10"/>
        <color auto="1"/>
      </font>
    </ndxf>
  </rcc>
  <rcc rId="1297" sId="3" odxf="1" dxf="1">
    <nc r="AV20">
      <v>179.7</v>
    </nc>
    <odxf>
      <font>
        <sz val="10"/>
        <color auto="1"/>
      </font>
    </odxf>
    <ndxf>
      <font>
        <sz val="10"/>
        <color auto="1"/>
      </font>
    </ndxf>
  </rcc>
  <rcc rId="1298" sId="3" odxf="1" dxf="1">
    <nc r="AW20">
      <v>181.1</v>
    </nc>
    <odxf>
      <font>
        <sz val="10"/>
        <color auto="1"/>
      </font>
    </odxf>
    <ndxf>
      <font>
        <sz val="10"/>
        <color auto="1"/>
      </font>
    </ndxf>
  </rcc>
  <rcc rId="1299" sId="3" odxf="1" dxf="1">
    <nc r="AX20">
      <v>178</v>
    </nc>
    <odxf>
      <font>
        <sz val="10"/>
        <color auto="1"/>
      </font>
    </odxf>
    <ndxf>
      <font>
        <sz val="10"/>
        <color auto="1"/>
      </font>
    </ndxf>
  </rcc>
  <rcc rId="1300" sId="3" odxf="1" dxf="1">
    <nc r="AY20">
      <v>179.9</v>
    </nc>
    <odxf>
      <font>
        <sz val="10"/>
        <color auto="1"/>
      </font>
    </odxf>
    <ndxf>
      <font>
        <sz val="10"/>
        <color auto="1"/>
      </font>
    </ndxf>
  </rcc>
  <rcc rId="1301" sId="3" odxf="1" dxf="1">
    <nc r="AZ20">
      <v>177.7</v>
    </nc>
    <odxf>
      <font>
        <sz val="10"/>
        <color auto="1"/>
      </font>
    </odxf>
    <ndxf>
      <font>
        <sz val="10"/>
        <color auto="1"/>
      </font>
    </ndxf>
  </rcc>
  <rcc rId="1302" sId="3" odxf="1" dxf="1">
    <nc r="BA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03" sId="3" odxf="1" dxf="1">
    <nc r="BB20">
      <v>180.8</v>
    </nc>
    <odxf>
      <font>
        <sz val="10"/>
        <color auto="1"/>
      </font>
    </odxf>
    <ndxf>
      <font>
        <sz val="10"/>
        <color auto="1"/>
      </font>
    </ndxf>
  </rcc>
  <rcc rId="1304" sId="3" odxf="1" dxf="1">
    <nc r="BC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05" sId="3" odxf="1" dxf="1">
    <nc r="BD20">
      <v>179.5</v>
    </nc>
    <odxf>
      <font>
        <sz val="10"/>
        <color auto="1"/>
      </font>
    </odxf>
    <ndxf>
      <font>
        <sz val="10"/>
        <color auto="1"/>
      </font>
    </ndxf>
  </rcc>
  <rcc rId="1306" sId="3" odxf="1" dxf="1">
    <nc r="BE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07" sId="3" odxf="1" dxf="1">
    <nc r="BF20">
      <v>189.4</v>
    </nc>
    <odxf>
      <font>
        <sz val="10"/>
        <color auto="1"/>
      </font>
    </odxf>
    <ndxf>
      <font>
        <sz val="10"/>
        <color auto="1"/>
      </font>
    </ndxf>
  </rcc>
  <rcc rId="1308" sId="3" odxf="1" dxf="1">
    <nc r="BG20">
      <v>216.1</v>
    </nc>
    <odxf>
      <font>
        <sz val="10"/>
        <color auto="1"/>
      </font>
    </odxf>
    <ndxf>
      <font>
        <sz val="10"/>
        <color auto="1"/>
      </font>
    </ndxf>
  </rcc>
  <rcc rId="1309" sId="3" odxf="1" dxf="1">
    <nc r="BH20">
      <v>172.5</v>
    </nc>
    <odxf>
      <font>
        <sz val="10"/>
        <color auto="1"/>
      </font>
    </odxf>
    <ndxf>
      <font>
        <sz val="10"/>
        <color auto="1"/>
      </font>
    </ndxf>
  </rcc>
  <rfmt sheetId="3" sqref="A20:XFD20" start="0" length="0">
    <dxf>
      <alignment vertical="center" wrapText="1"/>
    </dxf>
  </rfmt>
  <rfmt sheetId="3" sqref="A21" start="0" length="0">
    <dxf>
      <font>
        <sz val="10"/>
        <color auto="1"/>
      </font>
    </dxf>
  </rfmt>
  <rfmt sheetId="3" sqref="B21" start="0" length="0">
    <dxf>
      <font>
        <sz val="10"/>
        <color auto="1"/>
      </font>
    </dxf>
  </rfmt>
  <rfmt sheetId="3" sqref="C21" start="0" length="0">
    <dxf>
      <font>
        <sz val="10"/>
        <color auto="1"/>
      </font>
    </dxf>
  </rfmt>
  <rfmt sheetId="3" sqref="D21" start="0" length="0">
    <dxf>
      <font>
        <sz val="10"/>
        <color auto="1"/>
      </font>
    </dxf>
  </rfmt>
  <rfmt sheetId="3" sqref="E21" start="0" length="0">
    <dxf>
      <font>
        <sz val="10"/>
        <color auto="1"/>
      </font>
    </dxf>
  </rfmt>
  <rfmt sheetId="3" sqref="F21" start="0" length="0">
    <dxf>
      <font>
        <sz val="10"/>
        <color auto="1"/>
      </font>
    </dxf>
  </rfmt>
  <rcc rId="1310" sId="3" odxf="1" dxf="1">
    <nc r="G2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11" sId="3" odxf="1" dxf="1">
    <nc r="H21">
      <v>4539</v>
    </nc>
    <odxf>
      <font>
        <sz val="10"/>
        <color auto="1"/>
      </font>
    </odxf>
    <ndxf>
      <font>
        <sz val="10"/>
        <color auto="1"/>
      </font>
    </ndxf>
  </rcc>
  <rfmt sheetId="3" sqref="I21" start="0" length="0">
    <dxf>
      <font>
        <sz val="10"/>
        <color auto="1"/>
      </font>
    </dxf>
  </rfmt>
  <rcc rId="1312" sId="3" odxf="1" dxf="1">
    <nc r="J21">
      <v>0</v>
    </nc>
    <odxf>
      <font>
        <sz val="10"/>
        <color auto="1"/>
      </font>
    </odxf>
    <ndxf>
      <font>
        <sz val="10"/>
        <color auto="1"/>
      </font>
    </ndxf>
  </rcc>
  <rcc rId="1313" sId="3" odxf="1" dxf="1">
    <nc r="K21">
      <v>0</v>
    </nc>
    <odxf>
      <font>
        <sz val="10"/>
        <color auto="1"/>
      </font>
    </odxf>
    <ndxf>
      <font>
        <sz val="10"/>
        <color auto="1"/>
      </font>
    </ndxf>
  </rcc>
  <rcc rId="1314" sId="3" odxf="1" dxf="1">
    <nc r="L21">
      <v>0</v>
    </nc>
    <odxf>
      <font>
        <sz val="10"/>
        <color auto="1"/>
      </font>
    </odxf>
    <ndxf>
      <font>
        <sz val="10"/>
        <color auto="1"/>
      </font>
    </ndxf>
  </rcc>
  <rcc rId="1315" sId="3" odxf="1" dxf="1">
    <nc r="M21">
      <v>0</v>
    </nc>
    <odxf>
      <font>
        <sz val="10"/>
        <color auto="1"/>
      </font>
    </odxf>
    <ndxf>
      <font>
        <sz val="10"/>
        <color auto="1"/>
      </font>
    </ndxf>
  </rcc>
  <rcc rId="1316" sId="3" odxf="1" dxf="1">
    <nc r="N21">
      <v>0</v>
    </nc>
    <odxf>
      <font>
        <sz val="10"/>
        <color auto="1"/>
      </font>
    </odxf>
    <ndxf>
      <font>
        <sz val="10"/>
        <color auto="1"/>
      </font>
    </ndxf>
  </rcc>
  <rcc rId="1317" sId="3" odxf="1" dxf="1">
    <nc r="O21">
      <v>-40.700000000000003</v>
    </nc>
    <odxf>
      <font>
        <sz val="10"/>
        <color auto="1"/>
      </font>
    </odxf>
    <ndxf>
      <font>
        <sz val="10"/>
        <color auto="1"/>
      </font>
    </ndxf>
  </rcc>
  <rcc rId="1318" sId="3" odxf="1" dxf="1">
    <nc r="P21">
      <v>-74</v>
    </nc>
    <odxf>
      <font>
        <sz val="10"/>
        <color auto="1"/>
      </font>
    </odxf>
    <ndxf>
      <font>
        <sz val="10"/>
        <color auto="1"/>
      </font>
    </ndxf>
  </rcc>
  <rcc rId="1319" sId="3" odxf="1" dxf="1">
    <nc r="Q21">
      <v>-106.5</v>
    </nc>
    <odxf>
      <font>
        <sz val="10"/>
        <color auto="1"/>
      </font>
    </odxf>
    <ndxf>
      <font>
        <sz val="10"/>
        <color auto="1"/>
      </font>
    </ndxf>
  </rcc>
  <rcc rId="1320" sId="3" odxf="1" dxf="1">
    <nc r="R21">
      <v>-143.6</v>
    </nc>
    <odxf>
      <font>
        <sz val="10"/>
        <color auto="1"/>
      </font>
    </odxf>
    <ndxf>
      <font>
        <sz val="10"/>
        <color auto="1"/>
      </font>
    </ndxf>
  </rcc>
  <rcc rId="1321" sId="3" odxf="1" dxf="1">
    <nc r="S21">
      <v>-172</v>
    </nc>
    <odxf>
      <font>
        <sz val="10"/>
        <color auto="1"/>
      </font>
    </odxf>
    <ndxf>
      <font>
        <sz val="10"/>
        <color auto="1"/>
      </font>
    </ndxf>
  </rcc>
  <rcc rId="1322" sId="3" odxf="1" dxf="1">
    <nc r="T21">
      <v>-244.2</v>
    </nc>
    <odxf>
      <font>
        <sz val="10"/>
        <color auto="1"/>
      </font>
    </odxf>
    <ndxf>
      <font>
        <sz val="10"/>
        <color auto="1"/>
      </font>
    </ndxf>
  </rcc>
  <rcc rId="1323" sId="3" odxf="1" dxf="1">
    <nc r="U21">
      <v>-289.8</v>
    </nc>
    <odxf>
      <font>
        <sz val="10"/>
        <color auto="1"/>
      </font>
    </odxf>
    <ndxf>
      <font>
        <sz val="10"/>
        <color auto="1"/>
      </font>
    </ndxf>
  </rcc>
  <rcc rId="1324" sId="3" odxf="1" dxf="1">
    <nc r="V21">
      <v>-248.8</v>
    </nc>
    <odxf>
      <font>
        <sz val="10"/>
        <color auto="1"/>
      </font>
    </odxf>
    <ndxf>
      <font>
        <sz val="10"/>
        <color auto="1"/>
      </font>
    </ndxf>
  </rcc>
  <rcc rId="1325" sId="3" odxf="1" dxf="1">
    <nc r="W21">
      <v>-247.5</v>
    </nc>
    <odxf>
      <font>
        <sz val="10"/>
        <color auto="1"/>
      </font>
    </odxf>
    <ndxf>
      <font>
        <sz val="10"/>
        <color auto="1"/>
      </font>
    </ndxf>
  </rcc>
  <rcc rId="1326" sId="3" odxf="1" dxf="1">
    <nc r="X21">
      <v>-253</v>
    </nc>
    <odxf>
      <font>
        <sz val="10"/>
        <color auto="1"/>
      </font>
    </odxf>
    <ndxf>
      <font>
        <sz val="10"/>
        <color auto="1"/>
      </font>
    </ndxf>
  </rcc>
  <rcc rId="1327" sId="3" odxf="1" dxf="1">
    <nc r="Y21">
      <v>149.6</v>
    </nc>
    <odxf>
      <font>
        <sz val="10"/>
        <color auto="1"/>
      </font>
    </odxf>
    <ndxf>
      <font>
        <sz val="10"/>
        <color auto="1"/>
      </font>
    </ndxf>
  </rcc>
  <rcc rId="1328" sId="3" odxf="1" dxf="1">
    <nc r="Z21">
      <v>153.6</v>
    </nc>
    <odxf>
      <font>
        <sz val="10"/>
        <color auto="1"/>
      </font>
    </odxf>
    <ndxf>
      <font>
        <sz val="10"/>
        <color auto="1"/>
      </font>
    </ndxf>
  </rcc>
  <rcc rId="1329" sId="3" odxf="1" dxf="1">
    <nc r="AA21">
      <v>0</v>
    </nc>
    <odxf>
      <font>
        <sz val="10"/>
        <color auto="1"/>
      </font>
    </odxf>
    <ndxf>
      <font>
        <sz val="10"/>
        <color auto="1"/>
      </font>
    </ndxf>
  </rcc>
  <rcc rId="1330" sId="3" odxf="1" dxf="1">
    <nc r="AB21">
      <v>0</v>
    </nc>
    <odxf>
      <font>
        <sz val="10"/>
        <color auto="1"/>
      </font>
    </odxf>
    <ndxf>
      <font>
        <sz val="10"/>
        <color auto="1"/>
      </font>
    </ndxf>
  </rcc>
  <rcc rId="1331" sId="3" odxf="1" dxf="1">
    <nc r="AC21">
      <v>0</v>
    </nc>
    <odxf>
      <font>
        <sz val="10"/>
        <color auto="1"/>
      </font>
    </odxf>
    <ndxf>
      <font>
        <sz val="10"/>
        <color auto="1"/>
      </font>
    </ndxf>
  </rcc>
  <rcc rId="1332" sId="3" odxf="1" dxf="1">
    <nc r="AD21">
      <v>0</v>
    </nc>
    <odxf>
      <font>
        <sz val="10"/>
        <color auto="1"/>
      </font>
    </odxf>
    <ndxf>
      <font>
        <sz val="10"/>
        <color auto="1"/>
      </font>
    </ndxf>
  </rcc>
  <rcc rId="1333" sId="3" odxf="1" dxf="1">
    <nc r="AE21">
      <v>0</v>
    </nc>
    <odxf>
      <font>
        <sz val="10"/>
        <color auto="1"/>
      </font>
    </odxf>
    <ndxf>
      <font>
        <sz val="10"/>
        <color auto="1"/>
      </font>
    </ndxf>
  </rcc>
  <rcc rId="1334" sId="3" odxf="1" dxf="1">
    <nc r="AF21">
      <v>0</v>
    </nc>
    <odxf>
      <font>
        <sz val="10"/>
        <color auto="1"/>
      </font>
    </odxf>
    <ndxf>
      <font>
        <sz val="10"/>
        <color auto="1"/>
      </font>
    </ndxf>
  </rcc>
  <rcc rId="1335" sId="3" odxf="1" dxf="1">
    <nc r="AG21">
      <v>0</v>
    </nc>
    <odxf>
      <font>
        <sz val="10"/>
        <color auto="1"/>
      </font>
    </odxf>
    <ndxf>
      <font>
        <sz val="10"/>
        <color auto="1"/>
      </font>
    </ndxf>
  </rcc>
  <rcc rId="1336" sId="3" odxf="1" dxf="1">
    <nc r="AH21">
      <v>0</v>
    </nc>
    <odxf>
      <font>
        <sz val="10"/>
        <color auto="1"/>
      </font>
    </odxf>
    <ndxf>
      <font>
        <sz val="10"/>
        <color auto="1"/>
      </font>
    </ndxf>
  </rcc>
  <rcc rId="1337" sId="3" odxf="1" dxf="1">
    <nc r="AI21">
      <v>0</v>
    </nc>
    <odxf>
      <font>
        <sz val="10"/>
        <color auto="1"/>
      </font>
    </odxf>
    <ndxf>
      <font>
        <sz val="10"/>
        <color auto="1"/>
      </font>
    </ndxf>
  </rcc>
  <rcc rId="1338" sId="3" odxf="1" dxf="1">
    <nc r="AJ21">
      <v>0</v>
    </nc>
    <odxf>
      <font>
        <sz val="10"/>
        <color auto="1"/>
      </font>
    </odxf>
    <ndxf>
      <font>
        <sz val="10"/>
        <color auto="1"/>
      </font>
    </ndxf>
  </rcc>
  <rcc rId="1339" sId="3" odxf="1" dxf="1">
    <nc r="AK21">
      <v>0</v>
    </nc>
    <odxf>
      <font>
        <sz val="10"/>
        <color auto="1"/>
      </font>
    </odxf>
    <ndxf>
      <font>
        <sz val="10"/>
        <color auto="1"/>
      </font>
    </ndxf>
  </rcc>
  <rcc rId="1340" sId="3" odxf="1" dxf="1">
    <nc r="AL21">
      <v>0</v>
    </nc>
    <odxf>
      <font>
        <sz val="10"/>
        <color auto="1"/>
      </font>
    </odxf>
    <ndxf>
      <font>
        <sz val="10"/>
        <color auto="1"/>
      </font>
    </ndxf>
  </rcc>
  <rcc rId="1341" sId="3" odxf="1" dxf="1">
    <nc r="AM21">
      <v>0</v>
    </nc>
    <odxf>
      <font>
        <sz val="10"/>
        <color auto="1"/>
      </font>
    </odxf>
    <ndxf>
      <font>
        <sz val="10"/>
        <color auto="1"/>
      </font>
    </ndxf>
  </rcc>
  <rcc rId="1342" sId="3" odxf="1" dxf="1">
    <nc r="AN21">
      <v>0</v>
    </nc>
    <odxf>
      <font>
        <sz val="10"/>
        <color auto="1"/>
      </font>
    </odxf>
    <ndxf>
      <font>
        <sz val="10"/>
        <color auto="1"/>
      </font>
    </ndxf>
  </rcc>
  <rcc rId="1343" sId="3" odxf="1" dxf="1">
    <nc r="AO21">
      <v>0</v>
    </nc>
    <odxf>
      <font>
        <sz val="10"/>
        <color auto="1"/>
      </font>
    </odxf>
    <ndxf>
      <font>
        <sz val="10"/>
        <color auto="1"/>
      </font>
    </ndxf>
  </rcc>
  <rcc rId="1344" sId="3" odxf="1" dxf="1">
    <nc r="AP21">
      <v>0</v>
    </nc>
    <odxf>
      <font>
        <sz val="10"/>
        <color auto="1"/>
      </font>
    </odxf>
    <ndxf>
      <font>
        <sz val="10"/>
        <color auto="1"/>
      </font>
    </ndxf>
  </rcc>
  <rcc rId="1345" sId="3" odxf="1" dxf="1">
    <nc r="AQ21">
      <v>0</v>
    </nc>
    <odxf>
      <font>
        <sz val="10"/>
        <color auto="1"/>
      </font>
    </odxf>
    <ndxf>
      <font>
        <sz val="10"/>
        <color auto="1"/>
      </font>
    </ndxf>
  </rcc>
  <rcc rId="1346" sId="3" odxf="1" dxf="1">
    <nc r="AR21">
      <v>0</v>
    </nc>
    <odxf>
      <font>
        <sz val="10"/>
        <color auto="1"/>
      </font>
    </odxf>
    <ndxf>
      <font>
        <sz val="10"/>
        <color auto="1"/>
      </font>
    </ndxf>
  </rcc>
  <rcc rId="1347" sId="3" odxf="1" dxf="1">
    <nc r="AS21">
      <v>0</v>
    </nc>
    <odxf>
      <font>
        <sz val="10"/>
        <color auto="1"/>
      </font>
    </odxf>
    <ndxf>
      <font>
        <sz val="10"/>
        <color auto="1"/>
      </font>
    </ndxf>
  </rcc>
  <rcc rId="1348" sId="3" odxf="1" dxf="1">
    <nc r="AT21">
      <v>0</v>
    </nc>
    <odxf>
      <font>
        <sz val="10"/>
        <color auto="1"/>
      </font>
    </odxf>
    <ndxf>
      <font>
        <sz val="10"/>
        <color auto="1"/>
      </font>
    </ndxf>
  </rcc>
  <rcc rId="1349" sId="3" odxf="1" dxf="1">
    <nc r="AU21">
      <v>0</v>
    </nc>
    <odxf>
      <font>
        <sz val="10"/>
        <color auto="1"/>
      </font>
    </odxf>
    <ndxf>
      <font>
        <sz val="10"/>
        <color auto="1"/>
      </font>
    </ndxf>
  </rcc>
  <rcc rId="1350" sId="3" odxf="1" dxf="1">
    <nc r="AV21">
      <v>0</v>
    </nc>
    <odxf>
      <font>
        <sz val="10"/>
        <color auto="1"/>
      </font>
    </odxf>
    <ndxf>
      <font>
        <sz val="10"/>
        <color auto="1"/>
      </font>
    </ndxf>
  </rcc>
  <rcc rId="1351" sId="3" odxf="1" dxf="1">
    <nc r="AW21">
      <v>0</v>
    </nc>
    <odxf>
      <font>
        <sz val="10"/>
        <color auto="1"/>
      </font>
    </odxf>
    <ndxf>
      <font>
        <sz val="10"/>
        <color auto="1"/>
      </font>
    </ndxf>
  </rcc>
  <rcc rId="1352" sId="3" odxf="1" dxf="1">
    <nc r="AX21">
      <v>0</v>
    </nc>
    <odxf>
      <font>
        <sz val="10"/>
        <color auto="1"/>
      </font>
    </odxf>
    <ndxf>
      <font>
        <sz val="10"/>
        <color auto="1"/>
      </font>
    </ndxf>
  </rcc>
  <rcc rId="1353" sId="3" odxf="1" dxf="1">
    <nc r="AY21">
      <v>0</v>
    </nc>
    <odxf>
      <font>
        <sz val="10"/>
        <color auto="1"/>
      </font>
    </odxf>
    <ndxf>
      <font>
        <sz val="10"/>
        <color auto="1"/>
      </font>
    </ndxf>
  </rcc>
  <rcc rId="1354" sId="3" odxf="1" dxf="1">
    <nc r="AZ21">
      <v>0</v>
    </nc>
    <odxf>
      <font>
        <sz val="10"/>
        <color auto="1"/>
      </font>
    </odxf>
    <ndxf>
      <font>
        <sz val="10"/>
        <color auto="1"/>
      </font>
    </ndxf>
  </rcc>
  <rcc rId="1355" sId="3" odxf="1" dxf="1">
    <nc r="BA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56" sId="3" odxf="1" dxf="1">
    <nc r="BB21">
      <v>0</v>
    </nc>
    <odxf>
      <font>
        <sz val="10"/>
        <color auto="1"/>
      </font>
    </odxf>
    <ndxf>
      <font>
        <sz val="10"/>
        <color auto="1"/>
      </font>
    </ndxf>
  </rcc>
  <rcc rId="1357" sId="3" odxf="1" dxf="1">
    <nc r="BC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58" sId="3" odxf="1" dxf="1">
    <nc r="BD21">
      <v>0</v>
    </nc>
    <odxf>
      <font>
        <sz val="10"/>
        <color auto="1"/>
      </font>
    </odxf>
    <ndxf>
      <font>
        <sz val="10"/>
        <color auto="1"/>
      </font>
    </ndxf>
  </rcc>
  <rcc rId="1359" sId="3" odxf="1" dxf="1">
    <nc r="BE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60" sId="3" odxf="1" dxf="1">
    <nc r="BF21">
      <v>189.4</v>
    </nc>
    <odxf>
      <font>
        <sz val="10"/>
        <color auto="1"/>
      </font>
    </odxf>
    <ndxf>
      <font>
        <sz val="10"/>
        <color auto="1"/>
      </font>
    </ndxf>
  </rcc>
  <rcc rId="1361" sId="3" odxf="1" dxf="1">
    <nc r="BG21">
      <v>216.1</v>
    </nc>
    <odxf>
      <font>
        <sz val="10"/>
        <color auto="1"/>
      </font>
    </odxf>
    <ndxf>
      <font>
        <sz val="10"/>
        <color auto="1"/>
      </font>
    </ndxf>
  </rcc>
  <rcc rId="1362" sId="3" odxf="1" dxf="1">
    <nc r="BH21">
      <v>172.5</v>
    </nc>
    <odxf>
      <font>
        <sz val="10"/>
        <color auto="1"/>
      </font>
    </odxf>
    <ndxf>
      <font>
        <sz val="10"/>
        <color auto="1"/>
      </font>
    </ndxf>
  </rcc>
  <rfmt sheetId="3" sqref="A21:XFD21" start="0" length="0">
    <dxf>
      <alignment vertical="center" wrapText="1"/>
    </dxf>
  </rfmt>
  <rfmt sheetId="3" sqref="A22" start="0" length="0">
    <dxf>
      <font>
        <sz val="10"/>
        <color auto="1"/>
      </font>
    </dxf>
  </rfmt>
  <rfmt sheetId="3" sqref="B22" start="0" length="0">
    <dxf>
      <font>
        <sz val="10"/>
        <color auto="1"/>
      </font>
    </dxf>
  </rfmt>
  <rfmt sheetId="3" sqref="C22" start="0" length="0">
    <dxf>
      <font>
        <sz val="10"/>
        <color auto="1"/>
      </font>
    </dxf>
  </rfmt>
  <rfmt sheetId="3" sqref="D22" start="0" length="0">
    <dxf>
      <font>
        <sz val="10"/>
        <color auto="1"/>
      </font>
    </dxf>
  </rfmt>
  <rfmt sheetId="3" sqref="E22" start="0" length="0">
    <dxf>
      <font>
        <sz val="10"/>
        <color auto="1"/>
      </font>
    </dxf>
  </rfmt>
  <rfmt sheetId="3" sqref="F22" start="0" length="0">
    <dxf>
      <font>
        <sz val="10"/>
        <color auto="1"/>
      </font>
    </dxf>
  </rfmt>
  <rcc rId="1363" sId="3" odxf="1" dxf="1">
    <nc r="G2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64" sId="3" odxf="1" dxf="1">
    <nc r="H22">
      <v>17797.900000000001</v>
    </nc>
    <odxf>
      <font>
        <sz val="10"/>
        <color auto="1"/>
      </font>
    </odxf>
    <ndxf>
      <font>
        <sz val="10"/>
        <color auto="1"/>
      </font>
    </ndxf>
  </rcc>
  <rfmt sheetId="3" sqref="I22" start="0" length="0">
    <dxf>
      <font>
        <sz val="10"/>
        <color auto="1"/>
      </font>
    </dxf>
  </rfmt>
  <rcc rId="1365" sId="3" odxf="1" dxf="1">
    <nc r="J22">
      <v>751.2</v>
    </nc>
    <odxf>
      <font>
        <sz val="10"/>
        <color auto="1"/>
      </font>
    </odxf>
    <ndxf>
      <font>
        <sz val="10"/>
        <color auto="1"/>
      </font>
    </ndxf>
  </rcc>
  <rcc rId="1366" sId="3" odxf="1" dxf="1">
    <nc r="K22">
      <v>749.2</v>
    </nc>
    <odxf>
      <font>
        <sz val="10"/>
        <color auto="1"/>
      </font>
    </odxf>
    <ndxf>
      <font>
        <sz val="10"/>
        <color auto="1"/>
      </font>
    </ndxf>
  </rcc>
  <rcc rId="1367" sId="3" odxf="1" dxf="1">
    <nc r="L22">
      <v>749.7</v>
    </nc>
    <odxf>
      <font>
        <sz val="10"/>
        <color auto="1"/>
      </font>
    </odxf>
    <ndxf>
      <font>
        <sz val="10"/>
        <color auto="1"/>
      </font>
    </ndxf>
  </rcc>
  <rcc rId="1368" sId="3" odxf="1" dxf="1">
    <nc r="M22">
      <v>748.1</v>
    </nc>
    <odxf>
      <font>
        <sz val="10"/>
        <color auto="1"/>
      </font>
    </odxf>
    <ndxf>
      <font>
        <sz val="10"/>
        <color auto="1"/>
      </font>
    </ndxf>
  </rcc>
  <rcc rId="1369" sId="3" odxf="1" dxf="1">
    <nc r="N22">
      <v>742</v>
    </nc>
    <odxf>
      <font>
        <sz val="10"/>
        <color auto="1"/>
      </font>
    </odxf>
    <ndxf>
      <font>
        <sz val="10"/>
        <color auto="1"/>
      </font>
    </ndxf>
  </rcc>
  <rcc rId="1370" sId="3" odxf="1" dxf="1">
    <nc r="O22">
      <v>747.5</v>
    </nc>
    <odxf>
      <font>
        <sz val="10"/>
        <color auto="1"/>
      </font>
    </odxf>
    <ndxf>
      <font>
        <sz val="10"/>
        <color auto="1"/>
      </font>
    </ndxf>
  </rcc>
  <rcc rId="1371" sId="3" odxf="1" dxf="1">
    <nc r="P22">
      <v>748.2</v>
    </nc>
    <odxf>
      <font>
        <sz val="10"/>
        <color auto="1"/>
      </font>
    </odxf>
    <ndxf>
      <font>
        <sz val="10"/>
        <color auto="1"/>
      </font>
    </ndxf>
  </rcc>
  <rcc rId="1372" sId="3" odxf="1" dxf="1">
    <nc r="Q22">
      <v>747.5</v>
    </nc>
    <odxf>
      <font>
        <sz val="10"/>
        <color auto="1"/>
      </font>
    </odxf>
    <ndxf>
      <font>
        <sz val="10"/>
        <color auto="1"/>
      </font>
    </ndxf>
  </rcc>
  <rcc rId="1373" sId="3" odxf="1" dxf="1">
    <nc r="R22">
      <v>747.7</v>
    </nc>
    <odxf>
      <font>
        <sz val="10"/>
        <color auto="1"/>
      </font>
    </odxf>
    <ndxf>
      <font>
        <sz val="10"/>
        <color auto="1"/>
      </font>
    </ndxf>
  </rcc>
  <rcc rId="1374" sId="3" odxf="1" dxf="1">
    <nc r="S22">
      <v>747.7</v>
    </nc>
    <odxf>
      <font>
        <sz val="10"/>
        <color auto="1"/>
      </font>
    </odxf>
    <ndxf>
      <font>
        <sz val="10"/>
        <color auto="1"/>
      </font>
    </ndxf>
  </rcc>
  <rcc rId="1375" sId="3" odxf="1" dxf="1">
    <nc r="T22">
      <v>748.2</v>
    </nc>
    <odxf>
      <font>
        <sz val="10"/>
        <color auto="1"/>
      </font>
    </odxf>
    <ndxf>
      <font>
        <sz val="10"/>
        <color auto="1"/>
      </font>
    </ndxf>
  </rcc>
  <rcc rId="1376" sId="3" odxf="1" dxf="1">
    <nc r="U22">
      <v>749.8</v>
    </nc>
    <odxf>
      <font>
        <sz val="10"/>
        <color auto="1"/>
      </font>
    </odxf>
    <ndxf>
      <font>
        <sz val="10"/>
        <color auto="1"/>
      </font>
    </ndxf>
  </rcc>
  <rcc rId="1377" sId="3" odxf="1" dxf="1">
    <nc r="V22">
      <v>749.7</v>
    </nc>
    <odxf>
      <font>
        <sz val="10"/>
        <color auto="1"/>
      </font>
    </odxf>
    <ndxf>
      <font>
        <sz val="10"/>
        <color auto="1"/>
      </font>
    </ndxf>
  </rcc>
  <rcc rId="1378" sId="3" odxf="1" dxf="1">
    <nc r="W22">
      <v>744.6</v>
    </nc>
    <odxf>
      <font>
        <sz val="10"/>
        <color auto="1"/>
      </font>
    </odxf>
    <ndxf>
      <font>
        <sz val="10"/>
        <color auto="1"/>
      </font>
    </ndxf>
  </rcc>
  <rcc rId="1379" sId="3" odxf="1" dxf="1">
    <nc r="X22">
      <v>744.6</v>
    </nc>
    <odxf>
      <font>
        <sz val="10"/>
        <color auto="1"/>
      </font>
    </odxf>
    <ndxf>
      <font>
        <sz val="10"/>
        <color auto="1"/>
      </font>
    </ndxf>
  </rcc>
  <rcc rId="1380" sId="3" odxf="1" dxf="1">
    <nc r="Y22">
      <v>745.2</v>
    </nc>
    <odxf>
      <font>
        <sz val="10"/>
        <color auto="1"/>
      </font>
    </odxf>
    <ndxf>
      <font>
        <sz val="10"/>
        <color auto="1"/>
      </font>
    </ndxf>
  </rcc>
  <rcc rId="1381" sId="3" odxf="1" dxf="1">
    <nc r="Z22">
      <v>744.3</v>
    </nc>
    <odxf>
      <font>
        <sz val="10"/>
        <color auto="1"/>
      </font>
    </odxf>
    <ndxf>
      <font>
        <sz val="10"/>
        <color auto="1"/>
      </font>
    </ndxf>
  </rcc>
  <rcc rId="1382" sId="3" odxf="1" dxf="1">
    <nc r="AA22">
      <v>748.6</v>
    </nc>
    <odxf>
      <font>
        <sz val="10"/>
        <color auto="1"/>
      </font>
    </odxf>
    <ndxf>
      <font>
        <sz val="10"/>
        <color auto="1"/>
      </font>
    </ndxf>
  </rcc>
  <rcc rId="1383" sId="3" odxf="1" dxf="1">
    <nc r="AB22">
      <v>744</v>
    </nc>
    <odxf>
      <font>
        <sz val="10"/>
        <color auto="1"/>
      </font>
    </odxf>
    <ndxf>
      <font>
        <sz val="10"/>
        <color auto="1"/>
      </font>
    </ndxf>
  </rcc>
  <rcc rId="1384" sId="3" odxf="1" dxf="1">
    <nc r="AC22">
      <v>748</v>
    </nc>
    <odxf>
      <font>
        <sz val="10"/>
        <color auto="1"/>
      </font>
    </odxf>
    <ndxf>
      <font>
        <sz val="10"/>
        <color auto="1"/>
      </font>
    </ndxf>
  </rcc>
  <rcc rId="1385" sId="3" odxf="1" dxf="1">
    <nc r="AD22">
      <v>735.6</v>
    </nc>
    <odxf>
      <font>
        <sz val="10"/>
        <color auto="1"/>
      </font>
    </odxf>
    <ndxf>
      <font>
        <sz val="10"/>
        <color auto="1"/>
      </font>
    </ndxf>
  </rcc>
  <rcc rId="1386" sId="3" odxf="1" dxf="1">
    <nc r="AE22">
      <v>735.7</v>
    </nc>
    <odxf>
      <font>
        <sz val="10"/>
        <color auto="1"/>
      </font>
    </odxf>
    <ndxf>
      <font>
        <sz val="10"/>
        <color auto="1"/>
      </font>
    </ndxf>
  </rcc>
  <rcc rId="1387" sId="3" odxf="1" dxf="1">
    <nc r="AF22">
      <v>735.4</v>
    </nc>
    <odxf>
      <font>
        <sz val="10"/>
        <color auto="1"/>
      </font>
    </odxf>
    <ndxf>
      <font>
        <sz val="10"/>
        <color auto="1"/>
      </font>
    </ndxf>
  </rcc>
  <rcc rId="1388" sId="3" odxf="1" dxf="1">
    <nc r="AG22">
      <v>739.2</v>
    </nc>
    <odxf>
      <font>
        <sz val="10"/>
        <color auto="1"/>
      </font>
    </odxf>
    <ndxf>
      <font>
        <sz val="10"/>
        <color auto="1"/>
      </font>
    </ndxf>
  </rcc>
  <rcc rId="1389" sId="3" odxf="1" dxf="1">
    <nc r="AH22">
      <v>731.7</v>
    </nc>
    <odxf>
      <font>
        <sz val="10"/>
        <color auto="1"/>
      </font>
    </odxf>
    <ndxf>
      <font>
        <sz val="10"/>
        <color auto="1"/>
      </font>
    </ndxf>
  </rcc>
  <rcc rId="1390" sId="3" odxf="1" dxf="1">
    <nc r="AI22">
      <v>721.4</v>
    </nc>
    <odxf>
      <font>
        <sz val="10"/>
        <color auto="1"/>
      </font>
    </odxf>
    <ndxf>
      <font>
        <sz val="10"/>
        <color auto="1"/>
      </font>
    </ndxf>
  </rcc>
  <rcc rId="1391" sId="3" odxf="1" dxf="1">
    <nc r="AJ22">
      <v>725.3</v>
    </nc>
    <odxf>
      <font>
        <sz val="10"/>
        <color auto="1"/>
      </font>
    </odxf>
    <ndxf>
      <font>
        <sz val="10"/>
        <color auto="1"/>
      </font>
    </ndxf>
  </rcc>
  <rcc rId="1392" sId="3" odxf="1" dxf="1">
    <nc r="AK22">
      <v>722.9</v>
    </nc>
    <odxf>
      <font>
        <sz val="10"/>
        <color auto="1"/>
      </font>
    </odxf>
    <ndxf>
      <font>
        <sz val="10"/>
        <color auto="1"/>
      </font>
    </ndxf>
  </rcc>
  <rcc rId="1393" sId="3" odxf="1" dxf="1">
    <nc r="AL22">
      <v>733.4</v>
    </nc>
    <odxf>
      <font>
        <sz val="10"/>
        <color auto="1"/>
      </font>
    </odxf>
    <ndxf>
      <font>
        <sz val="10"/>
        <color auto="1"/>
      </font>
    </ndxf>
  </rcc>
  <rcc rId="1394" sId="3" odxf="1" dxf="1">
    <nc r="AM22">
      <v>728</v>
    </nc>
    <odxf>
      <font>
        <sz val="10"/>
        <color auto="1"/>
      </font>
    </odxf>
    <ndxf>
      <font>
        <sz val="10"/>
        <color auto="1"/>
      </font>
    </ndxf>
  </rcc>
  <rcc rId="1395" sId="3" odxf="1" dxf="1">
    <nc r="AN22">
      <v>726.9</v>
    </nc>
    <odxf>
      <font>
        <sz val="10"/>
        <color auto="1"/>
      </font>
    </odxf>
    <ndxf>
      <font>
        <sz val="10"/>
        <color auto="1"/>
      </font>
    </ndxf>
  </rcc>
  <rcc rId="1396" sId="3" odxf="1" dxf="1">
    <nc r="AO22">
      <v>742.8</v>
    </nc>
    <odxf>
      <font>
        <sz val="10"/>
        <color auto="1"/>
      </font>
    </odxf>
    <ndxf>
      <font>
        <sz val="10"/>
        <color auto="1"/>
      </font>
    </ndxf>
  </rcc>
  <rcc rId="1397" sId="3" odxf="1" dxf="1">
    <nc r="AP22">
      <v>748.9</v>
    </nc>
    <odxf>
      <font>
        <sz val="10"/>
        <color auto="1"/>
      </font>
    </odxf>
    <ndxf>
      <font>
        <sz val="10"/>
        <color auto="1"/>
      </font>
    </ndxf>
  </rcc>
  <rcc rId="1398" sId="3" odxf="1" dxf="1">
    <nc r="AQ22">
      <v>744.3</v>
    </nc>
    <odxf>
      <font>
        <sz val="10"/>
        <color auto="1"/>
      </font>
    </odxf>
    <ndxf>
      <font>
        <sz val="10"/>
        <color auto="1"/>
      </font>
    </ndxf>
  </rcc>
  <rcc rId="1399" sId="3" odxf="1" dxf="1">
    <nc r="AR22">
      <v>744.9</v>
    </nc>
    <odxf>
      <font>
        <sz val="10"/>
        <color auto="1"/>
      </font>
    </odxf>
    <ndxf>
      <font>
        <sz val="10"/>
        <color auto="1"/>
      </font>
    </ndxf>
  </rcc>
  <rcc rId="1400" sId="3" odxf="1" dxf="1">
    <nc r="AS22">
      <v>742.9</v>
    </nc>
    <odxf>
      <font>
        <sz val="10"/>
        <color auto="1"/>
      </font>
    </odxf>
    <ndxf>
      <font>
        <sz val="10"/>
        <color auto="1"/>
      </font>
    </ndxf>
  </rcc>
  <rcc rId="1401" sId="3" odxf="1" dxf="1">
    <nc r="AT22">
      <v>744.4</v>
    </nc>
    <odxf>
      <font>
        <sz val="10"/>
        <color auto="1"/>
      </font>
    </odxf>
    <ndxf>
      <font>
        <sz val="10"/>
        <color auto="1"/>
      </font>
    </ndxf>
  </rcc>
  <rcc rId="1402" sId="3" odxf="1" dxf="1">
    <nc r="AU22">
      <v>746.6</v>
    </nc>
    <odxf>
      <font>
        <sz val="10"/>
        <color auto="1"/>
      </font>
    </odxf>
    <ndxf>
      <font>
        <sz val="10"/>
        <color auto="1"/>
      </font>
    </ndxf>
  </rcc>
  <rcc rId="1403" sId="3" odxf="1" dxf="1">
    <nc r="AV22">
      <v>745.1</v>
    </nc>
    <odxf>
      <font>
        <sz val="10"/>
        <color auto="1"/>
      </font>
    </odxf>
    <ndxf>
      <font>
        <sz val="10"/>
        <color auto="1"/>
      </font>
    </ndxf>
  </rcc>
  <rcc rId="1404" sId="3" odxf="1" dxf="1">
    <nc r="AW22">
      <v>739.9</v>
    </nc>
    <odxf>
      <font>
        <sz val="10"/>
        <color auto="1"/>
      </font>
    </odxf>
    <ndxf>
      <font>
        <sz val="10"/>
        <color auto="1"/>
      </font>
    </ndxf>
  </rcc>
  <rcc rId="1405" sId="3" odxf="1" dxf="1">
    <nc r="AX22">
      <v>743.2</v>
    </nc>
    <odxf>
      <font>
        <sz val="10"/>
        <color auto="1"/>
      </font>
    </odxf>
    <ndxf>
      <font>
        <sz val="10"/>
        <color auto="1"/>
      </font>
    </ndxf>
  </rcc>
  <rcc rId="1406" sId="3" odxf="1" dxf="1">
    <nc r="AY22">
      <v>744.8</v>
    </nc>
    <odxf>
      <font>
        <sz val="10"/>
        <color auto="1"/>
      </font>
    </odxf>
    <ndxf>
      <font>
        <sz val="10"/>
        <color auto="1"/>
      </font>
    </ndxf>
  </rcc>
  <rcc rId="1407" sId="3" odxf="1" dxf="1">
    <nc r="AZ22">
      <v>744.8</v>
    </nc>
    <odxf>
      <font>
        <sz val="10"/>
        <color auto="1"/>
      </font>
    </odxf>
    <ndxf>
      <font>
        <sz val="10"/>
        <color auto="1"/>
      </font>
    </ndxf>
  </rcc>
  <rcc rId="1408" sId="3" odxf="1" dxf="1">
    <nc r="BA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09" sId="3" odxf="1" dxf="1">
    <nc r="BB22">
      <v>745.2</v>
    </nc>
    <odxf>
      <font>
        <sz val="10"/>
        <color auto="1"/>
      </font>
    </odxf>
    <ndxf>
      <font>
        <sz val="10"/>
        <color auto="1"/>
      </font>
    </ndxf>
  </rcc>
  <rcc rId="1410" sId="3" odxf="1" dxf="1">
    <nc r="BC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11" sId="3" odxf="1" dxf="1">
    <nc r="BD22">
      <v>748.4</v>
    </nc>
    <odxf>
      <font>
        <sz val="10"/>
        <color auto="1"/>
      </font>
    </odxf>
    <ndxf>
      <font>
        <sz val="10"/>
        <color auto="1"/>
      </font>
    </ndxf>
  </rcc>
  <rcc rId="1412" sId="3" odxf="1" dxf="1">
    <nc r="BE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13" sId="3" odxf="1" dxf="1">
    <nc r="BF22">
      <v>742.6</v>
    </nc>
    <odxf>
      <font>
        <sz val="10"/>
        <color auto="1"/>
      </font>
    </odxf>
    <ndxf>
      <font>
        <sz val="10"/>
        <color auto="1"/>
      </font>
    </ndxf>
  </rcc>
  <rcc rId="1414" sId="3" odxf="1" dxf="1">
    <nc r="BG22">
      <v>753.4</v>
    </nc>
    <odxf>
      <font>
        <sz val="10"/>
        <color auto="1"/>
      </font>
    </odxf>
    <ndxf>
      <font>
        <sz val="10"/>
        <color auto="1"/>
      </font>
    </ndxf>
  </rcc>
  <rcc rId="1415" sId="3" odxf="1" dxf="1">
    <nc r="BH22">
      <v>719.8</v>
    </nc>
    <odxf>
      <font>
        <sz val="10"/>
        <color auto="1"/>
      </font>
    </odxf>
    <ndxf>
      <font>
        <sz val="10"/>
        <color auto="1"/>
      </font>
    </ndxf>
  </rcc>
  <rfmt sheetId="3" sqref="A22:XFD22" start="0" length="0">
    <dxf>
      <alignment vertical="center" wrapText="1"/>
    </dxf>
  </rfmt>
  <rfmt sheetId="3" sqref="A23" start="0" length="0">
    <dxf>
      <font>
        <sz val="10"/>
        <color auto="1"/>
      </font>
    </dxf>
  </rfmt>
  <rfmt sheetId="3" sqref="B23" start="0" length="0">
    <dxf>
      <font>
        <sz val="10"/>
        <color auto="1"/>
      </font>
    </dxf>
  </rfmt>
  <rfmt sheetId="3" sqref="C23" start="0" length="0">
    <dxf>
      <font>
        <sz val="10"/>
        <color auto="1"/>
      </font>
    </dxf>
  </rfmt>
  <rfmt sheetId="3" sqref="D23" start="0" length="0">
    <dxf>
      <font>
        <sz val="10"/>
        <color auto="1"/>
      </font>
    </dxf>
  </rfmt>
  <rfmt sheetId="3" sqref="E23" start="0" length="0">
    <dxf>
      <font>
        <sz val="10"/>
        <color auto="1"/>
      </font>
    </dxf>
  </rfmt>
  <rfmt sheetId="3" sqref="F23" start="0" length="0">
    <dxf>
      <font>
        <sz val="10"/>
        <color auto="1"/>
      </font>
    </dxf>
  </rfmt>
  <rcc rId="1416" sId="3" odxf="1" dxf="1">
    <nc r="G2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17" sId="3" odxf="1" dxf="1">
    <nc r="H23">
      <v>17797.900000000001</v>
    </nc>
    <odxf>
      <font>
        <sz val="10"/>
        <color auto="1"/>
      </font>
    </odxf>
    <ndxf>
      <font>
        <sz val="10"/>
        <color auto="1"/>
      </font>
    </ndxf>
  </rcc>
  <rfmt sheetId="3" sqref="I23" start="0" length="0">
    <dxf>
      <font>
        <sz val="10"/>
        <color auto="1"/>
      </font>
    </dxf>
  </rfmt>
  <rcc rId="1418" sId="3" odxf="1" dxf="1">
    <nc r="J23">
      <v>0</v>
    </nc>
    <odxf>
      <font>
        <sz val="10"/>
        <color auto="1"/>
      </font>
    </odxf>
    <ndxf>
      <font>
        <sz val="10"/>
        <color auto="1"/>
      </font>
    </ndxf>
  </rcc>
  <rcc rId="1419" sId="3" odxf="1" dxf="1">
    <nc r="K23">
      <v>0</v>
    </nc>
    <odxf>
      <font>
        <sz val="10"/>
        <color auto="1"/>
      </font>
    </odxf>
    <ndxf>
      <font>
        <sz val="10"/>
        <color auto="1"/>
      </font>
    </ndxf>
  </rcc>
  <rcc rId="1420" sId="3" odxf="1" dxf="1">
    <nc r="L23">
      <v>0</v>
    </nc>
    <odxf>
      <font>
        <sz val="10"/>
        <color auto="1"/>
      </font>
    </odxf>
    <ndxf>
      <font>
        <sz val="10"/>
        <color auto="1"/>
      </font>
    </ndxf>
  </rcc>
  <rcc rId="1421" sId="3" odxf="1" dxf="1">
    <nc r="M23">
      <v>0</v>
    </nc>
    <odxf>
      <font>
        <sz val="10"/>
        <color auto="1"/>
      </font>
    </odxf>
    <ndxf>
      <font>
        <sz val="10"/>
        <color auto="1"/>
      </font>
    </ndxf>
  </rcc>
  <rcc rId="1422" sId="3" odxf="1" dxf="1">
    <nc r="N23">
      <v>0</v>
    </nc>
    <odxf>
      <font>
        <sz val="10"/>
        <color auto="1"/>
      </font>
    </odxf>
    <ndxf>
      <font>
        <sz val="10"/>
        <color auto="1"/>
      </font>
    </ndxf>
  </rcc>
  <rcc rId="1423" sId="3" odxf="1" dxf="1">
    <nc r="O23">
      <v>-114.1</v>
    </nc>
    <odxf>
      <font>
        <sz val="10"/>
        <color auto="1"/>
      </font>
    </odxf>
    <ndxf>
      <font>
        <sz val="10"/>
        <color auto="1"/>
      </font>
    </ndxf>
  </rcc>
  <rcc rId="1424" sId="3" odxf="1" dxf="1">
    <nc r="P23">
      <v>-112.9</v>
    </nc>
    <odxf>
      <font>
        <sz val="10"/>
        <color auto="1"/>
      </font>
    </odxf>
    <ndxf>
      <font>
        <sz val="10"/>
        <color auto="1"/>
      </font>
    </ndxf>
  </rcc>
  <rcc rId="1425" sId="3" odxf="1" dxf="1">
    <nc r="Q23">
      <v>-120.2</v>
    </nc>
    <odxf>
      <font>
        <sz val="10"/>
        <color auto="1"/>
      </font>
    </odxf>
    <ndxf>
      <font>
        <sz val="10"/>
        <color auto="1"/>
      </font>
    </ndxf>
  </rcc>
  <rcc rId="1426" sId="3" odxf="1" dxf="1">
    <nc r="R23">
      <v>-111.7</v>
    </nc>
    <odxf>
      <font>
        <sz val="10"/>
        <color auto="1"/>
      </font>
    </odxf>
    <ndxf>
      <font>
        <sz val="10"/>
        <color auto="1"/>
      </font>
    </ndxf>
  </rcc>
  <rcc rId="1427" sId="3" odxf="1" dxf="1">
    <nc r="S23">
      <v>-105.7</v>
    </nc>
    <odxf>
      <font>
        <sz val="10"/>
        <color auto="1"/>
      </font>
    </odxf>
    <ndxf>
      <font>
        <sz val="10"/>
        <color auto="1"/>
      </font>
    </ndxf>
  </rcc>
  <rcc rId="1428" sId="3" odxf="1" dxf="1">
    <nc r="T23">
      <v>-84.7</v>
    </nc>
    <odxf>
      <font>
        <sz val="10"/>
        <color auto="1"/>
      </font>
    </odxf>
    <ndxf>
      <font>
        <sz val="10"/>
        <color auto="1"/>
      </font>
    </ndxf>
  </rcc>
  <rcc rId="1429" sId="3" odxf="1" dxf="1">
    <nc r="U23">
      <v>-70.7</v>
    </nc>
    <odxf>
      <font>
        <sz val="10"/>
        <color auto="1"/>
      </font>
    </odxf>
    <ndxf>
      <font>
        <sz val="10"/>
        <color auto="1"/>
      </font>
    </ndxf>
  </rcc>
  <rcc rId="1430" sId="3" odxf="1" dxf="1">
    <nc r="V23">
      <v>-47.2</v>
    </nc>
    <odxf>
      <font>
        <sz val="10"/>
        <color auto="1"/>
      </font>
    </odxf>
    <ndxf>
      <font>
        <sz val="10"/>
        <color auto="1"/>
      </font>
    </ndxf>
  </rcc>
  <rcc rId="1431" sId="3" odxf="1" dxf="1">
    <nc r="W23">
      <v>-27</v>
    </nc>
    <odxf>
      <font>
        <sz val="10"/>
        <color auto="1"/>
      </font>
    </odxf>
    <ndxf>
      <font>
        <sz val="10"/>
        <color auto="1"/>
      </font>
    </ndxf>
  </rcc>
  <rcc rId="1432" sId="3" odxf="1" dxf="1">
    <nc r="X23">
      <v>25.2</v>
    </nc>
    <odxf>
      <font>
        <sz val="10"/>
        <color auto="1"/>
      </font>
    </odxf>
    <ndxf>
      <font>
        <sz val="10"/>
        <color auto="1"/>
      </font>
    </ndxf>
  </rcc>
  <rcc rId="1433" sId="3" odxf="1" dxf="1">
    <nc r="Y23">
      <v>70.7</v>
    </nc>
    <odxf>
      <font>
        <sz val="10"/>
        <color auto="1"/>
      </font>
    </odxf>
    <ndxf>
      <font>
        <sz val="10"/>
        <color auto="1"/>
      </font>
    </ndxf>
  </rcc>
  <rcc rId="1434" sId="3" odxf="1" dxf="1">
    <nc r="Z23">
      <v>42.9</v>
    </nc>
    <odxf>
      <font>
        <sz val="10"/>
        <color auto="1"/>
      </font>
    </odxf>
    <ndxf>
      <font>
        <sz val="10"/>
        <color auto="1"/>
      </font>
    </ndxf>
  </rcc>
  <rcc rId="1435" sId="3" odxf="1" dxf="1">
    <nc r="AA23">
      <v>0</v>
    </nc>
    <odxf>
      <font>
        <sz val="10"/>
        <color auto="1"/>
      </font>
    </odxf>
    <ndxf>
      <font>
        <sz val="10"/>
        <color auto="1"/>
      </font>
    </ndxf>
  </rcc>
  <rcc rId="1436" sId="3" odxf="1" dxf="1">
    <nc r="AB23">
      <v>0</v>
    </nc>
    <odxf>
      <font>
        <sz val="10"/>
        <color auto="1"/>
      </font>
    </odxf>
    <ndxf>
      <font>
        <sz val="10"/>
        <color auto="1"/>
      </font>
    </ndxf>
  </rcc>
  <rcc rId="1437" sId="3" odxf="1" dxf="1">
    <nc r="AC23">
      <v>0</v>
    </nc>
    <odxf>
      <font>
        <sz val="10"/>
        <color auto="1"/>
      </font>
    </odxf>
    <ndxf>
      <font>
        <sz val="10"/>
        <color auto="1"/>
      </font>
    </ndxf>
  </rcc>
  <rcc rId="1438" sId="3" odxf="1" dxf="1">
    <nc r="AD23">
      <v>32.1</v>
    </nc>
    <odxf>
      <font>
        <sz val="10"/>
        <color auto="1"/>
      </font>
    </odxf>
    <ndxf>
      <font>
        <sz val="10"/>
        <color auto="1"/>
      </font>
    </ndxf>
  </rcc>
  <rcc rId="1439" sId="3" odxf="1" dxf="1">
    <nc r="AE23">
      <v>0</v>
    </nc>
    <odxf>
      <font>
        <sz val="10"/>
        <color auto="1"/>
      </font>
    </odxf>
    <ndxf>
      <font>
        <sz val="10"/>
        <color auto="1"/>
      </font>
    </ndxf>
  </rcc>
  <rcc rId="1440" sId="3" odxf="1" dxf="1">
    <nc r="AF23">
      <v>0</v>
    </nc>
    <odxf>
      <font>
        <sz val="10"/>
        <color auto="1"/>
      </font>
    </odxf>
    <ndxf>
      <font>
        <sz val="10"/>
        <color auto="1"/>
      </font>
    </ndxf>
  </rcc>
  <rcc rId="1441" sId="3" odxf="1" dxf="1">
    <nc r="AG23">
      <v>0</v>
    </nc>
    <odxf>
      <font>
        <sz val="10"/>
        <color auto="1"/>
      </font>
    </odxf>
    <ndxf>
      <font>
        <sz val="10"/>
        <color auto="1"/>
      </font>
    </ndxf>
  </rcc>
  <rcc rId="1442" sId="3" odxf="1" dxf="1">
    <nc r="AH23">
      <v>0</v>
    </nc>
    <odxf>
      <font>
        <sz val="10"/>
        <color auto="1"/>
      </font>
    </odxf>
    <ndxf>
      <font>
        <sz val="10"/>
        <color auto="1"/>
      </font>
    </ndxf>
  </rcc>
  <rcc rId="1443" sId="3" odxf="1" dxf="1">
    <nc r="AI23">
      <v>0</v>
    </nc>
    <odxf>
      <font>
        <sz val="10"/>
        <color auto="1"/>
      </font>
    </odxf>
    <ndxf>
      <font>
        <sz val="10"/>
        <color auto="1"/>
      </font>
    </ndxf>
  </rcc>
  <rcc rId="1444" sId="3" odxf="1" dxf="1">
    <nc r="AJ23">
      <v>0</v>
    </nc>
    <odxf>
      <font>
        <sz val="10"/>
        <color auto="1"/>
      </font>
    </odxf>
    <ndxf>
      <font>
        <sz val="10"/>
        <color auto="1"/>
      </font>
    </ndxf>
  </rcc>
  <rcc rId="1445" sId="3" odxf="1" dxf="1">
    <nc r="AK23">
      <v>0</v>
    </nc>
    <odxf>
      <font>
        <sz val="10"/>
        <color auto="1"/>
      </font>
    </odxf>
    <ndxf>
      <font>
        <sz val="10"/>
        <color auto="1"/>
      </font>
    </ndxf>
  </rcc>
  <rcc rId="1446" sId="3" odxf="1" dxf="1">
    <nc r="AL23">
      <v>0</v>
    </nc>
    <odxf>
      <font>
        <sz val="10"/>
        <color auto="1"/>
      </font>
    </odxf>
    <ndxf>
      <font>
        <sz val="10"/>
        <color auto="1"/>
      </font>
    </ndxf>
  </rcc>
  <rcc rId="1447" sId="3" odxf="1" dxf="1">
    <nc r="AM23">
      <v>0</v>
    </nc>
    <odxf>
      <font>
        <sz val="10"/>
        <color auto="1"/>
      </font>
    </odxf>
    <ndxf>
      <font>
        <sz val="10"/>
        <color auto="1"/>
      </font>
    </ndxf>
  </rcc>
  <rcc rId="1448" sId="3" odxf="1" dxf="1">
    <nc r="AN23">
      <v>0</v>
    </nc>
    <odxf>
      <font>
        <sz val="10"/>
        <color auto="1"/>
      </font>
    </odxf>
    <ndxf>
      <font>
        <sz val="10"/>
        <color auto="1"/>
      </font>
    </ndxf>
  </rcc>
  <rcc rId="1449" sId="3" odxf="1" dxf="1">
    <nc r="AO23">
      <v>0</v>
    </nc>
    <odxf>
      <font>
        <sz val="10"/>
        <color auto="1"/>
      </font>
    </odxf>
    <ndxf>
      <font>
        <sz val="10"/>
        <color auto="1"/>
      </font>
    </ndxf>
  </rcc>
  <rcc rId="1450" sId="3" odxf="1" dxf="1">
    <nc r="AP23">
      <v>0</v>
    </nc>
    <odxf>
      <font>
        <sz val="10"/>
        <color auto="1"/>
      </font>
    </odxf>
    <ndxf>
      <font>
        <sz val="10"/>
        <color auto="1"/>
      </font>
    </ndxf>
  </rcc>
  <rcc rId="1451" sId="3" odxf="1" dxf="1">
    <nc r="AQ23">
      <v>0</v>
    </nc>
    <odxf>
      <font>
        <sz val="10"/>
        <color auto="1"/>
      </font>
    </odxf>
    <ndxf>
      <font>
        <sz val="10"/>
        <color auto="1"/>
      </font>
    </ndxf>
  </rcc>
  <rcc rId="1452" sId="3" odxf="1" dxf="1">
    <nc r="AR23">
      <v>0</v>
    </nc>
    <odxf>
      <font>
        <sz val="10"/>
        <color auto="1"/>
      </font>
    </odxf>
    <ndxf>
      <font>
        <sz val="10"/>
        <color auto="1"/>
      </font>
    </ndxf>
  </rcc>
  <rcc rId="1453" sId="3" odxf="1" dxf="1">
    <nc r="AS23">
      <v>0</v>
    </nc>
    <odxf>
      <font>
        <sz val="10"/>
        <color auto="1"/>
      </font>
    </odxf>
    <ndxf>
      <font>
        <sz val="10"/>
        <color auto="1"/>
      </font>
    </ndxf>
  </rcc>
  <rcc rId="1454" sId="3" odxf="1" dxf="1">
    <nc r="AT23">
      <v>0</v>
    </nc>
    <odxf>
      <font>
        <sz val="10"/>
        <color auto="1"/>
      </font>
    </odxf>
    <ndxf>
      <font>
        <sz val="10"/>
        <color auto="1"/>
      </font>
    </ndxf>
  </rcc>
  <rcc rId="1455" sId="3" odxf="1" dxf="1">
    <nc r="AU23">
      <v>0</v>
    </nc>
    <odxf>
      <font>
        <sz val="10"/>
        <color auto="1"/>
      </font>
    </odxf>
    <ndxf>
      <font>
        <sz val="10"/>
        <color auto="1"/>
      </font>
    </ndxf>
  </rcc>
  <rcc rId="1456" sId="3" odxf="1" dxf="1">
    <nc r="AV23">
      <v>0</v>
    </nc>
    <odxf>
      <font>
        <sz val="10"/>
        <color auto="1"/>
      </font>
    </odxf>
    <ndxf>
      <font>
        <sz val="10"/>
        <color auto="1"/>
      </font>
    </ndxf>
  </rcc>
  <rcc rId="1457" sId="3" odxf="1" dxf="1">
    <nc r="AW23">
      <v>0</v>
    </nc>
    <odxf>
      <font>
        <sz val="10"/>
        <color auto="1"/>
      </font>
    </odxf>
    <ndxf>
      <font>
        <sz val="10"/>
        <color auto="1"/>
      </font>
    </ndxf>
  </rcc>
  <rcc rId="1458" sId="3" odxf="1" dxf="1">
    <nc r="AX23">
      <v>0</v>
    </nc>
    <odxf>
      <font>
        <sz val="10"/>
        <color auto="1"/>
      </font>
    </odxf>
    <ndxf>
      <font>
        <sz val="10"/>
        <color auto="1"/>
      </font>
    </ndxf>
  </rcc>
  <rcc rId="1459" sId="3" odxf="1" dxf="1">
    <nc r="AY23">
      <v>0</v>
    </nc>
    <odxf>
      <font>
        <sz val="10"/>
        <color auto="1"/>
      </font>
    </odxf>
    <ndxf>
      <font>
        <sz val="10"/>
        <color auto="1"/>
      </font>
    </ndxf>
  </rcc>
  <rcc rId="1460" sId="3" odxf="1" dxf="1">
    <nc r="AZ23">
      <v>0</v>
    </nc>
    <odxf>
      <font>
        <sz val="10"/>
        <color auto="1"/>
      </font>
    </odxf>
    <ndxf>
      <font>
        <sz val="10"/>
        <color auto="1"/>
      </font>
    </ndxf>
  </rcc>
  <rcc rId="1461" sId="3" odxf="1" dxf="1">
    <nc r="BA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62" sId="3" odxf="1" dxf="1">
    <nc r="BB23">
      <v>0</v>
    </nc>
    <odxf>
      <font>
        <sz val="10"/>
        <color auto="1"/>
      </font>
    </odxf>
    <ndxf>
      <font>
        <sz val="10"/>
        <color auto="1"/>
      </font>
    </ndxf>
  </rcc>
  <rcc rId="1463" sId="3" odxf="1" dxf="1">
    <nc r="BC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64" sId="3" odxf="1" dxf="1">
    <nc r="BD23">
      <v>0</v>
    </nc>
    <odxf>
      <font>
        <sz val="10"/>
        <color auto="1"/>
      </font>
    </odxf>
    <ndxf>
      <font>
        <sz val="10"/>
        <color auto="1"/>
      </font>
    </ndxf>
  </rcc>
  <rcc rId="1465" sId="3" odxf="1" dxf="1">
    <nc r="BE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66" sId="3" odxf="1" dxf="1">
    <nc r="BF23">
      <v>742.6</v>
    </nc>
    <odxf>
      <font>
        <sz val="10"/>
        <color auto="1"/>
      </font>
    </odxf>
    <ndxf>
      <font>
        <sz val="10"/>
        <color auto="1"/>
      </font>
    </ndxf>
  </rcc>
  <rcc rId="1467" sId="3" odxf="1" dxf="1">
    <nc r="BG23">
      <v>753.4</v>
    </nc>
    <odxf>
      <font>
        <sz val="10"/>
        <color auto="1"/>
      </font>
    </odxf>
    <ndxf>
      <font>
        <sz val="10"/>
        <color auto="1"/>
      </font>
    </ndxf>
  </rcc>
  <rcc rId="1468" sId="3" odxf="1" dxf="1">
    <nc r="BH23">
      <v>719.8</v>
    </nc>
    <odxf>
      <font>
        <sz val="10"/>
        <color auto="1"/>
      </font>
    </odxf>
    <ndxf>
      <font>
        <sz val="10"/>
        <color auto="1"/>
      </font>
    </ndxf>
  </rcc>
  <rfmt sheetId="3" sqref="A23:XFD23" start="0" length="0">
    <dxf>
      <alignment vertical="center" wrapText="1"/>
    </dxf>
  </rfmt>
  <rfmt sheetId="3" sqref="A24" start="0" length="0">
    <dxf>
      <font>
        <sz val="10"/>
        <color auto="1"/>
      </font>
    </dxf>
  </rfmt>
  <rfmt sheetId="3" sqref="B24" start="0" length="0">
    <dxf>
      <font>
        <sz val="10"/>
        <color auto="1"/>
      </font>
    </dxf>
  </rfmt>
  <rfmt sheetId="3" sqref="C24" start="0" length="0">
    <dxf>
      <font>
        <sz val="10"/>
        <color auto="1"/>
      </font>
    </dxf>
  </rfmt>
  <rfmt sheetId="3" sqref="D24" start="0" length="0">
    <dxf>
      <font>
        <sz val="10"/>
        <color auto="1"/>
      </font>
    </dxf>
  </rfmt>
  <rfmt sheetId="3" sqref="E24" start="0" length="0">
    <dxf>
      <font>
        <sz val="10"/>
        <color auto="1"/>
      </font>
    </dxf>
  </rfmt>
  <rfmt sheetId="3" sqref="F24" start="0" length="0">
    <dxf>
      <font>
        <sz val="10"/>
        <color auto="1"/>
      </font>
    </dxf>
  </rfmt>
  <rcc rId="1469" sId="3" odxf="1" dxf="1">
    <nc r="G2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70" sId="3" odxf="1" dxf="1">
    <nc r="H24">
      <v>8981.2000000000007</v>
    </nc>
    <odxf>
      <font>
        <sz val="10"/>
        <color auto="1"/>
      </font>
    </odxf>
    <ndxf>
      <font>
        <sz val="10"/>
        <color auto="1"/>
      </font>
    </ndxf>
  </rcc>
  <rfmt sheetId="3" sqref="I24" start="0" length="0">
    <dxf>
      <font>
        <sz val="10"/>
        <color auto="1"/>
      </font>
    </dxf>
  </rfmt>
  <rcc rId="1471" sId="3" odxf="1" dxf="1">
    <nc r="J24">
      <v>353.3</v>
    </nc>
    <odxf>
      <font>
        <sz val="10"/>
        <color auto="1"/>
      </font>
    </odxf>
    <ndxf>
      <font>
        <sz val="10"/>
        <color auto="1"/>
      </font>
    </ndxf>
  </rcc>
  <rcc rId="1472" sId="3" odxf="1" dxf="1">
    <nc r="K24">
      <v>355.1</v>
    </nc>
    <odxf>
      <font>
        <sz val="10"/>
        <color auto="1"/>
      </font>
    </odxf>
    <ndxf>
      <font>
        <sz val="10"/>
        <color auto="1"/>
      </font>
    </ndxf>
  </rcc>
  <rcc rId="1473" sId="3" odxf="1" dxf="1">
    <nc r="L24">
      <v>354.5</v>
    </nc>
    <odxf>
      <font>
        <sz val="10"/>
        <color auto="1"/>
      </font>
    </odxf>
    <ndxf>
      <font>
        <sz val="10"/>
        <color auto="1"/>
      </font>
    </ndxf>
  </rcc>
  <rcc rId="1474" sId="3" odxf="1" dxf="1">
    <nc r="M24">
      <v>354</v>
    </nc>
    <odxf>
      <font>
        <sz val="10"/>
        <color auto="1"/>
      </font>
    </odxf>
    <ndxf>
      <font>
        <sz val="10"/>
        <color auto="1"/>
      </font>
    </ndxf>
  </rcc>
  <rcc rId="1475" sId="3" odxf="1" dxf="1">
    <nc r="N24">
      <v>352.3</v>
    </nc>
    <odxf>
      <font>
        <sz val="10"/>
        <color auto="1"/>
      </font>
    </odxf>
    <ndxf>
      <font>
        <sz val="10"/>
        <color auto="1"/>
      </font>
    </ndxf>
  </rcc>
  <rcc rId="1476" sId="3" odxf="1" dxf="1">
    <nc r="O24">
      <v>354.5</v>
    </nc>
    <odxf>
      <font>
        <sz val="10"/>
        <color auto="1"/>
      </font>
    </odxf>
    <ndxf>
      <font>
        <sz val="10"/>
        <color auto="1"/>
      </font>
    </ndxf>
  </rcc>
  <rcc rId="1477" sId="3" odxf="1" dxf="1">
    <nc r="P24">
      <v>354.4</v>
    </nc>
    <odxf>
      <font>
        <sz val="10"/>
        <color auto="1"/>
      </font>
    </odxf>
    <ndxf>
      <font>
        <sz val="10"/>
        <color auto="1"/>
      </font>
    </ndxf>
  </rcc>
  <rcc rId="1478" sId="3" odxf="1" dxf="1">
    <nc r="Q24">
      <v>353.8</v>
    </nc>
    <odxf>
      <font>
        <sz val="10"/>
        <color auto="1"/>
      </font>
    </odxf>
    <ndxf>
      <font>
        <sz val="10"/>
        <color auto="1"/>
      </font>
    </ndxf>
  </rcc>
  <rcc rId="1479" sId="3" odxf="1" dxf="1">
    <nc r="R24">
      <v>355.1</v>
    </nc>
    <odxf>
      <font>
        <sz val="10"/>
        <color auto="1"/>
      </font>
    </odxf>
    <ndxf>
      <font>
        <sz val="10"/>
        <color auto="1"/>
      </font>
    </ndxf>
  </rcc>
  <rcc rId="1480" sId="3" odxf="1" dxf="1">
    <nc r="S24">
      <v>354.1</v>
    </nc>
    <odxf>
      <font>
        <sz val="10"/>
        <color auto="1"/>
      </font>
    </odxf>
    <ndxf>
      <font>
        <sz val="10"/>
        <color auto="1"/>
      </font>
    </ndxf>
  </rcc>
  <rcc rId="1481" sId="3" odxf="1" dxf="1">
    <nc r="T24">
      <v>353.8</v>
    </nc>
    <odxf>
      <font>
        <sz val="10"/>
        <color auto="1"/>
      </font>
    </odxf>
    <ndxf>
      <font>
        <sz val="10"/>
        <color auto="1"/>
      </font>
    </ndxf>
  </rcc>
  <rcc rId="1482" sId="3" odxf="1" dxf="1">
    <nc r="U24">
      <v>354.7</v>
    </nc>
    <odxf>
      <font>
        <sz val="10"/>
        <color auto="1"/>
      </font>
    </odxf>
    <ndxf>
      <font>
        <sz val="10"/>
        <color auto="1"/>
      </font>
    </ndxf>
  </rcc>
  <rcc rId="1483" sId="3" odxf="1" dxf="1">
    <nc r="V24">
      <v>355.3</v>
    </nc>
    <odxf>
      <font>
        <sz val="10"/>
        <color auto="1"/>
      </font>
    </odxf>
    <ndxf>
      <font>
        <sz val="10"/>
        <color auto="1"/>
      </font>
    </ndxf>
  </rcc>
  <rcc rId="1484" sId="3" odxf="1" dxf="1">
    <nc r="W24">
      <v>353.6</v>
    </nc>
    <odxf>
      <font>
        <sz val="10"/>
        <color auto="1"/>
      </font>
    </odxf>
    <ndxf>
      <font>
        <sz val="10"/>
        <color auto="1"/>
      </font>
    </ndxf>
  </rcc>
  <rcc rId="1485" sId="3" odxf="1" dxf="1">
    <nc r="X24">
      <v>353.3</v>
    </nc>
    <odxf>
      <font>
        <sz val="10"/>
        <color auto="1"/>
      </font>
    </odxf>
    <ndxf>
      <font>
        <sz val="10"/>
        <color auto="1"/>
      </font>
    </ndxf>
  </rcc>
  <rcc rId="1486" sId="3" odxf="1" dxf="1">
    <nc r="Y24">
      <v>354.5</v>
    </nc>
    <odxf>
      <font>
        <sz val="10"/>
        <color auto="1"/>
      </font>
    </odxf>
    <ndxf>
      <font>
        <sz val="10"/>
        <color auto="1"/>
      </font>
    </ndxf>
  </rcc>
  <rcc rId="1487" sId="3" odxf="1" dxf="1">
    <nc r="Z24">
      <v>355.1</v>
    </nc>
    <odxf>
      <font>
        <sz val="10"/>
        <color auto="1"/>
      </font>
    </odxf>
    <ndxf>
      <font>
        <sz val="10"/>
        <color auto="1"/>
      </font>
    </ndxf>
  </rcc>
  <rcc rId="1488" sId="3" odxf="1" dxf="1">
    <nc r="AA24">
      <v>354.7</v>
    </nc>
    <odxf>
      <font>
        <sz val="10"/>
        <color auto="1"/>
      </font>
    </odxf>
    <ndxf>
      <font>
        <sz val="10"/>
        <color auto="1"/>
      </font>
    </ndxf>
  </rcc>
  <rcc rId="1489" sId="3" odxf="1" dxf="1">
    <nc r="AB24">
      <v>354.7</v>
    </nc>
    <odxf>
      <font>
        <sz val="10"/>
        <color auto="1"/>
      </font>
    </odxf>
    <ndxf>
      <font>
        <sz val="10"/>
        <color auto="1"/>
      </font>
    </ndxf>
  </rcc>
  <rcc rId="1490" sId="3" odxf="1" dxf="1">
    <nc r="AC24">
      <v>355.3</v>
    </nc>
    <odxf>
      <font>
        <sz val="10"/>
        <color auto="1"/>
      </font>
    </odxf>
    <ndxf>
      <font>
        <sz val="10"/>
        <color auto="1"/>
      </font>
    </ndxf>
  </rcc>
  <rcc rId="1491" sId="3" odxf="1" dxf="1">
    <nc r="AD24">
      <v>354.9</v>
    </nc>
    <odxf>
      <font>
        <sz val="10"/>
        <color auto="1"/>
      </font>
    </odxf>
    <ndxf>
      <font>
        <sz val="10"/>
        <color auto="1"/>
      </font>
    </ndxf>
  </rcc>
  <rcc rId="1492" sId="3" odxf="1" dxf="1">
    <nc r="AE24">
      <v>355.1</v>
    </nc>
    <odxf>
      <font>
        <sz val="10"/>
        <color auto="1"/>
      </font>
    </odxf>
    <ndxf>
      <font>
        <sz val="10"/>
        <color auto="1"/>
      </font>
    </ndxf>
  </rcc>
  <rcc rId="1493" sId="3" odxf="1" dxf="1">
    <nc r="AF24">
      <v>353.7</v>
    </nc>
    <odxf>
      <font>
        <sz val="10"/>
        <color auto="1"/>
      </font>
    </odxf>
    <ndxf>
      <font>
        <sz val="10"/>
        <color auto="1"/>
      </font>
    </ndxf>
  </rcc>
  <rcc rId="1494" sId="3" odxf="1" dxf="1">
    <nc r="AG24">
      <v>354.4</v>
    </nc>
    <odxf>
      <font>
        <sz val="10"/>
        <color auto="1"/>
      </font>
    </odxf>
    <ndxf>
      <font>
        <sz val="10"/>
        <color auto="1"/>
      </font>
    </ndxf>
  </rcc>
  <rcc rId="1495" sId="3" odxf="1" dxf="1">
    <nc r="AH24">
      <v>354.3</v>
    </nc>
    <odxf>
      <font>
        <sz val="10"/>
        <color auto="1"/>
      </font>
    </odxf>
    <ndxf>
      <font>
        <sz val="10"/>
        <color auto="1"/>
      </font>
    </ndxf>
  </rcc>
  <rcc rId="1496" sId="3" odxf="1" dxf="1">
    <nc r="AI24">
      <v>354.5</v>
    </nc>
    <odxf>
      <font>
        <sz val="10"/>
        <color auto="1"/>
      </font>
    </odxf>
    <ndxf>
      <font>
        <sz val="10"/>
        <color auto="1"/>
      </font>
    </ndxf>
  </rcc>
  <rcc rId="1497" sId="3" odxf="1" dxf="1">
    <nc r="AJ24">
      <v>355.1</v>
    </nc>
    <odxf>
      <font>
        <sz val="10"/>
        <color auto="1"/>
      </font>
    </odxf>
    <ndxf>
      <font>
        <sz val="10"/>
        <color auto="1"/>
      </font>
    </ndxf>
  </rcc>
  <rcc rId="1498" sId="3" odxf="1" dxf="1">
    <nc r="AK24">
      <v>355.1</v>
    </nc>
    <odxf>
      <font>
        <sz val="10"/>
        <color auto="1"/>
      </font>
    </odxf>
    <ndxf>
      <font>
        <sz val="10"/>
        <color auto="1"/>
      </font>
    </ndxf>
  </rcc>
  <rcc rId="1499" sId="3" odxf="1" dxf="1">
    <nc r="AL24">
      <v>354.5</v>
    </nc>
    <odxf>
      <font>
        <sz val="10"/>
        <color auto="1"/>
      </font>
    </odxf>
    <ndxf>
      <font>
        <sz val="10"/>
        <color auto="1"/>
      </font>
    </ndxf>
  </rcc>
  <rcc rId="1500" sId="3" odxf="1" dxf="1">
    <nc r="AM24">
      <v>354.1</v>
    </nc>
    <odxf>
      <font>
        <sz val="10"/>
        <color auto="1"/>
      </font>
    </odxf>
    <ndxf>
      <font>
        <sz val="10"/>
        <color auto="1"/>
      </font>
    </ndxf>
  </rcc>
  <rcc rId="1501" sId="3" odxf="1" dxf="1">
    <nc r="AN24">
      <v>354</v>
    </nc>
    <odxf>
      <font>
        <sz val="10"/>
        <color auto="1"/>
      </font>
    </odxf>
    <ndxf>
      <font>
        <sz val="10"/>
        <color auto="1"/>
      </font>
    </ndxf>
  </rcc>
  <rcc rId="1502" sId="3" odxf="1" dxf="1">
    <nc r="AO24">
      <v>354.3</v>
    </nc>
    <odxf>
      <font>
        <sz val="10"/>
        <color auto="1"/>
      </font>
    </odxf>
    <ndxf>
      <font>
        <sz val="10"/>
        <color auto="1"/>
      </font>
    </ndxf>
  </rcc>
  <rcc rId="1503" sId="3" odxf="1" dxf="1">
    <nc r="AP24">
      <v>350.3</v>
    </nc>
    <odxf>
      <font>
        <sz val="10"/>
        <color auto="1"/>
      </font>
    </odxf>
    <ndxf>
      <font>
        <sz val="10"/>
        <color auto="1"/>
      </font>
    </ndxf>
  </rcc>
  <rcc rId="1504" sId="3" odxf="1" dxf="1">
    <nc r="AQ24">
      <v>353.6</v>
    </nc>
    <odxf>
      <font>
        <sz val="10"/>
        <color auto="1"/>
      </font>
    </odxf>
    <ndxf>
      <font>
        <sz val="10"/>
        <color auto="1"/>
      </font>
    </ndxf>
  </rcc>
  <rcc rId="1505" sId="3" odxf="1" dxf="1">
    <nc r="AR24">
      <v>456.8</v>
    </nc>
    <odxf>
      <font>
        <sz val="10"/>
        <color auto="1"/>
      </font>
    </odxf>
    <ndxf>
      <font>
        <sz val="10"/>
        <color auto="1"/>
      </font>
    </ndxf>
  </rcc>
  <rcc rId="1506" sId="3" odxf="1" dxf="1">
    <nc r="AS24">
      <v>462.6</v>
    </nc>
    <odxf>
      <font>
        <sz val="10"/>
        <color auto="1"/>
      </font>
    </odxf>
    <ndxf>
      <font>
        <sz val="10"/>
        <color auto="1"/>
      </font>
    </ndxf>
  </rcc>
  <rcc rId="1507" sId="3" odxf="1" dxf="1">
    <nc r="AT24">
      <v>463.1</v>
    </nc>
    <odxf>
      <font>
        <sz val="10"/>
        <color auto="1"/>
      </font>
    </odxf>
    <ndxf>
      <font>
        <sz val="10"/>
        <color auto="1"/>
      </font>
    </ndxf>
  </rcc>
  <rcc rId="1508" sId="3" odxf="1" dxf="1">
    <nc r="AU24">
      <v>439</v>
    </nc>
    <odxf>
      <font>
        <sz val="10"/>
        <color auto="1"/>
      </font>
    </odxf>
    <ndxf>
      <font>
        <sz val="10"/>
        <color auto="1"/>
      </font>
    </ndxf>
  </rcc>
  <rcc rId="1509" sId="3" odxf="1" dxf="1">
    <nc r="AV24">
      <v>438.9</v>
    </nc>
    <odxf>
      <font>
        <sz val="10"/>
        <color auto="1"/>
      </font>
    </odxf>
    <ndxf>
      <font>
        <sz val="10"/>
        <color auto="1"/>
      </font>
    </ndxf>
  </rcc>
  <rcc rId="1510" sId="3" odxf="1" dxf="1">
    <nc r="AW24">
      <v>434.6</v>
    </nc>
    <odxf>
      <font>
        <sz val="10"/>
        <color auto="1"/>
      </font>
    </odxf>
    <ndxf>
      <font>
        <sz val="10"/>
        <color auto="1"/>
      </font>
    </ndxf>
  </rcc>
  <rcc rId="1511" sId="3" odxf="1" dxf="1">
    <nc r="AX24">
      <v>413.2</v>
    </nc>
    <odxf>
      <font>
        <sz val="10"/>
        <color auto="1"/>
      </font>
    </odxf>
    <ndxf>
      <font>
        <sz val="10"/>
        <color auto="1"/>
      </font>
    </ndxf>
  </rcc>
  <rcc rId="1512" sId="3" odxf="1" dxf="1">
    <nc r="AY24">
      <v>394.3</v>
    </nc>
    <odxf>
      <font>
        <sz val="10"/>
        <color auto="1"/>
      </font>
    </odxf>
    <ndxf>
      <font>
        <sz val="10"/>
        <color auto="1"/>
      </font>
    </ndxf>
  </rcc>
  <rcc rId="1513" sId="3" odxf="1" dxf="1">
    <nc r="AZ24">
      <v>394.3</v>
    </nc>
    <odxf>
      <font>
        <sz val="10"/>
        <color auto="1"/>
      </font>
    </odxf>
    <ndxf>
      <font>
        <sz val="10"/>
        <color auto="1"/>
      </font>
    </ndxf>
  </rcc>
  <rcc rId="1514" sId="3" odxf="1" dxf="1">
    <nc r="BA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15" sId="3" odxf="1" dxf="1">
    <nc r="BB24">
      <v>354.9</v>
    </nc>
    <odxf>
      <font>
        <sz val="10"/>
        <color auto="1"/>
      </font>
    </odxf>
    <ndxf>
      <font>
        <sz val="10"/>
        <color auto="1"/>
      </font>
    </ndxf>
  </rcc>
  <rcc rId="1516" sId="3" odxf="1" dxf="1">
    <nc r="BC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17" sId="3" odxf="1" dxf="1">
    <nc r="BD24">
      <v>356.1</v>
    </nc>
    <odxf>
      <font>
        <sz val="10"/>
        <color auto="1"/>
      </font>
    </odxf>
    <ndxf>
      <font>
        <sz val="10"/>
        <color auto="1"/>
      </font>
    </ndxf>
  </rcc>
  <rcc rId="1518" sId="3" odxf="1" dxf="1">
    <nc r="BE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19" sId="3" odxf="1" dxf="1">
    <nc r="BF24">
      <v>374.7</v>
    </nc>
    <odxf>
      <font>
        <sz val="10"/>
        <color auto="1"/>
      </font>
    </odxf>
    <ndxf>
      <font>
        <sz val="10"/>
        <color auto="1"/>
      </font>
    </ndxf>
  </rcc>
  <rcc rId="1520" sId="3" odxf="1" dxf="1">
    <nc r="BG24">
      <v>463.2</v>
    </nc>
    <odxf>
      <font>
        <sz val="10"/>
        <color auto="1"/>
      </font>
    </odxf>
    <ndxf>
      <font>
        <sz val="10"/>
        <color auto="1"/>
      </font>
    </ndxf>
  </rcc>
  <rcc rId="1521" sId="3" odxf="1" dxf="1">
    <nc r="BH24">
      <v>346.5</v>
    </nc>
    <odxf>
      <font>
        <sz val="10"/>
        <color auto="1"/>
      </font>
    </odxf>
    <ndxf>
      <font>
        <sz val="10"/>
        <color auto="1"/>
      </font>
    </ndxf>
  </rcc>
  <rfmt sheetId="3" sqref="A24:XFD24" start="0" length="0">
    <dxf>
      <alignment vertical="center" wrapText="1"/>
    </dxf>
  </rfmt>
  <rfmt sheetId="3" sqref="A25" start="0" length="0">
    <dxf>
      <font>
        <sz val="10"/>
        <color auto="1"/>
      </font>
    </dxf>
  </rfmt>
  <rfmt sheetId="3" sqref="B25" start="0" length="0">
    <dxf>
      <font>
        <sz val="10"/>
        <color auto="1"/>
      </font>
    </dxf>
  </rfmt>
  <rfmt sheetId="3" sqref="C25" start="0" length="0">
    <dxf>
      <font>
        <sz val="10"/>
        <color auto="1"/>
      </font>
    </dxf>
  </rfmt>
  <rfmt sheetId="3" sqref="D25" start="0" length="0">
    <dxf>
      <font>
        <sz val="10"/>
        <color auto="1"/>
      </font>
    </dxf>
  </rfmt>
  <rfmt sheetId="3" sqref="E25" start="0" length="0">
    <dxf>
      <font>
        <sz val="10"/>
        <color auto="1"/>
      </font>
    </dxf>
  </rfmt>
  <rfmt sheetId="3" sqref="F25" start="0" length="0">
    <dxf>
      <font>
        <sz val="10"/>
        <color auto="1"/>
      </font>
    </dxf>
  </rfmt>
  <rcc rId="1522" sId="3" odxf="1" dxf="1">
    <nc r="G2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23" sId="3" odxf="1" dxf="1">
    <nc r="H25">
      <v>8981.2000000000007</v>
    </nc>
    <odxf>
      <font>
        <sz val="10"/>
        <color auto="1"/>
      </font>
    </odxf>
    <ndxf>
      <font>
        <sz val="10"/>
        <color auto="1"/>
      </font>
    </ndxf>
  </rcc>
  <rfmt sheetId="3" sqref="I25" start="0" length="0">
    <dxf>
      <font>
        <sz val="10"/>
        <color auto="1"/>
      </font>
    </dxf>
  </rfmt>
  <rcc rId="1524" sId="3" odxf="1" dxf="1">
    <nc r="J25">
      <v>0</v>
    </nc>
    <odxf>
      <font>
        <sz val="10"/>
        <color auto="1"/>
      </font>
    </odxf>
    <ndxf>
      <font>
        <sz val="10"/>
        <color auto="1"/>
      </font>
    </ndxf>
  </rcc>
  <rcc rId="1525" sId="3" odxf="1" dxf="1">
    <nc r="K25">
      <v>0</v>
    </nc>
    <odxf>
      <font>
        <sz val="10"/>
        <color auto="1"/>
      </font>
    </odxf>
    <ndxf>
      <font>
        <sz val="10"/>
        <color auto="1"/>
      </font>
    </ndxf>
  </rcc>
  <rcc rId="1526" sId="3" odxf="1" dxf="1">
    <nc r="L25">
      <v>0</v>
    </nc>
    <odxf>
      <font>
        <sz val="10"/>
        <color auto="1"/>
      </font>
    </odxf>
    <ndxf>
      <font>
        <sz val="10"/>
        <color auto="1"/>
      </font>
    </ndxf>
  </rcc>
  <rcc rId="1527" sId="3" odxf="1" dxf="1">
    <nc r="M25">
      <v>0</v>
    </nc>
    <odxf>
      <font>
        <sz val="10"/>
        <color auto="1"/>
      </font>
    </odxf>
    <ndxf>
      <font>
        <sz val="10"/>
        <color auto="1"/>
      </font>
    </ndxf>
  </rcc>
  <rcc rId="1528" sId="3" odxf="1" dxf="1">
    <nc r="N25">
      <v>0</v>
    </nc>
    <odxf>
      <font>
        <sz val="10"/>
        <color auto="1"/>
      </font>
    </odxf>
    <ndxf>
      <font>
        <sz val="10"/>
        <color auto="1"/>
      </font>
    </ndxf>
  </rcc>
  <rcc rId="1529" sId="3" odxf="1" dxf="1">
    <nc r="O25">
      <v>-52.8</v>
    </nc>
    <odxf>
      <font>
        <sz val="10"/>
        <color auto="1"/>
      </font>
    </odxf>
    <ndxf>
      <font>
        <sz val="10"/>
        <color auto="1"/>
      </font>
    </ndxf>
  </rcc>
  <rcc rId="1530" sId="3" odxf="1" dxf="1">
    <nc r="P25">
      <v>-50.3</v>
    </nc>
    <odxf>
      <font>
        <sz val="10"/>
        <color auto="1"/>
      </font>
    </odxf>
    <ndxf>
      <font>
        <sz val="10"/>
        <color auto="1"/>
      </font>
    </ndxf>
  </rcc>
  <rcc rId="1531" sId="3" odxf="1" dxf="1">
    <nc r="Q25">
      <v>-56.1</v>
    </nc>
    <odxf>
      <font>
        <sz val="10"/>
        <color auto="1"/>
      </font>
    </odxf>
    <ndxf>
      <font>
        <sz val="10"/>
        <color auto="1"/>
      </font>
    </ndxf>
  </rcc>
  <rcc rId="1532" sId="3" odxf="1" dxf="1">
    <nc r="R25">
      <v>-50.1</v>
    </nc>
    <odxf>
      <font>
        <sz val="10"/>
        <color auto="1"/>
      </font>
    </odxf>
    <ndxf>
      <font>
        <sz val="10"/>
        <color auto="1"/>
      </font>
    </ndxf>
  </rcc>
  <rcc rId="1533" sId="3" odxf="1" dxf="1">
    <nc r="S25">
      <v>-46.6</v>
    </nc>
    <odxf>
      <font>
        <sz val="10"/>
        <color auto="1"/>
      </font>
    </odxf>
    <ndxf>
      <font>
        <sz val="10"/>
        <color auto="1"/>
      </font>
    </ndxf>
  </rcc>
  <rcc rId="1534" sId="3" odxf="1" dxf="1">
    <nc r="T25">
      <v>-30.1</v>
    </nc>
    <odxf>
      <font>
        <sz val="10"/>
        <color auto="1"/>
      </font>
    </odxf>
    <ndxf>
      <font>
        <sz val="10"/>
        <color auto="1"/>
      </font>
    </ndxf>
  </rcc>
  <rcc rId="1535" sId="3" odxf="1" dxf="1">
    <nc r="U25">
      <v>-26.4</v>
    </nc>
    <odxf>
      <font>
        <sz val="10"/>
        <color auto="1"/>
      </font>
    </odxf>
    <ndxf>
      <font>
        <sz val="10"/>
        <color auto="1"/>
      </font>
    </ndxf>
  </rcc>
  <rcc rId="1536" sId="3" odxf="1" dxf="1">
    <nc r="V25">
      <v>-7.5</v>
    </nc>
    <odxf>
      <font>
        <sz val="10"/>
        <color auto="1"/>
      </font>
    </odxf>
    <ndxf>
      <font>
        <sz val="10"/>
        <color auto="1"/>
      </font>
    </ndxf>
  </rcc>
  <rcc rId="1537" sId="3" odxf="1" dxf="1">
    <nc r="W25">
      <v>11.9</v>
    </nc>
    <odxf>
      <font>
        <sz val="10"/>
        <color auto="1"/>
      </font>
    </odxf>
    <ndxf>
      <font>
        <sz val="10"/>
        <color auto="1"/>
      </font>
    </ndxf>
  </rcc>
  <rcc rId="1538" sId="3" odxf="1" dxf="1">
    <nc r="X25">
      <v>52.4</v>
    </nc>
    <odxf>
      <font>
        <sz val="10"/>
        <color auto="1"/>
      </font>
    </odxf>
    <ndxf>
      <font>
        <sz val="10"/>
        <color auto="1"/>
      </font>
    </ndxf>
  </rcc>
  <rcc rId="1539" sId="3" odxf="1" dxf="1">
    <nc r="Y25">
      <v>80.7</v>
    </nc>
    <odxf>
      <font>
        <sz val="10"/>
        <color auto="1"/>
      </font>
    </odxf>
    <ndxf>
      <font>
        <sz val="10"/>
        <color auto="1"/>
      </font>
    </ndxf>
  </rcc>
  <rcc rId="1540" sId="3" odxf="1" dxf="1">
    <nc r="Z25">
      <v>55.9</v>
    </nc>
    <odxf>
      <font>
        <sz val="10"/>
        <color auto="1"/>
      </font>
    </odxf>
    <ndxf>
      <font>
        <sz val="10"/>
        <color auto="1"/>
      </font>
    </ndxf>
  </rcc>
  <rcc rId="1541" sId="3" odxf="1" dxf="1">
    <nc r="AA25">
      <v>0</v>
    </nc>
    <odxf>
      <font>
        <sz val="10"/>
        <color auto="1"/>
      </font>
    </odxf>
    <ndxf>
      <font>
        <sz val="10"/>
        <color auto="1"/>
      </font>
    </ndxf>
  </rcc>
  <rcc rId="1542" sId="3" odxf="1" dxf="1">
    <nc r="AB25">
      <v>0</v>
    </nc>
    <odxf>
      <font>
        <sz val="10"/>
        <color auto="1"/>
      </font>
    </odxf>
    <ndxf>
      <font>
        <sz val="10"/>
        <color auto="1"/>
      </font>
    </ndxf>
  </rcc>
  <rcc rId="1543" sId="3" odxf="1" dxf="1">
    <nc r="AC25">
      <v>0</v>
    </nc>
    <odxf>
      <font>
        <sz val="10"/>
        <color auto="1"/>
      </font>
    </odxf>
    <ndxf>
      <font>
        <sz val="10"/>
        <color auto="1"/>
      </font>
    </ndxf>
  </rcc>
  <rcc rId="1544" sId="3" odxf="1" dxf="1">
    <nc r="AD25">
      <v>13.4</v>
    </nc>
    <odxf>
      <font>
        <sz val="10"/>
        <color auto="1"/>
      </font>
    </odxf>
    <ndxf>
      <font>
        <sz val="10"/>
        <color auto="1"/>
      </font>
    </ndxf>
  </rcc>
  <rcc rId="1545" sId="3" odxf="1" dxf="1">
    <nc r="AE25">
      <v>0</v>
    </nc>
    <odxf>
      <font>
        <sz val="10"/>
        <color auto="1"/>
      </font>
    </odxf>
    <ndxf>
      <font>
        <sz val="10"/>
        <color auto="1"/>
      </font>
    </ndxf>
  </rcc>
  <rcc rId="1546" sId="3" odxf="1" dxf="1">
    <nc r="AF25">
      <v>0</v>
    </nc>
    <odxf>
      <font>
        <sz val="10"/>
        <color auto="1"/>
      </font>
    </odxf>
    <ndxf>
      <font>
        <sz val="10"/>
        <color auto="1"/>
      </font>
    </ndxf>
  </rcc>
  <rcc rId="1547" sId="3" odxf="1" dxf="1">
    <nc r="AG25">
      <v>0</v>
    </nc>
    <odxf>
      <font>
        <sz val="10"/>
        <color auto="1"/>
      </font>
    </odxf>
    <ndxf>
      <font>
        <sz val="10"/>
        <color auto="1"/>
      </font>
    </ndxf>
  </rcc>
  <rcc rId="1548" sId="3" odxf="1" dxf="1">
    <nc r="AH25">
      <v>0</v>
    </nc>
    <odxf>
      <font>
        <sz val="10"/>
        <color auto="1"/>
      </font>
    </odxf>
    <ndxf>
      <font>
        <sz val="10"/>
        <color auto="1"/>
      </font>
    </ndxf>
  </rcc>
  <rcc rId="1549" sId="3" odxf="1" dxf="1">
    <nc r="AI25">
      <v>0</v>
    </nc>
    <odxf>
      <font>
        <sz val="10"/>
        <color auto="1"/>
      </font>
    </odxf>
    <ndxf>
      <font>
        <sz val="10"/>
        <color auto="1"/>
      </font>
    </ndxf>
  </rcc>
  <rcc rId="1550" sId="3" odxf="1" dxf="1">
    <nc r="AJ25">
      <v>0</v>
    </nc>
    <odxf>
      <font>
        <sz val="10"/>
        <color auto="1"/>
      </font>
    </odxf>
    <ndxf>
      <font>
        <sz val="10"/>
        <color auto="1"/>
      </font>
    </ndxf>
  </rcc>
  <rcc rId="1551" sId="3" odxf="1" dxf="1">
    <nc r="AK25">
      <v>0</v>
    </nc>
    <odxf>
      <font>
        <sz val="10"/>
        <color auto="1"/>
      </font>
    </odxf>
    <ndxf>
      <font>
        <sz val="10"/>
        <color auto="1"/>
      </font>
    </ndxf>
  </rcc>
  <rcc rId="1552" sId="3" odxf="1" dxf="1">
    <nc r="AL25">
      <v>0</v>
    </nc>
    <odxf>
      <font>
        <sz val="10"/>
        <color auto="1"/>
      </font>
    </odxf>
    <ndxf>
      <font>
        <sz val="10"/>
        <color auto="1"/>
      </font>
    </ndxf>
  </rcc>
  <rcc rId="1553" sId="3" odxf="1" dxf="1">
    <nc r="AM25">
      <v>0</v>
    </nc>
    <odxf>
      <font>
        <sz val="10"/>
        <color auto="1"/>
      </font>
    </odxf>
    <ndxf>
      <font>
        <sz val="10"/>
        <color auto="1"/>
      </font>
    </ndxf>
  </rcc>
  <rcc rId="1554" sId="3" odxf="1" dxf="1">
    <nc r="AN25">
      <v>0</v>
    </nc>
    <odxf>
      <font>
        <sz val="10"/>
        <color auto="1"/>
      </font>
    </odxf>
    <ndxf>
      <font>
        <sz val="10"/>
        <color auto="1"/>
      </font>
    </ndxf>
  </rcc>
  <rcc rId="1555" sId="3" odxf="1" dxf="1">
    <nc r="AO25">
      <v>0</v>
    </nc>
    <odxf>
      <font>
        <sz val="10"/>
        <color auto="1"/>
      </font>
    </odxf>
    <ndxf>
      <font>
        <sz val="10"/>
        <color auto="1"/>
      </font>
    </ndxf>
  </rcc>
  <rcc rId="1556" sId="3" odxf="1" dxf="1">
    <nc r="AP25">
      <v>0</v>
    </nc>
    <odxf>
      <font>
        <sz val="10"/>
        <color auto="1"/>
      </font>
    </odxf>
    <ndxf>
      <font>
        <sz val="10"/>
        <color auto="1"/>
      </font>
    </ndxf>
  </rcc>
  <rcc rId="1557" sId="3" odxf="1" dxf="1">
    <nc r="AQ25">
      <v>0</v>
    </nc>
    <odxf>
      <font>
        <sz val="10"/>
        <color auto="1"/>
      </font>
    </odxf>
    <ndxf>
      <font>
        <sz val="10"/>
        <color auto="1"/>
      </font>
    </ndxf>
  </rcc>
  <rcc rId="1558" sId="3" odxf="1" dxf="1">
    <nc r="AR25">
      <v>0</v>
    </nc>
    <odxf>
      <font>
        <sz val="10"/>
        <color auto="1"/>
      </font>
    </odxf>
    <ndxf>
      <font>
        <sz val="10"/>
        <color auto="1"/>
      </font>
    </ndxf>
  </rcc>
  <rcc rId="1559" sId="3" odxf="1" dxf="1">
    <nc r="AS25">
      <v>0</v>
    </nc>
    <odxf>
      <font>
        <sz val="10"/>
        <color auto="1"/>
      </font>
    </odxf>
    <ndxf>
      <font>
        <sz val="10"/>
        <color auto="1"/>
      </font>
    </ndxf>
  </rcc>
  <rcc rId="1560" sId="3" odxf="1" dxf="1">
    <nc r="AT25">
      <v>0</v>
    </nc>
    <odxf>
      <font>
        <sz val="10"/>
        <color auto="1"/>
      </font>
    </odxf>
    <ndxf>
      <font>
        <sz val="10"/>
        <color auto="1"/>
      </font>
    </ndxf>
  </rcc>
  <rcc rId="1561" sId="3" odxf="1" dxf="1">
    <nc r="AU25">
      <v>0</v>
    </nc>
    <odxf>
      <font>
        <sz val="10"/>
        <color auto="1"/>
      </font>
    </odxf>
    <ndxf>
      <font>
        <sz val="10"/>
        <color auto="1"/>
      </font>
    </ndxf>
  </rcc>
  <rcc rId="1562" sId="3" odxf="1" dxf="1">
    <nc r="AV25">
      <v>0</v>
    </nc>
    <odxf>
      <font>
        <sz val="10"/>
        <color auto="1"/>
      </font>
    </odxf>
    <ndxf>
      <font>
        <sz val="10"/>
        <color auto="1"/>
      </font>
    </ndxf>
  </rcc>
  <rcc rId="1563" sId="3" odxf="1" dxf="1">
    <nc r="AW25">
      <v>0</v>
    </nc>
    <odxf>
      <font>
        <sz val="10"/>
        <color auto="1"/>
      </font>
    </odxf>
    <ndxf>
      <font>
        <sz val="10"/>
        <color auto="1"/>
      </font>
    </ndxf>
  </rcc>
  <rcc rId="1564" sId="3" odxf="1" dxf="1">
    <nc r="AX25">
      <v>0</v>
    </nc>
    <odxf>
      <font>
        <sz val="10"/>
        <color auto="1"/>
      </font>
    </odxf>
    <ndxf>
      <font>
        <sz val="10"/>
        <color auto="1"/>
      </font>
    </ndxf>
  </rcc>
  <rcc rId="1565" sId="3" odxf="1" dxf="1">
    <nc r="AY25">
      <v>0</v>
    </nc>
    <odxf>
      <font>
        <sz val="10"/>
        <color auto="1"/>
      </font>
    </odxf>
    <ndxf>
      <font>
        <sz val="10"/>
        <color auto="1"/>
      </font>
    </ndxf>
  </rcc>
  <rcc rId="1566" sId="3" odxf="1" dxf="1">
    <nc r="AZ25">
      <v>0</v>
    </nc>
    <odxf>
      <font>
        <sz val="10"/>
        <color auto="1"/>
      </font>
    </odxf>
    <ndxf>
      <font>
        <sz val="10"/>
        <color auto="1"/>
      </font>
    </ndxf>
  </rcc>
  <rcc rId="1567" sId="3" odxf="1" dxf="1">
    <nc r="BA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68" sId="3" odxf="1" dxf="1">
    <nc r="BB25">
      <v>0</v>
    </nc>
    <odxf>
      <font>
        <sz val="10"/>
        <color auto="1"/>
      </font>
    </odxf>
    <ndxf>
      <font>
        <sz val="10"/>
        <color auto="1"/>
      </font>
    </ndxf>
  </rcc>
  <rcc rId="1569" sId="3" odxf="1" dxf="1">
    <nc r="BC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70" sId="3" odxf="1" dxf="1">
    <nc r="BD25">
      <v>0</v>
    </nc>
    <odxf>
      <font>
        <sz val="10"/>
        <color auto="1"/>
      </font>
    </odxf>
    <ndxf>
      <font>
        <sz val="10"/>
        <color auto="1"/>
      </font>
    </ndxf>
  </rcc>
  <rcc rId="1571" sId="3" odxf="1" dxf="1">
    <nc r="BE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72" sId="3" odxf="1" dxf="1">
    <nc r="BF25">
      <v>374.7</v>
    </nc>
    <odxf>
      <font>
        <sz val="10"/>
        <color auto="1"/>
      </font>
    </odxf>
    <ndxf>
      <font>
        <sz val="10"/>
        <color auto="1"/>
      </font>
    </ndxf>
  </rcc>
  <rcc rId="1573" sId="3" odxf="1" dxf="1">
    <nc r="BG25">
      <v>463.2</v>
    </nc>
    <odxf>
      <font>
        <sz val="10"/>
        <color auto="1"/>
      </font>
    </odxf>
    <ndxf>
      <font>
        <sz val="10"/>
        <color auto="1"/>
      </font>
    </ndxf>
  </rcc>
  <rcc rId="1574" sId="3" odxf="1" dxf="1">
    <nc r="BH25">
      <v>346.5</v>
    </nc>
    <odxf>
      <font>
        <sz val="10"/>
        <color auto="1"/>
      </font>
    </odxf>
    <ndxf>
      <font>
        <sz val="10"/>
        <color auto="1"/>
      </font>
    </ndxf>
  </rcc>
  <rfmt sheetId="3" sqref="A25:XFD25" start="0" length="0">
    <dxf>
      <alignment vertical="center" wrapText="1"/>
    </dxf>
  </rfmt>
  <rfmt sheetId="3" sqref="A26" start="0" length="0">
    <dxf>
      <font>
        <sz val="10"/>
        <color auto="1"/>
      </font>
    </dxf>
  </rfmt>
  <rfmt sheetId="3" sqref="B26" start="0" length="0">
    <dxf>
      <font>
        <sz val="10"/>
        <color auto="1"/>
      </font>
    </dxf>
  </rfmt>
  <rfmt sheetId="3" sqref="C26" start="0" length="0">
    <dxf>
      <font>
        <sz val="10"/>
        <color auto="1"/>
      </font>
    </dxf>
  </rfmt>
  <rfmt sheetId="3" sqref="D26" start="0" length="0">
    <dxf>
      <font>
        <sz val="10"/>
        <color auto="1"/>
      </font>
    </dxf>
  </rfmt>
  <rfmt sheetId="3" sqref="E26" start="0" length="0">
    <dxf>
      <font>
        <sz val="10"/>
        <color auto="1"/>
      </font>
    </dxf>
  </rfmt>
  <rfmt sheetId="3" sqref="F26" start="0" length="0">
    <dxf>
      <font>
        <sz val="10"/>
        <color auto="1"/>
      </font>
    </dxf>
  </rfmt>
  <rcc rId="1575" sId="3" odxf="1" dxf="1">
    <nc r="G2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76" sId="3" odxf="1" dxf="1">
    <nc r="H26">
      <v>0</v>
    </nc>
    <odxf>
      <font>
        <sz val="10"/>
        <color auto="1"/>
      </font>
    </odxf>
    <ndxf>
      <font>
        <sz val="10"/>
        <color auto="1"/>
      </font>
    </ndxf>
  </rcc>
  <rfmt sheetId="3" sqref="I26" start="0" length="0">
    <dxf>
      <font>
        <sz val="10"/>
        <color auto="1"/>
      </font>
    </dxf>
  </rfmt>
  <rcc rId="1577" sId="3" odxf="1" dxf="1">
    <nc r="J26">
      <v>0</v>
    </nc>
    <odxf>
      <font>
        <sz val="10"/>
        <color auto="1"/>
      </font>
    </odxf>
    <ndxf>
      <font>
        <sz val="10"/>
        <color auto="1"/>
      </font>
    </ndxf>
  </rcc>
  <rcc rId="1578" sId="3" odxf="1" dxf="1">
    <nc r="K26">
      <v>0</v>
    </nc>
    <odxf>
      <font>
        <sz val="10"/>
        <color auto="1"/>
      </font>
    </odxf>
    <ndxf>
      <font>
        <sz val="10"/>
        <color auto="1"/>
      </font>
    </ndxf>
  </rcc>
  <rcc rId="1579" sId="3" odxf="1" dxf="1">
    <nc r="L26">
      <v>0</v>
    </nc>
    <odxf>
      <font>
        <sz val="10"/>
        <color auto="1"/>
      </font>
    </odxf>
    <ndxf>
      <font>
        <sz val="10"/>
        <color auto="1"/>
      </font>
    </ndxf>
  </rcc>
  <rcc rId="1580" sId="3" odxf="1" dxf="1">
    <nc r="M26">
      <v>0</v>
    </nc>
    <odxf>
      <font>
        <sz val="10"/>
        <color auto="1"/>
      </font>
    </odxf>
    <ndxf>
      <font>
        <sz val="10"/>
        <color auto="1"/>
      </font>
    </ndxf>
  </rcc>
  <rcc rId="1581" sId="3" odxf="1" dxf="1">
    <nc r="N26">
      <v>0</v>
    </nc>
    <odxf>
      <font>
        <sz val="10"/>
        <color auto="1"/>
      </font>
    </odxf>
    <ndxf>
      <font>
        <sz val="10"/>
        <color auto="1"/>
      </font>
    </ndxf>
  </rcc>
  <rcc rId="1582" sId="3" odxf="1" dxf="1">
    <nc r="O26">
      <v>0</v>
    </nc>
    <odxf>
      <font>
        <sz val="10"/>
        <color auto="1"/>
      </font>
    </odxf>
    <ndxf>
      <font>
        <sz val="10"/>
        <color auto="1"/>
      </font>
    </ndxf>
  </rcc>
  <rcc rId="1583" sId="3" odxf="1" dxf="1">
    <nc r="P26">
      <v>0</v>
    </nc>
    <odxf>
      <font>
        <sz val="10"/>
        <color auto="1"/>
      </font>
    </odxf>
    <ndxf>
      <font>
        <sz val="10"/>
        <color auto="1"/>
      </font>
    </ndxf>
  </rcc>
  <rcc rId="1584" sId="3" odxf="1" dxf="1">
    <nc r="Q26">
      <v>0</v>
    </nc>
    <odxf>
      <font>
        <sz val="10"/>
        <color auto="1"/>
      </font>
    </odxf>
    <ndxf>
      <font>
        <sz val="10"/>
        <color auto="1"/>
      </font>
    </ndxf>
  </rcc>
  <rcc rId="1585" sId="3" odxf="1" dxf="1">
    <nc r="R26">
      <v>0</v>
    </nc>
    <odxf>
      <font>
        <sz val="10"/>
        <color auto="1"/>
      </font>
    </odxf>
    <ndxf>
      <font>
        <sz val="10"/>
        <color auto="1"/>
      </font>
    </ndxf>
  </rcc>
  <rcc rId="1586" sId="3" odxf="1" dxf="1">
    <nc r="S26">
      <v>0</v>
    </nc>
    <odxf>
      <font>
        <sz val="10"/>
        <color auto="1"/>
      </font>
    </odxf>
    <ndxf>
      <font>
        <sz val="10"/>
        <color auto="1"/>
      </font>
    </ndxf>
  </rcc>
  <rcc rId="1587" sId="3" odxf="1" dxf="1">
    <nc r="T26">
      <v>0</v>
    </nc>
    <odxf>
      <font>
        <sz val="10"/>
        <color auto="1"/>
      </font>
    </odxf>
    <ndxf>
      <font>
        <sz val="10"/>
        <color auto="1"/>
      </font>
    </ndxf>
  </rcc>
  <rcc rId="1588" sId="3" odxf="1" dxf="1">
    <nc r="U26">
      <v>0</v>
    </nc>
    <odxf>
      <font>
        <sz val="10"/>
        <color auto="1"/>
      </font>
    </odxf>
    <ndxf>
      <font>
        <sz val="10"/>
        <color auto="1"/>
      </font>
    </ndxf>
  </rcc>
  <rcc rId="1589" sId="3" odxf="1" dxf="1">
    <nc r="V26">
      <v>0</v>
    </nc>
    <odxf>
      <font>
        <sz val="10"/>
        <color auto="1"/>
      </font>
    </odxf>
    <ndxf>
      <font>
        <sz val="10"/>
        <color auto="1"/>
      </font>
    </ndxf>
  </rcc>
  <rcc rId="1590" sId="3" odxf="1" dxf="1">
    <nc r="W26">
      <v>0</v>
    </nc>
    <odxf>
      <font>
        <sz val="10"/>
        <color auto="1"/>
      </font>
    </odxf>
    <ndxf>
      <font>
        <sz val="10"/>
        <color auto="1"/>
      </font>
    </ndxf>
  </rcc>
  <rcc rId="1591" sId="3" odxf="1" dxf="1">
    <nc r="X26">
      <v>0</v>
    </nc>
    <odxf>
      <font>
        <sz val="10"/>
        <color auto="1"/>
      </font>
    </odxf>
    <ndxf>
      <font>
        <sz val="10"/>
        <color auto="1"/>
      </font>
    </ndxf>
  </rcc>
  <rcc rId="1592" sId="3" odxf="1" dxf="1">
    <nc r="Y26">
      <v>0</v>
    </nc>
    <odxf>
      <font>
        <sz val="10"/>
        <color auto="1"/>
      </font>
    </odxf>
    <ndxf>
      <font>
        <sz val="10"/>
        <color auto="1"/>
      </font>
    </ndxf>
  </rcc>
  <rcc rId="1593" sId="3" odxf="1" dxf="1">
    <nc r="Z26">
      <v>0</v>
    </nc>
    <odxf>
      <font>
        <sz val="10"/>
        <color auto="1"/>
      </font>
    </odxf>
    <ndxf>
      <font>
        <sz val="10"/>
        <color auto="1"/>
      </font>
    </ndxf>
  </rcc>
  <rcc rId="1594" sId="3" odxf="1" dxf="1">
    <nc r="AA26">
      <v>0</v>
    </nc>
    <odxf>
      <font>
        <sz val="10"/>
        <color auto="1"/>
      </font>
    </odxf>
    <ndxf>
      <font>
        <sz val="10"/>
        <color auto="1"/>
      </font>
    </ndxf>
  </rcc>
  <rcc rId="1595" sId="3" odxf="1" dxf="1">
    <nc r="AB26">
      <v>0</v>
    </nc>
    <odxf>
      <font>
        <sz val="10"/>
        <color auto="1"/>
      </font>
    </odxf>
    <ndxf>
      <font>
        <sz val="10"/>
        <color auto="1"/>
      </font>
    </ndxf>
  </rcc>
  <rcc rId="1596" sId="3" odxf="1" dxf="1">
    <nc r="AC26">
      <v>0</v>
    </nc>
    <odxf>
      <font>
        <sz val="10"/>
        <color auto="1"/>
      </font>
    </odxf>
    <ndxf>
      <font>
        <sz val="10"/>
        <color auto="1"/>
      </font>
    </ndxf>
  </rcc>
  <rcc rId="1597" sId="3" odxf="1" dxf="1">
    <nc r="AD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98" sId="3" odxf="1" dxf="1">
    <nc r="AE26">
      <v>0</v>
    </nc>
    <odxf>
      <font>
        <sz val="10"/>
        <color auto="1"/>
      </font>
    </odxf>
    <ndxf>
      <font>
        <sz val="10"/>
        <color auto="1"/>
      </font>
    </ndxf>
  </rcc>
  <rcc rId="1599" sId="3" odxf="1" dxf="1">
    <nc r="AF26">
      <v>0</v>
    </nc>
    <odxf>
      <font>
        <sz val="10"/>
        <color auto="1"/>
      </font>
    </odxf>
    <ndxf>
      <font>
        <sz val="10"/>
        <color auto="1"/>
      </font>
    </ndxf>
  </rcc>
  <rcc rId="1600" sId="3" odxf="1" dxf="1">
    <nc r="AG26">
      <v>0</v>
    </nc>
    <odxf>
      <font>
        <sz val="10"/>
        <color auto="1"/>
      </font>
    </odxf>
    <ndxf>
      <font>
        <sz val="10"/>
        <color auto="1"/>
      </font>
    </ndxf>
  </rcc>
  <rcc rId="1601" sId="3" odxf="1" dxf="1">
    <nc r="AH26">
      <v>0</v>
    </nc>
    <odxf>
      <font>
        <sz val="10"/>
        <color auto="1"/>
      </font>
    </odxf>
    <ndxf>
      <font>
        <sz val="10"/>
        <color auto="1"/>
      </font>
    </ndxf>
  </rcc>
  <rcc rId="1602" sId="3" odxf="1" dxf="1">
    <nc r="AI26">
      <v>0</v>
    </nc>
    <odxf>
      <font>
        <sz val="10"/>
        <color auto="1"/>
      </font>
    </odxf>
    <ndxf>
      <font>
        <sz val="10"/>
        <color auto="1"/>
      </font>
    </ndxf>
  </rcc>
  <rcc rId="1603" sId="3" odxf="1" dxf="1">
    <nc r="AJ26">
      <v>0</v>
    </nc>
    <odxf>
      <font>
        <sz val="10"/>
        <color auto="1"/>
      </font>
    </odxf>
    <ndxf>
      <font>
        <sz val="10"/>
        <color auto="1"/>
      </font>
    </ndxf>
  </rcc>
  <rcc rId="1604" sId="3" odxf="1" dxf="1">
    <nc r="AK26">
      <v>0</v>
    </nc>
    <odxf>
      <font>
        <sz val="10"/>
        <color auto="1"/>
      </font>
    </odxf>
    <ndxf>
      <font>
        <sz val="10"/>
        <color auto="1"/>
      </font>
    </ndxf>
  </rcc>
  <rcc rId="1605" sId="3" odxf="1" dxf="1">
    <nc r="AL26">
      <v>0</v>
    </nc>
    <odxf>
      <font>
        <sz val="10"/>
        <color auto="1"/>
      </font>
    </odxf>
    <ndxf>
      <font>
        <sz val="10"/>
        <color auto="1"/>
      </font>
    </ndxf>
  </rcc>
  <rcc rId="1606" sId="3" odxf="1" dxf="1">
    <nc r="AM26">
      <v>0</v>
    </nc>
    <odxf>
      <font>
        <sz val="10"/>
        <color auto="1"/>
      </font>
    </odxf>
    <ndxf>
      <font>
        <sz val="10"/>
        <color auto="1"/>
      </font>
    </ndxf>
  </rcc>
  <rcc rId="1607" sId="3" odxf="1" dxf="1">
    <nc r="AN26">
      <v>0</v>
    </nc>
    <odxf>
      <font>
        <sz val="10"/>
        <color auto="1"/>
      </font>
    </odxf>
    <ndxf>
      <font>
        <sz val="10"/>
        <color auto="1"/>
      </font>
    </ndxf>
  </rcc>
  <rcc rId="1608" sId="3" odxf="1" dxf="1">
    <nc r="AO26">
      <v>0</v>
    </nc>
    <odxf>
      <font>
        <sz val="10"/>
        <color auto="1"/>
      </font>
    </odxf>
    <ndxf>
      <font>
        <sz val="10"/>
        <color auto="1"/>
      </font>
    </ndxf>
  </rcc>
  <rcc rId="1609" sId="3" odxf="1" dxf="1">
    <nc r="AP26">
      <v>0</v>
    </nc>
    <odxf>
      <font>
        <sz val="10"/>
        <color auto="1"/>
      </font>
    </odxf>
    <ndxf>
      <font>
        <sz val="10"/>
        <color auto="1"/>
      </font>
    </ndxf>
  </rcc>
  <rcc rId="1610" sId="3" odxf="1" dxf="1">
    <nc r="AQ26">
      <v>0</v>
    </nc>
    <odxf>
      <font>
        <sz val="10"/>
        <color auto="1"/>
      </font>
    </odxf>
    <ndxf>
      <font>
        <sz val="10"/>
        <color auto="1"/>
      </font>
    </ndxf>
  </rcc>
  <rcc rId="1611" sId="3" odxf="1" dxf="1">
    <nc r="AR26">
      <v>0</v>
    </nc>
    <odxf>
      <font>
        <sz val="10"/>
        <color auto="1"/>
      </font>
    </odxf>
    <ndxf>
      <font>
        <sz val="10"/>
        <color auto="1"/>
      </font>
    </ndxf>
  </rcc>
  <rcc rId="1612" sId="3" odxf="1" dxf="1">
    <nc r="AS26">
      <v>0</v>
    </nc>
    <odxf>
      <font>
        <sz val="10"/>
        <color auto="1"/>
      </font>
    </odxf>
    <ndxf>
      <font>
        <sz val="10"/>
        <color auto="1"/>
      </font>
    </ndxf>
  </rcc>
  <rcc rId="1613" sId="3" odxf="1" dxf="1">
    <nc r="AT26">
      <v>0</v>
    </nc>
    <odxf>
      <font>
        <sz val="10"/>
        <color auto="1"/>
      </font>
    </odxf>
    <ndxf>
      <font>
        <sz val="10"/>
        <color auto="1"/>
      </font>
    </ndxf>
  </rcc>
  <rcc rId="1614" sId="3" odxf="1" dxf="1">
    <nc r="AU26">
      <v>0</v>
    </nc>
    <odxf>
      <font>
        <sz val="10"/>
        <color auto="1"/>
      </font>
    </odxf>
    <ndxf>
      <font>
        <sz val="10"/>
        <color auto="1"/>
      </font>
    </ndxf>
  </rcc>
  <rcc rId="1615" sId="3" odxf="1" dxf="1">
    <nc r="AV26">
      <v>0</v>
    </nc>
    <odxf>
      <font>
        <sz val="10"/>
        <color auto="1"/>
      </font>
    </odxf>
    <ndxf>
      <font>
        <sz val="10"/>
        <color auto="1"/>
      </font>
    </ndxf>
  </rcc>
  <rcc rId="1616" sId="3" odxf="1" dxf="1">
    <nc r="AW26">
      <v>0</v>
    </nc>
    <odxf>
      <font>
        <sz val="10"/>
        <color auto="1"/>
      </font>
    </odxf>
    <ndxf>
      <font>
        <sz val="10"/>
        <color auto="1"/>
      </font>
    </ndxf>
  </rcc>
  <rcc rId="1617" sId="3" odxf="1" dxf="1">
    <nc r="AX26">
      <v>0</v>
    </nc>
    <odxf>
      <font>
        <sz val="10"/>
        <color auto="1"/>
      </font>
    </odxf>
    <ndxf>
      <font>
        <sz val="10"/>
        <color auto="1"/>
      </font>
    </ndxf>
  </rcc>
  <rcc rId="1618" sId="3" odxf="1" dxf="1">
    <nc r="AY26">
      <v>0</v>
    </nc>
    <odxf>
      <font>
        <sz val="10"/>
        <color auto="1"/>
      </font>
    </odxf>
    <ndxf>
      <font>
        <sz val="10"/>
        <color auto="1"/>
      </font>
    </ndxf>
  </rcc>
  <rcc rId="1619" sId="3" odxf="1" dxf="1">
    <nc r="AZ26">
      <v>0</v>
    </nc>
    <odxf>
      <font>
        <sz val="10"/>
        <color auto="1"/>
      </font>
    </odxf>
    <ndxf>
      <font>
        <sz val="10"/>
        <color auto="1"/>
      </font>
    </ndxf>
  </rcc>
  <rcc rId="1620" sId="3" odxf="1" dxf="1">
    <nc r="BA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21" sId="3" odxf="1" dxf="1">
    <nc r="BB26">
      <v>0</v>
    </nc>
    <odxf>
      <font>
        <sz val="10"/>
        <color auto="1"/>
      </font>
    </odxf>
    <ndxf>
      <font>
        <sz val="10"/>
        <color auto="1"/>
      </font>
    </ndxf>
  </rcc>
  <rcc rId="1622" sId="3" odxf="1" dxf="1">
    <nc r="BC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23" sId="3" odxf="1" dxf="1">
    <nc r="BD26">
      <v>0</v>
    </nc>
    <odxf>
      <font>
        <sz val="10"/>
        <color auto="1"/>
      </font>
    </odxf>
    <ndxf>
      <font>
        <sz val="10"/>
        <color auto="1"/>
      </font>
    </ndxf>
  </rcc>
  <rcc rId="1624" sId="3" odxf="1" dxf="1">
    <nc r="BE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25" sId="3" odxf="1" dxf="1">
    <nc r="BF26">
      <v>0</v>
    </nc>
    <odxf>
      <font>
        <sz val="10"/>
        <color auto="1"/>
      </font>
    </odxf>
    <ndxf>
      <font>
        <sz val="10"/>
        <color auto="1"/>
      </font>
    </ndxf>
  </rcc>
  <rcc rId="1626" sId="3" odxf="1" dxf="1">
    <nc r="BG26">
      <v>0</v>
    </nc>
    <odxf>
      <font>
        <sz val="10"/>
        <color auto="1"/>
      </font>
    </odxf>
    <ndxf>
      <font>
        <sz val="10"/>
        <color auto="1"/>
      </font>
    </ndxf>
  </rcc>
  <rcc rId="1627" sId="3" odxf="1" dxf="1">
    <nc r="BH26">
      <v>0</v>
    </nc>
    <odxf>
      <font>
        <sz val="10"/>
        <color auto="1"/>
      </font>
    </odxf>
    <ndxf>
      <font>
        <sz val="10"/>
        <color auto="1"/>
      </font>
    </ndxf>
  </rcc>
  <rfmt sheetId="3" sqref="A26:XFD26" start="0" length="0">
    <dxf>
      <alignment vertical="center" wrapText="1"/>
    </dxf>
  </rfmt>
  <rfmt sheetId="3" sqref="A27" start="0" length="0">
    <dxf>
      <font>
        <sz val="10"/>
        <color auto="1"/>
      </font>
    </dxf>
  </rfmt>
  <rfmt sheetId="3" sqref="B27" start="0" length="0">
    <dxf>
      <font>
        <sz val="10"/>
        <color auto="1"/>
      </font>
    </dxf>
  </rfmt>
  <rfmt sheetId="3" sqref="C27" start="0" length="0">
    <dxf>
      <font>
        <sz val="10"/>
        <color auto="1"/>
      </font>
    </dxf>
  </rfmt>
  <rfmt sheetId="3" sqref="D27" start="0" length="0">
    <dxf>
      <font>
        <sz val="10"/>
        <color auto="1"/>
      </font>
    </dxf>
  </rfmt>
  <rfmt sheetId="3" sqref="E27" start="0" length="0">
    <dxf>
      <font>
        <sz val="10"/>
        <color auto="1"/>
      </font>
    </dxf>
  </rfmt>
  <rfmt sheetId="3" sqref="F27" start="0" length="0">
    <dxf>
      <font>
        <sz val="10"/>
        <color auto="1"/>
      </font>
    </dxf>
  </rfmt>
  <rcc rId="1628" sId="3" odxf="1" dxf="1">
    <nc r="G2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29" sId="3" odxf="1" dxf="1">
    <nc r="H27">
      <v>0</v>
    </nc>
    <odxf>
      <font>
        <sz val="10"/>
        <color auto="1"/>
      </font>
    </odxf>
    <ndxf>
      <font>
        <sz val="10"/>
        <color auto="1"/>
      </font>
    </ndxf>
  </rcc>
  <rfmt sheetId="3" sqref="I27" start="0" length="0">
    <dxf>
      <font>
        <sz val="10"/>
        <color auto="1"/>
      </font>
    </dxf>
  </rfmt>
  <rcc rId="1630" sId="3" odxf="1" dxf="1">
    <nc r="J27">
      <v>0</v>
    </nc>
    <odxf>
      <font>
        <sz val="10"/>
        <color auto="1"/>
      </font>
    </odxf>
    <ndxf>
      <font>
        <sz val="10"/>
        <color auto="1"/>
      </font>
    </ndxf>
  </rcc>
  <rcc rId="1631" sId="3" odxf="1" dxf="1">
    <nc r="K27">
      <v>0</v>
    </nc>
    <odxf>
      <font>
        <sz val="10"/>
        <color auto="1"/>
      </font>
    </odxf>
    <ndxf>
      <font>
        <sz val="10"/>
        <color auto="1"/>
      </font>
    </ndxf>
  </rcc>
  <rcc rId="1632" sId="3" odxf="1" dxf="1">
    <nc r="L27">
      <v>0</v>
    </nc>
    <odxf>
      <font>
        <sz val="10"/>
        <color auto="1"/>
      </font>
    </odxf>
    <ndxf>
      <font>
        <sz val="10"/>
        <color auto="1"/>
      </font>
    </ndxf>
  </rcc>
  <rcc rId="1633" sId="3" odxf="1" dxf="1">
    <nc r="M27">
      <v>0</v>
    </nc>
    <odxf>
      <font>
        <sz val="10"/>
        <color auto="1"/>
      </font>
    </odxf>
    <ndxf>
      <font>
        <sz val="10"/>
        <color auto="1"/>
      </font>
    </ndxf>
  </rcc>
  <rcc rId="1634" sId="3" odxf="1" dxf="1">
    <nc r="N27">
      <v>0</v>
    </nc>
    <odxf>
      <font>
        <sz val="10"/>
        <color auto="1"/>
      </font>
    </odxf>
    <ndxf>
      <font>
        <sz val="10"/>
        <color auto="1"/>
      </font>
    </ndxf>
  </rcc>
  <rcc rId="1635" sId="3" odxf="1" dxf="1">
    <nc r="O27">
      <v>0</v>
    </nc>
    <odxf>
      <font>
        <sz val="10"/>
        <color auto="1"/>
      </font>
    </odxf>
    <ndxf>
      <font>
        <sz val="10"/>
        <color auto="1"/>
      </font>
    </ndxf>
  </rcc>
  <rcc rId="1636" sId="3" odxf="1" dxf="1">
    <nc r="P27">
      <v>0</v>
    </nc>
    <odxf>
      <font>
        <sz val="10"/>
        <color auto="1"/>
      </font>
    </odxf>
    <ndxf>
      <font>
        <sz val="10"/>
        <color auto="1"/>
      </font>
    </ndxf>
  </rcc>
  <rcc rId="1637" sId="3" odxf="1" dxf="1">
    <nc r="Q27">
      <v>0</v>
    </nc>
    <odxf>
      <font>
        <sz val="10"/>
        <color auto="1"/>
      </font>
    </odxf>
    <ndxf>
      <font>
        <sz val="10"/>
        <color auto="1"/>
      </font>
    </ndxf>
  </rcc>
  <rcc rId="1638" sId="3" odxf="1" dxf="1">
    <nc r="R27">
      <v>0</v>
    </nc>
    <odxf>
      <font>
        <sz val="10"/>
        <color auto="1"/>
      </font>
    </odxf>
    <ndxf>
      <font>
        <sz val="10"/>
        <color auto="1"/>
      </font>
    </ndxf>
  </rcc>
  <rcc rId="1639" sId="3" odxf="1" dxf="1">
    <nc r="S27">
      <v>0</v>
    </nc>
    <odxf>
      <font>
        <sz val="10"/>
        <color auto="1"/>
      </font>
    </odxf>
    <ndxf>
      <font>
        <sz val="10"/>
        <color auto="1"/>
      </font>
    </ndxf>
  </rcc>
  <rcc rId="1640" sId="3" odxf="1" dxf="1">
    <nc r="T27">
      <v>0</v>
    </nc>
    <odxf>
      <font>
        <sz val="10"/>
        <color auto="1"/>
      </font>
    </odxf>
    <ndxf>
      <font>
        <sz val="10"/>
        <color auto="1"/>
      </font>
    </ndxf>
  </rcc>
  <rcc rId="1641" sId="3" odxf="1" dxf="1">
    <nc r="U27">
      <v>0</v>
    </nc>
    <odxf>
      <font>
        <sz val="10"/>
        <color auto="1"/>
      </font>
    </odxf>
    <ndxf>
      <font>
        <sz val="10"/>
        <color auto="1"/>
      </font>
    </ndxf>
  </rcc>
  <rcc rId="1642" sId="3" odxf="1" dxf="1">
    <nc r="V27">
      <v>0</v>
    </nc>
    <odxf>
      <font>
        <sz val="10"/>
        <color auto="1"/>
      </font>
    </odxf>
    <ndxf>
      <font>
        <sz val="10"/>
        <color auto="1"/>
      </font>
    </ndxf>
  </rcc>
  <rcc rId="1643" sId="3" odxf="1" dxf="1">
    <nc r="W27">
      <v>0</v>
    </nc>
    <odxf>
      <font>
        <sz val="10"/>
        <color auto="1"/>
      </font>
    </odxf>
    <ndxf>
      <font>
        <sz val="10"/>
        <color auto="1"/>
      </font>
    </ndxf>
  </rcc>
  <rcc rId="1644" sId="3" odxf="1" dxf="1">
    <nc r="X27">
      <v>0</v>
    </nc>
    <odxf>
      <font>
        <sz val="10"/>
        <color auto="1"/>
      </font>
    </odxf>
    <ndxf>
      <font>
        <sz val="10"/>
        <color auto="1"/>
      </font>
    </ndxf>
  </rcc>
  <rcc rId="1645" sId="3" odxf="1" dxf="1">
    <nc r="Y27">
      <v>0</v>
    </nc>
    <odxf>
      <font>
        <sz val="10"/>
        <color auto="1"/>
      </font>
    </odxf>
    <ndxf>
      <font>
        <sz val="10"/>
        <color auto="1"/>
      </font>
    </ndxf>
  </rcc>
  <rcc rId="1646" sId="3" odxf="1" dxf="1">
    <nc r="Z27">
      <v>0</v>
    </nc>
    <odxf>
      <font>
        <sz val="10"/>
        <color auto="1"/>
      </font>
    </odxf>
    <ndxf>
      <font>
        <sz val="10"/>
        <color auto="1"/>
      </font>
    </ndxf>
  </rcc>
  <rcc rId="1647" sId="3" odxf="1" dxf="1">
    <nc r="AA27">
      <v>0</v>
    </nc>
    <odxf>
      <font>
        <sz val="10"/>
        <color auto="1"/>
      </font>
    </odxf>
    <ndxf>
      <font>
        <sz val="10"/>
        <color auto="1"/>
      </font>
    </ndxf>
  </rcc>
  <rcc rId="1648" sId="3" odxf="1" dxf="1">
    <nc r="AB27">
      <v>0</v>
    </nc>
    <odxf>
      <font>
        <sz val="10"/>
        <color auto="1"/>
      </font>
    </odxf>
    <ndxf>
      <font>
        <sz val="10"/>
        <color auto="1"/>
      </font>
    </ndxf>
  </rcc>
  <rcc rId="1649" sId="3" odxf="1" dxf="1">
    <nc r="AC27">
      <v>0</v>
    </nc>
    <odxf>
      <font>
        <sz val="10"/>
        <color auto="1"/>
      </font>
    </odxf>
    <ndxf>
      <font>
        <sz val="10"/>
        <color auto="1"/>
      </font>
    </ndxf>
  </rcc>
  <rcc rId="1650" sId="3" odxf="1" dxf="1">
    <nc r="AD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51" sId="3" odxf="1" dxf="1">
    <nc r="AE27">
      <v>0</v>
    </nc>
    <odxf>
      <font>
        <sz val="10"/>
        <color auto="1"/>
      </font>
    </odxf>
    <ndxf>
      <font>
        <sz val="10"/>
        <color auto="1"/>
      </font>
    </ndxf>
  </rcc>
  <rcc rId="1652" sId="3" odxf="1" dxf="1">
    <nc r="AF27">
      <v>0</v>
    </nc>
    <odxf>
      <font>
        <sz val="10"/>
        <color auto="1"/>
      </font>
    </odxf>
    <ndxf>
      <font>
        <sz val="10"/>
        <color auto="1"/>
      </font>
    </ndxf>
  </rcc>
  <rcc rId="1653" sId="3" odxf="1" dxf="1">
    <nc r="AG27">
      <v>0</v>
    </nc>
    <odxf>
      <font>
        <sz val="10"/>
        <color auto="1"/>
      </font>
    </odxf>
    <ndxf>
      <font>
        <sz val="10"/>
        <color auto="1"/>
      </font>
    </ndxf>
  </rcc>
  <rcc rId="1654" sId="3" odxf="1" dxf="1">
    <nc r="AH27">
      <v>0</v>
    </nc>
    <odxf>
      <font>
        <sz val="10"/>
        <color auto="1"/>
      </font>
    </odxf>
    <ndxf>
      <font>
        <sz val="10"/>
        <color auto="1"/>
      </font>
    </ndxf>
  </rcc>
  <rcc rId="1655" sId="3" odxf="1" dxf="1">
    <nc r="AI27">
      <v>0</v>
    </nc>
    <odxf>
      <font>
        <sz val="10"/>
        <color auto="1"/>
      </font>
    </odxf>
    <ndxf>
      <font>
        <sz val="10"/>
        <color auto="1"/>
      </font>
    </ndxf>
  </rcc>
  <rcc rId="1656" sId="3" odxf="1" dxf="1">
    <nc r="AJ27">
      <v>0</v>
    </nc>
    <odxf>
      <font>
        <sz val="10"/>
        <color auto="1"/>
      </font>
    </odxf>
    <ndxf>
      <font>
        <sz val="10"/>
        <color auto="1"/>
      </font>
    </ndxf>
  </rcc>
  <rcc rId="1657" sId="3" odxf="1" dxf="1">
    <nc r="AK27">
      <v>0</v>
    </nc>
    <odxf>
      <font>
        <sz val="10"/>
        <color auto="1"/>
      </font>
    </odxf>
    <ndxf>
      <font>
        <sz val="10"/>
        <color auto="1"/>
      </font>
    </ndxf>
  </rcc>
  <rcc rId="1658" sId="3" odxf="1" dxf="1">
    <nc r="AL27">
      <v>0</v>
    </nc>
    <odxf>
      <font>
        <sz val="10"/>
        <color auto="1"/>
      </font>
    </odxf>
    <ndxf>
      <font>
        <sz val="10"/>
        <color auto="1"/>
      </font>
    </ndxf>
  </rcc>
  <rcc rId="1659" sId="3" odxf="1" dxf="1">
    <nc r="AM27">
      <v>0</v>
    </nc>
    <odxf>
      <font>
        <sz val="10"/>
        <color auto="1"/>
      </font>
    </odxf>
    <ndxf>
      <font>
        <sz val="10"/>
        <color auto="1"/>
      </font>
    </ndxf>
  </rcc>
  <rcc rId="1660" sId="3" odxf="1" dxf="1">
    <nc r="AN27">
      <v>0</v>
    </nc>
    <odxf>
      <font>
        <sz val="10"/>
        <color auto="1"/>
      </font>
    </odxf>
    <ndxf>
      <font>
        <sz val="10"/>
        <color auto="1"/>
      </font>
    </ndxf>
  </rcc>
  <rcc rId="1661" sId="3" odxf="1" dxf="1">
    <nc r="AO27">
      <v>0</v>
    </nc>
    <odxf>
      <font>
        <sz val="10"/>
        <color auto="1"/>
      </font>
    </odxf>
    <ndxf>
      <font>
        <sz val="10"/>
        <color auto="1"/>
      </font>
    </ndxf>
  </rcc>
  <rcc rId="1662" sId="3" odxf="1" dxf="1">
    <nc r="AP27">
      <v>0</v>
    </nc>
    <odxf>
      <font>
        <sz val="10"/>
        <color auto="1"/>
      </font>
    </odxf>
    <ndxf>
      <font>
        <sz val="10"/>
        <color auto="1"/>
      </font>
    </ndxf>
  </rcc>
  <rcc rId="1663" sId="3" odxf="1" dxf="1">
    <nc r="AQ27">
      <v>0</v>
    </nc>
    <odxf>
      <font>
        <sz val="10"/>
        <color auto="1"/>
      </font>
    </odxf>
    <ndxf>
      <font>
        <sz val="10"/>
        <color auto="1"/>
      </font>
    </ndxf>
  </rcc>
  <rcc rId="1664" sId="3" odxf="1" dxf="1">
    <nc r="AR27">
      <v>0</v>
    </nc>
    <odxf>
      <font>
        <sz val="10"/>
        <color auto="1"/>
      </font>
    </odxf>
    <ndxf>
      <font>
        <sz val="10"/>
        <color auto="1"/>
      </font>
    </ndxf>
  </rcc>
  <rcc rId="1665" sId="3" odxf="1" dxf="1">
    <nc r="AS27">
      <v>0</v>
    </nc>
    <odxf>
      <font>
        <sz val="10"/>
        <color auto="1"/>
      </font>
    </odxf>
    <ndxf>
      <font>
        <sz val="10"/>
        <color auto="1"/>
      </font>
    </ndxf>
  </rcc>
  <rcc rId="1666" sId="3" odxf="1" dxf="1">
    <nc r="AT27">
      <v>0</v>
    </nc>
    <odxf>
      <font>
        <sz val="10"/>
        <color auto="1"/>
      </font>
    </odxf>
    <ndxf>
      <font>
        <sz val="10"/>
        <color auto="1"/>
      </font>
    </ndxf>
  </rcc>
  <rcc rId="1667" sId="3" odxf="1" dxf="1">
    <nc r="AU27">
      <v>0</v>
    </nc>
    <odxf>
      <font>
        <sz val="10"/>
        <color auto="1"/>
      </font>
    </odxf>
    <ndxf>
      <font>
        <sz val="10"/>
        <color auto="1"/>
      </font>
    </ndxf>
  </rcc>
  <rcc rId="1668" sId="3" odxf="1" dxf="1">
    <nc r="AV27">
      <v>0</v>
    </nc>
    <odxf>
      <font>
        <sz val="10"/>
        <color auto="1"/>
      </font>
    </odxf>
    <ndxf>
      <font>
        <sz val="10"/>
        <color auto="1"/>
      </font>
    </ndxf>
  </rcc>
  <rcc rId="1669" sId="3" odxf="1" dxf="1">
    <nc r="AW27">
      <v>0</v>
    </nc>
    <odxf>
      <font>
        <sz val="10"/>
        <color auto="1"/>
      </font>
    </odxf>
    <ndxf>
      <font>
        <sz val="10"/>
        <color auto="1"/>
      </font>
    </ndxf>
  </rcc>
  <rcc rId="1670" sId="3" odxf="1" dxf="1">
    <nc r="AX27">
      <v>0</v>
    </nc>
    <odxf>
      <font>
        <sz val="10"/>
        <color auto="1"/>
      </font>
    </odxf>
    <ndxf>
      <font>
        <sz val="10"/>
        <color auto="1"/>
      </font>
    </ndxf>
  </rcc>
  <rcc rId="1671" sId="3" odxf="1" dxf="1">
    <nc r="AY27">
      <v>0</v>
    </nc>
    <odxf>
      <font>
        <sz val="10"/>
        <color auto="1"/>
      </font>
    </odxf>
    <ndxf>
      <font>
        <sz val="10"/>
        <color auto="1"/>
      </font>
    </ndxf>
  </rcc>
  <rcc rId="1672" sId="3" odxf="1" dxf="1">
    <nc r="AZ27">
      <v>0</v>
    </nc>
    <odxf>
      <font>
        <sz val="10"/>
        <color auto="1"/>
      </font>
    </odxf>
    <ndxf>
      <font>
        <sz val="10"/>
        <color auto="1"/>
      </font>
    </ndxf>
  </rcc>
  <rcc rId="1673" sId="3" odxf="1" dxf="1">
    <nc r="BA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74" sId="3" odxf="1" dxf="1">
    <nc r="BB27">
      <v>0</v>
    </nc>
    <odxf>
      <font>
        <sz val="10"/>
        <color auto="1"/>
      </font>
    </odxf>
    <ndxf>
      <font>
        <sz val="10"/>
        <color auto="1"/>
      </font>
    </ndxf>
  </rcc>
  <rcc rId="1675" sId="3" odxf="1" dxf="1">
    <nc r="BC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76" sId="3" odxf="1" dxf="1">
    <nc r="BD27">
      <v>0</v>
    </nc>
    <odxf>
      <font>
        <sz val="10"/>
        <color auto="1"/>
      </font>
    </odxf>
    <ndxf>
      <font>
        <sz val="10"/>
        <color auto="1"/>
      </font>
    </ndxf>
  </rcc>
  <rcc rId="1677" sId="3" odxf="1" dxf="1">
    <nc r="BE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78" sId="3" odxf="1" dxf="1">
    <nc r="BF27">
      <v>0</v>
    </nc>
    <odxf>
      <font>
        <sz val="10"/>
        <color auto="1"/>
      </font>
    </odxf>
    <ndxf>
      <font>
        <sz val="10"/>
        <color auto="1"/>
      </font>
    </ndxf>
  </rcc>
  <rcc rId="1679" sId="3" odxf="1" dxf="1">
    <nc r="BG27">
      <v>0</v>
    </nc>
    <odxf>
      <font>
        <sz val="10"/>
        <color auto="1"/>
      </font>
    </odxf>
    <ndxf>
      <font>
        <sz val="10"/>
        <color auto="1"/>
      </font>
    </ndxf>
  </rcc>
  <rcc rId="1680" sId="3" odxf="1" dxf="1">
    <nc r="BH27">
      <v>0</v>
    </nc>
    <odxf>
      <font>
        <sz val="10"/>
        <color auto="1"/>
      </font>
    </odxf>
    <ndxf>
      <font>
        <sz val="10"/>
        <color auto="1"/>
      </font>
    </ndxf>
  </rcc>
  <rfmt sheetId="3" sqref="A27:XFD27" start="0" length="0">
    <dxf>
      <alignment vertical="center" wrapText="1"/>
    </dxf>
  </rfmt>
  <rfmt sheetId="3" sqref="A28" start="0" length="0">
    <dxf>
      <font>
        <sz val="10"/>
        <color auto="1"/>
      </font>
    </dxf>
  </rfmt>
  <rfmt sheetId="3" sqref="B28" start="0" length="0">
    <dxf>
      <font>
        <sz val="10"/>
        <color auto="1"/>
      </font>
    </dxf>
  </rfmt>
  <rfmt sheetId="3" sqref="C28" start="0" length="0">
    <dxf>
      <font>
        <sz val="10"/>
        <color auto="1"/>
      </font>
    </dxf>
  </rfmt>
  <rfmt sheetId="3" sqref="D28" start="0" length="0">
    <dxf>
      <font>
        <sz val="10"/>
        <color auto="1"/>
      </font>
    </dxf>
  </rfmt>
  <rfmt sheetId="3" sqref="E28" start="0" length="0">
    <dxf>
      <font>
        <sz val="10"/>
        <color auto="1"/>
      </font>
    </dxf>
  </rfmt>
  <rfmt sheetId="3" sqref="F28" start="0" length="0">
    <dxf>
      <font>
        <sz val="10"/>
        <color auto="1"/>
      </font>
    </dxf>
  </rfmt>
  <rcc rId="1681" sId="3" odxf="1" dxf="1">
    <nc r="G2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82" sId="3" odxf="1" dxf="1">
    <nc r="H28">
      <v>588.5</v>
    </nc>
    <odxf>
      <font>
        <sz val="10"/>
        <color auto="1"/>
      </font>
    </odxf>
    <ndxf>
      <font>
        <sz val="10"/>
        <color auto="1"/>
      </font>
    </ndxf>
  </rcc>
  <rfmt sheetId="3" sqref="I28" start="0" length="0">
    <dxf>
      <font>
        <sz val="10"/>
        <color auto="1"/>
      </font>
    </dxf>
  </rfmt>
  <rcc rId="1683" sId="3" odxf="1" dxf="1">
    <nc r="J28">
      <v>24.5</v>
    </nc>
    <odxf>
      <font>
        <sz val="10"/>
        <color auto="1"/>
      </font>
    </odxf>
    <ndxf>
      <font>
        <sz val="10"/>
        <color auto="1"/>
      </font>
    </ndxf>
  </rcc>
  <rcc rId="1684" sId="3" odxf="1" dxf="1">
    <nc r="K28">
      <v>24.5</v>
    </nc>
    <odxf>
      <font>
        <sz val="10"/>
        <color auto="1"/>
      </font>
    </odxf>
    <ndxf>
      <font>
        <sz val="10"/>
        <color auto="1"/>
      </font>
    </ndxf>
  </rcc>
  <rcc rId="1685" sId="3" odxf="1" dxf="1">
    <nc r="L28">
      <v>24.4</v>
    </nc>
    <odxf>
      <font>
        <sz val="10"/>
        <color auto="1"/>
      </font>
    </odxf>
    <ndxf>
      <font>
        <sz val="10"/>
        <color auto="1"/>
      </font>
    </ndxf>
  </rcc>
  <rcc rId="1686" sId="3" odxf="1" dxf="1">
    <nc r="M28">
      <v>24.5</v>
    </nc>
    <odxf>
      <font>
        <sz val="10"/>
        <color auto="1"/>
      </font>
    </odxf>
    <ndxf>
      <font>
        <sz val="10"/>
        <color auto="1"/>
      </font>
    </ndxf>
  </rcc>
  <rcc rId="1687" sId="3" odxf="1" dxf="1">
    <nc r="N28">
      <v>24.5</v>
    </nc>
    <odxf>
      <font>
        <sz val="10"/>
        <color auto="1"/>
      </font>
    </odxf>
    <ndxf>
      <font>
        <sz val="10"/>
        <color auto="1"/>
      </font>
    </ndxf>
  </rcc>
  <rcc rId="1688" sId="3" odxf="1" dxf="1">
    <nc r="O28">
      <v>24.5</v>
    </nc>
    <odxf>
      <font>
        <sz val="10"/>
        <color auto="1"/>
      </font>
    </odxf>
    <ndxf>
      <font>
        <sz val="10"/>
        <color auto="1"/>
      </font>
    </ndxf>
  </rcc>
  <rcc rId="1689" sId="3" odxf="1" dxf="1">
    <nc r="P28">
      <v>24.5</v>
    </nc>
    <odxf>
      <font>
        <sz val="10"/>
        <color auto="1"/>
      </font>
    </odxf>
    <ndxf>
      <font>
        <sz val="10"/>
        <color auto="1"/>
      </font>
    </ndxf>
  </rcc>
  <rcc rId="1690" sId="3" odxf="1" dxf="1">
    <nc r="Q28">
      <v>24.5</v>
    </nc>
    <odxf>
      <font>
        <sz val="10"/>
        <color auto="1"/>
      </font>
    </odxf>
    <ndxf>
      <font>
        <sz val="10"/>
        <color auto="1"/>
      </font>
    </ndxf>
  </rcc>
  <rcc rId="1691" sId="3" odxf="1" dxf="1">
    <nc r="R28">
      <v>24.5</v>
    </nc>
    <odxf>
      <font>
        <sz val="10"/>
        <color auto="1"/>
      </font>
    </odxf>
    <ndxf>
      <font>
        <sz val="10"/>
        <color auto="1"/>
      </font>
    </ndxf>
  </rcc>
  <rcc rId="1692" sId="3" odxf="1" dxf="1">
    <nc r="S28">
      <v>24.5</v>
    </nc>
    <odxf>
      <font>
        <sz val="10"/>
        <color auto="1"/>
      </font>
    </odxf>
    <ndxf>
      <font>
        <sz val="10"/>
        <color auto="1"/>
      </font>
    </ndxf>
  </rcc>
  <rcc rId="1693" sId="3" odxf="1" dxf="1">
    <nc r="T28">
      <v>24.5</v>
    </nc>
    <odxf>
      <font>
        <sz val="10"/>
        <color auto="1"/>
      </font>
    </odxf>
    <ndxf>
      <font>
        <sz val="10"/>
        <color auto="1"/>
      </font>
    </ndxf>
  </rcc>
  <rcc rId="1694" sId="3" odxf="1" dxf="1">
    <nc r="U28">
      <v>24.5</v>
    </nc>
    <odxf>
      <font>
        <sz val="10"/>
        <color auto="1"/>
      </font>
    </odxf>
    <ndxf>
      <font>
        <sz val="10"/>
        <color auto="1"/>
      </font>
    </ndxf>
  </rcc>
  <rcc rId="1695" sId="3" odxf="1" dxf="1">
    <nc r="V28">
      <v>24.5</v>
    </nc>
    <odxf>
      <font>
        <sz val="10"/>
        <color auto="1"/>
      </font>
    </odxf>
    <ndxf>
      <font>
        <sz val="10"/>
        <color auto="1"/>
      </font>
    </ndxf>
  </rcc>
  <rcc rId="1696" sId="3" odxf="1" dxf="1">
    <nc r="W28">
      <v>24.5</v>
    </nc>
    <odxf>
      <font>
        <sz val="10"/>
        <color auto="1"/>
      </font>
    </odxf>
    <ndxf>
      <font>
        <sz val="10"/>
        <color auto="1"/>
      </font>
    </ndxf>
  </rcc>
  <rcc rId="1697" sId="3" odxf="1" dxf="1">
    <nc r="X28">
      <v>24.5</v>
    </nc>
    <odxf>
      <font>
        <sz val="10"/>
        <color auto="1"/>
      </font>
    </odxf>
    <ndxf>
      <font>
        <sz val="10"/>
        <color auto="1"/>
      </font>
    </ndxf>
  </rcc>
  <rcc rId="1698" sId="3" odxf="1" dxf="1">
    <nc r="Y28">
      <v>24.5</v>
    </nc>
    <odxf>
      <font>
        <sz val="10"/>
        <color auto="1"/>
      </font>
    </odxf>
    <ndxf>
      <font>
        <sz val="10"/>
        <color auto="1"/>
      </font>
    </ndxf>
  </rcc>
  <rcc rId="1699" sId="3" odxf="1" dxf="1">
    <nc r="Z28">
      <v>23.7</v>
    </nc>
    <odxf>
      <font>
        <sz val="10"/>
        <color auto="1"/>
      </font>
    </odxf>
    <ndxf>
      <font>
        <sz val="10"/>
        <color auto="1"/>
      </font>
    </ndxf>
  </rcc>
  <rcc rId="1700" sId="3" odxf="1" dxf="1">
    <nc r="AA28">
      <v>24.6</v>
    </nc>
    <odxf>
      <font>
        <sz val="10"/>
        <color auto="1"/>
      </font>
    </odxf>
    <ndxf>
      <font>
        <sz val="10"/>
        <color auto="1"/>
      </font>
    </ndxf>
  </rcc>
  <rcc rId="1701" sId="3" odxf="1" dxf="1">
    <nc r="AB28">
      <v>24.6</v>
    </nc>
    <odxf>
      <font>
        <sz val="10"/>
        <color auto="1"/>
      </font>
    </odxf>
    <ndxf>
      <font>
        <sz val="10"/>
        <color auto="1"/>
      </font>
    </ndxf>
  </rcc>
  <rcc rId="1702" sId="3" odxf="1" dxf="1">
    <nc r="AC28">
      <v>24.5</v>
    </nc>
    <odxf>
      <font>
        <sz val="10"/>
        <color auto="1"/>
      </font>
    </odxf>
    <ndxf>
      <font>
        <sz val="10"/>
        <color auto="1"/>
      </font>
    </ndxf>
  </rcc>
  <rcc rId="1703" sId="3" odxf="1" dxf="1">
    <nc r="AD28">
      <v>24.5</v>
    </nc>
    <odxf>
      <font>
        <sz val="10"/>
        <color auto="1"/>
      </font>
    </odxf>
    <ndxf>
      <font>
        <sz val="10"/>
        <color auto="1"/>
      </font>
    </ndxf>
  </rcc>
  <rcc rId="1704" sId="3" odxf="1" dxf="1">
    <nc r="AE28">
      <v>24.5</v>
    </nc>
    <odxf>
      <font>
        <sz val="10"/>
        <color auto="1"/>
      </font>
    </odxf>
    <ndxf>
      <font>
        <sz val="10"/>
        <color auto="1"/>
      </font>
    </ndxf>
  </rcc>
  <rcc rId="1705" sId="3" odxf="1" dxf="1">
    <nc r="AF28">
      <v>24.6</v>
    </nc>
    <odxf>
      <font>
        <sz val="10"/>
        <color auto="1"/>
      </font>
    </odxf>
    <ndxf>
      <font>
        <sz val="10"/>
        <color auto="1"/>
      </font>
    </ndxf>
  </rcc>
  <rcc rId="1706" sId="3" odxf="1" dxf="1">
    <nc r="AG28">
      <v>24.5</v>
    </nc>
    <odxf>
      <font>
        <sz val="10"/>
        <color auto="1"/>
      </font>
    </odxf>
    <ndxf>
      <font>
        <sz val="10"/>
        <color auto="1"/>
      </font>
    </ndxf>
  </rcc>
  <rcc rId="1707" sId="3" odxf="1" dxf="1">
    <nc r="AH28">
      <v>24.5</v>
    </nc>
    <odxf>
      <font>
        <sz val="10"/>
        <color auto="1"/>
      </font>
    </odxf>
    <ndxf>
      <font>
        <sz val="10"/>
        <color auto="1"/>
      </font>
    </ndxf>
  </rcc>
  <rcc rId="1708" sId="3" odxf="1" dxf="1">
    <nc r="AI28">
      <v>24.6</v>
    </nc>
    <odxf>
      <font>
        <sz val="10"/>
        <color auto="1"/>
      </font>
    </odxf>
    <ndxf>
      <font>
        <sz val="10"/>
        <color auto="1"/>
      </font>
    </ndxf>
  </rcc>
  <rcc rId="1709" sId="3" odxf="1" dxf="1">
    <nc r="AJ28">
      <v>24.5</v>
    </nc>
    <odxf>
      <font>
        <sz val="10"/>
        <color auto="1"/>
      </font>
    </odxf>
    <ndxf>
      <font>
        <sz val="10"/>
        <color auto="1"/>
      </font>
    </ndxf>
  </rcc>
  <rcc rId="1710" sId="3" odxf="1" dxf="1">
    <nc r="AK28">
      <v>24.6</v>
    </nc>
    <odxf>
      <font>
        <sz val="10"/>
        <color auto="1"/>
      </font>
    </odxf>
    <ndxf>
      <font>
        <sz val="10"/>
        <color auto="1"/>
      </font>
    </ndxf>
  </rcc>
  <rcc rId="1711" sId="3" odxf="1" dxf="1">
    <nc r="AL28">
      <v>24.5</v>
    </nc>
    <odxf>
      <font>
        <sz val="10"/>
        <color auto="1"/>
      </font>
    </odxf>
    <ndxf>
      <font>
        <sz val="10"/>
        <color auto="1"/>
      </font>
    </ndxf>
  </rcc>
  <rcc rId="1712" sId="3" odxf="1" dxf="1">
    <nc r="AM28">
      <v>24.6</v>
    </nc>
    <odxf>
      <font>
        <sz val="10"/>
        <color auto="1"/>
      </font>
    </odxf>
    <ndxf>
      <font>
        <sz val="10"/>
        <color auto="1"/>
      </font>
    </ndxf>
  </rcc>
  <rcc rId="1713" sId="3" odxf="1" dxf="1">
    <nc r="AN28">
      <v>24.5</v>
    </nc>
    <odxf>
      <font>
        <sz val="10"/>
        <color auto="1"/>
      </font>
    </odxf>
    <ndxf>
      <font>
        <sz val="10"/>
        <color auto="1"/>
      </font>
    </ndxf>
  </rcc>
  <rcc rId="1714" sId="3" odxf="1" dxf="1">
    <nc r="AO28">
      <v>24.6</v>
    </nc>
    <odxf>
      <font>
        <sz val="10"/>
        <color auto="1"/>
      </font>
    </odxf>
    <ndxf>
      <font>
        <sz val="10"/>
        <color auto="1"/>
      </font>
    </ndxf>
  </rcc>
  <rcc rId="1715" sId="3" odxf="1" dxf="1">
    <nc r="AP28">
      <v>24.5</v>
    </nc>
    <odxf>
      <font>
        <sz val="10"/>
        <color auto="1"/>
      </font>
    </odxf>
    <ndxf>
      <font>
        <sz val="10"/>
        <color auto="1"/>
      </font>
    </ndxf>
  </rcc>
  <rcc rId="1716" sId="3" odxf="1" dxf="1">
    <nc r="AQ28">
      <v>24.6</v>
    </nc>
    <odxf>
      <font>
        <sz val="10"/>
        <color auto="1"/>
      </font>
    </odxf>
    <ndxf>
      <font>
        <sz val="10"/>
        <color auto="1"/>
      </font>
    </ndxf>
  </rcc>
  <rcc rId="1717" sId="3" odxf="1" dxf="1">
    <nc r="AR28">
      <v>24.6</v>
    </nc>
    <odxf>
      <font>
        <sz val="10"/>
        <color auto="1"/>
      </font>
    </odxf>
    <ndxf>
      <font>
        <sz val="10"/>
        <color auto="1"/>
      </font>
    </ndxf>
  </rcc>
  <rcc rId="1718" sId="3" odxf="1" dxf="1">
    <nc r="AS28">
      <v>24.6</v>
    </nc>
    <odxf>
      <font>
        <sz val="10"/>
        <color auto="1"/>
      </font>
    </odxf>
    <ndxf>
      <font>
        <sz val="10"/>
        <color auto="1"/>
      </font>
    </ndxf>
  </rcc>
  <rcc rId="1719" sId="3" odxf="1" dxf="1">
    <nc r="AT28">
      <v>24.6</v>
    </nc>
    <odxf>
      <font>
        <sz val="10"/>
        <color auto="1"/>
      </font>
    </odxf>
    <ndxf>
      <font>
        <sz val="10"/>
        <color auto="1"/>
      </font>
    </ndxf>
  </rcc>
  <rcc rId="1720" sId="3" odxf="1" dxf="1">
    <nc r="AU28">
      <v>24.6</v>
    </nc>
    <odxf>
      <font>
        <sz val="10"/>
        <color auto="1"/>
      </font>
    </odxf>
    <ndxf>
      <font>
        <sz val="10"/>
        <color auto="1"/>
      </font>
    </ndxf>
  </rcc>
  <rcc rId="1721" sId="3" odxf="1" dxf="1">
    <nc r="AV28">
      <v>24.5</v>
    </nc>
    <odxf>
      <font>
        <sz val="10"/>
        <color auto="1"/>
      </font>
    </odxf>
    <ndxf>
      <font>
        <sz val="10"/>
        <color auto="1"/>
      </font>
    </ndxf>
  </rcc>
  <rcc rId="1722" sId="3" odxf="1" dxf="1">
    <nc r="AW28">
      <v>24.6</v>
    </nc>
    <odxf>
      <font>
        <sz val="10"/>
        <color auto="1"/>
      </font>
    </odxf>
    <ndxf>
      <font>
        <sz val="10"/>
        <color auto="1"/>
      </font>
    </ndxf>
  </rcc>
  <rcc rId="1723" sId="3" odxf="1" dxf="1">
    <nc r="AX28">
      <v>24.6</v>
    </nc>
    <odxf>
      <font>
        <sz val="10"/>
        <color auto="1"/>
      </font>
    </odxf>
    <ndxf>
      <font>
        <sz val="10"/>
        <color auto="1"/>
      </font>
    </ndxf>
  </rcc>
  <rcc rId="1724" sId="3" odxf="1" dxf="1">
    <nc r="AY28">
      <v>24.5</v>
    </nc>
    <odxf>
      <font>
        <sz val="10"/>
        <color auto="1"/>
      </font>
    </odxf>
    <ndxf>
      <font>
        <sz val="10"/>
        <color auto="1"/>
      </font>
    </ndxf>
  </rcc>
  <rcc rId="1725" sId="3" odxf="1" dxf="1">
    <nc r="AZ28">
      <v>24.5</v>
    </nc>
    <odxf>
      <font>
        <sz val="10"/>
        <color auto="1"/>
      </font>
    </odxf>
    <ndxf>
      <font>
        <sz val="10"/>
        <color auto="1"/>
      </font>
    </ndxf>
  </rcc>
  <rcc rId="1726" sId="3" odxf="1" dxf="1">
    <nc r="BA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27" sId="3" odxf="1" dxf="1">
    <nc r="BB28">
      <v>24.6</v>
    </nc>
    <odxf>
      <font>
        <sz val="10"/>
        <color auto="1"/>
      </font>
    </odxf>
    <ndxf>
      <font>
        <sz val="10"/>
        <color auto="1"/>
      </font>
    </ndxf>
  </rcc>
  <rcc rId="1728" sId="3" odxf="1" dxf="1">
    <nc r="BC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29" sId="3" odxf="1" dxf="1">
    <nc r="BD28">
      <v>24.6</v>
    </nc>
    <odxf>
      <font>
        <sz val="10"/>
        <color auto="1"/>
      </font>
    </odxf>
    <ndxf>
      <font>
        <sz val="10"/>
        <color auto="1"/>
      </font>
    </ndxf>
  </rcc>
  <rcc rId="1730" sId="3" odxf="1" dxf="1">
    <nc r="BE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31" sId="3" odxf="1" dxf="1">
    <nc r="BF28">
      <v>24.6</v>
    </nc>
    <odxf>
      <font>
        <sz val="10"/>
        <color auto="1"/>
      </font>
    </odxf>
    <ndxf>
      <font>
        <sz val="10"/>
        <color auto="1"/>
      </font>
    </ndxf>
  </rcc>
  <rcc rId="1732" sId="3" odxf="1" dxf="1">
    <nc r="BG28">
      <v>24.7</v>
    </nc>
    <odxf>
      <font>
        <sz val="10"/>
        <color auto="1"/>
      </font>
    </odxf>
    <ndxf>
      <font>
        <sz val="10"/>
        <color auto="1"/>
      </font>
    </ndxf>
  </rcc>
  <rcc rId="1733" sId="3" odxf="1" dxf="1">
    <nc r="BH28">
      <v>24.4</v>
    </nc>
    <odxf>
      <font>
        <sz val="10"/>
        <color auto="1"/>
      </font>
    </odxf>
    <ndxf>
      <font>
        <sz val="10"/>
        <color auto="1"/>
      </font>
    </ndxf>
  </rcc>
  <rfmt sheetId="3" sqref="A28:XFD28" start="0" length="0">
    <dxf>
      <alignment vertical="center" wrapText="1"/>
    </dxf>
  </rfmt>
  <rfmt sheetId="3" sqref="A29" start="0" length="0">
    <dxf>
      <font>
        <sz val="10"/>
        <color auto="1"/>
      </font>
    </dxf>
  </rfmt>
  <rfmt sheetId="3" sqref="B29" start="0" length="0">
    <dxf>
      <font>
        <sz val="10"/>
        <color auto="1"/>
      </font>
    </dxf>
  </rfmt>
  <rfmt sheetId="3" sqref="C29" start="0" length="0">
    <dxf>
      <font>
        <sz val="10"/>
        <color auto="1"/>
      </font>
    </dxf>
  </rfmt>
  <rfmt sheetId="3" sqref="D29" start="0" length="0">
    <dxf>
      <font>
        <sz val="10"/>
        <color auto="1"/>
      </font>
    </dxf>
  </rfmt>
  <rfmt sheetId="3" sqref="E29" start="0" length="0">
    <dxf>
      <font>
        <sz val="10"/>
        <color auto="1"/>
      </font>
    </dxf>
  </rfmt>
  <rfmt sheetId="3" sqref="F29" start="0" length="0">
    <dxf>
      <font>
        <sz val="10"/>
        <color auto="1"/>
      </font>
    </dxf>
  </rfmt>
  <rcc rId="1734" sId="3" odxf="1" dxf="1">
    <nc r="G2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35" sId="3" odxf="1" dxf="1">
    <nc r="H29">
      <v>588.5</v>
    </nc>
    <odxf>
      <font>
        <sz val="10"/>
        <color auto="1"/>
      </font>
    </odxf>
    <ndxf>
      <font>
        <sz val="10"/>
        <color auto="1"/>
      </font>
    </ndxf>
  </rcc>
  <rfmt sheetId="3" sqref="I29" start="0" length="0">
    <dxf>
      <font>
        <sz val="10"/>
        <color auto="1"/>
      </font>
    </dxf>
  </rfmt>
  <rcc rId="1736" sId="3" odxf="1" dxf="1">
    <nc r="J29">
      <v>0</v>
    </nc>
    <odxf>
      <font>
        <sz val="10"/>
        <color auto="1"/>
      </font>
    </odxf>
    <ndxf>
      <font>
        <sz val="10"/>
        <color auto="1"/>
      </font>
    </ndxf>
  </rcc>
  <rcc rId="1737" sId="3" odxf="1" dxf="1">
    <nc r="K29">
      <v>0</v>
    </nc>
    <odxf>
      <font>
        <sz val="10"/>
        <color auto="1"/>
      </font>
    </odxf>
    <ndxf>
      <font>
        <sz val="10"/>
        <color auto="1"/>
      </font>
    </ndxf>
  </rcc>
  <rcc rId="1738" sId="3" odxf="1" dxf="1">
    <nc r="L29">
      <v>0</v>
    </nc>
    <odxf>
      <font>
        <sz val="10"/>
        <color auto="1"/>
      </font>
    </odxf>
    <ndxf>
      <font>
        <sz val="10"/>
        <color auto="1"/>
      </font>
    </ndxf>
  </rcc>
  <rcc rId="1739" sId="3" odxf="1" dxf="1">
    <nc r="M29">
      <v>0</v>
    </nc>
    <odxf>
      <font>
        <sz val="10"/>
        <color auto="1"/>
      </font>
    </odxf>
    <ndxf>
      <font>
        <sz val="10"/>
        <color auto="1"/>
      </font>
    </ndxf>
  </rcc>
  <rcc rId="1740" sId="3" odxf="1" dxf="1">
    <nc r="N29">
      <v>0</v>
    </nc>
    <odxf>
      <font>
        <sz val="10"/>
        <color auto="1"/>
      </font>
    </odxf>
    <ndxf>
      <font>
        <sz val="10"/>
        <color auto="1"/>
      </font>
    </ndxf>
  </rcc>
  <rcc rId="1741" sId="3" odxf="1" dxf="1">
    <nc r="O29">
      <v>0</v>
    </nc>
    <odxf>
      <font>
        <sz val="10"/>
        <color auto="1"/>
      </font>
    </odxf>
    <ndxf>
      <font>
        <sz val="10"/>
        <color auto="1"/>
      </font>
    </ndxf>
  </rcc>
  <rcc rId="1742" sId="3" odxf="1" dxf="1">
    <nc r="P29">
      <v>0</v>
    </nc>
    <odxf>
      <font>
        <sz val="10"/>
        <color auto="1"/>
      </font>
    </odxf>
    <ndxf>
      <font>
        <sz val="10"/>
        <color auto="1"/>
      </font>
    </ndxf>
  </rcc>
  <rcc rId="1743" sId="3" odxf="1" dxf="1">
    <nc r="Q29">
      <v>0</v>
    </nc>
    <odxf>
      <font>
        <sz val="10"/>
        <color auto="1"/>
      </font>
    </odxf>
    <ndxf>
      <font>
        <sz val="10"/>
        <color auto="1"/>
      </font>
    </ndxf>
  </rcc>
  <rcc rId="1744" sId="3" odxf="1" dxf="1">
    <nc r="R29">
      <v>0</v>
    </nc>
    <odxf>
      <font>
        <sz val="10"/>
        <color auto="1"/>
      </font>
    </odxf>
    <ndxf>
      <font>
        <sz val="10"/>
        <color auto="1"/>
      </font>
    </ndxf>
  </rcc>
  <rcc rId="1745" sId="3" odxf="1" dxf="1">
    <nc r="S29">
      <v>0</v>
    </nc>
    <odxf>
      <font>
        <sz val="10"/>
        <color auto="1"/>
      </font>
    </odxf>
    <ndxf>
      <font>
        <sz val="10"/>
        <color auto="1"/>
      </font>
    </ndxf>
  </rcc>
  <rcc rId="1746" sId="3" odxf="1" dxf="1">
    <nc r="T29">
      <v>0</v>
    </nc>
    <odxf>
      <font>
        <sz val="10"/>
        <color auto="1"/>
      </font>
    </odxf>
    <ndxf>
      <font>
        <sz val="10"/>
        <color auto="1"/>
      </font>
    </ndxf>
  </rcc>
  <rcc rId="1747" sId="3" odxf="1" dxf="1">
    <nc r="U29">
      <v>0</v>
    </nc>
    <odxf>
      <font>
        <sz val="10"/>
        <color auto="1"/>
      </font>
    </odxf>
    <ndxf>
      <font>
        <sz val="10"/>
        <color auto="1"/>
      </font>
    </ndxf>
  </rcc>
  <rcc rId="1748" sId="3" odxf="1" dxf="1">
    <nc r="V29">
      <v>0</v>
    </nc>
    <odxf>
      <font>
        <sz val="10"/>
        <color auto="1"/>
      </font>
    </odxf>
    <ndxf>
      <font>
        <sz val="10"/>
        <color auto="1"/>
      </font>
    </ndxf>
  </rcc>
  <rcc rId="1749" sId="3" odxf="1" dxf="1">
    <nc r="W29">
      <v>0</v>
    </nc>
    <odxf>
      <font>
        <sz val="10"/>
        <color auto="1"/>
      </font>
    </odxf>
    <ndxf>
      <font>
        <sz val="10"/>
        <color auto="1"/>
      </font>
    </ndxf>
  </rcc>
  <rcc rId="1750" sId="3" odxf="1" dxf="1">
    <nc r="X29">
      <v>0</v>
    </nc>
    <odxf>
      <font>
        <sz val="10"/>
        <color auto="1"/>
      </font>
    </odxf>
    <ndxf>
      <font>
        <sz val="10"/>
        <color auto="1"/>
      </font>
    </ndxf>
  </rcc>
  <rcc rId="1751" sId="3" odxf="1" dxf="1">
    <nc r="Y29">
      <v>0</v>
    </nc>
    <odxf>
      <font>
        <sz val="10"/>
        <color auto="1"/>
      </font>
    </odxf>
    <ndxf>
      <font>
        <sz val="10"/>
        <color auto="1"/>
      </font>
    </ndxf>
  </rcc>
  <rcc rId="1752" sId="3" odxf="1" dxf="1">
    <nc r="Z29">
      <v>0</v>
    </nc>
    <odxf>
      <font>
        <sz val="10"/>
        <color auto="1"/>
      </font>
    </odxf>
    <ndxf>
      <font>
        <sz val="10"/>
        <color auto="1"/>
      </font>
    </ndxf>
  </rcc>
  <rcc rId="1753" sId="3" odxf="1" dxf="1">
    <nc r="AA29">
      <v>0</v>
    </nc>
    <odxf>
      <font>
        <sz val="10"/>
        <color auto="1"/>
      </font>
    </odxf>
    <ndxf>
      <font>
        <sz val="10"/>
        <color auto="1"/>
      </font>
    </ndxf>
  </rcc>
  <rcc rId="1754" sId="3" odxf="1" dxf="1">
    <nc r="AB29">
      <v>0</v>
    </nc>
    <odxf>
      <font>
        <sz val="10"/>
        <color auto="1"/>
      </font>
    </odxf>
    <ndxf>
      <font>
        <sz val="10"/>
        <color auto="1"/>
      </font>
    </ndxf>
  </rcc>
  <rcc rId="1755" sId="3" odxf="1" dxf="1">
    <nc r="AC29">
      <v>0</v>
    </nc>
    <odxf>
      <font>
        <sz val="10"/>
        <color auto="1"/>
      </font>
    </odxf>
    <ndxf>
      <font>
        <sz val="10"/>
        <color auto="1"/>
      </font>
    </ndxf>
  </rcc>
  <rcc rId="1756" sId="3" odxf="1" dxf="1">
    <nc r="AD29">
      <v>0</v>
    </nc>
    <odxf>
      <font>
        <sz val="10"/>
        <color auto="1"/>
      </font>
    </odxf>
    <ndxf>
      <font>
        <sz val="10"/>
        <color auto="1"/>
      </font>
    </ndxf>
  </rcc>
  <rcc rId="1757" sId="3" odxf="1" dxf="1">
    <nc r="AE29">
      <v>0</v>
    </nc>
    <odxf>
      <font>
        <sz val="10"/>
        <color auto="1"/>
      </font>
    </odxf>
    <ndxf>
      <font>
        <sz val="10"/>
        <color auto="1"/>
      </font>
    </ndxf>
  </rcc>
  <rcc rId="1758" sId="3" odxf="1" dxf="1">
    <nc r="AF29">
      <v>0</v>
    </nc>
    <odxf>
      <font>
        <sz val="10"/>
        <color auto="1"/>
      </font>
    </odxf>
    <ndxf>
      <font>
        <sz val="10"/>
        <color auto="1"/>
      </font>
    </ndxf>
  </rcc>
  <rcc rId="1759" sId="3" odxf="1" dxf="1">
    <nc r="AG29">
      <v>0</v>
    </nc>
    <odxf>
      <font>
        <sz val="10"/>
        <color auto="1"/>
      </font>
    </odxf>
    <ndxf>
      <font>
        <sz val="10"/>
        <color auto="1"/>
      </font>
    </ndxf>
  </rcc>
  <rcc rId="1760" sId="3" odxf="1" dxf="1">
    <nc r="AH29">
      <v>0</v>
    </nc>
    <odxf>
      <font>
        <sz val="10"/>
        <color auto="1"/>
      </font>
    </odxf>
    <ndxf>
      <font>
        <sz val="10"/>
        <color auto="1"/>
      </font>
    </ndxf>
  </rcc>
  <rcc rId="1761" sId="3" odxf="1" dxf="1">
    <nc r="AI29">
      <v>0</v>
    </nc>
    <odxf>
      <font>
        <sz val="10"/>
        <color auto="1"/>
      </font>
    </odxf>
    <ndxf>
      <font>
        <sz val="10"/>
        <color auto="1"/>
      </font>
    </ndxf>
  </rcc>
  <rcc rId="1762" sId="3" odxf="1" dxf="1">
    <nc r="AJ29">
      <v>0</v>
    </nc>
    <odxf>
      <font>
        <sz val="10"/>
        <color auto="1"/>
      </font>
    </odxf>
    <ndxf>
      <font>
        <sz val="10"/>
        <color auto="1"/>
      </font>
    </ndxf>
  </rcc>
  <rcc rId="1763" sId="3" odxf="1" dxf="1">
    <nc r="AK29">
      <v>0</v>
    </nc>
    <odxf>
      <font>
        <sz val="10"/>
        <color auto="1"/>
      </font>
    </odxf>
    <ndxf>
      <font>
        <sz val="10"/>
        <color auto="1"/>
      </font>
    </ndxf>
  </rcc>
  <rcc rId="1764" sId="3" odxf="1" dxf="1">
    <nc r="AL29">
      <v>0</v>
    </nc>
    <odxf>
      <font>
        <sz val="10"/>
        <color auto="1"/>
      </font>
    </odxf>
    <ndxf>
      <font>
        <sz val="10"/>
        <color auto="1"/>
      </font>
    </ndxf>
  </rcc>
  <rcc rId="1765" sId="3" odxf="1" dxf="1">
    <nc r="AM29">
      <v>0</v>
    </nc>
    <odxf>
      <font>
        <sz val="10"/>
        <color auto="1"/>
      </font>
    </odxf>
    <ndxf>
      <font>
        <sz val="10"/>
        <color auto="1"/>
      </font>
    </ndxf>
  </rcc>
  <rcc rId="1766" sId="3" odxf="1" dxf="1">
    <nc r="AN29">
      <v>0</v>
    </nc>
    <odxf>
      <font>
        <sz val="10"/>
        <color auto="1"/>
      </font>
    </odxf>
    <ndxf>
      <font>
        <sz val="10"/>
        <color auto="1"/>
      </font>
    </ndxf>
  </rcc>
  <rcc rId="1767" sId="3" odxf="1" dxf="1">
    <nc r="AO29">
      <v>0</v>
    </nc>
    <odxf>
      <font>
        <sz val="10"/>
        <color auto="1"/>
      </font>
    </odxf>
    <ndxf>
      <font>
        <sz val="10"/>
        <color auto="1"/>
      </font>
    </ndxf>
  </rcc>
  <rcc rId="1768" sId="3" odxf="1" dxf="1">
    <nc r="AP29">
      <v>0</v>
    </nc>
    <odxf>
      <font>
        <sz val="10"/>
        <color auto="1"/>
      </font>
    </odxf>
    <ndxf>
      <font>
        <sz val="10"/>
        <color auto="1"/>
      </font>
    </ndxf>
  </rcc>
  <rcc rId="1769" sId="3" odxf="1" dxf="1">
    <nc r="AQ29">
      <v>0</v>
    </nc>
    <odxf>
      <font>
        <sz val="10"/>
        <color auto="1"/>
      </font>
    </odxf>
    <ndxf>
      <font>
        <sz val="10"/>
        <color auto="1"/>
      </font>
    </ndxf>
  </rcc>
  <rcc rId="1770" sId="3" odxf="1" dxf="1">
    <nc r="AR29">
      <v>0</v>
    </nc>
    <odxf>
      <font>
        <sz val="10"/>
        <color auto="1"/>
      </font>
    </odxf>
    <ndxf>
      <font>
        <sz val="10"/>
        <color auto="1"/>
      </font>
    </ndxf>
  </rcc>
  <rcc rId="1771" sId="3" odxf="1" dxf="1">
    <nc r="AS29">
      <v>0</v>
    </nc>
    <odxf>
      <font>
        <sz val="10"/>
        <color auto="1"/>
      </font>
    </odxf>
    <ndxf>
      <font>
        <sz val="10"/>
        <color auto="1"/>
      </font>
    </ndxf>
  </rcc>
  <rcc rId="1772" sId="3" odxf="1" dxf="1">
    <nc r="AT29">
      <v>0</v>
    </nc>
    <odxf>
      <font>
        <sz val="10"/>
        <color auto="1"/>
      </font>
    </odxf>
    <ndxf>
      <font>
        <sz val="10"/>
        <color auto="1"/>
      </font>
    </ndxf>
  </rcc>
  <rcc rId="1773" sId="3" odxf="1" dxf="1">
    <nc r="AU29">
      <v>0</v>
    </nc>
    <odxf>
      <font>
        <sz val="10"/>
        <color auto="1"/>
      </font>
    </odxf>
    <ndxf>
      <font>
        <sz val="10"/>
        <color auto="1"/>
      </font>
    </ndxf>
  </rcc>
  <rcc rId="1774" sId="3" odxf="1" dxf="1">
    <nc r="AV29">
      <v>0</v>
    </nc>
    <odxf>
      <font>
        <sz val="10"/>
        <color auto="1"/>
      </font>
    </odxf>
    <ndxf>
      <font>
        <sz val="10"/>
        <color auto="1"/>
      </font>
    </ndxf>
  </rcc>
  <rcc rId="1775" sId="3" odxf="1" dxf="1">
    <nc r="AW29">
      <v>0</v>
    </nc>
    <odxf>
      <font>
        <sz val="10"/>
        <color auto="1"/>
      </font>
    </odxf>
    <ndxf>
      <font>
        <sz val="10"/>
        <color auto="1"/>
      </font>
    </ndxf>
  </rcc>
  <rcc rId="1776" sId="3" odxf="1" dxf="1">
    <nc r="AX29">
      <v>0</v>
    </nc>
    <odxf>
      <font>
        <sz val="10"/>
        <color auto="1"/>
      </font>
    </odxf>
    <ndxf>
      <font>
        <sz val="10"/>
        <color auto="1"/>
      </font>
    </ndxf>
  </rcc>
  <rcc rId="1777" sId="3" odxf="1" dxf="1">
    <nc r="AY29">
      <v>0</v>
    </nc>
    <odxf>
      <font>
        <sz val="10"/>
        <color auto="1"/>
      </font>
    </odxf>
    <ndxf>
      <font>
        <sz val="10"/>
        <color auto="1"/>
      </font>
    </ndxf>
  </rcc>
  <rcc rId="1778" sId="3" odxf="1" dxf="1">
    <nc r="AZ29">
      <v>0</v>
    </nc>
    <odxf>
      <font>
        <sz val="10"/>
        <color auto="1"/>
      </font>
    </odxf>
    <ndxf>
      <font>
        <sz val="10"/>
        <color auto="1"/>
      </font>
    </ndxf>
  </rcc>
  <rcc rId="1779" sId="3" odxf="1" dxf="1">
    <nc r="BA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80" sId="3" odxf="1" dxf="1">
    <nc r="BB29">
      <v>0</v>
    </nc>
    <odxf>
      <font>
        <sz val="10"/>
        <color auto="1"/>
      </font>
    </odxf>
    <ndxf>
      <font>
        <sz val="10"/>
        <color auto="1"/>
      </font>
    </ndxf>
  </rcc>
  <rcc rId="1781" sId="3" odxf="1" dxf="1">
    <nc r="BC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82" sId="3" odxf="1" dxf="1">
    <nc r="BD29">
      <v>0</v>
    </nc>
    <odxf>
      <font>
        <sz val="10"/>
        <color auto="1"/>
      </font>
    </odxf>
    <ndxf>
      <font>
        <sz val="10"/>
        <color auto="1"/>
      </font>
    </ndxf>
  </rcc>
  <rcc rId="1783" sId="3" odxf="1" dxf="1">
    <nc r="BE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84" sId="3" odxf="1" dxf="1">
    <nc r="BF29">
      <v>24.6</v>
    </nc>
    <odxf>
      <font>
        <sz val="10"/>
        <color auto="1"/>
      </font>
    </odxf>
    <ndxf>
      <font>
        <sz val="10"/>
        <color auto="1"/>
      </font>
    </ndxf>
  </rcc>
  <rcc rId="1785" sId="3" odxf="1" dxf="1">
    <nc r="BG29">
      <v>24.7</v>
    </nc>
    <odxf>
      <font>
        <sz val="10"/>
        <color auto="1"/>
      </font>
    </odxf>
    <ndxf>
      <font>
        <sz val="10"/>
        <color auto="1"/>
      </font>
    </ndxf>
  </rcc>
  <rcc rId="1786" sId="3" odxf="1" dxf="1">
    <nc r="BH29">
      <v>24.4</v>
    </nc>
    <odxf>
      <font>
        <sz val="10"/>
        <color auto="1"/>
      </font>
    </odxf>
    <ndxf>
      <font>
        <sz val="10"/>
        <color auto="1"/>
      </font>
    </ndxf>
  </rcc>
  <rfmt sheetId="3" sqref="A29:XFD29" start="0" length="0">
    <dxf>
      <alignment vertical="center" wrapText="1"/>
    </dxf>
  </rfmt>
  <rfmt sheetId="3" sqref="A30" start="0" length="0">
    <dxf>
      <font>
        <sz val="10"/>
        <color auto="1"/>
      </font>
    </dxf>
  </rfmt>
  <rfmt sheetId="3" sqref="B30" start="0" length="0">
    <dxf>
      <font>
        <sz val="10"/>
        <color auto="1"/>
      </font>
    </dxf>
  </rfmt>
  <rfmt sheetId="3" sqref="C30" start="0" length="0">
    <dxf>
      <font>
        <sz val="10"/>
        <color auto="1"/>
      </font>
    </dxf>
  </rfmt>
  <rfmt sheetId="3" sqref="D30" start="0" length="0">
    <dxf>
      <font>
        <sz val="10"/>
        <color auto="1"/>
      </font>
    </dxf>
  </rfmt>
  <rfmt sheetId="3" sqref="E30" start="0" length="0">
    <dxf>
      <font>
        <sz val="10"/>
        <color auto="1"/>
      </font>
    </dxf>
  </rfmt>
  <rfmt sheetId="3" sqref="F30" start="0" length="0">
    <dxf>
      <font>
        <sz val="10"/>
        <color auto="1"/>
      </font>
    </dxf>
  </rfmt>
  <rcc rId="1787" sId="3" odxf="1" dxf="1">
    <nc r="G3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88" sId="3" odxf="1" dxf="1">
    <nc r="H30">
      <v>1860.6</v>
    </nc>
    <odxf>
      <font>
        <sz val="10"/>
        <color auto="1"/>
      </font>
    </odxf>
    <ndxf>
      <font>
        <sz val="10"/>
        <color auto="1"/>
      </font>
    </ndxf>
  </rcc>
  <rfmt sheetId="3" sqref="I30" start="0" length="0">
    <dxf>
      <font>
        <sz val="10"/>
        <color auto="1"/>
      </font>
    </dxf>
  </rfmt>
  <rcc rId="1789" sId="3" odxf="1" dxf="1">
    <nc r="J30">
      <v>77.7</v>
    </nc>
    <odxf>
      <font>
        <sz val="10"/>
        <color auto="1"/>
      </font>
    </odxf>
    <ndxf>
      <font>
        <sz val="10"/>
        <color auto="1"/>
      </font>
    </ndxf>
  </rcc>
  <rcc rId="1790" sId="3" odxf="1" dxf="1">
    <nc r="K30">
      <v>77.2</v>
    </nc>
    <odxf>
      <font>
        <sz val="10"/>
        <color auto="1"/>
      </font>
    </odxf>
    <ndxf>
      <font>
        <sz val="10"/>
        <color auto="1"/>
      </font>
    </ndxf>
  </rcc>
  <rcc rId="1791" sId="3" odxf="1" dxf="1">
    <nc r="L30">
      <v>77.8</v>
    </nc>
    <odxf>
      <font>
        <sz val="10"/>
        <color auto="1"/>
      </font>
    </odxf>
    <ndxf>
      <font>
        <sz val="10"/>
        <color auto="1"/>
      </font>
    </ndxf>
  </rcc>
  <rcc rId="1792" sId="3" odxf="1" dxf="1">
    <nc r="M30">
      <v>77.400000000000006</v>
    </nc>
    <odxf>
      <font>
        <sz val="10"/>
        <color auto="1"/>
      </font>
    </odxf>
    <ndxf>
      <font>
        <sz val="10"/>
        <color auto="1"/>
      </font>
    </ndxf>
  </rcc>
  <rcc rId="1793" sId="3" odxf="1" dxf="1">
    <nc r="N30">
      <v>77.2</v>
    </nc>
    <odxf>
      <font>
        <sz val="10"/>
        <color auto="1"/>
      </font>
    </odxf>
    <ndxf>
      <font>
        <sz val="10"/>
        <color auto="1"/>
      </font>
    </ndxf>
  </rcc>
  <rcc rId="1794" sId="3" odxf="1" dxf="1">
    <nc r="O30">
      <v>77.5</v>
    </nc>
    <odxf>
      <font>
        <sz val="10"/>
        <color auto="1"/>
      </font>
    </odxf>
    <ndxf>
      <font>
        <sz val="10"/>
        <color auto="1"/>
      </font>
    </ndxf>
  </rcc>
  <rcc rId="1795" sId="3" odxf="1" dxf="1">
    <nc r="P30">
      <v>77.8</v>
    </nc>
    <odxf>
      <font>
        <sz val="10"/>
        <color auto="1"/>
      </font>
    </odxf>
    <ndxf>
      <font>
        <sz val="10"/>
        <color auto="1"/>
      </font>
    </ndxf>
  </rcc>
  <rcc rId="1796" sId="3" odxf="1" dxf="1">
    <nc r="Q30">
      <v>77.400000000000006</v>
    </nc>
    <odxf>
      <font>
        <sz val="10"/>
        <color auto="1"/>
      </font>
    </odxf>
    <ndxf>
      <font>
        <sz val="10"/>
        <color auto="1"/>
      </font>
    </ndxf>
  </rcc>
  <rcc rId="1797" sId="3" odxf="1" dxf="1">
    <nc r="R30">
      <v>77.599999999999994</v>
    </nc>
    <odxf>
      <font>
        <sz val="10"/>
        <color auto="1"/>
      </font>
    </odxf>
    <ndxf>
      <font>
        <sz val="10"/>
        <color auto="1"/>
      </font>
    </ndxf>
  </rcc>
  <rcc rId="1798" sId="3" odxf="1" dxf="1">
    <nc r="S30">
      <v>77.7</v>
    </nc>
    <odxf>
      <font>
        <sz val="10"/>
        <color auto="1"/>
      </font>
    </odxf>
    <ndxf>
      <font>
        <sz val="10"/>
        <color auto="1"/>
      </font>
    </ndxf>
  </rcc>
  <rcc rId="1799" sId="3" odxf="1" dxf="1">
    <nc r="T30">
      <v>77.599999999999994</v>
    </nc>
    <odxf>
      <font>
        <sz val="10"/>
        <color auto="1"/>
      </font>
    </odxf>
    <ndxf>
      <font>
        <sz val="10"/>
        <color auto="1"/>
      </font>
    </ndxf>
  </rcc>
  <rcc rId="1800" sId="3" odxf="1" dxf="1">
    <nc r="U30">
      <v>77.3</v>
    </nc>
    <odxf>
      <font>
        <sz val="10"/>
        <color auto="1"/>
      </font>
    </odxf>
    <ndxf>
      <font>
        <sz val="10"/>
        <color auto="1"/>
      </font>
    </ndxf>
  </rcc>
  <rcc rId="1801" sId="3" odxf="1" dxf="1">
    <nc r="V30">
      <v>77.400000000000006</v>
    </nc>
    <odxf>
      <font>
        <sz val="10"/>
        <color auto="1"/>
      </font>
    </odxf>
    <ndxf>
      <font>
        <sz val="10"/>
        <color auto="1"/>
      </font>
    </ndxf>
  </rcc>
  <rcc rId="1802" sId="3" odxf="1" dxf="1">
    <nc r="W30">
      <v>77.599999999999994</v>
    </nc>
    <odxf>
      <font>
        <sz val="10"/>
        <color auto="1"/>
      </font>
    </odxf>
    <ndxf>
      <font>
        <sz val="10"/>
        <color auto="1"/>
      </font>
    </ndxf>
  </rcc>
  <rcc rId="1803" sId="3" odxf="1" dxf="1">
    <nc r="X30">
      <v>77.900000000000006</v>
    </nc>
    <odxf>
      <font>
        <sz val="10"/>
        <color auto="1"/>
      </font>
    </odxf>
    <ndxf>
      <font>
        <sz val="10"/>
        <color auto="1"/>
      </font>
    </ndxf>
  </rcc>
  <rcc rId="1804" sId="3" odxf="1" dxf="1">
    <nc r="Y30">
      <v>78</v>
    </nc>
    <odxf>
      <font>
        <sz val="10"/>
        <color auto="1"/>
      </font>
    </odxf>
    <ndxf>
      <font>
        <sz val="10"/>
        <color auto="1"/>
      </font>
    </ndxf>
  </rcc>
  <rcc rId="1805" sId="3" odxf="1" dxf="1">
    <nc r="Z30">
      <v>77.900000000000006</v>
    </nc>
    <odxf>
      <font>
        <sz val="10"/>
        <color auto="1"/>
      </font>
    </odxf>
    <ndxf>
      <font>
        <sz val="10"/>
        <color auto="1"/>
      </font>
    </ndxf>
  </rcc>
  <rcc rId="1806" sId="3" odxf="1" dxf="1">
    <nc r="AA30">
      <v>77.900000000000006</v>
    </nc>
    <odxf>
      <font>
        <sz val="10"/>
        <color auto="1"/>
      </font>
    </odxf>
    <ndxf>
      <font>
        <sz val="10"/>
        <color auto="1"/>
      </font>
    </ndxf>
  </rcc>
  <rcc rId="1807" sId="3" odxf="1" dxf="1">
    <nc r="AB30">
      <v>77.7</v>
    </nc>
    <odxf>
      <font>
        <sz val="10"/>
        <color auto="1"/>
      </font>
    </odxf>
    <ndxf>
      <font>
        <sz val="10"/>
        <color auto="1"/>
      </font>
    </ndxf>
  </rcc>
  <rcc rId="1808" sId="3" odxf="1" dxf="1">
    <nc r="AC30">
      <v>77.599999999999994</v>
    </nc>
    <odxf>
      <font>
        <sz val="10"/>
        <color auto="1"/>
      </font>
    </odxf>
    <ndxf>
      <font>
        <sz val="10"/>
        <color auto="1"/>
      </font>
    </ndxf>
  </rcc>
  <rcc rId="1809" sId="3" odxf="1" dxf="1">
    <nc r="AD30">
      <v>77.599999999999994</v>
    </nc>
    <odxf>
      <font>
        <sz val="10"/>
        <color auto="1"/>
      </font>
    </odxf>
    <ndxf>
      <font>
        <sz val="10"/>
        <color auto="1"/>
      </font>
    </ndxf>
  </rcc>
  <rcc rId="1810" sId="3" odxf="1" dxf="1">
    <nc r="AE30">
      <v>77.8</v>
    </nc>
    <odxf>
      <font>
        <sz val="10"/>
        <color auto="1"/>
      </font>
    </odxf>
    <ndxf>
      <font>
        <sz val="10"/>
        <color auto="1"/>
      </font>
    </ndxf>
  </rcc>
  <rcc rId="1811" sId="3" odxf="1" dxf="1">
    <nc r="AF30">
      <v>77.400000000000006</v>
    </nc>
    <odxf>
      <font>
        <sz val="10"/>
        <color auto="1"/>
      </font>
    </odxf>
    <ndxf>
      <font>
        <sz val="10"/>
        <color auto="1"/>
      </font>
    </ndxf>
  </rcc>
  <rcc rId="1812" sId="3" odxf="1" dxf="1">
    <nc r="AG30">
      <v>77.7</v>
    </nc>
    <odxf>
      <font>
        <sz val="10"/>
        <color auto="1"/>
      </font>
    </odxf>
    <ndxf>
      <font>
        <sz val="10"/>
        <color auto="1"/>
      </font>
    </ndxf>
  </rcc>
  <rcc rId="1813" sId="3" odxf="1" dxf="1">
    <nc r="AH30">
      <v>78</v>
    </nc>
    <odxf>
      <font>
        <sz val="10"/>
        <color auto="1"/>
      </font>
    </odxf>
    <ndxf>
      <font>
        <sz val="10"/>
        <color auto="1"/>
      </font>
    </ndxf>
  </rcc>
  <rcc rId="1814" sId="3" odxf="1" dxf="1">
    <nc r="AI30">
      <v>77.7</v>
    </nc>
    <odxf>
      <font>
        <sz val="10"/>
        <color auto="1"/>
      </font>
    </odxf>
    <ndxf>
      <font>
        <sz val="10"/>
        <color auto="1"/>
      </font>
    </ndxf>
  </rcc>
  <rcc rId="1815" sId="3" odxf="1" dxf="1">
    <nc r="AJ30">
      <v>77.8</v>
    </nc>
    <odxf>
      <font>
        <sz val="10"/>
        <color auto="1"/>
      </font>
    </odxf>
    <ndxf>
      <font>
        <sz val="10"/>
        <color auto="1"/>
      </font>
    </ndxf>
  </rcc>
  <rcc rId="1816" sId="3" odxf="1" dxf="1">
    <nc r="AK30">
      <v>77.900000000000006</v>
    </nc>
    <odxf>
      <font>
        <sz val="10"/>
        <color auto="1"/>
      </font>
    </odxf>
    <ndxf>
      <font>
        <sz val="10"/>
        <color auto="1"/>
      </font>
    </ndxf>
  </rcc>
  <rcc rId="1817" sId="3" odxf="1" dxf="1">
    <nc r="AL30">
      <v>78.099999999999994</v>
    </nc>
    <odxf>
      <font>
        <sz val="10"/>
        <color auto="1"/>
      </font>
    </odxf>
    <ndxf>
      <font>
        <sz val="10"/>
        <color auto="1"/>
      </font>
    </ndxf>
  </rcc>
  <rcc rId="1818" sId="3" odxf="1" dxf="1">
    <nc r="AM30">
      <v>77.8</v>
    </nc>
    <odxf>
      <font>
        <sz val="10"/>
        <color auto="1"/>
      </font>
    </odxf>
    <ndxf>
      <font>
        <sz val="10"/>
        <color auto="1"/>
      </font>
    </ndxf>
  </rcc>
  <rcc rId="1819" sId="3" odxf="1" dxf="1">
    <nc r="AN30">
      <v>77.900000000000006</v>
    </nc>
    <odxf>
      <font>
        <sz val="10"/>
        <color auto="1"/>
      </font>
    </odxf>
    <ndxf>
      <font>
        <sz val="10"/>
        <color auto="1"/>
      </font>
    </ndxf>
  </rcc>
  <rcc rId="1820" sId="3" odxf="1" dxf="1">
    <nc r="AO30">
      <v>77.900000000000006</v>
    </nc>
    <odxf>
      <font>
        <sz val="10"/>
        <color auto="1"/>
      </font>
    </odxf>
    <ndxf>
      <font>
        <sz val="10"/>
        <color auto="1"/>
      </font>
    </ndxf>
  </rcc>
  <rcc rId="1821" sId="3" odxf="1" dxf="1">
    <nc r="AP30">
      <v>77.900000000000006</v>
    </nc>
    <odxf>
      <font>
        <sz val="10"/>
        <color auto="1"/>
      </font>
    </odxf>
    <ndxf>
      <font>
        <sz val="10"/>
        <color auto="1"/>
      </font>
    </ndxf>
  </rcc>
  <rcc rId="1822" sId="3" odxf="1" dxf="1">
    <nc r="AQ30">
      <v>77.7</v>
    </nc>
    <odxf>
      <font>
        <sz val="10"/>
        <color auto="1"/>
      </font>
    </odxf>
    <ndxf>
      <font>
        <sz val="10"/>
        <color auto="1"/>
      </font>
    </ndxf>
  </rcc>
  <rcc rId="1823" sId="3" odxf="1" dxf="1">
    <nc r="AR30">
      <v>77.8</v>
    </nc>
    <odxf>
      <font>
        <sz val="10"/>
        <color auto="1"/>
      </font>
    </odxf>
    <ndxf>
      <font>
        <sz val="10"/>
        <color auto="1"/>
      </font>
    </ndxf>
  </rcc>
  <rcc rId="1824" sId="3" odxf="1" dxf="1">
    <nc r="AS30">
      <v>77.900000000000006</v>
    </nc>
    <odxf>
      <font>
        <sz val="10"/>
        <color auto="1"/>
      </font>
    </odxf>
    <ndxf>
      <font>
        <sz val="10"/>
        <color auto="1"/>
      </font>
    </ndxf>
  </rcc>
  <rcc rId="1825" sId="3" odxf="1" dxf="1">
    <nc r="AT30">
      <v>77.7</v>
    </nc>
    <odxf>
      <font>
        <sz val="10"/>
        <color auto="1"/>
      </font>
    </odxf>
    <ndxf>
      <font>
        <sz val="10"/>
        <color auto="1"/>
      </font>
    </ndxf>
  </rcc>
  <rcc rId="1826" sId="3" odxf="1" dxf="1">
    <nc r="AU30">
      <v>77.8</v>
    </nc>
    <odxf>
      <font>
        <sz val="10"/>
        <color auto="1"/>
      </font>
    </odxf>
    <ndxf>
      <font>
        <sz val="10"/>
        <color auto="1"/>
      </font>
    </ndxf>
  </rcc>
  <rcc rId="1827" sId="3" odxf="1" dxf="1">
    <nc r="AV30">
      <v>77.7</v>
    </nc>
    <odxf>
      <font>
        <sz val="10"/>
        <color auto="1"/>
      </font>
    </odxf>
    <ndxf>
      <font>
        <sz val="10"/>
        <color auto="1"/>
      </font>
    </ndxf>
  </rcc>
  <rcc rId="1828" sId="3" odxf="1" dxf="1">
    <nc r="AW30">
      <v>77.8</v>
    </nc>
    <odxf>
      <font>
        <sz val="10"/>
        <color auto="1"/>
      </font>
    </odxf>
    <ndxf>
      <font>
        <sz val="10"/>
        <color auto="1"/>
      </font>
    </ndxf>
  </rcc>
  <rcc rId="1829" sId="3" odxf="1" dxf="1">
    <nc r="AX30">
      <v>77.2</v>
    </nc>
    <odxf>
      <font>
        <sz val="10"/>
        <color auto="1"/>
      </font>
    </odxf>
    <ndxf>
      <font>
        <sz val="10"/>
        <color auto="1"/>
      </font>
    </ndxf>
  </rcc>
  <rcc rId="1830" sId="3" odxf="1" dxf="1">
    <nc r="AY30">
      <v>77.3</v>
    </nc>
    <odxf>
      <font>
        <sz val="10"/>
        <color auto="1"/>
      </font>
    </odxf>
    <ndxf>
      <font>
        <sz val="10"/>
        <color auto="1"/>
      </font>
    </ndxf>
  </rcc>
  <rcc rId="1831" sId="3" odxf="1" dxf="1">
    <nc r="AZ30">
      <v>77.400000000000006</v>
    </nc>
    <odxf>
      <font>
        <sz val="10"/>
        <color auto="1"/>
      </font>
    </odxf>
    <ndxf>
      <font>
        <sz val="10"/>
        <color auto="1"/>
      </font>
    </ndxf>
  </rcc>
  <rcc rId="1832" sId="3" odxf="1" dxf="1">
    <nc r="BA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33" sId="3" odxf="1" dxf="1">
    <nc r="BB30">
      <v>77.3</v>
    </nc>
    <odxf>
      <font>
        <sz val="10"/>
        <color auto="1"/>
      </font>
    </odxf>
    <ndxf>
      <font>
        <sz val="10"/>
        <color auto="1"/>
      </font>
    </ndxf>
  </rcc>
  <rcc rId="1834" sId="3" odxf="1" dxf="1">
    <nc r="BC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35" sId="3" odxf="1" dxf="1">
    <nc r="BD30">
      <v>77.400000000000006</v>
    </nc>
    <odxf>
      <font>
        <sz val="10"/>
        <color auto="1"/>
      </font>
    </odxf>
    <ndxf>
      <font>
        <sz val="10"/>
        <color auto="1"/>
      </font>
    </ndxf>
  </rcc>
  <rcc rId="1836" sId="3" odxf="1" dxf="1">
    <nc r="BE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37" sId="3" odxf="1" dxf="1">
    <nc r="BF30">
      <v>77.599999999999994</v>
    </nc>
    <odxf>
      <font>
        <sz val="10"/>
        <color auto="1"/>
      </font>
    </odxf>
    <ndxf>
      <font>
        <sz val="10"/>
        <color auto="1"/>
      </font>
    </ndxf>
  </rcc>
  <rcc rId="1838" sId="3" odxf="1" dxf="1">
    <nc r="BG30">
      <v>78.2</v>
    </nc>
    <odxf>
      <font>
        <sz val="10"/>
        <color auto="1"/>
      </font>
    </odxf>
    <ndxf>
      <font>
        <sz val="10"/>
        <color auto="1"/>
      </font>
    </ndxf>
  </rcc>
  <rcc rId="1839" sId="3" odxf="1" dxf="1">
    <nc r="BH30">
      <v>77.2</v>
    </nc>
    <odxf>
      <font>
        <sz val="10"/>
        <color auto="1"/>
      </font>
    </odxf>
    <ndxf>
      <font>
        <sz val="10"/>
        <color auto="1"/>
      </font>
    </ndxf>
  </rcc>
  <rfmt sheetId="3" sqref="A30:XFD30" start="0" length="0">
    <dxf>
      <alignment vertical="center" wrapText="1"/>
    </dxf>
  </rfmt>
  <rfmt sheetId="3" sqref="A31" start="0" length="0">
    <dxf>
      <font>
        <sz val="10"/>
        <color auto="1"/>
      </font>
    </dxf>
  </rfmt>
  <rfmt sheetId="3" sqref="B31" start="0" length="0">
    <dxf>
      <font>
        <sz val="10"/>
        <color auto="1"/>
      </font>
    </dxf>
  </rfmt>
  <rfmt sheetId="3" sqref="C31" start="0" length="0">
    <dxf>
      <font>
        <sz val="10"/>
        <color auto="1"/>
      </font>
    </dxf>
  </rfmt>
  <rfmt sheetId="3" sqref="D31" start="0" length="0">
    <dxf>
      <font>
        <sz val="10"/>
        <color auto="1"/>
      </font>
    </dxf>
  </rfmt>
  <rfmt sheetId="3" sqref="E31" start="0" length="0">
    <dxf>
      <font>
        <sz val="10"/>
        <color auto="1"/>
      </font>
    </dxf>
  </rfmt>
  <rfmt sheetId="3" sqref="F31" start="0" length="0">
    <dxf>
      <font>
        <sz val="10"/>
        <color auto="1"/>
      </font>
    </dxf>
  </rfmt>
  <rcc rId="1840" sId="3" odxf="1" dxf="1">
    <nc r="G3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41" sId="3" odxf="1" dxf="1">
    <nc r="H31">
      <v>1860.6</v>
    </nc>
    <odxf>
      <font>
        <sz val="10"/>
        <color auto="1"/>
      </font>
    </odxf>
    <ndxf>
      <font>
        <sz val="10"/>
        <color auto="1"/>
      </font>
    </ndxf>
  </rcc>
  <rfmt sheetId="3" sqref="I31" start="0" length="0">
    <dxf>
      <font>
        <sz val="10"/>
        <color auto="1"/>
      </font>
    </dxf>
  </rfmt>
  <rcc rId="1842" sId="3" odxf="1" dxf="1">
    <nc r="J31">
      <v>0</v>
    </nc>
    <odxf>
      <font>
        <sz val="10"/>
        <color auto="1"/>
      </font>
    </odxf>
    <ndxf>
      <font>
        <sz val="10"/>
        <color auto="1"/>
      </font>
    </ndxf>
  </rcc>
  <rcc rId="1843" sId="3" odxf="1" dxf="1">
    <nc r="K31">
      <v>0</v>
    </nc>
    <odxf>
      <font>
        <sz val="10"/>
        <color auto="1"/>
      </font>
    </odxf>
    <ndxf>
      <font>
        <sz val="10"/>
        <color auto="1"/>
      </font>
    </ndxf>
  </rcc>
  <rcc rId="1844" sId="3" odxf="1" dxf="1">
    <nc r="L31">
      <v>0</v>
    </nc>
    <odxf>
      <font>
        <sz val="10"/>
        <color auto="1"/>
      </font>
    </odxf>
    <ndxf>
      <font>
        <sz val="10"/>
        <color auto="1"/>
      </font>
    </ndxf>
  </rcc>
  <rcc rId="1845" sId="3" odxf="1" dxf="1">
    <nc r="M31">
      <v>0</v>
    </nc>
    <odxf>
      <font>
        <sz val="10"/>
        <color auto="1"/>
      </font>
    </odxf>
    <ndxf>
      <font>
        <sz val="10"/>
        <color auto="1"/>
      </font>
    </ndxf>
  </rcc>
  <rcc rId="1846" sId="3" odxf="1" dxf="1">
    <nc r="N31">
      <v>0</v>
    </nc>
    <odxf>
      <font>
        <sz val="10"/>
        <color auto="1"/>
      </font>
    </odxf>
    <ndxf>
      <font>
        <sz val="10"/>
        <color auto="1"/>
      </font>
    </ndxf>
  </rcc>
  <rcc rId="1847" sId="3" odxf="1" dxf="1">
    <nc r="O31">
      <v>0.1</v>
    </nc>
    <odxf>
      <font>
        <sz val="10"/>
        <color auto="1"/>
      </font>
    </odxf>
    <ndxf>
      <font>
        <sz val="10"/>
        <color auto="1"/>
      </font>
    </ndxf>
  </rcc>
  <rcc rId="1848" sId="3" odxf="1" dxf="1">
    <nc r="P31">
      <v>0</v>
    </nc>
    <odxf>
      <font>
        <sz val="10"/>
        <color auto="1"/>
      </font>
    </odxf>
    <ndxf>
      <font>
        <sz val="10"/>
        <color auto="1"/>
      </font>
    </ndxf>
  </rcc>
  <rcc rId="1849" sId="3" odxf="1" dxf="1">
    <nc r="Q31">
      <v>0</v>
    </nc>
    <odxf>
      <font>
        <sz val="10"/>
        <color auto="1"/>
      </font>
    </odxf>
    <ndxf>
      <font>
        <sz val="10"/>
        <color auto="1"/>
      </font>
    </ndxf>
  </rcc>
  <rcc rId="1850" sId="3" odxf="1" dxf="1">
    <nc r="R31">
      <v>0</v>
    </nc>
    <odxf>
      <font>
        <sz val="10"/>
        <color auto="1"/>
      </font>
    </odxf>
    <ndxf>
      <font>
        <sz val="10"/>
        <color auto="1"/>
      </font>
    </ndxf>
  </rcc>
  <rcc rId="1851" sId="3" odxf="1" dxf="1">
    <nc r="S31">
      <v>0.1</v>
    </nc>
    <odxf>
      <font>
        <sz val="10"/>
        <color auto="1"/>
      </font>
    </odxf>
    <ndxf>
      <font>
        <sz val="10"/>
        <color auto="1"/>
      </font>
    </ndxf>
  </rcc>
  <rcc rId="1852" sId="3" odxf="1" dxf="1">
    <nc r="T31">
      <v>3.2</v>
    </nc>
    <odxf>
      <font>
        <sz val="10"/>
        <color auto="1"/>
      </font>
    </odxf>
    <ndxf>
      <font>
        <sz val="10"/>
        <color auto="1"/>
      </font>
    </ndxf>
  </rcc>
  <rcc rId="1853" sId="3" odxf="1" dxf="1">
    <nc r="U31">
      <v>3.8</v>
    </nc>
    <odxf>
      <font>
        <sz val="10"/>
        <color auto="1"/>
      </font>
    </odxf>
    <ndxf>
      <font>
        <sz val="10"/>
        <color auto="1"/>
      </font>
    </ndxf>
  </rcc>
  <rcc rId="1854" sId="3" odxf="1" dxf="1">
    <nc r="V31">
      <v>7.6</v>
    </nc>
    <odxf>
      <font>
        <sz val="10"/>
        <color auto="1"/>
      </font>
    </odxf>
    <ndxf>
      <font>
        <sz val="10"/>
        <color auto="1"/>
      </font>
    </ndxf>
  </rcc>
  <rcc rId="1855" sId="3" odxf="1" dxf="1">
    <nc r="W31">
      <v>9.1999999999999993</v>
    </nc>
    <odxf>
      <font>
        <sz val="10"/>
        <color auto="1"/>
      </font>
    </odxf>
    <ndxf>
      <font>
        <sz val="10"/>
        <color auto="1"/>
      </font>
    </ndxf>
  </rcc>
  <rcc rId="1856" sId="3" odxf="1" dxf="1">
    <nc r="X31">
      <v>3.2</v>
    </nc>
    <odxf>
      <font>
        <sz val="10"/>
        <color auto="1"/>
      </font>
    </odxf>
    <ndxf>
      <font>
        <sz val="10"/>
        <color auto="1"/>
      </font>
    </ndxf>
  </rcc>
  <rcc rId="1857" sId="3" odxf="1" dxf="1">
    <nc r="Y31">
      <v>2.5</v>
    </nc>
    <odxf>
      <font>
        <sz val="10"/>
        <color auto="1"/>
      </font>
    </odxf>
    <ndxf>
      <font>
        <sz val="10"/>
        <color auto="1"/>
      </font>
    </ndxf>
  </rcc>
  <rcc rId="1858" sId="3" odxf="1" dxf="1">
    <nc r="Z31">
      <v>0</v>
    </nc>
    <odxf>
      <font>
        <sz val="10"/>
        <color auto="1"/>
      </font>
    </odxf>
    <ndxf>
      <font>
        <sz val="10"/>
        <color auto="1"/>
      </font>
    </ndxf>
  </rcc>
  <rcc rId="1859" sId="3" odxf="1" dxf="1">
    <nc r="AA31">
      <v>0</v>
    </nc>
    <odxf>
      <font>
        <sz val="10"/>
        <color auto="1"/>
      </font>
    </odxf>
    <ndxf>
      <font>
        <sz val="10"/>
        <color auto="1"/>
      </font>
    </ndxf>
  </rcc>
  <rcc rId="1860" sId="3" odxf="1" dxf="1">
    <nc r="AB31">
      <v>0</v>
    </nc>
    <odxf>
      <font>
        <sz val="10"/>
        <color auto="1"/>
      </font>
    </odxf>
    <ndxf>
      <font>
        <sz val="10"/>
        <color auto="1"/>
      </font>
    </ndxf>
  </rcc>
  <rcc rId="1861" sId="3" odxf="1" dxf="1">
    <nc r="AC31">
      <v>0</v>
    </nc>
    <odxf>
      <font>
        <sz val="10"/>
        <color auto="1"/>
      </font>
    </odxf>
    <ndxf>
      <font>
        <sz val="10"/>
        <color auto="1"/>
      </font>
    </ndxf>
  </rcc>
  <rcc rId="1862" sId="3" odxf="1" dxf="1">
    <nc r="AD31">
      <v>0</v>
    </nc>
    <odxf>
      <font>
        <sz val="10"/>
        <color auto="1"/>
      </font>
    </odxf>
    <ndxf>
      <font>
        <sz val="10"/>
        <color auto="1"/>
      </font>
    </ndxf>
  </rcc>
  <rcc rId="1863" sId="3" odxf="1" dxf="1">
    <nc r="AE31">
      <v>0</v>
    </nc>
    <odxf>
      <font>
        <sz val="10"/>
        <color auto="1"/>
      </font>
    </odxf>
    <ndxf>
      <font>
        <sz val="10"/>
        <color auto="1"/>
      </font>
    </ndxf>
  </rcc>
  <rcc rId="1864" sId="3" odxf="1" dxf="1">
    <nc r="AF31">
      <v>0</v>
    </nc>
    <odxf>
      <font>
        <sz val="10"/>
        <color auto="1"/>
      </font>
    </odxf>
    <ndxf>
      <font>
        <sz val="10"/>
        <color auto="1"/>
      </font>
    </ndxf>
  </rcc>
  <rcc rId="1865" sId="3" odxf="1" dxf="1">
    <nc r="AG31">
      <v>0</v>
    </nc>
    <odxf>
      <font>
        <sz val="10"/>
        <color auto="1"/>
      </font>
    </odxf>
    <ndxf>
      <font>
        <sz val="10"/>
        <color auto="1"/>
      </font>
    </ndxf>
  </rcc>
  <rcc rId="1866" sId="3" odxf="1" dxf="1">
    <nc r="AH31">
      <v>0</v>
    </nc>
    <odxf>
      <font>
        <sz val="10"/>
        <color auto="1"/>
      </font>
    </odxf>
    <ndxf>
      <font>
        <sz val="10"/>
        <color auto="1"/>
      </font>
    </ndxf>
  </rcc>
  <rcc rId="1867" sId="3" odxf="1" dxf="1">
    <nc r="AI31">
      <v>0</v>
    </nc>
    <odxf>
      <font>
        <sz val="10"/>
        <color auto="1"/>
      </font>
    </odxf>
    <ndxf>
      <font>
        <sz val="10"/>
        <color auto="1"/>
      </font>
    </ndxf>
  </rcc>
  <rcc rId="1868" sId="3" odxf="1" dxf="1">
    <nc r="AJ31">
      <v>0</v>
    </nc>
    <odxf>
      <font>
        <sz val="10"/>
        <color auto="1"/>
      </font>
    </odxf>
    <ndxf>
      <font>
        <sz val="10"/>
        <color auto="1"/>
      </font>
    </ndxf>
  </rcc>
  <rcc rId="1869" sId="3" odxf="1" dxf="1">
    <nc r="AK31">
      <v>0</v>
    </nc>
    <odxf>
      <font>
        <sz val="10"/>
        <color auto="1"/>
      </font>
    </odxf>
    <ndxf>
      <font>
        <sz val="10"/>
        <color auto="1"/>
      </font>
    </ndxf>
  </rcc>
  <rcc rId="1870" sId="3" odxf="1" dxf="1">
    <nc r="AL31">
      <v>0</v>
    </nc>
    <odxf>
      <font>
        <sz val="10"/>
        <color auto="1"/>
      </font>
    </odxf>
    <ndxf>
      <font>
        <sz val="10"/>
        <color auto="1"/>
      </font>
    </ndxf>
  </rcc>
  <rcc rId="1871" sId="3" odxf="1" dxf="1">
    <nc r="AM31">
      <v>0</v>
    </nc>
    <odxf>
      <font>
        <sz val="10"/>
        <color auto="1"/>
      </font>
    </odxf>
    <ndxf>
      <font>
        <sz val="10"/>
        <color auto="1"/>
      </font>
    </ndxf>
  </rcc>
  <rcc rId="1872" sId="3" odxf="1" dxf="1">
    <nc r="AN31">
      <v>0</v>
    </nc>
    <odxf>
      <font>
        <sz val="10"/>
        <color auto="1"/>
      </font>
    </odxf>
    <ndxf>
      <font>
        <sz val="10"/>
        <color auto="1"/>
      </font>
    </ndxf>
  </rcc>
  <rcc rId="1873" sId="3" odxf="1" dxf="1">
    <nc r="AO31">
      <v>0</v>
    </nc>
    <odxf>
      <font>
        <sz val="10"/>
        <color auto="1"/>
      </font>
    </odxf>
    <ndxf>
      <font>
        <sz val="10"/>
        <color auto="1"/>
      </font>
    </ndxf>
  </rcc>
  <rcc rId="1874" sId="3" odxf="1" dxf="1">
    <nc r="AP31">
      <v>0</v>
    </nc>
    <odxf>
      <font>
        <sz val="10"/>
        <color auto="1"/>
      </font>
    </odxf>
    <ndxf>
      <font>
        <sz val="10"/>
        <color auto="1"/>
      </font>
    </ndxf>
  </rcc>
  <rcc rId="1875" sId="3" odxf="1" dxf="1">
    <nc r="AQ31">
      <v>0</v>
    </nc>
    <odxf>
      <font>
        <sz val="10"/>
        <color auto="1"/>
      </font>
    </odxf>
    <ndxf>
      <font>
        <sz val="10"/>
        <color auto="1"/>
      </font>
    </ndxf>
  </rcc>
  <rcc rId="1876" sId="3" odxf="1" dxf="1">
    <nc r="AR31">
      <v>0</v>
    </nc>
    <odxf>
      <font>
        <sz val="10"/>
        <color auto="1"/>
      </font>
    </odxf>
    <ndxf>
      <font>
        <sz val="10"/>
        <color auto="1"/>
      </font>
    </ndxf>
  </rcc>
  <rcc rId="1877" sId="3" odxf="1" dxf="1">
    <nc r="AS31">
      <v>0</v>
    </nc>
    <odxf>
      <font>
        <sz val="10"/>
        <color auto="1"/>
      </font>
    </odxf>
    <ndxf>
      <font>
        <sz val="10"/>
        <color auto="1"/>
      </font>
    </ndxf>
  </rcc>
  <rcc rId="1878" sId="3" odxf="1" dxf="1">
    <nc r="AT31">
      <v>0</v>
    </nc>
    <odxf>
      <font>
        <sz val="10"/>
        <color auto="1"/>
      </font>
    </odxf>
    <ndxf>
      <font>
        <sz val="10"/>
        <color auto="1"/>
      </font>
    </ndxf>
  </rcc>
  <rcc rId="1879" sId="3" odxf="1" dxf="1">
    <nc r="AU31">
      <v>0</v>
    </nc>
    <odxf>
      <font>
        <sz val="10"/>
        <color auto="1"/>
      </font>
    </odxf>
    <ndxf>
      <font>
        <sz val="10"/>
        <color auto="1"/>
      </font>
    </ndxf>
  </rcc>
  <rcc rId="1880" sId="3" odxf="1" dxf="1">
    <nc r="AV31">
      <v>0</v>
    </nc>
    <odxf>
      <font>
        <sz val="10"/>
        <color auto="1"/>
      </font>
    </odxf>
    <ndxf>
      <font>
        <sz val="10"/>
        <color auto="1"/>
      </font>
    </ndxf>
  </rcc>
  <rcc rId="1881" sId="3" odxf="1" dxf="1">
    <nc r="AW31">
      <v>0</v>
    </nc>
    <odxf>
      <font>
        <sz val="10"/>
        <color auto="1"/>
      </font>
    </odxf>
    <ndxf>
      <font>
        <sz val="10"/>
        <color auto="1"/>
      </font>
    </ndxf>
  </rcc>
  <rcc rId="1882" sId="3" odxf="1" dxf="1">
    <nc r="AX31">
      <v>0</v>
    </nc>
    <odxf>
      <font>
        <sz val="10"/>
        <color auto="1"/>
      </font>
    </odxf>
    <ndxf>
      <font>
        <sz val="10"/>
        <color auto="1"/>
      </font>
    </ndxf>
  </rcc>
  <rcc rId="1883" sId="3" odxf="1" dxf="1">
    <nc r="AY31">
      <v>0</v>
    </nc>
    <odxf>
      <font>
        <sz val="10"/>
        <color auto="1"/>
      </font>
    </odxf>
    <ndxf>
      <font>
        <sz val="10"/>
        <color auto="1"/>
      </font>
    </ndxf>
  </rcc>
  <rcc rId="1884" sId="3" odxf="1" dxf="1">
    <nc r="AZ31">
      <v>0</v>
    </nc>
    <odxf>
      <font>
        <sz val="10"/>
        <color auto="1"/>
      </font>
    </odxf>
    <ndxf>
      <font>
        <sz val="10"/>
        <color auto="1"/>
      </font>
    </ndxf>
  </rcc>
  <rcc rId="1885" sId="3" odxf="1" dxf="1">
    <nc r="BA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86" sId="3" odxf="1" dxf="1">
    <nc r="BB31">
      <v>0</v>
    </nc>
    <odxf>
      <font>
        <sz val="10"/>
        <color auto="1"/>
      </font>
    </odxf>
    <ndxf>
      <font>
        <sz val="10"/>
        <color auto="1"/>
      </font>
    </ndxf>
  </rcc>
  <rcc rId="1887" sId="3" odxf="1" dxf="1">
    <nc r="BC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88" sId="3" odxf="1" dxf="1">
    <nc r="BD31">
      <v>0</v>
    </nc>
    <odxf>
      <font>
        <sz val="10"/>
        <color auto="1"/>
      </font>
    </odxf>
    <ndxf>
      <font>
        <sz val="10"/>
        <color auto="1"/>
      </font>
    </ndxf>
  </rcc>
  <rcc rId="1889" sId="3" odxf="1" dxf="1">
    <nc r="BE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90" sId="3" odxf="1" dxf="1">
    <nc r="BF31">
      <v>77.599999999999994</v>
    </nc>
    <odxf>
      <font>
        <sz val="10"/>
        <color auto="1"/>
      </font>
    </odxf>
    <ndxf>
      <font>
        <sz val="10"/>
        <color auto="1"/>
      </font>
    </ndxf>
  </rcc>
  <rcc rId="1891" sId="3" odxf="1" dxf="1">
    <nc r="BG31">
      <v>78.2</v>
    </nc>
    <odxf>
      <font>
        <sz val="10"/>
        <color auto="1"/>
      </font>
    </odxf>
    <ndxf>
      <font>
        <sz val="10"/>
        <color auto="1"/>
      </font>
    </ndxf>
  </rcc>
  <rcc rId="1892" sId="3" odxf="1" dxf="1">
    <nc r="BH31">
      <v>77.2</v>
    </nc>
    <odxf>
      <font>
        <sz val="10"/>
        <color auto="1"/>
      </font>
    </odxf>
    <ndxf>
      <font>
        <sz val="10"/>
        <color auto="1"/>
      </font>
    </ndxf>
  </rcc>
  <rfmt sheetId="3" sqref="A31:XFD31" start="0" length="0">
    <dxf>
      <alignment vertical="center" wrapText="1"/>
    </dxf>
  </rfmt>
  <rfmt sheetId="3" sqref="A32" start="0" length="0">
    <dxf>
      <font>
        <sz val="10"/>
        <color auto="1"/>
      </font>
    </dxf>
  </rfmt>
  <rfmt sheetId="3" sqref="B32" start="0" length="0">
    <dxf>
      <font>
        <sz val="10"/>
        <color auto="1"/>
      </font>
    </dxf>
  </rfmt>
  <rfmt sheetId="3" sqref="C32" start="0" length="0">
    <dxf>
      <font>
        <sz val="10"/>
        <color auto="1"/>
      </font>
    </dxf>
  </rfmt>
  <rfmt sheetId="3" sqref="D32" start="0" length="0">
    <dxf>
      <font>
        <sz val="10"/>
        <color auto="1"/>
      </font>
    </dxf>
  </rfmt>
  <rfmt sheetId="3" sqref="E32" start="0" length="0">
    <dxf>
      <font>
        <sz val="10"/>
        <color auto="1"/>
      </font>
    </dxf>
  </rfmt>
  <rfmt sheetId="3" sqref="F32" start="0" length="0">
    <dxf>
      <font>
        <sz val="10"/>
        <color auto="1"/>
      </font>
    </dxf>
  </rfmt>
  <rcc rId="1893" sId="3" odxf="1" dxf="1">
    <nc r="G3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94" sId="3" odxf="1" dxf="1">
    <nc r="H32">
      <v>847.9</v>
    </nc>
    <odxf>
      <font>
        <sz val="10"/>
        <color auto="1"/>
      </font>
    </odxf>
    <ndxf>
      <font>
        <sz val="10"/>
        <color auto="1"/>
      </font>
    </ndxf>
  </rcc>
  <rfmt sheetId="3" sqref="I32" start="0" length="0">
    <dxf>
      <font>
        <sz val="10"/>
        <color auto="1"/>
      </font>
    </dxf>
  </rfmt>
  <rcc rId="1895" sId="3" odxf="1" dxf="1">
    <nc r="J32">
      <v>35.5</v>
    </nc>
    <odxf>
      <font>
        <sz val="10"/>
        <color auto="1"/>
      </font>
    </odxf>
    <ndxf>
      <font>
        <sz val="10"/>
        <color auto="1"/>
      </font>
    </ndxf>
  </rcc>
  <rcc rId="1896" sId="3" odxf="1" dxf="1">
    <nc r="K32">
      <v>35.299999999999997</v>
    </nc>
    <odxf>
      <font>
        <sz val="10"/>
        <color auto="1"/>
      </font>
    </odxf>
    <ndxf>
      <font>
        <sz val="10"/>
        <color auto="1"/>
      </font>
    </ndxf>
  </rcc>
  <rcc rId="1897" sId="3" odxf="1" dxf="1">
    <nc r="L32">
      <v>35.4</v>
    </nc>
    <odxf>
      <font>
        <sz val="10"/>
        <color auto="1"/>
      </font>
    </odxf>
    <ndxf>
      <font>
        <sz val="10"/>
        <color auto="1"/>
      </font>
    </ndxf>
  </rcc>
  <rcc rId="1898" sId="3" odxf="1" dxf="1">
    <nc r="M32">
      <v>35.299999999999997</v>
    </nc>
    <odxf>
      <font>
        <sz val="10"/>
        <color auto="1"/>
      </font>
    </odxf>
    <ndxf>
      <font>
        <sz val="10"/>
        <color auto="1"/>
      </font>
    </ndxf>
  </rcc>
  <rcc rId="1899" sId="3" odxf="1" dxf="1">
    <nc r="N32">
      <v>35.4</v>
    </nc>
    <odxf>
      <font>
        <sz val="10"/>
        <color auto="1"/>
      </font>
    </odxf>
    <ndxf>
      <font>
        <sz val="10"/>
        <color auto="1"/>
      </font>
    </ndxf>
  </rcc>
  <rcc rId="1900" sId="3" odxf="1" dxf="1">
    <nc r="O32">
      <v>35.4</v>
    </nc>
    <odxf>
      <font>
        <sz val="10"/>
        <color auto="1"/>
      </font>
    </odxf>
    <ndxf>
      <font>
        <sz val="10"/>
        <color auto="1"/>
      </font>
    </ndxf>
  </rcc>
  <rcc rId="1901" sId="3" odxf="1" dxf="1">
    <nc r="P32">
      <v>35.4</v>
    </nc>
    <odxf>
      <font>
        <sz val="10"/>
        <color auto="1"/>
      </font>
    </odxf>
    <ndxf>
      <font>
        <sz val="10"/>
        <color auto="1"/>
      </font>
    </ndxf>
  </rcc>
  <rcc rId="1902" sId="3" odxf="1" dxf="1">
    <nc r="Q32">
      <v>35.4</v>
    </nc>
    <odxf>
      <font>
        <sz val="10"/>
        <color auto="1"/>
      </font>
    </odxf>
    <ndxf>
      <font>
        <sz val="10"/>
        <color auto="1"/>
      </font>
    </ndxf>
  </rcc>
  <rcc rId="1903" sId="3" odxf="1" dxf="1">
    <nc r="R32">
      <v>35.4</v>
    </nc>
    <odxf>
      <font>
        <sz val="10"/>
        <color auto="1"/>
      </font>
    </odxf>
    <ndxf>
      <font>
        <sz val="10"/>
        <color auto="1"/>
      </font>
    </ndxf>
  </rcc>
  <rcc rId="1904" sId="3" odxf="1" dxf="1">
    <nc r="S32">
      <v>35.4</v>
    </nc>
    <odxf>
      <font>
        <sz val="10"/>
        <color auto="1"/>
      </font>
    </odxf>
    <ndxf>
      <font>
        <sz val="10"/>
        <color auto="1"/>
      </font>
    </ndxf>
  </rcc>
  <rcc rId="1905" sId="3" odxf="1" dxf="1">
    <nc r="T32">
      <v>35.4</v>
    </nc>
    <odxf>
      <font>
        <sz val="10"/>
        <color auto="1"/>
      </font>
    </odxf>
    <ndxf>
      <font>
        <sz val="10"/>
        <color auto="1"/>
      </font>
    </ndxf>
  </rcc>
  <rcc rId="1906" sId="3" odxf="1" dxf="1">
    <nc r="U32">
      <v>35.4</v>
    </nc>
    <odxf>
      <font>
        <sz val="10"/>
        <color auto="1"/>
      </font>
    </odxf>
    <ndxf>
      <font>
        <sz val="10"/>
        <color auto="1"/>
      </font>
    </ndxf>
  </rcc>
  <rcc rId="1907" sId="3" odxf="1" dxf="1">
    <nc r="V32">
      <v>35.6</v>
    </nc>
    <odxf>
      <font>
        <sz val="10"/>
        <color auto="1"/>
      </font>
    </odxf>
    <ndxf>
      <font>
        <sz val="10"/>
        <color auto="1"/>
      </font>
    </ndxf>
  </rcc>
  <rcc rId="1908" sId="3" odxf="1" dxf="1">
    <nc r="W32">
      <v>35.299999999999997</v>
    </nc>
    <odxf>
      <font>
        <sz val="10"/>
        <color auto="1"/>
      </font>
    </odxf>
    <ndxf>
      <font>
        <sz val="10"/>
        <color auto="1"/>
      </font>
    </ndxf>
  </rcc>
  <rcc rId="1909" sId="3" odxf="1" dxf="1">
    <nc r="X32">
      <v>35.299999999999997</v>
    </nc>
    <odxf>
      <font>
        <sz val="10"/>
        <color auto="1"/>
      </font>
    </odxf>
    <ndxf>
      <font>
        <sz val="10"/>
        <color auto="1"/>
      </font>
    </ndxf>
  </rcc>
  <rcc rId="1910" sId="3" odxf="1" dxf="1">
    <nc r="Y32">
      <v>35.6</v>
    </nc>
    <odxf>
      <font>
        <sz val="10"/>
        <color auto="1"/>
      </font>
    </odxf>
    <ndxf>
      <font>
        <sz val="10"/>
        <color auto="1"/>
      </font>
    </ndxf>
  </rcc>
  <rcc rId="1911" sId="3" odxf="1" dxf="1">
    <nc r="Z32">
      <v>35.299999999999997</v>
    </nc>
    <odxf>
      <font>
        <sz val="10"/>
        <color auto="1"/>
      </font>
    </odxf>
    <ndxf>
      <font>
        <sz val="10"/>
        <color auto="1"/>
      </font>
    </ndxf>
  </rcc>
  <rcc rId="1912" sId="3" odxf="1" dxf="1">
    <nc r="AA32">
      <v>35.4</v>
    </nc>
    <odxf>
      <font>
        <sz val="10"/>
        <color auto="1"/>
      </font>
    </odxf>
    <ndxf>
      <font>
        <sz val="10"/>
        <color auto="1"/>
      </font>
    </ndxf>
  </rcc>
  <rcc rId="1913" sId="3" odxf="1" dxf="1">
    <nc r="AB32">
      <v>35.200000000000003</v>
    </nc>
    <odxf>
      <font>
        <sz val="10"/>
        <color auto="1"/>
      </font>
    </odxf>
    <ndxf>
      <font>
        <sz val="10"/>
        <color auto="1"/>
      </font>
    </ndxf>
  </rcc>
  <rcc rId="1914" sId="3" odxf="1" dxf="1">
    <nc r="AC32">
      <v>35.299999999999997</v>
    </nc>
    <odxf>
      <font>
        <sz val="10"/>
        <color auto="1"/>
      </font>
    </odxf>
    <ndxf>
      <font>
        <sz val="10"/>
        <color auto="1"/>
      </font>
    </ndxf>
  </rcc>
  <rcc rId="1915" sId="3" odxf="1" dxf="1">
    <nc r="AD32">
      <v>35.6</v>
    </nc>
    <odxf>
      <font>
        <sz val="10"/>
        <color auto="1"/>
      </font>
    </odxf>
    <ndxf>
      <font>
        <sz val="10"/>
        <color auto="1"/>
      </font>
    </ndxf>
  </rcc>
  <rcc rId="1916" sId="3" odxf="1" dxf="1">
    <nc r="AE32">
      <v>35.299999999999997</v>
    </nc>
    <odxf>
      <font>
        <sz val="10"/>
        <color auto="1"/>
      </font>
    </odxf>
    <ndxf>
      <font>
        <sz val="10"/>
        <color auto="1"/>
      </font>
    </ndxf>
  </rcc>
  <rcc rId="1917" sId="3" odxf="1" dxf="1">
    <nc r="AF32">
      <v>35.200000000000003</v>
    </nc>
    <odxf>
      <font>
        <sz val="10"/>
        <color auto="1"/>
      </font>
    </odxf>
    <ndxf>
      <font>
        <sz val="10"/>
        <color auto="1"/>
      </font>
    </ndxf>
  </rcc>
  <rcc rId="1918" sId="3" odxf="1" dxf="1">
    <nc r="AG32">
      <v>35.299999999999997</v>
    </nc>
    <odxf>
      <font>
        <sz val="10"/>
        <color auto="1"/>
      </font>
    </odxf>
    <ndxf>
      <font>
        <sz val="10"/>
        <color auto="1"/>
      </font>
    </ndxf>
  </rcc>
  <rcc rId="1919" sId="3" odxf="1" dxf="1">
    <nc r="AH32">
      <v>35.299999999999997</v>
    </nc>
    <odxf>
      <font>
        <sz val="10"/>
        <color auto="1"/>
      </font>
    </odxf>
    <ndxf>
      <font>
        <sz val="10"/>
        <color auto="1"/>
      </font>
    </ndxf>
  </rcc>
  <rcc rId="1920" sId="3" odxf="1" dxf="1">
    <nc r="AI32">
      <v>35.299999999999997</v>
    </nc>
    <odxf>
      <font>
        <sz val="10"/>
        <color auto="1"/>
      </font>
    </odxf>
    <ndxf>
      <font>
        <sz val="10"/>
        <color auto="1"/>
      </font>
    </ndxf>
  </rcc>
  <rcc rId="1921" sId="3" odxf="1" dxf="1">
    <nc r="AJ32">
      <v>35.4</v>
    </nc>
    <odxf>
      <font>
        <sz val="10"/>
        <color auto="1"/>
      </font>
    </odxf>
    <ndxf>
      <font>
        <sz val="10"/>
        <color auto="1"/>
      </font>
    </ndxf>
  </rcc>
  <rcc rId="1922" sId="3" odxf="1" dxf="1">
    <nc r="AK32">
      <v>35.200000000000003</v>
    </nc>
    <odxf>
      <font>
        <sz val="10"/>
        <color auto="1"/>
      </font>
    </odxf>
    <ndxf>
      <font>
        <sz val="10"/>
        <color auto="1"/>
      </font>
    </ndxf>
  </rcc>
  <rcc rId="1923" sId="3" odxf="1" dxf="1">
    <nc r="AL32">
      <v>35.299999999999997</v>
    </nc>
    <odxf>
      <font>
        <sz val="10"/>
        <color auto="1"/>
      </font>
    </odxf>
    <ndxf>
      <font>
        <sz val="10"/>
        <color auto="1"/>
      </font>
    </ndxf>
  </rcc>
  <rcc rId="1924" sId="3" odxf="1" dxf="1">
    <nc r="AM32">
      <v>35.4</v>
    </nc>
    <odxf>
      <font>
        <sz val="10"/>
        <color auto="1"/>
      </font>
    </odxf>
    <ndxf>
      <font>
        <sz val="10"/>
        <color auto="1"/>
      </font>
    </ndxf>
  </rcc>
  <rcc rId="1925" sId="3" odxf="1" dxf="1">
    <nc r="AN32">
      <v>35.5</v>
    </nc>
    <odxf>
      <font>
        <sz val="10"/>
        <color auto="1"/>
      </font>
    </odxf>
    <ndxf>
      <font>
        <sz val="10"/>
        <color auto="1"/>
      </font>
    </ndxf>
  </rcc>
  <rcc rId="1926" sId="3" odxf="1" dxf="1">
    <nc r="AO32">
      <v>35.4</v>
    </nc>
    <odxf>
      <font>
        <sz val="10"/>
        <color auto="1"/>
      </font>
    </odxf>
    <ndxf>
      <font>
        <sz val="10"/>
        <color auto="1"/>
      </font>
    </ndxf>
  </rcc>
  <rcc rId="1927" sId="3" odxf="1" dxf="1">
    <nc r="AP32">
      <v>35.4</v>
    </nc>
    <odxf>
      <font>
        <sz val="10"/>
        <color auto="1"/>
      </font>
    </odxf>
    <ndxf>
      <font>
        <sz val="10"/>
        <color auto="1"/>
      </font>
    </ndxf>
  </rcc>
  <rcc rId="1928" sId="3" odxf="1" dxf="1">
    <nc r="AQ32">
      <v>35.299999999999997</v>
    </nc>
    <odxf>
      <font>
        <sz val="10"/>
        <color auto="1"/>
      </font>
    </odxf>
    <ndxf>
      <font>
        <sz val="10"/>
        <color auto="1"/>
      </font>
    </ndxf>
  </rcc>
  <rcc rId="1929" sId="3" odxf="1" dxf="1">
    <nc r="AR32">
      <v>35.200000000000003</v>
    </nc>
    <odxf>
      <font>
        <sz val="10"/>
        <color auto="1"/>
      </font>
    </odxf>
    <ndxf>
      <font>
        <sz val="10"/>
        <color auto="1"/>
      </font>
    </ndxf>
  </rcc>
  <rcc rId="1930" sId="3" odxf="1" dxf="1">
    <nc r="AS32">
      <v>35.4</v>
    </nc>
    <odxf>
      <font>
        <sz val="10"/>
        <color auto="1"/>
      </font>
    </odxf>
    <ndxf>
      <font>
        <sz val="10"/>
        <color auto="1"/>
      </font>
    </ndxf>
  </rcc>
  <rcc rId="1931" sId="3" odxf="1" dxf="1">
    <nc r="AT32">
      <v>35.5</v>
    </nc>
    <odxf>
      <font>
        <sz val="10"/>
        <color auto="1"/>
      </font>
    </odxf>
    <ndxf>
      <font>
        <sz val="10"/>
        <color auto="1"/>
      </font>
    </ndxf>
  </rcc>
  <rcc rId="1932" sId="3" odxf="1" dxf="1">
    <nc r="AU32">
      <v>35.4</v>
    </nc>
    <odxf>
      <font>
        <sz val="10"/>
        <color auto="1"/>
      </font>
    </odxf>
    <ndxf>
      <font>
        <sz val="10"/>
        <color auto="1"/>
      </font>
    </ndxf>
  </rcc>
  <rcc rId="1933" sId="3" odxf="1" dxf="1">
    <nc r="AV32">
      <v>35.5</v>
    </nc>
    <odxf>
      <font>
        <sz val="10"/>
        <color auto="1"/>
      </font>
    </odxf>
    <ndxf>
      <font>
        <sz val="10"/>
        <color auto="1"/>
      </font>
    </ndxf>
  </rcc>
  <rcc rId="1934" sId="3" odxf="1" dxf="1">
    <nc r="AW32">
      <v>35.4</v>
    </nc>
    <odxf>
      <font>
        <sz val="10"/>
        <color auto="1"/>
      </font>
    </odxf>
    <ndxf>
      <font>
        <sz val="10"/>
        <color auto="1"/>
      </font>
    </ndxf>
  </rcc>
  <rcc rId="1935" sId="3" odxf="1" dxf="1">
    <nc r="AX32">
      <v>35.4</v>
    </nc>
    <odxf>
      <font>
        <sz val="10"/>
        <color auto="1"/>
      </font>
    </odxf>
    <ndxf>
      <font>
        <sz val="10"/>
        <color auto="1"/>
      </font>
    </ndxf>
  </rcc>
  <rcc rId="1936" sId="3" odxf="1" dxf="1">
    <nc r="AY32">
      <v>35.299999999999997</v>
    </nc>
    <odxf>
      <font>
        <sz val="10"/>
        <color auto="1"/>
      </font>
    </odxf>
    <ndxf>
      <font>
        <sz val="10"/>
        <color auto="1"/>
      </font>
    </ndxf>
  </rcc>
  <rcc rId="1937" sId="3" odxf="1" dxf="1">
    <nc r="AZ32">
      <v>35.299999999999997</v>
    </nc>
    <odxf>
      <font>
        <sz val="10"/>
        <color auto="1"/>
      </font>
    </odxf>
    <ndxf>
      <font>
        <sz val="10"/>
        <color auto="1"/>
      </font>
    </ndxf>
  </rcc>
  <rcc rId="1938" sId="3" odxf="1" dxf="1">
    <nc r="BA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39" sId="3" odxf="1" dxf="1">
    <nc r="BB32">
      <v>35.4</v>
    </nc>
    <odxf>
      <font>
        <sz val="10"/>
        <color auto="1"/>
      </font>
    </odxf>
    <ndxf>
      <font>
        <sz val="10"/>
        <color auto="1"/>
      </font>
    </ndxf>
  </rcc>
  <rcc rId="1940" sId="3" odxf="1" dxf="1">
    <nc r="BC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41" sId="3" odxf="1" dxf="1">
    <nc r="BD32">
      <v>35.5</v>
    </nc>
    <odxf>
      <font>
        <sz val="10"/>
        <color auto="1"/>
      </font>
    </odxf>
    <ndxf>
      <font>
        <sz val="10"/>
        <color auto="1"/>
      </font>
    </ndxf>
  </rcc>
  <rcc rId="1942" sId="3" odxf="1" dxf="1">
    <nc r="BE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43" sId="3" odxf="1" dxf="1">
    <nc r="BF32">
      <v>35.4</v>
    </nc>
    <odxf>
      <font>
        <sz val="10"/>
        <color auto="1"/>
      </font>
    </odxf>
    <ndxf>
      <font>
        <sz val="10"/>
        <color auto="1"/>
      </font>
    </ndxf>
  </rcc>
  <rcc rId="1944" sId="3" odxf="1" dxf="1">
    <nc r="BG32">
      <v>35.6</v>
    </nc>
    <odxf>
      <font>
        <sz val="10"/>
        <color auto="1"/>
      </font>
    </odxf>
    <ndxf>
      <font>
        <sz val="10"/>
        <color auto="1"/>
      </font>
    </ndxf>
  </rcc>
  <rcc rId="1945" sId="3" odxf="1" dxf="1">
    <nc r="BH32">
      <v>35.200000000000003</v>
    </nc>
    <odxf>
      <font>
        <sz val="10"/>
        <color auto="1"/>
      </font>
    </odxf>
    <ndxf>
      <font>
        <sz val="10"/>
        <color auto="1"/>
      </font>
    </ndxf>
  </rcc>
  <rfmt sheetId="3" sqref="A32:XFD32" start="0" length="0">
    <dxf>
      <alignment vertical="center" wrapText="1"/>
    </dxf>
  </rfmt>
  <rfmt sheetId="3" sqref="A33" start="0" length="0">
    <dxf>
      <font>
        <sz val="10"/>
        <color auto="1"/>
      </font>
    </dxf>
  </rfmt>
  <rfmt sheetId="3" sqref="B33" start="0" length="0">
    <dxf>
      <font>
        <sz val="10"/>
        <color auto="1"/>
      </font>
    </dxf>
  </rfmt>
  <rfmt sheetId="3" sqref="C33" start="0" length="0">
    <dxf>
      <font>
        <sz val="10"/>
        <color auto="1"/>
      </font>
    </dxf>
  </rfmt>
  <rfmt sheetId="3" sqref="D33" start="0" length="0">
    <dxf>
      <font>
        <sz val="10"/>
        <color auto="1"/>
      </font>
    </dxf>
  </rfmt>
  <rfmt sheetId="3" sqref="E33" start="0" length="0">
    <dxf>
      <font>
        <sz val="10"/>
        <color auto="1"/>
      </font>
    </dxf>
  </rfmt>
  <rfmt sheetId="3" sqref="F33" start="0" length="0">
    <dxf>
      <font>
        <sz val="10"/>
        <color auto="1"/>
      </font>
    </dxf>
  </rfmt>
  <rcc rId="1946" sId="3" odxf="1" dxf="1">
    <nc r="G3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47" sId="3" odxf="1" dxf="1">
    <nc r="H33">
      <v>847.9</v>
    </nc>
    <odxf>
      <font>
        <sz val="10"/>
        <color auto="1"/>
      </font>
    </odxf>
    <ndxf>
      <font>
        <sz val="10"/>
        <color auto="1"/>
      </font>
    </ndxf>
  </rcc>
  <rfmt sheetId="3" sqref="I33" start="0" length="0">
    <dxf>
      <font>
        <sz val="10"/>
        <color auto="1"/>
      </font>
    </dxf>
  </rfmt>
  <rcc rId="1948" sId="3" odxf="1" dxf="1">
    <nc r="J33">
      <v>0</v>
    </nc>
    <odxf>
      <font>
        <sz val="10"/>
        <color auto="1"/>
      </font>
    </odxf>
    <ndxf>
      <font>
        <sz val="10"/>
        <color auto="1"/>
      </font>
    </ndxf>
  </rcc>
  <rcc rId="1949" sId="3" odxf="1" dxf="1">
    <nc r="K33">
      <v>0</v>
    </nc>
    <odxf>
      <font>
        <sz val="10"/>
        <color auto="1"/>
      </font>
    </odxf>
    <ndxf>
      <font>
        <sz val="10"/>
        <color auto="1"/>
      </font>
    </ndxf>
  </rcc>
  <rcc rId="1950" sId="3" odxf="1" dxf="1">
    <nc r="L33">
      <v>0</v>
    </nc>
    <odxf>
      <font>
        <sz val="10"/>
        <color auto="1"/>
      </font>
    </odxf>
    <ndxf>
      <font>
        <sz val="10"/>
        <color auto="1"/>
      </font>
    </ndxf>
  </rcc>
  <rcc rId="1951" sId="3" odxf="1" dxf="1">
    <nc r="M33">
      <v>0</v>
    </nc>
    <odxf>
      <font>
        <sz val="10"/>
        <color auto="1"/>
      </font>
    </odxf>
    <ndxf>
      <font>
        <sz val="10"/>
        <color auto="1"/>
      </font>
    </ndxf>
  </rcc>
  <rcc rId="1952" sId="3" odxf="1" dxf="1">
    <nc r="N33">
      <v>0</v>
    </nc>
    <odxf>
      <font>
        <sz val="10"/>
        <color auto="1"/>
      </font>
    </odxf>
    <ndxf>
      <font>
        <sz val="10"/>
        <color auto="1"/>
      </font>
    </ndxf>
  </rcc>
  <rcc rId="1953" sId="3" odxf="1" dxf="1">
    <nc r="O33">
      <v>-0.8</v>
    </nc>
    <odxf>
      <font>
        <sz val="10"/>
        <color auto="1"/>
      </font>
    </odxf>
    <ndxf>
      <font>
        <sz val="10"/>
        <color auto="1"/>
      </font>
    </ndxf>
  </rcc>
  <rcc rId="1954" sId="3" odxf="1" dxf="1">
    <nc r="P33">
      <v>-0.8</v>
    </nc>
    <odxf>
      <font>
        <sz val="10"/>
        <color auto="1"/>
      </font>
    </odxf>
    <ndxf>
      <font>
        <sz val="10"/>
        <color auto="1"/>
      </font>
    </ndxf>
  </rcc>
  <rcc rId="1955" sId="3" odxf="1" dxf="1">
    <nc r="Q33">
      <v>-0.8</v>
    </nc>
    <odxf>
      <font>
        <sz val="10"/>
        <color auto="1"/>
      </font>
    </odxf>
    <ndxf>
      <font>
        <sz val="10"/>
        <color auto="1"/>
      </font>
    </ndxf>
  </rcc>
  <rcc rId="1956" sId="3" odxf="1" dxf="1">
    <nc r="R33">
      <v>-0.7</v>
    </nc>
    <odxf>
      <font>
        <sz val="10"/>
        <color auto="1"/>
      </font>
    </odxf>
    <ndxf>
      <font>
        <sz val="10"/>
        <color auto="1"/>
      </font>
    </ndxf>
  </rcc>
  <rcc rId="1957" sId="3" odxf="1" dxf="1">
    <nc r="S33">
      <v>-0.8</v>
    </nc>
    <odxf>
      <font>
        <sz val="10"/>
        <color auto="1"/>
      </font>
    </odxf>
    <ndxf>
      <font>
        <sz val="10"/>
        <color auto="1"/>
      </font>
    </ndxf>
  </rcc>
  <rcc rId="1958" sId="3" odxf="1" dxf="1">
    <nc r="T33">
      <v>-0.4</v>
    </nc>
    <odxf>
      <font>
        <sz val="10"/>
        <color auto="1"/>
      </font>
    </odxf>
    <ndxf>
      <font>
        <sz val="10"/>
        <color auto="1"/>
      </font>
    </ndxf>
  </rcc>
  <rcc rId="1959" sId="3" odxf="1" dxf="1">
    <nc r="U33">
      <v>0.2</v>
    </nc>
    <odxf>
      <font>
        <sz val="10"/>
        <color auto="1"/>
      </font>
    </odxf>
    <ndxf>
      <font>
        <sz val="10"/>
        <color auto="1"/>
      </font>
    </ndxf>
  </rcc>
  <rcc rId="1960" sId="3" odxf="1" dxf="1">
    <nc r="V33">
      <v>0.6</v>
    </nc>
    <odxf>
      <font>
        <sz val="10"/>
        <color auto="1"/>
      </font>
    </odxf>
    <ndxf>
      <font>
        <sz val="10"/>
        <color auto="1"/>
      </font>
    </ndxf>
  </rcc>
  <rcc rId="1961" sId="3" odxf="1" dxf="1">
    <nc r="W33">
      <v>0.6</v>
    </nc>
    <odxf>
      <font>
        <sz val="10"/>
        <color auto="1"/>
      </font>
    </odxf>
    <ndxf>
      <font>
        <sz val="10"/>
        <color auto="1"/>
      </font>
    </ndxf>
  </rcc>
  <rcc rId="1962" sId="3" odxf="1" dxf="1">
    <nc r="X33">
      <v>1.2</v>
    </nc>
    <odxf>
      <font>
        <sz val="10"/>
        <color auto="1"/>
      </font>
    </odxf>
    <ndxf>
      <font>
        <sz val="10"/>
        <color auto="1"/>
      </font>
    </ndxf>
  </rcc>
  <rcc rId="1963" sId="3" odxf="1" dxf="1">
    <nc r="Y33">
      <v>1.4</v>
    </nc>
    <odxf>
      <font>
        <sz val="10"/>
        <color auto="1"/>
      </font>
    </odxf>
    <ndxf>
      <font>
        <sz val="10"/>
        <color auto="1"/>
      </font>
    </ndxf>
  </rcc>
  <rcc rId="1964" sId="3" odxf="1" dxf="1">
    <nc r="Z33">
      <v>0.6</v>
    </nc>
    <odxf>
      <font>
        <sz val="10"/>
        <color auto="1"/>
      </font>
    </odxf>
    <ndxf>
      <font>
        <sz val="10"/>
        <color auto="1"/>
      </font>
    </ndxf>
  </rcc>
  <rcc rId="1965" sId="3" odxf="1" dxf="1">
    <nc r="AA33">
      <v>0</v>
    </nc>
    <odxf>
      <font>
        <sz val="10"/>
        <color auto="1"/>
      </font>
    </odxf>
    <ndxf>
      <font>
        <sz val="10"/>
        <color auto="1"/>
      </font>
    </ndxf>
  </rcc>
  <rcc rId="1966" sId="3" odxf="1" dxf="1">
    <nc r="AB33">
      <v>0</v>
    </nc>
    <odxf>
      <font>
        <sz val="10"/>
        <color auto="1"/>
      </font>
    </odxf>
    <ndxf>
      <font>
        <sz val="10"/>
        <color auto="1"/>
      </font>
    </ndxf>
  </rcc>
  <rcc rId="1967" sId="3" odxf="1" dxf="1">
    <nc r="AC33">
      <v>0</v>
    </nc>
    <odxf>
      <font>
        <sz val="10"/>
        <color auto="1"/>
      </font>
    </odxf>
    <ndxf>
      <font>
        <sz val="10"/>
        <color auto="1"/>
      </font>
    </ndxf>
  </rcc>
  <rcc rId="1968" sId="3" odxf="1" dxf="1">
    <nc r="AD33">
      <v>-0.3</v>
    </nc>
    <odxf>
      <font>
        <sz val="10"/>
        <color auto="1"/>
      </font>
    </odxf>
    <ndxf>
      <font>
        <sz val="10"/>
        <color auto="1"/>
      </font>
    </ndxf>
  </rcc>
  <rcc rId="1969" sId="3" odxf="1" dxf="1">
    <nc r="AE33">
      <v>0</v>
    </nc>
    <odxf>
      <font>
        <sz val="10"/>
        <color auto="1"/>
      </font>
    </odxf>
    <ndxf>
      <font>
        <sz val="10"/>
        <color auto="1"/>
      </font>
    </ndxf>
  </rcc>
  <rcc rId="1970" sId="3" odxf="1" dxf="1">
    <nc r="AF33">
      <v>0</v>
    </nc>
    <odxf>
      <font>
        <sz val="10"/>
        <color auto="1"/>
      </font>
    </odxf>
    <ndxf>
      <font>
        <sz val="10"/>
        <color auto="1"/>
      </font>
    </ndxf>
  </rcc>
  <rcc rId="1971" sId="3" odxf="1" dxf="1">
    <nc r="AG33">
      <v>0</v>
    </nc>
    <odxf>
      <font>
        <sz val="10"/>
        <color auto="1"/>
      </font>
    </odxf>
    <ndxf>
      <font>
        <sz val="10"/>
        <color auto="1"/>
      </font>
    </ndxf>
  </rcc>
  <rcc rId="1972" sId="3" odxf="1" dxf="1">
    <nc r="AH33">
      <v>0</v>
    </nc>
    <odxf>
      <font>
        <sz val="10"/>
        <color auto="1"/>
      </font>
    </odxf>
    <ndxf>
      <font>
        <sz val="10"/>
        <color auto="1"/>
      </font>
    </ndxf>
  </rcc>
  <rcc rId="1973" sId="3" odxf="1" dxf="1">
    <nc r="AI33">
      <v>0</v>
    </nc>
    <odxf>
      <font>
        <sz val="10"/>
        <color auto="1"/>
      </font>
    </odxf>
    <ndxf>
      <font>
        <sz val="10"/>
        <color auto="1"/>
      </font>
    </ndxf>
  </rcc>
  <rcc rId="1974" sId="3" odxf="1" dxf="1">
    <nc r="AJ33">
      <v>0</v>
    </nc>
    <odxf>
      <font>
        <sz val="10"/>
        <color auto="1"/>
      </font>
    </odxf>
    <ndxf>
      <font>
        <sz val="10"/>
        <color auto="1"/>
      </font>
    </ndxf>
  </rcc>
  <rcc rId="1975" sId="3" odxf="1" dxf="1">
    <nc r="AK33">
      <v>0</v>
    </nc>
    <odxf>
      <font>
        <sz val="10"/>
        <color auto="1"/>
      </font>
    </odxf>
    <ndxf>
      <font>
        <sz val="10"/>
        <color auto="1"/>
      </font>
    </ndxf>
  </rcc>
  <rcc rId="1976" sId="3" odxf="1" dxf="1">
    <nc r="AL33">
      <v>0</v>
    </nc>
    <odxf>
      <font>
        <sz val="10"/>
        <color auto="1"/>
      </font>
    </odxf>
    <ndxf>
      <font>
        <sz val="10"/>
        <color auto="1"/>
      </font>
    </ndxf>
  </rcc>
  <rcc rId="1977" sId="3" odxf="1" dxf="1">
    <nc r="AM33">
      <v>0</v>
    </nc>
    <odxf>
      <font>
        <sz val="10"/>
        <color auto="1"/>
      </font>
    </odxf>
    <ndxf>
      <font>
        <sz val="10"/>
        <color auto="1"/>
      </font>
    </ndxf>
  </rcc>
  <rcc rId="1978" sId="3" odxf="1" dxf="1">
    <nc r="AN33">
      <v>0</v>
    </nc>
    <odxf>
      <font>
        <sz val="10"/>
        <color auto="1"/>
      </font>
    </odxf>
    <ndxf>
      <font>
        <sz val="10"/>
        <color auto="1"/>
      </font>
    </ndxf>
  </rcc>
  <rcc rId="1979" sId="3" odxf="1" dxf="1">
    <nc r="AO33">
      <v>0</v>
    </nc>
    <odxf>
      <font>
        <sz val="10"/>
        <color auto="1"/>
      </font>
    </odxf>
    <ndxf>
      <font>
        <sz val="10"/>
        <color auto="1"/>
      </font>
    </ndxf>
  </rcc>
  <rcc rId="1980" sId="3" odxf="1" dxf="1">
    <nc r="AP33">
      <v>0</v>
    </nc>
    <odxf>
      <font>
        <sz val="10"/>
        <color auto="1"/>
      </font>
    </odxf>
    <ndxf>
      <font>
        <sz val="10"/>
        <color auto="1"/>
      </font>
    </ndxf>
  </rcc>
  <rcc rId="1981" sId="3" odxf="1" dxf="1">
    <nc r="AQ33">
      <v>0</v>
    </nc>
    <odxf>
      <font>
        <sz val="10"/>
        <color auto="1"/>
      </font>
    </odxf>
    <ndxf>
      <font>
        <sz val="10"/>
        <color auto="1"/>
      </font>
    </ndxf>
  </rcc>
  <rcc rId="1982" sId="3" odxf="1" dxf="1">
    <nc r="AR33">
      <v>0</v>
    </nc>
    <odxf>
      <font>
        <sz val="10"/>
        <color auto="1"/>
      </font>
    </odxf>
    <ndxf>
      <font>
        <sz val="10"/>
        <color auto="1"/>
      </font>
    </ndxf>
  </rcc>
  <rcc rId="1983" sId="3" odxf="1" dxf="1">
    <nc r="AS33">
      <v>0</v>
    </nc>
    <odxf>
      <font>
        <sz val="10"/>
        <color auto="1"/>
      </font>
    </odxf>
    <ndxf>
      <font>
        <sz val="10"/>
        <color auto="1"/>
      </font>
    </ndxf>
  </rcc>
  <rcc rId="1984" sId="3" odxf="1" dxf="1">
    <nc r="AT33">
      <v>0</v>
    </nc>
    <odxf>
      <font>
        <sz val="10"/>
        <color auto="1"/>
      </font>
    </odxf>
    <ndxf>
      <font>
        <sz val="10"/>
        <color auto="1"/>
      </font>
    </ndxf>
  </rcc>
  <rcc rId="1985" sId="3" odxf="1" dxf="1">
    <nc r="AU33">
      <v>0</v>
    </nc>
    <odxf>
      <font>
        <sz val="10"/>
        <color auto="1"/>
      </font>
    </odxf>
    <ndxf>
      <font>
        <sz val="10"/>
        <color auto="1"/>
      </font>
    </ndxf>
  </rcc>
  <rcc rId="1986" sId="3" odxf="1" dxf="1">
    <nc r="AV33">
      <v>0</v>
    </nc>
    <odxf>
      <font>
        <sz val="10"/>
        <color auto="1"/>
      </font>
    </odxf>
    <ndxf>
      <font>
        <sz val="10"/>
        <color auto="1"/>
      </font>
    </ndxf>
  </rcc>
  <rcc rId="1987" sId="3" odxf="1" dxf="1">
    <nc r="AW33">
      <v>0</v>
    </nc>
    <odxf>
      <font>
        <sz val="10"/>
        <color auto="1"/>
      </font>
    </odxf>
    <ndxf>
      <font>
        <sz val="10"/>
        <color auto="1"/>
      </font>
    </ndxf>
  </rcc>
  <rcc rId="1988" sId="3" odxf="1" dxf="1">
    <nc r="AX33">
      <v>0</v>
    </nc>
    <odxf>
      <font>
        <sz val="10"/>
        <color auto="1"/>
      </font>
    </odxf>
    <ndxf>
      <font>
        <sz val="10"/>
        <color auto="1"/>
      </font>
    </ndxf>
  </rcc>
  <rcc rId="1989" sId="3" odxf="1" dxf="1">
    <nc r="AY33">
      <v>0</v>
    </nc>
    <odxf>
      <font>
        <sz val="10"/>
        <color auto="1"/>
      </font>
    </odxf>
    <ndxf>
      <font>
        <sz val="10"/>
        <color auto="1"/>
      </font>
    </ndxf>
  </rcc>
  <rcc rId="1990" sId="3" odxf="1" dxf="1">
    <nc r="AZ33">
      <v>0</v>
    </nc>
    <odxf>
      <font>
        <sz val="10"/>
        <color auto="1"/>
      </font>
    </odxf>
    <ndxf>
      <font>
        <sz val="10"/>
        <color auto="1"/>
      </font>
    </ndxf>
  </rcc>
  <rcc rId="1991" sId="3" odxf="1" dxf="1">
    <nc r="BA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92" sId="3" odxf="1" dxf="1">
    <nc r="BB33">
      <v>0</v>
    </nc>
    <odxf>
      <font>
        <sz val="10"/>
        <color auto="1"/>
      </font>
    </odxf>
    <ndxf>
      <font>
        <sz val="10"/>
        <color auto="1"/>
      </font>
    </ndxf>
  </rcc>
  <rcc rId="1993" sId="3" odxf="1" dxf="1">
    <nc r="BC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94" sId="3" odxf="1" dxf="1">
    <nc r="BD33">
      <v>0</v>
    </nc>
    <odxf>
      <font>
        <sz val="10"/>
        <color auto="1"/>
      </font>
    </odxf>
    <ndxf>
      <font>
        <sz val="10"/>
        <color auto="1"/>
      </font>
    </ndxf>
  </rcc>
  <rcc rId="1995" sId="3" odxf="1" dxf="1">
    <nc r="BE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96" sId="3" odxf="1" dxf="1">
    <nc r="BF33">
      <v>35.4</v>
    </nc>
    <odxf>
      <font>
        <sz val="10"/>
        <color auto="1"/>
      </font>
    </odxf>
    <ndxf>
      <font>
        <sz val="10"/>
        <color auto="1"/>
      </font>
    </ndxf>
  </rcc>
  <rcc rId="1997" sId="3" odxf="1" dxf="1">
    <nc r="BG33">
      <v>35.6</v>
    </nc>
    <odxf>
      <font>
        <sz val="10"/>
        <color auto="1"/>
      </font>
    </odxf>
    <ndxf>
      <font>
        <sz val="10"/>
        <color auto="1"/>
      </font>
    </ndxf>
  </rcc>
  <rcc rId="1998" sId="3" odxf="1" dxf="1">
    <nc r="BH33">
      <v>35.200000000000003</v>
    </nc>
    <odxf>
      <font>
        <sz val="10"/>
        <color auto="1"/>
      </font>
    </odxf>
    <ndxf>
      <font>
        <sz val="10"/>
        <color auto="1"/>
      </font>
    </ndxf>
  </rcc>
  <rfmt sheetId="3" sqref="A33:XFD33" start="0" length="0">
    <dxf>
      <alignment vertical="center" wrapText="1"/>
    </dxf>
  </rfmt>
  <rfmt sheetId="3" sqref="A34" start="0" length="0">
    <dxf>
      <font>
        <sz val="10"/>
        <color auto="1"/>
      </font>
    </dxf>
  </rfmt>
  <rfmt sheetId="3" sqref="B34" start="0" length="0">
    <dxf>
      <font>
        <sz val="10"/>
        <color auto="1"/>
      </font>
    </dxf>
  </rfmt>
  <rfmt sheetId="3" sqref="C34" start="0" length="0">
    <dxf>
      <font>
        <sz val="10"/>
        <color auto="1"/>
      </font>
    </dxf>
  </rfmt>
  <rfmt sheetId="3" sqref="D34" start="0" length="0">
    <dxf>
      <font>
        <sz val="10"/>
        <color auto="1"/>
      </font>
    </dxf>
  </rfmt>
  <rfmt sheetId="3" sqref="E34" start="0" length="0">
    <dxf>
      <font>
        <sz val="10"/>
        <color auto="1"/>
      </font>
    </dxf>
  </rfmt>
  <rfmt sheetId="3" sqref="F34" start="0" length="0">
    <dxf>
      <font>
        <sz val="10"/>
        <color auto="1"/>
      </font>
    </dxf>
  </rfmt>
  <rcc rId="1999" sId="3" odxf="1" dxf="1">
    <nc r="G3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00" sId="3" odxf="1" dxf="1">
    <nc r="H34">
      <v>268.39999999999998</v>
    </nc>
    <odxf>
      <font>
        <sz val="10"/>
        <color auto="1"/>
      </font>
    </odxf>
    <ndxf>
      <font>
        <sz val="10"/>
        <color auto="1"/>
      </font>
    </ndxf>
  </rcc>
  <rfmt sheetId="3" sqref="I34" start="0" length="0">
    <dxf>
      <font>
        <sz val="10"/>
        <color auto="1"/>
      </font>
    </dxf>
  </rfmt>
  <rcc rId="2001" sId="3" odxf="1" dxf="1">
    <nc r="J34">
      <v>11.2</v>
    </nc>
    <odxf>
      <font>
        <sz val="10"/>
        <color auto="1"/>
      </font>
    </odxf>
    <ndxf>
      <font>
        <sz val="10"/>
        <color auto="1"/>
      </font>
    </ndxf>
  </rcc>
  <rcc rId="2002" sId="3" odxf="1" dxf="1">
    <nc r="K34">
      <v>11.2</v>
    </nc>
    <odxf>
      <font>
        <sz val="10"/>
        <color auto="1"/>
      </font>
    </odxf>
    <ndxf>
      <font>
        <sz val="10"/>
        <color auto="1"/>
      </font>
    </ndxf>
  </rcc>
  <rcc rId="2003" sId="3" odxf="1" dxf="1">
    <nc r="L34">
      <v>11.2</v>
    </nc>
    <odxf>
      <font>
        <sz val="10"/>
        <color auto="1"/>
      </font>
    </odxf>
    <ndxf>
      <font>
        <sz val="10"/>
        <color auto="1"/>
      </font>
    </ndxf>
  </rcc>
  <rcc rId="2004" sId="3" odxf="1" dxf="1">
    <nc r="M34">
      <v>11.2</v>
    </nc>
    <odxf>
      <font>
        <sz val="10"/>
        <color auto="1"/>
      </font>
    </odxf>
    <ndxf>
      <font>
        <sz val="10"/>
        <color auto="1"/>
      </font>
    </ndxf>
  </rcc>
  <rcc rId="2005" sId="3" odxf="1" dxf="1">
    <nc r="N34">
      <v>11.2</v>
    </nc>
    <odxf>
      <font>
        <sz val="10"/>
        <color auto="1"/>
      </font>
    </odxf>
    <ndxf>
      <font>
        <sz val="10"/>
        <color auto="1"/>
      </font>
    </ndxf>
  </rcc>
  <rcc rId="2006" sId="3" odxf="1" dxf="1">
    <nc r="O34">
      <v>11.7</v>
    </nc>
    <odxf>
      <font>
        <sz val="10"/>
        <color auto="1"/>
      </font>
    </odxf>
    <ndxf>
      <font>
        <sz val="10"/>
        <color auto="1"/>
      </font>
    </ndxf>
  </rcc>
  <rcc rId="2007" sId="3" odxf="1" dxf="1">
    <nc r="P34">
      <v>11.7</v>
    </nc>
    <odxf>
      <font>
        <sz val="10"/>
        <color auto="1"/>
      </font>
    </odxf>
    <ndxf>
      <font>
        <sz val="10"/>
        <color auto="1"/>
      </font>
    </ndxf>
  </rcc>
  <rcc rId="2008" sId="3" odxf="1" dxf="1">
    <nc r="Q34">
      <v>11.7</v>
    </nc>
    <odxf>
      <font>
        <sz val="10"/>
        <color auto="1"/>
      </font>
    </odxf>
    <ndxf>
      <font>
        <sz val="10"/>
        <color auto="1"/>
      </font>
    </ndxf>
  </rcc>
  <rcc rId="2009" sId="3" odxf="1" dxf="1">
    <nc r="R34">
      <v>11.7</v>
    </nc>
    <odxf>
      <font>
        <sz val="10"/>
        <color auto="1"/>
      </font>
    </odxf>
    <ndxf>
      <font>
        <sz val="10"/>
        <color auto="1"/>
      </font>
    </ndxf>
  </rcc>
  <rcc rId="2010" sId="3" odxf="1" dxf="1">
    <nc r="S34">
      <v>11.7</v>
    </nc>
    <odxf>
      <font>
        <sz val="10"/>
        <color auto="1"/>
      </font>
    </odxf>
    <ndxf>
      <font>
        <sz val="10"/>
        <color auto="1"/>
      </font>
    </ndxf>
  </rcc>
  <rcc rId="2011" sId="3" odxf="1" dxf="1">
    <nc r="T34">
      <v>586.6</v>
    </nc>
    <odxf>
      <font>
        <sz val="10"/>
        <color auto="1"/>
      </font>
    </odxf>
    <ndxf>
      <font>
        <sz val="10"/>
        <color auto="1"/>
      </font>
    </ndxf>
  </rcc>
  <rcc rId="2012" sId="3" odxf="1" dxf="1">
    <nc r="U34">
      <v>11.7</v>
    </nc>
    <odxf>
      <font>
        <sz val="10"/>
        <color auto="1"/>
      </font>
    </odxf>
    <ndxf>
      <font>
        <sz val="10"/>
        <color auto="1"/>
      </font>
    </ndxf>
  </rcc>
  <rcc rId="2013" sId="3" odxf="1" dxf="1">
    <nc r="V34">
      <v>11.7</v>
    </nc>
    <odxf>
      <font>
        <sz val="10"/>
        <color auto="1"/>
      </font>
    </odxf>
    <ndxf>
      <font>
        <sz val="10"/>
        <color auto="1"/>
      </font>
    </ndxf>
  </rcc>
  <rcc rId="2014" sId="3" odxf="1" dxf="1">
    <nc r="W34">
      <v>11.7</v>
    </nc>
    <odxf>
      <font>
        <sz val="10"/>
        <color auto="1"/>
      </font>
    </odxf>
    <ndxf>
      <font>
        <sz val="10"/>
        <color auto="1"/>
      </font>
    </ndxf>
  </rcc>
  <rcc rId="2015" sId="3" odxf="1" dxf="1">
    <nc r="X34">
      <v>11.7</v>
    </nc>
    <odxf>
      <font>
        <sz val="10"/>
        <color auto="1"/>
      </font>
    </odxf>
    <ndxf>
      <font>
        <sz val="10"/>
        <color auto="1"/>
      </font>
    </ndxf>
  </rcc>
  <rcc rId="2016" sId="3" odxf="1" dxf="1">
    <nc r="Y34">
      <v>11.8</v>
    </nc>
    <odxf>
      <font>
        <sz val="10"/>
        <color auto="1"/>
      </font>
    </odxf>
    <ndxf>
      <font>
        <sz val="10"/>
        <color auto="1"/>
      </font>
    </ndxf>
  </rcc>
  <rcc rId="2017" sId="3" odxf="1" dxf="1">
    <nc r="Z34">
      <v>11.8</v>
    </nc>
    <odxf>
      <font>
        <sz val="10"/>
        <color auto="1"/>
      </font>
    </odxf>
    <ndxf>
      <font>
        <sz val="10"/>
        <color auto="1"/>
      </font>
    </ndxf>
  </rcc>
  <rcc rId="2018" sId="3" odxf="1" dxf="1">
    <nc r="AA34">
      <v>11.2</v>
    </nc>
    <odxf>
      <font>
        <sz val="10"/>
        <color auto="1"/>
      </font>
    </odxf>
    <ndxf>
      <font>
        <sz val="10"/>
        <color auto="1"/>
      </font>
    </ndxf>
  </rcc>
  <rcc rId="2019" sId="3" odxf="1" dxf="1">
    <nc r="AB34">
      <v>11.2</v>
    </nc>
    <odxf>
      <font>
        <sz val="10"/>
        <color auto="1"/>
      </font>
    </odxf>
    <ndxf>
      <font>
        <sz val="10"/>
        <color auto="1"/>
      </font>
    </ndxf>
  </rcc>
  <rcc rId="2020" sId="3" odxf="1" dxf="1">
    <nc r="AC34">
      <v>11.2</v>
    </nc>
    <odxf>
      <font>
        <sz val="10"/>
        <color auto="1"/>
      </font>
    </odxf>
    <ndxf>
      <font>
        <sz val="10"/>
        <color auto="1"/>
      </font>
    </ndxf>
  </rcc>
  <rcc rId="2021" sId="3" odxf="1" dxf="1">
    <nc r="AD34">
      <v>11.7</v>
    </nc>
    <odxf>
      <font>
        <sz val="10"/>
        <color auto="1"/>
      </font>
    </odxf>
    <ndxf>
      <font>
        <sz val="10"/>
        <color auto="1"/>
      </font>
    </ndxf>
  </rcc>
  <rcc rId="2022" sId="3" odxf="1" dxf="1">
    <nc r="AE34">
      <v>11.2</v>
    </nc>
    <odxf>
      <font>
        <sz val="10"/>
        <color auto="1"/>
      </font>
    </odxf>
    <ndxf>
      <font>
        <sz val="10"/>
        <color auto="1"/>
      </font>
    </ndxf>
  </rcc>
  <rcc rId="2023" sId="3" odxf="1" dxf="1">
    <nc r="AF34">
      <v>11.2</v>
    </nc>
    <odxf>
      <font>
        <sz val="10"/>
        <color auto="1"/>
      </font>
    </odxf>
    <ndxf>
      <font>
        <sz val="10"/>
        <color auto="1"/>
      </font>
    </ndxf>
  </rcc>
  <rcc rId="2024" sId="3" odxf="1" dxf="1">
    <nc r="AG34">
      <v>11.2</v>
    </nc>
    <odxf>
      <font>
        <sz val="10"/>
        <color auto="1"/>
      </font>
    </odxf>
    <ndxf>
      <font>
        <sz val="10"/>
        <color auto="1"/>
      </font>
    </ndxf>
  </rcc>
  <rcc rId="2025" sId="3" odxf="1" dxf="1">
    <nc r="AH34">
      <v>11.2</v>
    </nc>
    <odxf>
      <font>
        <sz val="10"/>
        <color auto="1"/>
      </font>
    </odxf>
    <ndxf>
      <font>
        <sz val="10"/>
        <color auto="1"/>
      </font>
    </ndxf>
  </rcc>
  <rcc rId="2026" sId="3" odxf="1" dxf="1">
    <nc r="AI34">
      <v>11.2</v>
    </nc>
    <odxf>
      <font>
        <sz val="10"/>
        <color auto="1"/>
      </font>
    </odxf>
    <ndxf>
      <font>
        <sz val="10"/>
        <color auto="1"/>
      </font>
    </ndxf>
  </rcc>
  <rcc rId="2027" sId="3" odxf="1" dxf="1">
    <nc r="AJ34">
      <v>11.2</v>
    </nc>
    <odxf>
      <font>
        <sz val="10"/>
        <color auto="1"/>
      </font>
    </odxf>
    <ndxf>
      <font>
        <sz val="10"/>
        <color auto="1"/>
      </font>
    </ndxf>
  </rcc>
  <rcc rId="2028" sId="3" odxf="1" dxf="1">
    <nc r="AK34">
      <v>11.2</v>
    </nc>
    <odxf>
      <font>
        <sz val="10"/>
        <color auto="1"/>
      </font>
    </odxf>
    <ndxf>
      <font>
        <sz val="10"/>
        <color auto="1"/>
      </font>
    </ndxf>
  </rcc>
  <rcc rId="2029" sId="3" odxf="1" dxf="1">
    <nc r="AL34">
      <v>11.2</v>
    </nc>
    <odxf>
      <font>
        <sz val="10"/>
        <color auto="1"/>
      </font>
    </odxf>
    <ndxf>
      <font>
        <sz val="10"/>
        <color auto="1"/>
      </font>
    </ndxf>
  </rcc>
  <rcc rId="2030" sId="3" odxf="1" dxf="1">
    <nc r="AM34">
      <v>11.2</v>
    </nc>
    <odxf>
      <font>
        <sz val="10"/>
        <color auto="1"/>
      </font>
    </odxf>
    <ndxf>
      <font>
        <sz val="10"/>
        <color auto="1"/>
      </font>
    </ndxf>
  </rcc>
  <rcc rId="2031" sId="3" odxf="1" dxf="1">
    <nc r="AN34">
      <v>11.2</v>
    </nc>
    <odxf>
      <font>
        <sz val="10"/>
        <color auto="1"/>
      </font>
    </odxf>
    <ndxf>
      <font>
        <sz val="10"/>
        <color auto="1"/>
      </font>
    </ndxf>
  </rcc>
  <rcc rId="2032" sId="3" odxf="1" dxf="1">
    <nc r="AO34">
      <v>11.2</v>
    </nc>
    <odxf>
      <font>
        <sz val="10"/>
        <color auto="1"/>
      </font>
    </odxf>
    <ndxf>
      <font>
        <sz val="10"/>
        <color auto="1"/>
      </font>
    </ndxf>
  </rcc>
  <rcc rId="2033" sId="3" odxf="1" dxf="1">
    <nc r="AP34">
      <v>11.2</v>
    </nc>
    <odxf>
      <font>
        <sz val="10"/>
        <color auto="1"/>
      </font>
    </odxf>
    <ndxf>
      <font>
        <sz val="10"/>
        <color auto="1"/>
      </font>
    </ndxf>
  </rcc>
  <rcc rId="2034" sId="3" odxf="1" dxf="1">
    <nc r="AQ34">
      <v>11.2</v>
    </nc>
    <odxf>
      <font>
        <sz val="10"/>
        <color auto="1"/>
      </font>
    </odxf>
    <ndxf>
      <font>
        <sz val="10"/>
        <color auto="1"/>
      </font>
    </ndxf>
  </rcc>
  <rcc rId="2035" sId="3" odxf="1" dxf="1">
    <nc r="AR34">
      <v>11.2</v>
    </nc>
    <odxf>
      <font>
        <sz val="10"/>
        <color auto="1"/>
      </font>
    </odxf>
    <ndxf>
      <font>
        <sz val="10"/>
        <color auto="1"/>
      </font>
    </ndxf>
  </rcc>
  <rcc rId="2036" sId="3" odxf="1" dxf="1">
    <nc r="AS34">
      <v>11.2</v>
    </nc>
    <odxf>
      <font>
        <sz val="10"/>
        <color auto="1"/>
      </font>
    </odxf>
    <ndxf>
      <font>
        <sz val="10"/>
        <color auto="1"/>
      </font>
    </ndxf>
  </rcc>
  <rcc rId="2037" sId="3" odxf="1" dxf="1">
    <nc r="AT34">
      <v>11.2</v>
    </nc>
    <odxf>
      <font>
        <sz val="10"/>
        <color auto="1"/>
      </font>
    </odxf>
    <ndxf>
      <font>
        <sz val="10"/>
        <color auto="1"/>
      </font>
    </ndxf>
  </rcc>
  <rcc rId="2038" sId="3" odxf="1" dxf="1">
    <nc r="AU34">
      <v>11.2</v>
    </nc>
    <odxf>
      <font>
        <sz val="10"/>
        <color auto="1"/>
      </font>
    </odxf>
    <ndxf>
      <font>
        <sz val="10"/>
        <color auto="1"/>
      </font>
    </ndxf>
  </rcc>
  <rcc rId="2039" sId="3" odxf="1" dxf="1">
    <nc r="AV34">
      <v>11.2</v>
    </nc>
    <odxf>
      <font>
        <sz val="10"/>
        <color auto="1"/>
      </font>
    </odxf>
    <ndxf>
      <font>
        <sz val="10"/>
        <color auto="1"/>
      </font>
    </ndxf>
  </rcc>
  <rcc rId="2040" sId="3" odxf="1" dxf="1">
    <nc r="AW34">
      <v>11.2</v>
    </nc>
    <odxf>
      <font>
        <sz val="10"/>
        <color auto="1"/>
      </font>
    </odxf>
    <ndxf>
      <font>
        <sz val="10"/>
        <color auto="1"/>
      </font>
    </ndxf>
  </rcc>
  <rcc rId="2041" sId="3" odxf="1" dxf="1">
    <nc r="AX34">
      <v>11.2</v>
    </nc>
    <odxf>
      <font>
        <sz val="10"/>
        <color auto="1"/>
      </font>
    </odxf>
    <ndxf>
      <font>
        <sz val="10"/>
        <color auto="1"/>
      </font>
    </ndxf>
  </rcc>
  <rcc rId="2042" sId="3" odxf="1" dxf="1">
    <nc r="AY34">
      <v>11.2</v>
    </nc>
    <odxf>
      <font>
        <sz val="10"/>
        <color auto="1"/>
      </font>
    </odxf>
    <ndxf>
      <font>
        <sz val="10"/>
        <color auto="1"/>
      </font>
    </ndxf>
  </rcc>
  <rcc rId="2043" sId="3" odxf="1" dxf="1">
    <nc r="AZ34">
      <v>11.2</v>
    </nc>
    <odxf>
      <font>
        <sz val="10"/>
        <color auto="1"/>
      </font>
    </odxf>
    <ndxf>
      <font>
        <sz val="10"/>
        <color auto="1"/>
      </font>
    </ndxf>
  </rcc>
  <rcc rId="2044" sId="3" odxf="1" dxf="1">
    <nc r="BA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45" sId="3" odxf="1" dxf="1">
    <nc r="BB34">
      <v>11.2</v>
    </nc>
    <odxf>
      <font>
        <sz val="10"/>
        <color auto="1"/>
      </font>
    </odxf>
    <ndxf>
      <font>
        <sz val="10"/>
        <color auto="1"/>
      </font>
    </ndxf>
  </rcc>
  <rcc rId="2046" sId="3" odxf="1" dxf="1">
    <nc r="BC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47" sId="3" odxf="1" dxf="1">
    <nc r="BD34">
      <v>11.2</v>
    </nc>
    <odxf>
      <font>
        <sz val="10"/>
        <color auto="1"/>
      </font>
    </odxf>
    <ndxf>
      <font>
        <sz val="10"/>
        <color auto="1"/>
      </font>
    </ndxf>
  </rcc>
  <rcc rId="2048" sId="3" odxf="1" dxf="1">
    <nc r="BE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49" sId="3" odxf="1" dxf="1">
    <nc r="BF34">
      <v>11.2</v>
    </nc>
    <odxf>
      <font>
        <sz val="10"/>
        <color auto="1"/>
      </font>
    </odxf>
    <ndxf>
      <font>
        <sz val="10"/>
        <color auto="1"/>
      </font>
    </ndxf>
  </rcc>
  <rcc rId="2050" sId="3" odxf="1" dxf="1">
    <nc r="BG34">
      <v>11.2</v>
    </nc>
    <odxf>
      <font>
        <sz val="10"/>
        <color auto="1"/>
      </font>
    </odxf>
    <ndxf>
      <font>
        <sz val="10"/>
        <color auto="1"/>
      </font>
    </ndxf>
  </rcc>
  <rcc rId="2051" sId="3" odxf="1" dxf="1">
    <nc r="BH34">
      <v>11.2</v>
    </nc>
    <odxf>
      <font>
        <sz val="10"/>
        <color auto="1"/>
      </font>
    </odxf>
    <ndxf>
      <font>
        <sz val="10"/>
        <color auto="1"/>
      </font>
    </ndxf>
  </rcc>
  <rfmt sheetId="3" sqref="A34:XFD34" start="0" length="0">
    <dxf>
      <alignment vertical="center" wrapText="1"/>
    </dxf>
  </rfmt>
  <rfmt sheetId="3" sqref="A35" start="0" length="0">
    <dxf>
      <font>
        <sz val="10"/>
        <color auto="1"/>
      </font>
    </dxf>
  </rfmt>
  <rfmt sheetId="3" sqref="B35" start="0" length="0">
    <dxf>
      <font>
        <sz val="10"/>
        <color auto="1"/>
      </font>
    </dxf>
  </rfmt>
  <rfmt sheetId="3" sqref="C35" start="0" length="0">
    <dxf>
      <font>
        <sz val="10"/>
        <color auto="1"/>
      </font>
    </dxf>
  </rfmt>
  <rfmt sheetId="3" sqref="D35" start="0" length="0">
    <dxf>
      <font>
        <sz val="10"/>
        <color auto="1"/>
      </font>
    </dxf>
  </rfmt>
  <rfmt sheetId="3" sqref="E35" start="0" length="0">
    <dxf>
      <font>
        <sz val="10"/>
        <color auto="1"/>
      </font>
    </dxf>
  </rfmt>
  <rfmt sheetId="3" sqref="F35" start="0" length="0">
    <dxf>
      <font>
        <sz val="10"/>
        <color auto="1"/>
      </font>
    </dxf>
  </rfmt>
  <rcc rId="2052" sId="3" odxf="1" dxf="1">
    <nc r="G3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53" sId="3" odxf="1" dxf="1">
    <nc r="H35">
      <v>268.39999999999998</v>
    </nc>
    <odxf>
      <font>
        <sz val="10"/>
        <color auto="1"/>
      </font>
    </odxf>
    <ndxf>
      <font>
        <sz val="10"/>
        <color auto="1"/>
      </font>
    </ndxf>
  </rcc>
  <rfmt sheetId="3" sqref="I35" start="0" length="0">
    <dxf>
      <font>
        <sz val="10"/>
        <color auto="1"/>
      </font>
    </dxf>
  </rfmt>
  <rcc rId="2054" sId="3" odxf="1" dxf="1">
    <nc r="J35">
      <v>1.2</v>
    </nc>
    <odxf>
      <font>
        <sz val="10"/>
        <color auto="1"/>
      </font>
    </odxf>
    <ndxf>
      <font>
        <sz val="10"/>
        <color auto="1"/>
      </font>
    </ndxf>
  </rcc>
  <rcc rId="2055" sId="3" odxf="1" dxf="1">
    <nc r="K35">
      <v>1.2</v>
    </nc>
    <odxf>
      <font>
        <sz val="10"/>
        <color auto="1"/>
      </font>
    </odxf>
    <ndxf>
      <font>
        <sz val="10"/>
        <color auto="1"/>
      </font>
    </ndxf>
  </rcc>
  <rcc rId="2056" sId="3" odxf="1" dxf="1">
    <nc r="L35">
      <v>1.2</v>
    </nc>
    <odxf>
      <font>
        <sz val="10"/>
        <color auto="1"/>
      </font>
    </odxf>
    <ndxf>
      <font>
        <sz val="10"/>
        <color auto="1"/>
      </font>
    </ndxf>
  </rcc>
  <rcc rId="2057" sId="3" odxf="1" dxf="1">
    <nc r="M35">
      <v>1.2</v>
    </nc>
    <odxf>
      <font>
        <sz val="10"/>
        <color auto="1"/>
      </font>
    </odxf>
    <ndxf>
      <font>
        <sz val="10"/>
        <color auto="1"/>
      </font>
    </ndxf>
  </rcc>
  <rcc rId="2058" sId="3" odxf="1" dxf="1">
    <nc r="N35">
      <v>1.2</v>
    </nc>
    <odxf>
      <font>
        <sz val="10"/>
        <color auto="1"/>
      </font>
    </odxf>
    <ndxf>
      <font>
        <sz val="10"/>
        <color auto="1"/>
      </font>
    </ndxf>
  </rcc>
  <rcc rId="2059" sId="3" odxf="1" dxf="1">
    <nc r="O35">
      <v>0.6</v>
    </nc>
    <odxf>
      <font>
        <sz val="10"/>
        <color auto="1"/>
      </font>
    </odxf>
    <ndxf>
      <font>
        <sz val="10"/>
        <color auto="1"/>
      </font>
    </ndxf>
  </rcc>
  <rcc rId="2060" sId="3" odxf="1" dxf="1">
    <nc r="P35">
      <v>36.4</v>
    </nc>
    <odxf>
      <font>
        <sz val="10"/>
        <color auto="1"/>
      </font>
    </odxf>
    <ndxf>
      <font>
        <sz val="10"/>
        <color auto="1"/>
      </font>
    </ndxf>
  </rcc>
  <rcc rId="2061" sId="3" odxf="1" dxf="1">
    <nc r="Q35">
      <v>0.6</v>
    </nc>
    <odxf>
      <font>
        <sz val="10"/>
        <color auto="1"/>
      </font>
    </odxf>
    <ndxf>
      <font>
        <sz val="10"/>
        <color auto="1"/>
      </font>
    </ndxf>
  </rcc>
  <rcc rId="2062" sId="3" odxf="1" dxf="1">
    <nc r="R35">
      <v>0.6</v>
    </nc>
    <odxf>
      <font>
        <sz val="10"/>
        <color auto="1"/>
      </font>
    </odxf>
    <ndxf>
      <font>
        <sz val="10"/>
        <color auto="1"/>
      </font>
    </ndxf>
  </rcc>
  <rcc rId="2063" sId="3" odxf="1" dxf="1">
    <nc r="S35">
      <v>0.6</v>
    </nc>
    <odxf>
      <font>
        <sz val="10"/>
        <color auto="1"/>
      </font>
    </odxf>
    <ndxf>
      <font>
        <sz val="10"/>
        <color auto="1"/>
      </font>
    </ndxf>
  </rcc>
  <rcc rId="2064" sId="3" odxf="1" dxf="1">
    <nc r="T35">
      <v>42.4</v>
    </nc>
    <odxf>
      <font>
        <sz val="10"/>
        <color auto="1"/>
      </font>
    </odxf>
    <ndxf>
      <font>
        <sz val="10"/>
        <color auto="1"/>
      </font>
    </ndxf>
  </rcc>
  <rcc rId="2065" sId="3" odxf="1" dxf="1">
    <nc r="U35">
      <v>0.8</v>
    </nc>
    <odxf>
      <font>
        <sz val="10"/>
        <color auto="1"/>
      </font>
    </odxf>
    <ndxf>
      <font>
        <sz val="10"/>
        <color auto="1"/>
      </font>
    </ndxf>
  </rcc>
  <rcc rId="2066" sId="3" odxf="1" dxf="1">
    <nc r="V35">
      <v>56.2</v>
    </nc>
    <odxf>
      <font>
        <sz val="10"/>
        <color auto="1"/>
      </font>
    </odxf>
    <ndxf>
      <font>
        <sz val="10"/>
        <color auto="1"/>
      </font>
    </ndxf>
  </rcc>
  <rcc rId="2067" sId="3" odxf="1" dxf="1">
    <nc r="W35">
      <v>1.2</v>
    </nc>
    <odxf>
      <font>
        <sz val="10"/>
        <color auto="1"/>
      </font>
    </odxf>
    <ndxf>
      <font>
        <sz val="10"/>
        <color auto="1"/>
      </font>
    </ndxf>
  </rcc>
  <rcc rId="2068" sId="3" odxf="1" dxf="1">
    <nc r="X35">
      <v>81.8</v>
    </nc>
    <odxf>
      <font>
        <sz val="10"/>
        <color auto="1"/>
      </font>
    </odxf>
    <ndxf>
      <font>
        <sz val="10"/>
        <color auto="1"/>
      </font>
    </ndxf>
  </rcc>
  <rcc rId="2069" sId="3" odxf="1" dxf="1">
    <nc r="Y35">
      <v>1.6</v>
    </nc>
    <odxf>
      <font>
        <sz val="10"/>
        <color auto="1"/>
      </font>
    </odxf>
    <ndxf>
      <font>
        <sz val="10"/>
        <color auto="1"/>
      </font>
    </ndxf>
  </rcc>
  <rcc rId="2070" sId="3" odxf="1" dxf="1">
    <nc r="Z35">
      <v>1.6</v>
    </nc>
    <odxf>
      <font>
        <sz val="10"/>
        <color auto="1"/>
      </font>
    </odxf>
    <ndxf>
      <font>
        <sz val="10"/>
        <color auto="1"/>
      </font>
    </ndxf>
  </rcc>
  <rcc rId="2071" sId="3" odxf="1" dxf="1">
    <nc r="AA35">
      <v>1</v>
    </nc>
    <odxf>
      <font>
        <sz val="10"/>
        <color auto="1"/>
      </font>
    </odxf>
    <ndxf>
      <font>
        <sz val="10"/>
        <color auto="1"/>
      </font>
    </ndxf>
  </rcc>
  <rcc rId="2072" sId="3" odxf="1" dxf="1">
    <nc r="AB35">
      <v>1</v>
    </nc>
    <odxf>
      <font>
        <sz val="10"/>
        <color auto="1"/>
      </font>
    </odxf>
    <ndxf>
      <font>
        <sz val="10"/>
        <color auto="1"/>
      </font>
    </ndxf>
  </rcc>
  <rcc rId="2073" sId="3" odxf="1" dxf="1">
    <nc r="AC35">
      <v>1.2</v>
    </nc>
    <odxf>
      <font>
        <sz val="10"/>
        <color auto="1"/>
      </font>
    </odxf>
    <ndxf>
      <font>
        <sz val="10"/>
        <color auto="1"/>
      </font>
    </ndxf>
  </rcc>
  <rcc rId="2074" sId="3" odxf="1" dxf="1">
    <nc r="AD35">
      <v>0.8</v>
    </nc>
    <odxf>
      <font>
        <sz val="10"/>
        <color auto="1"/>
      </font>
    </odxf>
    <ndxf>
      <font>
        <sz val="10"/>
        <color auto="1"/>
      </font>
    </ndxf>
  </rcc>
  <rcc rId="2075" sId="3" odxf="1" dxf="1">
    <nc r="AE35">
      <v>0.9</v>
    </nc>
    <odxf>
      <font>
        <sz val="10"/>
        <color auto="1"/>
      </font>
    </odxf>
    <ndxf>
      <font>
        <sz val="10"/>
        <color auto="1"/>
      </font>
    </ndxf>
  </rcc>
  <rcc rId="2076" sId="3" odxf="1" dxf="1">
    <nc r="AF35">
      <v>0.9</v>
    </nc>
    <odxf>
      <font>
        <sz val="10"/>
        <color auto="1"/>
      </font>
    </odxf>
    <ndxf>
      <font>
        <sz val="10"/>
        <color auto="1"/>
      </font>
    </ndxf>
  </rcc>
  <rcc rId="2077" sId="3" odxf="1" dxf="1">
    <nc r="AG35">
      <v>1.2</v>
    </nc>
    <odxf>
      <font>
        <sz val="10"/>
        <color auto="1"/>
      </font>
    </odxf>
    <ndxf>
      <font>
        <sz val="10"/>
        <color auto="1"/>
      </font>
    </ndxf>
  </rcc>
  <rcc rId="2078" sId="3" odxf="1" dxf="1">
    <nc r="AH35">
      <v>0.7</v>
    </nc>
    <odxf>
      <font>
        <sz val="10"/>
        <color auto="1"/>
      </font>
    </odxf>
    <ndxf>
      <font>
        <sz val="10"/>
        <color auto="1"/>
      </font>
    </ndxf>
  </rcc>
  <rcc rId="2079" sId="3" odxf="1" dxf="1">
    <nc r="AI35">
      <v>0.7</v>
    </nc>
    <odxf>
      <font>
        <sz val="10"/>
        <color auto="1"/>
      </font>
    </odxf>
    <ndxf>
      <font>
        <sz val="10"/>
        <color auto="1"/>
      </font>
    </ndxf>
  </rcc>
  <rcc rId="2080" sId="3" odxf="1" dxf="1">
    <nc r="AJ35">
      <v>0.9</v>
    </nc>
    <odxf>
      <font>
        <sz val="10"/>
        <color auto="1"/>
      </font>
    </odxf>
    <ndxf>
      <font>
        <sz val="10"/>
        <color auto="1"/>
      </font>
    </ndxf>
  </rcc>
  <rcc rId="2081" sId="3" odxf="1" dxf="1">
    <nc r="AK35">
      <v>1</v>
    </nc>
    <odxf>
      <font>
        <sz val="10"/>
        <color auto="1"/>
      </font>
    </odxf>
    <ndxf>
      <font>
        <sz val="10"/>
        <color auto="1"/>
      </font>
    </ndxf>
  </rcc>
  <rcc rId="2082" sId="3" odxf="1" dxf="1">
    <nc r="AL35">
      <v>1</v>
    </nc>
    <odxf>
      <font>
        <sz val="10"/>
        <color auto="1"/>
      </font>
    </odxf>
    <ndxf>
      <font>
        <sz val="10"/>
        <color auto="1"/>
      </font>
    </ndxf>
  </rcc>
  <rcc rId="2083" sId="3" odxf="1" dxf="1">
    <nc r="AM35">
      <v>1</v>
    </nc>
    <odxf>
      <font>
        <sz val="10"/>
        <color auto="1"/>
      </font>
    </odxf>
    <ndxf>
      <font>
        <sz val="10"/>
        <color auto="1"/>
      </font>
    </ndxf>
  </rcc>
  <rcc rId="2084" sId="3" odxf="1" dxf="1">
    <nc r="AN35">
      <v>1</v>
    </nc>
    <odxf>
      <font>
        <sz val="10"/>
        <color auto="1"/>
      </font>
    </odxf>
    <ndxf>
      <font>
        <sz val="10"/>
        <color auto="1"/>
      </font>
    </ndxf>
  </rcc>
  <rcc rId="2085" sId="3" odxf="1" dxf="1">
    <nc r="AO35">
      <v>0.7</v>
    </nc>
    <odxf>
      <font>
        <sz val="10"/>
        <color auto="1"/>
      </font>
    </odxf>
    <ndxf>
      <font>
        <sz val="10"/>
        <color auto="1"/>
      </font>
    </ndxf>
  </rcc>
  <rcc rId="2086" sId="3" odxf="1" dxf="1">
    <nc r="AP35">
      <v>0.8</v>
    </nc>
    <odxf>
      <font>
        <sz val="10"/>
        <color auto="1"/>
      </font>
    </odxf>
    <ndxf>
      <font>
        <sz val="10"/>
        <color auto="1"/>
      </font>
    </ndxf>
  </rcc>
  <rcc rId="2087" sId="3" odxf="1" dxf="1">
    <nc r="AQ35">
      <v>0.7</v>
    </nc>
    <odxf>
      <font>
        <sz val="10"/>
        <color auto="1"/>
      </font>
    </odxf>
    <ndxf>
      <font>
        <sz val="10"/>
        <color auto="1"/>
      </font>
    </ndxf>
  </rcc>
  <rcc rId="2088" sId="3" odxf="1" dxf="1">
    <nc r="AR35">
      <v>0.7</v>
    </nc>
    <odxf>
      <font>
        <sz val="10"/>
        <color auto="1"/>
      </font>
    </odxf>
    <ndxf>
      <font>
        <sz val="10"/>
        <color auto="1"/>
      </font>
    </ndxf>
  </rcc>
  <rcc rId="2089" sId="3" odxf="1" dxf="1">
    <nc r="AS35">
      <v>0.7</v>
    </nc>
    <odxf>
      <font>
        <sz val="10"/>
        <color auto="1"/>
      </font>
    </odxf>
    <ndxf>
      <font>
        <sz val="10"/>
        <color auto="1"/>
      </font>
    </ndxf>
  </rcc>
  <rcc rId="2090" sId="3" odxf="1" dxf="1">
    <nc r="AT35">
      <v>0.7</v>
    </nc>
    <odxf>
      <font>
        <sz val="10"/>
        <color auto="1"/>
      </font>
    </odxf>
    <ndxf>
      <font>
        <sz val="10"/>
        <color auto="1"/>
      </font>
    </ndxf>
  </rcc>
  <rcc rId="2091" sId="3" odxf="1" dxf="1">
    <nc r="AU35">
      <v>0.7</v>
    </nc>
    <odxf>
      <font>
        <sz val="10"/>
        <color auto="1"/>
      </font>
    </odxf>
    <ndxf>
      <font>
        <sz val="10"/>
        <color auto="1"/>
      </font>
    </ndxf>
  </rcc>
  <rcc rId="2092" sId="3" odxf="1" dxf="1">
    <nc r="AV35">
      <v>0.7</v>
    </nc>
    <odxf>
      <font>
        <sz val="10"/>
        <color auto="1"/>
      </font>
    </odxf>
    <ndxf>
      <font>
        <sz val="10"/>
        <color auto="1"/>
      </font>
    </ndxf>
  </rcc>
  <rcc rId="2093" sId="3" odxf="1" dxf="1">
    <nc r="AW35">
      <v>0.7</v>
    </nc>
    <odxf>
      <font>
        <sz val="10"/>
        <color auto="1"/>
      </font>
    </odxf>
    <ndxf>
      <font>
        <sz val="10"/>
        <color auto="1"/>
      </font>
    </ndxf>
  </rcc>
  <rcc rId="2094" sId="3" odxf="1" dxf="1">
    <nc r="AX35">
      <v>0.7</v>
    </nc>
    <odxf>
      <font>
        <sz val="10"/>
        <color auto="1"/>
      </font>
    </odxf>
    <ndxf>
      <font>
        <sz val="10"/>
        <color auto="1"/>
      </font>
    </ndxf>
  </rcc>
  <rcc rId="2095" sId="3" odxf="1" dxf="1">
    <nc r="AY35">
      <v>0.6</v>
    </nc>
    <odxf>
      <font>
        <sz val="10"/>
        <color auto="1"/>
      </font>
    </odxf>
    <ndxf>
      <font>
        <sz val="10"/>
        <color auto="1"/>
      </font>
    </ndxf>
  </rcc>
  <rcc rId="2096" sId="3" odxf="1" dxf="1">
    <nc r="AZ35">
      <v>0.6</v>
    </nc>
    <odxf>
      <font>
        <sz val="10"/>
        <color auto="1"/>
      </font>
    </odxf>
    <ndxf>
      <font>
        <sz val="10"/>
        <color auto="1"/>
      </font>
    </ndxf>
  </rcc>
  <rcc rId="2097" sId="3" odxf="1" dxf="1">
    <nc r="BA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98" sId="3" odxf="1" dxf="1">
    <nc r="BB35">
      <v>1.2</v>
    </nc>
    <odxf>
      <font>
        <sz val="10"/>
        <color auto="1"/>
      </font>
    </odxf>
    <ndxf>
      <font>
        <sz val="10"/>
        <color auto="1"/>
      </font>
    </ndxf>
  </rcc>
  <rcc rId="2099" sId="3" odxf="1" dxf="1">
    <nc r="BC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00" sId="3" odxf="1" dxf="1">
    <nc r="BD35">
      <v>1.2</v>
    </nc>
    <odxf>
      <font>
        <sz val="10"/>
        <color auto="1"/>
      </font>
    </odxf>
    <ndxf>
      <font>
        <sz val="10"/>
        <color auto="1"/>
      </font>
    </ndxf>
  </rcc>
  <rcc rId="2101" sId="3" odxf="1" dxf="1">
    <nc r="BE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02" sId="3" odxf="1" dxf="1">
    <nc r="BF35">
      <v>11.2</v>
    </nc>
    <odxf>
      <font>
        <sz val="10"/>
        <color auto="1"/>
      </font>
    </odxf>
    <ndxf>
      <font>
        <sz val="10"/>
        <color auto="1"/>
      </font>
    </ndxf>
  </rcc>
  <rcc rId="2103" sId="3" odxf="1" dxf="1">
    <nc r="BG35">
      <v>11.2</v>
    </nc>
    <odxf>
      <font>
        <sz val="10"/>
        <color auto="1"/>
      </font>
    </odxf>
    <ndxf>
      <font>
        <sz val="10"/>
        <color auto="1"/>
      </font>
    </ndxf>
  </rcc>
  <rcc rId="2104" sId="3" odxf="1" dxf="1">
    <nc r="BH35">
      <v>11.2</v>
    </nc>
    <odxf>
      <font>
        <sz val="10"/>
        <color auto="1"/>
      </font>
    </odxf>
    <ndxf>
      <font>
        <sz val="10"/>
        <color auto="1"/>
      </font>
    </ndxf>
  </rcc>
  <rfmt sheetId="3" sqref="A35:XFD35" start="0" length="0">
    <dxf>
      <alignment vertical="center" wrapText="1"/>
    </dxf>
  </rfmt>
  <rfmt sheetId="3" sqref="A36" start="0" length="0">
    <dxf>
      <font>
        <sz val="10"/>
        <color auto="1"/>
      </font>
    </dxf>
  </rfmt>
  <rfmt sheetId="3" sqref="B36" start="0" length="0">
    <dxf>
      <font>
        <sz val="10"/>
        <color auto="1"/>
      </font>
    </dxf>
  </rfmt>
  <rfmt sheetId="3" sqref="C36" start="0" length="0">
    <dxf>
      <font>
        <sz val="10"/>
        <color auto="1"/>
      </font>
    </dxf>
  </rfmt>
  <rfmt sheetId="3" sqref="D36" start="0" length="0">
    <dxf>
      <font>
        <sz val="10"/>
        <color auto="1"/>
      </font>
    </dxf>
  </rfmt>
  <rfmt sheetId="3" sqref="E36" start="0" length="0">
    <dxf>
      <font>
        <sz val="10"/>
        <color auto="1"/>
      </font>
    </dxf>
  </rfmt>
  <rfmt sheetId="3" sqref="F36" start="0" length="0">
    <dxf>
      <font>
        <sz val="10"/>
        <color auto="1"/>
      </font>
    </dxf>
  </rfmt>
  <rcc rId="2105" sId="3" odxf="1" dxf="1">
    <nc r="G3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06" sId="3" odxf="1" dxf="1">
    <nc r="H36">
      <v>460.6</v>
    </nc>
    <odxf>
      <font>
        <sz val="10"/>
        <color auto="1"/>
      </font>
    </odxf>
    <ndxf>
      <font>
        <sz val="10"/>
        <color auto="1"/>
      </font>
    </ndxf>
  </rcc>
  <rfmt sheetId="3" sqref="I36" start="0" length="0">
    <dxf>
      <font>
        <sz val="10"/>
        <color auto="1"/>
      </font>
    </dxf>
  </rfmt>
  <rcc rId="2107" sId="3" odxf="1" dxf="1">
    <nc r="J36">
      <v>19.3</v>
    </nc>
    <odxf>
      <font>
        <sz val="10"/>
        <color auto="1"/>
      </font>
    </odxf>
    <ndxf>
      <font>
        <sz val="10"/>
        <color auto="1"/>
      </font>
    </ndxf>
  </rcc>
  <rcc rId="2108" sId="3" odxf="1" dxf="1">
    <nc r="K36">
      <v>19.3</v>
    </nc>
    <odxf>
      <font>
        <sz val="10"/>
        <color auto="1"/>
      </font>
    </odxf>
    <ndxf>
      <font>
        <sz val="10"/>
        <color auto="1"/>
      </font>
    </ndxf>
  </rcc>
  <rcc rId="2109" sId="3" odxf="1" dxf="1">
    <nc r="L36">
      <v>19.3</v>
    </nc>
    <odxf>
      <font>
        <sz val="10"/>
        <color auto="1"/>
      </font>
    </odxf>
    <ndxf>
      <font>
        <sz val="10"/>
        <color auto="1"/>
      </font>
    </ndxf>
  </rcc>
  <rcc rId="2110" sId="3" odxf="1" dxf="1">
    <nc r="M36">
      <v>19.2</v>
    </nc>
    <odxf>
      <font>
        <sz val="10"/>
        <color auto="1"/>
      </font>
    </odxf>
    <ndxf>
      <font>
        <sz val="10"/>
        <color auto="1"/>
      </font>
    </ndxf>
  </rcc>
  <rcc rId="2111" sId="3" odxf="1" dxf="1">
    <nc r="N36">
      <v>19.3</v>
    </nc>
    <odxf>
      <font>
        <sz val="10"/>
        <color auto="1"/>
      </font>
    </odxf>
    <ndxf>
      <font>
        <sz val="10"/>
        <color auto="1"/>
      </font>
    </ndxf>
  </rcc>
  <rcc rId="2112" sId="3" odxf="1" dxf="1">
    <nc r="O36">
      <v>19.2</v>
    </nc>
    <odxf>
      <font>
        <sz val="10"/>
        <color auto="1"/>
      </font>
    </odxf>
    <ndxf>
      <font>
        <sz val="10"/>
        <color auto="1"/>
      </font>
    </ndxf>
  </rcc>
  <rcc rId="2113" sId="3" odxf="1" dxf="1">
    <nc r="P36">
      <v>19.3</v>
    </nc>
    <odxf>
      <font>
        <sz val="10"/>
        <color auto="1"/>
      </font>
    </odxf>
    <ndxf>
      <font>
        <sz val="10"/>
        <color auto="1"/>
      </font>
    </ndxf>
  </rcc>
  <rcc rId="2114" sId="3" odxf="1" dxf="1">
    <nc r="Q36">
      <v>19.3</v>
    </nc>
    <odxf>
      <font>
        <sz val="10"/>
        <color auto="1"/>
      </font>
    </odxf>
    <ndxf>
      <font>
        <sz val="10"/>
        <color auto="1"/>
      </font>
    </ndxf>
  </rcc>
  <rcc rId="2115" sId="3" odxf="1" dxf="1">
    <nc r="R36">
      <v>19.3</v>
    </nc>
    <odxf>
      <font>
        <sz val="10"/>
        <color auto="1"/>
      </font>
    </odxf>
    <ndxf>
      <font>
        <sz val="10"/>
        <color auto="1"/>
      </font>
    </ndxf>
  </rcc>
  <rcc rId="2116" sId="3" odxf="1" dxf="1">
    <nc r="S36">
      <v>19.3</v>
    </nc>
    <odxf>
      <font>
        <sz val="10"/>
        <color auto="1"/>
      </font>
    </odxf>
    <ndxf>
      <font>
        <sz val="10"/>
        <color auto="1"/>
      </font>
    </ndxf>
  </rcc>
  <rcc rId="2117" sId="3" odxf="1" dxf="1">
    <nc r="T36">
      <v>19.2</v>
    </nc>
    <odxf>
      <font>
        <sz val="10"/>
        <color auto="1"/>
      </font>
    </odxf>
    <ndxf>
      <font>
        <sz val="10"/>
        <color auto="1"/>
      </font>
    </ndxf>
  </rcc>
  <rcc rId="2118" sId="3" odxf="1" dxf="1">
    <nc r="U36">
      <v>19.3</v>
    </nc>
    <odxf>
      <font>
        <sz val="10"/>
        <color auto="1"/>
      </font>
    </odxf>
    <ndxf>
      <font>
        <sz val="10"/>
        <color auto="1"/>
      </font>
    </ndxf>
  </rcc>
  <rcc rId="2119" sId="3" odxf="1" dxf="1">
    <nc r="V36">
      <v>19.3</v>
    </nc>
    <odxf>
      <font>
        <sz val="10"/>
        <color auto="1"/>
      </font>
    </odxf>
    <ndxf>
      <font>
        <sz val="10"/>
        <color auto="1"/>
      </font>
    </ndxf>
  </rcc>
  <rcc rId="2120" sId="3" odxf="1" dxf="1">
    <nc r="W36">
      <v>19.2</v>
    </nc>
    <odxf>
      <font>
        <sz val="10"/>
        <color auto="1"/>
      </font>
    </odxf>
    <ndxf>
      <font>
        <sz val="10"/>
        <color auto="1"/>
      </font>
    </ndxf>
  </rcc>
  <rcc rId="2121" sId="3" odxf="1" dxf="1">
    <nc r="X36">
      <v>19.3</v>
    </nc>
    <odxf>
      <font>
        <sz val="10"/>
        <color auto="1"/>
      </font>
    </odxf>
    <ndxf>
      <font>
        <sz val="10"/>
        <color auto="1"/>
      </font>
    </ndxf>
  </rcc>
  <rcc rId="2122" sId="3" odxf="1" dxf="1">
    <nc r="Y36">
      <v>19.3</v>
    </nc>
    <odxf>
      <font>
        <sz val="10"/>
        <color auto="1"/>
      </font>
    </odxf>
    <ndxf>
      <font>
        <sz val="10"/>
        <color auto="1"/>
      </font>
    </ndxf>
  </rcc>
  <rcc rId="2123" sId="3" odxf="1" dxf="1">
    <nc r="Z36">
      <v>19.3</v>
    </nc>
    <odxf>
      <font>
        <sz val="10"/>
        <color auto="1"/>
      </font>
    </odxf>
    <ndxf>
      <font>
        <sz val="10"/>
        <color auto="1"/>
      </font>
    </ndxf>
  </rcc>
  <rcc rId="2124" sId="3" odxf="1" dxf="1">
    <nc r="AA36">
      <v>19.3</v>
    </nc>
    <odxf>
      <font>
        <sz val="10"/>
        <color auto="1"/>
      </font>
    </odxf>
    <ndxf>
      <font>
        <sz val="10"/>
        <color auto="1"/>
      </font>
    </ndxf>
  </rcc>
  <rcc rId="2125" sId="3" odxf="1" dxf="1">
    <nc r="AB36">
      <v>19.3</v>
    </nc>
    <odxf>
      <font>
        <sz val="10"/>
        <color auto="1"/>
      </font>
    </odxf>
    <ndxf>
      <font>
        <sz val="10"/>
        <color auto="1"/>
      </font>
    </ndxf>
  </rcc>
  <rcc rId="2126" sId="3" odxf="1" dxf="1">
    <nc r="AC36">
      <v>19.399999999999999</v>
    </nc>
    <odxf>
      <font>
        <sz val="10"/>
        <color auto="1"/>
      </font>
    </odxf>
    <ndxf>
      <font>
        <sz val="10"/>
        <color auto="1"/>
      </font>
    </ndxf>
  </rcc>
  <rcc rId="2127" sId="3" odxf="1" dxf="1">
    <nc r="AD36">
      <v>19.3</v>
    </nc>
    <odxf>
      <font>
        <sz val="10"/>
        <color auto="1"/>
      </font>
    </odxf>
    <ndxf>
      <font>
        <sz val="10"/>
        <color auto="1"/>
      </font>
    </ndxf>
  </rcc>
  <rcc rId="2128" sId="3" odxf="1" dxf="1">
    <nc r="AE36">
      <v>19.2</v>
    </nc>
    <odxf>
      <font>
        <sz val="10"/>
        <color auto="1"/>
      </font>
    </odxf>
    <ndxf>
      <font>
        <sz val="10"/>
        <color auto="1"/>
      </font>
    </ndxf>
  </rcc>
  <rcc rId="2129" sId="3" odxf="1" dxf="1">
    <nc r="AF36">
      <v>19.3</v>
    </nc>
    <odxf>
      <font>
        <sz val="10"/>
        <color auto="1"/>
      </font>
    </odxf>
    <ndxf>
      <font>
        <sz val="10"/>
        <color auto="1"/>
      </font>
    </ndxf>
  </rcc>
  <rcc rId="2130" sId="3" odxf="1" dxf="1">
    <nc r="AG36">
      <v>19.2</v>
    </nc>
    <odxf>
      <font>
        <sz val="10"/>
        <color auto="1"/>
      </font>
    </odxf>
    <ndxf>
      <font>
        <sz val="10"/>
        <color auto="1"/>
      </font>
    </ndxf>
  </rcc>
  <rcc rId="2131" sId="3" odxf="1" dxf="1">
    <nc r="AH36">
      <v>19.2</v>
    </nc>
    <odxf>
      <font>
        <sz val="10"/>
        <color auto="1"/>
      </font>
    </odxf>
    <ndxf>
      <font>
        <sz val="10"/>
        <color auto="1"/>
      </font>
    </ndxf>
  </rcc>
  <rcc rId="2132" sId="3" odxf="1" dxf="1">
    <nc r="AI36">
      <v>19.3</v>
    </nc>
    <odxf>
      <font>
        <sz val="10"/>
        <color auto="1"/>
      </font>
    </odxf>
    <ndxf>
      <font>
        <sz val="10"/>
        <color auto="1"/>
      </font>
    </ndxf>
  </rcc>
  <rcc rId="2133" sId="3" odxf="1" dxf="1">
    <nc r="AJ36">
      <v>19.3</v>
    </nc>
    <odxf>
      <font>
        <sz val="10"/>
        <color auto="1"/>
      </font>
    </odxf>
    <ndxf>
      <font>
        <sz val="10"/>
        <color auto="1"/>
      </font>
    </ndxf>
  </rcc>
  <rcc rId="2134" sId="3" odxf="1" dxf="1">
    <nc r="AK36">
      <v>19.3</v>
    </nc>
    <odxf>
      <font>
        <sz val="10"/>
        <color auto="1"/>
      </font>
    </odxf>
    <ndxf>
      <font>
        <sz val="10"/>
        <color auto="1"/>
      </font>
    </ndxf>
  </rcc>
  <rcc rId="2135" sId="3" odxf="1" dxf="1">
    <nc r="AL36">
      <v>19.3</v>
    </nc>
    <odxf>
      <font>
        <sz val="10"/>
        <color auto="1"/>
      </font>
    </odxf>
    <ndxf>
      <font>
        <sz val="10"/>
        <color auto="1"/>
      </font>
    </ndxf>
  </rcc>
  <rcc rId="2136" sId="3" odxf="1" dxf="1">
    <nc r="AM36">
      <v>19.2</v>
    </nc>
    <odxf>
      <font>
        <sz val="10"/>
        <color auto="1"/>
      </font>
    </odxf>
    <ndxf>
      <font>
        <sz val="10"/>
        <color auto="1"/>
      </font>
    </ndxf>
  </rcc>
  <rcc rId="2137" sId="3" odxf="1" dxf="1">
    <nc r="AN36">
      <v>19.3</v>
    </nc>
    <odxf>
      <font>
        <sz val="10"/>
        <color auto="1"/>
      </font>
    </odxf>
    <ndxf>
      <font>
        <sz val="10"/>
        <color auto="1"/>
      </font>
    </ndxf>
  </rcc>
  <rcc rId="2138" sId="3" odxf="1" dxf="1">
    <nc r="AO36">
      <v>19.2</v>
    </nc>
    <odxf>
      <font>
        <sz val="10"/>
        <color auto="1"/>
      </font>
    </odxf>
    <ndxf>
      <font>
        <sz val="10"/>
        <color auto="1"/>
      </font>
    </ndxf>
  </rcc>
  <rcc rId="2139" sId="3" odxf="1" dxf="1">
    <nc r="AP36">
      <v>19.3</v>
    </nc>
    <odxf>
      <font>
        <sz val="10"/>
        <color auto="1"/>
      </font>
    </odxf>
    <ndxf>
      <font>
        <sz val="10"/>
        <color auto="1"/>
      </font>
    </ndxf>
  </rcc>
  <rcc rId="2140" sId="3" odxf="1" dxf="1">
    <nc r="AQ36">
      <v>19.2</v>
    </nc>
    <odxf>
      <font>
        <sz val="10"/>
        <color auto="1"/>
      </font>
    </odxf>
    <ndxf>
      <font>
        <sz val="10"/>
        <color auto="1"/>
      </font>
    </ndxf>
  </rcc>
  <rcc rId="2141" sId="3" odxf="1" dxf="1">
    <nc r="AR36">
      <v>19.3</v>
    </nc>
    <odxf>
      <font>
        <sz val="10"/>
        <color auto="1"/>
      </font>
    </odxf>
    <ndxf>
      <font>
        <sz val="10"/>
        <color auto="1"/>
      </font>
    </ndxf>
  </rcc>
  <rcc rId="2142" sId="3" odxf="1" dxf="1">
    <nc r="AS36">
      <v>19.3</v>
    </nc>
    <odxf>
      <font>
        <sz val="10"/>
        <color auto="1"/>
      </font>
    </odxf>
    <ndxf>
      <font>
        <sz val="10"/>
        <color auto="1"/>
      </font>
    </ndxf>
  </rcc>
  <rcc rId="2143" sId="3" odxf="1" dxf="1">
    <nc r="AT36">
      <v>19.3</v>
    </nc>
    <odxf>
      <font>
        <sz val="10"/>
        <color auto="1"/>
      </font>
    </odxf>
    <ndxf>
      <font>
        <sz val="10"/>
        <color auto="1"/>
      </font>
    </ndxf>
  </rcc>
  <rcc rId="2144" sId="3" odxf="1" dxf="1">
    <nc r="AU36">
      <v>19.399999999999999</v>
    </nc>
    <odxf>
      <font>
        <sz val="10"/>
        <color auto="1"/>
      </font>
    </odxf>
    <ndxf>
      <font>
        <sz val="10"/>
        <color auto="1"/>
      </font>
    </ndxf>
  </rcc>
  <rcc rId="2145" sId="3" odxf="1" dxf="1">
    <nc r="AV36">
      <v>19.2</v>
    </nc>
    <odxf>
      <font>
        <sz val="10"/>
        <color auto="1"/>
      </font>
    </odxf>
    <ndxf>
      <font>
        <sz val="10"/>
        <color auto="1"/>
      </font>
    </ndxf>
  </rcc>
  <rcc rId="2146" sId="3" odxf="1" dxf="1">
    <nc r="AW36">
      <v>19.3</v>
    </nc>
    <odxf>
      <font>
        <sz val="10"/>
        <color auto="1"/>
      </font>
    </odxf>
    <ndxf>
      <font>
        <sz val="10"/>
        <color auto="1"/>
      </font>
    </ndxf>
  </rcc>
  <rcc rId="2147" sId="3" odxf="1" dxf="1">
    <nc r="AX36">
      <v>19.3</v>
    </nc>
    <odxf>
      <font>
        <sz val="10"/>
        <color auto="1"/>
      </font>
    </odxf>
    <ndxf>
      <font>
        <sz val="10"/>
        <color auto="1"/>
      </font>
    </ndxf>
  </rcc>
  <rcc rId="2148" sId="3" odxf="1" dxf="1">
    <nc r="AY36">
      <v>19.3</v>
    </nc>
    <odxf>
      <font>
        <sz val="10"/>
        <color auto="1"/>
      </font>
    </odxf>
    <ndxf>
      <font>
        <sz val="10"/>
        <color auto="1"/>
      </font>
    </ndxf>
  </rcc>
  <rcc rId="2149" sId="3" odxf="1" dxf="1">
    <nc r="AZ36">
      <v>19.3</v>
    </nc>
    <odxf>
      <font>
        <sz val="10"/>
        <color auto="1"/>
      </font>
    </odxf>
    <ndxf>
      <font>
        <sz val="10"/>
        <color auto="1"/>
      </font>
    </ndxf>
  </rcc>
  <rcc rId="2150" sId="3" odxf="1" dxf="1">
    <nc r="BA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51" sId="3" odxf="1" dxf="1">
    <nc r="BB36">
      <v>19.3</v>
    </nc>
    <odxf>
      <font>
        <sz val="10"/>
        <color auto="1"/>
      </font>
    </odxf>
    <ndxf>
      <font>
        <sz val="10"/>
        <color auto="1"/>
      </font>
    </ndxf>
  </rcc>
  <rcc rId="2152" sId="3" odxf="1" dxf="1">
    <nc r="BC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53" sId="3" odxf="1" dxf="1">
    <nc r="BD36">
      <v>19.399999999999999</v>
    </nc>
    <odxf>
      <font>
        <sz val="10"/>
        <color auto="1"/>
      </font>
    </odxf>
    <ndxf>
      <font>
        <sz val="10"/>
        <color auto="1"/>
      </font>
    </ndxf>
  </rcc>
  <rcc rId="2154" sId="3" odxf="1" dxf="1">
    <nc r="BE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55" sId="3" odxf="1" dxf="1">
    <nc r="BF36">
      <v>19.2</v>
    </nc>
    <odxf>
      <font>
        <sz val="10"/>
        <color auto="1"/>
      </font>
    </odxf>
    <ndxf>
      <font>
        <sz val="10"/>
        <color auto="1"/>
      </font>
    </ndxf>
  </rcc>
  <rcc rId="2156" sId="3" odxf="1" dxf="1">
    <nc r="BG36">
      <v>19.5</v>
    </nc>
    <odxf>
      <font>
        <sz val="10"/>
        <color auto="1"/>
      </font>
    </odxf>
    <ndxf>
      <font>
        <sz val="10"/>
        <color auto="1"/>
      </font>
    </ndxf>
  </rcc>
  <rcc rId="2157" sId="3" odxf="1" dxf="1">
    <nc r="BH36">
      <v>7.1</v>
    </nc>
    <odxf>
      <font>
        <sz val="10"/>
        <color auto="1"/>
      </font>
    </odxf>
    <ndxf>
      <font>
        <sz val="10"/>
        <color auto="1"/>
      </font>
    </ndxf>
  </rcc>
  <rfmt sheetId="3" sqref="A36:XFD36" start="0" length="0">
    <dxf>
      <alignment vertical="center" wrapText="1"/>
    </dxf>
  </rfmt>
  <rfmt sheetId="3" sqref="A37" start="0" length="0">
    <dxf>
      <font>
        <sz val="10"/>
        <color auto="1"/>
      </font>
    </dxf>
  </rfmt>
  <rfmt sheetId="3" sqref="B37" start="0" length="0">
    <dxf>
      <font>
        <sz val="10"/>
        <color auto="1"/>
      </font>
    </dxf>
  </rfmt>
  <rfmt sheetId="3" sqref="C37" start="0" length="0">
    <dxf>
      <font>
        <sz val="10"/>
        <color auto="1"/>
      </font>
    </dxf>
  </rfmt>
  <rfmt sheetId="3" sqref="D37" start="0" length="0">
    <dxf>
      <font>
        <sz val="10"/>
        <color auto="1"/>
      </font>
    </dxf>
  </rfmt>
  <rfmt sheetId="3" sqref="E37" start="0" length="0">
    <dxf>
      <font>
        <sz val="10"/>
        <color auto="1"/>
      </font>
    </dxf>
  </rfmt>
  <rfmt sheetId="3" sqref="F37" start="0" length="0">
    <dxf>
      <font>
        <sz val="10"/>
        <color auto="1"/>
      </font>
    </dxf>
  </rfmt>
  <rcc rId="2158" sId="3" odxf="1" dxf="1">
    <nc r="G3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59" sId="3" odxf="1" dxf="1">
    <nc r="H37">
      <v>460.6</v>
    </nc>
    <odxf>
      <font>
        <sz val="10"/>
        <color auto="1"/>
      </font>
    </odxf>
    <ndxf>
      <font>
        <sz val="10"/>
        <color auto="1"/>
      </font>
    </ndxf>
  </rcc>
  <rfmt sheetId="3" sqref="I37" start="0" length="0">
    <dxf>
      <font>
        <sz val="10"/>
        <color auto="1"/>
      </font>
    </dxf>
  </rfmt>
  <rcc rId="2160" sId="3" odxf="1" dxf="1">
    <nc r="J37">
      <v>0</v>
    </nc>
    <odxf>
      <font>
        <sz val="10"/>
        <color auto="1"/>
      </font>
    </odxf>
    <ndxf>
      <font>
        <sz val="10"/>
        <color auto="1"/>
      </font>
    </ndxf>
  </rcc>
  <rcc rId="2161" sId="3" odxf="1" dxf="1">
    <nc r="K37">
      <v>0</v>
    </nc>
    <odxf>
      <font>
        <sz val="10"/>
        <color auto="1"/>
      </font>
    </odxf>
    <ndxf>
      <font>
        <sz val="10"/>
        <color auto="1"/>
      </font>
    </ndxf>
  </rcc>
  <rcc rId="2162" sId="3" odxf="1" dxf="1">
    <nc r="L37">
      <v>0</v>
    </nc>
    <odxf>
      <font>
        <sz val="10"/>
        <color auto="1"/>
      </font>
    </odxf>
    <ndxf>
      <font>
        <sz val="10"/>
        <color auto="1"/>
      </font>
    </ndxf>
  </rcc>
  <rcc rId="2163" sId="3" odxf="1" dxf="1">
    <nc r="M37">
      <v>0</v>
    </nc>
    <odxf>
      <font>
        <sz val="10"/>
        <color auto="1"/>
      </font>
    </odxf>
    <ndxf>
      <font>
        <sz val="10"/>
        <color auto="1"/>
      </font>
    </ndxf>
  </rcc>
  <rcc rId="2164" sId="3" odxf="1" dxf="1">
    <nc r="N37">
      <v>0</v>
    </nc>
    <odxf>
      <font>
        <sz val="10"/>
        <color auto="1"/>
      </font>
    </odxf>
    <ndxf>
      <font>
        <sz val="10"/>
        <color auto="1"/>
      </font>
    </ndxf>
  </rcc>
  <rcc rId="2165" sId="3" odxf="1" dxf="1">
    <nc r="O37">
      <v>3.8</v>
    </nc>
    <odxf>
      <font>
        <sz val="10"/>
        <color auto="1"/>
      </font>
    </odxf>
    <ndxf>
      <font>
        <sz val="10"/>
        <color auto="1"/>
      </font>
    </ndxf>
  </rcc>
  <rcc rId="2166" sId="3" odxf="1" dxf="1">
    <nc r="P37">
      <v>3.9</v>
    </nc>
    <odxf>
      <font>
        <sz val="10"/>
        <color auto="1"/>
      </font>
    </odxf>
    <ndxf>
      <font>
        <sz val="10"/>
        <color auto="1"/>
      </font>
    </ndxf>
  </rcc>
  <rcc rId="2167" sId="3" odxf="1" dxf="1">
    <nc r="Q37">
      <v>3.9</v>
    </nc>
    <odxf>
      <font>
        <sz val="10"/>
        <color auto="1"/>
      </font>
    </odxf>
    <ndxf>
      <font>
        <sz val="10"/>
        <color auto="1"/>
      </font>
    </ndxf>
  </rcc>
  <rcc rId="2168" sId="3" odxf="1" dxf="1">
    <nc r="R37">
      <v>3.7</v>
    </nc>
    <odxf>
      <font>
        <sz val="10"/>
        <color auto="1"/>
      </font>
    </odxf>
    <ndxf>
      <font>
        <sz val="10"/>
        <color auto="1"/>
      </font>
    </ndxf>
  </rcc>
  <rcc rId="2169" sId="3" odxf="1" dxf="1">
    <nc r="S37">
      <v>3.8</v>
    </nc>
    <odxf>
      <font>
        <sz val="10"/>
        <color auto="1"/>
      </font>
    </odxf>
    <ndxf>
      <font>
        <sz val="10"/>
        <color auto="1"/>
      </font>
    </ndxf>
  </rcc>
  <rcc rId="2170" sId="3" odxf="1" dxf="1">
    <nc r="T37">
      <v>3.6</v>
    </nc>
    <odxf>
      <font>
        <sz val="10"/>
        <color auto="1"/>
      </font>
    </odxf>
    <ndxf>
      <font>
        <sz val="10"/>
        <color auto="1"/>
      </font>
    </ndxf>
  </rcc>
  <rcc rId="2171" sId="3" odxf="1" dxf="1">
    <nc r="U37">
      <v>3.8</v>
    </nc>
    <odxf>
      <font>
        <sz val="10"/>
        <color auto="1"/>
      </font>
    </odxf>
    <ndxf>
      <font>
        <sz val="10"/>
        <color auto="1"/>
      </font>
    </ndxf>
  </rcc>
  <rcc rId="2172" sId="3" odxf="1" dxf="1">
    <nc r="V37">
      <v>4.7</v>
    </nc>
    <odxf>
      <font>
        <sz val="10"/>
        <color auto="1"/>
      </font>
    </odxf>
    <ndxf>
      <font>
        <sz val="10"/>
        <color auto="1"/>
      </font>
    </ndxf>
  </rcc>
  <rcc rId="2173" sId="3" odxf="1" dxf="1">
    <nc r="W37">
      <v>4.7</v>
    </nc>
    <odxf>
      <font>
        <sz val="10"/>
        <color auto="1"/>
      </font>
    </odxf>
    <ndxf>
      <font>
        <sz val="10"/>
        <color auto="1"/>
      </font>
    </ndxf>
  </rcc>
  <rcc rId="2174" sId="3" odxf="1" dxf="1">
    <nc r="X37">
      <v>4.4000000000000004</v>
    </nc>
    <odxf>
      <font>
        <sz val="10"/>
        <color auto="1"/>
      </font>
    </odxf>
    <ndxf>
      <font>
        <sz val="10"/>
        <color auto="1"/>
      </font>
    </ndxf>
  </rcc>
  <rcc rId="2175" sId="3" odxf="1" dxf="1">
    <nc r="Y37">
      <v>4</v>
    </nc>
    <odxf>
      <font>
        <sz val="10"/>
        <color auto="1"/>
      </font>
    </odxf>
    <ndxf>
      <font>
        <sz val="10"/>
        <color auto="1"/>
      </font>
    </ndxf>
  </rcc>
  <rcc rId="2176" sId="3" odxf="1" dxf="1">
    <nc r="Z37">
      <v>3.9</v>
    </nc>
    <odxf>
      <font>
        <sz val="10"/>
        <color auto="1"/>
      </font>
    </odxf>
    <ndxf>
      <font>
        <sz val="10"/>
        <color auto="1"/>
      </font>
    </ndxf>
  </rcc>
  <rcc rId="2177" sId="3" odxf="1" dxf="1">
    <nc r="AA37">
      <v>0</v>
    </nc>
    <odxf>
      <font>
        <sz val="10"/>
        <color auto="1"/>
      </font>
    </odxf>
    <ndxf>
      <font>
        <sz val="10"/>
        <color auto="1"/>
      </font>
    </ndxf>
  </rcc>
  <rcc rId="2178" sId="3" odxf="1" dxf="1">
    <nc r="AB37">
      <v>0</v>
    </nc>
    <odxf>
      <font>
        <sz val="10"/>
        <color auto="1"/>
      </font>
    </odxf>
    <ndxf>
      <font>
        <sz val="10"/>
        <color auto="1"/>
      </font>
    </ndxf>
  </rcc>
  <rcc rId="2179" sId="3" odxf="1" dxf="1">
    <nc r="AC37">
      <v>0</v>
    </nc>
    <odxf>
      <font>
        <sz val="10"/>
        <color auto="1"/>
      </font>
    </odxf>
    <ndxf>
      <font>
        <sz val="10"/>
        <color auto="1"/>
      </font>
    </ndxf>
  </rcc>
  <rcc rId="2180" sId="3" odxf="1" dxf="1">
    <nc r="AD37">
      <v>4</v>
    </nc>
    <odxf>
      <font>
        <sz val="10"/>
        <color auto="1"/>
      </font>
    </odxf>
    <ndxf>
      <font>
        <sz val="10"/>
        <color auto="1"/>
      </font>
    </ndxf>
  </rcc>
  <rcc rId="2181" sId="3" odxf="1" dxf="1">
    <nc r="AE37">
      <v>0</v>
    </nc>
    <odxf>
      <font>
        <sz val="10"/>
        <color auto="1"/>
      </font>
    </odxf>
    <ndxf>
      <font>
        <sz val="10"/>
        <color auto="1"/>
      </font>
    </ndxf>
  </rcc>
  <rcc rId="2182" sId="3" odxf="1" dxf="1">
    <nc r="AF37">
      <v>0</v>
    </nc>
    <odxf>
      <font>
        <sz val="10"/>
        <color auto="1"/>
      </font>
    </odxf>
    <ndxf>
      <font>
        <sz val="10"/>
        <color auto="1"/>
      </font>
    </ndxf>
  </rcc>
  <rcc rId="2183" sId="3" odxf="1" dxf="1">
    <nc r="AG37">
      <v>0</v>
    </nc>
    <odxf>
      <font>
        <sz val="10"/>
        <color auto="1"/>
      </font>
    </odxf>
    <ndxf>
      <font>
        <sz val="10"/>
        <color auto="1"/>
      </font>
    </ndxf>
  </rcc>
  <rcc rId="2184" sId="3" odxf="1" dxf="1">
    <nc r="AH37">
      <v>0</v>
    </nc>
    <odxf>
      <font>
        <sz val="10"/>
        <color auto="1"/>
      </font>
    </odxf>
    <ndxf>
      <font>
        <sz val="10"/>
        <color auto="1"/>
      </font>
    </ndxf>
  </rcc>
  <rcc rId="2185" sId="3" odxf="1" dxf="1">
    <nc r="AI37">
      <v>0</v>
    </nc>
    <odxf>
      <font>
        <sz val="10"/>
        <color auto="1"/>
      </font>
    </odxf>
    <ndxf>
      <font>
        <sz val="10"/>
        <color auto="1"/>
      </font>
    </ndxf>
  </rcc>
  <rcc rId="2186" sId="3" odxf="1" dxf="1">
    <nc r="AJ37">
      <v>0</v>
    </nc>
    <odxf>
      <font>
        <sz val="10"/>
        <color auto="1"/>
      </font>
    </odxf>
    <ndxf>
      <font>
        <sz val="10"/>
        <color auto="1"/>
      </font>
    </ndxf>
  </rcc>
  <rcc rId="2187" sId="3" odxf="1" dxf="1">
    <nc r="AK37">
      <v>0</v>
    </nc>
    <odxf>
      <font>
        <sz val="10"/>
        <color auto="1"/>
      </font>
    </odxf>
    <ndxf>
      <font>
        <sz val="10"/>
        <color auto="1"/>
      </font>
    </ndxf>
  </rcc>
  <rcc rId="2188" sId="3" odxf="1" dxf="1">
    <nc r="AL37">
      <v>0</v>
    </nc>
    <odxf>
      <font>
        <sz val="10"/>
        <color auto="1"/>
      </font>
    </odxf>
    <ndxf>
      <font>
        <sz val="10"/>
        <color auto="1"/>
      </font>
    </ndxf>
  </rcc>
  <rcc rId="2189" sId="3" odxf="1" dxf="1">
    <nc r="AM37">
      <v>0</v>
    </nc>
    <odxf>
      <font>
        <sz val="10"/>
        <color auto="1"/>
      </font>
    </odxf>
    <ndxf>
      <font>
        <sz val="10"/>
        <color auto="1"/>
      </font>
    </ndxf>
  </rcc>
  <rcc rId="2190" sId="3" odxf="1" dxf="1">
    <nc r="AN37">
      <v>0</v>
    </nc>
    <odxf>
      <font>
        <sz val="10"/>
        <color auto="1"/>
      </font>
    </odxf>
    <ndxf>
      <font>
        <sz val="10"/>
        <color auto="1"/>
      </font>
    </ndxf>
  </rcc>
  <rcc rId="2191" sId="3" odxf="1" dxf="1">
    <nc r="AO37">
      <v>0</v>
    </nc>
    <odxf>
      <font>
        <sz val="10"/>
        <color auto="1"/>
      </font>
    </odxf>
    <ndxf>
      <font>
        <sz val="10"/>
        <color auto="1"/>
      </font>
    </ndxf>
  </rcc>
  <rcc rId="2192" sId="3" odxf="1" dxf="1">
    <nc r="AP37">
      <v>0</v>
    </nc>
    <odxf>
      <font>
        <sz val="10"/>
        <color auto="1"/>
      </font>
    </odxf>
    <ndxf>
      <font>
        <sz val="10"/>
        <color auto="1"/>
      </font>
    </ndxf>
  </rcc>
  <rcc rId="2193" sId="3" odxf="1" dxf="1">
    <nc r="AQ37">
      <v>0</v>
    </nc>
    <odxf>
      <font>
        <sz val="10"/>
        <color auto="1"/>
      </font>
    </odxf>
    <ndxf>
      <font>
        <sz val="10"/>
        <color auto="1"/>
      </font>
    </ndxf>
  </rcc>
  <rcc rId="2194" sId="3" odxf="1" dxf="1">
    <nc r="AR37">
      <v>0</v>
    </nc>
    <odxf>
      <font>
        <sz val="10"/>
        <color auto="1"/>
      </font>
    </odxf>
    <ndxf>
      <font>
        <sz val="10"/>
        <color auto="1"/>
      </font>
    </ndxf>
  </rcc>
  <rcc rId="2195" sId="3" odxf="1" dxf="1">
    <nc r="AS37">
      <v>0</v>
    </nc>
    <odxf>
      <font>
        <sz val="10"/>
        <color auto="1"/>
      </font>
    </odxf>
    <ndxf>
      <font>
        <sz val="10"/>
        <color auto="1"/>
      </font>
    </ndxf>
  </rcc>
  <rcc rId="2196" sId="3" odxf="1" dxf="1">
    <nc r="AT37">
      <v>0</v>
    </nc>
    <odxf>
      <font>
        <sz val="10"/>
        <color auto="1"/>
      </font>
    </odxf>
    <ndxf>
      <font>
        <sz val="10"/>
        <color auto="1"/>
      </font>
    </ndxf>
  </rcc>
  <rcc rId="2197" sId="3" odxf="1" dxf="1">
    <nc r="AU37">
      <v>0</v>
    </nc>
    <odxf>
      <font>
        <sz val="10"/>
        <color auto="1"/>
      </font>
    </odxf>
    <ndxf>
      <font>
        <sz val="10"/>
        <color auto="1"/>
      </font>
    </ndxf>
  </rcc>
  <rcc rId="2198" sId="3" odxf="1" dxf="1">
    <nc r="AV37">
      <v>0</v>
    </nc>
    <odxf>
      <font>
        <sz val="10"/>
        <color auto="1"/>
      </font>
    </odxf>
    <ndxf>
      <font>
        <sz val="10"/>
        <color auto="1"/>
      </font>
    </ndxf>
  </rcc>
  <rcc rId="2199" sId="3" odxf="1" dxf="1">
    <nc r="AW37">
      <v>0</v>
    </nc>
    <odxf>
      <font>
        <sz val="10"/>
        <color auto="1"/>
      </font>
    </odxf>
    <ndxf>
      <font>
        <sz val="10"/>
        <color auto="1"/>
      </font>
    </ndxf>
  </rcc>
  <rcc rId="2200" sId="3" odxf="1" dxf="1">
    <nc r="AX37">
      <v>0</v>
    </nc>
    <odxf>
      <font>
        <sz val="10"/>
        <color auto="1"/>
      </font>
    </odxf>
    <ndxf>
      <font>
        <sz val="10"/>
        <color auto="1"/>
      </font>
    </ndxf>
  </rcc>
  <rcc rId="2201" sId="3" odxf="1" dxf="1">
    <nc r="AY37">
      <v>0</v>
    </nc>
    <odxf>
      <font>
        <sz val="10"/>
        <color auto="1"/>
      </font>
    </odxf>
    <ndxf>
      <font>
        <sz val="10"/>
        <color auto="1"/>
      </font>
    </ndxf>
  </rcc>
  <rcc rId="2202" sId="3" odxf="1" dxf="1">
    <nc r="AZ37">
      <v>0</v>
    </nc>
    <odxf>
      <font>
        <sz val="10"/>
        <color auto="1"/>
      </font>
    </odxf>
    <ndxf>
      <font>
        <sz val="10"/>
        <color auto="1"/>
      </font>
    </ndxf>
  </rcc>
  <rcc rId="2203" sId="3" odxf="1" dxf="1">
    <nc r="BA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4" sId="3" odxf="1" dxf="1">
    <nc r="BB37">
      <v>0</v>
    </nc>
    <odxf>
      <font>
        <sz val="10"/>
        <color auto="1"/>
      </font>
    </odxf>
    <ndxf>
      <font>
        <sz val="10"/>
        <color auto="1"/>
      </font>
    </ndxf>
  </rcc>
  <rcc rId="2205" sId="3" odxf="1" dxf="1">
    <nc r="BC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6" sId="3" odxf="1" dxf="1">
    <nc r="BD37">
      <v>0</v>
    </nc>
    <odxf>
      <font>
        <sz val="10"/>
        <color auto="1"/>
      </font>
    </odxf>
    <ndxf>
      <font>
        <sz val="10"/>
        <color auto="1"/>
      </font>
    </ndxf>
  </rcc>
  <rcc rId="2207" sId="3" odxf="1" dxf="1">
    <nc r="BE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8" sId="3" odxf="1" dxf="1">
    <nc r="BF37">
      <v>19.2</v>
    </nc>
    <odxf>
      <font>
        <sz val="10"/>
        <color auto="1"/>
      </font>
    </odxf>
    <ndxf>
      <font>
        <sz val="10"/>
        <color auto="1"/>
      </font>
    </ndxf>
  </rcc>
  <rcc rId="2209" sId="3" odxf="1" dxf="1">
    <nc r="BG37">
      <v>19.5</v>
    </nc>
    <odxf>
      <font>
        <sz val="10"/>
        <color auto="1"/>
      </font>
    </odxf>
    <ndxf>
      <font>
        <sz val="10"/>
        <color auto="1"/>
      </font>
    </ndxf>
  </rcc>
  <rcc rId="2210" sId="3" odxf="1" dxf="1">
    <nc r="BH37">
      <v>7.1</v>
    </nc>
    <odxf>
      <font>
        <sz val="10"/>
        <color auto="1"/>
      </font>
    </odxf>
    <ndxf>
      <font>
        <sz val="10"/>
        <color auto="1"/>
      </font>
    </ndxf>
  </rcc>
  <rfmt sheetId="3" sqref="A37:XFD37" start="0" length="0">
    <dxf>
      <alignment vertical="center" wrapText="1"/>
    </dxf>
  </rfmt>
  <rfmt sheetId="3" sqref="A38" start="0" length="0">
    <dxf>
      <font>
        <sz val="10"/>
        <color auto="1"/>
      </font>
    </dxf>
  </rfmt>
  <rfmt sheetId="3" sqref="B38" start="0" length="0">
    <dxf>
      <font>
        <sz val="10"/>
        <color auto="1"/>
      </font>
    </dxf>
  </rfmt>
  <rfmt sheetId="3" sqref="C38" start="0" length="0">
    <dxf>
      <font>
        <sz val="10"/>
        <color auto="1"/>
      </font>
    </dxf>
  </rfmt>
  <rfmt sheetId="3" sqref="D38" start="0" length="0">
    <dxf>
      <font>
        <sz val="10"/>
        <color auto="1"/>
      </font>
    </dxf>
  </rfmt>
  <rfmt sheetId="3" sqref="E38" start="0" length="0">
    <dxf>
      <font>
        <sz val="10"/>
        <color auto="1"/>
      </font>
    </dxf>
  </rfmt>
  <rfmt sheetId="3" sqref="F38" start="0" length="0">
    <dxf>
      <font>
        <sz val="10"/>
        <color auto="1"/>
      </font>
    </dxf>
  </rfmt>
  <rcc rId="2211" sId="3" odxf="1" dxf="1">
    <nc r="G3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12" sId="3" odxf="1" dxf="1">
    <nc r="H38">
      <v>251.6</v>
    </nc>
    <odxf>
      <font>
        <sz val="10"/>
        <color auto="1"/>
      </font>
    </odxf>
    <ndxf>
      <font>
        <sz val="10"/>
        <color auto="1"/>
      </font>
    </ndxf>
  </rcc>
  <rfmt sheetId="3" sqref="I38" start="0" length="0">
    <dxf>
      <font>
        <sz val="10"/>
        <color auto="1"/>
      </font>
    </dxf>
  </rfmt>
  <rcc rId="2213" sId="3" odxf="1" dxf="1">
    <nc r="J38">
      <v>10.6</v>
    </nc>
    <odxf>
      <font>
        <sz val="10"/>
        <color auto="1"/>
      </font>
    </odxf>
    <ndxf>
      <font>
        <sz val="10"/>
        <color auto="1"/>
      </font>
    </ndxf>
  </rcc>
  <rcc rId="2214" sId="3" odxf="1" dxf="1">
    <nc r="K38">
      <v>10.5</v>
    </nc>
    <odxf>
      <font>
        <sz val="10"/>
        <color auto="1"/>
      </font>
    </odxf>
    <ndxf>
      <font>
        <sz val="10"/>
        <color auto="1"/>
      </font>
    </ndxf>
  </rcc>
  <rcc rId="2215" sId="3" odxf="1" dxf="1">
    <nc r="L38">
      <v>10.5</v>
    </nc>
    <odxf>
      <font>
        <sz val="10"/>
        <color auto="1"/>
      </font>
    </odxf>
    <ndxf>
      <font>
        <sz val="10"/>
        <color auto="1"/>
      </font>
    </ndxf>
  </rcc>
  <rcc rId="2216" sId="3" odxf="1" dxf="1">
    <nc r="M38">
      <v>10.5</v>
    </nc>
    <odxf>
      <font>
        <sz val="10"/>
        <color auto="1"/>
      </font>
    </odxf>
    <ndxf>
      <font>
        <sz val="10"/>
        <color auto="1"/>
      </font>
    </ndxf>
  </rcc>
  <rcc rId="2217" sId="3" odxf="1" dxf="1">
    <nc r="N38">
      <v>10.5</v>
    </nc>
    <odxf>
      <font>
        <sz val="10"/>
        <color auto="1"/>
      </font>
    </odxf>
    <ndxf>
      <font>
        <sz val="10"/>
        <color auto="1"/>
      </font>
    </ndxf>
  </rcc>
  <rcc rId="2218" sId="3" odxf="1" dxf="1">
    <nc r="O38">
      <v>10.5</v>
    </nc>
    <odxf>
      <font>
        <sz val="10"/>
        <color auto="1"/>
      </font>
    </odxf>
    <ndxf>
      <font>
        <sz val="10"/>
        <color auto="1"/>
      </font>
    </ndxf>
  </rcc>
  <rcc rId="2219" sId="3" odxf="1" dxf="1">
    <nc r="P38">
      <v>10.5</v>
    </nc>
    <odxf>
      <font>
        <sz val="10"/>
        <color auto="1"/>
      </font>
    </odxf>
    <ndxf>
      <font>
        <sz val="10"/>
        <color auto="1"/>
      </font>
    </ndxf>
  </rcc>
  <rcc rId="2220" sId="3" odxf="1" dxf="1">
    <nc r="Q38">
      <v>10.5</v>
    </nc>
    <odxf>
      <font>
        <sz val="10"/>
        <color auto="1"/>
      </font>
    </odxf>
    <ndxf>
      <font>
        <sz val="10"/>
        <color auto="1"/>
      </font>
    </ndxf>
  </rcc>
  <rcc rId="2221" sId="3" odxf="1" dxf="1">
    <nc r="R38">
      <v>10.5</v>
    </nc>
    <odxf>
      <font>
        <sz val="10"/>
        <color auto="1"/>
      </font>
    </odxf>
    <ndxf>
      <font>
        <sz val="10"/>
        <color auto="1"/>
      </font>
    </ndxf>
  </rcc>
  <rcc rId="2222" sId="3" odxf="1" dxf="1">
    <nc r="S38">
      <v>10.5</v>
    </nc>
    <odxf>
      <font>
        <sz val="10"/>
        <color auto="1"/>
      </font>
    </odxf>
    <ndxf>
      <font>
        <sz val="10"/>
        <color auto="1"/>
      </font>
    </ndxf>
  </rcc>
  <rcc rId="2223" sId="3" odxf="1" dxf="1">
    <nc r="T38">
      <v>10.5</v>
    </nc>
    <odxf>
      <font>
        <sz val="10"/>
        <color auto="1"/>
      </font>
    </odxf>
    <ndxf>
      <font>
        <sz val="10"/>
        <color auto="1"/>
      </font>
    </ndxf>
  </rcc>
  <rcc rId="2224" sId="3" odxf="1" dxf="1">
    <nc r="U38">
      <v>10.4</v>
    </nc>
    <odxf>
      <font>
        <sz val="10"/>
        <color auto="1"/>
      </font>
    </odxf>
    <ndxf>
      <font>
        <sz val="10"/>
        <color auto="1"/>
      </font>
    </ndxf>
  </rcc>
  <rcc rId="2225" sId="3" odxf="1" dxf="1">
    <nc r="V38">
      <v>10.5</v>
    </nc>
    <odxf>
      <font>
        <sz val="10"/>
        <color auto="1"/>
      </font>
    </odxf>
    <ndxf>
      <font>
        <sz val="10"/>
        <color auto="1"/>
      </font>
    </ndxf>
  </rcc>
  <rcc rId="2226" sId="3" odxf="1" dxf="1">
    <nc r="W38">
      <v>10.5</v>
    </nc>
    <odxf>
      <font>
        <sz val="10"/>
        <color auto="1"/>
      </font>
    </odxf>
    <ndxf>
      <font>
        <sz val="10"/>
        <color auto="1"/>
      </font>
    </ndxf>
  </rcc>
  <rcc rId="2227" sId="3" odxf="1" dxf="1">
    <nc r="X38">
      <v>10.5</v>
    </nc>
    <odxf>
      <font>
        <sz val="10"/>
        <color auto="1"/>
      </font>
    </odxf>
    <ndxf>
      <font>
        <sz val="10"/>
        <color auto="1"/>
      </font>
    </ndxf>
  </rcc>
  <rcc rId="2228" sId="3" odxf="1" dxf="1">
    <nc r="Y38">
      <v>10.5</v>
    </nc>
    <odxf>
      <font>
        <sz val="10"/>
        <color auto="1"/>
      </font>
    </odxf>
    <ndxf>
      <font>
        <sz val="10"/>
        <color auto="1"/>
      </font>
    </ndxf>
  </rcc>
  <rcc rId="2229" sId="3" odxf="1" dxf="1">
    <nc r="Z38">
      <v>10.5</v>
    </nc>
    <odxf>
      <font>
        <sz val="10"/>
        <color auto="1"/>
      </font>
    </odxf>
    <ndxf>
      <font>
        <sz val="10"/>
        <color auto="1"/>
      </font>
    </ndxf>
  </rcc>
  <rcc rId="2230" sId="3" odxf="1" dxf="1">
    <nc r="AA38">
      <v>10.5</v>
    </nc>
    <odxf>
      <font>
        <sz val="10"/>
        <color auto="1"/>
      </font>
    </odxf>
    <ndxf>
      <font>
        <sz val="10"/>
        <color auto="1"/>
      </font>
    </ndxf>
  </rcc>
  <rcc rId="2231" sId="3" odxf="1" dxf="1">
    <nc r="AB38">
      <v>10.5</v>
    </nc>
    <odxf>
      <font>
        <sz val="10"/>
        <color auto="1"/>
      </font>
    </odxf>
    <ndxf>
      <font>
        <sz val="10"/>
        <color auto="1"/>
      </font>
    </ndxf>
  </rcc>
  <rcc rId="2232" sId="3" odxf="1" dxf="1">
    <nc r="AC38">
      <v>10.5</v>
    </nc>
    <odxf>
      <font>
        <sz val="10"/>
        <color auto="1"/>
      </font>
    </odxf>
    <ndxf>
      <font>
        <sz val="10"/>
        <color auto="1"/>
      </font>
    </ndxf>
  </rcc>
  <rcc rId="2233" sId="3" odxf="1" dxf="1">
    <nc r="AD38">
      <v>9</v>
    </nc>
    <odxf>
      <font>
        <sz val="10"/>
        <color auto="1"/>
      </font>
    </odxf>
    <ndxf>
      <font>
        <sz val="10"/>
        <color auto="1"/>
      </font>
    </ndxf>
  </rcc>
  <rcc rId="2234" sId="3" odxf="1" dxf="1">
    <nc r="AE38">
      <v>10.4</v>
    </nc>
    <odxf>
      <font>
        <sz val="10"/>
        <color auto="1"/>
      </font>
    </odxf>
    <ndxf>
      <font>
        <sz val="10"/>
        <color auto="1"/>
      </font>
    </ndxf>
  </rcc>
  <rcc rId="2235" sId="3" odxf="1" dxf="1">
    <nc r="AF38">
      <v>10.4</v>
    </nc>
    <odxf>
      <font>
        <sz val="10"/>
        <color auto="1"/>
      </font>
    </odxf>
    <ndxf>
      <font>
        <sz val="10"/>
        <color auto="1"/>
      </font>
    </ndxf>
  </rcc>
  <rcc rId="2236" sId="3" odxf="1" dxf="1">
    <nc r="AG38">
      <v>10.6</v>
    </nc>
    <odxf>
      <font>
        <sz val="10"/>
        <color auto="1"/>
      </font>
    </odxf>
    <ndxf>
      <font>
        <sz val="10"/>
        <color auto="1"/>
      </font>
    </ndxf>
  </rcc>
  <rcc rId="2237" sId="3" odxf="1" dxf="1">
    <nc r="AH38">
      <v>10.4</v>
    </nc>
    <odxf>
      <font>
        <sz val="10"/>
        <color auto="1"/>
      </font>
    </odxf>
    <ndxf>
      <font>
        <sz val="10"/>
        <color auto="1"/>
      </font>
    </ndxf>
  </rcc>
  <rcc rId="2238" sId="3" odxf="1" dxf="1">
    <nc r="AI38">
      <v>10.4</v>
    </nc>
    <odxf>
      <font>
        <sz val="10"/>
        <color auto="1"/>
      </font>
    </odxf>
    <ndxf>
      <font>
        <sz val="10"/>
        <color auto="1"/>
      </font>
    </ndxf>
  </rcc>
  <rcc rId="2239" sId="3" odxf="1" dxf="1">
    <nc r="AJ38">
      <v>10.6</v>
    </nc>
    <odxf>
      <font>
        <sz val="10"/>
        <color auto="1"/>
      </font>
    </odxf>
    <ndxf>
      <font>
        <sz val="10"/>
        <color auto="1"/>
      </font>
    </ndxf>
  </rcc>
  <rcc rId="2240" sId="3" odxf="1" dxf="1">
    <nc r="AK38">
      <v>10.5</v>
    </nc>
    <odxf>
      <font>
        <sz val="10"/>
        <color auto="1"/>
      </font>
    </odxf>
    <ndxf>
      <font>
        <sz val="10"/>
        <color auto="1"/>
      </font>
    </ndxf>
  </rcc>
  <rcc rId="2241" sId="3" odxf="1" dxf="1">
    <nc r="AL38">
      <v>10.5</v>
    </nc>
    <odxf>
      <font>
        <sz val="10"/>
        <color auto="1"/>
      </font>
    </odxf>
    <ndxf>
      <font>
        <sz val="10"/>
        <color auto="1"/>
      </font>
    </ndxf>
  </rcc>
  <rcc rId="2242" sId="3" odxf="1" dxf="1">
    <nc r="AM38">
      <v>10.5</v>
    </nc>
    <odxf>
      <font>
        <sz val="10"/>
        <color auto="1"/>
      </font>
    </odxf>
    <ndxf>
      <font>
        <sz val="10"/>
        <color auto="1"/>
      </font>
    </ndxf>
  </rcc>
  <rcc rId="2243" sId="3" odxf="1" dxf="1">
    <nc r="AN38">
      <v>10.6</v>
    </nc>
    <odxf>
      <font>
        <sz val="10"/>
        <color auto="1"/>
      </font>
    </odxf>
    <ndxf>
      <font>
        <sz val="10"/>
        <color auto="1"/>
      </font>
    </ndxf>
  </rcc>
  <rcc rId="2244" sId="3" odxf="1" dxf="1">
    <nc r="AO38">
      <v>10.5</v>
    </nc>
    <odxf>
      <font>
        <sz val="10"/>
        <color auto="1"/>
      </font>
    </odxf>
    <ndxf>
      <font>
        <sz val="10"/>
        <color auto="1"/>
      </font>
    </ndxf>
  </rcc>
  <rcc rId="2245" sId="3" odxf="1" dxf="1">
    <nc r="AP38">
      <v>10.5</v>
    </nc>
    <odxf>
      <font>
        <sz val="10"/>
        <color auto="1"/>
      </font>
    </odxf>
    <ndxf>
      <font>
        <sz val="10"/>
        <color auto="1"/>
      </font>
    </ndxf>
  </rcc>
  <rcc rId="2246" sId="3" odxf="1" dxf="1">
    <nc r="AQ38">
      <v>10.5</v>
    </nc>
    <odxf>
      <font>
        <sz val="10"/>
        <color auto="1"/>
      </font>
    </odxf>
    <ndxf>
      <font>
        <sz val="10"/>
        <color auto="1"/>
      </font>
    </ndxf>
  </rcc>
  <rcc rId="2247" sId="3" odxf="1" dxf="1">
    <nc r="AR38">
      <v>10.5</v>
    </nc>
    <odxf>
      <font>
        <sz val="10"/>
        <color auto="1"/>
      </font>
    </odxf>
    <ndxf>
      <font>
        <sz val="10"/>
        <color auto="1"/>
      </font>
    </ndxf>
  </rcc>
  <rcc rId="2248" sId="3" odxf="1" dxf="1">
    <nc r="AS38">
      <v>10.4</v>
    </nc>
    <odxf>
      <font>
        <sz val="10"/>
        <color auto="1"/>
      </font>
    </odxf>
    <ndxf>
      <font>
        <sz val="10"/>
        <color auto="1"/>
      </font>
    </ndxf>
  </rcc>
  <rcc rId="2249" sId="3" odxf="1" dxf="1">
    <nc r="AT38">
      <v>10.5</v>
    </nc>
    <odxf>
      <font>
        <sz val="10"/>
        <color auto="1"/>
      </font>
    </odxf>
    <ndxf>
      <font>
        <sz val="10"/>
        <color auto="1"/>
      </font>
    </ndxf>
  </rcc>
  <rcc rId="2250" sId="3" odxf="1" dxf="1">
    <nc r="AU38">
      <v>10.5</v>
    </nc>
    <odxf>
      <font>
        <sz val="10"/>
        <color auto="1"/>
      </font>
    </odxf>
    <ndxf>
      <font>
        <sz val="10"/>
        <color auto="1"/>
      </font>
    </ndxf>
  </rcc>
  <rcc rId="2251" sId="3" odxf="1" dxf="1">
    <nc r="AV38">
      <v>10.4</v>
    </nc>
    <odxf>
      <font>
        <sz val="10"/>
        <color auto="1"/>
      </font>
    </odxf>
    <ndxf>
      <font>
        <sz val="10"/>
        <color auto="1"/>
      </font>
    </ndxf>
  </rcc>
  <rcc rId="2252" sId="3" odxf="1" dxf="1">
    <nc r="AW38">
      <v>10.4</v>
    </nc>
    <odxf>
      <font>
        <sz val="10"/>
        <color auto="1"/>
      </font>
    </odxf>
    <ndxf>
      <font>
        <sz val="10"/>
        <color auto="1"/>
      </font>
    </ndxf>
  </rcc>
  <rcc rId="2253" sId="3" odxf="1" dxf="1">
    <nc r="AX38">
      <v>10.5</v>
    </nc>
    <odxf>
      <font>
        <sz val="10"/>
        <color auto="1"/>
      </font>
    </odxf>
    <ndxf>
      <font>
        <sz val="10"/>
        <color auto="1"/>
      </font>
    </ndxf>
  </rcc>
  <rcc rId="2254" sId="3" odxf="1" dxf="1">
    <nc r="AY38">
      <v>10.5</v>
    </nc>
    <odxf>
      <font>
        <sz val="10"/>
        <color auto="1"/>
      </font>
    </odxf>
    <ndxf>
      <font>
        <sz val="10"/>
        <color auto="1"/>
      </font>
    </ndxf>
  </rcc>
  <rcc rId="2255" sId="3" odxf="1" dxf="1">
    <nc r="AZ38">
      <v>10.5</v>
    </nc>
    <odxf>
      <font>
        <sz val="10"/>
        <color auto="1"/>
      </font>
    </odxf>
    <ndxf>
      <font>
        <sz val="10"/>
        <color auto="1"/>
      </font>
    </ndxf>
  </rcc>
  <rcc rId="2256" sId="3" odxf="1" dxf="1">
    <nc r="BA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57" sId="3" odxf="1" dxf="1">
    <nc r="BB38">
      <v>10.5</v>
    </nc>
    <odxf>
      <font>
        <sz val="10"/>
        <color auto="1"/>
      </font>
    </odxf>
    <ndxf>
      <font>
        <sz val="10"/>
        <color auto="1"/>
      </font>
    </ndxf>
  </rcc>
  <rcc rId="2258" sId="3" odxf="1" dxf="1">
    <nc r="BC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59" sId="3" odxf="1" dxf="1">
    <nc r="BD38">
      <v>10.5</v>
    </nc>
    <odxf>
      <font>
        <sz val="10"/>
        <color auto="1"/>
      </font>
    </odxf>
    <ndxf>
      <font>
        <sz val="10"/>
        <color auto="1"/>
      </font>
    </ndxf>
  </rcc>
  <rcc rId="2260" sId="3" odxf="1" dxf="1">
    <nc r="BE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61" sId="3" odxf="1" dxf="1">
    <nc r="BF38">
      <v>10.5</v>
    </nc>
    <odxf>
      <font>
        <sz val="10"/>
        <color auto="1"/>
      </font>
    </odxf>
    <ndxf>
      <font>
        <sz val="10"/>
        <color auto="1"/>
      </font>
    </ndxf>
  </rcc>
  <rcc rId="2262" sId="3" odxf="1" dxf="1">
    <nc r="BG38">
      <v>10.7</v>
    </nc>
    <odxf>
      <font>
        <sz val="10"/>
        <color auto="1"/>
      </font>
    </odxf>
    <ndxf>
      <font>
        <sz val="10"/>
        <color auto="1"/>
      </font>
    </ndxf>
  </rcc>
  <rcc rId="2263" sId="3" odxf="1" dxf="1">
    <nc r="BH38">
      <v>10.4</v>
    </nc>
    <odxf>
      <font>
        <sz val="10"/>
        <color auto="1"/>
      </font>
    </odxf>
    <ndxf>
      <font>
        <sz val="10"/>
        <color auto="1"/>
      </font>
    </ndxf>
  </rcc>
  <rfmt sheetId="3" sqref="A38:XFD38" start="0" length="0">
    <dxf>
      <alignment vertical="center" wrapText="1"/>
    </dxf>
  </rfmt>
  <rfmt sheetId="3" sqref="A39" start="0" length="0">
    <dxf>
      <font>
        <sz val="10"/>
        <color auto="1"/>
      </font>
    </dxf>
  </rfmt>
  <rfmt sheetId="3" sqref="B39" start="0" length="0">
    <dxf>
      <font>
        <sz val="10"/>
        <color auto="1"/>
      </font>
    </dxf>
  </rfmt>
  <rfmt sheetId="3" sqref="C39" start="0" length="0">
    <dxf>
      <font>
        <sz val="10"/>
        <color auto="1"/>
      </font>
    </dxf>
  </rfmt>
  <rfmt sheetId="3" sqref="D39" start="0" length="0">
    <dxf>
      <font>
        <sz val="10"/>
        <color auto="1"/>
      </font>
    </dxf>
  </rfmt>
  <rfmt sheetId="3" sqref="E39" start="0" length="0">
    <dxf>
      <font>
        <sz val="10"/>
        <color auto="1"/>
      </font>
    </dxf>
  </rfmt>
  <rfmt sheetId="3" sqref="F39" start="0" length="0">
    <dxf>
      <font>
        <sz val="10"/>
        <color auto="1"/>
      </font>
    </dxf>
  </rfmt>
  <rcc rId="2264" sId="3" odxf="1" dxf="1">
    <nc r="G3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65" sId="3" odxf="1" dxf="1">
    <nc r="H39">
      <v>251.6</v>
    </nc>
    <odxf>
      <font>
        <sz val="10"/>
        <color auto="1"/>
      </font>
    </odxf>
    <ndxf>
      <font>
        <sz val="10"/>
        <color auto="1"/>
      </font>
    </ndxf>
  </rcc>
  <rfmt sheetId="3" sqref="I39" start="0" length="0">
    <dxf>
      <font>
        <sz val="10"/>
        <color auto="1"/>
      </font>
    </dxf>
  </rfmt>
  <rcc rId="2266" sId="3" odxf="1" dxf="1">
    <nc r="J39">
      <v>0</v>
    </nc>
    <odxf>
      <font>
        <sz val="10"/>
        <color auto="1"/>
      </font>
    </odxf>
    <ndxf>
      <font>
        <sz val="10"/>
        <color auto="1"/>
      </font>
    </ndxf>
  </rcc>
  <rcc rId="2267" sId="3" odxf="1" dxf="1">
    <nc r="K39">
      <v>0</v>
    </nc>
    <odxf>
      <font>
        <sz val="10"/>
        <color auto="1"/>
      </font>
    </odxf>
    <ndxf>
      <font>
        <sz val="10"/>
        <color auto="1"/>
      </font>
    </ndxf>
  </rcc>
  <rcc rId="2268" sId="3" odxf="1" dxf="1">
    <nc r="L39">
      <v>0</v>
    </nc>
    <odxf>
      <font>
        <sz val="10"/>
        <color auto="1"/>
      </font>
    </odxf>
    <ndxf>
      <font>
        <sz val="10"/>
        <color auto="1"/>
      </font>
    </ndxf>
  </rcc>
  <rcc rId="2269" sId="3" odxf="1" dxf="1">
    <nc r="M39">
      <v>0</v>
    </nc>
    <odxf>
      <font>
        <sz val="10"/>
        <color auto="1"/>
      </font>
    </odxf>
    <ndxf>
      <font>
        <sz val="10"/>
        <color auto="1"/>
      </font>
    </ndxf>
  </rcc>
  <rcc rId="2270" sId="3" odxf="1" dxf="1">
    <nc r="N39">
      <v>0</v>
    </nc>
    <odxf>
      <font>
        <sz val="10"/>
        <color auto="1"/>
      </font>
    </odxf>
    <ndxf>
      <font>
        <sz val="10"/>
        <color auto="1"/>
      </font>
    </ndxf>
  </rcc>
  <rcc rId="2271" sId="3" odxf="1" dxf="1">
    <nc r="O39">
      <v>1.2</v>
    </nc>
    <odxf>
      <font>
        <sz val="10"/>
        <color auto="1"/>
      </font>
    </odxf>
    <ndxf>
      <font>
        <sz val="10"/>
        <color auto="1"/>
      </font>
    </ndxf>
  </rcc>
  <rcc rId="2272" sId="3" odxf="1" dxf="1">
    <nc r="P39">
      <v>1.3</v>
    </nc>
    <odxf>
      <font>
        <sz val="10"/>
        <color auto="1"/>
      </font>
    </odxf>
    <ndxf>
      <font>
        <sz val="10"/>
        <color auto="1"/>
      </font>
    </ndxf>
  </rcc>
  <rcc rId="2273" sId="3" odxf="1" dxf="1">
    <nc r="Q39">
      <v>1.2</v>
    </nc>
    <odxf>
      <font>
        <sz val="10"/>
        <color auto="1"/>
      </font>
    </odxf>
    <ndxf>
      <font>
        <sz val="10"/>
        <color auto="1"/>
      </font>
    </ndxf>
  </rcc>
  <rcc rId="2274" sId="3" odxf="1" dxf="1">
    <nc r="R39">
      <v>1.3</v>
    </nc>
    <odxf>
      <font>
        <sz val="10"/>
        <color auto="1"/>
      </font>
    </odxf>
    <ndxf>
      <font>
        <sz val="10"/>
        <color auto="1"/>
      </font>
    </ndxf>
  </rcc>
  <rcc rId="2275" sId="3" odxf="1" dxf="1">
    <nc r="S39">
      <v>1.4</v>
    </nc>
    <odxf>
      <font>
        <sz val="10"/>
        <color auto="1"/>
      </font>
    </odxf>
    <ndxf>
      <font>
        <sz val="10"/>
        <color auto="1"/>
      </font>
    </ndxf>
  </rcc>
  <rcc rId="2276" sId="3" odxf="1" dxf="1">
    <nc r="T39">
      <v>1.3</v>
    </nc>
    <odxf>
      <font>
        <sz val="10"/>
        <color auto="1"/>
      </font>
    </odxf>
    <ndxf>
      <font>
        <sz val="10"/>
        <color auto="1"/>
      </font>
    </ndxf>
  </rcc>
  <rcc rId="2277" sId="3" odxf="1" dxf="1">
    <nc r="U39">
      <v>1.5</v>
    </nc>
    <odxf>
      <font>
        <sz val="10"/>
        <color auto="1"/>
      </font>
    </odxf>
    <ndxf>
      <font>
        <sz val="10"/>
        <color auto="1"/>
      </font>
    </ndxf>
  </rcc>
  <rcc rId="2278" sId="3" odxf="1" dxf="1">
    <nc r="V39">
      <v>1.7</v>
    </nc>
    <odxf>
      <font>
        <sz val="10"/>
        <color auto="1"/>
      </font>
    </odxf>
    <ndxf>
      <font>
        <sz val="10"/>
        <color auto="1"/>
      </font>
    </ndxf>
  </rcc>
  <rcc rId="2279" sId="3" odxf="1" dxf="1">
    <nc r="W39">
      <v>1.6</v>
    </nc>
    <odxf>
      <font>
        <sz val="10"/>
        <color auto="1"/>
      </font>
    </odxf>
    <ndxf>
      <font>
        <sz val="10"/>
        <color auto="1"/>
      </font>
    </ndxf>
  </rcc>
  <rcc rId="2280" sId="3" odxf="1" dxf="1">
    <nc r="X39">
      <v>1.6</v>
    </nc>
    <odxf>
      <font>
        <sz val="10"/>
        <color auto="1"/>
      </font>
    </odxf>
    <ndxf>
      <font>
        <sz val="10"/>
        <color auto="1"/>
      </font>
    </ndxf>
  </rcc>
  <rcc rId="2281" sId="3" odxf="1" dxf="1">
    <nc r="Y39">
      <v>1</v>
    </nc>
    <odxf>
      <font>
        <sz val="10"/>
        <color auto="1"/>
      </font>
    </odxf>
    <ndxf>
      <font>
        <sz val="10"/>
        <color auto="1"/>
      </font>
    </ndxf>
  </rcc>
  <rcc rId="2282" sId="3" odxf="1" dxf="1">
    <nc r="Z39">
      <v>0.8</v>
    </nc>
    <odxf>
      <font>
        <sz val="10"/>
        <color auto="1"/>
      </font>
    </odxf>
    <ndxf>
      <font>
        <sz val="10"/>
        <color auto="1"/>
      </font>
    </ndxf>
  </rcc>
  <rcc rId="2283" sId="3" odxf="1" dxf="1">
    <nc r="AA39">
      <v>0</v>
    </nc>
    <odxf>
      <font>
        <sz val="10"/>
        <color auto="1"/>
      </font>
    </odxf>
    <ndxf>
      <font>
        <sz val="10"/>
        <color auto="1"/>
      </font>
    </ndxf>
  </rcc>
  <rcc rId="2284" sId="3" odxf="1" dxf="1">
    <nc r="AB39">
      <v>0</v>
    </nc>
    <odxf>
      <font>
        <sz val="10"/>
        <color auto="1"/>
      </font>
    </odxf>
    <ndxf>
      <font>
        <sz val="10"/>
        <color auto="1"/>
      </font>
    </ndxf>
  </rcc>
  <rcc rId="2285" sId="3" odxf="1" dxf="1">
    <nc r="AC39">
      <v>0</v>
    </nc>
    <odxf>
      <font>
        <sz val="10"/>
        <color auto="1"/>
      </font>
    </odxf>
    <ndxf>
      <font>
        <sz val="10"/>
        <color auto="1"/>
      </font>
    </ndxf>
  </rcc>
  <rcc rId="2286" sId="3" odxf="1" dxf="1">
    <nc r="AD39">
      <v>1</v>
    </nc>
    <odxf>
      <font>
        <sz val="10"/>
        <color auto="1"/>
      </font>
    </odxf>
    <ndxf>
      <font>
        <sz val="10"/>
        <color auto="1"/>
      </font>
    </ndxf>
  </rcc>
  <rcc rId="2287" sId="3" odxf="1" dxf="1">
    <nc r="AE39">
      <v>0</v>
    </nc>
    <odxf>
      <font>
        <sz val="10"/>
        <color auto="1"/>
      </font>
    </odxf>
    <ndxf>
      <font>
        <sz val="10"/>
        <color auto="1"/>
      </font>
    </ndxf>
  </rcc>
  <rcc rId="2288" sId="3" odxf="1" dxf="1">
    <nc r="AF39">
      <v>0</v>
    </nc>
    <odxf>
      <font>
        <sz val="10"/>
        <color auto="1"/>
      </font>
    </odxf>
    <ndxf>
      <font>
        <sz val="10"/>
        <color auto="1"/>
      </font>
    </ndxf>
  </rcc>
  <rcc rId="2289" sId="3" odxf="1" dxf="1">
    <nc r="AG39">
      <v>0</v>
    </nc>
    <odxf>
      <font>
        <sz val="10"/>
        <color auto="1"/>
      </font>
    </odxf>
    <ndxf>
      <font>
        <sz val="10"/>
        <color auto="1"/>
      </font>
    </ndxf>
  </rcc>
  <rcc rId="2290" sId="3" odxf="1" dxf="1">
    <nc r="AH39">
      <v>0</v>
    </nc>
    <odxf>
      <font>
        <sz val="10"/>
        <color auto="1"/>
      </font>
    </odxf>
    <ndxf>
      <font>
        <sz val="10"/>
        <color auto="1"/>
      </font>
    </ndxf>
  </rcc>
  <rcc rId="2291" sId="3" odxf="1" dxf="1">
    <nc r="AI39">
      <v>0</v>
    </nc>
    <odxf>
      <font>
        <sz val="10"/>
        <color auto="1"/>
      </font>
    </odxf>
    <ndxf>
      <font>
        <sz val="10"/>
        <color auto="1"/>
      </font>
    </ndxf>
  </rcc>
  <rcc rId="2292" sId="3" odxf="1" dxf="1">
    <nc r="AJ39">
      <v>0</v>
    </nc>
    <odxf>
      <font>
        <sz val="10"/>
        <color auto="1"/>
      </font>
    </odxf>
    <ndxf>
      <font>
        <sz val="10"/>
        <color auto="1"/>
      </font>
    </ndxf>
  </rcc>
  <rcc rId="2293" sId="3" odxf="1" dxf="1">
    <nc r="AK39">
      <v>0</v>
    </nc>
    <odxf>
      <font>
        <sz val="10"/>
        <color auto="1"/>
      </font>
    </odxf>
    <ndxf>
      <font>
        <sz val="10"/>
        <color auto="1"/>
      </font>
    </ndxf>
  </rcc>
  <rcc rId="2294" sId="3" odxf="1" dxf="1">
    <nc r="AL39">
      <v>0</v>
    </nc>
    <odxf>
      <font>
        <sz val="10"/>
        <color auto="1"/>
      </font>
    </odxf>
    <ndxf>
      <font>
        <sz val="10"/>
        <color auto="1"/>
      </font>
    </ndxf>
  </rcc>
  <rcc rId="2295" sId="3" odxf="1" dxf="1">
    <nc r="AM39">
      <v>0</v>
    </nc>
    <odxf>
      <font>
        <sz val="10"/>
        <color auto="1"/>
      </font>
    </odxf>
    <ndxf>
      <font>
        <sz val="10"/>
        <color auto="1"/>
      </font>
    </ndxf>
  </rcc>
  <rcc rId="2296" sId="3" odxf="1" dxf="1">
    <nc r="AN39">
      <v>0</v>
    </nc>
    <odxf>
      <font>
        <sz val="10"/>
        <color auto="1"/>
      </font>
    </odxf>
    <ndxf>
      <font>
        <sz val="10"/>
        <color auto="1"/>
      </font>
    </ndxf>
  </rcc>
  <rcc rId="2297" sId="3" odxf="1" dxf="1">
    <nc r="AO39">
      <v>0</v>
    </nc>
    <odxf>
      <font>
        <sz val="10"/>
        <color auto="1"/>
      </font>
    </odxf>
    <ndxf>
      <font>
        <sz val="10"/>
        <color auto="1"/>
      </font>
    </ndxf>
  </rcc>
  <rcc rId="2298" sId="3" odxf="1" dxf="1">
    <nc r="AP39">
      <v>0</v>
    </nc>
    <odxf>
      <font>
        <sz val="10"/>
        <color auto="1"/>
      </font>
    </odxf>
    <ndxf>
      <font>
        <sz val="10"/>
        <color auto="1"/>
      </font>
    </ndxf>
  </rcc>
  <rcc rId="2299" sId="3" odxf="1" dxf="1">
    <nc r="AQ39">
      <v>0</v>
    </nc>
    <odxf>
      <font>
        <sz val="10"/>
        <color auto="1"/>
      </font>
    </odxf>
    <ndxf>
      <font>
        <sz val="10"/>
        <color auto="1"/>
      </font>
    </ndxf>
  </rcc>
  <rcc rId="2300" sId="3" odxf="1" dxf="1">
    <nc r="AR39">
      <v>0</v>
    </nc>
    <odxf>
      <font>
        <sz val="10"/>
        <color auto="1"/>
      </font>
    </odxf>
    <ndxf>
      <font>
        <sz val="10"/>
        <color auto="1"/>
      </font>
    </ndxf>
  </rcc>
  <rcc rId="2301" sId="3" odxf="1" dxf="1">
    <nc r="AS39">
      <v>0</v>
    </nc>
    <odxf>
      <font>
        <sz val="10"/>
        <color auto="1"/>
      </font>
    </odxf>
    <ndxf>
      <font>
        <sz val="10"/>
        <color auto="1"/>
      </font>
    </ndxf>
  </rcc>
  <rcc rId="2302" sId="3" odxf="1" dxf="1">
    <nc r="AT39">
      <v>0</v>
    </nc>
    <odxf>
      <font>
        <sz val="10"/>
        <color auto="1"/>
      </font>
    </odxf>
    <ndxf>
      <font>
        <sz val="10"/>
        <color auto="1"/>
      </font>
    </ndxf>
  </rcc>
  <rcc rId="2303" sId="3" odxf="1" dxf="1">
    <nc r="AU39">
      <v>0</v>
    </nc>
    <odxf>
      <font>
        <sz val="10"/>
        <color auto="1"/>
      </font>
    </odxf>
    <ndxf>
      <font>
        <sz val="10"/>
        <color auto="1"/>
      </font>
    </ndxf>
  </rcc>
  <rcc rId="2304" sId="3" odxf="1" dxf="1">
    <nc r="AV39">
      <v>0</v>
    </nc>
    <odxf>
      <font>
        <sz val="10"/>
        <color auto="1"/>
      </font>
    </odxf>
    <ndxf>
      <font>
        <sz val="10"/>
        <color auto="1"/>
      </font>
    </ndxf>
  </rcc>
  <rcc rId="2305" sId="3" odxf="1" dxf="1">
    <nc r="AW39">
      <v>0</v>
    </nc>
    <odxf>
      <font>
        <sz val="10"/>
        <color auto="1"/>
      </font>
    </odxf>
    <ndxf>
      <font>
        <sz val="10"/>
        <color auto="1"/>
      </font>
    </ndxf>
  </rcc>
  <rcc rId="2306" sId="3" odxf="1" dxf="1">
    <nc r="AX39">
      <v>0</v>
    </nc>
    <odxf>
      <font>
        <sz val="10"/>
        <color auto="1"/>
      </font>
    </odxf>
    <ndxf>
      <font>
        <sz val="10"/>
        <color auto="1"/>
      </font>
    </ndxf>
  </rcc>
  <rcc rId="2307" sId="3" odxf="1" dxf="1">
    <nc r="AY39">
      <v>0</v>
    </nc>
    <odxf>
      <font>
        <sz val="10"/>
        <color auto="1"/>
      </font>
    </odxf>
    <ndxf>
      <font>
        <sz val="10"/>
        <color auto="1"/>
      </font>
    </ndxf>
  </rcc>
  <rcc rId="2308" sId="3" odxf="1" dxf="1">
    <nc r="AZ39">
      <v>0</v>
    </nc>
    <odxf>
      <font>
        <sz val="10"/>
        <color auto="1"/>
      </font>
    </odxf>
    <ndxf>
      <font>
        <sz val="10"/>
        <color auto="1"/>
      </font>
    </ndxf>
  </rcc>
  <rcc rId="2309" sId="3" odxf="1" dxf="1">
    <nc r="BA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310" sId="3" odxf="1" dxf="1">
    <nc r="BB39">
      <v>0</v>
    </nc>
    <odxf>
      <font>
        <sz val="10"/>
        <color auto="1"/>
      </font>
    </odxf>
    <ndxf>
      <font>
        <sz val="10"/>
        <color auto="1"/>
      </font>
    </ndxf>
  </rcc>
  <rcc rId="2311" sId="3" odxf="1" dxf="1">
    <nc r="BC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312" sId="3" odxf="1" dxf="1">
    <nc r="BD39">
      <v>0</v>
    </nc>
    <odxf>
      <font>
        <sz val="10"/>
        <color auto="1"/>
      </font>
    </odxf>
    <ndxf>
      <font>
        <sz val="10"/>
        <color auto="1"/>
      </font>
    </ndxf>
  </rcc>
  <rcc rId="2313" sId="3" odxf="1" dxf="1">
    <nc r="BE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314" sId="3" odxf="1" dxf="1">
    <nc r="BF39">
      <v>10.5</v>
    </nc>
    <odxf>
      <font>
        <sz val="10"/>
        <color auto="1"/>
      </font>
    </odxf>
    <ndxf>
      <font>
        <sz val="10"/>
        <color auto="1"/>
      </font>
    </ndxf>
  </rcc>
  <rcc rId="2315" sId="3" odxf="1" dxf="1">
    <nc r="BG39">
      <v>10.7</v>
    </nc>
    <odxf>
      <font>
        <sz val="10"/>
        <color auto="1"/>
      </font>
    </odxf>
    <ndxf>
      <font>
        <sz val="10"/>
        <color auto="1"/>
      </font>
    </ndxf>
  </rcc>
  <rcc rId="2316" sId="3" odxf="1" dxf="1">
    <nc r="BH39">
      <v>10.4</v>
    </nc>
    <odxf>
      <font>
        <sz val="10"/>
        <color auto="1"/>
      </font>
    </odxf>
    <ndxf>
      <font>
        <sz val="10"/>
        <color auto="1"/>
      </font>
    </ndxf>
  </rcc>
  <rfmt sheetId="3" sqref="A39:XFD39" start="0" length="0">
    <dxf>
      <alignment vertical="center" wrapText="1"/>
    </dxf>
  </rfmt>
  <rfmt sheetId="3" sqref="A40" start="0" length="0">
    <dxf>
      <font>
        <sz val="10"/>
        <color auto="1"/>
      </font>
    </dxf>
  </rfmt>
  <rfmt sheetId="3" sqref="B40" start="0" length="0">
    <dxf>
      <font>
        <sz val="10"/>
        <color auto="1"/>
      </font>
    </dxf>
  </rfmt>
  <rfmt sheetId="3" sqref="C40" start="0" length="0">
    <dxf>
      <font>
        <sz val="10"/>
        <color auto="1"/>
      </font>
    </dxf>
  </rfmt>
  <rfmt sheetId="3" sqref="D40" start="0" length="0">
    <dxf>
      <font>
        <sz val="10"/>
        <color auto="1"/>
      </font>
    </dxf>
  </rfmt>
  <rfmt sheetId="3" sqref="E40" start="0" length="0">
    <dxf>
      <font>
        <sz val="10"/>
        <color auto="1"/>
      </font>
    </dxf>
  </rfmt>
  <rfmt sheetId="3" sqref="F40" start="0" length="0">
    <dxf>
      <font>
        <sz val="10"/>
        <color auto="1"/>
      </font>
    </dxf>
  </rfmt>
  <rcc rId="2317" sId="3" odxf="1" dxf="1">
    <nc r="G4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318" sId="3" odxf="1" dxf="1">
    <nc r="H40">
      <v>1830.7</v>
    </nc>
    <odxf>
      <font>
        <sz val="10"/>
        <color auto="1"/>
      </font>
    </odxf>
    <ndxf>
      <font>
        <sz val="10"/>
        <color auto="1"/>
      </font>
    </ndxf>
  </rcc>
  <rfmt sheetId="3" sqref="I40" start="0" length="0">
    <dxf>
      <font>
        <sz val="10"/>
        <color auto="1"/>
      </font>
    </dxf>
  </rfmt>
  <rcc rId="2319" sId="3" odxf="1" dxf="1">
    <nc r="J40">
      <v>76.099999999999994</v>
    </nc>
    <odxf>
      <font>
        <sz val="10"/>
        <color auto="1"/>
      </font>
    </odxf>
    <ndxf>
      <font>
        <sz val="10"/>
        <color auto="1"/>
      </font>
    </ndxf>
  </rcc>
  <rcc rId="2320" sId="3" odxf="1" dxf="1">
    <nc r="K40">
      <v>76.400000000000006</v>
    </nc>
    <odxf>
      <font>
        <sz val="10"/>
        <color auto="1"/>
      </font>
    </odxf>
    <ndxf>
      <font>
        <sz val="10"/>
        <color auto="1"/>
      </font>
    </ndxf>
  </rcc>
  <rcc rId="2321" sId="3" odxf="1" dxf="1">
    <nc r="L40">
      <v>76.400000000000006</v>
    </nc>
    <odxf>
      <font>
        <sz val="10"/>
        <color auto="1"/>
      </font>
    </odxf>
    <ndxf>
      <font>
        <sz val="10"/>
        <color auto="1"/>
      </font>
    </ndxf>
  </rcc>
  <rcc rId="2322" sId="3" odxf="1" dxf="1">
    <nc r="M40">
      <v>76.5</v>
    </nc>
    <odxf>
      <font>
        <sz val="10"/>
        <color auto="1"/>
      </font>
    </odxf>
    <ndxf>
      <font>
        <sz val="10"/>
        <color auto="1"/>
      </font>
    </ndxf>
  </rcc>
  <rcc rId="2323" sId="3" odxf="1" dxf="1">
    <nc r="N40">
      <v>76.5</v>
    </nc>
    <odxf>
      <font>
        <sz val="10"/>
        <color auto="1"/>
      </font>
    </odxf>
    <ndxf>
      <font>
        <sz val="10"/>
        <color auto="1"/>
      </font>
    </ndxf>
  </rcc>
  <rcc rId="2324" sId="3" odxf="1" dxf="1">
    <nc r="O40">
      <v>76.400000000000006</v>
    </nc>
    <odxf>
      <font>
        <sz val="10"/>
        <color auto="1"/>
      </font>
    </odxf>
    <ndxf>
      <font>
        <sz val="10"/>
        <color auto="1"/>
      </font>
    </ndxf>
  </rcc>
  <rcc rId="2325" sId="3" odxf="1" dxf="1">
    <nc r="P40">
      <v>76.400000000000006</v>
    </nc>
    <odxf>
      <font>
        <sz val="10"/>
        <color auto="1"/>
      </font>
    </odxf>
    <ndxf>
      <font>
        <sz val="10"/>
        <color auto="1"/>
      </font>
    </ndxf>
  </rcc>
  <rcc rId="2326" sId="3" odxf="1" dxf="1">
    <nc r="Q40">
      <v>76.3</v>
    </nc>
    <odxf>
      <font>
        <sz val="10"/>
        <color auto="1"/>
      </font>
    </odxf>
    <ndxf>
      <font>
        <sz val="10"/>
        <color auto="1"/>
      </font>
    </ndxf>
  </rcc>
  <rcc rId="2327" sId="3" odxf="1" dxf="1">
    <nc r="R40">
      <v>76.3</v>
    </nc>
    <odxf>
      <font>
        <sz val="10"/>
        <color auto="1"/>
      </font>
    </odxf>
    <ndxf>
      <font>
        <sz val="10"/>
        <color auto="1"/>
      </font>
    </ndxf>
  </rcc>
  <rcc rId="2328" sId="3" odxf="1" dxf="1">
    <nc r="S40">
      <v>76.5</v>
    </nc>
    <odxf>
      <font>
        <sz val="10"/>
        <color auto="1"/>
      </font>
    </odxf>
    <ndxf>
      <font>
        <sz val="10"/>
        <color auto="1"/>
      </font>
    </ndxf>
  </rcc>
  <rcc rId="2329" sId="3" odxf="1" dxf="1">
    <nc r="T40">
      <v>76.5</v>
    </nc>
    <odxf>
      <font>
        <sz val="10"/>
        <color auto="1"/>
      </font>
    </odxf>
    <ndxf>
      <font>
        <sz val="10"/>
        <color auto="1"/>
      </font>
    </ndxf>
  </rcc>
  <rcc rId="2330" sId="3" odxf="1" dxf="1">
    <nc r="U40">
      <v>76.400000000000006</v>
    </nc>
    <odxf>
      <font>
        <sz val="10"/>
        <color auto="1"/>
      </font>
    </odxf>
    <ndxf>
      <font>
        <sz val="10"/>
        <color auto="1"/>
      </font>
    </ndxf>
  </rcc>
  <rcc rId="2331" sId="3" odxf="1" dxf="1">
    <nc r="V40">
      <v>76.400000000000006</v>
    </nc>
    <odxf>
      <font>
        <sz val="10"/>
        <color auto="1"/>
      </font>
    </odxf>
    <ndxf>
      <font>
        <sz val="10"/>
        <color auto="1"/>
      </font>
    </ndxf>
  </rcc>
  <rcc rId="2332" sId="3" odxf="1" dxf="1">
    <nc r="W40">
      <v>47.9</v>
    </nc>
    <odxf>
      <font>
        <sz val="10"/>
        <color auto="1"/>
      </font>
    </odxf>
    <ndxf>
      <font>
        <sz val="10"/>
        <color auto="1"/>
      </font>
    </ndxf>
  </rcc>
  <rcc rId="2333" sId="3" odxf="1" dxf="1">
    <nc r="X40">
      <v>76.7</v>
    </nc>
    <odxf>
      <font>
        <sz val="10"/>
        <color auto="1"/>
      </font>
    </odxf>
    <ndxf>
      <font>
        <sz val="10"/>
        <color auto="1"/>
      </font>
    </ndxf>
  </rcc>
  <rcc rId="2334" sId="3" odxf="1" dxf="1">
    <nc r="Y40">
      <v>76.099999999999994</v>
    </nc>
    <odxf>
      <font>
        <sz val="10"/>
        <color auto="1"/>
      </font>
    </odxf>
    <ndxf>
      <font>
        <sz val="10"/>
        <color auto="1"/>
      </font>
    </ndxf>
  </rcc>
  <rcc rId="2335" sId="3" odxf="1" dxf="1">
    <nc r="Z40">
      <v>77.099999999999994</v>
    </nc>
    <odxf>
      <font>
        <sz val="10"/>
        <color auto="1"/>
      </font>
    </odxf>
    <ndxf>
      <font>
        <sz val="10"/>
        <color auto="1"/>
      </font>
    </ndxf>
  </rcc>
  <rcc rId="2336" sId="3" odxf="1" dxf="1">
    <nc r="AA40">
      <v>76.5</v>
    </nc>
    <odxf>
      <font>
        <sz val="10"/>
        <color auto="1"/>
      </font>
    </odxf>
    <ndxf>
      <font>
        <sz val="10"/>
        <color auto="1"/>
      </font>
    </ndxf>
  </rcc>
  <rcc rId="2337" sId="3" odxf="1" dxf="1">
    <nc r="AB40">
      <v>76.5</v>
    </nc>
    <odxf>
      <font>
        <sz val="10"/>
        <color auto="1"/>
      </font>
    </odxf>
    <ndxf>
      <font>
        <sz val="10"/>
        <color auto="1"/>
      </font>
    </ndxf>
  </rcc>
  <rcc rId="2338" sId="3" odxf="1" dxf="1">
    <nc r="AC40">
      <v>76.3</v>
    </nc>
    <odxf>
      <font>
        <sz val="10"/>
        <color auto="1"/>
      </font>
    </odxf>
    <ndxf>
      <font>
        <sz val="10"/>
        <color auto="1"/>
      </font>
    </ndxf>
  </rcc>
  <rcc rId="2339" sId="3" odxf="1" dxf="1">
    <nc r="AD40">
      <v>76.3</v>
    </nc>
    <odxf>
      <font>
        <sz val="10"/>
        <color auto="1"/>
      </font>
    </odxf>
    <ndxf>
      <font>
        <sz val="10"/>
        <color auto="1"/>
      </font>
    </ndxf>
  </rcc>
  <rcc rId="2340" sId="3" odxf="1" dxf="1">
    <nc r="AE40">
      <v>76.3</v>
    </nc>
    <odxf>
      <font>
        <sz val="10"/>
        <color auto="1"/>
      </font>
    </odxf>
    <ndxf>
      <font>
        <sz val="10"/>
        <color auto="1"/>
      </font>
    </ndxf>
  </rcc>
  <rcc rId="2341" sId="3" odxf="1" dxf="1">
    <nc r="AF40">
      <v>76.3</v>
    </nc>
    <odxf>
      <font>
        <sz val="10"/>
        <color auto="1"/>
      </font>
    </odxf>
    <ndxf>
      <font>
        <sz val="10"/>
        <color auto="1"/>
      </font>
    </ndxf>
  </rcc>
  <rcc rId="2342" sId="3" odxf="1" dxf="1">
    <nc r="AG40">
      <v>76.3</v>
    </nc>
    <odxf>
      <font>
        <sz val="10"/>
        <color auto="1"/>
      </font>
    </odxf>
    <ndxf>
      <font>
        <sz val="10"/>
        <color auto="1"/>
      </font>
    </ndxf>
  </rcc>
  <rcc rId="2343" sId="3" odxf="1" dxf="1">
    <nc r="AH40">
      <v>76.3</v>
    </nc>
    <odxf>
      <font>
        <sz val="10"/>
        <color auto="1"/>
      </font>
    </odxf>
    <ndxf>
      <font>
        <sz val="10"/>
        <color auto="1"/>
      </font>
    </ndxf>
  </rcc>
  <rcc rId="2344" sId="3" odxf="1" dxf="1">
    <nc r="AI40">
      <v>76.7</v>
    </nc>
    <odxf>
      <font>
        <sz val="10"/>
        <color auto="1"/>
      </font>
    </odxf>
    <ndxf>
      <font>
        <sz val="10"/>
        <color auto="1"/>
      </font>
    </ndxf>
  </rcc>
  <rcc rId="2345" sId="3" odxf="1" dxf="1">
    <nc r="AJ40">
      <v>76.7</v>
    </nc>
    <odxf>
      <font>
        <sz val="10"/>
        <color auto="1"/>
      </font>
    </odxf>
    <ndxf>
      <font>
        <sz val="10"/>
        <color auto="1"/>
      </font>
    </ndxf>
  </rcc>
  <rcc rId="2346" sId="3" odxf="1" dxf="1">
    <nc r="AK40">
      <v>76.3</v>
    </nc>
    <odxf>
      <font>
        <sz val="10"/>
        <color auto="1"/>
      </font>
    </odxf>
    <ndxf>
      <font>
        <sz val="10"/>
        <color auto="1"/>
      </font>
    </ndxf>
  </rcc>
  <rcc rId="2347" sId="3" odxf="1" dxf="1">
    <nc r="AL40">
      <v>76.3</v>
    </nc>
    <odxf>
      <font>
        <sz val="10"/>
        <color auto="1"/>
      </font>
    </odxf>
    <ndxf>
      <font>
        <sz val="10"/>
        <color auto="1"/>
      </font>
    </ndxf>
  </rcc>
  <rcc rId="2348" sId="3" odxf="1" dxf="1">
    <nc r="AM40">
      <v>76.3</v>
    </nc>
    <odxf>
      <font>
        <sz val="10"/>
        <color auto="1"/>
      </font>
    </odxf>
    <ndxf>
      <font>
        <sz val="10"/>
        <color auto="1"/>
      </font>
    </ndxf>
  </rcc>
  <rcc rId="2349" sId="3" odxf="1" dxf="1">
    <nc r="AN40">
      <v>76.3</v>
    </nc>
    <odxf>
      <font>
        <sz val="10"/>
        <color auto="1"/>
      </font>
    </odxf>
    <ndxf>
      <font>
        <sz val="10"/>
        <color auto="1"/>
      </font>
    </ndxf>
  </rcc>
  <rcc rId="2350" sId="3" odxf="1" dxf="1">
    <nc r="AO40">
      <v>76.099999999999994</v>
    </nc>
    <odxf>
      <font>
        <sz val="10"/>
        <color auto="1"/>
      </font>
    </odxf>
    <ndxf>
      <font>
        <sz val="10"/>
        <color auto="1"/>
      </font>
    </ndxf>
  </rcc>
  <rcc rId="2351" sId="3" odxf="1" dxf="1">
    <nc r="AP40">
      <v>76.099999999999994</v>
    </nc>
    <odxf>
      <font>
        <sz val="10"/>
        <color auto="1"/>
      </font>
    </odxf>
    <ndxf>
      <font>
        <sz val="10"/>
        <color auto="1"/>
      </font>
    </ndxf>
  </rcc>
  <rcc rId="2352" sId="3" odxf="1" dxf="1">
    <nc r="AQ40">
      <v>76.2</v>
    </nc>
    <odxf>
      <font>
        <sz val="10"/>
        <color auto="1"/>
      </font>
    </odxf>
    <ndxf>
      <font>
        <sz val="10"/>
        <color auto="1"/>
      </font>
    </ndxf>
  </rcc>
  <rcc rId="2353" sId="3" odxf="1" dxf="1">
    <nc r="AR40">
      <v>76.2</v>
    </nc>
    <odxf>
      <font>
        <sz val="10"/>
        <color auto="1"/>
      </font>
    </odxf>
    <ndxf>
      <font>
        <sz val="10"/>
        <color auto="1"/>
      </font>
    </ndxf>
  </rcc>
  <rcc rId="2354" sId="3" odxf="1" dxf="1">
    <nc r="AS40">
      <v>76.3</v>
    </nc>
    <odxf>
      <font>
        <sz val="10"/>
        <color auto="1"/>
      </font>
    </odxf>
    <ndxf>
      <font>
        <sz val="10"/>
        <color auto="1"/>
      </font>
    </ndxf>
  </rcc>
  <rcc rId="2355" sId="3" odxf="1" dxf="1">
    <nc r="AT40">
      <v>76.3</v>
    </nc>
    <odxf>
      <font>
        <sz val="10"/>
        <color auto="1"/>
      </font>
    </odxf>
    <ndxf>
      <font>
        <sz val="10"/>
        <color auto="1"/>
      </font>
    </ndxf>
  </rcc>
  <rcc rId="2356" sId="3" odxf="1" dxf="1">
    <nc r="AU40">
      <v>76.400000000000006</v>
    </nc>
    <odxf>
      <font>
        <sz val="10"/>
        <color auto="1"/>
      </font>
    </odxf>
    <ndxf>
      <font>
        <sz val="10"/>
        <color auto="1"/>
      </font>
    </ndxf>
  </rcc>
  <rcc rId="2357" sId="3" odxf="1" dxf="1">
    <nc r="AV40">
      <v>76.400000000000006</v>
    </nc>
    <odxf>
      <font>
        <sz val="10"/>
        <color auto="1"/>
      </font>
    </odxf>
    <ndxf>
      <font>
        <sz val="10"/>
        <color auto="1"/>
      </font>
    </ndxf>
  </rcc>
  <rcc rId="2358" sId="3" odxf="1" dxf="1">
    <nc r="AW40">
      <v>76.5</v>
    </nc>
    <odxf>
      <font>
        <sz val="10"/>
        <color auto="1"/>
      </font>
    </odxf>
    <ndxf>
      <font>
        <sz val="10"/>
        <color auto="1"/>
      </font>
    </ndxf>
  </rcc>
  <rcc rId="2359" sId="3" odxf="1" dxf="1">
    <nc r="AX40">
      <v>76.5</v>
    </nc>
    <odxf>
      <font>
        <sz val="10"/>
        <color auto="1"/>
      </font>
    </odxf>
    <ndxf>
      <font>
        <sz val="10"/>
        <color auto="1"/>
      </font>
    </ndxf>
  </rcc>
  <rcc rId="2360" sId="3" odxf="1" dxf="1">
    <nc r="AY40">
      <v>76.5</v>
    </nc>
    <odxf>
      <font>
        <sz val="10"/>
        <color auto="1"/>
      </font>
    </odxf>
    <ndxf>
      <font>
        <sz val="10"/>
        <color auto="1"/>
      </font>
    </ndxf>
  </rcc>
  <rcc rId="2361" sId="3" odxf="1" dxf="1">
    <nc r="AZ40">
      <v>76.5</v>
    </nc>
    <odxf>
      <font>
        <sz val="10"/>
        <color auto="1"/>
      </font>
    </odxf>
    <ndxf>
      <font>
        <sz val="10"/>
        <color auto="1"/>
      </font>
    </ndxf>
  </rcc>
  <rcc rId="2362" sId="3" odxf="1" dxf="1">
    <nc r="BA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363" sId="3" odxf="1" dxf="1">
    <nc r="BB40">
      <v>76.3</v>
    </nc>
    <odxf>
      <font>
        <sz val="10"/>
        <color auto="1"/>
      </font>
    </odxf>
    <ndxf>
      <font>
        <sz val="10"/>
        <color auto="1"/>
      </font>
    </ndxf>
  </rcc>
  <rcc rId="2364" sId="3" odxf="1" dxf="1">
    <nc r="BC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365" sId="3" odxf="1" dxf="1">
    <nc r="BD40">
      <v>76.2</v>
    </nc>
    <odxf>
      <font>
        <sz val="10"/>
        <color auto="1"/>
      </font>
    </odxf>
    <ndxf>
      <font>
        <sz val="10"/>
        <color auto="1"/>
      </font>
    </ndxf>
  </rcc>
  <rcc rId="2366" sId="3" odxf="1" dxf="1">
    <nc r="BE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367" sId="3" odxf="1" dxf="1">
    <nc r="BF40">
      <v>76.400000000000006</v>
    </nc>
    <odxf>
      <font>
        <sz val="10"/>
        <color auto="1"/>
      </font>
    </odxf>
    <ndxf>
      <font>
        <sz val="10"/>
        <color auto="1"/>
      </font>
    </ndxf>
  </rcc>
  <rcc rId="2368" sId="3" odxf="1" dxf="1">
    <nc r="BG40">
      <v>77.2</v>
    </nc>
    <odxf>
      <font>
        <sz val="10"/>
        <color auto="1"/>
      </font>
    </odxf>
    <ndxf>
      <font>
        <sz val="10"/>
        <color auto="1"/>
      </font>
    </ndxf>
  </rcc>
  <rcc rId="2369" sId="3" odxf="1" dxf="1">
    <nc r="BH40">
      <v>76.099999999999994</v>
    </nc>
    <odxf>
      <font>
        <sz val="10"/>
        <color auto="1"/>
      </font>
    </odxf>
    <ndxf>
      <font>
        <sz val="10"/>
        <color auto="1"/>
      </font>
    </ndxf>
  </rcc>
  <rfmt sheetId="3" sqref="A40:XFD40" start="0" length="0">
    <dxf>
      <alignment vertical="center" wrapText="1"/>
    </dxf>
  </rfmt>
  <rfmt sheetId="3" sqref="A41" start="0" length="0">
    <dxf>
      <font>
        <sz val="10"/>
        <color auto="1"/>
      </font>
    </dxf>
  </rfmt>
  <rfmt sheetId="3" sqref="B41" start="0" length="0">
    <dxf>
      <font>
        <sz val="10"/>
        <color auto="1"/>
      </font>
    </dxf>
  </rfmt>
  <rfmt sheetId="3" sqref="C41" start="0" length="0">
    <dxf>
      <font>
        <sz val="10"/>
        <color auto="1"/>
      </font>
    </dxf>
  </rfmt>
  <rfmt sheetId="3" sqref="D41" start="0" length="0">
    <dxf>
      <font>
        <sz val="10"/>
        <color auto="1"/>
      </font>
    </dxf>
  </rfmt>
  <rfmt sheetId="3" sqref="E41" start="0" length="0">
    <dxf>
      <font>
        <sz val="10"/>
        <color auto="1"/>
      </font>
    </dxf>
  </rfmt>
  <rfmt sheetId="3" sqref="F41" start="0" length="0">
    <dxf>
      <font>
        <sz val="10"/>
        <color auto="1"/>
      </font>
    </dxf>
  </rfmt>
  <rcc rId="2370" sId="3" odxf="1" dxf="1">
    <nc r="G4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371" sId="3" odxf="1" dxf="1">
    <nc r="H41">
      <v>1830.7</v>
    </nc>
    <odxf>
      <font>
        <sz val="10"/>
        <color auto="1"/>
      </font>
    </odxf>
    <ndxf>
      <font>
        <sz val="10"/>
        <color auto="1"/>
      </font>
    </ndxf>
  </rcc>
  <rfmt sheetId="3" sqref="I41" start="0" length="0">
    <dxf>
      <font>
        <sz val="10"/>
        <color auto="1"/>
      </font>
    </dxf>
  </rfmt>
  <rcc rId="2372" sId="3" odxf="1" dxf="1">
    <nc r="J41">
      <v>0</v>
    </nc>
    <odxf>
      <font>
        <sz val="10"/>
        <color auto="1"/>
      </font>
    </odxf>
    <ndxf>
      <font>
        <sz val="10"/>
        <color auto="1"/>
      </font>
    </ndxf>
  </rcc>
  <rcc rId="2373" sId="3" odxf="1" dxf="1">
    <nc r="K41">
      <v>0</v>
    </nc>
    <odxf>
      <font>
        <sz val="10"/>
        <color auto="1"/>
      </font>
    </odxf>
    <ndxf>
      <font>
        <sz val="10"/>
        <color auto="1"/>
      </font>
    </ndxf>
  </rcc>
  <rcc rId="2374" sId="3" odxf="1" dxf="1">
    <nc r="L41">
      <v>0</v>
    </nc>
    <odxf>
      <font>
        <sz val="10"/>
        <color auto="1"/>
      </font>
    </odxf>
    <ndxf>
      <font>
        <sz val="10"/>
        <color auto="1"/>
      </font>
    </ndxf>
  </rcc>
  <rcc rId="2375" sId="3" odxf="1" dxf="1">
    <nc r="M41">
      <v>0</v>
    </nc>
    <odxf>
      <font>
        <sz val="10"/>
        <color auto="1"/>
      </font>
    </odxf>
    <ndxf>
      <font>
        <sz val="10"/>
        <color auto="1"/>
      </font>
    </ndxf>
  </rcc>
  <rcc rId="2376" sId="3" odxf="1" dxf="1">
    <nc r="N41">
      <v>0</v>
    </nc>
    <odxf>
      <font>
        <sz val="10"/>
        <color auto="1"/>
      </font>
    </odxf>
    <ndxf>
      <font>
        <sz val="10"/>
        <color auto="1"/>
      </font>
    </ndxf>
  </rcc>
  <rcc rId="2377" sId="3" odxf="1" dxf="1">
    <nc r="O41">
      <v>-0.7</v>
    </nc>
    <odxf>
      <font>
        <sz val="10"/>
        <color auto="1"/>
      </font>
    </odxf>
    <ndxf>
      <font>
        <sz val="10"/>
        <color auto="1"/>
      </font>
    </ndxf>
  </rcc>
  <rcc rId="2378" sId="3" odxf="1" dxf="1">
    <nc r="P41">
      <v>-0.2</v>
    </nc>
    <odxf>
      <font>
        <sz val="10"/>
        <color auto="1"/>
      </font>
    </odxf>
    <ndxf>
      <font>
        <sz val="10"/>
        <color auto="1"/>
      </font>
    </ndxf>
  </rcc>
  <rcc rId="2379" sId="3" odxf="1" dxf="1">
    <nc r="Q41">
      <v>-0.9</v>
    </nc>
    <odxf>
      <font>
        <sz val="10"/>
        <color auto="1"/>
      </font>
    </odxf>
    <ndxf>
      <font>
        <sz val="10"/>
        <color auto="1"/>
      </font>
    </ndxf>
  </rcc>
  <rcc rId="2380" sId="3" odxf="1" dxf="1">
    <nc r="R41">
      <v>-0.1</v>
    </nc>
    <odxf>
      <font>
        <sz val="10"/>
        <color auto="1"/>
      </font>
    </odxf>
    <ndxf>
      <font>
        <sz val="10"/>
        <color auto="1"/>
      </font>
    </ndxf>
  </rcc>
  <rcc rId="2381" sId="3" odxf="1" dxf="1">
    <nc r="S41">
      <v>-0.3</v>
    </nc>
    <odxf>
      <font>
        <sz val="10"/>
        <color auto="1"/>
      </font>
    </odxf>
    <ndxf>
      <font>
        <sz val="10"/>
        <color auto="1"/>
      </font>
    </ndxf>
  </rcc>
  <rcc rId="2382" sId="3" odxf="1" dxf="1">
    <nc r="T41">
      <v>0.9</v>
    </nc>
    <odxf>
      <font>
        <sz val="10"/>
        <color auto="1"/>
      </font>
    </odxf>
    <ndxf>
      <font>
        <sz val="10"/>
        <color auto="1"/>
      </font>
    </ndxf>
  </rcc>
  <rcc rId="2383" sId="3" odxf="1" dxf="1">
    <nc r="U41">
      <v>1.7</v>
    </nc>
    <odxf>
      <font>
        <sz val="10"/>
        <color auto="1"/>
      </font>
    </odxf>
    <ndxf>
      <font>
        <sz val="10"/>
        <color auto="1"/>
      </font>
    </ndxf>
  </rcc>
  <rcc rId="2384" sId="3" odxf="1" dxf="1">
    <nc r="V41">
      <v>2.1</v>
    </nc>
    <odxf>
      <font>
        <sz val="10"/>
        <color auto="1"/>
      </font>
    </odxf>
    <ndxf>
      <font>
        <sz val="10"/>
        <color auto="1"/>
      </font>
    </ndxf>
  </rcc>
  <rcc rId="2385" sId="3" odxf="1" dxf="1">
    <nc r="W41">
      <v>1.7</v>
    </nc>
    <odxf>
      <font>
        <sz val="10"/>
        <color auto="1"/>
      </font>
    </odxf>
    <ndxf>
      <font>
        <sz val="10"/>
        <color auto="1"/>
      </font>
    </ndxf>
  </rcc>
  <rcc rId="2386" sId="3" odxf="1" dxf="1">
    <nc r="X41">
      <v>3.1</v>
    </nc>
    <odxf>
      <font>
        <sz val="10"/>
        <color auto="1"/>
      </font>
    </odxf>
    <ndxf>
      <font>
        <sz val="10"/>
        <color auto="1"/>
      </font>
    </ndxf>
  </rcc>
  <rcc rId="2387" sId="3" odxf="1" dxf="1">
    <nc r="Y41">
      <v>-1.3</v>
    </nc>
    <odxf>
      <font>
        <sz val="10"/>
        <color auto="1"/>
      </font>
    </odxf>
    <ndxf>
      <font>
        <sz val="10"/>
        <color auto="1"/>
      </font>
    </ndxf>
  </rcc>
  <rcc rId="2388" sId="3" odxf="1" dxf="1">
    <nc r="Z41">
      <v>-1.7</v>
    </nc>
    <odxf>
      <font>
        <sz val="10"/>
        <color auto="1"/>
      </font>
    </odxf>
    <ndxf>
      <font>
        <sz val="10"/>
        <color auto="1"/>
      </font>
    </ndxf>
  </rcc>
  <rcc rId="2389" sId="3" odxf="1" dxf="1">
    <nc r="AA41">
      <v>0</v>
    </nc>
    <odxf>
      <font>
        <sz val="10"/>
        <color auto="1"/>
      </font>
    </odxf>
    <ndxf>
      <font>
        <sz val="10"/>
        <color auto="1"/>
      </font>
    </ndxf>
  </rcc>
  <rcc rId="2390" sId="3" odxf="1" dxf="1">
    <nc r="AB41">
      <v>0</v>
    </nc>
    <odxf>
      <font>
        <sz val="10"/>
        <color auto="1"/>
      </font>
    </odxf>
    <ndxf>
      <font>
        <sz val="10"/>
        <color auto="1"/>
      </font>
    </ndxf>
  </rcc>
  <rcc rId="2391" sId="3" odxf="1" dxf="1">
    <nc r="AC41">
      <v>0</v>
    </nc>
    <odxf>
      <font>
        <sz val="10"/>
        <color auto="1"/>
      </font>
    </odxf>
    <ndxf>
      <font>
        <sz val="10"/>
        <color auto="1"/>
      </font>
    </ndxf>
  </rcc>
  <rcc rId="2392" sId="3" odxf="1" dxf="1">
    <nc r="AD41">
      <v>-3.4</v>
    </nc>
    <odxf>
      <font>
        <sz val="10"/>
        <color auto="1"/>
      </font>
    </odxf>
    <ndxf>
      <font>
        <sz val="10"/>
        <color auto="1"/>
      </font>
    </ndxf>
  </rcc>
  <rcc rId="2393" sId="3" odxf="1" dxf="1">
    <nc r="AE41">
      <v>0</v>
    </nc>
    <odxf>
      <font>
        <sz val="10"/>
        <color auto="1"/>
      </font>
    </odxf>
    <ndxf>
      <font>
        <sz val="10"/>
        <color auto="1"/>
      </font>
    </ndxf>
  </rcc>
  <rcc rId="2394" sId="3" odxf="1" dxf="1">
    <nc r="AF41">
      <v>0</v>
    </nc>
    <odxf>
      <font>
        <sz val="10"/>
        <color auto="1"/>
      </font>
    </odxf>
    <ndxf>
      <font>
        <sz val="10"/>
        <color auto="1"/>
      </font>
    </ndxf>
  </rcc>
  <rcc rId="2395" sId="3" odxf="1" dxf="1">
    <nc r="AG41">
      <v>0</v>
    </nc>
    <odxf>
      <font>
        <sz val="10"/>
        <color auto="1"/>
      </font>
    </odxf>
    <ndxf>
      <font>
        <sz val="10"/>
        <color auto="1"/>
      </font>
    </ndxf>
  </rcc>
  <rcc rId="2396" sId="3" odxf="1" dxf="1">
    <nc r="AH41">
      <v>0</v>
    </nc>
    <odxf>
      <font>
        <sz val="10"/>
        <color auto="1"/>
      </font>
    </odxf>
    <ndxf>
      <font>
        <sz val="10"/>
        <color auto="1"/>
      </font>
    </ndxf>
  </rcc>
  <rcc rId="2397" sId="3" odxf="1" dxf="1">
    <nc r="AI41">
      <v>0</v>
    </nc>
    <odxf>
      <font>
        <sz val="10"/>
        <color auto="1"/>
      </font>
    </odxf>
    <ndxf>
      <font>
        <sz val="10"/>
        <color auto="1"/>
      </font>
    </ndxf>
  </rcc>
  <rcc rId="2398" sId="3" odxf="1" dxf="1">
    <nc r="AJ41">
      <v>0</v>
    </nc>
    <odxf>
      <font>
        <sz val="10"/>
        <color auto="1"/>
      </font>
    </odxf>
    <ndxf>
      <font>
        <sz val="10"/>
        <color auto="1"/>
      </font>
    </ndxf>
  </rcc>
  <rcc rId="2399" sId="3" odxf="1" dxf="1">
    <nc r="AK41">
      <v>0</v>
    </nc>
    <odxf>
      <font>
        <sz val="10"/>
        <color auto="1"/>
      </font>
    </odxf>
    <ndxf>
      <font>
        <sz val="10"/>
        <color auto="1"/>
      </font>
    </ndxf>
  </rcc>
  <rcc rId="2400" sId="3" odxf="1" dxf="1">
    <nc r="AL41">
      <v>0</v>
    </nc>
    <odxf>
      <font>
        <sz val="10"/>
        <color auto="1"/>
      </font>
    </odxf>
    <ndxf>
      <font>
        <sz val="10"/>
        <color auto="1"/>
      </font>
    </ndxf>
  </rcc>
  <rcc rId="2401" sId="3" odxf="1" dxf="1">
    <nc r="AM41">
      <v>0</v>
    </nc>
    <odxf>
      <font>
        <sz val="10"/>
        <color auto="1"/>
      </font>
    </odxf>
    <ndxf>
      <font>
        <sz val="10"/>
        <color auto="1"/>
      </font>
    </ndxf>
  </rcc>
  <rcc rId="2402" sId="3" odxf="1" dxf="1">
    <nc r="AN41">
      <v>0</v>
    </nc>
    <odxf>
      <font>
        <sz val="10"/>
        <color auto="1"/>
      </font>
    </odxf>
    <ndxf>
      <font>
        <sz val="10"/>
        <color auto="1"/>
      </font>
    </ndxf>
  </rcc>
  <rcc rId="2403" sId="3" odxf="1" dxf="1">
    <nc r="AO41">
      <v>0</v>
    </nc>
    <odxf>
      <font>
        <sz val="10"/>
        <color auto="1"/>
      </font>
    </odxf>
    <ndxf>
      <font>
        <sz val="10"/>
        <color auto="1"/>
      </font>
    </ndxf>
  </rcc>
  <rcc rId="2404" sId="3" odxf="1" dxf="1">
    <nc r="AP41">
      <v>0</v>
    </nc>
    <odxf>
      <font>
        <sz val="10"/>
        <color auto="1"/>
      </font>
    </odxf>
    <ndxf>
      <font>
        <sz val="10"/>
        <color auto="1"/>
      </font>
    </ndxf>
  </rcc>
  <rcc rId="2405" sId="3" odxf="1" dxf="1">
    <nc r="AQ41">
      <v>0</v>
    </nc>
    <odxf>
      <font>
        <sz val="10"/>
        <color auto="1"/>
      </font>
    </odxf>
    <ndxf>
      <font>
        <sz val="10"/>
        <color auto="1"/>
      </font>
    </ndxf>
  </rcc>
  <rcc rId="2406" sId="3" odxf="1" dxf="1">
    <nc r="AR41">
      <v>0</v>
    </nc>
    <odxf>
      <font>
        <sz val="10"/>
        <color auto="1"/>
      </font>
    </odxf>
    <ndxf>
      <font>
        <sz val="10"/>
        <color auto="1"/>
      </font>
    </ndxf>
  </rcc>
  <rcc rId="2407" sId="3" odxf="1" dxf="1">
    <nc r="AS41">
      <v>0</v>
    </nc>
    <odxf>
      <font>
        <sz val="10"/>
        <color auto="1"/>
      </font>
    </odxf>
    <ndxf>
      <font>
        <sz val="10"/>
        <color auto="1"/>
      </font>
    </ndxf>
  </rcc>
  <rcc rId="2408" sId="3" odxf="1" dxf="1">
    <nc r="AT41">
      <v>0</v>
    </nc>
    <odxf>
      <font>
        <sz val="10"/>
        <color auto="1"/>
      </font>
    </odxf>
    <ndxf>
      <font>
        <sz val="10"/>
        <color auto="1"/>
      </font>
    </ndxf>
  </rcc>
  <rcc rId="2409" sId="3" odxf="1" dxf="1">
    <nc r="AU41">
      <v>0</v>
    </nc>
    <odxf>
      <font>
        <sz val="10"/>
        <color auto="1"/>
      </font>
    </odxf>
    <ndxf>
      <font>
        <sz val="10"/>
        <color auto="1"/>
      </font>
    </ndxf>
  </rcc>
  <rcc rId="2410" sId="3" odxf="1" dxf="1">
    <nc r="AV41">
      <v>0</v>
    </nc>
    <odxf>
      <font>
        <sz val="10"/>
        <color auto="1"/>
      </font>
    </odxf>
    <ndxf>
      <font>
        <sz val="10"/>
        <color auto="1"/>
      </font>
    </ndxf>
  </rcc>
  <rcc rId="2411" sId="3" odxf="1" dxf="1">
    <nc r="AW41">
      <v>0</v>
    </nc>
    <odxf>
      <font>
        <sz val="10"/>
        <color auto="1"/>
      </font>
    </odxf>
    <ndxf>
      <font>
        <sz val="10"/>
        <color auto="1"/>
      </font>
    </ndxf>
  </rcc>
  <rcc rId="2412" sId="3" odxf="1" dxf="1">
    <nc r="AX41">
      <v>0</v>
    </nc>
    <odxf>
      <font>
        <sz val="10"/>
        <color auto="1"/>
      </font>
    </odxf>
    <ndxf>
      <font>
        <sz val="10"/>
        <color auto="1"/>
      </font>
    </ndxf>
  </rcc>
  <rcc rId="2413" sId="3" odxf="1" dxf="1">
    <nc r="AY41">
      <v>0</v>
    </nc>
    <odxf>
      <font>
        <sz val="10"/>
        <color auto="1"/>
      </font>
    </odxf>
    <ndxf>
      <font>
        <sz val="10"/>
        <color auto="1"/>
      </font>
    </ndxf>
  </rcc>
  <rcc rId="2414" sId="3" odxf="1" dxf="1">
    <nc r="AZ41">
      <v>0</v>
    </nc>
    <odxf>
      <font>
        <sz val="10"/>
        <color auto="1"/>
      </font>
    </odxf>
    <ndxf>
      <font>
        <sz val="10"/>
        <color auto="1"/>
      </font>
    </ndxf>
  </rcc>
  <rcc rId="2415" sId="3" odxf="1" dxf="1">
    <nc r="BA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416" sId="3" odxf="1" dxf="1">
    <nc r="BB41">
      <v>0</v>
    </nc>
    <odxf>
      <font>
        <sz val="10"/>
        <color auto="1"/>
      </font>
    </odxf>
    <ndxf>
      <font>
        <sz val="10"/>
        <color auto="1"/>
      </font>
    </ndxf>
  </rcc>
  <rcc rId="2417" sId="3" odxf="1" dxf="1">
    <nc r="BC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418" sId="3" odxf="1" dxf="1">
    <nc r="BD41">
      <v>0</v>
    </nc>
    <odxf>
      <font>
        <sz val="10"/>
        <color auto="1"/>
      </font>
    </odxf>
    <ndxf>
      <font>
        <sz val="10"/>
        <color auto="1"/>
      </font>
    </ndxf>
  </rcc>
  <rcc rId="2419" sId="3" odxf="1" dxf="1">
    <nc r="BE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420" sId="3" odxf="1" dxf="1">
    <nc r="BF41">
      <v>76.400000000000006</v>
    </nc>
    <odxf>
      <font>
        <sz val="10"/>
        <color auto="1"/>
      </font>
    </odxf>
    <ndxf>
      <font>
        <sz val="10"/>
        <color auto="1"/>
      </font>
    </ndxf>
  </rcc>
  <rcc rId="2421" sId="3" odxf="1" dxf="1">
    <nc r="BG41">
      <v>77.2</v>
    </nc>
    <odxf>
      <font>
        <sz val="10"/>
        <color auto="1"/>
      </font>
    </odxf>
    <ndxf>
      <font>
        <sz val="10"/>
        <color auto="1"/>
      </font>
    </ndxf>
  </rcc>
  <rcc rId="2422" sId="3" odxf="1" dxf="1">
    <nc r="BH41">
      <v>76.099999999999994</v>
    </nc>
    <odxf>
      <font>
        <sz val="10"/>
        <color auto="1"/>
      </font>
    </odxf>
    <ndxf>
      <font>
        <sz val="10"/>
        <color auto="1"/>
      </font>
    </ndxf>
  </rcc>
  <rfmt sheetId="3" sqref="A41:XFD41" start="0" length="0">
    <dxf>
      <alignment vertical="center" wrapText="1"/>
    </dxf>
  </rfmt>
  <rfmt sheetId="3" sqref="A42" start="0" length="0">
    <dxf>
      <font>
        <sz val="10"/>
        <color auto="1"/>
      </font>
    </dxf>
  </rfmt>
  <rfmt sheetId="3" sqref="B42" start="0" length="0">
    <dxf>
      <font>
        <sz val="10"/>
        <color auto="1"/>
      </font>
    </dxf>
  </rfmt>
  <rfmt sheetId="3" sqref="C42" start="0" length="0">
    <dxf>
      <font>
        <sz val="10"/>
        <color auto="1"/>
      </font>
    </dxf>
  </rfmt>
  <rfmt sheetId="3" sqref="D42" start="0" length="0">
    <dxf>
      <font>
        <sz val="10"/>
        <color auto="1"/>
      </font>
    </dxf>
  </rfmt>
  <rfmt sheetId="3" sqref="E42" start="0" length="0">
    <dxf>
      <font>
        <sz val="10"/>
        <color auto="1"/>
      </font>
    </dxf>
  </rfmt>
  <rfmt sheetId="3" sqref="F42" start="0" length="0">
    <dxf>
      <font>
        <sz val="10"/>
        <color auto="1"/>
      </font>
    </dxf>
  </rfmt>
  <rcc rId="2423" sId="3" odxf="1" dxf="1">
    <nc r="G4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424" sId="3" odxf="1" dxf="1">
    <nc r="H42">
      <v>251</v>
    </nc>
    <odxf>
      <font>
        <sz val="10"/>
        <color auto="1"/>
      </font>
    </odxf>
    <ndxf>
      <font>
        <sz val="10"/>
        <color auto="1"/>
      </font>
    </ndxf>
  </rcc>
  <rfmt sheetId="3" sqref="I42" start="0" length="0">
    <dxf>
      <font>
        <sz val="10"/>
        <color auto="1"/>
      </font>
    </dxf>
  </rfmt>
  <rcc rId="2425" sId="3" odxf="1" dxf="1">
    <nc r="J42">
      <v>11.9</v>
    </nc>
    <odxf>
      <font>
        <sz val="10"/>
        <color auto="1"/>
      </font>
    </odxf>
    <ndxf>
      <font>
        <sz val="10"/>
        <color auto="1"/>
      </font>
    </ndxf>
  </rcc>
  <rcc rId="2426" sId="3" odxf="1" dxf="1">
    <nc r="K42">
      <v>11.9</v>
    </nc>
    <odxf>
      <font>
        <sz val="10"/>
        <color auto="1"/>
      </font>
    </odxf>
    <ndxf>
      <font>
        <sz val="10"/>
        <color auto="1"/>
      </font>
    </ndxf>
  </rcc>
  <rcc rId="2427" sId="3" odxf="1" dxf="1">
    <nc r="L42">
      <v>11.8</v>
    </nc>
    <odxf>
      <font>
        <sz val="10"/>
        <color auto="1"/>
      </font>
    </odxf>
    <ndxf>
      <font>
        <sz val="10"/>
        <color auto="1"/>
      </font>
    </ndxf>
  </rcc>
  <rcc rId="2428" sId="3" odxf="1" dxf="1">
    <nc r="M42">
      <v>11.9</v>
    </nc>
    <odxf>
      <font>
        <sz val="10"/>
        <color auto="1"/>
      </font>
    </odxf>
    <ndxf>
      <font>
        <sz val="10"/>
        <color auto="1"/>
      </font>
    </ndxf>
  </rcc>
  <rcc rId="2429" sId="3" odxf="1" dxf="1">
    <nc r="N42">
      <v>10.199999999999999</v>
    </nc>
    <odxf>
      <font>
        <sz val="10"/>
        <color auto="1"/>
      </font>
    </odxf>
    <ndxf>
      <font>
        <sz val="10"/>
        <color auto="1"/>
      </font>
    </ndxf>
  </rcc>
  <rcc rId="2430" sId="3" odxf="1" dxf="1">
    <nc r="O42">
      <v>9.8000000000000007</v>
    </nc>
    <odxf>
      <font>
        <sz val="10"/>
        <color auto="1"/>
      </font>
    </odxf>
    <ndxf>
      <font>
        <sz val="10"/>
        <color auto="1"/>
      </font>
    </ndxf>
  </rcc>
  <rcc rId="2431" sId="3" odxf="1" dxf="1">
    <nc r="P42">
      <v>10.1</v>
    </nc>
    <odxf>
      <font>
        <sz val="10"/>
        <color auto="1"/>
      </font>
    </odxf>
    <ndxf>
      <font>
        <sz val="10"/>
        <color auto="1"/>
      </font>
    </ndxf>
  </rcc>
  <rcc rId="2432" sId="3" odxf="1" dxf="1">
    <nc r="Q42">
      <v>10.199999999999999</v>
    </nc>
    <odxf>
      <font>
        <sz val="10"/>
        <color auto="1"/>
      </font>
    </odxf>
    <ndxf>
      <font>
        <sz val="10"/>
        <color auto="1"/>
      </font>
    </ndxf>
  </rcc>
  <rcc rId="2433" sId="3" odxf="1" dxf="1">
    <nc r="R42">
      <v>9.9</v>
    </nc>
    <odxf>
      <font>
        <sz val="10"/>
        <color auto="1"/>
      </font>
    </odxf>
    <ndxf>
      <font>
        <sz val="10"/>
        <color auto="1"/>
      </font>
    </ndxf>
  </rcc>
  <rcc rId="2434" sId="3" odxf="1" dxf="1">
    <nc r="S42">
      <v>10</v>
    </nc>
    <odxf>
      <font>
        <sz val="10"/>
        <color auto="1"/>
      </font>
    </odxf>
    <ndxf>
      <font>
        <sz val="10"/>
        <color auto="1"/>
      </font>
    </ndxf>
  </rcc>
  <rcc rId="2435" sId="3" odxf="1" dxf="1">
    <nc r="T42">
      <v>9.9</v>
    </nc>
    <odxf>
      <font>
        <sz val="10"/>
        <color auto="1"/>
      </font>
    </odxf>
    <ndxf>
      <font>
        <sz val="10"/>
        <color auto="1"/>
      </font>
    </ndxf>
  </rcc>
  <rcc rId="2436" sId="3" odxf="1" dxf="1">
    <nc r="U42">
      <v>10.199999999999999</v>
    </nc>
    <odxf>
      <font>
        <sz val="10"/>
        <color auto="1"/>
      </font>
    </odxf>
    <ndxf>
      <font>
        <sz val="10"/>
        <color auto="1"/>
      </font>
    </ndxf>
  </rcc>
  <rcc rId="2437" sId="3" odxf="1" dxf="1">
    <nc r="V42">
      <v>9.6999999999999993</v>
    </nc>
    <odxf>
      <font>
        <sz val="10"/>
        <color auto="1"/>
      </font>
    </odxf>
    <ndxf>
      <font>
        <sz val="10"/>
        <color auto="1"/>
      </font>
    </ndxf>
  </rcc>
  <rcc rId="2438" sId="3" odxf="1" dxf="1">
    <nc r="W42">
      <v>9.6999999999999993</v>
    </nc>
    <odxf>
      <font>
        <sz val="10"/>
        <color auto="1"/>
      </font>
    </odxf>
    <ndxf>
      <font>
        <sz val="10"/>
        <color auto="1"/>
      </font>
    </ndxf>
  </rcc>
  <rcc rId="2439" sId="3" odxf="1" dxf="1">
    <nc r="X42">
      <v>11.8</v>
    </nc>
    <odxf>
      <font>
        <sz val="10"/>
        <color auto="1"/>
      </font>
    </odxf>
    <ndxf>
      <font>
        <sz val="10"/>
        <color auto="1"/>
      </font>
    </ndxf>
  </rcc>
  <rcc rId="2440" sId="3" odxf="1" dxf="1">
    <nc r="Y42">
      <v>12.1</v>
    </nc>
    <odxf>
      <font>
        <sz val="10"/>
        <color auto="1"/>
      </font>
    </odxf>
    <ndxf>
      <font>
        <sz val="10"/>
        <color auto="1"/>
      </font>
    </ndxf>
  </rcc>
  <rcc rId="2441" sId="3" odxf="1" dxf="1">
    <nc r="Z42">
      <v>11.9</v>
    </nc>
    <odxf>
      <font>
        <sz val="10"/>
        <color auto="1"/>
      </font>
    </odxf>
    <ndxf>
      <font>
        <sz val="10"/>
        <color auto="1"/>
      </font>
    </ndxf>
  </rcc>
  <rcc rId="2442" sId="3" odxf="1" dxf="1">
    <nc r="AA42">
      <v>11.9</v>
    </nc>
    <odxf>
      <font>
        <sz val="10"/>
        <color auto="1"/>
      </font>
    </odxf>
    <ndxf>
      <font>
        <sz val="10"/>
        <color auto="1"/>
      </font>
    </ndxf>
  </rcc>
  <rcc rId="2443" sId="3" odxf="1" dxf="1">
    <nc r="AB42">
      <v>12</v>
    </nc>
    <odxf>
      <font>
        <sz val="10"/>
        <color auto="1"/>
      </font>
    </odxf>
    <ndxf>
      <font>
        <sz val="10"/>
        <color auto="1"/>
      </font>
    </ndxf>
  </rcc>
  <rcc rId="2444" sId="3" odxf="1" dxf="1">
    <nc r="AC42">
      <v>12.1</v>
    </nc>
    <odxf>
      <font>
        <sz val="10"/>
        <color auto="1"/>
      </font>
    </odxf>
    <ndxf>
      <font>
        <sz val="10"/>
        <color auto="1"/>
      </font>
    </ndxf>
  </rcc>
  <rcc rId="2445" sId="3" odxf="1" dxf="1">
    <nc r="AD42">
      <v>11.9</v>
    </nc>
    <odxf>
      <font>
        <sz val="10"/>
        <color auto="1"/>
      </font>
    </odxf>
    <ndxf>
      <font>
        <sz val="10"/>
        <color auto="1"/>
      </font>
    </ndxf>
  </rcc>
  <rcc rId="2446" sId="3" odxf="1" dxf="1">
    <nc r="AE42">
      <v>0</v>
    </nc>
    <odxf>
      <font>
        <sz val="10"/>
        <color auto="1"/>
      </font>
    </odxf>
    <ndxf>
      <font>
        <sz val="10"/>
        <color auto="1"/>
      </font>
    </ndxf>
  </rcc>
  <rcc rId="2447" sId="3" odxf="1" dxf="1">
    <nc r="AF42">
      <v>0</v>
    </nc>
    <odxf>
      <font>
        <sz val="10"/>
        <color auto="1"/>
      </font>
    </odxf>
    <ndxf>
      <font>
        <sz val="10"/>
        <color auto="1"/>
      </font>
    </ndxf>
  </rcc>
  <rcc rId="2448" sId="3" odxf="1" dxf="1">
    <nc r="AG42">
      <v>0</v>
    </nc>
    <odxf>
      <font>
        <sz val="10"/>
        <color auto="1"/>
      </font>
    </odxf>
    <ndxf>
      <font>
        <sz val="10"/>
        <color auto="1"/>
      </font>
    </ndxf>
  </rcc>
  <rcc rId="2449" sId="3" odxf="1" dxf="1">
    <nc r="AH42">
      <v>0</v>
    </nc>
    <odxf>
      <font>
        <sz val="10"/>
        <color auto="1"/>
      </font>
    </odxf>
    <ndxf>
      <font>
        <sz val="10"/>
        <color auto="1"/>
      </font>
    </ndxf>
  </rcc>
  <rcc rId="2450" sId="3" odxf="1" dxf="1">
    <nc r="AI42">
      <v>10.3</v>
    </nc>
    <odxf>
      <font>
        <sz val="10"/>
        <color auto="1"/>
      </font>
    </odxf>
    <ndxf>
      <font>
        <sz val="10"/>
        <color auto="1"/>
      </font>
    </ndxf>
  </rcc>
  <rcc rId="2451" sId="3" odxf="1" dxf="1">
    <nc r="AJ42">
      <v>10.6</v>
    </nc>
    <odxf>
      <font>
        <sz val="10"/>
        <color auto="1"/>
      </font>
    </odxf>
    <ndxf>
      <font>
        <sz val="10"/>
        <color auto="1"/>
      </font>
    </ndxf>
  </rcc>
  <rcc rId="2452" sId="3" odxf="1" dxf="1">
    <nc r="AK42">
      <v>10.6</v>
    </nc>
    <odxf>
      <font>
        <sz val="10"/>
        <color auto="1"/>
      </font>
    </odxf>
    <ndxf>
      <font>
        <sz val="10"/>
        <color auto="1"/>
      </font>
    </ndxf>
  </rcc>
  <rcc rId="2453" sId="3" odxf="1" dxf="1">
    <nc r="AL42">
      <v>11.3</v>
    </nc>
    <odxf>
      <font>
        <sz val="10"/>
        <color auto="1"/>
      </font>
    </odxf>
    <ndxf>
      <font>
        <sz val="10"/>
        <color auto="1"/>
      </font>
    </ndxf>
  </rcc>
  <rcc rId="2454" sId="3" odxf="1" dxf="1">
    <nc r="AM42">
      <v>11.2</v>
    </nc>
    <odxf>
      <font>
        <sz val="10"/>
        <color auto="1"/>
      </font>
    </odxf>
    <ndxf>
      <font>
        <sz val="10"/>
        <color auto="1"/>
      </font>
    </ndxf>
  </rcc>
  <rcc rId="2455" sId="3" odxf="1" dxf="1">
    <nc r="AN42">
      <v>11.2</v>
    </nc>
    <odxf>
      <font>
        <sz val="10"/>
        <color auto="1"/>
      </font>
    </odxf>
    <ndxf>
      <font>
        <sz val="10"/>
        <color auto="1"/>
      </font>
    </ndxf>
  </rcc>
  <rcc rId="2456" sId="3" odxf="1" dxf="1">
    <nc r="AO42">
      <v>11.2</v>
    </nc>
    <odxf>
      <font>
        <sz val="10"/>
        <color auto="1"/>
      </font>
    </odxf>
    <ndxf>
      <font>
        <sz val="10"/>
        <color auto="1"/>
      </font>
    </ndxf>
  </rcc>
  <rcc rId="2457" sId="3" odxf="1" dxf="1">
    <nc r="AP42">
      <v>11.5</v>
    </nc>
    <odxf>
      <font>
        <sz val="10"/>
        <color auto="1"/>
      </font>
    </odxf>
    <ndxf>
      <font>
        <sz val="10"/>
        <color auto="1"/>
      </font>
    </ndxf>
  </rcc>
  <rcc rId="2458" sId="3" odxf="1" dxf="1">
    <nc r="AQ42">
      <v>11.1</v>
    </nc>
    <odxf>
      <font>
        <sz val="10"/>
        <color auto="1"/>
      </font>
    </odxf>
    <ndxf>
      <font>
        <sz val="10"/>
        <color auto="1"/>
      </font>
    </ndxf>
  </rcc>
  <rcc rId="2459" sId="3" odxf="1" dxf="1">
    <nc r="AR42">
      <v>11</v>
    </nc>
    <odxf>
      <font>
        <sz val="10"/>
        <color auto="1"/>
      </font>
    </odxf>
    <ndxf>
      <font>
        <sz val="10"/>
        <color auto="1"/>
      </font>
    </ndxf>
  </rcc>
  <rcc rId="2460" sId="3" odxf="1" dxf="1">
    <nc r="AS42">
      <v>11.1</v>
    </nc>
    <odxf>
      <font>
        <sz val="10"/>
        <color auto="1"/>
      </font>
    </odxf>
    <ndxf>
      <font>
        <sz val="10"/>
        <color auto="1"/>
      </font>
    </ndxf>
  </rcc>
  <rcc rId="2461" sId="3" odxf="1" dxf="1">
    <nc r="AT42">
      <v>11.1</v>
    </nc>
    <odxf>
      <font>
        <sz val="10"/>
        <color auto="1"/>
      </font>
    </odxf>
    <ndxf>
      <font>
        <sz val="10"/>
        <color auto="1"/>
      </font>
    </ndxf>
  </rcc>
  <rcc rId="2462" sId="3" odxf="1" dxf="1">
    <nc r="AU42">
      <v>11.2</v>
    </nc>
    <odxf>
      <font>
        <sz val="10"/>
        <color auto="1"/>
      </font>
    </odxf>
    <ndxf>
      <font>
        <sz val="10"/>
        <color auto="1"/>
      </font>
    </ndxf>
  </rcc>
  <rcc rId="2463" sId="3" odxf="1" dxf="1">
    <nc r="AV42">
      <v>11.1</v>
    </nc>
    <odxf>
      <font>
        <sz val="10"/>
        <color auto="1"/>
      </font>
    </odxf>
    <ndxf>
      <font>
        <sz val="10"/>
        <color auto="1"/>
      </font>
    </ndxf>
  </rcc>
  <rcc rId="2464" sId="3" odxf="1" dxf="1">
    <nc r="AW42">
      <v>11.3</v>
    </nc>
    <odxf>
      <font>
        <sz val="10"/>
        <color auto="1"/>
      </font>
    </odxf>
    <ndxf>
      <font>
        <sz val="10"/>
        <color auto="1"/>
      </font>
    </ndxf>
  </rcc>
  <rcc rId="2465" sId="3" odxf="1" dxf="1">
    <nc r="AX42">
      <v>11.4</v>
    </nc>
    <odxf>
      <font>
        <sz val="10"/>
        <color auto="1"/>
      </font>
    </odxf>
    <ndxf>
      <font>
        <sz val="10"/>
        <color auto="1"/>
      </font>
    </ndxf>
  </rcc>
  <rcc rId="2466" sId="3" odxf="1" dxf="1">
    <nc r="AY42">
      <v>14.4</v>
    </nc>
    <odxf>
      <font>
        <sz val="10"/>
        <color auto="1"/>
      </font>
    </odxf>
    <ndxf>
      <font>
        <sz val="10"/>
        <color auto="1"/>
      </font>
    </ndxf>
  </rcc>
  <rcc rId="2467" sId="3" odxf="1" dxf="1">
    <nc r="AZ42">
      <v>14.3</v>
    </nc>
    <odxf>
      <font>
        <sz val="10"/>
        <color auto="1"/>
      </font>
    </odxf>
    <ndxf>
      <font>
        <sz val="10"/>
        <color auto="1"/>
      </font>
    </ndxf>
  </rcc>
  <rcc rId="2468" sId="3" odxf="1" dxf="1">
    <nc r="BA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469" sId="3" odxf="1" dxf="1">
    <nc r="BB42">
      <v>14.3</v>
    </nc>
    <odxf>
      <font>
        <sz val="10"/>
        <color auto="1"/>
      </font>
    </odxf>
    <ndxf>
      <font>
        <sz val="10"/>
        <color auto="1"/>
      </font>
    </ndxf>
  </rcc>
  <rcc rId="2470" sId="3" odxf="1" dxf="1">
    <nc r="BC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471" sId="3" odxf="1" dxf="1">
    <nc r="BD42">
      <v>10.199999999999999</v>
    </nc>
    <odxf>
      <font>
        <sz val="10"/>
        <color auto="1"/>
      </font>
    </odxf>
    <ndxf>
      <font>
        <sz val="10"/>
        <color auto="1"/>
      </font>
    </ndxf>
  </rcc>
  <rcc rId="2472" sId="3" odxf="1" dxf="1">
    <nc r="BE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473" sId="3" odxf="1" dxf="1">
    <nc r="BF42">
      <v>10.5</v>
    </nc>
    <odxf>
      <font>
        <sz val="10"/>
        <color auto="1"/>
      </font>
    </odxf>
    <ndxf>
      <font>
        <sz val="10"/>
        <color auto="1"/>
      </font>
    </ndxf>
  </rcc>
  <rcc rId="2474" sId="3" odxf="1" dxf="1">
    <nc r="BG42">
      <v>14.6</v>
    </nc>
    <odxf>
      <font>
        <sz val="10"/>
        <color auto="1"/>
      </font>
    </odxf>
    <ndxf>
      <font>
        <sz val="10"/>
        <color auto="1"/>
      </font>
    </ndxf>
  </rcc>
  <rcc rId="2475" sId="3" odxf="1" dxf="1">
    <nc r="BH42">
      <v>0</v>
    </nc>
    <odxf>
      <font>
        <sz val="10"/>
        <color auto="1"/>
      </font>
    </odxf>
    <ndxf>
      <font>
        <sz val="10"/>
        <color auto="1"/>
      </font>
    </ndxf>
  </rcc>
  <rfmt sheetId="3" sqref="A42:XFD42" start="0" length="0">
    <dxf>
      <alignment vertical="center" wrapText="1"/>
    </dxf>
  </rfmt>
  <rfmt sheetId="3" sqref="A43" start="0" length="0">
    <dxf>
      <font>
        <sz val="10"/>
        <color auto="1"/>
      </font>
    </dxf>
  </rfmt>
  <rfmt sheetId="3" sqref="B43" start="0" length="0">
    <dxf>
      <font>
        <sz val="10"/>
        <color auto="1"/>
      </font>
    </dxf>
  </rfmt>
  <rfmt sheetId="3" sqref="C43" start="0" length="0">
    <dxf>
      <font>
        <sz val="10"/>
        <color auto="1"/>
      </font>
    </dxf>
  </rfmt>
  <rfmt sheetId="3" sqref="D43" start="0" length="0">
    <dxf>
      <font>
        <sz val="10"/>
        <color auto="1"/>
      </font>
    </dxf>
  </rfmt>
  <rfmt sheetId="3" sqref="E43" start="0" length="0">
    <dxf>
      <font>
        <sz val="10"/>
        <color auto="1"/>
      </font>
    </dxf>
  </rfmt>
  <rfmt sheetId="3" sqref="F43" start="0" length="0">
    <dxf>
      <font>
        <sz val="10"/>
        <color auto="1"/>
      </font>
    </dxf>
  </rfmt>
  <rcc rId="2476" sId="3" odxf="1" dxf="1">
    <nc r="G4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477" sId="3" odxf="1" dxf="1">
    <nc r="H43">
      <v>251</v>
    </nc>
    <odxf>
      <font>
        <sz val="10"/>
        <color auto="1"/>
      </font>
    </odxf>
    <ndxf>
      <font>
        <sz val="10"/>
        <color auto="1"/>
      </font>
    </ndxf>
  </rcc>
  <rfmt sheetId="3" sqref="I43" start="0" length="0">
    <dxf>
      <font>
        <sz val="10"/>
        <color auto="1"/>
      </font>
    </dxf>
  </rfmt>
  <rcc rId="2478" sId="3" odxf="1" dxf="1">
    <nc r="J43">
      <v>0</v>
    </nc>
    <odxf>
      <font>
        <sz val="10"/>
        <color auto="1"/>
      </font>
    </odxf>
    <ndxf>
      <font>
        <sz val="10"/>
        <color auto="1"/>
      </font>
    </ndxf>
  </rcc>
  <rcc rId="2479" sId="3" odxf="1" dxf="1">
    <nc r="K43">
      <v>0</v>
    </nc>
    <odxf>
      <font>
        <sz val="10"/>
        <color auto="1"/>
      </font>
    </odxf>
    <ndxf>
      <font>
        <sz val="10"/>
        <color auto="1"/>
      </font>
    </ndxf>
  </rcc>
  <rcc rId="2480" sId="3" odxf="1" dxf="1">
    <nc r="L43">
      <v>0</v>
    </nc>
    <odxf>
      <font>
        <sz val="10"/>
        <color auto="1"/>
      </font>
    </odxf>
    <ndxf>
      <font>
        <sz val="10"/>
        <color auto="1"/>
      </font>
    </ndxf>
  </rcc>
  <rcc rId="2481" sId="3" odxf="1" dxf="1">
    <nc r="M43">
      <v>0</v>
    </nc>
    <odxf>
      <font>
        <sz val="10"/>
        <color auto="1"/>
      </font>
    </odxf>
    <ndxf>
      <font>
        <sz val="10"/>
        <color auto="1"/>
      </font>
    </ndxf>
  </rcc>
  <rcc rId="2482" sId="3" odxf="1" dxf="1">
    <nc r="N43">
      <v>0</v>
    </nc>
    <odxf>
      <font>
        <sz val="10"/>
        <color auto="1"/>
      </font>
    </odxf>
    <ndxf>
      <font>
        <sz val="10"/>
        <color auto="1"/>
      </font>
    </ndxf>
  </rcc>
  <rcc rId="2483" sId="3" odxf="1" dxf="1">
    <nc r="O43">
      <v>1.4</v>
    </nc>
    <odxf>
      <font>
        <sz val="10"/>
        <color auto="1"/>
      </font>
    </odxf>
    <ndxf>
      <font>
        <sz val="10"/>
        <color auto="1"/>
      </font>
    </ndxf>
  </rcc>
  <rcc rId="2484" sId="3" odxf="1" dxf="1">
    <nc r="P43">
      <v>1.1000000000000001</v>
    </nc>
    <odxf>
      <font>
        <sz val="10"/>
        <color auto="1"/>
      </font>
    </odxf>
    <ndxf>
      <font>
        <sz val="10"/>
        <color auto="1"/>
      </font>
    </ndxf>
  </rcc>
  <rcc rId="2485" sId="3" odxf="1" dxf="1">
    <nc r="Q43">
      <v>1.1000000000000001</v>
    </nc>
    <odxf>
      <font>
        <sz val="10"/>
        <color auto="1"/>
      </font>
    </odxf>
    <ndxf>
      <font>
        <sz val="10"/>
        <color auto="1"/>
      </font>
    </ndxf>
  </rcc>
  <rcc rId="2486" sId="3" odxf="1" dxf="1">
    <nc r="R43">
      <v>1.3</v>
    </nc>
    <odxf>
      <font>
        <sz val="10"/>
        <color auto="1"/>
      </font>
    </odxf>
    <ndxf>
      <font>
        <sz val="10"/>
        <color auto="1"/>
      </font>
    </ndxf>
  </rcc>
  <rcc rId="2487" sId="3" odxf="1" dxf="1">
    <nc r="S43">
      <v>1.3</v>
    </nc>
    <odxf>
      <font>
        <sz val="10"/>
        <color auto="1"/>
      </font>
    </odxf>
    <ndxf>
      <font>
        <sz val="10"/>
        <color auto="1"/>
      </font>
    </ndxf>
  </rcc>
  <rcc rId="2488" sId="3" odxf="1" dxf="1">
    <nc r="T43">
      <v>1.2</v>
    </nc>
    <odxf>
      <font>
        <sz val="10"/>
        <color auto="1"/>
      </font>
    </odxf>
    <ndxf>
      <font>
        <sz val="10"/>
        <color auto="1"/>
      </font>
    </ndxf>
  </rcc>
  <rcc rId="2489" sId="3" odxf="1" dxf="1">
    <nc r="U43">
      <v>1.4</v>
    </nc>
    <odxf>
      <font>
        <sz val="10"/>
        <color auto="1"/>
      </font>
    </odxf>
    <ndxf>
      <font>
        <sz val="10"/>
        <color auto="1"/>
      </font>
    </ndxf>
  </rcc>
  <rcc rId="2490" sId="3" odxf="1" dxf="1">
    <nc r="V43">
      <v>1.2</v>
    </nc>
    <odxf>
      <font>
        <sz val="10"/>
        <color auto="1"/>
      </font>
    </odxf>
    <ndxf>
      <font>
        <sz val="10"/>
        <color auto="1"/>
      </font>
    </ndxf>
  </rcc>
  <rcc rId="2491" sId="3" odxf="1" dxf="1">
    <nc r="W43">
      <v>1.5</v>
    </nc>
    <odxf>
      <font>
        <sz val="10"/>
        <color auto="1"/>
      </font>
    </odxf>
    <ndxf>
      <font>
        <sz val="10"/>
        <color auto="1"/>
      </font>
    </ndxf>
  </rcc>
  <rcc rId="2492" sId="3" odxf="1" dxf="1">
    <nc r="X43">
      <v>1.7</v>
    </nc>
    <odxf>
      <font>
        <sz val="10"/>
        <color auto="1"/>
      </font>
    </odxf>
    <ndxf>
      <font>
        <sz val="10"/>
        <color auto="1"/>
      </font>
    </ndxf>
  </rcc>
  <rcc rId="2493" sId="3" odxf="1" dxf="1">
    <nc r="Y43">
      <v>1.5</v>
    </nc>
    <odxf>
      <font>
        <sz val="10"/>
        <color auto="1"/>
      </font>
    </odxf>
    <ndxf>
      <font>
        <sz val="10"/>
        <color auto="1"/>
      </font>
    </ndxf>
  </rcc>
  <rcc rId="2494" sId="3" odxf="1" dxf="1">
    <nc r="Z43">
      <v>1.3</v>
    </nc>
    <odxf>
      <font>
        <sz val="10"/>
        <color auto="1"/>
      </font>
    </odxf>
    <ndxf>
      <font>
        <sz val="10"/>
        <color auto="1"/>
      </font>
    </ndxf>
  </rcc>
  <rcc rId="2495" sId="3" odxf="1" dxf="1">
    <nc r="AA43">
      <v>0</v>
    </nc>
    <odxf>
      <font>
        <sz val="10"/>
        <color auto="1"/>
      </font>
    </odxf>
    <ndxf>
      <font>
        <sz val="10"/>
        <color auto="1"/>
      </font>
    </ndxf>
  </rcc>
  <rcc rId="2496" sId="3" odxf="1" dxf="1">
    <nc r="AB43">
      <v>0</v>
    </nc>
    <odxf>
      <font>
        <sz val="10"/>
        <color auto="1"/>
      </font>
    </odxf>
    <ndxf>
      <font>
        <sz val="10"/>
        <color auto="1"/>
      </font>
    </ndxf>
  </rcc>
  <rcc rId="2497" sId="3" odxf="1" dxf="1">
    <nc r="AC43">
      <v>0</v>
    </nc>
    <odxf>
      <font>
        <sz val="10"/>
        <color auto="1"/>
      </font>
    </odxf>
    <ndxf>
      <font>
        <sz val="10"/>
        <color auto="1"/>
      </font>
    </ndxf>
  </rcc>
  <rcc rId="2498" sId="3" odxf="1" dxf="1">
    <nc r="AD43">
      <v>1.5</v>
    </nc>
    <odxf>
      <font>
        <sz val="10"/>
        <color auto="1"/>
      </font>
    </odxf>
    <ndxf>
      <font>
        <sz val="10"/>
        <color auto="1"/>
      </font>
    </ndxf>
  </rcc>
  <rcc rId="2499" sId="3" odxf="1" dxf="1">
    <nc r="AE43">
      <v>0</v>
    </nc>
    <odxf>
      <font>
        <sz val="10"/>
        <color auto="1"/>
      </font>
    </odxf>
    <ndxf>
      <font>
        <sz val="10"/>
        <color auto="1"/>
      </font>
    </ndxf>
  </rcc>
  <rcc rId="2500" sId="3" odxf="1" dxf="1">
    <nc r="AF43">
      <v>0</v>
    </nc>
    <odxf>
      <font>
        <sz val="10"/>
        <color auto="1"/>
      </font>
    </odxf>
    <ndxf>
      <font>
        <sz val="10"/>
        <color auto="1"/>
      </font>
    </ndxf>
  </rcc>
  <rcc rId="2501" sId="3" odxf="1" dxf="1">
    <nc r="AG43">
      <v>0</v>
    </nc>
    <odxf>
      <font>
        <sz val="10"/>
        <color auto="1"/>
      </font>
    </odxf>
    <ndxf>
      <font>
        <sz val="10"/>
        <color auto="1"/>
      </font>
    </ndxf>
  </rcc>
  <rcc rId="2502" sId="3" odxf="1" dxf="1">
    <nc r="AH43">
      <v>0</v>
    </nc>
    <odxf>
      <font>
        <sz val="10"/>
        <color auto="1"/>
      </font>
    </odxf>
    <ndxf>
      <font>
        <sz val="10"/>
        <color auto="1"/>
      </font>
    </ndxf>
  </rcc>
  <rcc rId="2503" sId="3" odxf="1" dxf="1">
    <nc r="AI43">
      <v>0</v>
    </nc>
    <odxf>
      <font>
        <sz val="10"/>
        <color auto="1"/>
      </font>
    </odxf>
    <ndxf>
      <font>
        <sz val="10"/>
        <color auto="1"/>
      </font>
    </ndxf>
  </rcc>
  <rcc rId="2504" sId="3" odxf="1" dxf="1">
    <nc r="AJ43">
      <v>0</v>
    </nc>
    <odxf>
      <font>
        <sz val="10"/>
        <color auto="1"/>
      </font>
    </odxf>
    <ndxf>
      <font>
        <sz val="10"/>
        <color auto="1"/>
      </font>
    </ndxf>
  </rcc>
  <rcc rId="2505" sId="3" odxf="1" dxf="1">
    <nc r="AK43">
      <v>0</v>
    </nc>
    <odxf>
      <font>
        <sz val="10"/>
        <color auto="1"/>
      </font>
    </odxf>
    <ndxf>
      <font>
        <sz val="10"/>
        <color auto="1"/>
      </font>
    </ndxf>
  </rcc>
  <rcc rId="2506" sId="3" odxf="1" dxf="1">
    <nc r="AL43">
      <v>0</v>
    </nc>
    <odxf>
      <font>
        <sz val="10"/>
        <color auto="1"/>
      </font>
    </odxf>
    <ndxf>
      <font>
        <sz val="10"/>
        <color auto="1"/>
      </font>
    </ndxf>
  </rcc>
  <rcc rId="2507" sId="3" odxf="1" dxf="1">
    <nc r="AM43">
      <v>0</v>
    </nc>
    <odxf>
      <font>
        <sz val="10"/>
        <color auto="1"/>
      </font>
    </odxf>
    <ndxf>
      <font>
        <sz val="10"/>
        <color auto="1"/>
      </font>
    </ndxf>
  </rcc>
  <rcc rId="2508" sId="3" odxf="1" dxf="1">
    <nc r="AN43">
      <v>0</v>
    </nc>
    <odxf>
      <font>
        <sz val="10"/>
        <color auto="1"/>
      </font>
    </odxf>
    <ndxf>
      <font>
        <sz val="10"/>
        <color auto="1"/>
      </font>
    </ndxf>
  </rcc>
  <rcc rId="2509" sId="3" odxf="1" dxf="1">
    <nc r="AO43">
      <v>0</v>
    </nc>
    <odxf>
      <font>
        <sz val="10"/>
        <color auto="1"/>
      </font>
    </odxf>
    <ndxf>
      <font>
        <sz val="10"/>
        <color auto="1"/>
      </font>
    </ndxf>
  </rcc>
  <rcc rId="2510" sId="3" odxf="1" dxf="1">
    <nc r="AP43">
      <v>0</v>
    </nc>
    <odxf>
      <font>
        <sz val="10"/>
        <color auto="1"/>
      </font>
    </odxf>
    <ndxf>
      <font>
        <sz val="10"/>
        <color auto="1"/>
      </font>
    </ndxf>
  </rcc>
  <rcc rId="2511" sId="3" odxf="1" dxf="1">
    <nc r="AQ43">
      <v>0</v>
    </nc>
    <odxf>
      <font>
        <sz val="10"/>
        <color auto="1"/>
      </font>
    </odxf>
    <ndxf>
      <font>
        <sz val="10"/>
        <color auto="1"/>
      </font>
    </ndxf>
  </rcc>
  <rcc rId="2512" sId="3" odxf="1" dxf="1">
    <nc r="AR43">
      <v>0</v>
    </nc>
    <odxf>
      <font>
        <sz val="10"/>
        <color auto="1"/>
      </font>
    </odxf>
    <ndxf>
      <font>
        <sz val="10"/>
        <color auto="1"/>
      </font>
    </ndxf>
  </rcc>
  <rcc rId="2513" sId="3" odxf="1" dxf="1">
    <nc r="AS43">
      <v>0</v>
    </nc>
    <odxf>
      <font>
        <sz val="10"/>
        <color auto="1"/>
      </font>
    </odxf>
    <ndxf>
      <font>
        <sz val="10"/>
        <color auto="1"/>
      </font>
    </ndxf>
  </rcc>
  <rcc rId="2514" sId="3" odxf="1" dxf="1">
    <nc r="AT43">
      <v>0</v>
    </nc>
    <odxf>
      <font>
        <sz val="10"/>
        <color auto="1"/>
      </font>
    </odxf>
    <ndxf>
      <font>
        <sz val="10"/>
        <color auto="1"/>
      </font>
    </ndxf>
  </rcc>
  <rcc rId="2515" sId="3" odxf="1" dxf="1">
    <nc r="AU43">
      <v>0</v>
    </nc>
    <odxf>
      <font>
        <sz val="10"/>
        <color auto="1"/>
      </font>
    </odxf>
    <ndxf>
      <font>
        <sz val="10"/>
        <color auto="1"/>
      </font>
    </ndxf>
  </rcc>
  <rcc rId="2516" sId="3" odxf="1" dxf="1">
    <nc r="AV43">
      <v>0</v>
    </nc>
    <odxf>
      <font>
        <sz val="10"/>
        <color auto="1"/>
      </font>
    </odxf>
    <ndxf>
      <font>
        <sz val="10"/>
        <color auto="1"/>
      </font>
    </ndxf>
  </rcc>
  <rcc rId="2517" sId="3" odxf="1" dxf="1">
    <nc r="AW43">
      <v>0</v>
    </nc>
    <odxf>
      <font>
        <sz val="10"/>
        <color auto="1"/>
      </font>
    </odxf>
    <ndxf>
      <font>
        <sz val="10"/>
        <color auto="1"/>
      </font>
    </ndxf>
  </rcc>
  <rcc rId="2518" sId="3" odxf="1" dxf="1">
    <nc r="AX43">
      <v>0</v>
    </nc>
    <odxf>
      <font>
        <sz val="10"/>
        <color auto="1"/>
      </font>
    </odxf>
    <ndxf>
      <font>
        <sz val="10"/>
        <color auto="1"/>
      </font>
    </ndxf>
  </rcc>
  <rcc rId="2519" sId="3" odxf="1" dxf="1">
    <nc r="AY43">
      <v>0</v>
    </nc>
    <odxf>
      <font>
        <sz val="10"/>
        <color auto="1"/>
      </font>
    </odxf>
    <ndxf>
      <font>
        <sz val="10"/>
        <color auto="1"/>
      </font>
    </ndxf>
  </rcc>
  <rcc rId="2520" sId="3" odxf="1" dxf="1">
    <nc r="AZ43">
      <v>0</v>
    </nc>
    <odxf>
      <font>
        <sz val="10"/>
        <color auto="1"/>
      </font>
    </odxf>
    <ndxf>
      <font>
        <sz val="10"/>
        <color auto="1"/>
      </font>
    </ndxf>
  </rcc>
  <rcc rId="2521" sId="3" odxf="1" dxf="1">
    <nc r="BA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522" sId="3" odxf="1" dxf="1">
    <nc r="BB43">
      <v>0</v>
    </nc>
    <odxf>
      <font>
        <sz val="10"/>
        <color auto="1"/>
      </font>
    </odxf>
    <ndxf>
      <font>
        <sz val="10"/>
        <color auto="1"/>
      </font>
    </ndxf>
  </rcc>
  <rcc rId="2523" sId="3" odxf="1" dxf="1">
    <nc r="BC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524" sId="3" odxf="1" dxf="1">
    <nc r="BD43">
      <v>0</v>
    </nc>
    <odxf>
      <font>
        <sz val="10"/>
        <color auto="1"/>
      </font>
    </odxf>
    <ndxf>
      <font>
        <sz val="10"/>
        <color auto="1"/>
      </font>
    </ndxf>
  </rcc>
  <rcc rId="2525" sId="3" odxf="1" dxf="1">
    <nc r="BE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526" sId="3" odxf="1" dxf="1">
    <nc r="BF43">
      <v>10.5</v>
    </nc>
    <odxf>
      <font>
        <sz val="10"/>
        <color auto="1"/>
      </font>
    </odxf>
    <ndxf>
      <font>
        <sz val="10"/>
        <color auto="1"/>
      </font>
    </ndxf>
  </rcc>
  <rcc rId="2527" sId="3" odxf="1" dxf="1">
    <nc r="BG43">
      <v>14.6</v>
    </nc>
    <odxf>
      <font>
        <sz val="10"/>
        <color auto="1"/>
      </font>
    </odxf>
    <ndxf>
      <font>
        <sz val="10"/>
        <color auto="1"/>
      </font>
    </ndxf>
  </rcc>
  <rcc rId="2528" sId="3" odxf="1" dxf="1">
    <nc r="BH43">
      <v>0</v>
    </nc>
    <odxf>
      <font>
        <sz val="10"/>
        <color auto="1"/>
      </font>
    </odxf>
    <ndxf>
      <font>
        <sz val="10"/>
        <color auto="1"/>
      </font>
    </ndxf>
  </rcc>
  <rfmt sheetId="3" sqref="A43:XFD43" start="0" length="0">
    <dxf>
      <alignment vertical="center" wrapText="1"/>
    </dxf>
  </rfmt>
  <rfmt sheetId="3" sqref="A44" start="0" length="0">
    <dxf>
      <font>
        <sz val="10"/>
        <color auto="1"/>
      </font>
    </dxf>
  </rfmt>
  <rfmt sheetId="3" sqref="B44" start="0" length="0">
    <dxf>
      <font>
        <sz val="10"/>
        <color auto="1"/>
      </font>
    </dxf>
  </rfmt>
  <rfmt sheetId="3" sqref="C44" start="0" length="0">
    <dxf>
      <font>
        <sz val="10"/>
        <color auto="1"/>
      </font>
    </dxf>
  </rfmt>
  <rfmt sheetId="3" sqref="D44" start="0" length="0">
    <dxf>
      <font>
        <sz val="10"/>
        <color auto="1"/>
      </font>
    </dxf>
  </rfmt>
  <rfmt sheetId="3" sqref="E44" start="0" length="0">
    <dxf>
      <font>
        <sz val="10"/>
        <color auto="1"/>
      </font>
    </dxf>
  </rfmt>
  <rfmt sheetId="3" sqref="F44" start="0" length="0">
    <dxf>
      <font>
        <sz val="10"/>
        <color auto="1"/>
      </font>
    </dxf>
  </rfmt>
  <rcc rId="2529" sId="3" odxf="1" dxf="1">
    <nc r="G4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530" sId="3" odxf="1" dxf="1">
    <nc r="H44">
      <v>74</v>
    </nc>
    <odxf>
      <font>
        <sz val="10"/>
        <color auto="1"/>
      </font>
    </odxf>
    <ndxf>
      <font>
        <sz val="10"/>
        <color auto="1"/>
      </font>
    </ndxf>
  </rcc>
  <rfmt sheetId="3" sqref="I44" start="0" length="0">
    <dxf>
      <font>
        <sz val="10"/>
        <color auto="1"/>
      </font>
    </dxf>
  </rfmt>
  <rcc rId="2531" sId="3" odxf="1" dxf="1">
    <nc r="J44">
      <v>4.9000000000000004</v>
    </nc>
    <odxf>
      <font>
        <sz val="10"/>
        <color auto="1"/>
      </font>
    </odxf>
    <ndxf>
      <font>
        <sz val="10"/>
        <color auto="1"/>
      </font>
    </ndxf>
  </rcc>
  <rcc rId="2532" sId="3" odxf="1" dxf="1">
    <nc r="K44">
      <v>4</v>
    </nc>
    <odxf>
      <font>
        <sz val="10"/>
        <color auto="1"/>
      </font>
    </odxf>
    <ndxf>
      <font>
        <sz val="10"/>
        <color auto="1"/>
      </font>
    </ndxf>
  </rcc>
  <rcc rId="2533" sId="3" odxf="1" dxf="1">
    <nc r="L44">
      <v>4.4000000000000004</v>
    </nc>
    <odxf>
      <font>
        <sz val="10"/>
        <color auto="1"/>
      </font>
    </odxf>
    <ndxf>
      <font>
        <sz val="10"/>
        <color auto="1"/>
      </font>
    </ndxf>
  </rcc>
  <rcc rId="2534" sId="3" odxf="1" dxf="1">
    <nc r="M44">
      <v>4.7</v>
    </nc>
    <odxf>
      <font>
        <sz val="10"/>
        <color auto="1"/>
      </font>
    </odxf>
    <ndxf>
      <font>
        <sz val="10"/>
        <color auto="1"/>
      </font>
    </ndxf>
  </rcc>
  <rcc rId="2535" sId="3" odxf="1" dxf="1">
    <nc r="N44">
      <v>4.7</v>
    </nc>
    <odxf>
      <font>
        <sz val="10"/>
        <color auto="1"/>
      </font>
    </odxf>
    <ndxf>
      <font>
        <sz val="10"/>
        <color auto="1"/>
      </font>
    </ndxf>
  </rcc>
  <rcc rId="2536" sId="3" odxf="1" dxf="1">
    <nc r="O44">
      <v>4</v>
    </nc>
    <odxf>
      <font>
        <sz val="10"/>
        <color auto="1"/>
      </font>
    </odxf>
    <ndxf>
      <font>
        <sz val="10"/>
        <color auto="1"/>
      </font>
    </ndxf>
  </rcc>
  <rcc rId="2537" sId="3" odxf="1" dxf="1">
    <nc r="P44">
      <v>4</v>
    </nc>
    <odxf>
      <font>
        <sz val="10"/>
        <color auto="1"/>
      </font>
    </odxf>
    <ndxf>
      <font>
        <sz val="10"/>
        <color auto="1"/>
      </font>
    </ndxf>
  </rcc>
  <rcc rId="2538" sId="3" odxf="1" dxf="1">
    <nc r="Q44">
      <v>4.7</v>
    </nc>
    <odxf>
      <font>
        <sz val="10"/>
        <color auto="1"/>
      </font>
    </odxf>
    <ndxf>
      <font>
        <sz val="10"/>
        <color auto="1"/>
      </font>
    </ndxf>
  </rcc>
  <rcc rId="2539" sId="3" odxf="1" dxf="1">
    <nc r="R44">
      <v>4.7</v>
    </nc>
    <odxf>
      <font>
        <sz val="10"/>
        <color auto="1"/>
      </font>
    </odxf>
    <ndxf>
      <font>
        <sz val="10"/>
        <color auto="1"/>
      </font>
    </ndxf>
  </rcc>
  <rcc rId="2540" sId="3" odxf="1" dxf="1">
    <nc r="S44">
      <v>4.7</v>
    </nc>
    <odxf>
      <font>
        <sz val="10"/>
        <color auto="1"/>
      </font>
    </odxf>
    <ndxf>
      <font>
        <sz val="10"/>
        <color auto="1"/>
      </font>
    </ndxf>
  </rcc>
  <rcc rId="2541" sId="3" odxf="1" dxf="1">
    <nc r="T44">
      <v>4.7</v>
    </nc>
    <odxf>
      <font>
        <sz val="10"/>
        <color auto="1"/>
      </font>
    </odxf>
    <ndxf>
      <font>
        <sz val="10"/>
        <color auto="1"/>
      </font>
    </ndxf>
  </rcc>
  <rcc rId="2542" sId="3" odxf="1" dxf="1">
    <nc r="U44">
      <v>4.7</v>
    </nc>
    <odxf>
      <font>
        <sz val="10"/>
        <color auto="1"/>
      </font>
    </odxf>
    <ndxf>
      <font>
        <sz val="10"/>
        <color auto="1"/>
      </font>
    </ndxf>
  </rcc>
  <rcc rId="2543" sId="3" odxf="1" dxf="1">
    <nc r="V44">
      <v>4.3</v>
    </nc>
    <odxf>
      <font>
        <sz val="10"/>
        <color auto="1"/>
      </font>
    </odxf>
    <ndxf>
      <font>
        <sz val="10"/>
        <color auto="1"/>
      </font>
    </ndxf>
  </rcc>
  <rcc rId="2544" sId="3" odxf="1" dxf="1">
    <nc r="W44">
      <v>3.4</v>
    </nc>
    <odxf>
      <font>
        <sz val="10"/>
        <color auto="1"/>
      </font>
    </odxf>
    <ndxf>
      <font>
        <sz val="10"/>
        <color auto="1"/>
      </font>
    </ndxf>
  </rcc>
  <rcc rId="2545" sId="3" odxf="1" dxf="1">
    <nc r="X44">
      <v>5.0999999999999996</v>
    </nc>
    <odxf>
      <font>
        <sz val="10"/>
        <color auto="1"/>
      </font>
    </odxf>
    <ndxf>
      <font>
        <sz val="10"/>
        <color auto="1"/>
      </font>
    </ndxf>
  </rcc>
  <rcc rId="2546" sId="3" odxf="1" dxf="1">
    <nc r="Y44">
      <v>3.3</v>
    </nc>
    <odxf>
      <font>
        <sz val="10"/>
        <color auto="1"/>
      </font>
    </odxf>
    <ndxf>
      <font>
        <sz val="10"/>
        <color auto="1"/>
      </font>
    </ndxf>
  </rcc>
  <rcc rId="2547" sId="3" odxf="1" dxf="1">
    <nc r="Z44">
      <v>0.2</v>
    </nc>
    <odxf>
      <font>
        <sz val="10"/>
        <color auto="1"/>
      </font>
    </odxf>
    <ndxf>
      <font>
        <sz val="10"/>
        <color auto="1"/>
      </font>
    </ndxf>
  </rcc>
  <rcc rId="2548" sId="3" odxf="1" dxf="1">
    <nc r="AA44">
      <v>0.1</v>
    </nc>
    <odxf>
      <font>
        <sz val="10"/>
        <color auto="1"/>
      </font>
    </odxf>
    <ndxf>
      <font>
        <sz val="10"/>
        <color auto="1"/>
      </font>
    </ndxf>
  </rcc>
  <rcc rId="2549" sId="3" odxf="1" dxf="1">
    <nc r="AB44">
      <v>0.1</v>
    </nc>
    <odxf>
      <font>
        <sz val="10"/>
        <color auto="1"/>
      </font>
    </odxf>
    <ndxf>
      <font>
        <sz val="10"/>
        <color auto="1"/>
      </font>
    </ndxf>
  </rcc>
  <rcc rId="2550" sId="3" odxf="1" dxf="1">
    <nc r="AC44">
      <v>0</v>
    </nc>
    <odxf>
      <font>
        <sz val="10"/>
        <color auto="1"/>
      </font>
    </odxf>
    <ndxf>
      <font>
        <sz val="10"/>
        <color auto="1"/>
      </font>
    </ndxf>
  </rcc>
  <rcc rId="2551" sId="3" odxf="1" dxf="1">
    <nc r="AD44">
      <v>0</v>
    </nc>
    <odxf>
      <font>
        <sz val="10"/>
        <color auto="1"/>
      </font>
    </odxf>
    <ndxf>
      <font>
        <sz val="10"/>
        <color auto="1"/>
      </font>
    </ndxf>
  </rcc>
  <rcc rId="2552" sId="3" odxf="1" dxf="1">
    <nc r="AE44">
      <v>0</v>
    </nc>
    <odxf>
      <font>
        <sz val="10"/>
        <color auto="1"/>
      </font>
    </odxf>
    <ndxf>
      <font>
        <sz val="10"/>
        <color auto="1"/>
      </font>
    </ndxf>
  </rcc>
  <rcc rId="2553" sId="3" odxf="1" dxf="1">
    <nc r="AF44">
      <v>0</v>
    </nc>
    <odxf>
      <font>
        <sz val="10"/>
        <color auto="1"/>
      </font>
    </odxf>
    <ndxf>
      <font>
        <sz val="10"/>
        <color auto="1"/>
      </font>
    </ndxf>
  </rcc>
  <rcc rId="2554" sId="3" odxf="1" dxf="1">
    <nc r="AG44">
      <v>0</v>
    </nc>
    <odxf>
      <font>
        <sz val="10"/>
        <color auto="1"/>
      </font>
    </odxf>
    <ndxf>
      <font>
        <sz val="10"/>
        <color auto="1"/>
      </font>
    </ndxf>
  </rcc>
  <rcc rId="2555" sId="3" odxf="1" dxf="1">
    <nc r="AH44">
      <v>0</v>
    </nc>
    <odxf>
      <font>
        <sz val="10"/>
        <color auto="1"/>
      </font>
    </odxf>
    <ndxf>
      <font>
        <sz val="10"/>
        <color auto="1"/>
      </font>
    </ndxf>
  </rcc>
  <rcc rId="2556" sId="3" odxf="1" dxf="1">
    <nc r="AI44">
      <v>0</v>
    </nc>
    <odxf>
      <font>
        <sz val="10"/>
        <color auto="1"/>
      </font>
    </odxf>
    <ndxf>
      <font>
        <sz val="10"/>
        <color auto="1"/>
      </font>
    </ndxf>
  </rcc>
  <rcc rId="2557" sId="3" odxf="1" dxf="1">
    <nc r="AJ44">
      <v>0</v>
    </nc>
    <odxf>
      <font>
        <sz val="10"/>
        <color auto="1"/>
      </font>
    </odxf>
    <ndxf>
      <font>
        <sz val="10"/>
        <color auto="1"/>
      </font>
    </ndxf>
  </rcc>
  <rcc rId="2558" sId="3" odxf="1" dxf="1">
    <nc r="AK44">
      <v>0</v>
    </nc>
    <odxf>
      <font>
        <sz val="10"/>
        <color auto="1"/>
      </font>
    </odxf>
    <ndxf>
      <font>
        <sz val="10"/>
        <color auto="1"/>
      </font>
    </ndxf>
  </rcc>
  <rcc rId="2559" sId="3" odxf="1" dxf="1">
    <nc r="AL44">
      <v>0</v>
    </nc>
    <odxf>
      <font>
        <sz val="10"/>
        <color auto="1"/>
      </font>
    </odxf>
    <ndxf>
      <font>
        <sz val="10"/>
        <color auto="1"/>
      </font>
    </ndxf>
  </rcc>
  <rcc rId="2560" sId="3" odxf="1" dxf="1">
    <nc r="AM44">
      <v>0</v>
    </nc>
    <odxf>
      <font>
        <sz val="10"/>
        <color auto="1"/>
      </font>
    </odxf>
    <ndxf>
      <font>
        <sz val="10"/>
        <color auto="1"/>
      </font>
    </ndxf>
  </rcc>
  <rcc rId="2561" sId="3" odxf="1" dxf="1">
    <nc r="AN44">
      <v>0</v>
    </nc>
    <odxf>
      <font>
        <sz val="10"/>
        <color auto="1"/>
      </font>
    </odxf>
    <ndxf>
      <font>
        <sz val="10"/>
        <color auto="1"/>
      </font>
    </ndxf>
  </rcc>
  <rcc rId="2562" sId="3" odxf="1" dxf="1">
    <nc r="AO44">
      <v>0</v>
    </nc>
    <odxf>
      <font>
        <sz val="10"/>
        <color auto="1"/>
      </font>
    </odxf>
    <ndxf>
      <font>
        <sz val="10"/>
        <color auto="1"/>
      </font>
    </ndxf>
  </rcc>
  <rcc rId="2563" sId="3" odxf="1" dxf="1">
    <nc r="AP44">
      <v>0.6</v>
    </nc>
    <odxf>
      <font>
        <sz val="10"/>
        <color auto="1"/>
      </font>
    </odxf>
    <ndxf>
      <font>
        <sz val="10"/>
        <color auto="1"/>
      </font>
    </ndxf>
  </rcc>
  <rcc rId="2564" sId="3" odxf="1" dxf="1">
    <nc r="AQ44">
      <v>4.8</v>
    </nc>
    <odxf>
      <font>
        <sz val="10"/>
        <color auto="1"/>
      </font>
    </odxf>
    <ndxf>
      <font>
        <sz val="10"/>
        <color auto="1"/>
      </font>
    </ndxf>
  </rcc>
  <rcc rId="2565" sId="3" odxf="1" dxf="1">
    <nc r="AR44">
      <v>4.7</v>
    </nc>
    <odxf>
      <font>
        <sz val="10"/>
        <color auto="1"/>
      </font>
    </odxf>
    <ndxf>
      <font>
        <sz val="10"/>
        <color auto="1"/>
      </font>
    </ndxf>
  </rcc>
  <rcc rId="2566" sId="3" odxf="1" dxf="1">
    <nc r="AS44">
      <v>5</v>
    </nc>
    <odxf>
      <font>
        <sz val="10"/>
        <color auto="1"/>
      </font>
    </odxf>
    <ndxf>
      <font>
        <sz val="10"/>
        <color auto="1"/>
      </font>
    </ndxf>
  </rcc>
  <rcc rId="2567" sId="3" odxf="1" dxf="1">
    <nc r="AT44">
      <v>5</v>
    </nc>
    <odxf>
      <font>
        <sz val="10"/>
        <color auto="1"/>
      </font>
    </odxf>
    <ndxf>
      <font>
        <sz val="10"/>
        <color auto="1"/>
      </font>
    </ndxf>
  </rcc>
  <rcc rId="2568" sId="3" odxf="1" dxf="1">
    <nc r="AU44">
      <v>4.8</v>
    </nc>
    <odxf>
      <font>
        <sz val="10"/>
        <color auto="1"/>
      </font>
    </odxf>
    <ndxf>
      <font>
        <sz val="10"/>
        <color auto="1"/>
      </font>
    </ndxf>
  </rcc>
  <rcc rId="2569" sId="3" odxf="1" dxf="1">
    <nc r="AV44">
      <v>4.8</v>
    </nc>
    <odxf>
      <font>
        <sz val="10"/>
        <color auto="1"/>
      </font>
    </odxf>
    <ndxf>
      <font>
        <sz val="10"/>
        <color auto="1"/>
      </font>
    </ndxf>
  </rcc>
  <rcc rId="2570" sId="3" odxf="1" dxf="1">
    <nc r="AW44">
      <v>4.8</v>
    </nc>
    <odxf>
      <font>
        <sz val="10"/>
        <color auto="1"/>
      </font>
    </odxf>
    <ndxf>
      <font>
        <sz val="10"/>
        <color auto="1"/>
      </font>
    </ndxf>
  </rcc>
  <rcc rId="2571" sId="3" odxf="1" dxf="1">
    <nc r="AX44">
      <v>4.8</v>
    </nc>
    <odxf>
      <font>
        <sz val="10"/>
        <color auto="1"/>
      </font>
    </odxf>
    <ndxf>
      <font>
        <sz val="10"/>
        <color auto="1"/>
      </font>
    </ndxf>
  </rcc>
  <rcc rId="2572" sId="3" odxf="1" dxf="1">
    <nc r="AY44">
      <v>4.9000000000000004</v>
    </nc>
    <odxf>
      <font>
        <sz val="10"/>
        <color auto="1"/>
      </font>
    </odxf>
    <ndxf>
      <font>
        <sz val="10"/>
        <color auto="1"/>
      </font>
    </ndxf>
  </rcc>
  <rcc rId="2573" sId="3" odxf="1" dxf="1">
    <nc r="AZ44">
      <v>4.9000000000000004</v>
    </nc>
    <odxf>
      <font>
        <sz val="10"/>
        <color auto="1"/>
      </font>
    </odxf>
    <ndxf>
      <font>
        <sz val="10"/>
        <color auto="1"/>
      </font>
    </ndxf>
  </rcc>
  <rcc rId="2574" sId="3" odxf="1" dxf="1">
    <nc r="BA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575" sId="3" odxf="1" dxf="1">
    <nc r="BB44">
      <v>4.8</v>
    </nc>
    <odxf>
      <font>
        <sz val="10"/>
        <color auto="1"/>
      </font>
    </odxf>
    <ndxf>
      <font>
        <sz val="10"/>
        <color auto="1"/>
      </font>
    </ndxf>
  </rcc>
  <rcc rId="2576" sId="3" odxf="1" dxf="1">
    <nc r="BC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577" sId="3" odxf="1" dxf="1">
    <nc r="BD44">
      <v>4.8</v>
    </nc>
    <odxf>
      <font>
        <sz val="10"/>
        <color auto="1"/>
      </font>
    </odxf>
    <ndxf>
      <font>
        <sz val="10"/>
        <color auto="1"/>
      </font>
    </ndxf>
  </rcc>
  <rcc rId="2578" sId="3" odxf="1" dxf="1">
    <nc r="BE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579" sId="3" odxf="1" dxf="1">
    <nc r="BF44">
      <v>3.1</v>
    </nc>
    <odxf>
      <font>
        <sz val="10"/>
        <color auto="1"/>
      </font>
    </odxf>
    <ndxf>
      <font>
        <sz val="10"/>
        <color auto="1"/>
      </font>
    </ndxf>
  </rcc>
  <rcc rId="2580" sId="3" odxf="1" dxf="1">
    <nc r="BG44">
      <v>5.0999999999999996</v>
    </nc>
    <odxf>
      <font>
        <sz val="10"/>
        <color auto="1"/>
      </font>
    </odxf>
    <ndxf>
      <font>
        <sz val="10"/>
        <color auto="1"/>
      </font>
    </ndxf>
  </rcc>
  <rcc rId="2581" sId="3" odxf="1" dxf="1">
    <nc r="BH44">
      <v>0</v>
    </nc>
    <odxf>
      <font>
        <sz val="10"/>
        <color auto="1"/>
      </font>
    </odxf>
    <ndxf>
      <font>
        <sz val="10"/>
        <color auto="1"/>
      </font>
    </ndxf>
  </rcc>
  <rfmt sheetId="3" sqref="A44:XFD44" start="0" length="0">
    <dxf>
      <alignment vertical="center" wrapText="1"/>
    </dxf>
  </rfmt>
  <rfmt sheetId="3" sqref="A45" start="0" length="0">
    <dxf>
      <font>
        <sz val="10"/>
        <color auto="1"/>
      </font>
    </dxf>
  </rfmt>
  <rfmt sheetId="3" sqref="B45" start="0" length="0">
    <dxf>
      <font>
        <sz val="10"/>
        <color auto="1"/>
      </font>
    </dxf>
  </rfmt>
  <rfmt sheetId="3" sqref="C45" start="0" length="0">
    <dxf>
      <font>
        <sz val="10"/>
        <color auto="1"/>
      </font>
    </dxf>
  </rfmt>
  <rfmt sheetId="3" sqref="D45" start="0" length="0">
    <dxf>
      <font>
        <sz val="10"/>
        <color auto="1"/>
      </font>
    </dxf>
  </rfmt>
  <rfmt sheetId="3" sqref="E45" start="0" length="0">
    <dxf>
      <font>
        <sz val="10"/>
        <color auto="1"/>
      </font>
    </dxf>
  </rfmt>
  <rfmt sheetId="3" sqref="F45" start="0" length="0">
    <dxf>
      <font>
        <sz val="10"/>
        <color auto="1"/>
      </font>
    </dxf>
  </rfmt>
  <rcc rId="2582" sId="3" odxf="1" dxf="1">
    <nc r="G4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583" sId="3" odxf="1" dxf="1">
    <nc r="H45">
      <v>74</v>
    </nc>
    <odxf>
      <font>
        <sz val="10"/>
        <color auto="1"/>
      </font>
    </odxf>
    <ndxf>
      <font>
        <sz val="10"/>
        <color auto="1"/>
      </font>
    </ndxf>
  </rcc>
  <rfmt sheetId="3" sqref="I45" start="0" length="0">
    <dxf>
      <font>
        <sz val="10"/>
        <color auto="1"/>
      </font>
    </dxf>
  </rfmt>
  <rcc rId="2584" sId="3" odxf="1" dxf="1">
    <nc r="J45">
      <v>0</v>
    </nc>
    <odxf>
      <font>
        <sz val="10"/>
        <color auto="1"/>
      </font>
    </odxf>
    <ndxf>
      <font>
        <sz val="10"/>
        <color auto="1"/>
      </font>
    </ndxf>
  </rcc>
  <rcc rId="2585" sId="3" odxf="1" dxf="1">
    <nc r="K45">
      <v>0</v>
    </nc>
    <odxf>
      <font>
        <sz val="10"/>
        <color auto="1"/>
      </font>
    </odxf>
    <ndxf>
      <font>
        <sz val="10"/>
        <color auto="1"/>
      </font>
    </ndxf>
  </rcc>
  <rcc rId="2586" sId="3" odxf="1" dxf="1">
    <nc r="L45">
      <v>0</v>
    </nc>
    <odxf>
      <font>
        <sz val="10"/>
        <color auto="1"/>
      </font>
    </odxf>
    <ndxf>
      <font>
        <sz val="10"/>
        <color auto="1"/>
      </font>
    </ndxf>
  </rcc>
  <rcc rId="2587" sId="3" odxf="1" dxf="1">
    <nc r="M45">
      <v>0</v>
    </nc>
    <odxf>
      <font>
        <sz val="10"/>
        <color auto="1"/>
      </font>
    </odxf>
    <ndxf>
      <font>
        <sz val="10"/>
        <color auto="1"/>
      </font>
    </ndxf>
  </rcc>
  <rcc rId="2588" sId="3" odxf="1" dxf="1">
    <nc r="N45">
      <v>0</v>
    </nc>
    <odxf>
      <font>
        <sz val="10"/>
        <color auto="1"/>
      </font>
    </odxf>
    <ndxf>
      <font>
        <sz val="10"/>
        <color auto="1"/>
      </font>
    </ndxf>
  </rcc>
  <rcc rId="2589" sId="3" odxf="1" dxf="1">
    <nc r="O45">
      <v>0.2</v>
    </nc>
    <odxf>
      <font>
        <sz val="10"/>
        <color auto="1"/>
      </font>
    </odxf>
    <ndxf>
      <font>
        <sz val="10"/>
        <color auto="1"/>
      </font>
    </ndxf>
  </rcc>
  <rcc rId="2590" sId="3" odxf="1" dxf="1">
    <nc r="P45">
      <v>0.2</v>
    </nc>
    <odxf>
      <font>
        <sz val="10"/>
        <color auto="1"/>
      </font>
    </odxf>
    <ndxf>
      <font>
        <sz val="10"/>
        <color auto="1"/>
      </font>
    </ndxf>
  </rcc>
  <rcc rId="2591" sId="3" odxf="1" dxf="1">
    <nc r="Q45">
      <v>0.2</v>
    </nc>
    <odxf>
      <font>
        <sz val="10"/>
        <color auto="1"/>
      </font>
    </odxf>
    <ndxf>
      <font>
        <sz val="10"/>
        <color auto="1"/>
      </font>
    </ndxf>
  </rcc>
  <rcc rId="2592" sId="3" odxf="1" dxf="1">
    <nc r="R45">
      <v>0.2</v>
    </nc>
    <odxf>
      <font>
        <sz val="10"/>
        <color auto="1"/>
      </font>
    </odxf>
    <ndxf>
      <font>
        <sz val="10"/>
        <color auto="1"/>
      </font>
    </ndxf>
  </rcc>
  <rcc rId="2593" sId="3" odxf="1" dxf="1">
    <nc r="S45">
      <v>0.2</v>
    </nc>
    <odxf>
      <font>
        <sz val="10"/>
        <color auto="1"/>
      </font>
    </odxf>
    <ndxf>
      <font>
        <sz val="10"/>
        <color auto="1"/>
      </font>
    </ndxf>
  </rcc>
  <rcc rId="2594" sId="3" odxf="1" dxf="1">
    <nc r="T45">
      <v>0.2</v>
    </nc>
    <odxf>
      <font>
        <sz val="10"/>
        <color auto="1"/>
      </font>
    </odxf>
    <ndxf>
      <font>
        <sz val="10"/>
        <color auto="1"/>
      </font>
    </ndxf>
  </rcc>
  <rcc rId="2595" sId="3" odxf="1" dxf="1">
    <nc r="U45">
      <v>0.2</v>
    </nc>
    <odxf>
      <font>
        <sz val="10"/>
        <color auto="1"/>
      </font>
    </odxf>
    <ndxf>
      <font>
        <sz val="10"/>
        <color auto="1"/>
      </font>
    </ndxf>
  </rcc>
  <rcc rId="2596" sId="3" odxf="1" dxf="1">
    <nc r="V45">
      <v>0.2</v>
    </nc>
    <odxf>
      <font>
        <sz val="10"/>
        <color auto="1"/>
      </font>
    </odxf>
    <ndxf>
      <font>
        <sz val="10"/>
        <color auto="1"/>
      </font>
    </ndxf>
  </rcc>
  <rcc rId="2597" sId="3" odxf="1" dxf="1">
    <nc r="W45">
      <v>0.3</v>
    </nc>
    <odxf>
      <font>
        <sz val="10"/>
        <color auto="1"/>
      </font>
    </odxf>
    <ndxf>
      <font>
        <sz val="10"/>
        <color auto="1"/>
      </font>
    </ndxf>
  </rcc>
  <rcc rId="2598" sId="3" odxf="1" dxf="1">
    <nc r="X45">
      <v>0.3</v>
    </nc>
    <odxf>
      <font>
        <sz val="10"/>
        <color auto="1"/>
      </font>
    </odxf>
    <ndxf>
      <font>
        <sz val="10"/>
        <color auto="1"/>
      </font>
    </ndxf>
  </rcc>
  <rcc rId="2599" sId="3" odxf="1" dxf="1">
    <nc r="Y45">
      <v>0.3</v>
    </nc>
    <odxf>
      <font>
        <sz val="10"/>
        <color auto="1"/>
      </font>
    </odxf>
    <ndxf>
      <font>
        <sz val="10"/>
        <color auto="1"/>
      </font>
    </ndxf>
  </rcc>
  <rcc rId="2600" sId="3" odxf="1" dxf="1">
    <nc r="Z45">
      <v>0</v>
    </nc>
    <odxf>
      <font>
        <sz val="10"/>
        <color auto="1"/>
      </font>
    </odxf>
    <ndxf>
      <font>
        <sz val="10"/>
        <color auto="1"/>
      </font>
    </ndxf>
  </rcc>
  <rcc rId="2601" sId="3" odxf="1" dxf="1">
    <nc r="AA45">
      <v>0</v>
    </nc>
    <odxf>
      <font>
        <sz val="10"/>
        <color auto="1"/>
      </font>
    </odxf>
    <ndxf>
      <font>
        <sz val="10"/>
        <color auto="1"/>
      </font>
    </ndxf>
  </rcc>
  <rcc rId="2602" sId="3" odxf="1" dxf="1">
    <nc r="AB45">
      <v>0</v>
    </nc>
    <odxf>
      <font>
        <sz val="10"/>
        <color auto="1"/>
      </font>
    </odxf>
    <ndxf>
      <font>
        <sz val="10"/>
        <color auto="1"/>
      </font>
    </ndxf>
  </rcc>
  <rcc rId="2603" sId="3" odxf="1" dxf="1">
    <nc r="AC45">
      <v>0</v>
    </nc>
    <odxf>
      <font>
        <sz val="10"/>
        <color auto="1"/>
      </font>
    </odxf>
    <ndxf>
      <font>
        <sz val="10"/>
        <color auto="1"/>
      </font>
    </ndxf>
  </rcc>
  <rcc rId="2604" sId="3" odxf="1" dxf="1">
    <nc r="AD45">
      <v>0</v>
    </nc>
    <odxf>
      <font>
        <sz val="10"/>
        <color auto="1"/>
      </font>
    </odxf>
    <ndxf>
      <font>
        <sz val="10"/>
        <color auto="1"/>
      </font>
    </ndxf>
  </rcc>
  <rcc rId="2605" sId="3" odxf="1" dxf="1">
    <nc r="AE45">
      <v>0</v>
    </nc>
    <odxf>
      <font>
        <sz val="10"/>
        <color auto="1"/>
      </font>
    </odxf>
    <ndxf>
      <font>
        <sz val="10"/>
        <color auto="1"/>
      </font>
    </ndxf>
  </rcc>
  <rcc rId="2606" sId="3" odxf="1" dxf="1">
    <nc r="AF45">
      <v>0</v>
    </nc>
    <odxf>
      <font>
        <sz val="10"/>
        <color auto="1"/>
      </font>
    </odxf>
    <ndxf>
      <font>
        <sz val="10"/>
        <color auto="1"/>
      </font>
    </ndxf>
  </rcc>
  <rcc rId="2607" sId="3" odxf="1" dxf="1">
    <nc r="AG45">
      <v>0</v>
    </nc>
    <odxf>
      <font>
        <sz val="10"/>
        <color auto="1"/>
      </font>
    </odxf>
    <ndxf>
      <font>
        <sz val="10"/>
        <color auto="1"/>
      </font>
    </ndxf>
  </rcc>
  <rcc rId="2608" sId="3" odxf="1" dxf="1">
    <nc r="AH45">
      <v>0</v>
    </nc>
    <odxf>
      <font>
        <sz val="10"/>
        <color auto="1"/>
      </font>
    </odxf>
    <ndxf>
      <font>
        <sz val="10"/>
        <color auto="1"/>
      </font>
    </ndxf>
  </rcc>
  <rcc rId="2609" sId="3" odxf="1" dxf="1">
    <nc r="AI45">
      <v>0</v>
    </nc>
    <odxf>
      <font>
        <sz val="10"/>
        <color auto="1"/>
      </font>
    </odxf>
    <ndxf>
      <font>
        <sz val="10"/>
        <color auto="1"/>
      </font>
    </ndxf>
  </rcc>
  <rcc rId="2610" sId="3" odxf="1" dxf="1">
    <nc r="AJ45">
      <v>0</v>
    </nc>
    <odxf>
      <font>
        <sz val="10"/>
        <color auto="1"/>
      </font>
    </odxf>
    <ndxf>
      <font>
        <sz val="10"/>
        <color auto="1"/>
      </font>
    </ndxf>
  </rcc>
  <rcc rId="2611" sId="3" odxf="1" dxf="1">
    <nc r="AK45">
      <v>0</v>
    </nc>
    <odxf>
      <font>
        <sz val="10"/>
        <color auto="1"/>
      </font>
    </odxf>
    <ndxf>
      <font>
        <sz val="10"/>
        <color auto="1"/>
      </font>
    </ndxf>
  </rcc>
  <rcc rId="2612" sId="3" odxf="1" dxf="1">
    <nc r="AL45">
      <v>0</v>
    </nc>
    <odxf>
      <font>
        <sz val="10"/>
        <color auto="1"/>
      </font>
    </odxf>
    <ndxf>
      <font>
        <sz val="10"/>
        <color auto="1"/>
      </font>
    </ndxf>
  </rcc>
  <rcc rId="2613" sId="3" odxf="1" dxf="1">
    <nc r="AM45">
      <v>0</v>
    </nc>
    <odxf>
      <font>
        <sz val="10"/>
        <color auto="1"/>
      </font>
    </odxf>
    <ndxf>
      <font>
        <sz val="10"/>
        <color auto="1"/>
      </font>
    </ndxf>
  </rcc>
  <rcc rId="2614" sId="3" odxf="1" dxf="1">
    <nc r="AN45">
      <v>0</v>
    </nc>
    <odxf>
      <font>
        <sz val="10"/>
        <color auto="1"/>
      </font>
    </odxf>
    <ndxf>
      <font>
        <sz val="10"/>
        <color auto="1"/>
      </font>
    </ndxf>
  </rcc>
  <rcc rId="2615" sId="3" odxf="1" dxf="1">
    <nc r="AO45">
      <v>0</v>
    </nc>
    <odxf>
      <font>
        <sz val="10"/>
        <color auto="1"/>
      </font>
    </odxf>
    <ndxf>
      <font>
        <sz val="10"/>
        <color auto="1"/>
      </font>
    </ndxf>
  </rcc>
  <rcc rId="2616" sId="3" odxf="1" dxf="1">
    <nc r="AP45">
      <v>0</v>
    </nc>
    <odxf>
      <font>
        <sz val="10"/>
        <color auto="1"/>
      </font>
    </odxf>
    <ndxf>
      <font>
        <sz val="10"/>
        <color auto="1"/>
      </font>
    </ndxf>
  </rcc>
  <rcc rId="2617" sId="3" odxf="1" dxf="1">
    <nc r="AQ45">
      <v>0</v>
    </nc>
    <odxf>
      <font>
        <sz val="10"/>
        <color auto="1"/>
      </font>
    </odxf>
    <ndxf>
      <font>
        <sz val="10"/>
        <color auto="1"/>
      </font>
    </ndxf>
  </rcc>
  <rcc rId="2618" sId="3" odxf="1" dxf="1">
    <nc r="AR45">
      <v>0</v>
    </nc>
    <odxf>
      <font>
        <sz val="10"/>
        <color auto="1"/>
      </font>
    </odxf>
    <ndxf>
      <font>
        <sz val="10"/>
        <color auto="1"/>
      </font>
    </ndxf>
  </rcc>
  <rcc rId="2619" sId="3" odxf="1" dxf="1">
    <nc r="AS45">
      <v>0</v>
    </nc>
    <odxf>
      <font>
        <sz val="10"/>
        <color auto="1"/>
      </font>
    </odxf>
    <ndxf>
      <font>
        <sz val="10"/>
        <color auto="1"/>
      </font>
    </ndxf>
  </rcc>
  <rcc rId="2620" sId="3" odxf="1" dxf="1">
    <nc r="AT45">
      <v>0</v>
    </nc>
    <odxf>
      <font>
        <sz val="10"/>
        <color auto="1"/>
      </font>
    </odxf>
    <ndxf>
      <font>
        <sz val="10"/>
        <color auto="1"/>
      </font>
    </ndxf>
  </rcc>
  <rcc rId="2621" sId="3" odxf="1" dxf="1">
    <nc r="AU45">
      <v>0</v>
    </nc>
    <odxf>
      <font>
        <sz val="10"/>
        <color auto="1"/>
      </font>
    </odxf>
    <ndxf>
      <font>
        <sz val="10"/>
        <color auto="1"/>
      </font>
    </ndxf>
  </rcc>
  <rcc rId="2622" sId="3" odxf="1" dxf="1">
    <nc r="AV45">
      <v>0</v>
    </nc>
    <odxf>
      <font>
        <sz val="10"/>
        <color auto="1"/>
      </font>
    </odxf>
    <ndxf>
      <font>
        <sz val="10"/>
        <color auto="1"/>
      </font>
    </ndxf>
  </rcc>
  <rcc rId="2623" sId="3" odxf="1" dxf="1">
    <nc r="AW45">
      <v>0</v>
    </nc>
    <odxf>
      <font>
        <sz val="10"/>
        <color auto="1"/>
      </font>
    </odxf>
    <ndxf>
      <font>
        <sz val="10"/>
        <color auto="1"/>
      </font>
    </ndxf>
  </rcc>
  <rcc rId="2624" sId="3" odxf="1" dxf="1">
    <nc r="AX45">
      <v>0</v>
    </nc>
    <odxf>
      <font>
        <sz val="10"/>
        <color auto="1"/>
      </font>
    </odxf>
    <ndxf>
      <font>
        <sz val="10"/>
        <color auto="1"/>
      </font>
    </ndxf>
  </rcc>
  <rcc rId="2625" sId="3" odxf="1" dxf="1">
    <nc r="AY45">
      <v>0</v>
    </nc>
    <odxf>
      <font>
        <sz val="10"/>
        <color auto="1"/>
      </font>
    </odxf>
    <ndxf>
      <font>
        <sz val="10"/>
        <color auto="1"/>
      </font>
    </ndxf>
  </rcc>
  <rcc rId="2626" sId="3" odxf="1" dxf="1">
    <nc r="AZ45">
      <v>0</v>
    </nc>
    <odxf>
      <font>
        <sz val="10"/>
        <color auto="1"/>
      </font>
    </odxf>
    <ndxf>
      <font>
        <sz val="10"/>
        <color auto="1"/>
      </font>
    </ndxf>
  </rcc>
  <rcc rId="2627" sId="3" odxf="1" dxf="1">
    <nc r="BA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628" sId="3" odxf="1" dxf="1">
    <nc r="BB45">
      <v>0</v>
    </nc>
    <odxf>
      <font>
        <sz val="10"/>
        <color auto="1"/>
      </font>
    </odxf>
    <ndxf>
      <font>
        <sz val="10"/>
        <color auto="1"/>
      </font>
    </ndxf>
  </rcc>
  <rcc rId="2629" sId="3" odxf="1" dxf="1">
    <nc r="BC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630" sId="3" odxf="1" dxf="1">
    <nc r="BD45">
      <v>0</v>
    </nc>
    <odxf>
      <font>
        <sz val="10"/>
        <color auto="1"/>
      </font>
    </odxf>
    <ndxf>
      <font>
        <sz val="10"/>
        <color auto="1"/>
      </font>
    </ndxf>
  </rcc>
  <rcc rId="2631" sId="3" odxf="1" dxf="1">
    <nc r="BE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632" sId="3" odxf="1" dxf="1">
    <nc r="BF45">
      <v>3.1</v>
    </nc>
    <odxf>
      <font>
        <sz val="10"/>
        <color auto="1"/>
      </font>
    </odxf>
    <ndxf>
      <font>
        <sz val="10"/>
        <color auto="1"/>
      </font>
    </ndxf>
  </rcc>
  <rcc rId="2633" sId="3" odxf="1" dxf="1">
    <nc r="BG45">
      <v>5.0999999999999996</v>
    </nc>
    <odxf>
      <font>
        <sz val="10"/>
        <color auto="1"/>
      </font>
    </odxf>
    <ndxf>
      <font>
        <sz val="10"/>
        <color auto="1"/>
      </font>
    </ndxf>
  </rcc>
  <rcc rId="2634" sId="3" odxf="1" dxf="1">
    <nc r="BH45">
      <v>0</v>
    </nc>
    <odxf>
      <font>
        <sz val="10"/>
        <color auto="1"/>
      </font>
    </odxf>
    <ndxf>
      <font>
        <sz val="10"/>
        <color auto="1"/>
      </font>
    </ndxf>
  </rcc>
  <rfmt sheetId="3" sqref="A45:XFD45" start="0" length="0">
    <dxf>
      <alignment vertical="center" wrapText="1"/>
    </dxf>
  </rfmt>
  <rfmt sheetId="3" sqref="A46" start="0" length="0">
    <dxf>
      <font>
        <sz val="10"/>
        <color auto="1"/>
      </font>
    </dxf>
  </rfmt>
  <rfmt sheetId="3" sqref="B46" start="0" length="0">
    <dxf>
      <font>
        <sz val="10"/>
        <color auto="1"/>
      </font>
    </dxf>
  </rfmt>
  <rfmt sheetId="3" sqref="C46" start="0" length="0">
    <dxf>
      <font>
        <sz val="10"/>
        <color auto="1"/>
      </font>
    </dxf>
  </rfmt>
  <rfmt sheetId="3" sqref="D46" start="0" length="0">
    <dxf>
      <font>
        <sz val="10"/>
        <color auto="1"/>
      </font>
    </dxf>
  </rfmt>
  <rfmt sheetId="3" sqref="E46" start="0" length="0">
    <dxf>
      <font>
        <sz val="10"/>
        <color auto="1"/>
      </font>
    </dxf>
  </rfmt>
  <rfmt sheetId="3" sqref="F46" start="0" length="0">
    <dxf>
      <font>
        <sz val="10"/>
        <color auto="1"/>
      </font>
    </dxf>
  </rfmt>
  <rcc rId="2635" sId="3" odxf="1" dxf="1">
    <nc r="G4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636" sId="3" odxf="1" dxf="1">
    <nc r="H46">
      <v>29.9</v>
    </nc>
    <odxf>
      <font>
        <sz val="10"/>
        <color auto="1"/>
      </font>
    </odxf>
    <ndxf>
      <font>
        <sz val="10"/>
        <color auto="1"/>
      </font>
    </ndxf>
  </rcc>
  <rfmt sheetId="3" sqref="I46" start="0" length="0">
    <dxf>
      <font>
        <sz val="10"/>
        <color auto="1"/>
      </font>
    </dxf>
  </rfmt>
  <rcc rId="2637" sId="3" odxf="1" dxf="1">
    <nc r="J46">
      <v>2</v>
    </nc>
    <odxf>
      <font>
        <sz val="10"/>
        <color auto="1"/>
      </font>
    </odxf>
    <ndxf>
      <font>
        <sz val="10"/>
        <color auto="1"/>
      </font>
    </ndxf>
  </rcc>
  <rcc rId="2638" sId="3" odxf="1" dxf="1">
    <nc r="K46">
      <v>2</v>
    </nc>
    <odxf>
      <font>
        <sz val="10"/>
        <color auto="1"/>
      </font>
    </odxf>
    <ndxf>
      <font>
        <sz val="10"/>
        <color auto="1"/>
      </font>
    </ndxf>
  </rcc>
  <rcc rId="2639" sId="3" odxf="1" dxf="1">
    <nc r="L46">
      <v>2</v>
    </nc>
    <odxf>
      <font>
        <sz val="10"/>
        <color auto="1"/>
      </font>
    </odxf>
    <ndxf>
      <font>
        <sz val="10"/>
        <color auto="1"/>
      </font>
    </ndxf>
  </rcc>
  <rcc rId="2640" sId="3" odxf="1" dxf="1">
    <nc r="M46">
      <v>2</v>
    </nc>
    <odxf>
      <font>
        <sz val="10"/>
        <color auto="1"/>
      </font>
    </odxf>
    <ndxf>
      <font>
        <sz val="10"/>
        <color auto="1"/>
      </font>
    </ndxf>
  </rcc>
  <rcc rId="2641" sId="3" odxf="1" dxf="1">
    <nc r="N46">
      <v>2</v>
    </nc>
    <odxf>
      <font>
        <sz val="10"/>
        <color auto="1"/>
      </font>
    </odxf>
    <ndxf>
      <font>
        <sz val="10"/>
        <color auto="1"/>
      </font>
    </ndxf>
  </rcc>
  <rcc rId="2642" sId="3" odxf="1" dxf="1">
    <nc r="O46">
      <v>2</v>
    </nc>
    <odxf>
      <font>
        <sz val="10"/>
        <color auto="1"/>
      </font>
    </odxf>
    <ndxf>
      <font>
        <sz val="10"/>
        <color auto="1"/>
      </font>
    </ndxf>
  </rcc>
  <rcc rId="2643" sId="3" odxf="1" dxf="1">
    <nc r="P46">
      <v>2</v>
    </nc>
    <odxf>
      <font>
        <sz val="10"/>
        <color auto="1"/>
      </font>
    </odxf>
    <ndxf>
      <font>
        <sz val="10"/>
        <color auto="1"/>
      </font>
    </ndxf>
  </rcc>
  <rcc rId="2644" sId="3" odxf="1" dxf="1">
    <nc r="Q46">
      <v>2</v>
    </nc>
    <odxf>
      <font>
        <sz val="10"/>
        <color auto="1"/>
      </font>
    </odxf>
    <ndxf>
      <font>
        <sz val="10"/>
        <color auto="1"/>
      </font>
    </ndxf>
  </rcc>
  <rcc rId="2645" sId="3" odxf="1" dxf="1">
    <nc r="R46">
      <v>2</v>
    </nc>
    <odxf>
      <font>
        <sz val="10"/>
        <color auto="1"/>
      </font>
    </odxf>
    <ndxf>
      <font>
        <sz val="10"/>
        <color auto="1"/>
      </font>
    </ndxf>
  </rcc>
  <rcc rId="2646" sId="3" odxf="1" dxf="1">
    <nc r="S46">
      <v>2</v>
    </nc>
    <odxf>
      <font>
        <sz val="10"/>
        <color auto="1"/>
      </font>
    </odxf>
    <ndxf>
      <font>
        <sz val="10"/>
        <color auto="1"/>
      </font>
    </ndxf>
  </rcc>
  <rcc rId="2647" sId="3" odxf="1" dxf="1">
    <nc r="T46">
      <v>2</v>
    </nc>
    <odxf>
      <font>
        <sz val="10"/>
        <color auto="1"/>
      </font>
    </odxf>
    <ndxf>
      <font>
        <sz val="10"/>
        <color auto="1"/>
      </font>
    </ndxf>
  </rcc>
  <rcc rId="2648" sId="3" odxf="1" dxf="1">
    <nc r="U46">
      <v>2</v>
    </nc>
    <odxf>
      <font>
        <sz val="10"/>
        <color auto="1"/>
      </font>
    </odxf>
    <ndxf>
      <font>
        <sz val="10"/>
        <color auto="1"/>
      </font>
    </ndxf>
  </rcc>
  <rcc rId="2649" sId="3" odxf="1" dxf="1">
    <nc r="V46">
      <v>1.9</v>
    </nc>
    <odxf>
      <font>
        <sz val="10"/>
        <color auto="1"/>
      </font>
    </odxf>
    <ndxf>
      <font>
        <sz val="10"/>
        <color auto="1"/>
      </font>
    </ndxf>
  </rcc>
  <rcc rId="2650" sId="3" odxf="1" dxf="1">
    <nc r="W46">
      <v>1.7</v>
    </nc>
    <odxf>
      <font>
        <sz val="10"/>
        <color auto="1"/>
      </font>
    </odxf>
    <ndxf>
      <font>
        <sz val="10"/>
        <color auto="1"/>
      </font>
    </ndxf>
  </rcc>
  <rcc rId="2651" sId="3" odxf="1" dxf="1">
    <nc r="X46">
      <v>0</v>
    </nc>
    <odxf>
      <font>
        <sz val="10"/>
        <color auto="1"/>
      </font>
    </odxf>
    <ndxf>
      <font>
        <sz val="10"/>
        <color auto="1"/>
      </font>
    </ndxf>
  </rcc>
  <rcc rId="2652" sId="3" odxf="1" dxf="1">
    <nc r="Y46">
      <v>0</v>
    </nc>
    <odxf>
      <font>
        <sz val="10"/>
        <color auto="1"/>
      </font>
    </odxf>
    <ndxf>
      <font>
        <sz val="10"/>
        <color auto="1"/>
      </font>
    </ndxf>
  </rcc>
  <rcc rId="2653" sId="3" odxf="1" dxf="1">
    <nc r="Z46">
      <v>0</v>
    </nc>
    <odxf>
      <font>
        <sz val="10"/>
        <color auto="1"/>
      </font>
    </odxf>
    <ndxf>
      <font>
        <sz val="10"/>
        <color auto="1"/>
      </font>
    </ndxf>
  </rcc>
  <rcc rId="2654" sId="3" odxf="1" dxf="1">
    <nc r="AA46">
      <v>0</v>
    </nc>
    <odxf>
      <font>
        <sz val="10"/>
        <color auto="1"/>
      </font>
    </odxf>
    <ndxf>
      <font>
        <sz val="10"/>
        <color auto="1"/>
      </font>
    </ndxf>
  </rcc>
  <rcc rId="2655" sId="3" odxf="1" dxf="1">
    <nc r="AB46">
      <v>0</v>
    </nc>
    <odxf>
      <font>
        <sz val="10"/>
        <color auto="1"/>
      </font>
    </odxf>
    <ndxf>
      <font>
        <sz val="10"/>
        <color auto="1"/>
      </font>
    </ndxf>
  </rcc>
  <rcc rId="2656" sId="3" odxf="1" dxf="1">
    <nc r="AC46">
      <v>0</v>
    </nc>
    <odxf>
      <font>
        <sz val="10"/>
        <color auto="1"/>
      </font>
    </odxf>
    <ndxf>
      <font>
        <sz val="10"/>
        <color auto="1"/>
      </font>
    </ndxf>
  </rcc>
  <rcc rId="2657" sId="3" odxf="1" dxf="1">
    <nc r="AD46">
      <v>0</v>
    </nc>
    <odxf>
      <font>
        <sz val="10"/>
        <color auto="1"/>
      </font>
    </odxf>
    <ndxf>
      <font>
        <sz val="10"/>
        <color auto="1"/>
      </font>
    </ndxf>
  </rcc>
  <rcc rId="2658" sId="3" odxf="1" dxf="1">
    <nc r="AE46">
      <v>0</v>
    </nc>
    <odxf>
      <font>
        <sz val="10"/>
        <color auto="1"/>
      </font>
    </odxf>
    <ndxf>
      <font>
        <sz val="10"/>
        <color auto="1"/>
      </font>
    </ndxf>
  </rcc>
  <rcc rId="2659" sId="3" odxf="1" dxf="1">
    <nc r="AF46">
      <v>0</v>
    </nc>
    <odxf>
      <font>
        <sz val="10"/>
        <color auto="1"/>
      </font>
    </odxf>
    <ndxf>
      <font>
        <sz val="10"/>
        <color auto="1"/>
      </font>
    </ndxf>
  </rcc>
  <rcc rId="2660" sId="3" odxf="1" dxf="1">
    <nc r="AG46">
      <v>0</v>
    </nc>
    <odxf>
      <font>
        <sz val="10"/>
        <color auto="1"/>
      </font>
    </odxf>
    <ndxf>
      <font>
        <sz val="10"/>
        <color auto="1"/>
      </font>
    </ndxf>
  </rcc>
  <rcc rId="2661" sId="3" odxf="1" dxf="1">
    <nc r="AH46">
      <v>0</v>
    </nc>
    <odxf>
      <font>
        <sz val="10"/>
        <color auto="1"/>
      </font>
    </odxf>
    <ndxf>
      <font>
        <sz val="10"/>
        <color auto="1"/>
      </font>
    </ndxf>
  </rcc>
  <rcc rId="2662" sId="3" odxf="1" dxf="1">
    <nc r="AI46">
      <v>0</v>
    </nc>
    <odxf>
      <font>
        <sz val="10"/>
        <color auto="1"/>
      </font>
    </odxf>
    <ndxf>
      <font>
        <sz val="10"/>
        <color auto="1"/>
      </font>
    </ndxf>
  </rcc>
  <rcc rId="2663" sId="3" odxf="1" dxf="1">
    <nc r="AJ46">
      <v>0</v>
    </nc>
    <odxf>
      <font>
        <sz val="10"/>
        <color auto="1"/>
      </font>
    </odxf>
    <ndxf>
      <font>
        <sz val="10"/>
        <color auto="1"/>
      </font>
    </ndxf>
  </rcc>
  <rcc rId="2664" sId="3" odxf="1" dxf="1">
    <nc r="AK46">
      <v>0</v>
    </nc>
    <odxf>
      <font>
        <sz val="10"/>
        <color auto="1"/>
      </font>
    </odxf>
    <ndxf>
      <font>
        <sz val="10"/>
        <color auto="1"/>
      </font>
    </ndxf>
  </rcc>
  <rcc rId="2665" sId="3" odxf="1" dxf="1">
    <nc r="AL46">
      <v>0</v>
    </nc>
    <odxf>
      <font>
        <sz val="10"/>
        <color auto="1"/>
      </font>
    </odxf>
    <ndxf>
      <font>
        <sz val="10"/>
        <color auto="1"/>
      </font>
    </ndxf>
  </rcc>
  <rcc rId="2666" sId="3" odxf="1" dxf="1">
    <nc r="AM46">
      <v>0</v>
    </nc>
    <odxf>
      <font>
        <sz val="10"/>
        <color auto="1"/>
      </font>
    </odxf>
    <ndxf>
      <font>
        <sz val="10"/>
        <color auto="1"/>
      </font>
    </ndxf>
  </rcc>
  <rcc rId="2667" sId="3" odxf="1" dxf="1">
    <nc r="AN46">
      <v>0</v>
    </nc>
    <odxf>
      <font>
        <sz val="10"/>
        <color auto="1"/>
      </font>
    </odxf>
    <ndxf>
      <font>
        <sz val="10"/>
        <color auto="1"/>
      </font>
    </ndxf>
  </rcc>
  <rcc rId="2668" sId="3" odxf="1" dxf="1">
    <nc r="AO46">
      <v>0</v>
    </nc>
    <odxf>
      <font>
        <sz val="10"/>
        <color auto="1"/>
      </font>
    </odxf>
    <ndxf>
      <font>
        <sz val="10"/>
        <color auto="1"/>
      </font>
    </ndxf>
  </rcc>
  <rcc rId="2669" sId="3" odxf="1" dxf="1">
    <nc r="AP46">
      <v>0</v>
    </nc>
    <odxf>
      <font>
        <sz val="10"/>
        <color auto="1"/>
      </font>
    </odxf>
    <ndxf>
      <font>
        <sz val="10"/>
        <color auto="1"/>
      </font>
    </ndxf>
  </rcc>
  <rcc rId="2670" sId="3" odxf="1" dxf="1">
    <nc r="AQ46">
      <v>1</v>
    </nc>
    <odxf>
      <font>
        <sz val="10"/>
        <color auto="1"/>
      </font>
    </odxf>
    <ndxf>
      <font>
        <sz val="10"/>
        <color auto="1"/>
      </font>
    </ndxf>
  </rcc>
  <rcc rId="2671" sId="3" odxf="1" dxf="1">
    <nc r="AR46">
      <v>2.1</v>
    </nc>
    <odxf>
      <font>
        <sz val="10"/>
        <color auto="1"/>
      </font>
    </odxf>
    <ndxf>
      <font>
        <sz val="10"/>
        <color auto="1"/>
      </font>
    </ndxf>
  </rcc>
  <rcc rId="2672" sId="3" odxf="1" dxf="1">
    <nc r="AS46">
      <v>1.9</v>
    </nc>
    <odxf>
      <font>
        <sz val="10"/>
        <color auto="1"/>
      </font>
    </odxf>
    <ndxf>
      <font>
        <sz val="10"/>
        <color auto="1"/>
      </font>
    </ndxf>
  </rcc>
  <rcc rId="2673" sId="3" odxf="1" dxf="1">
    <nc r="AT46">
      <v>2</v>
    </nc>
    <odxf>
      <font>
        <sz val="10"/>
        <color auto="1"/>
      </font>
    </odxf>
    <ndxf>
      <font>
        <sz val="10"/>
        <color auto="1"/>
      </font>
    </ndxf>
  </rcc>
  <rcc rId="2674" sId="3" odxf="1" dxf="1">
    <nc r="AU46">
      <v>2</v>
    </nc>
    <odxf>
      <font>
        <sz val="10"/>
        <color auto="1"/>
      </font>
    </odxf>
    <ndxf>
      <font>
        <sz val="10"/>
        <color auto="1"/>
      </font>
    </ndxf>
  </rcc>
  <rcc rId="2675" sId="3" odxf="1" dxf="1">
    <nc r="AV46">
      <v>2</v>
    </nc>
    <odxf>
      <font>
        <sz val="10"/>
        <color auto="1"/>
      </font>
    </odxf>
    <ndxf>
      <font>
        <sz val="10"/>
        <color auto="1"/>
      </font>
    </ndxf>
  </rcc>
  <rcc rId="2676" sId="3" odxf="1" dxf="1">
    <nc r="AW46">
      <v>2</v>
    </nc>
    <odxf>
      <font>
        <sz val="10"/>
        <color auto="1"/>
      </font>
    </odxf>
    <ndxf>
      <font>
        <sz val="10"/>
        <color auto="1"/>
      </font>
    </ndxf>
  </rcc>
  <rcc rId="2677" sId="3" odxf="1" dxf="1">
    <nc r="AX46">
      <v>2</v>
    </nc>
    <odxf>
      <font>
        <sz val="10"/>
        <color auto="1"/>
      </font>
    </odxf>
    <ndxf>
      <font>
        <sz val="10"/>
        <color auto="1"/>
      </font>
    </ndxf>
  </rcc>
  <rcc rId="2678" sId="3" odxf="1" dxf="1">
    <nc r="AY46">
      <v>2</v>
    </nc>
    <odxf>
      <font>
        <sz val="10"/>
        <color auto="1"/>
      </font>
    </odxf>
    <ndxf>
      <font>
        <sz val="10"/>
        <color auto="1"/>
      </font>
    </ndxf>
  </rcc>
  <rcc rId="2679" sId="3" odxf="1" dxf="1">
    <nc r="AZ46">
      <v>2</v>
    </nc>
    <odxf>
      <font>
        <sz val="10"/>
        <color auto="1"/>
      </font>
    </odxf>
    <ndxf>
      <font>
        <sz val="10"/>
        <color auto="1"/>
      </font>
    </ndxf>
  </rcc>
  <rcc rId="2680" sId="3" odxf="1" dxf="1">
    <nc r="BA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681" sId="3" odxf="1" dxf="1">
    <nc r="BB46">
      <v>2</v>
    </nc>
    <odxf>
      <font>
        <sz val="10"/>
        <color auto="1"/>
      </font>
    </odxf>
    <ndxf>
      <font>
        <sz val="10"/>
        <color auto="1"/>
      </font>
    </ndxf>
  </rcc>
  <rcc rId="2682" sId="3" odxf="1" dxf="1">
    <nc r="BC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683" sId="3" odxf="1" dxf="1">
    <nc r="BD46">
      <v>2</v>
    </nc>
    <odxf>
      <font>
        <sz val="10"/>
        <color auto="1"/>
      </font>
    </odxf>
    <ndxf>
      <font>
        <sz val="10"/>
        <color auto="1"/>
      </font>
    </ndxf>
  </rcc>
  <rcc rId="2684" sId="3" odxf="1" dxf="1">
    <nc r="BE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685" sId="3" odxf="1" dxf="1">
    <nc r="BF46">
      <v>1.2</v>
    </nc>
    <odxf>
      <font>
        <sz val="10"/>
        <color auto="1"/>
      </font>
    </odxf>
    <ndxf>
      <font>
        <sz val="10"/>
        <color auto="1"/>
      </font>
    </ndxf>
  </rcc>
  <rcc rId="2686" sId="3" odxf="1" dxf="1">
    <nc r="BG46">
      <v>2.2000000000000002</v>
    </nc>
    <odxf>
      <font>
        <sz val="10"/>
        <color auto="1"/>
      </font>
    </odxf>
    <ndxf>
      <font>
        <sz val="10"/>
        <color auto="1"/>
      </font>
    </ndxf>
  </rcc>
  <rcc rId="2687" sId="3" odxf="1" dxf="1">
    <nc r="BH46">
      <v>0</v>
    </nc>
    <odxf>
      <font>
        <sz val="10"/>
        <color auto="1"/>
      </font>
    </odxf>
    <ndxf>
      <font>
        <sz val="10"/>
        <color auto="1"/>
      </font>
    </ndxf>
  </rcc>
  <rfmt sheetId="3" sqref="A46:XFD46" start="0" length="0">
    <dxf>
      <alignment vertical="center" wrapText="1"/>
    </dxf>
  </rfmt>
  <rfmt sheetId="3" sqref="A47" start="0" length="0">
    <dxf>
      <font>
        <sz val="10"/>
        <color auto="1"/>
      </font>
    </dxf>
  </rfmt>
  <rfmt sheetId="3" sqref="B47" start="0" length="0">
    <dxf>
      <font>
        <sz val="10"/>
        <color auto="1"/>
      </font>
    </dxf>
  </rfmt>
  <rfmt sheetId="3" sqref="C47" start="0" length="0">
    <dxf>
      <font>
        <sz val="10"/>
        <color auto="1"/>
      </font>
    </dxf>
  </rfmt>
  <rfmt sheetId="3" sqref="D47" start="0" length="0">
    <dxf>
      <font>
        <sz val="10"/>
        <color auto="1"/>
      </font>
    </dxf>
  </rfmt>
  <rfmt sheetId="3" sqref="E47" start="0" length="0">
    <dxf>
      <font>
        <sz val="10"/>
        <color auto="1"/>
      </font>
    </dxf>
  </rfmt>
  <rfmt sheetId="3" sqref="F47" start="0" length="0">
    <dxf>
      <font>
        <sz val="10"/>
        <color auto="1"/>
      </font>
    </dxf>
  </rfmt>
  <rcc rId="2688" sId="3" odxf="1" dxf="1">
    <nc r="G4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689" sId="3" odxf="1" dxf="1">
    <nc r="H47">
      <v>29.9</v>
    </nc>
    <odxf>
      <font>
        <sz val="10"/>
        <color auto="1"/>
      </font>
    </odxf>
    <ndxf>
      <font>
        <sz val="10"/>
        <color auto="1"/>
      </font>
    </ndxf>
  </rcc>
  <rfmt sheetId="3" sqref="I47" start="0" length="0">
    <dxf>
      <font>
        <sz val="10"/>
        <color auto="1"/>
      </font>
    </dxf>
  </rfmt>
  <rcc rId="2690" sId="3" odxf="1" dxf="1">
    <nc r="J47">
      <v>0</v>
    </nc>
    <odxf>
      <font>
        <sz val="10"/>
        <color auto="1"/>
      </font>
    </odxf>
    <ndxf>
      <font>
        <sz val="10"/>
        <color auto="1"/>
      </font>
    </ndxf>
  </rcc>
  <rcc rId="2691" sId="3" odxf="1" dxf="1">
    <nc r="K47">
      <v>0</v>
    </nc>
    <odxf>
      <font>
        <sz val="10"/>
        <color auto="1"/>
      </font>
    </odxf>
    <ndxf>
      <font>
        <sz val="10"/>
        <color auto="1"/>
      </font>
    </ndxf>
  </rcc>
  <rcc rId="2692" sId="3" odxf="1" dxf="1">
    <nc r="L47">
      <v>0</v>
    </nc>
    <odxf>
      <font>
        <sz val="10"/>
        <color auto="1"/>
      </font>
    </odxf>
    <ndxf>
      <font>
        <sz val="10"/>
        <color auto="1"/>
      </font>
    </ndxf>
  </rcc>
  <rcc rId="2693" sId="3" odxf="1" dxf="1">
    <nc r="M47">
      <v>0</v>
    </nc>
    <odxf>
      <font>
        <sz val="10"/>
        <color auto="1"/>
      </font>
    </odxf>
    <ndxf>
      <font>
        <sz val="10"/>
        <color auto="1"/>
      </font>
    </ndxf>
  </rcc>
  <rcc rId="2694" sId="3" odxf="1" dxf="1">
    <nc r="N47">
      <v>0</v>
    </nc>
    <odxf>
      <font>
        <sz val="10"/>
        <color auto="1"/>
      </font>
    </odxf>
    <ndxf>
      <font>
        <sz val="10"/>
        <color auto="1"/>
      </font>
    </ndxf>
  </rcc>
  <rcc rId="2695" sId="3" odxf="1" dxf="1">
    <nc r="O47">
      <v>0.2</v>
    </nc>
    <odxf>
      <font>
        <sz val="10"/>
        <color auto="1"/>
      </font>
    </odxf>
    <ndxf>
      <font>
        <sz val="10"/>
        <color auto="1"/>
      </font>
    </ndxf>
  </rcc>
  <rcc rId="2696" sId="3" odxf="1" dxf="1">
    <nc r="P47">
      <v>0.1</v>
    </nc>
    <odxf>
      <font>
        <sz val="10"/>
        <color auto="1"/>
      </font>
    </odxf>
    <ndxf>
      <font>
        <sz val="10"/>
        <color auto="1"/>
      </font>
    </ndxf>
  </rcc>
  <rcc rId="2697" sId="3" odxf="1" dxf="1">
    <nc r="Q47">
      <v>0.2</v>
    </nc>
    <odxf>
      <font>
        <sz val="10"/>
        <color auto="1"/>
      </font>
    </odxf>
    <ndxf>
      <font>
        <sz val="10"/>
        <color auto="1"/>
      </font>
    </ndxf>
  </rcc>
  <rcc rId="2698" sId="3" odxf="1" dxf="1">
    <nc r="R47">
      <v>0.2</v>
    </nc>
    <odxf>
      <font>
        <sz val="10"/>
        <color auto="1"/>
      </font>
    </odxf>
    <ndxf>
      <font>
        <sz val="10"/>
        <color auto="1"/>
      </font>
    </ndxf>
  </rcc>
  <rcc rId="2699" sId="3" odxf="1" dxf="1">
    <nc r="S47">
      <v>0.2</v>
    </nc>
    <odxf>
      <font>
        <sz val="10"/>
        <color auto="1"/>
      </font>
    </odxf>
    <ndxf>
      <font>
        <sz val="10"/>
        <color auto="1"/>
      </font>
    </ndxf>
  </rcc>
  <rcc rId="2700" sId="3" odxf="1" dxf="1">
    <nc r="T47">
      <v>0.2</v>
    </nc>
    <odxf>
      <font>
        <sz val="10"/>
        <color auto="1"/>
      </font>
    </odxf>
    <ndxf>
      <font>
        <sz val="10"/>
        <color auto="1"/>
      </font>
    </ndxf>
  </rcc>
  <rcc rId="2701" sId="3" odxf="1" dxf="1">
    <nc r="U47">
      <v>0.2</v>
    </nc>
    <odxf>
      <font>
        <sz val="10"/>
        <color auto="1"/>
      </font>
    </odxf>
    <ndxf>
      <font>
        <sz val="10"/>
        <color auto="1"/>
      </font>
    </ndxf>
  </rcc>
  <rcc rId="2702" sId="3" odxf="1" dxf="1">
    <nc r="V47">
      <v>0.2</v>
    </nc>
    <odxf>
      <font>
        <sz val="10"/>
        <color auto="1"/>
      </font>
    </odxf>
    <ndxf>
      <font>
        <sz val="10"/>
        <color auto="1"/>
      </font>
    </ndxf>
  </rcc>
  <rcc rId="2703" sId="3" odxf="1" dxf="1">
    <nc r="W47">
      <v>0.3</v>
    </nc>
    <odxf>
      <font>
        <sz val="10"/>
        <color auto="1"/>
      </font>
    </odxf>
    <ndxf>
      <font>
        <sz val="10"/>
        <color auto="1"/>
      </font>
    </ndxf>
  </rcc>
  <rcc rId="2704" sId="3" odxf="1" dxf="1">
    <nc r="X47">
      <v>0</v>
    </nc>
    <odxf>
      <font>
        <sz val="10"/>
        <color auto="1"/>
      </font>
    </odxf>
    <ndxf>
      <font>
        <sz val="10"/>
        <color auto="1"/>
      </font>
    </ndxf>
  </rcc>
  <rcc rId="2705" sId="3" odxf="1" dxf="1">
    <nc r="Y47">
      <v>0</v>
    </nc>
    <odxf>
      <font>
        <sz val="10"/>
        <color auto="1"/>
      </font>
    </odxf>
    <ndxf>
      <font>
        <sz val="10"/>
        <color auto="1"/>
      </font>
    </ndxf>
  </rcc>
  <rcc rId="2706" sId="3" odxf="1" dxf="1">
    <nc r="Z47">
      <v>0</v>
    </nc>
    <odxf>
      <font>
        <sz val="10"/>
        <color auto="1"/>
      </font>
    </odxf>
    <ndxf>
      <font>
        <sz val="10"/>
        <color auto="1"/>
      </font>
    </ndxf>
  </rcc>
  <rcc rId="2707" sId="3" odxf="1" dxf="1">
    <nc r="AA47">
      <v>0</v>
    </nc>
    <odxf>
      <font>
        <sz val="10"/>
        <color auto="1"/>
      </font>
    </odxf>
    <ndxf>
      <font>
        <sz val="10"/>
        <color auto="1"/>
      </font>
    </ndxf>
  </rcc>
  <rcc rId="2708" sId="3" odxf="1" dxf="1">
    <nc r="AB47">
      <v>0</v>
    </nc>
    <odxf>
      <font>
        <sz val="10"/>
        <color auto="1"/>
      </font>
    </odxf>
    <ndxf>
      <font>
        <sz val="10"/>
        <color auto="1"/>
      </font>
    </ndxf>
  </rcc>
  <rcc rId="2709" sId="3" odxf="1" dxf="1">
    <nc r="AC47">
      <v>0</v>
    </nc>
    <odxf>
      <font>
        <sz val="10"/>
        <color auto="1"/>
      </font>
    </odxf>
    <ndxf>
      <font>
        <sz val="10"/>
        <color auto="1"/>
      </font>
    </ndxf>
  </rcc>
  <rcc rId="2710" sId="3" odxf="1" dxf="1">
    <nc r="AD47">
      <v>0</v>
    </nc>
    <odxf>
      <font>
        <sz val="10"/>
        <color auto="1"/>
      </font>
    </odxf>
    <ndxf>
      <font>
        <sz val="10"/>
        <color auto="1"/>
      </font>
    </ndxf>
  </rcc>
  <rcc rId="2711" sId="3" odxf="1" dxf="1">
    <nc r="AE47">
      <v>0</v>
    </nc>
    <odxf>
      <font>
        <sz val="10"/>
        <color auto="1"/>
      </font>
    </odxf>
    <ndxf>
      <font>
        <sz val="10"/>
        <color auto="1"/>
      </font>
    </ndxf>
  </rcc>
  <rcc rId="2712" sId="3" odxf="1" dxf="1">
    <nc r="AF47">
      <v>0</v>
    </nc>
    <odxf>
      <font>
        <sz val="10"/>
        <color auto="1"/>
      </font>
    </odxf>
    <ndxf>
      <font>
        <sz val="10"/>
        <color auto="1"/>
      </font>
    </ndxf>
  </rcc>
  <rcc rId="2713" sId="3" odxf="1" dxf="1">
    <nc r="AG47">
      <v>0</v>
    </nc>
    <odxf>
      <font>
        <sz val="10"/>
        <color auto="1"/>
      </font>
    </odxf>
    <ndxf>
      <font>
        <sz val="10"/>
        <color auto="1"/>
      </font>
    </ndxf>
  </rcc>
  <rcc rId="2714" sId="3" odxf="1" dxf="1">
    <nc r="AH47">
      <v>0</v>
    </nc>
    <odxf>
      <font>
        <sz val="10"/>
        <color auto="1"/>
      </font>
    </odxf>
    <ndxf>
      <font>
        <sz val="10"/>
        <color auto="1"/>
      </font>
    </ndxf>
  </rcc>
  <rcc rId="2715" sId="3" odxf="1" dxf="1">
    <nc r="AI47">
      <v>0</v>
    </nc>
    <odxf>
      <font>
        <sz val="10"/>
        <color auto="1"/>
      </font>
    </odxf>
    <ndxf>
      <font>
        <sz val="10"/>
        <color auto="1"/>
      </font>
    </ndxf>
  </rcc>
  <rcc rId="2716" sId="3" odxf="1" dxf="1">
    <nc r="AJ47">
      <v>0</v>
    </nc>
    <odxf>
      <font>
        <sz val="10"/>
        <color auto="1"/>
      </font>
    </odxf>
    <ndxf>
      <font>
        <sz val="10"/>
        <color auto="1"/>
      </font>
    </ndxf>
  </rcc>
  <rcc rId="2717" sId="3" odxf="1" dxf="1">
    <nc r="AK47">
      <v>0</v>
    </nc>
    <odxf>
      <font>
        <sz val="10"/>
        <color auto="1"/>
      </font>
    </odxf>
    <ndxf>
      <font>
        <sz val="10"/>
        <color auto="1"/>
      </font>
    </ndxf>
  </rcc>
  <rcc rId="2718" sId="3" odxf="1" dxf="1">
    <nc r="AL47">
      <v>0</v>
    </nc>
    <odxf>
      <font>
        <sz val="10"/>
        <color auto="1"/>
      </font>
    </odxf>
    <ndxf>
      <font>
        <sz val="10"/>
        <color auto="1"/>
      </font>
    </ndxf>
  </rcc>
  <rcc rId="2719" sId="3" odxf="1" dxf="1">
    <nc r="AM47">
      <v>0</v>
    </nc>
    <odxf>
      <font>
        <sz val="10"/>
        <color auto="1"/>
      </font>
    </odxf>
    <ndxf>
      <font>
        <sz val="10"/>
        <color auto="1"/>
      </font>
    </ndxf>
  </rcc>
  <rcc rId="2720" sId="3" odxf="1" dxf="1">
    <nc r="AN47">
      <v>0</v>
    </nc>
    <odxf>
      <font>
        <sz val="10"/>
        <color auto="1"/>
      </font>
    </odxf>
    <ndxf>
      <font>
        <sz val="10"/>
        <color auto="1"/>
      </font>
    </ndxf>
  </rcc>
  <rcc rId="2721" sId="3" odxf="1" dxf="1">
    <nc r="AO47">
      <v>0</v>
    </nc>
    <odxf>
      <font>
        <sz val="10"/>
        <color auto="1"/>
      </font>
    </odxf>
    <ndxf>
      <font>
        <sz val="10"/>
        <color auto="1"/>
      </font>
    </ndxf>
  </rcc>
  <rcc rId="2722" sId="3" odxf="1" dxf="1">
    <nc r="AP47">
      <v>0</v>
    </nc>
    <odxf>
      <font>
        <sz val="10"/>
        <color auto="1"/>
      </font>
    </odxf>
    <ndxf>
      <font>
        <sz val="10"/>
        <color auto="1"/>
      </font>
    </ndxf>
  </rcc>
  <rcc rId="2723" sId="3" odxf="1" dxf="1">
    <nc r="AQ47">
      <v>0</v>
    </nc>
    <odxf>
      <font>
        <sz val="10"/>
        <color auto="1"/>
      </font>
    </odxf>
    <ndxf>
      <font>
        <sz val="10"/>
        <color auto="1"/>
      </font>
    </ndxf>
  </rcc>
  <rcc rId="2724" sId="3" odxf="1" dxf="1">
    <nc r="AR47">
      <v>0</v>
    </nc>
    <odxf>
      <font>
        <sz val="10"/>
        <color auto="1"/>
      </font>
    </odxf>
    <ndxf>
      <font>
        <sz val="10"/>
        <color auto="1"/>
      </font>
    </ndxf>
  </rcc>
  <rcc rId="2725" sId="3" odxf="1" dxf="1">
    <nc r="AS47">
      <v>0</v>
    </nc>
    <odxf>
      <font>
        <sz val="10"/>
        <color auto="1"/>
      </font>
    </odxf>
    <ndxf>
      <font>
        <sz val="10"/>
        <color auto="1"/>
      </font>
    </ndxf>
  </rcc>
  <rcc rId="2726" sId="3" odxf="1" dxf="1">
    <nc r="AT47">
      <v>0</v>
    </nc>
    <odxf>
      <font>
        <sz val="10"/>
        <color auto="1"/>
      </font>
    </odxf>
    <ndxf>
      <font>
        <sz val="10"/>
        <color auto="1"/>
      </font>
    </ndxf>
  </rcc>
  <rcc rId="2727" sId="3" odxf="1" dxf="1">
    <nc r="AU47">
      <v>0</v>
    </nc>
    <odxf>
      <font>
        <sz val="10"/>
        <color auto="1"/>
      </font>
    </odxf>
    <ndxf>
      <font>
        <sz val="10"/>
        <color auto="1"/>
      </font>
    </ndxf>
  </rcc>
  <rcc rId="2728" sId="3" odxf="1" dxf="1">
    <nc r="AV47">
      <v>0</v>
    </nc>
    <odxf>
      <font>
        <sz val="10"/>
        <color auto="1"/>
      </font>
    </odxf>
    <ndxf>
      <font>
        <sz val="10"/>
        <color auto="1"/>
      </font>
    </ndxf>
  </rcc>
  <rcc rId="2729" sId="3" odxf="1" dxf="1">
    <nc r="AW47">
      <v>0</v>
    </nc>
    <odxf>
      <font>
        <sz val="10"/>
        <color auto="1"/>
      </font>
    </odxf>
    <ndxf>
      <font>
        <sz val="10"/>
        <color auto="1"/>
      </font>
    </ndxf>
  </rcc>
  <rcc rId="2730" sId="3" odxf="1" dxf="1">
    <nc r="AX47">
      <v>0</v>
    </nc>
    <odxf>
      <font>
        <sz val="10"/>
        <color auto="1"/>
      </font>
    </odxf>
    <ndxf>
      <font>
        <sz val="10"/>
        <color auto="1"/>
      </font>
    </ndxf>
  </rcc>
  <rcc rId="2731" sId="3" odxf="1" dxf="1">
    <nc r="AY47">
      <v>0</v>
    </nc>
    <odxf>
      <font>
        <sz val="10"/>
        <color auto="1"/>
      </font>
    </odxf>
    <ndxf>
      <font>
        <sz val="10"/>
        <color auto="1"/>
      </font>
    </ndxf>
  </rcc>
  <rcc rId="2732" sId="3" odxf="1" dxf="1">
    <nc r="AZ47">
      <v>0</v>
    </nc>
    <odxf>
      <font>
        <sz val="10"/>
        <color auto="1"/>
      </font>
    </odxf>
    <ndxf>
      <font>
        <sz val="10"/>
        <color auto="1"/>
      </font>
    </ndxf>
  </rcc>
  <rcc rId="2733" sId="3" odxf="1" dxf="1">
    <nc r="BA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734" sId="3" odxf="1" dxf="1">
    <nc r="BB47">
      <v>0</v>
    </nc>
    <odxf>
      <font>
        <sz val="10"/>
        <color auto="1"/>
      </font>
    </odxf>
    <ndxf>
      <font>
        <sz val="10"/>
        <color auto="1"/>
      </font>
    </ndxf>
  </rcc>
  <rcc rId="2735" sId="3" odxf="1" dxf="1">
    <nc r="BC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736" sId="3" odxf="1" dxf="1">
    <nc r="BD47">
      <v>0</v>
    </nc>
    <odxf>
      <font>
        <sz val="10"/>
        <color auto="1"/>
      </font>
    </odxf>
    <ndxf>
      <font>
        <sz val="10"/>
        <color auto="1"/>
      </font>
    </ndxf>
  </rcc>
  <rcc rId="2737" sId="3" odxf="1" dxf="1">
    <nc r="BE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738" sId="3" odxf="1" dxf="1">
    <nc r="BF47">
      <v>1.2</v>
    </nc>
    <odxf>
      <font>
        <sz val="10"/>
        <color auto="1"/>
      </font>
    </odxf>
    <ndxf>
      <font>
        <sz val="10"/>
        <color auto="1"/>
      </font>
    </ndxf>
  </rcc>
  <rcc rId="2739" sId="3" odxf="1" dxf="1">
    <nc r="BG47">
      <v>2.2000000000000002</v>
    </nc>
    <odxf>
      <font>
        <sz val="10"/>
        <color auto="1"/>
      </font>
    </odxf>
    <ndxf>
      <font>
        <sz val="10"/>
        <color auto="1"/>
      </font>
    </ndxf>
  </rcc>
  <rcc rId="2740" sId="3" odxf="1" dxf="1">
    <nc r="BH47">
      <v>0</v>
    </nc>
    <odxf>
      <font>
        <sz val="10"/>
        <color auto="1"/>
      </font>
    </odxf>
    <ndxf>
      <font>
        <sz val="10"/>
        <color auto="1"/>
      </font>
    </ndxf>
  </rcc>
  <rfmt sheetId="3" sqref="A47:XFD47" start="0" length="0">
    <dxf>
      <alignment vertical="center" wrapText="1"/>
    </dxf>
  </rfmt>
  <rfmt sheetId="3" sqref="A48" start="0" length="0">
    <dxf>
      <font>
        <sz val="10"/>
        <color auto="1"/>
      </font>
    </dxf>
  </rfmt>
  <rfmt sheetId="3" sqref="B48" start="0" length="0">
    <dxf>
      <font>
        <sz val="10"/>
        <color auto="1"/>
      </font>
    </dxf>
  </rfmt>
  <rfmt sheetId="3" sqref="C48" start="0" length="0">
    <dxf>
      <font>
        <sz val="10"/>
        <color auto="1"/>
      </font>
    </dxf>
  </rfmt>
  <rfmt sheetId="3" sqref="D48" start="0" length="0">
    <dxf>
      <font>
        <sz val="10"/>
        <color auto="1"/>
      </font>
    </dxf>
  </rfmt>
  <rfmt sheetId="3" sqref="E48" start="0" length="0">
    <dxf>
      <font>
        <sz val="10"/>
        <color auto="1"/>
      </font>
    </dxf>
  </rfmt>
  <rfmt sheetId="3" sqref="F48" start="0" length="0">
    <dxf>
      <font>
        <sz val="10"/>
        <color auto="1"/>
      </font>
    </dxf>
  </rfmt>
  <rcc rId="2741" sId="3" odxf="1" dxf="1">
    <nc r="G4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742" sId="3" odxf="1" dxf="1">
    <nc r="H48">
      <v>418</v>
    </nc>
    <odxf>
      <font>
        <sz val="10"/>
        <color auto="1"/>
      </font>
    </odxf>
    <ndxf>
      <font>
        <sz val="10"/>
        <color auto="1"/>
      </font>
    </ndxf>
  </rcc>
  <rfmt sheetId="3" sqref="I48" start="0" length="0">
    <dxf>
      <font>
        <sz val="10"/>
        <color auto="1"/>
      </font>
    </dxf>
  </rfmt>
  <rcc rId="2743" sId="3" odxf="1" dxf="1">
    <nc r="J48">
      <v>15</v>
    </nc>
    <odxf>
      <font>
        <sz val="10"/>
        <color auto="1"/>
      </font>
    </odxf>
    <ndxf>
      <font>
        <sz val="10"/>
        <color auto="1"/>
      </font>
    </ndxf>
  </rcc>
  <rcc rId="2744" sId="3" odxf="1" dxf="1">
    <nc r="K48">
      <v>15</v>
    </nc>
    <odxf>
      <font>
        <sz val="10"/>
        <color auto="1"/>
      </font>
    </odxf>
    <ndxf>
      <font>
        <sz val="10"/>
        <color auto="1"/>
      </font>
    </ndxf>
  </rcc>
  <rcc rId="2745" sId="3" odxf="1" dxf="1">
    <nc r="L48">
      <v>15</v>
    </nc>
    <odxf>
      <font>
        <sz val="10"/>
        <color auto="1"/>
      </font>
    </odxf>
    <ndxf>
      <font>
        <sz val="10"/>
        <color auto="1"/>
      </font>
    </ndxf>
  </rcc>
  <rcc rId="2746" sId="3" odxf="1" dxf="1">
    <nc r="M48">
      <v>15</v>
    </nc>
    <odxf>
      <font>
        <sz val="10"/>
        <color auto="1"/>
      </font>
    </odxf>
    <ndxf>
      <font>
        <sz val="10"/>
        <color auto="1"/>
      </font>
    </ndxf>
  </rcc>
  <rcc rId="2747" sId="3" odxf="1" dxf="1">
    <nc r="N48">
      <v>15</v>
    </nc>
    <odxf>
      <font>
        <sz val="10"/>
        <color auto="1"/>
      </font>
    </odxf>
    <ndxf>
      <font>
        <sz val="10"/>
        <color auto="1"/>
      </font>
    </ndxf>
  </rcc>
  <rcc rId="2748" sId="3" odxf="1" dxf="1">
    <nc r="O48">
      <v>28</v>
    </nc>
    <odxf>
      <font>
        <sz val="10"/>
        <color auto="1"/>
      </font>
    </odxf>
    <ndxf>
      <font>
        <sz val="10"/>
        <color auto="1"/>
      </font>
    </ndxf>
  </rcc>
  <rcc rId="2749" sId="3" odxf="1" dxf="1">
    <nc r="P48">
      <v>28</v>
    </nc>
    <odxf>
      <font>
        <sz val="10"/>
        <color auto="1"/>
      </font>
    </odxf>
    <ndxf>
      <font>
        <sz val="10"/>
        <color auto="1"/>
      </font>
    </ndxf>
  </rcc>
  <rcc rId="2750" sId="3" odxf="1" dxf="1">
    <nc r="Q48">
      <v>28</v>
    </nc>
    <odxf>
      <font>
        <sz val="10"/>
        <color auto="1"/>
      </font>
    </odxf>
    <ndxf>
      <font>
        <sz val="10"/>
        <color auto="1"/>
      </font>
    </ndxf>
  </rcc>
  <rcc rId="2751" sId="3" odxf="1" dxf="1">
    <nc r="R48">
      <v>28</v>
    </nc>
    <odxf>
      <font>
        <sz val="10"/>
        <color auto="1"/>
      </font>
    </odxf>
    <ndxf>
      <font>
        <sz val="10"/>
        <color auto="1"/>
      </font>
    </ndxf>
  </rcc>
  <rcc rId="2752" sId="3" odxf="1" dxf="1">
    <nc r="S48">
      <v>27.9</v>
    </nc>
    <odxf>
      <font>
        <sz val="10"/>
        <color auto="1"/>
      </font>
    </odxf>
    <ndxf>
      <font>
        <sz val="10"/>
        <color auto="1"/>
      </font>
    </ndxf>
  </rcc>
  <rcc rId="2753" sId="3" odxf="1" dxf="1">
    <nc r="T48">
      <v>27.8</v>
    </nc>
    <odxf>
      <font>
        <sz val="10"/>
        <color auto="1"/>
      </font>
    </odxf>
    <ndxf>
      <font>
        <sz val="10"/>
        <color auto="1"/>
      </font>
    </ndxf>
  </rcc>
  <rcc rId="2754" sId="3" odxf="1" dxf="1">
    <nc r="U48">
      <v>27.8</v>
    </nc>
    <odxf>
      <font>
        <sz val="10"/>
        <color auto="1"/>
      </font>
    </odxf>
    <ndxf>
      <font>
        <sz val="10"/>
        <color auto="1"/>
      </font>
    </ndxf>
  </rcc>
  <rcc rId="2755" sId="3" odxf="1" dxf="1">
    <nc r="V48">
      <v>27.8</v>
    </nc>
    <odxf>
      <font>
        <sz val="10"/>
        <color auto="1"/>
      </font>
    </odxf>
    <ndxf>
      <font>
        <sz val="10"/>
        <color auto="1"/>
      </font>
    </ndxf>
  </rcc>
  <rcc rId="2756" sId="3" odxf="1" dxf="1">
    <nc r="W48">
      <v>27.8</v>
    </nc>
    <odxf>
      <font>
        <sz val="10"/>
        <color auto="1"/>
      </font>
    </odxf>
    <ndxf>
      <font>
        <sz val="10"/>
        <color auto="1"/>
      </font>
    </ndxf>
  </rcc>
  <rcc rId="2757" sId="3" odxf="1" dxf="1">
    <nc r="X48">
      <v>27.8</v>
    </nc>
    <odxf>
      <font>
        <sz val="10"/>
        <color auto="1"/>
      </font>
    </odxf>
    <ndxf>
      <font>
        <sz val="10"/>
        <color auto="1"/>
      </font>
    </ndxf>
  </rcc>
  <rcc rId="2758" sId="3" odxf="1" dxf="1">
    <nc r="Y48">
      <v>27.8</v>
    </nc>
    <odxf>
      <font>
        <sz val="10"/>
        <color auto="1"/>
      </font>
    </odxf>
    <ndxf>
      <font>
        <sz val="10"/>
        <color auto="1"/>
      </font>
    </ndxf>
  </rcc>
  <rcc rId="2759" sId="3" odxf="1" dxf="1">
    <nc r="Z48">
      <v>27.8</v>
    </nc>
    <odxf>
      <font>
        <sz val="10"/>
        <color auto="1"/>
      </font>
    </odxf>
    <ndxf>
      <font>
        <sz val="10"/>
        <color auto="1"/>
      </font>
    </ndxf>
  </rcc>
  <rcc rId="2760" sId="3" odxf="1" dxf="1">
    <nc r="AA48">
      <v>27.8</v>
    </nc>
    <odxf>
      <font>
        <sz val="10"/>
        <color auto="1"/>
      </font>
    </odxf>
    <ndxf>
      <font>
        <sz val="10"/>
        <color auto="1"/>
      </font>
    </ndxf>
  </rcc>
  <rcc rId="2761" sId="3" odxf="1" dxf="1">
    <nc r="AB48">
      <v>27.8</v>
    </nc>
    <odxf>
      <font>
        <sz val="10"/>
        <color auto="1"/>
      </font>
    </odxf>
    <ndxf>
      <font>
        <sz val="10"/>
        <color auto="1"/>
      </font>
    </ndxf>
  </rcc>
  <rcc rId="2762" sId="3" odxf="1" dxf="1">
    <nc r="AC48">
      <v>1.9</v>
    </nc>
    <odxf>
      <font>
        <sz val="10"/>
        <color auto="1"/>
      </font>
    </odxf>
    <ndxf>
      <font>
        <sz val="10"/>
        <color auto="1"/>
      </font>
    </ndxf>
  </rcc>
  <rcc rId="2763" sId="3" odxf="1" dxf="1">
    <nc r="AD48">
      <v>0</v>
    </nc>
    <odxf>
      <font>
        <sz val="10"/>
        <color auto="1"/>
      </font>
    </odxf>
    <ndxf>
      <font>
        <sz val="10"/>
        <color auto="1"/>
      </font>
    </ndxf>
  </rcc>
  <rcc rId="2764" sId="3" odxf="1" dxf="1">
    <nc r="AE48">
      <v>0</v>
    </nc>
    <odxf>
      <font>
        <sz val="10"/>
        <color auto="1"/>
      </font>
    </odxf>
    <ndxf>
      <font>
        <sz val="10"/>
        <color auto="1"/>
      </font>
    </ndxf>
  </rcc>
  <rcc rId="2765" sId="3" odxf="1" dxf="1">
    <nc r="AF48">
      <v>0</v>
    </nc>
    <odxf>
      <font>
        <sz val="10"/>
        <color auto="1"/>
      </font>
    </odxf>
    <ndxf>
      <font>
        <sz val="10"/>
        <color auto="1"/>
      </font>
    </ndxf>
  </rcc>
  <rcc rId="2766" sId="3" odxf="1" dxf="1">
    <nc r="AG48">
      <v>0</v>
    </nc>
    <odxf>
      <font>
        <sz val="10"/>
        <color auto="1"/>
      </font>
    </odxf>
    <ndxf>
      <font>
        <sz val="10"/>
        <color auto="1"/>
      </font>
    </ndxf>
  </rcc>
  <rcc rId="2767" sId="3" odxf="1" dxf="1">
    <nc r="AH48">
      <v>0</v>
    </nc>
    <odxf>
      <font>
        <sz val="10"/>
        <color auto="1"/>
      </font>
    </odxf>
    <ndxf>
      <font>
        <sz val="10"/>
        <color auto="1"/>
      </font>
    </ndxf>
  </rcc>
  <rcc rId="2768" sId="3" odxf="1" dxf="1">
    <nc r="AI48">
      <v>0</v>
    </nc>
    <odxf>
      <font>
        <sz val="10"/>
        <color auto="1"/>
      </font>
    </odxf>
    <ndxf>
      <font>
        <sz val="10"/>
        <color auto="1"/>
      </font>
    </ndxf>
  </rcc>
  <rcc rId="2769" sId="3" odxf="1" dxf="1">
    <nc r="AJ48">
      <v>0</v>
    </nc>
    <odxf>
      <font>
        <sz val="10"/>
        <color auto="1"/>
      </font>
    </odxf>
    <ndxf>
      <font>
        <sz val="10"/>
        <color auto="1"/>
      </font>
    </ndxf>
  </rcc>
  <rcc rId="2770" sId="3" odxf="1" dxf="1">
    <nc r="AK48">
      <v>0</v>
    </nc>
    <odxf>
      <font>
        <sz val="10"/>
        <color auto="1"/>
      </font>
    </odxf>
    <ndxf>
      <font>
        <sz val="10"/>
        <color auto="1"/>
      </font>
    </ndxf>
  </rcc>
  <rcc rId="2771" sId="3" odxf="1" dxf="1">
    <nc r="AL48">
      <v>0</v>
    </nc>
    <odxf>
      <font>
        <sz val="10"/>
        <color auto="1"/>
      </font>
    </odxf>
    <ndxf>
      <font>
        <sz val="10"/>
        <color auto="1"/>
      </font>
    </ndxf>
  </rcc>
  <rcc rId="2772" sId="3" odxf="1" dxf="1">
    <nc r="AM48">
      <v>0</v>
    </nc>
    <odxf>
      <font>
        <sz val="10"/>
        <color auto="1"/>
      </font>
    </odxf>
    <ndxf>
      <font>
        <sz val="10"/>
        <color auto="1"/>
      </font>
    </ndxf>
  </rcc>
  <rcc rId="2773" sId="3" odxf="1" dxf="1">
    <nc r="AN48">
      <v>0</v>
    </nc>
    <odxf>
      <font>
        <sz val="10"/>
        <color auto="1"/>
      </font>
    </odxf>
    <ndxf>
      <font>
        <sz val="10"/>
        <color auto="1"/>
      </font>
    </ndxf>
  </rcc>
  <rcc rId="2774" sId="3" odxf="1" dxf="1">
    <nc r="AO48">
      <v>0</v>
    </nc>
    <odxf>
      <font>
        <sz val="10"/>
        <color auto="1"/>
      </font>
    </odxf>
    <ndxf>
      <font>
        <sz val="10"/>
        <color auto="1"/>
      </font>
    </ndxf>
  </rcc>
  <rcc rId="2775" sId="3" odxf="1" dxf="1">
    <nc r="AP48">
      <v>0</v>
    </nc>
    <odxf>
      <font>
        <sz val="10"/>
        <color auto="1"/>
      </font>
    </odxf>
    <ndxf>
      <font>
        <sz val="10"/>
        <color auto="1"/>
      </font>
    </ndxf>
  </rcc>
  <rcc rId="2776" sId="3" odxf="1" dxf="1">
    <nc r="AQ48">
      <v>29.1</v>
    </nc>
    <odxf>
      <font>
        <sz val="10"/>
        <color auto="1"/>
      </font>
    </odxf>
    <ndxf>
      <font>
        <sz val="10"/>
        <color auto="1"/>
      </font>
    </ndxf>
  </rcc>
  <rcc rId="2777" sId="3" odxf="1" dxf="1">
    <nc r="AR48">
      <v>29.1</v>
    </nc>
    <odxf>
      <font>
        <sz val="10"/>
        <color auto="1"/>
      </font>
    </odxf>
    <ndxf>
      <font>
        <sz val="10"/>
        <color auto="1"/>
      </font>
    </ndxf>
  </rcc>
  <rcc rId="2778" sId="3" odxf="1" dxf="1">
    <nc r="AS48">
      <v>29.1</v>
    </nc>
    <odxf>
      <font>
        <sz val="10"/>
        <color auto="1"/>
      </font>
    </odxf>
    <ndxf>
      <font>
        <sz val="10"/>
        <color auto="1"/>
      </font>
    </ndxf>
  </rcc>
  <rcc rId="2779" sId="3" odxf="1" dxf="1">
    <nc r="AT48">
      <v>29.1</v>
    </nc>
    <odxf>
      <font>
        <sz val="10"/>
        <color auto="1"/>
      </font>
    </odxf>
    <ndxf>
      <font>
        <sz val="10"/>
        <color auto="1"/>
      </font>
    </ndxf>
  </rcc>
  <rcc rId="2780" sId="3" odxf="1" dxf="1">
    <nc r="AU48">
      <v>29.1</v>
    </nc>
    <odxf>
      <font>
        <sz val="10"/>
        <color auto="1"/>
      </font>
    </odxf>
    <ndxf>
      <font>
        <sz val="10"/>
        <color auto="1"/>
      </font>
    </ndxf>
  </rcc>
  <rcc rId="2781" sId="3" odxf="1" dxf="1">
    <nc r="AV48">
      <v>29.1</v>
    </nc>
    <odxf>
      <font>
        <sz val="10"/>
        <color auto="1"/>
      </font>
    </odxf>
    <ndxf>
      <font>
        <sz val="10"/>
        <color auto="1"/>
      </font>
    </ndxf>
  </rcc>
  <rcc rId="2782" sId="3" odxf="1" dxf="1">
    <nc r="AW48">
      <v>29.1</v>
    </nc>
    <odxf>
      <font>
        <sz val="10"/>
        <color auto="1"/>
      </font>
    </odxf>
    <ndxf>
      <font>
        <sz val="10"/>
        <color auto="1"/>
      </font>
    </ndxf>
  </rcc>
  <rcc rId="2783" sId="3" odxf="1" dxf="1">
    <nc r="AX48">
      <v>29.1</v>
    </nc>
    <odxf>
      <font>
        <sz val="10"/>
        <color auto="1"/>
      </font>
    </odxf>
    <ndxf>
      <font>
        <sz val="10"/>
        <color auto="1"/>
      </font>
    </ndxf>
  </rcc>
  <rcc rId="2784" sId="3" odxf="1" dxf="1">
    <nc r="AY48">
      <v>29.1</v>
    </nc>
    <odxf>
      <font>
        <sz val="10"/>
        <color auto="1"/>
      </font>
    </odxf>
    <ndxf>
      <font>
        <sz val="10"/>
        <color auto="1"/>
      </font>
    </ndxf>
  </rcc>
  <rcc rId="2785" sId="3" odxf="1" dxf="1">
    <nc r="AZ48">
      <v>29.1</v>
    </nc>
    <odxf>
      <font>
        <sz val="10"/>
        <color auto="1"/>
      </font>
    </odxf>
    <ndxf>
      <font>
        <sz val="10"/>
        <color auto="1"/>
      </font>
    </ndxf>
  </rcc>
  <rcc rId="2786" sId="3" odxf="1" dxf="1">
    <nc r="BA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787" sId="3" odxf="1" dxf="1">
    <nc r="BB48">
      <v>29.1</v>
    </nc>
    <odxf>
      <font>
        <sz val="10"/>
        <color auto="1"/>
      </font>
    </odxf>
    <ndxf>
      <font>
        <sz val="10"/>
        <color auto="1"/>
      </font>
    </ndxf>
  </rcc>
  <rcc rId="2788" sId="3" odxf="1" dxf="1">
    <nc r="BC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789" sId="3" odxf="1" dxf="1">
    <nc r="BD48">
      <v>29.1</v>
    </nc>
    <odxf>
      <font>
        <sz val="10"/>
        <color auto="1"/>
      </font>
    </odxf>
    <ndxf>
      <font>
        <sz val="10"/>
        <color auto="1"/>
      </font>
    </ndxf>
  </rcc>
  <rcc rId="2790" sId="3" odxf="1" dxf="1">
    <nc r="BE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791" sId="3" odxf="1" dxf="1">
    <nc r="BF48">
      <v>17.399999999999999</v>
    </nc>
    <odxf>
      <font>
        <sz val="10"/>
        <color auto="1"/>
      </font>
    </odxf>
    <ndxf>
      <font>
        <sz val="10"/>
        <color auto="1"/>
      </font>
    </ndxf>
  </rcc>
  <rcc rId="2792" sId="3" odxf="1" dxf="1">
    <nc r="BG48">
      <v>29.1</v>
    </nc>
    <odxf>
      <font>
        <sz val="10"/>
        <color auto="1"/>
      </font>
    </odxf>
    <ndxf>
      <font>
        <sz val="10"/>
        <color auto="1"/>
      </font>
    </ndxf>
  </rcc>
  <rcc rId="2793" sId="3" odxf="1" dxf="1">
    <nc r="BH48">
      <v>0</v>
    </nc>
    <odxf>
      <font>
        <sz val="10"/>
        <color auto="1"/>
      </font>
    </odxf>
    <ndxf>
      <font>
        <sz val="10"/>
        <color auto="1"/>
      </font>
    </ndxf>
  </rcc>
  <rfmt sheetId="3" sqref="A48:XFD48" start="0" length="0">
    <dxf>
      <alignment vertical="center" wrapText="1"/>
    </dxf>
  </rfmt>
  <rfmt sheetId="3" sqref="A49" start="0" length="0">
    <dxf>
      <font>
        <sz val="10"/>
        <color auto="1"/>
      </font>
    </dxf>
  </rfmt>
  <rfmt sheetId="3" sqref="B49" start="0" length="0">
    <dxf>
      <font>
        <sz val="10"/>
        <color auto="1"/>
      </font>
    </dxf>
  </rfmt>
  <rfmt sheetId="3" sqref="C49" start="0" length="0">
    <dxf>
      <font>
        <sz val="10"/>
        <color auto="1"/>
      </font>
    </dxf>
  </rfmt>
  <rfmt sheetId="3" sqref="D49" start="0" length="0">
    <dxf>
      <font>
        <sz val="10"/>
        <color auto="1"/>
      </font>
    </dxf>
  </rfmt>
  <rfmt sheetId="3" sqref="E49" start="0" length="0">
    <dxf>
      <font>
        <sz val="10"/>
        <color auto="1"/>
      </font>
    </dxf>
  </rfmt>
  <rfmt sheetId="3" sqref="F49" start="0" length="0">
    <dxf>
      <font>
        <sz val="10"/>
        <color auto="1"/>
      </font>
    </dxf>
  </rfmt>
  <rcc rId="2794" sId="3" odxf="1" dxf="1">
    <nc r="G4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795" sId="3" odxf="1" dxf="1">
    <nc r="H49">
      <v>418</v>
    </nc>
    <odxf>
      <font>
        <sz val="10"/>
        <color auto="1"/>
      </font>
    </odxf>
    <ndxf>
      <font>
        <sz val="10"/>
        <color auto="1"/>
      </font>
    </ndxf>
  </rcc>
  <rfmt sheetId="3" sqref="I49" start="0" length="0">
    <dxf>
      <font>
        <sz val="10"/>
        <color auto="1"/>
      </font>
    </dxf>
  </rfmt>
  <rcc rId="2796" sId="3" odxf="1" dxf="1">
    <nc r="J49">
      <v>0</v>
    </nc>
    <odxf>
      <font>
        <sz val="10"/>
        <color auto="1"/>
      </font>
    </odxf>
    <ndxf>
      <font>
        <sz val="10"/>
        <color auto="1"/>
      </font>
    </ndxf>
  </rcc>
  <rcc rId="2797" sId="3" odxf="1" dxf="1">
    <nc r="K49">
      <v>0</v>
    </nc>
    <odxf>
      <font>
        <sz val="10"/>
        <color auto="1"/>
      </font>
    </odxf>
    <ndxf>
      <font>
        <sz val="10"/>
        <color auto="1"/>
      </font>
    </ndxf>
  </rcc>
  <rcc rId="2798" sId="3" odxf="1" dxf="1">
    <nc r="L49">
      <v>0</v>
    </nc>
    <odxf>
      <font>
        <sz val="10"/>
        <color auto="1"/>
      </font>
    </odxf>
    <ndxf>
      <font>
        <sz val="10"/>
        <color auto="1"/>
      </font>
    </ndxf>
  </rcc>
  <rcc rId="2799" sId="3" odxf="1" dxf="1">
    <nc r="M49">
      <v>0</v>
    </nc>
    <odxf>
      <font>
        <sz val="10"/>
        <color auto="1"/>
      </font>
    </odxf>
    <ndxf>
      <font>
        <sz val="10"/>
        <color auto="1"/>
      </font>
    </ndxf>
  </rcc>
  <rcc rId="2800" sId="3" odxf="1" dxf="1">
    <nc r="N49">
      <v>0</v>
    </nc>
    <odxf>
      <font>
        <sz val="10"/>
        <color auto="1"/>
      </font>
    </odxf>
    <ndxf>
      <font>
        <sz val="10"/>
        <color auto="1"/>
      </font>
    </ndxf>
  </rcc>
  <rcc rId="2801" sId="3" odxf="1" dxf="1">
    <nc r="O49">
      <v>-4.9000000000000004</v>
    </nc>
    <odxf>
      <font>
        <sz val="10"/>
        <color auto="1"/>
      </font>
    </odxf>
    <ndxf>
      <font>
        <sz val="10"/>
        <color auto="1"/>
      </font>
    </ndxf>
  </rcc>
  <rcc rId="2802" sId="3" odxf="1" dxf="1">
    <nc r="P49">
      <v>-4</v>
    </nc>
    <odxf>
      <font>
        <sz val="10"/>
        <color auto="1"/>
      </font>
    </odxf>
    <ndxf>
      <font>
        <sz val="10"/>
        <color auto="1"/>
      </font>
    </ndxf>
  </rcc>
  <rcc rId="2803" sId="3" odxf="1" dxf="1">
    <nc r="Q49">
      <v>-4</v>
    </nc>
    <odxf>
      <font>
        <sz val="10"/>
        <color auto="1"/>
      </font>
    </odxf>
    <ndxf>
      <font>
        <sz val="10"/>
        <color auto="1"/>
      </font>
    </ndxf>
  </rcc>
  <rcc rId="2804" sId="3" odxf="1" dxf="1">
    <nc r="R49">
      <v>-3.9</v>
    </nc>
    <odxf>
      <font>
        <sz val="10"/>
        <color auto="1"/>
      </font>
    </odxf>
    <ndxf>
      <font>
        <sz val="10"/>
        <color auto="1"/>
      </font>
    </ndxf>
  </rcc>
  <rcc rId="2805" sId="3" odxf="1" dxf="1">
    <nc r="S49">
      <v>-4</v>
    </nc>
    <odxf>
      <font>
        <sz val="10"/>
        <color auto="1"/>
      </font>
    </odxf>
    <ndxf>
      <font>
        <sz val="10"/>
        <color auto="1"/>
      </font>
    </ndxf>
  </rcc>
  <rcc rId="2806" sId="3" odxf="1" dxf="1">
    <nc r="T49">
      <v>-3.9</v>
    </nc>
    <odxf>
      <font>
        <sz val="10"/>
        <color auto="1"/>
      </font>
    </odxf>
    <ndxf>
      <font>
        <sz val="10"/>
        <color auto="1"/>
      </font>
    </ndxf>
  </rcc>
  <rcc rId="2807" sId="3" odxf="1" dxf="1">
    <nc r="U49">
      <v>-4</v>
    </nc>
    <odxf>
      <font>
        <sz val="10"/>
        <color auto="1"/>
      </font>
    </odxf>
    <ndxf>
      <font>
        <sz val="10"/>
        <color auto="1"/>
      </font>
    </ndxf>
  </rcc>
  <rcc rId="2808" sId="3" odxf="1" dxf="1">
    <nc r="V49">
      <v>-3.9</v>
    </nc>
    <odxf>
      <font>
        <sz val="10"/>
        <color auto="1"/>
      </font>
    </odxf>
    <ndxf>
      <font>
        <sz val="10"/>
        <color auto="1"/>
      </font>
    </ndxf>
  </rcc>
  <rcc rId="2809" sId="3" odxf="1" dxf="1">
    <nc r="W49">
      <v>-4</v>
    </nc>
    <odxf>
      <font>
        <sz val="10"/>
        <color auto="1"/>
      </font>
    </odxf>
    <ndxf>
      <font>
        <sz val="10"/>
        <color auto="1"/>
      </font>
    </ndxf>
  </rcc>
  <rcc rId="2810" sId="3" odxf="1" dxf="1">
    <nc r="X49">
      <v>-4</v>
    </nc>
    <odxf>
      <font>
        <sz val="10"/>
        <color auto="1"/>
      </font>
    </odxf>
    <ndxf>
      <font>
        <sz val="10"/>
        <color auto="1"/>
      </font>
    </ndxf>
  </rcc>
  <rcc rId="2811" sId="3" odxf="1" dxf="1">
    <nc r="Y49">
      <v>-3.8</v>
    </nc>
    <odxf>
      <font>
        <sz val="10"/>
        <color auto="1"/>
      </font>
    </odxf>
    <ndxf>
      <font>
        <sz val="10"/>
        <color auto="1"/>
      </font>
    </ndxf>
  </rcc>
  <rcc rId="2812" sId="3" odxf="1" dxf="1">
    <nc r="Z49">
      <v>-4</v>
    </nc>
    <odxf>
      <font>
        <sz val="10"/>
        <color auto="1"/>
      </font>
    </odxf>
    <ndxf>
      <font>
        <sz val="10"/>
        <color auto="1"/>
      </font>
    </ndxf>
  </rcc>
  <rcc rId="2813" sId="3" odxf="1" dxf="1">
    <nc r="AA49">
      <v>0</v>
    </nc>
    <odxf>
      <font>
        <sz val="10"/>
        <color auto="1"/>
      </font>
    </odxf>
    <ndxf>
      <font>
        <sz val="10"/>
        <color auto="1"/>
      </font>
    </ndxf>
  </rcc>
  <rcc rId="2814" sId="3" odxf="1" dxf="1">
    <nc r="AB49">
      <v>0</v>
    </nc>
    <odxf>
      <font>
        <sz val="10"/>
        <color auto="1"/>
      </font>
    </odxf>
    <ndxf>
      <font>
        <sz val="10"/>
        <color auto="1"/>
      </font>
    </ndxf>
  </rcc>
  <rcc rId="2815" sId="3" odxf="1" dxf="1">
    <nc r="AC49">
      <v>0</v>
    </nc>
    <odxf>
      <font>
        <sz val="10"/>
        <color auto="1"/>
      </font>
    </odxf>
    <ndxf>
      <font>
        <sz val="10"/>
        <color auto="1"/>
      </font>
    </ndxf>
  </rcc>
  <rcc rId="2816" sId="3" odxf="1" dxf="1">
    <nc r="AD49">
      <v>-0.9</v>
    </nc>
    <odxf>
      <font>
        <sz val="10"/>
        <color auto="1"/>
      </font>
    </odxf>
    <ndxf>
      <font>
        <sz val="10"/>
        <color auto="1"/>
      </font>
    </ndxf>
  </rcc>
  <rcc rId="2817" sId="3" odxf="1" dxf="1">
    <nc r="AE49">
      <v>0</v>
    </nc>
    <odxf>
      <font>
        <sz val="10"/>
        <color auto="1"/>
      </font>
    </odxf>
    <ndxf>
      <font>
        <sz val="10"/>
        <color auto="1"/>
      </font>
    </ndxf>
  </rcc>
  <rcc rId="2818" sId="3" odxf="1" dxf="1">
    <nc r="AF49">
      <v>0</v>
    </nc>
    <odxf>
      <font>
        <sz val="10"/>
        <color auto="1"/>
      </font>
    </odxf>
    <ndxf>
      <font>
        <sz val="10"/>
        <color auto="1"/>
      </font>
    </ndxf>
  </rcc>
  <rcc rId="2819" sId="3" odxf="1" dxf="1">
    <nc r="AG49">
      <v>0</v>
    </nc>
    <odxf>
      <font>
        <sz val="10"/>
        <color auto="1"/>
      </font>
    </odxf>
    <ndxf>
      <font>
        <sz val="10"/>
        <color auto="1"/>
      </font>
    </ndxf>
  </rcc>
  <rcc rId="2820" sId="3" odxf="1" dxf="1">
    <nc r="AH49">
      <v>0</v>
    </nc>
    <odxf>
      <font>
        <sz val="10"/>
        <color auto="1"/>
      </font>
    </odxf>
    <ndxf>
      <font>
        <sz val="10"/>
        <color auto="1"/>
      </font>
    </ndxf>
  </rcc>
  <rcc rId="2821" sId="3" odxf="1" dxf="1">
    <nc r="AI49">
      <v>0</v>
    </nc>
    <odxf>
      <font>
        <sz val="10"/>
        <color auto="1"/>
      </font>
    </odxf>
    <ndxf>
      <font>
        <sz val="10"/>
        <color auto="1"/>
      </font>
    </ndxf>
  </rcc>
  <rcc rId="2822" sId="3" odxf="1" dxf="1">
    <nc r="AJ49">
      <v>0</v>
    </nc>
    <odxf>
      <font>
        <sz val="10"/>
        <color auto="1"/>
      </font>
    </odxf>
    <ndxf>
      <font>
        <sz val="10"/>
        <color auto="1"/>
      </font>
    </ndxf>
  </rcc>
  <rcc rId="2823" sId="3" odxf="1" dxf="1">
    <nc r="AK49">
      <v>0</v>
    </nc>
    <odxf>
      <font>
        <sz val="10"/>
        <color auto="1"/>
      </font>
    </odxf>
    <ndxf>
      <font>
        <sz val="10"/>
        <color auto="1"/>
      </font>
    </ndxf>
  </rcc>
  <rcc rId="2824" sId="3" odxf="1" dxf="1">
    <nc r="AL49">
      <v>0</v>
    </nc>
    <odxf>
      <font>
        <sz val="10"/>
        <color auto="1"/>
      </font>
    </odxf>
    <ndxf>
      <font>
        <sz val="10"/>
        <color auto="1"/>
      </font>
    </ndxf>
  </rcc>
  <rcc rId="2825" sId="3" odxf="1" dxf="1">
    <nc r="AM49">
      <v>0</v>
    </nc>
    <odxf>
      <font>
        <sz val="10"/>
        <color auto="1"/>
      </font>
    </odxf>
    <ndxf>
      <font>
        <sz val="10"/>
        <color auto="1"/>
      </font>
    </ndxf>
  </rcc>
  <rcc rId="2826" sId="3" odxf="1" dxf="1">
    <nc r="AN49">
      <v>0</v>
    </nc>
    <odxf>
      <font>
        <sz val="10"/>
        <color auto="1"/>
      </font>
    </odxf>
    <ndxf>
      <font>
        <sz val="10"/>
        <color auto="1"/>
      </font>
    </ndxf>
  </rcc>
  <rcc rId="2827" sId="3" odxf="1" dxf="1">
    <nc r="AO49">
      <v>0</v>
    </nc>
    <odxf>
      <font>
        <sz val="10"/>
        <color auto="1"/>
      </font>
    </odxf>
    <ndxf>
      <font>
        <sz val="10"/>
        <color auto="1"/>
      </font>
    </ndxf>
  </rcc>
  <rcc rId="2828" sId="3" odxf="1" dxf="1">
    <nc r="AP49">
      <v>0</v>
    </nc>
    <odxf>
      <font>
        <sz val="10"/>
        <color auto="1"/>
      </font>
    </odxf>
    <ndxf>
      <font>
        <sz val="10"/>
        <color auto="1"/>
      </font>
    </ndxf>
  </rcc>
  <rcc rId="2829" sId="3" odxf="1" dxf="1">
    <nc r="AQ49">
      <v>0</v>
    </nc>
    <odxf>
      <font>
        <sz val="10"/>
        <color auto="1"/>
      </font>
    </odxf>
    <ndxf>
      <font>
        <sz val="10"/>
        <color auto="1"/>
      </font>
    </ndxf>
  </rcc>
  <rcc rId="2830" sId="3" odxf="1" dxf="1">
    <nc r="AR49">
      <v>0</v>
    </nc>
    <odxf>
      <font>
        <sz val="10"/>
        <color auto="1"/>
      </font>
    </odxf>
    <ndxf>
      <font>
        <sz val="10"/>
        <color auto="1"/>
      </font>
    </ndxf>
  </rcc>
  <rcc rId="2831" sId="3" odxf="1" dxf="1">
    <nc r="AS49">
      <v>0</v>
    </nc>
    <odxf>
      <font>
        <sz val="10"/>
        <color auto="1"/>
      </font>
    </odxf>
    <ndxf>
      <font>
        <sz val="10"/>
        <color auto="1"/>
      </font>
    </ndxf>
  </rcc>
  <rcc rId="2832" sId="3" odxf="1" dxf="1">
    <nc r="AT49">
      <v>0</v>
    </nc>
    <odxf>
      <font>
        <sz val="10"/>
        <color auto="1"/>
      </font>
    </odxf>
    <ndxf>
      <font>
        <sz val="10"/>
        <color auto="1"/>
      </font>
    </ndxf>
  </rcc>
  <rcc rId="2833" sId="3" odxf="1" dxf="1">
    <nc r="AU49">
      <v>0</v>
    </nc>
    <odxf>
      <font>
        <sz val="10"/>
        <color auto="1"/>
      </font>
    </odxf>
    <ndxf>
      <font>
        <sz val="10"/>
        <color auto="1"/>
      </font>
    </ndxf>
  </rcc>
  <rcc rId="2834" sId="3" odxf="1" dxf="1">
    <nc r="AV49">
      <v>0</v>
    </nc>
    <odxf>
      <font>
        <sz val="10"/>
        <color auto="1"/>
      </font>
    </odxf>
    <ndxf>
      <font>
        <sz val="10"/>
        <color auto="1"/>
      </font>
    </ndxf>
  </rcc>
  <rcc rId="2835" sId="3" odxf="1" dxf="1">
    <nc r="AW49">
      <v>0</v>
    </nc>
    <odxf>
      <font>
        <sz val="10"/>
        <color auto="1"/>
      </font>
    </odxf>
    <ndxf>
      <font>
        <sz val="10"/>
        <color auto="1"/>
      </font>
    </ndxf>
  </rcc>
  <rcc rId="2836" sId="3" odxf="1" dxf="1">
    <nc r="AX49">
      <v>0</v>
    </nc>
    <odxf>
      <font>
        <sz val="10"/>
        <color auto="1"/>
      </font>
    </odxf>
    <ndxf>
      <font>
        <sz val="10"/>
        <color auto="1"/>
      </font>
    </ndxf>
  </rcc>
  <rcc rId="2837" sId="3" odxf="1" dxf="1">
    <nc r="AY49">
      <v>0</v>
    </nc>
    <odxf>
      <font>
        <sz val="10"/>
        <color auto="1"/>
      </font>
    </odxf>
    <ndxf>
      <font>
        <sz val="10"/>
        <color auto="1"/>
      </font>
    </ndxf>
  </rcc>
  <rcc rId="2838" sId="3" odxf="1" dxf="1">
    <nc r="AZ49">
      <v>0</v>
    </nc>
    <odxf>
      <font>
        <sz val="10"/>
        <color auto="1"/>
      </font>
    </odxf>
    <ndxf>
      <font>
        <sz val="10"/>
        <color auto="1"/>
      </font>
    </ndxf>
  </rcc>
  <rcc rId="2839" sId="3" odxf="1" dxf="1">
    <nc r="BA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840" sId="3" odxf="1" dxf="1">
    <nc r="BB49">
      <v>0</v>
    </nc>
    <odxf>
      <font>
        <sz val="10"/>
        <color auto="1"/>
      </font>
    </odxf>
    <ndxf>
      <font>
        <sz val="10"/>
        <color auto="1"/>
      </font>
    </ndxf>
  </rcc>
  <rcc rId="2841" sId="3" odxf="1" dxf="1">
    <nc r="BC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842" sId="3" odxf="1" dxf="1">
    <nc r="BD49">
      <v>0</v>
    </nc>
    <odxf>
      <font>
        <sz val="10"/>
        <color auto="1"/>
      </font>
    </odxf>
    <ndxf>
      <font>
        <sz val="10"/>
        <color auto="1"/>
      </font>
    </ndxf>
  </rcc>
  <rcc rId="2843" sId="3" odxf="1" dxf="1">
    <nc r="BE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844" sId="3" odxf="1" dxf="1">
    <nc r="BF49">
      <v>17.399999999999999</v>
    </nc>
    <odxf>
      <font>
        <sz val="10"/>
        <color auto="1"/>
      </font>
    </odxf>
    <ndxf>
      <font>
        <sz val="10"/>
        <color auto="1"/>
      </font>
    </ndxf>
  </rcc>
  <rcc rId="2845" sId="3" odxf="1" dxf="1">
    <nc r="BG49">
      <v>29.1</v>
    </nc>
    <odxf>
      <font>
        <sz val="10"/>
        <color auto="1"/>
      </font>
    </odxf>
    <ndxf>
      <font>
        <sz val="10"/>
        <color auto="1"/>
      </font>
    </ndxf>
  </rcc>
  <rcc rId="2846" sId="3" odxf="1" dxf="1">
    <nc r="BH49">
      <v>0</v>
    </nc>
    <odxf>
      <font>
        <sz val="10"/>
        <color auto="1"/>
      </font>
    </odxf>
    <ndxf>
      <font>
        <sz val="10"/>
        <color auto="1"/>
      </font>
    </ndxf>
  </rcc>
  <rfmt sheetId="3" sqref="A49:XFD49" start="0" length="0">
    <dxf>
      <alignment vertical="center" wrapText="1"/>
    </dxf>
  </rfmt>
  <rfmt sheetId="3" sqref="A50" start="0" length="0">
    <dxf>
      <font>
        <sz val="10"/>
        <color auto="1"/>
      </font>
    </dxf>
  </rfmt>
  <rfmt sheetId="3" sqref="B50" start="0" length="0">
    <dxf>
      <font>
        <sz val="10"/>
        <color auto="1"/>
      </font>
    </dxf>
  </rfmt>
  <rfmt sheetId="3" sqref="C50" start="0" length="0">
    <dxf>
      <font>
        <sz val="10"/>
        <color auto="1"/>
      </font>
    </dxf>
  </rfmt>
  <rfmt sheetId="3" sqref="D50" start="0" length="0">
    <dxf>
      <font>
        <sz val="10"/>
        <color auto="1"/>
      </font>
    </dxf>
  </rfmt>
  <rfmt sheetId="3" sqref="E50" start="0" length="0">
    <dxf>
      <font>
        <sz val="10"/>
        <color auto="1"/>
      </font>
    </dxf>
  </rfmt>
  <rfmt sheetId="3" sqref="F50" start="0" length="0">
    <dxf>
      <font>
        <sz val="10"/>
        <color auto="1"/>
      </font>
    </dxf>
  </rfmt>
  <rcc rId="2847" sId="3" odxf="1" dxf="1">
    <nc r="G5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848" sId="3" odxf="1" dxf="1">
    <nc r="H50">
      <v>215.1</v>
    </nc>
    <odxf>
      <font>
        <sz val="10"/>
        <color auto="1"/>
      </font>
    </odxf>
    <ndxf>
      <font>
        <sz val="10"/>
        <color auto="1"/>
      </font>
    </ndxf>
  </rcc>
  <rfmt sheetId="3" sqref="I50" start="0" length="0">
    <dxf>
      <font>
        <sz val="10"/>
        <color auto="1"/>
      </font>
    </dxf>
  </rfmt>
  <rcc rId="2849" sId="3" odxf="1" dxf="1">
    <nc r="J50">
      <v>1.9</v>
    </nc>
    <odxf>
      <font>
        <sz val="10"/>
        <color auto="1"/>
      </font>
    </odxf>
    <ndxf>
      <font>
        <sz val="10"/>
        <color auto="1"/>
      </font>
    </ndxf>
  </rcc>
  <rcc rId="2850" sId="3" odxf="1" dxf="1">
    <nc r="K50">
      <v>1.9</v>
    </nc>
    <odxf>
      <font>
        <sz val="10"/>
        <color auto="1"/>
      </font>
    </odxf>
    <ndxf>
      <font>
        <sz val="10"/>
        <color auto="1"/>
      </font>
    </ndxf>
  </rcc>
  <rcc rId="2851" sId="3" odxf="1" dxf="1">
    <nc r="L50">
      <v>1.9</v>
    </nc>
    <odxf>
      <font>
        <sz val="10"/>
        <color auto="1"/>
      </font>
    </odxf>
    <ndxf>
      <font>
        <sz val="10"/>
        <color auto="1"/>
      </font>
    </ndxf>
  </rcc>
  <rcc rId="2852" sId="3" odxf="1" dxf="1">
    <nc r="M50">
      <v>1.9</v>
    </nc>
    <odxf>
      <font>
        <sz val="10"/>
        <color auto="1"/>
      </font>
    </odxf>
    <ndxf>
      <font>
        <sz val="10"/>
        <color auto="1"/>
      </font>
    </ndxf>
  </rcc>
  <rcc rId="2853" sId="3" odxf="1" dxf="1">
    <nc r="N50">
      <v>1.9</v>
    </nc>
    <odxf>
      <font>
        <sz val="10"/>
        <color auto="1"/>
      </font>
    </odxf>
    <ndxf>
      <font>
        <sz val="10"/>
        <color auto="1"/>
      </font>
    </ndxf>
  </rcc>
  <rcc rId="2854" sId="3" odxf="1" dxf="1">
    <nc r="O50">
      <v>1.9</v>
    </nc>
    <odxf>
      <font>
        <sz val="10"/>
        <color auto="1"/>
      </font>
    </odxf>
    <ndxf>
      <font>
        <sz val="10"/>
        <color auto="1"/>
      </font>
    </ndxf>
  </rcc>
  <rcc rId="2855" sId="3" odxf="1" dxf="1">
    <nc r="P50">
      <v>1.9</v>
    </nc>
    <odxf>
      <font>
        <sz val="10"/>
        <color auto="1"/>
      </font>
    </odxf>
    <ndxf>
      <font>
        <sz val="10"/>
        <color auto="1"/>
      </font>
    </ndxf>
  </rcc>
  <rcc rId="2856" sId="3" odxf="1" dxf="1">
    <nc r="Q50">
      <v>1.9</v>
    </nc>
    <odxf>
      <font>
        <sz val="10"/>
        <color auto="1"/>
      </font>
    </odxf>
    <ndxf>
      <font>
        <sz val="10"/>
        <color auto="1"/>
      </font>
    </ndxf>
  </rcc>
  <rcc rId="2857" sId="3" odxf="1" dxf="1">
    <nc r="R50">
      <v>1.9</v>
    </nc>
    <odxf>
      <font>
        <sz val="10"/>
        <color auto="1"/>
      </font>
    </odxf>
    <ndxf>
      <font>
        <sz val="10"/>
        <color auto="1"/>
      </font>
    </ndxf>
  </rcc>
  <rcc rId="2858" sId="3" odxf="1" dxf="1">
    <nc r="S50">
      <v>1.9</v>
    </nc>
    <odxf>
      <font>
        <sz val="10"/>
        <color auto="1"/>
      </font>
    </odxf>
    <ndxf>
      <font>
        <sz val="10"/>
        <color auto="1"/>
      </font>
    </ndxf>
  </rcc>
  <rcc rId="2859" sId="3" odxf="1" dxf="1">
    <nc r="T50">
      <v>1.9</v>
    </nc>
    <odxf>
      <font>
        <sz val="10"/>
        <color auto="1"/>
      </font>
    </odxf>
    <ndxf>
      <font>
        <sz val="10"/>
        <color auto="1"/>
      </font>
    </ndxf>
  </rcc>
  <rcc rId="2860" sId="3" odxf="1" dxf="1">
    <nc r="U50">
      <v>8.1999999999999993</v>
    </nc>
    <odxf>
      <font>
        <sz val="10"/>
        <color auto="1"/>
      </font>
    </odxf>
    <ndxf>
      <font>
        <sz val="10"/>
        <color auto="1"/>
      </font>
    </ndxf>
  </rcc>
  <rcc rId="2861" sId="3" odxf="1" dxf="1">
    <nc r="V50">
      <v>18.100000000000001</v>
    </nc>
    <odxf>
      <font>
        <sz val="10"/>
        <color auto="1"/>
      </font>
    </odxf>
    <ndxf>
      <font>
        <sz val="10"/>
        <color auto="1"/>
      </font>
    </ndxf>
  </rcc>
  <rcc rId="2862" sId="3" odxf="1" dxf="1">
    <nc r="W50">
      <v>18.100000000000001</v>
    </nc>
    <odxf>
      <font>
        <sz val="10"/>
        <color auto="1"/>
      </font>
    </odxf>
    <ndxf>
      <font>
        <sz val="10"/>
        <color auto="1"/>
      </font>
    </ndxf>
  </rcc>
  <rcc rId="2863" sId="3" odxf="1" dxf="1">
    <nc r="X50">
      <v>18.100000000000001</v>
    </nc>
    <odxf>
      <font>
        <sz val="10"/>
        <color auto="1"/>
      </font>
    </odxf>
    <ndxf>
      <font>
        <sz val="10"/>
        <color auto="1"/>
      </font>
    </ndxf>
  </rcc>
  <rcc rId="2864" sId="3" odxf="1" dxf="1">
    <nc r="Y50">
      <v>18.100000000000001</v>
    </nc>
    <odxf>
      <font>
        <sz val="10"/>
        <color auto="1"/>
      </font>
    </odxf>
    <ndxf>
      <font>
        <sz val="10"/>
        <color auto="1"/>
      </font>
    </ndxf>
  </rcc>
  <rcc rId="2865" sId="3" odxf="1" dxf="1">
    <nc r="Z50">
      <v>18.100000000000001</v>
    </nc>
    <odxf>
      <font>
        <sz val="10"/>
        <color auto="1"/>
      </font>
    </odxf>
    <ndxf>
      <font>
        <sz val="10"/>
        <color auto="1"/>
      </font>
    </ndxf>
  </rcc>
  <rcc rId="2866" sId="3" odxf="1" dxf="1">
    <nc r="AA50">
      <v>18.100000000000001</v>
    </nc>
    <odxf>
      <font>
        <sz val="10"/>
        <color auto="1"/>
      </font>
    </odxf>
    <ndxf>
      <font>
        <sz val="10"/>
        <color auto="1"/>
      </font>
    </ndxf>
  </rcc>
  <rcc rId="2867" sId="3" odxf="1" dxf="1">
    <nc r="AB50">
      <v>18.100000000000001</v>
    </nc>
    <odxf>
      <font>
        <sz val="10"/>
        <color auto="1"/>
      </font>
    </odxf>
    <ndxf>
      <font>
        <sz val="10"/>
        <color auto="1"/>
      </font>
    </ndxf>
  </rcc>
  <rcc rId="2868" sId="3" odxf="1" dxf="1">
    <nc r="AC50">
      <v>5.8</v>
    </nc>
    <odxf>
      <font>
        <sz val="10"/>
        <color auto="1"/>
      </font>
    </odxf>
    <ndxf>
      <font>
        <sz val="10"/>
        <color auto="1"/>
      </font>
    </ndxf>
  </rcc>
  <rcc rId="2869" sId="3" odxf="1" dxf="1">
    <nc r="AD50">
      <v>1.8</v>
    </nc>
    <odxf>
      <font>
        <sz val="10"/>
        <color auto="1"/>
      </font>
    </odxf>
    <ndxf>
      <font>
        <sz val="10"/>
        <color auto="1"/>
      </font>
    </ndxf>
  </rcc>
  <rcc rId="2870" sId="3" odxf="1" dxf="1">
    <nc r="AE50">
      <v>1.8</v>
    </nc>
    <odxf>
      <font>
        <sz val="10"/>
        <color auto="1"/>
      </font>
    </odxf>
    <ndxf>
      <font>
        <sz val="10"/>
        <color auto="1"/>
      </font>
    </ndxf>
  </rcc>
  <rcc rId="2871" sId="3" odxf="1" dxf="1">
    <nc r="AF50">
      <v>1.8</v>
    </nc>
    <odxf>
      <font>
        <sz val="10"/>
        <color auto="1"/>
      </font>
    </odxf>
    <ndxf>
      <font>
        <sz val="10"/>
        <color auto="1"/>
      </font>
    </ndxf>
  </rcc>
  <rcc rId="2872" sId="3" odxf="1" dxf="1">
    <nc r="AG50">
      <v>1.8</v>
    </nc>
    <odxf>
      <font>
        <sz val="10"/>
        <color auto="1"/>
      </font>
    </odxf>
    <ndxf>
      <font>
        <sz val="10"/>
        <color auto="1"/>
      </font>
    </ndxf>
  </rcc>
  <rcc rId="2873" sId="3" odxf="1" dxf="1">
    <nc r="AH50">
      <v>1.8</v>
    </nc>
    <odxf>
      <font>
        <sz val="10"/>
        <color auto="1"/>
      </font>
    </odxf>
    <ndxf>
      <font>
        <sz val="10"/>
        <color auto="1"/>
      </font>
    </ndxf>
  </rcc>
  <rcc rId="2874" sId="3" odxf="1" dxf="1">
    <nc r="AI50">
      <v>1.8</v>
    </nc>
    <odxf>
      <font>
        <sz val="10"/>
        <color auto="1"/>
      </font>
    </odxf>
    <ndxf>
      <font>
        <sz val="10"/>
        <color auto="1"/>
      </font>
    </ndxf>
  </rcc>
  <rcc rId="2875" sId="3" odxf="1" dxf="1">
    <nc r="AJ50">
      <v>1.8</v>
    </nc>
    <odxf>
      <font>
        <sz val="10"/>
        <color auto="1"/>
      </font>
    </odxf>
    <ndxf>
      <font>
        <sz val="10"/>
        <color auto="1"/>
      </font>
    </ndxf>
  </rcc>
  <rcc rId="2876" sId="3" odxf="1" dxf="1">
    <nc r="AK50">
      <v>1.8</v>
    </nc>
    <odxf>
      <font>
        <sz val="10"/>
        <color auto="1"/>
      </font>
    </odxf>
    <ndxf>
      <font>
        <sz val="10"/>
        <color auto="1"/>
      </font>
    </ndxf>
  </rcc>
  <rcc rId="2877" sId="3" odxf="1" dxf="1">
    <nc r="AL50">
      <v>1.8</v>
    </nc>
    <odxf>
      <font>
        <sz val="10"/>
        <color auto="1"/>
      </font>
    </odxf>
    <ndxf>
      <font>
        <sz val="10"/>
        <color auto="1"/>
      </font>
    </ndxf>
  </rcc>
  <rcc rId="2878" sId="3" odxf="1" dxf="1">
    <nc r="AM50">
      <v>1.8</v>
    </nc>
    <odxf>
      <font>
        <sz val="10"/>
        <color auto="1"/>
      </font>
    </odxf>
    <ndxf>
      <font>
        <sz val="10"/>
        <color auto="1"/>
      </font>
    </ndxf>
  </rcc>
  <rcc rId="2879" sId="3" odxf="1" dxf="1">
    <nc r="AN50">
      <v>1.8</v>
    </nc>
    <odxf>
      <font>
        <sz val="10"/>
        <color auto="1"/>
      </font>
    </odxf>
    <ndxf>
      <font>
        <sz val="10"/>
        <color auto="1"/>
      </font>
    </ndxf>
  </rcc>
  <rcc rId="2880" sId="3" odxf="1" dxf="1">
    <nc r="AO50">
      <v>1.8</v>
    </nc>
    <odxf>
      <font>
        <sz val="10"/>
        <color auto="1"/>
      </font>
    </odxf>
    <ndxf>
      <font>
        <sz val="10"/>
        <color auto="1"/>
      </font>
    </ndxf>
  </rcc>
  <rcc rId="2881" sId="3" odxf="1" dxf="1">
    <nc r="AP50">
      <v>1.8</v>
    </nc>
    <odxf>
      <font>
        <sz val="10"/>
        <color auto="1"/>
      </font>
    </odxf>
    <ndxf>
      <font>
        <sz val="10"/>
        <color auto="1"/>
      </font>
    </ndxf>
  </rcc>
  <rcc rId="2882" sId="3" odxf="1" dxf="1">
    <nc r="AQ50">
      <v>7</v>
    </nc>
    <odxf>
      <font>
        <sz val="10"/>
        <color auto="1"/>
      </font>
    </odxf>
    <ndxf>
      <font>
        <sz val="10"/>
        <color auto="1"/>
      </font>
    </ndxf>
  </rcc>
  <rcc rId="2883" sId="3" odxf="1" dxf="1">
    <nc r="AR50">
      <v>18.100000000000001</v>
    </nc>
    <odxf>
      <font>
        <sz val="10"/>
        <color auto="1"/>
      </font>
    </odxf>
    <ndxf>
      <font>
        <sz val="10"/>
        <color auto="1"/>
      </font>
    </ndxf>
  </rcc>
  <rcc rId="2884" sId="3" odxf="1" dxf="1">
    <nc r="AS50">
      <v>18.100000000000001</v>
    </nc>
    <odxf>
      <font>
        <sz val="10"/>
        <color auto="1"/>
      </font>
    </odxf>
    <ndxf>
      <font>
        <sz val="10"/>
        <color auto="1"/>
      </font>
    </ndxf>
  </rcc>
  <rcc rId="2885" sId="3" odxf="1" dxf="1">
    <nc r="AT50">
      <v>18.100000000000001</v>
    </nc>
    <odxf>
      <font>
        <sz val="10"/>
        <color auto="1"/>
      </font>
    </odxf>
    <ndxf>
      <font>
        <sz val="10"/>
        <color auto="1"/>
      </font>
    </ndxf>
  </rcc>
  <rcc rId="2886" sId="3" odxf="1" dxf="1">
    <nc r="AU50">
      <v>18.100000000000001</v>
    </nc>
    <odxf>
      <font>
        <sz val="10"/>
        <color auto="1"/>
      </font>
    </odxf>
    <ndxf>
      <font>
        <sz val="10"/>
        <color auto="1"/>
      </font>
    </ndxf>
  </rcc>
  <rcc rId="2887" sId="3" odxf="1" dxf="1">
    <nc r="AV50">
      <v>18.100000000000001</v>
    </nc>
    <odxf>
      <font>
        <sz val="10"/>
        <color auto="1"/>
      </font>
    </odxf>
    <ndxf>
      <font>
        <sz val="10"/>
        <color auto="1"/>
      </font>
    </ndxf>
  </rcc>
  <rcc rId="2888" sId="3" odxf="1" dxf="1">
    <nc r="AW50">
      <v>18.100000000000001</v>
    </nc>
    <odxf>
      <font>
        <sz val="10"/>
        <color auto="1"/>
      </font>
    </odxf>
    <ndxf>
      <font>
        <sz val="10"/>
        <color auto="1"/>
      </font>
    </ndxf>
  </rcc>
  <rcc rId="2889" sId="3" odxf="1" dxf="1">
    <nc r="AX50">
      <v>18.100000000000001</v>
    </nc>
    <odxf>
      <font>
        <sz val="10"/>
        <color auto="1"/>
      </font>
    </odxf>
    <ndxf>
      <font>
        <sz val="10"/>
        <color auto="1"/>
      </font>
    </ndxf>
  </rcc>
  <rcc rId="2890" sId="3" odxf="1" dxf="1">
    <nc r="AY50">
      <v>18.100000000000001</v>
    </nc>
    <odxf>
      <font>
        <sz val="10"/>
        <color auto="1"/>
      </font>
    </odxf>
    <ndxf>
      <font>
        <sz val="10"/>
        <color auto="1"/>
      </font>
    </ndxf>
  </rcc>
  <rcc rId="2891" sId="3" odxf="1" dxf="1">
    <nc r="AZ50">
      <v>18.100000000000001</v>
    </nc>
    <odxf>
      <font>
        <sz val="10"/>
        <color auto="1"/>
      </font>
    </odxf>
    <ndxf>
      <font>
        <sz val="10"/>
        <color auto="1"/>
      </font>
    </ndxf>
  </rcc>
  <rcc rId="2892" sId="3" odxf="1" dxf="1">
    <nc r="BA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893" sId="3" odxf="1" dxf="1">
    <nc r="BB50">
      <v>18.100000000000001</v>
    </nc>
    <odxf>
      <font>
        <sz val="10"/>
        <color auto="1"/>
      </font>
    </odxf>
    <ndxf>
      <font>
        <sz val="10"/>
        <color auto="1"/>
      </font>
    </ndxf>
  </rcc>
  <rcc rId="2894" sId="3" odxf="1" dxf="1">
    <nc r="BC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895" sId="3" odxf="1" dxf="1">
    <nc r="BD50">
      <v>18.100000000000001</v>
    </nc>
    <odxf>
      <font>
        <sz val="10"/>
        <color auto="1"/>
      </font>
    </odxf>
    <ndxf>
      <font>
        <sz val="10"/>
        <color auto="1"/>
      </font>
    </ndxf>
  </rcc>
  <rcc rId="2896" sId="3" odxf="1" dxf="1">
    <nc r="BE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897" sId="3" odxf="1" dxf="1">
    <nc r="BF50">
      <v>9</v>
    </nc>
    <odxf>
      <font>
        <sz val="10"/>
        <color auto="1"/>
      </font>
    </odxf>
    <ndxf>
      <font>
        <sz val="10"/>
        <color auto="1"/>
      </font>
    </ndxf>
  </rcc>
  <rcc rId="2898" sId="3" odxf="1" dxf="1">
    <nc r="BG50">
      <v>18.100000000000001</v>
    </nc>
    <odxf>
      <font>
        <sz val="10"/>
        <color auto="1"/>
      </font>
    </odxf>
    <ndxf>
      <font>
        <sz val="10"/>
        <color auto="1"/>
      </font>
    </ndxf>
  </rcc>
  <rcc rId="2899" sId="3" odxf="1" dxf="1">
    <nc r="BH50">
      <v>1.8</v>
    </nc>
    <odxf>
      <font>
        <sz val="10"/>
        <color auto="1"/>
      </font>
    </odxf>
    <ndxf>
      <font>
        <sz val="10"/>
        <color auto="1"/>
      </font>
    </ndxf>
  </rcc>
  <rfmt sheetId="3" sqref="A50:XFD50" start="0" length="0">
    <dxf>
      <alignment vertical="center" wrapText="1"/>
    </dxf>
  </rfmt>
  <rfmt sheetId="3" sqref="A51" start="0" length="0">
    <dxf>
      <font>
        <sz val="10"/>
        <color auto="1"/>
      </font>
    </dxf>
  </rfmt>
  <rfmt sheetId="3" sqref="B51" start="0" length="0">
    <dxf>
      <font>
        <sz val="10"/>
        <color auto="1"/>
      </font>
    </dxf>
  </rfmt>
  <rfmt sheetId="3" sqref="C51" start="0" length="0">
    <dxf>
      <font>
        <sz val="10"/>
        <color auto="1"/>
      </font>
    </dxf>
  </rfmt>
  <rfmt sheetId="3" sqref="D51" start="0" length="0">
    <dxf>
      <font>
        <sz val="10"/>
        <color auto="1"/>
      </font>
    </dxf>
  </rfmt>
  <rfmt sheetId="3" sqref="E51" start="0" length="0">
    <dxf>
      <font>
        <sz val="10"/>
        <color auto="1"/>
      </font>
    </dxf>
  </rfmt>
  <rfmt sheetId="3" sqref="F51" start="0" length="0">
    <dxf>
      <font>
        <sz val="10"/>
        <color auto="1"/>
      </font>
    </dxf>
  </rfmt>
  <rcc rId="2900" sId="3" odxf="1" dxf="1">
    <nc r="G5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901" sId="3" odxf="1" dxf="1">
    <nc r="H51">
      <v>215.1</v>
    </nc>
    <odxf>
      <font>
        <sz val="10"/>
        <color auto="1"/>
      </font>
    </odxf>
    <ndxf>
      <font>
        <sz val="10"/>
        <color auto="1"/>
      </font>
    </ndxf>
  </rcc>
  <rfmt sheetId="3" sqref="I51" start="0" length="0">
    <dxf>
      <font>
        <sz val="10"/>
        <color auto="1"/>
      </font>
    </dxf>
  </rfmt>
  <rcc rId="2902" sId="3" odxf="1" dxf="1">
    <nc r="J51">
      <v>0</v>
    </nc>
    <odxf>
      <font>
        <sz val="10"/>
        <color auto="1"/>
      </font>
    </odxf>
    <ndxf>
      <font>
        <sz val="10"/>
        <color auto="1"/>
      </font>
    </ndxf>
  </rcc>
  <rcc rId="2903" sId="3" odxf="1" dxf="1">
    <nc r="K51">
      <v>0</v>
    </nc>
    <odxf>
      <font>
        <sz val="10"/>
        <color auto="1"/>
      </font>
    </odxf>
    <ndxf>
      <font>
        <sz val="10"/>
        <color auto="1"/>
      </font>
    </ndxf>
  </rcc>
  <rcc rId="2904" sId="3" odxf="1" dxf="1">
    <nc r="L51">
      <v>0</v>
    </nc>
    <odxf>
      <font>
        <sz val="10"/>
        <color auto="1"/>
      </font>
    </odxf>
    <ndxf>
      <font>
        <sz val="10"/>
        <color auto="1"/>
      </font>
    </ndxf>
  </rcc>
  <rcc rId="2905" sId="3" odxf="1" dxf="1">
    <nc r="M51">
      <v>0</v>
    </nc>
    <odxf>
      <font>
        <sz val="10"/>
        <color auto="1"/>
      </font>
    </odxf>
    <ndxf>
      <font>
        <sz val="10"/>
        <color auto="1"/>
      </font>
    </ndxf>
  </rcc>
  <rcc rId="2906" sId="3" odxf="1" dxf="1">
    <nc r="N51">
      <v>0</v>
    </nc>
    <odxf>
      <font>
        <sz val="10"/>
        <color auto="1"/>
      </font>
    </odxf>
    <ndxf>
      <font>
        <sz val="10"/>
        <color auto="1"/>
      </font>
    </ndxf>
  </rcc>
  <rcc rId="2907" sId="3" odxf="1" dxf="1">
    <nc r="O51">
      <v>0.1</v>
    </nc>
    <odxf>
      <font>
        <sz val="10"/>
        <color auto="1"/>
      </font>
    </odxf>
    <ndxf>
      <font>
        <sz val="10"/>
        <color auto="1"/>
      </font>
    </ndxf>
  </rcc>
  <rcc rId="2908" sId="3" odxf="1" dxf="1">
    <nc r="P51">
      <v>0.1</v>
    </nc>
    <odxf>
      <font>
        <sz val="10"/>
        <color auto="1"/>
      </font>
    </odxf>
    <ndxf>
      <font>
        <sz val="10"/>
        <color auto="1"/>
      </font>
    </ndxf>
  </rcc>
  <rcc rId="2909" sId="3" odxf="1" dxf="1">
    <nc r="Q51">
      <v>0.1</v>
    </nc>
    <odxf>
      <font>
        <sz val="10"/>
        <color auto="1"/>
      </font>
    </odxf>
    <ndxf>
      <font>
        <sz val="10"/>
        <color auto="1"/>
      </font>
    </ndxf>
  </rcc>
  <rcc rId="2910" sId="3" odxf="1" dxf="1">
    <nc r="R51">
      <v>0.1</v>
    </nc>
    <odxf>
      <font>
        <sz val="10"/>
        <color auto="1"/>
      </font>
    </odxf>
    <ndxf>
      <font>
        <sz val="10"/>
        <color auto="1"/>
      </font>
    </ndxf>
  </rcc>
  <rcc rId="2911" sId="3" odxf="1" dxf="1">
    <nc r="S51">
      <v>0.1</v>
    </nc>
    <odxf>
      <font>
        <sz val="10"/>
        <color auto="1"/>
      </font>
    </odxf>
    <ndxf>
      <font>
        <sz val="10"/>
        <color auto="1"/>
      </font>
    </ndxf>
  </rcc>
  <rcc rId="2912" sId="3" odxf="1" dxf="1">
    <nc r="T51">
      <v>0.1</v>
    </nc>
    <odxf>
      <font>
        <sz val="10"/>
        <color auto="1"/>
      </font>
    </odxf>
    <ndxf>
      <font>
        <sz val="10"/>
        <color auto="1"/>
      </font>
    </ndxf>
  </rcc>
  <rcc rId="2913" sId="3" odxf="1" dxf="1">
    <nc r="U51">
      <v>-1.9</v>
    </nc>
    <odxf>
      <font>
        <sz val="10"/>
        <color auto="1"/>
      </font>
    </odxf>
    <ndxf>
      <font>
        <sz val="10"/>
        <color auto="1"/>
      </font>
    </ndxf>
  </rcc>
  <rcc rId="2914" sId="3" odxf="1" dxf="1">
    <nc r="V51">
      <v>-1.9</v>
    </nc>
    <odxf>
      <font>
        <sz val="10"/>
        <color auto="1"/>
      </font>
    </odxf>
    <ndxf>
      <font>
        <sz val="10"/>
        <color auto="1"/>
      </font>
    </ndxf>
  </rcc>
  <rcc rId="2915" sId="3" odxf="1" dxf="1">
    <nc r="W51">
      <v>-1.9</v>
    </nc>
    <odxf>
      <font>
        <sz val="10"/>
        <color auto="1"/>
      </font>
    </odxf>
    <ndxf>
      <font>
        <sz val="10"/>
        <color auto="1"/>
      </font>
    </ndxf>
  </rcc>
  <rcc rId="2916" sId="3" odxf="1" dxf="1">
    <nc r="X51">
      <v>0</v>
    </nc>
    <odxf>
      <font>
        <sz val="10"/>
        <color auto="1"/>
      </font>
    </odxf>
    <ndxf>
      <font>
        <sz val="10"/>
        <color auto="1"/>
      </font>
    </ndxf>
  </rcc>
  <rcc rId="2917" sId="3" odxf="1" dxf="1">
    <nc r="Y51">
      <v>0</v>
    </nc>
    <odxf>
      <font>
        <sz val="10"/>
        <color auto="1"/>
      </font>
    </odxf>
    <ndxf>
      <font>
        <sz val="10"/>
        <color auto="1"/>
      </font>
    </ndxf>
  </rcc>
  <rcc rId="2918" sId="3" odxf="1" dxf="1">
    <nc r="Z51">
      <v>0</v>
    </nc>
    <odxf>
      <font>
        <sz val="10"/>
        <color auto="1"/>
      </font>
    </odxf>
    <ndxf>
      <font>
        <sz val="10"/>
        <color auto="1"/>
      </font>
    </ndxf>
  </rcc>
  <rcc rId="2919" sId="3" odxf="1" dxf="1">
    <nc r="AA51">
      <v>0</v>
    </nc>
    <odxf>
      <font>
        <sz val="10"/>
        <color auto="1"/>
      </font>
    </odxf>
    <ndxf>
      <font>
        <sz val="10"/>
        <color auto="1"/>
      </font>
    </ndxf>
  </rcc>
  <rcc rId="2920" sId="3" odxf="1" dxf="1">
    <nc r="AB51">
      <v>0</v>
    </nc>
    <odxf>
      <font>
        <sz val="10"/>
        <color auto="1"/>
      </font>
    </odxf>
    <ndxf>
      <font>
        <sz val="10"/>
        <color auto="1"/>
      </font>
    </ndxf>
  </rcc>
  <rcc rId="2921" sId="3" odxf="1" dxf="1">
    <nc r="AC51">
      <v>0</v>
    </nc>
    <odxf>
      <font>
        <sz val="10"/>
        <color auto="1"/>
      </font>
    </odxf>
    <ndxf>
      <font>
        <sz val="10"/>
        <color auto="1"/>
      </font>
    </ndxf>
  </rcc>
  <rcc rId="2922" sId="3" odxf="1" dxf="1">
    <nc r="AD51">
      <v>1.9</v>
    </nc>
    <odxf>
      <font>
        <sz val="10"/>
        <color auto="1"/>
      </font>
    </odxf>
    <ndxf>
      <font>
        <sz val="10"/>
        <color auto="1"/>
      </font>
    </ndxf>
  </rcc>
  <rcc rId="2923" sId="3" odxf="1" dxf="1">
    <nc r="AE51">
      <v>0</v>
    </nc>
    <odxf>
      <font>
        <sz val="10"/>
        <color auto="1"/>
      </font>
    </odxf>
    <ndxf>
      <font>
        <sz val="10"/>
        <color auto="1"/>
      </font>
    </ndxf>
  </rcc>
  <rcc rId="2924" sId="3" odxf="1" dxf="1">
    <nc r="AF51">
      <v>0</v>
    </nc>
    <odxf>
      <font>
        <sz val="10"/>
        <color auto="1"/>
      </font>
    </odxf>
    <ndxf>
      <font>
        <sz val="10"/>
        <color auto="1"/>
      </font>
    </ndxf>
  </rcc>
  <rcc rId="2925" sId="3" odxf="1" dxf="1">
    <nc r="AG51">
      <v>0</v>
    </nc>
    <odxf>
      <font>
        <sz val="10"/>
        <color auto="1"/>
      </font>
    </odxf>
    <ndxf>
      <font>
        <sz val="10"/>
        <color auto="1"/>
      </font>
    </ndxf>
  </rcc>
  <rcc rId="2926" sId="3" odxf="1" dxf="1">
    <nc r="AH51">
      <v>0</v>
    </nc>
    <odxf>
      <font>
        <sz val="10"/>
        <color auto="1"/>
      </font>
    </odxf>
    <ndxf>
      <font>
        <sz val="10"/>
        <color auto="1"/>
      </font>
    </ndxf>
  </rcc>
  <rcc rId="2927" sId="3" odxf="1" dxf="1">
    <nc r="AI51">
      <v>0</v>
    </nc>
    <odxf>
      <font>
        <sz val="10"/>
        <color auto="1"/>
      </font>
    </odxf>
    <ndxf>
      <font>
        <sz val="10"/>
        <color auto="1"/>
      </font>
    </ndxf>
  </rcc>
  <rcc rId="2928" sId="3" odxf="1" dxf="1">
    <nc r="AJ51">
      <v>0</v>
    </nc>
    <odxf>
      <font>
        <sz val="10"/>
        <color auto="1"/>
      </font>
    </odxf>
    <ndxf>
      <font>
        <sz val="10"/>
        <color auto="1"/>
      </font>
    </ndxf>
  </rcc>
  <rcc rId="2929" sId="3" odxf="1" dxf="1">
    <nc r="AK51">
      <v>0</v>
    </nc>
    <odxf>
      <font>
        <sz val="10"/>
        <color auto="1"/>
      </font>
    </odxf>
    <ndxf>
      <font>
        <sz val="10"/>
        <color auto="1"/>
      </font>
    </ndxf>
  </rcc>
  <rcc rId="2930" sId="3" odxf="1" dxf="1">
    <nc r="AL51">
      <v>0</v>
    </nc>
    <odxf>
      <font>
        <sz val="10"/>
        <color auto="1"/>
      </font>
    </odxf>
    <ndxf>
      <font>
        <sz val="10"/>
        <color auto="1"/>
      </font>
    </ndxf>
  </rcc>
  <rcc rId="2931" sId="3" odxf="1" dxf="1">
    <nc r="AM51">
      <v>0</v>
    </nc>
    <odxf>
      <font>
        <sz val="10"/>
        <color auto="1"/>
      </font>
    </odxf>
    <ndxf>
      <font>
        <sz val="10"/>
        <color auto="1"/>
      </font>
    </ndxf>
  </rcc>
  <rcc rId="2932" sId="3" odxf="1" dxf="1">
    <nc r="AN51">
      <v>0</v>
    </nc>
    <odxf>
      <font>
        <sz val="10"/>
        <color auto="1"/>
      </font>
    </odxf>
    <ndxf>
      <font>
        <sz val="10"/>
        <color auto="1"/>
      </font>
    </ndxf>
  </rcc>
  <rcc rId="2933" sId="3" odxf="1" dxf="1">
    <nc r="AO51">
      <v>0</v>
    </nc>
    <odxf>
      <font>
        <sz val="10"/>
        <color auto="1"/>
      </font>
    </odxf>
    <ndxf>
      <font>
        <sz val="10"/>
        <color auto="1"/>
      </font>
    </ndxf>
  </rcc>
  <rcc rId="2934" sId="3" odxf="1" dxf="1">
    <nc r="AP51">
      <v>0</v>
    </nc>
    <odxf>
      <font>
        <sz val="10"/>
        <color auto="1"/>
      </font>
    </odxf>
    <ndxf>
      <font>
        <sz val="10"/>
        <color auto="1"/>
      </font>
    </ndxf>
  </rcc>
  <rcc rId="2935" sId="3" odxf="1" dxf="1">
    <nc r="AQ51">
      <v>0</v>
    </nc>
    <odxf>
      <font>
        <sz val="10"/>
        <color auto="1"/>
      </font>
    </odxf>
    <ndxf>
      <font>
        <sz val="10"/>
        <color auto="1"/>
      </font>
    </ndxf>
  </rcc>
  <rcc rId="2936" sId="3" odxf="1" dxf="1">
    <nc r="AR51">
      <v>0</v>
    </nc>
    <odxf>
      <font>
        <sz val="10"/>
        <color auto="1"/>
      </font>
    </odxf>
    <ndxf>
      <font>
        <sz val="10"/>
        <color auto="1"/>
      </font>
    </ndxf>
  </rcc>
  <rcc rId="2937" sId="3" odxf="1" dxf="1">
    <nc r="AS51">
      <v>0</v>
    </nc>
    <odxf>
      <font>
        <sz val="10"/>
        <color auto="1"/>
      </font>
    </odxf>
    <ndxf>
      <font>
        <sz val="10"/>
        <color auto="1"/>
      </font>
    </ndxf>
  </rcc>
  <rcc rId="2938" sId="3" odxf="1" dxf="1">
    <nc r="AT51">
      <v>0</v>
    </nc>
    <odxf>
      <font>
        <sz val="10"/>
        <color auto="1"/>
      </font>
    </odxf>
    <ndxf>
      <font>
        <sz val="10"/>
        <color auto="1"/>
      </font>
    </ndxf>
  </rcc>
  <rcc rId="2939" sId="3" odxf="1" dxf="1">
    <nc r="AU51">
      <v>0</v>
    </nc>
    <odxf>
      <font>
        <sz val="10"/>
        <color auto="1"/>
      </font>
    </odxf>
    <ndxf>
      <font>
        <sz val="10"/>
        <color auto="1"/>
      </font>
    </ndxf>
  </rcc>
  <rcc rId="2940" sId="3" odxf="1" dxf="1">
    <nc r="AV51">
      <v>0</v>
    </nc>
    <odxf>
      <font>
        <sz val="10"/>
        <color auto="1"/>
      </font>
    </odxf>
    <ndxf>
      <font>
        <sz val="10"/>
        <color auto="1"/>
      </font>
    </ndxf>
  </rcc>
  <rcc rId="2941" sId="3" odxf="1" dxf="1">
    <nc r="AW51">
      <v>0</v>
    </nc>
    <odxf>
      <font>
        <sz val="10"/>
        <color auto="1"/>
      </font>
    </odxf>
    <ndxf>
      <font>
        <sz val="10"/>
        <color auto="1"/>
      </font>
    </ndxf>
  </rcc>
  <rcc rId="2942" sId="3" odxf="1" dxf="1">
    <nc r="AX51">
      <v>0</v>
    </nc>
    <odxf>
      <font>
        <sz val="10"/>
        <color auto="1"/>
      </font>
    </odxf>
    <ndxf>
      <font>
        <sz val="10"/>
        <color auto="1"/>
      </font>
    </ndxf>
  </rcc>
  <rcc rId="2943" sId="3" odxf="1" dxf="1">
    <nc r="AY51">
      <v>0</v>
    </nc>
    <odxf>
      <font>
        <sz val="10"/>
        <color auto="1"/>
      </font>
    </odxf>
    <ndxf>
      <font>
        <sz val="10"/>
        <color auto="1"/>
      </font>
    </ndxf>
  </rcc>
  <rcc rId="2944" sId="3" odxf="1" dxf="1">
    <nc r="AZ51">
      <v>0</v>
    </nc>
    <odxf>
      <font>
        <sz val="10"/>
        <color auto="1"/>
      </font>
    </odxf>
    <ndxf>
      <font>
        <sz val="10"/>
        <color auto="1"/>
      </font>
    </ndxf>
  </rcc>
  <rcc rId="2945" sId="3" odxf="1" dxf="1">
    <nc r="BA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946" sId="3" odxf="1" dxf="1">
    <nc r="BB51">
      <v>0</v>
    </nc>
    <odxf>
      <font>
        <sz val="10"/>
        <color auto="1"/>
      </font>
    </odxf>
    <ndxf>
      <font>
        <sz val="10"/>
        <color auto="1"/>
      </font>
    </ndxf>
  </rcc>
  <rcc rId="2947" sId="3" odxf="1" dxf="1">
    <nc r="BC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948" sId="3" odxf="1" dxf="1">
    <nc r="BD51">
      <v>0</v>
    </nc>
    <odxf>
      <font>
        <sz val="10"/>
        <color auto="1"/>
      </font>
    </odxf>
    <ndxf>
      <font>
        <sz val="10"/>
        <color auto="1"/>
      </font>
    </ndxf>
  </rcc>
  <rcc rId="2949" sId="3" odxf="1" dxf="1">
    <nc r="BE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950" sId="3" odxf="1" dxf="1">
    <nc r="BF51">
      <v>9</v>
    </nc>
    <odxf>
      <font>
        <sz val="10"/>
        <color auto="1"/>
      </font>
    </odxf>
    <ndxf>
      <font>
        <sz val="10"/>
        <color auto="1"/>
      </font>
    </ndxf>
  </rcc>
  <rcc rId="2951" sId="3" odxf="1" dxf="1">
    <nc r="BG51">
      <v>18.100000000000001</v>
    </nc>
    <odxf>
      <font>
        <sz val="10"/>
        <color auto="1"/>
      </font>
    </odxf>
    <ndxf>
      <font>
        <sz val="10"/>
        <color auto="1"/>
      </font>
    </ndxf>
  </rcc>
  <rcc rId="2952" sId="3" odxf="1" dxf="1">
    <nc r="BH51">
      <v>1.8</v>
    </nc>
    <odxf>
      <font>
        <sz val="10"/>
        <color auto="1"/>
      </font>
    </odxf>
    <ndxf>
      <font>
        <sz val="10"/>
        <color auto="1"/>
      </font>
    </ndxf>
  </rcc>
  <rfmt sheetId="3" sqref="A51:XFD51" start="0" length="0">
    <dxf>
      <alignment vertical="center" wrapText="1"/>
    </dxf>
  </rfmt>
  <rfmt sheetId="3" sqref="A52" start="0" length="0">
    <dxf>
      <font>
        <sz val="10"/>
        <color auto="1"/>
      </font>
    </dxf>
  </rfmt>
  <rcc rId="2953" sId="3" odxf="1" dxf="1">
    <oc r="B52" t="inlineStr">
      <is>
        <t>Ninh Thuận</t>
      </is>
    </oc>
    <nc r="B52" t="inlineStr">
      <is>
        <t>Đồng Nai</t>
      </is>
    </nc>
    <odxf>
      <font>
        <sz val="10"/>
        <color auto="1"/>
      </font>
    </odxf>
    <ndxf>
      <font>
        <sz val="10"/>
        <color auto="1"/>
      </font>
    </ndxf>
  </rcc>
  <rfmt sheetId="3" sqref="C52" start="0" length="0">
    <dxf>
      <font>
        <sz val="10"/>
        <color auto="1"/>
      </font>
    </dxf>
  </rfmt>
  <rfmt sheetId="3" sqref="D52" start="0" length="0">
    <dxf>
      <font>
        <sz val="10"/>
        <color auto="1"/>
      </font>
    </dxf>
  </rfmt>
  <rcc rId="2954" sId="3" odxf="1" dxf="1">
    <oc r="E52" t="inlineStr">
      <is>
        <t>NMĐ SÔNG PHA</t>
      </is>
    </oc>
    <nc r="E52" t="inlineStr">
      <is>
        <t>TĐ PHÚ TÂN 2</t>
      </is>
    </nc>
    <odxf>
      <font>
        <sz val="10"/>
        <color auto="1"/>
      </font>
    </odxf>
    <ndxf>
      <font>
        <sz val="10"/>
        <color auto="1"/>
      </font>
    </ndxf>
  </rcc>
  <rcc rId="2955" sId="3" odxf="1" dxf="1">
    <oc r="F52" t="inlineStr">
      <is>
        <t>PPN</t>
      </is>
    </oc>
    <nc r="F52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2956" sId="3" odxf="1" dxf="1">
    <nc r="G5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957" sId="3" odxf="1" dxf="1">
    <nc r="H52">
      <v>2046.1</v>
    </nc>
    <odxf>
      <font>
        <sz val="10"/>
        <color auto="1"/>
      </font>
    </odxf>
    <ndxf>
      <font>
        <sz val="10"/>
        <color auto="1"/>
      </font>
    </ndxf>
  </rcc>
  <rfmt sheetId="3" sqref="I52" start="0" length="0">
    <dxf>
      <font>
        <sz val="10"/>
        <color auto="1"/>
      </font>
    </dxf>
  </rfmt>
  <rcc rId="2958" sId="3" odxf="1" dxf="1">
    <nc r="J52">
      <v>63.9</v>
    </nc>
    <odxf>
      <font>
        <sz val="10"/>
        <color auto="1"/>
      </font>
    </odxf>
    <ndxf>
      <font>
        <sz val="10"/>
        <color auto="1"/>
      </font>
    </ndxf>
  </rcc>
  <rcc rId="2959" sId="3" odxf="1" dxf="1">
    <nc r="K52">
      <v>64.599999999999994</v>
    </nc>
    <odxf>
      <font>
        <sz val="10"/>
        <color auto="1"/>
      </font>
    </odxf>
    <ndxf>
      <font>
        <sz val="10"/>
        <color auto="1"/>
      </font>
    </ndxf>
  </rcc>
  <rcc rId="2960" sId="3" odxf="1" dxf="1">
    <nc r="L52">
      <v>64.599999999999994</v>
    </nc>
    <odxf>
      <font>
        <sz val="10"/>
        <color auto="1"/>
      </font>
    </odxf>
    <ndxf>
      <font>
        <sz val="10"/>
        <color auto="1"/>
      </font>
    </ndxf>
  </rcc>
  <rcc rId="2961" sId="3" odxf="1" dxf="1">
    <nc r="M52">
      <v>65</v>
    </nc>
    <odxf>
      <font>
        <sz val="10"/>
        <color auto="1"/>
      </font>
    </odxf>
    <ndxf>
      <font>
        <sz val="10"/>
        <color auto="1"/>
      </font>
    </ndxf>
  </rcc>
  <rcc rId="2962" sId="3" odxf="1" dxf="1">
    <nc r="N52">
      <v>65.5</v>
    </nc>
    <odxf>
      <font>
        <sz val="10"/>
        <color auto="1"/>
      </font>
    </odxf>
    <ndxf>
      <font>
        <sz val="10"/>
        <color auto="1"/>
      </font>
    </ndxf>
  </rcc>
  <rcc rId="2963" sId="3" odxf="1" dxf="1">
    <nc r="O52">
      <v>64.7</v>
    </nc>
    <odxf>
      <font>
        <sz val="10"/>
        <color auto="1"/>
      </font>
    </odxf>
    <ndxf>
      <font>
        <sz val="10"/>
        <color auto="1"/>
      </font>
    </ndxf>
  </rcc>
  <rcc rId="2964" sId="3" odxf="1" dxf="1">
    <nc r="P52">
      <v>64.599999999999994</v>
    </nc>
    <odxf>
      <font>
        <sz val="10"/>
        <color auto="1"/>
      </font>
    </odxf>
    <ndxf>
      <font>
        <sz val="10"/>
        <color auto="1"/>
      </font>
    </ndxf>
  </rcc>
  <rcc rId="2965" sId="3" odxf="1" dxf="1">
    <nc r="Q52">
      <v>65</v>
    </nc>
    <odxf>
      <font>
        <sz val="10"/>
        <color auto="1"/>
      </font>
    </odxf>
    <ndxf>
      <font>
        <sz val="10"/>
        <color auto="1"/>
      </font>
    </ndxf>
  </rcc>
  <rcc rId="2966" sId="3" odxf="1" dxf="1">
    <nc r="R52">
      <v>65.3</v>
    </nc>
    <odxf>
      <font>
        <sz val="10"/>
        <color auto="1"/>
      </font>
    </odxf>
    <ndxf>
      <font>
        <sz val="10"/>
        <color auto="1"/>
      </font>
    </ndxf>
  </rcc>
  <rcc rId="2967" sId="3" odxf="1" dxf="1">
    <nc r="S52">
      <v>65</v>
    </nc>
    <odxf>
      <font>
        <sz val="10"/>
        <color auto="1"/>
      </font>
    </odxf>
    <ndxf>
      <font>
        <sz val="10"/>
        <color auto="1"/>
      </font>
    </ndxf>
  </rcc>
  <rcc rId="2968" sId="3" odxf="1" dxf="1">
    <nc r="T52">
      <v>64.5</v>
    </nc>
    <odxf>
      <font>
        <sz val="10"/>
        <color auto="1"/>
      </font>
    </odxf>
    <ndxf>
      <font>
        <sz val="10"/>
        <color auto="1"/>
      </font>
    </ndxf>
  </rcc>
  <rcc rId="2969" sId="3" odxf="1" dxf="1">
    <nc r="U52">
      <v>65.3</v>
    </nc>
    <odxf>
      <font>
        <sz val="10"/>
        <color auto="1"/>
      </font>
    </odxf>
    <ndxf>
      <font>
        <sz val="10"/>
        <color auto="1"/>
      </font>
    </ndxf>
  </rcc>
  <rcc rId="2970" sId="3" odxf="1" dxf="1">
    <nc r="V52">
      <v>65.2</v>
    </nc>
    <odxf>
      <font>
        <sz val="10"/>
        <color auto="1"/>
      </font>
    </odxf>
    <ndxf>
      <font>
        <sz val="10"/>
        <color auto="1"/>
      </font>
    </ndxf>
  </rcc>
  <rcc rId="2971" sId="3" odxf="1" dxf="1">
    <nc r="W52">
      <v>64.900000000000006</v>
    </nc>
    <odxf>
      <font>
        <sz val="10"/>
        <color auto="1"/>
      </font>
    </odxf>
    <ndxf>
      <font>
        <sz val="10"/>
        <color auto="1"/>
      </font>
    </ndxf>
  </rcc>
  <rcc rId="2972" sId="3" odxf="1" dxf="1">
    <nc r="X52">
      <v>64.599999999999994</v>
    </nc>
    <odxf>
      <font>
        <sz val="10"/>
        <color auto="1"/>
      </font>
    </odxf>
    <ndxf>
      <font>
        <sz val="10"/>
        <color auto="1"/>
      </font>
    </ndxf>
  </rcc>
  <rcc rId="2973" sId="3" odxf="1" dxf="1">
    <nc r="Y52">
      <v>65.099999999999994</v>
    </nc>
    <odxf>
      <font>
        <sz val="10"/>
        <color auto="1"/>
      </font>
    </odxf>
    <ndxf>
      <font>
        <sz val="10"/>
        <color auto="1"/>
      </font>
    </ndxf>
  </rcc>
  <rcc rId="2974" sId="3" odxf="1" dxf="1">
    <nc r="Z52">
      <v>89.8</v>
    </nc>
    <odxf>
      <font>
        <sz val="10"/>
        <color auto="1"/>
      </font>
    </odxf>
    <ndxf>
      <font>
        <sz val="10"/>
        <color auto="1"/>
      </font>
    </ndxf>
  </rcc>
  <rcc rId="2975" sId="3" odxf="1" dxf="1">
    <nc r="AA52">
      <v>91.2</v>
    </nc>
    <odxf>
      <font>
        <sz val="10"/>
        <color auto="1"/>
      </font>
    </odxf>
    <ndxf>
      <font>
        <sz val="10"/>
        <color auto="1"/>
      </font>
    </ndxf>
  </rcc>
  <rcc rId="2976" sId="3" odxf="1" dxf="1">
    <nc r="AB52">
      <v>90.3</v>
    </nc>
    <odxf>
      <font>
        <sz val="10"/>
        <color auto="1"/>
      </font>
    </odxf>
    <ndxf>
      <font>
        <sz val="10"/>
        <color auto="1"/>
      </font>
    </ndxf>
  </rcc>
  <rcc rId="2977" sId="3" odxf="1" dxf="1">
    <nc r="AC52">
      <v>90.7</v>
    </nc>
    <odxf>
      <font>
        <sz val="10"/>
        <color auto="1"/>
      </font>
    </odxf>
    <ndxf>
      <font>
        <sz val="10"/>
        <color auto="1"/>
      </font>
    </ndxf>
  </rcc>
  <rcc rId="2978" sId="3" odxf="1" dxf="1">
    <nc r="AD52">
      <v>90.1</v>
    </nc>
    <odxf>
      <font>
        <sz val="10"/>
        <color auto="1"/>
      </font>
    </odxf>
    <ndxf>
      <font>
        <sz val="10"/>
        <color auto="1"/>
      </font>
    </ndxf>
  </rcc>
  <rcc rId="2979" sId="3" odxf="1" dxf="1">
    <nc r="AE52">
      <v>90.4</v>
    </nc>
    <odxf>
      <font>
        <sz val="10"/>
        <color auto="1"/>
      </font>
    </odxf>
    <ndxf>
      <font>
        <sz val="10"/>
        <color auto="1"/>
      </font>
    </ndxf>
  </rcc>
  <rcc rId="2980" sId="3" odxf="1" dxf="1">
    <nc r="AF52">
      <v>90.5</v>
    </nc>
    <odxf>
      <font>
        <sz val="10"/>
        <color auto="1"/>
      </font>
    </odxf>
    <ndxf>
      <font>
        <sz val="10"/>
        <color auto="1"/>
      </font>
    </ndxf>
  </rcc>
  <rcc rId="2981" sId="3" odxf="1" dxf="1">
    <nc r="AG52">
      <v>89.6</v>
    </nc>
    <odxf>
      <font>
        <sz val="10"/>
        <color auto="1"/>
      </font>
    </odxf>
    <ndxf>
      <font>
        <sz val="10"/>
        <color auto="1"/>
      </font>
    </ndxf>
  </rcc>
  <rcc rId="2982" sId="3" odxf="1" dxf="1">
    <nc r="AH52">
      <v>90.4</v>
    </nc>
    <odxf>
      <font>
        <sz val="10"/>
        <color auto="1"/>
      </font>
    </odxf>
    <ndxf>
      <font>
        <sz val="10"/>
        <color auto="1"/>
      </font>
    </ndxf>
  </rcc>
  <rcc rId="2983" sId="3" odxf="1" dxf="1">
    <nc r="AI52">
      <v>74.900000000000006</v>
    </nc>
    <odxf>
      <font>
        <sz val="10"/>
        <color auto="1"/>
      </font>
    </odxf>
    <ndxf>
      <font>
        <sz val="10"/>
        <color auto="1"/>
      </font>
    </ndxf>
  </rcc>
  <rcc rId="2984" sId="3" odxf="1" dxf="1">
    <nc r="AJ52">
      <v>90.4</v>
    </nc>
    <odxf>
      <font>
        <sz val="10"/>
        <color auto="1"/>
      </font>
    </odxf>
    <ndxf>
      <font>
        <sz val="10"/>
        <color auto="1"/>
      </font>
    </ndxf>
  </rcc>
  <rcc rId="2985" sId="3" odxf="1" dxf="1">
    <nc r="AK52">
      <v>91.2</v>
    </nc>
    <odxf>
      <font>
        <sz val="10"/>
        <color auto="1"/>
      </font>
    </odxf>
    <ndxf>
      <font>
        <sz val="10"/>
        <color auto="1"/>
      </font>
    </ndxf>
  </rcc>
  <rcc rId="2986" sId="3" odxf="1" dxf="1">
    <nc r="AL52">
      <v>71</v>
    </nc>
    <odxf>
      <font>
        <sz val="10"/>
        <color auto="1"/>
      </font>
    </odxf>
    <ndxf>
      <font>
        <sz val="10"/>
        <color auto="1"/>
      </font>
    </ndxf>
  </rcc>
  <rcc rId="2987" sId="3" odxf="1" dxf="1">
    <nc r="AM52">
      <v>91.3</v>
    </nc>
    <odxf>
      <font>
        <sz val="10"/>
        <color auto="1"/>
      </font>
    </odxf>
    <ndxf>
      <font>
        <sz val="10"/>
        <color auto="1"/>
      </font>
    </ndxf>
  </rcc>
  <rcc rId="2988" sId="3" odxf="1" dxf="1">
    <nc r="AN52">
      <v>90.3</v>
    </nc>
    <odxf>
      <font>
        <sz val="10"/>
        <color auto="1"/>
      </font>
    </odxf>
    <ndxf>
      <font>
        <sz val="10"/>
        <color auto="1"/>
      </font>
    </ndxf>
  </rcc>
  <rcc rId="2989" sId="3" odxf="1" dxf="1">
    <nc r="AO52">
      <v>91.4</v>
    </nc>
    <odxf>
      <font>
        <sz val="10"/>
        <color auto="1"/>
      </font>
    </odxf>
    <ndxf>
      <font>
        <sz val="10"/>
        <color auto="1"/>
      </font>
    </ndxf>
  </rcc>
  <rcc rId="2990" sId="3" odxf="1" dxf="1">
    <nc r="AP52">
      <v>95.1</v>
    </nc>
    <odxf>
      <font>
        <sz val="10"/>
        <color auto="1"/>
      </font>
    </odxf>
    <ndxf>
      <font>
        <sz val="10"/>
        <color auto="1"/>
      </font>
    </ndxf>
  </rcc>
  <rcc rId="2991" sId="3" odxf="1" dxf="1">
    <nc r="AQ52">
      <v>92.6</v>
    </nc>
    <odxf>
      <font>
        <sz val="10"/>
        <color auto="1"/>
      </font>
    </odxf>
    <ndxf>
      <font>
        <sz val="10"/>
        <color auto="1"/>
      </font>
    </ndxf>
  </rcc>
  <rcc rId="2992" sId="3" odxf="1" dxf="1">
    <nc r="AR52">
      <v>95.3</v>
    </nc>
    <odxf>
      <font>
        <sz val="10"/>
        <color auto="1"/>
      </font>
    </odxf>
    <ndxf>
      <font>
        <sz val="10"/>
        <color auto="1"/>
      </font>
    </ndxf>
  </rcc>
  <rcc rId="2993" sId="3" odxf="1" dxf="1">
    <nc r="AS52">
      <v>97</v>
    </nc>
    <odxf>
      <font>
        <sz val="10"/>
        <color auto="1"/>
      </font>
    </odxf>
    <ndxf>
      <font>
        <sz val="10"/>
        <color auto="1"/>
      </font>
    </ndxf>
  </rcc>
  <rcc rId="2994" sId="3" odxf="1" dxf="1">
    <nc r="AT52">
      <v>97.6</v>
    </nc>
    <odxf>
      <font>
        <sz val="10"/>
        <color auto="1"/>
      </font>
    </odxf>
    <ndxf>
      <font>
        <sz val="10"/>
        <color auto="1"/>
      </font>
    </ndxf>
  </rcc>
  <rcc rId="2995" sId="3" odxf="1" dxf="1">
    <nc r="AU52">
      <v>96.6</v>
    </nc>
    <odxf>
      <font>
        <sz val="10"/>
        <color auto="1"/>
      </font>
    </odxf>
    <ndxf>
      <font>
        <sz val="10"/>
        <color auto="1"/>
      </font>
    </ndxf>
  </rcc>
  <rcc rId="2996" sId="3" odxf="1" dxf="1">
    <nc r="AV52">
      <v>96.9</v>
    </nc>
    <odxf>
      <font>
        <sz val="10"/>
        <color auto="1"/>
      </font>
    </odxf>
    <ndxf>
      <font>
        <sz val="10"/>
        <color auto="1"/>
      </font>
    </ndxf>
  </rcc>
  <rcc rId="2997" sId="3" odxf="1" dxf="1">
    <nc r="AW52">
      <v>97.1</v>
    </nc>
    <odxf>
      <font>
        <sz val="10"/>
        <color auto="1"/>
      </font>
    </odxf>
    <ndxf>
      <font>
        <sz val="10"/>
        <color auto="1"/>
      </font>
    </ndxf>
  </rcc>
  <rcc rId="2998" sId="3" odxf="1" dxf="1">
    <nc r="AX52">
      <v>96.5</v>
    </nc>
    <odxf>
      <font>
        <sz val="10"/>
        <color auto="1"/>
      </font>
    </odxf>
    <ndxf>
      <font>
        <sz val="10"/>
        <color auto="1"/>
      </font>
    </ndxf>
  </rcc>
  <rcc rId="2999" sId="3" odxf="1" dxf="1">
    <nc r="AY52">
      <v>97.3</v>
    </nc>
    <odxf>
      <font>
        <sz val="10"/>
        <color auto="1"/>
      </font>
    </odxf>
    <ndxf>
      <font>
        <sz val="10"/>
        <color auto="1"/>
      </font>
    </ndxf>
  </rcc>
  <rcc rId="3000" sId="3" odxf="1" dxf="1">
    <nc r="AZ52">
      <v>97.1</v>
    </nc>
    <odxf>
      <font>
        <sz val="10"/>
        <color auto="1"/>
      </font>
    </odxf>
    <ndxf>
      <font>
        <sz val="10"/>
        <color auto="1"/>
      </font>
    </ndxf>
  </rcc>
  <rcc rId="3001" sId="3" odxf="1" dxf="1">
    <nc r="BA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02" sId="3" odxf="1" dxf="1">
    <nc r="BB52">
      <v>96.7</v>
    </nc>
    <odxf>
      <font>
        <sz val="10"/>
        <color auto="1"/>
      </font>
    </odxf>
    <ndxf>
      <font>
        <sz val="10"/>
        <color auto="1"/>
      </font>
    </ndxf>
  </rcc>
  <rcc rId="3003" sId="3" odxf="1" dxf="1">
    <nc r="BC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04" sId="3" odxf="1" dxf="1">
    <nc r="BD52">
      <v>97.4</v>
    </nc>
    <odxf>
      <font>
        <sz val="10"/>
        <color auto="1"/>
      </font>
    </odxf>
    <ndxf>
      <font>
        <sz val="10"/>
        <color auto="1"/>
      </font>
    </ndxf>
  </rcc>
  <rcc rId="3005" sId="3" odxf="1" dxf="1">
    <nc r="BE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06" sId="3" odxf="1" dxf="1">
    <nc r="BF52">
      <v>85.4</v>
    </nc>
    <odxf>
      <font>
        <sz val="10"/>
        <color auto="1"/>
      </font>
    </odxf>
    <ndxf>
      <font>
        <sz val="10"/>
        <color auto="1"/>
      </font>
    </ndxf>
  </rcc>
  <rcc rId="3007" sId="3" odxf="1" dxf="1">
    <nc r="BG52">
      <v>98.3</v>
    </nc>
    <odxf>
      <font>
        <sz val="10"/>
        <color auto="1"/>
      </font>
    </odxf>
    <ndxf>
      <font>
        <sz val="10"/>
        <color auto="1"/>
      </font>
    </ndxf>
  </rcc>
  <rcc rId="3008" sId="3" odxf="1" dxf="1">
    <nc r="BH52">
      <v>63.9</v>
    </nc>
    <odxf>
      <font>
        <sz val="10"/>
        <color auto="1"/>
      </font>
    </odxf>
    <ndxf>
      <font>
        <sz val="10"/>
        <color auto="1"/>
      </font>
    </ndxf>
  </rcc>
  <rfmt sheetId="3" sqref="A52:XFD52" start="0" length="0">
    <dxf>
      <alignment vertical="center" wrapText="1"/>
    </dxf>
  </rfmt>
  <rfmt sheetId="3" sqref="A53" start="0" length="0">
    <dxf>
      <font>
        <sz val="10"/>
        <color auto="1"/>
      </font>
    </dxf>
  </rfmt>
  <rcc rId="3009" sId="3" odxf="1" dxf="1">
    <oc r="B53" t="inlineStr">
      <is>
        <t>Ninh Thuận</t>
      </is>
    </oc>
    <nc r="B53" t="inlineStr">
      <is>
        <t>Đồng Nai</t>
      </is>
    </nc>
    <odxf>
      <font>
        <sz val="10"/>
        <color auto="1"/>
      </font>
    </odxf>
    <ndxf>
      <font>
        <sz val="10"/>
        <color auto="1"/>
      </font>
    </ndxf>
  </rcc>
  <rfmt sheetId="3" sqref="C53" start="0" length="0">
    <dxf>
      <font>
        <sz val="10"/>
        <color auto="1"/>
      </font>
    </dxf>
  </rfmt>
  <rfmt sheetId="3" sqref="D53" start="0" length="0">
    <dxf>
      <font>
        <sz val="10"/>
        <color auto="1"/>
      </font>
    </dxf>
  </rfmt>
  <rcc rId="3010" sId="3" odxf="1" dxf="1">
    <oc r="E53" t="inlineStr">
      <is>
        <t>NMĐ SÔNG PHA</t>
      </is>
    </oc>
    <nc r="E53" t="inlineStr">
      <is>
        <t>TĐ PHÚ TÂN 2</t>
      </is>
    </nc>
    <odxf>
      <font>
        <sz val="10"/>
        <color auto="1"/>
      </font>
    </odxf>
    <ndxf>
      <font>
        <sz val="10"/>
        <color auto="1"/>
      </font>
    </ndxf>
  </rcc>
  <rcc rId="3011" sId="3" odxf="1" dxf="1">
    <oc r="F53" t="inlineStr">
      <is>
        <t>PPN</t>
      </is>
    </oc>
    <nc r="F53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3012" sId="3" odxf="1" dxf="1">
    <nc r="G5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013" sId="3" odxf="1" dxf="1">
    <nc r="H53">
      <v>2046.1</v>
    </nc>
    <odxf>
      <font>
        <sz val="10"/>
        <color auto="1"/>
      </font>
    </odxf>
    <ndxf>
      <font>
        <sz val="10"/>
        <color auto="1"/>
      </font>
    </ndxf>
  </rcc>
  <rfmt sheetId="3" sqref="I53" start="0" length="0">
    <dxf>
      <font>
        <sz val="10"/>
        <color auto="1"/>
      </font>
    </dxf>
  </rfmt>
  <rcc rId="3014" sId="3" odxf="1" dxf="1">
    <nc r="J53">
      <v>0</v>
    </nc>
    <odxf>
      <font>
        <sz val="10"/>
        <color auto="1"/>
      </font>
    </odxf>
    <ndxf>
      <font>
        <sz val="10"/>
        <color auto="1"/>
      </font>
    </ndxf>
  </rcc>
  <rcc rId="3015" sId="3" odxf="1" dxf="1">
    <nc r="K53">
      <v>0</v>
    </nc>
    <odxf>
      <font>
        <sz val="10"/>
        <color auto="1"/>
      </font>
    </odxf>
    <ndxf>
      <font>
        <sz val="10"/>
        <color auto="1"/>
      </font>
    </ndxf>
  </rcc>
  <rcc rId="3016" sId="3" odxf="1" dxf="1">
    <nc r="L53">
      <v>0</v>
    </nc>
    <odxf>
      <font>
        <sz val="10"/>
        <color auto="1"/>
      </font>
    </odxf>
    <ndxf>
      <font>
        <sz val="10"/>
        <color auto="1"/>
      </font>
    </ndxf>
  </rcc>
  <rcc rId="3017" sId="3" odxf="1" dxf="1">
    <nc r="M53">
      <v>0</v>
    </nc>
    <odxf>
      <font>
        <sz val="10"/>
        <color auto="1"/>
      </font>
    </odxf>
    <ndxf>
      <font>
        <sz val="10"/>
        <color auto="1"/>
      </font>
    </ndxf>
  </rcc>
  <rcc rId="3018" sId="3" odxf="1" dxf="1">
    <nc r="N53">
      <v>0</v>
    </nc>
    <odxf>
      <font>
        <sz val="10"/>
        <color auto="1"/>
      </font>
    </odxf>
    <ndxf>
      <font>
        <sz val="10"/>
        <color auto="1"/>
      </font>
    </ndxf>
  </rcc>
  <rcc rId="3019" sId="3" odxf="1" dxf="1">
    <nc r="O53">
      <v>1.6</v>
    </nc>
    <odxf>
      <font>
        <sz val="10"/>
        <color auto="1"/>
      </font>
    </odxf>
    <ndxf>
      <font>
        <sz val="10"/>
        <color auto="1"/>
      </font>
    </ndxf>
  </rcc>
  <rcc rId="3020" sId="3" odxf="1" dxf="1">
    <nc r="P53">
      <v>1.6</v>
    </nc>
    <odxf>
      <font>
        <sz val="10"/>
        <color auto="1"/>
      </font>
    </odxf>
    <ndxf>
      <font>
        <sz val="10"/>
        <color auto="1"/>
      </font>
    </ndxf>
  </rcc>
  <rcc rId="3021" sId="3" odxf="1" dxf="1">
    <nc r="Q53">
      <v>1.7</v>
    </nc>
    <odxf>
      <font>
        <sz val="10"/>
        <color auto="1"/>
      </font>
    </odxf>
    <ndxf>
      <font>
        <sz val="10"/>
        <color auto="1"/>
      </font>
    </ndxf>
  </rcc>
  <rcc rId="3022" sId="3" odxf="1" dxf="1">
    <nc r="R53">
      <v>1.7</v>
    </nc>
    <odxf>
      <font>
        <sz val="10"/>
        <color auto="1"/>
      </font>
    </odxf>
    <ndxf>
      <font>
        <sz val="10"/>
        <color auto="1"/>
      </font>
    </ndxf>
  </rcc>
  <rcc rId="3023" sId="3" odxf="1" dxf="1">
    <nc r="S53">
      <v>2</v>
    </nc>
    <odxf>
      <font>
        <sz val="10"/>
        <color auto="1"/>
      </font>
    </odxf>
    <ndxf>
      <font>
        <sz val="10"/>
        <color auto="1"/>
      </font>
    </ndxf>
  </rcc>
  <rcc rId="3024" sId="3" odxf="1" dxf="1">
    <nc r="T53">
      <v>2.2999999999999998</v>
    </nc>
    <odxf>
      <font>
        <sz val="10"/>
        <color auto="1"/>
      </font>
    </odxf>
    <ndxf>
      <font>
        <sz val="10"/>
        <color auto="1"/>
      </font>
    </ndxf>
  </rcc>
  <rcc rId="3025" sId="3" odxf="1" dxf="1">
    <nc r="U53">
      <v>2.7</v>
    </nc>
    <odxf>
      <font>
        <sz val="10"/>
        <color auto="1"/>
      </font>
    </odxf>
    <ndxf>
      <font>
        <sz val="10"/>
        <color auto="1"/>
      </font>
    </ndxf>
  </rcc>
  <rcc rId="3026" sId="3" odxf="1" dxf="1">
    <nc r="V53">
      <v>0.2</v>
    </nc>
    <odxf>
      <font>
        <sz val="10"/>
        <color auto="1"/>
      </font>
    </odxf>
    <ndxf>
      <font>
        <sz val="10"/>
        <color auto="1"/>
      </font>
    </ndxf>
  </rcc>
  <rcc rId="3027" sId="3" odxf="1" dxf="1">
    <nc r="W53">
      <v>0.7</v>
    </nc>
    <odxf>
      <font>
        <sz val="10"/>
        <color auto="1"/>
      </font>
    </odxf>
    <ndxf>
      <font>
        <sz val="10"/>
        <color auto="1"/>
      </font>
    </ndxf>
  </rcc>
  <rcc rId="3028" sId="3" odxf="1" dxf="1">
    <nc r="X53">
      <v>2.2999999999999998</v>
    </nc>
    <odxf>
      <font>
        <sz val="10"/>
        <color auto="1"/>
      </font>
    </odxf>
    <ndxf>
      <font>
        <sz val="10"/>
        <color auto="1"/>
      </font>
    </ndxf>
  </rcc>
  <rcc rId="3029" sId="3" odxf="1" dxf="1">
    <nc r="Y53">
      <v>0.4</v>
    </nc>
    <odxf>
      <font>
        <sz val="10"/>
        <color auto="1"/>
      </font>
    </odxf>
    <ndxf>
      <font>
        <sz val="10"/>
        <color auto="1"/>
      </font>
    </ndxf>
  </rcc>
  <rcc rId="3030" sId="3" odxf="1" dxf="1">
    <nc r="Z53">
      <v>-2.5</v>
    </nc>
    <odxf>
      <font>
        <sz val="10"/>
        <color auto="1"/>
      </font>
    </odxf>
    <ndxf>
      <font>
        <sz val="10"/>
        <color auto="1"/>
      </font>
    </ndxf>
  </rcc>
  <rcc rId="3031" sId="3" odxf="1" dxf="1">
    <nc r="AA53">
      <v>0</v>
    </nc>
    <odxf>
      <font>
        <sz val="10"/>
        <color auto="1"/>
      </font>
    </odxf>
    <ndxf>
      <font>
        <sz val="10"/>
        <color auto="1"/>
      </font>
    </ndxf>
  </rcc>
  <rcc rId="3032" sId="3" odxf="1" dxf="1">
    <nc r="AB53">
      <v>0</v>
    </nc>
    <odxf>
      <font>
        <sz val="10"/>
        <color auto="1"/>
      </font>
    </odxf>
    <ndxf>
      <font>
        <sz val="10"/>
        <color auto="1"/>
      </font>
    </ndxf>
  </rcc>
  <rcc rId="3033" sId="3" odxf="1" dxf="1">
    <nc r="AC53">
      <v>0</v>
    </nc>
    <odxf>
      <font>
        <sz val="10"/>
        <color auto="1"/>
      </font>
    </odxf>
    <ndxf>
      <font>
        <sz val="10"/>
        <color auto="1"/>
      </font>
    </ndxf>
  </rcc>
  <rcc rId="3034" sId="3" odxf="1" dxf="1">
    <nc r="AD53">
      <v>-9</v>
    </nc>
    <odxf>
      <font>
        <sz val="10"/>
        <color auto="1"/>
      </font>
    </odxf>
    <ndxf>
      <font>
        <sz val="10"/>
        <color auto="1"/>
      </font>
    </ndxf>
  </rcc>
  <rcc rId="3035" sId="3" odxf="1" dxf="1">
    <nc r="AE53">
      <v>0</v>
    </nc>
    <odxf>
      <font>
        <sz val="10"/>
        <color auto="1"/>
      </font>
    </odxf>
    <ndxf>
      <font>
        <sz val="10"/>
        <color auto="1"/>
      </font>
    </ndxf>
  </rcc>
  <rcc rId="3036" sId="3" odxf="1" dxf="1">
    <nc r="AF53">
      <v>0</v>
    </nc>
    <odxf>
      <font>
        <sz val="10"/>
        <color auto="1"/>
      </font>
    </odxf>
    <ndxf>
      <font>
        <sz val="10"/>
        <color auto="1"/>
      </font>
    </ndxf>
  </rcc>
  <rcc rId="3037" sId="3" odxf="1" dxf="1">
    <nc r="AG53">
      <v>0</v>
    </nc>
    <odxf>
      <font>
        <sz val="10"/>
        <color auto="1"/>
      </font>
    </odxf>
    <ndxf>
      <font>
        <sz val="10"/>
        <color auto="1"/>
      </font>
    </ndxf>
  </rcc>
  <rcc rId="3038" sId="3" odxf="1" dxf="1">
    <nc r="AH53">
      <v>0</v>
    </nc>
    <odxf>
      <font>
        <sz val="10"/>
        <color auto="1"/>
      </font>
    </odxf>
    <ndxf>
      <font>
        <sz val="10"/>
        <color auto="1"/>
      </font>
    </ndxf>
  </rcc>
  <rcc rId="3039" sId="3" odxf="1" dxf="1">
    <nc r="AI53">
      <v>0</v>
    </nc>
    <odxf>
      <font>
        <sz val="10"/>
        <color auto="1"/>
      </font>
    </odxf>
    <ndxf>
      <font>
        <sz val="10"/>
        <color auto="1"/>
      </font>
    </ndxf>
  </rcc>
  <rcc rId="3040" sId="3" odxf="1" dxf="1">
    <nc r="AJ53">
      <v>0</v>
    </nc>
    <odxf>
      <font>
        <sz val="10"/>
        <color auto="1"/>
      </font>
    </odxf>
    <ndxf>
      <font>
        <sz val="10"/>
        <color auto="1"/>
      </font>
    </ndxf>
  </rcc>
  <rcc rId="3041" sId="3" odxf="1" dxf="1">
    <nc r="AK53">
      <v>0</v>
    </nc>
    <odxf>
      <font>
        <sz val="10"/>
        <color auto="1"/>
      </font>
    </odxf>
    <ndxf>
      <font>
        <sz val="10"/>
        <color auto="1"/>
      </font>
    </ndxf>
  </rcc>
  <rcc rId="3042" sId="3" odxf="1" dxf="1">
    <nc r="AL53">
      <v>0</v>
    </nc>
    <odxf>
      <font>
        <sz val="10"/>
        <color auto="1"/>
      </font>
    </odxf>
    <ndxf>
      <font>
        <sz val="10"/>
        <color auto="1"/>
      </font>
    </ndxf>
  </rcc>
  <rcc rId="3043" sId="3" odxf="1" dxf="1">
    <nc r="AM53">
      <v>0</v>
    </nc>
    <odxf>
      <font>
        <sz val="10"/>
        <color auto="1"/>
      </font>
    </odxf>
    <ndxf>
      <font>
        <sz val="10"/>
        <color auto="1"/>
      </font>
    </ndxf>
  </rcc>
  <rcc rId="3044" sId="3" odxf="1" dxf="1">
    <nc r="AN53">
      <v>0</v>
    </nc>
    <odxf>
      <font>
        <sz val="10"/>
        <color auto="1"/>
      </font>
    </odxf>
    <ndxf>
      <font>
        <sz val="10"/>
        <color auto="1"/>
      </font>
    </ndxf>
  </rcc>
  <rcc rId="3045" sId="3" odxf="1" dxf="1">
    <nc r="AO53">
      <v>0</v>
    </nc>
    <odxf>
      <font>
        <sz val="10"/>
        <color auto="1"/>
      </font>
    </odxf>
    <ndxf>
      <font>
        <sz val="10"/>
        <color auto="1"/>
      </font>
    </ndxf>
  </rcc>
  <rcc rId="3046" sId="3" odxf="1" dxf="1">
    <nc r="AP53">
      <v>0</v>
    </nc>
    <odxf>
      <font>
        <sz val="10"/>
        <color auto="1"/>
      </font>
    </odxf>
    <ndxf>
      <font>
        <sz val="10"/>
        <color auto="1"/>
      </font>
    </ndxf>
  </rcc>
  <rcc rId="3047" sId="3" odxf="1" dxf="1">
    <nc r="AQ53">
      <v>0</v>
    </nc>
    <odxf>
      <font>
        <sz val="10"/>
        <color auto="1"/>
      </font>
    </odxf>
    <ndxf>
      <font>
        <sz val="10"/>
        <color auto="1"/>
      </font>
    </ndxf>
  </rcc>
  <rcc rId="3048" sId="3" odxf="1" dxf="1">
    <nc r="AR53">
      <v>0</v>
    </nc>
    <odxf>
      <font>
        <sz val="10"/>
        <color auto="1"/>
      </font>
    </odxf>
    <ndxf>
      <font>
        <sz val="10"/>
        <color auto="1"/>
      </font>
    </ndxf>
  </rcc>
  <rcc rId="3049" sId="3" odxf="1" dxf="1">
    <nc r="AS53">
      <v>0</v>
    </nc>
    <odxf>
      <font>
        <sz val="10"/>
        <color auto="1"/>
      </font>
    </odxf>
    <ndxf>
      <font>
        <sz val="10"/>
        <color auto="1"/>
      </font>
    </ndxf>
  </rcc>
  <rcc rId="3050" sId="3" odxf="1" dxf="1">
    <nc r="AT53">
      <v>0</v>
    </nc>
    <odxf>
      <font>
        <sz val="10"/>
        <color auto="1"/>
      </font>
    </odxf>
    <ndxf>
      <font>
        <sz val="10"/>
        <color auto="1"/>
      </font>
    </ndxf>
  </rcc>
  <rcc rId="3051" sId="3" odxf="1" dxf="1">
    <nc r="AU53">
      <v>0</v>
    </nc>
    <odxf>
      <font>
        <sz val="10"/>
        <color auto="1"/>
      </font>
    </odxf>
    <ndxf>
      <font>
        <sz val="10"/>
        <color auto="1"/>
      </font>
    </ndxf>
  </rcc>
  <rcc rId="3052" sId="3" odxf="1" dxf="1">
    <nc r="AV53">
      <v>0</v>
    </nc>
    <odxf>
      <font>
        <sz val="10"/>
        <color auto="1"/>
      </font>
    </odxf>
    <ndxf>
      <font>
        <sz val="10"/>
        <color auto="1"/>
      </font>
    </ndxf>
  </rcc>
  <rcc rId="3053" sId="3" odxf="1" dxf="1">
    <nc r="AW53">
      <v>0</v>
    </nc>
    <odxf>
      <font>
        <sz val="10"/>
        <color auto="1"/>
      </font>
    </odxf>
    <ndxf>
      <font>
        <sz val="10"/>
        <color auto="1"/>
      </font>
    </ndxf>
  </rcc>
  <rcc rId="3054" sId="3" odxf="1" dxf="1">
    <nc r="AX53">
      <v>0</v>
    </nc>
    <odxf>
      <font>
        <sz val="10"/>
        <color auto="1"/>
      </font>
    </odxf>
    <ndxf>
      <font>
        <sz val="10"/>
        <color auto="1"/>
      </font>
    </ndxf>
  </rcc>
  <rcc rId="3055" sId="3" odxf="1" dxf="1">
    <nc r="AY53">
      <v>0</v>
    </nc>
    <odxf>
      <font>
        <sz val="10"/>
        <color auto="1"/>
      </font>
    </odxf>
    <ndxf>
      <font>
        <sz val="10"/>
        <color auto="1"/>
      </font>
    </ndxf>
  </rcc>
  <rcc rId="3056" sId="3" odxf="1" dxf="1">
    <nc r="AZ53">
      <v>0</v>
    </nc>
    <odxf>
      <font>
        <sz val="10"/>
        <color auto="1"/>
      </font>
    </odxf>
    <ndxf>
      <font>
        <sz val="10"/>
        <color auto="1"/>
      </font>
    </ndxf>
  </rcc>
  <rcc rId="3057" sId="3" odxf="1" dxf="1">
    <nc r="BA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58" sId="3" odxf="1" dxf="1">
    <nc r="BB53">
      <v>0</v>
    </nc>
    <odxf>
      <font>
        <sz val="10"/>
        <color auto="1"/>
      </font>
    </odxf>
    <ndxf>
      <font>
        <sz val="10"/>
        <color auto="1"/>
      </font>
    </ndxf>
  </rcc>
  <rcc rId="3059" sId="3" odxf="1" dxf="1">
    <nc r="BC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60" sId="3" odxf="1" dxf="1">
    <nc r="BD53">
      <v>0</v>
    </nc>
    <odxf>
      <font>
        <sz val="10"/>
        <color auto="1"/>
      </font>
    </odxf>
    <ndxf>
      <font>
        <sz val="10"/>
        <color auto="1"/>
      </font>
    </ndxf>
  </rcc>
  <rcc rId="3061" sId="3" odxf="1" dxf="1">
    <nc r="BE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62" sId="3" odxf="1" dxf="1">
    <nc r="BF53">
      <v>85.4</v>
    </nc>
    <odxf>
      <font>
        <sz val="10"/>
        <color auto="1"/>
      </font>
    </odxf>
    <ndxf>
      <font>
        <sz val="10"/>
        <color auto="1"/>
      </font>
    </ndxf>
  </rcc>
  <rcc rId="3063" sId="3" odxf="1" dxf="1">
    <nc r="BG53">
      <v>98.3</v>
    </nc>
    <odxf>
      <font>
        <sz val="10"/>
        <color auto="1"/>
      </font>
    </odxf>
    <ndxf>
      <font>
        <sz val="10"/>
        <color auto="1"/>
      </font>
    </ndxf>
  </rcc>
  <rcc rId="3064" sId="3" odxf="1" dxf="1">
    <nc r="BH53">
      <v>63.9</v>
    </nc>
    <odxf>
      <font>
        <sz val="10"/>
        <color auto="1"/>
      </font>
    </odxf>
    <ndxf>
      <font>
        <sz val="10"/>
        <color auto="1"/>
      </font>
    </ndxf>
  </rcc>
  <rfmt sheetId="3" sqref="A53:XFD53" start="0" length="0">
    <dxf>
      <alignment vertical="center" wrapText="1"/>
    </dxf>
  </rfmt>
  <rcc rId="3065" sId="3" odxf="1" dxf="1">
    <oc r="A54" t="inlineStr">
      <is>
        <t>Khách Hàng</t>
      </is>
    </oc>
    <nc r="A54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54" start="0" length="0">
    <dxf>
      <font>
        <sz val="10"/>
        <color auto="1"/>
      </font>
    </dxf>
  </rfmt>
  <rfmt sheetId="3" sqref="C54" start="0" length="0">
    <dxf>
      <font>
        <sz val="10"/>
        <color auto="1"/>
      </font>
    </dxf>
  </rfmt>
  <rfmt sheetId="3" sqref="D54" start="0" length="0">
    <dxf>
      <font>
        <sz val="10"/>
        <color auto="1"/>
      </font>
    </dxf>
  </rfmt>
  <rcc rId="3066" sId="3" odxf="1" dxf="1">
    <oc r="E54" t="inlineStr">
      <is>
        <t>TĐ SÔNG CÁI</t>
      </is>
    </oc>
    <nc r="E54" t="inlineStr">
      <is>
        <t>NMĐ SÔNG PHA</t>
      </is>
    </nc>
    <odxf>
      <font>
        <sz val="10"/>
        <color auto="1"/>
      </font>
    </odxf>
    <ndxf>
      <font>
        <sz val="10"/>
        <color auto="1"/>
      </font>
    </ndxf>
  </rcc>
  <rfmt sheetId="3" sqref="F54" start="0" length="0">
    <dxf>
      <font>
        <sz val="10"/>
        <color auto="1"/>
      </font>
    </dxf>
  </rfmt>
  <rcc rId="3067" sId="3" odxf="1" dxf="1">
    <nc r="G5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068" sId="3" odxf="1" dxf="1">
    <nc r="H54">
      <v>119</v>
    </nc>
    <odxf>
      <font>
        <sz val="10"/>
        <color auto="1"/>
      </font>
    </odxf>
    <ndxf>
      <font>
        <sz val="10"/>
        <color auto="1"/>
      </font>
    </ndxf>
  </rcc>
  <rfmt sheetId="3" sqref="I54" start="0" length="0">
    <dxf>
      <font>
        <sz val="10"/>
        <color auto="1"/>
      </font>
    </dxf>
  </rfmt>
  <rcc rId="3069" sId="3" odxf="1" dxf="1">
    <nc r="J54">
      <v>7.4</v>
    </nc>
    <odxf>
      <font>
        <sz val="10"/>
        <color auto="1"/>
      </font>
    </odxf>
    <ndxf>
      <font>
        <sz val="10"/>
        <color auto="1"/>
      </font>
    </ndxf>
  </rcc>
  <rcc rId="3070" sId="3" odxf="1" dxf="1">
    <nc r="K54">
      <v>7.4</v>
    </nc>
    <odxf>
      <font>
        <sz val="10"/>
        <color auto="1"/>
      </font>
    </odxf>
    <ndxf>
      <font>
        <sz val="10"/>
        <color auto="1"/>
      </font>
    </ndxf>
  </rcc>
  <rcc rId="3071" sId="3" odxf="1" dxf="1">
    <nc r="L54">
      <v>7.4</v>
    </nc>
    <odxf>
      <font>
        <sz val="10"/>
        <color auto="1"/>
      </font>
    </odxf>
    <ndxf>
      <font>
        <sz val="10"/>
        <color auto="1"/>
      </font>
    </ndxf>
  </rcc>
  <rcc rId="3072" sId="3" odxf="1" dxf="1">
    <nc r="M54">
      <v>7.4</v>
    </nc>
    <odxf>
      <font>
        <sz val="10"/>
        <color auto="1"/>
      </font>
    </odxf>
    <ndxf>
      <font>
        <sz val="10"/>
        <color auto="1"/>
      </font>
    </ndxf>
  </rcc>
  <rcc rId="3073" sId="3" odxf="1" dxf="1">
    <nc r="N54">
      <v>7.4</v>
    </nc>
    <odxf>
      <font>
        <sz val="10"/>
        <color auto="1"/>
      </font>
    </odxf>
    <ndxf>
      <font>
        <sz val="10"/>
        <color auto="1"/>
      </font>
    </ndxf>
  </rcc>
  <rcc rId="3074" sId="3" odxf="1" dxf="1">
    <nc r="O54">
      <v>7.4</v>
    </nc>
    <odxf>
      <font>
        <sz val="10"/>
        <color auto="1"/>
      </font>
    </odxf>
    <ndxf>
      <font>
        <sz val="10"/>
        <color auto="1"/>
      </font>
    </ndxf>
  </rcc>
  <rcc rId="3075" sId="3" odxf="1" dxf="1">
    <nc r="P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76" sId="3" odxf="1" dxf="1">
    <nc r="Q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77" sId="3" odxf="1" dxf="1">
    <nc r="R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78" sId="3" odxf="1" dxf="1">
    <nc r="S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79" sId="3" odxf="1" dxf="1">
    <nc r="T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80" sId="3" odxf="1" dxf="1">
    <nc r="U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81" sId="3" odxf="1" dxf="1">
    <nc r="V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82" sId="3" odxf="1" dxf="1">
    <nc r="W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83" sId="3" odxf="1" dxf="1">
    <nc r="X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84" sId="3" odxf="1" dxf="1">
    <nc r="Y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85" sId="3" odxf="1" dxf="1">
    <nc r="Z54">
      <v>0</v>
    </nc>
    <odxf>
      <font>
        <sz val="10"/>
        <color auto="1"/>
      </font>
    </odxf>
    <ndxf>
      <font>
        <sz val="10"/>
        <color auto="1"/>
      </font>
    </ndxf>
  </rcc>
  <rcc rId="3086" sId="3" odxf="1" dxf="1">
    <nc r="AA54">
      <v>0</v>
    </nc>
    <odxf>
      <font>
        <sz val="10"/>
        <color auto="1"/>
      </font>
    </odxf>
    <ndxf>
      <font>
        <sz val="10"/>
        <color auto="1"/>
      </font>
    </ndxf>
  </rcc>
  <rcc rId="3087" sId="3" odxf="1" dxf="1">
    <nc r="AB54">
      <v>0</v>
    </nc>
    <odxf>
      <font>
        <sz val="10"/>
        <color auto="1"/>
      </font>
    </odxf>
    <ndxf>
      <font>
        <sz val="10"/>
        <color auto="1"/>
      </font>
    </ndxf>
  </rcc>
  <rcc rId="3088" sId="3" odxf="1" dxf="1">
    <nc r="AC54">
      <v>0</v>
    </nc>
    <odxf>
      <font>
        <sz val="10"/>
        <color auto="1"/>
      </font>
    </odxf>
    <ndxf>
      <font>
        <sz val="10"/>
        <color auto="1"/>
      </font>
    </ndxf>
  </rcc>
  <rcc rId="3089" sId="3" odxf="1" dxf="1">
    <nc r="AD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090" sId="3" odxf="1" dxf="1">
    <nc r="AE54">
      <v>0</v>
    </nc>
    <odxf>
      <font>
        <sz val="10"/>
        <color auto="1"/>
      </font>
    </odxf>
    <ndxf>
      <font>
        <sz val="10"/>
        <color auto="1"/>
      </font>
    </ndxf>
  </rcc>
  <rcc rId="3091" sId="3" odxf="1" dxf="1">
    <nc r="AF54">
      <v>0</v>
    </nc>
    <odxf>
      <font>
        <sz val="10"/>
        <color auto="1"/>
      </font>
    </odxf>
    <ndxf>
      <font>
        <sz val="10"/>
        <color auto="1"/>
      </font>
    </ndxf>
  </rcc>
  <rcc rId="3092" sId="3" odxf="1" dxf="1">
    <nc r="AG54">
      <v>0</v>
    </nc>
    <odxf>
      <font>
        <sz val="10"/>
        <color auto="1"/>
      </font>
    </odxf>
    <ndxf>
      <font>
        <sz val="10"/>
        <color auto="1"/>
      </font>
    </ndxf>
  </rcc>
  <rcc rId="3093" sId="3" odxf="1" dxf="1">
    <nc r="AH54">
      <v>0</v>
    </nc>
    <odxf>
      <font>
        <sz val="10"/>
        <color auto="1"/>
      </font>
    </odxf>
    <ndxf>
      <font>
        <sz val="10"/>
        <color auto="1"/>
      </font>
    </ndxf>
  </rcc>
  <rcc rId="3094" sId="3" odxf="1" dxf="1">
    <nc r="AI54">
      <v>0</v>
    </nc>
    <odxf>
      <font>
        <sz val="10"/>
        <color auto="1"/>
      </font>
    </odxf>
    <ndxf>
      <font>
        <sz val="10"/>
        <color auto="1"/>
      </font>
    </ndxf>
  </rcc>
  <rcc rId="3095" sId="3" odxf="1" dxf="1">
    <nc r="AJ54">
      <v>0</v>
    </nc>
    <odxf>
      <font>
        <sz val="10"/>
        <color auto="1"/>
      </font>
    </odxf>
    <ndxf>
      <font>
        <sz val="10"/>
        <color auto="1"/>
      </font>
    </ndxf>
  </rcc>
  <rcc rId="3096" sId="3" odxf="1" dxf="1">
    <nc r="AK54">
      <v>0</v>
    </nc>
    <odxf>
      <font>
        <sz val="10"/>
        <color auto="1"/>
      </font>
    </odxf>
    <ndxf>
      <font>
        <sz val="10"/>
        <color auto="1"/>
      </font>
    </ndxf>
  </rcc>
  <rcc rId="3097" sId="3" odxf="1" dxf="1">
    <nc r="AL54">
      <v>0</v>
    </nc>
    <odxf>
      <font>
        <sz val="10"/>
        <color auto="1"/>
      </font>
    </odxf>
    <ndxf>
      <font>
        <sz val="10"/>
        <color auto="1"/>
      </font>
    </ndxf>
  </rcc>
  <rcc rId="3098" sId="3" odxf="1" dxf="1">
    <nc r="AM54">
      <v>0</v>
    </nc>
    <odxf>
      <font>
        <sz val="10"/>
        <color auto="1"/>
      </font>
    </odxf>
    <ndxf>
      <font>
        <sz val="10"/>
        <color auto="1"/>
      </font>
    </ndxf>
  </rcc>
  <rcc rId="3099" sId="3" odxf="1" dxf="1">
    <nc r="AN54">
      <v>0</v>
    </nc>
    <odxf>
      <font>
        <sz val="10"/>
        <color auto="1"/>
      </font>
    </odxf>
    <ndxf>
      <font>
        <sz val="10"/>
        <color auto="1"/>
      </font>
    </ndxf>
  </rcc>
  <rcc rId="3100" sId="3" odxf="1" dxf="1">
    <nc r="AO54">
      <v>3.4</v>
    </nc>
    <odxf>
      <font>
        <sz val="10"/>
        <color auto="1"/>
      </font>
    </odxf>
    <ndxf>
      <font>
        <sz val="10"/>
        <color auto="1"/>
      </font>
    </ndxf>
  </rcc>
  <rcc rId="3101" sId="3" odxf="1" dxf="1">
    <nc r="AP54">
      <v>7.4</v>
    </nc>
    <odxf>
      <font>
        <sz val="10"/>
        <color auto="1"/>
      </font>
    </odxf>
    <ndxf>
      <font>
        <sz val="10"/>
        <color auto="1"/>
      </font>
    </ndxf>
  </rcc>
  <rcc rId="3102" sId="3" odxf="1" dxf="1">
    <nc r="AQ54">
      <v>7.4</v>
    </nc>
    <odxf>
      <font>
        <sz val="10"/>
        <color auto="1"/>
      </font>
    </odxf>
    <ndxf>
      <font>
        <sz val="10"/>
        <color auto="1"/>
      </font>
    </ndxf>
  </rcc>
  <rcc rId="3103" sId="3" odxf="1" dxf="1">
    <nc r="AR54">
      <v>7.4</v>
    </nc>
    <odxf>
      <font>
        <sz val="10"/>
        <color auto="1"/>
      </font>
    </odxf>
    <ndxf>
      <font>
        <sz val="10"/>
        <color auto="1"/>
      </font>
    </ndxf>
  </rcc>
  <rcc rId="3104" sId="3" odxf="1" dxf="1">
    <nc r="AS54">
      <v>7.4</v>
    </nc>
    <odxf>
      <font>
        <sz val="10"/>
        <color auto="1"/>
      </font>
    </odxf>
    <ndxf>
      <font>
        <sz val="10"/>
        <color auto="1"/>
      </font>
    </ndxf>
  </rcc>
  <rcc rId="3105" sId="3" odxf="1" dxf="1">
    <nc r="AT54">
      <v>7.4</v>
    </nc>
    <odxf>
      <font>
        <sz val="10"/>
        <color auto="1"/>
      </font>
    </odxf>
    <ndxf>
      <font>
        <sz val="10"/>
        <color auto="1"/>
      </font>
    </ndxf>
  </rcc>
  <rcc rId="3106" sId="3" odxf="1" dxf="1">
    <nc r="AU54">
      <v>7.4</v>
    </nc>
    <odxf>
      <font>
        <sz val="10"/>
        <color auto="1"/>
      </font>
    </odxf>
    <ndxf>
      <font>
        <sz val="10"/>
        <color auto="1"/>
      </font>
    </ndxf>
  </rcc>
  <rcc rId="3107" sId="3" odxf="1" dxf="1">
    <nc r="AV54">
      <v>7.4</v>
    </nc>
    <odxf>
      <font>
        <sz val="10"/>
        <color auto="1"/>
      </font>
    </odxf>
    <ndxf>
      <font>
        <sz val="10"/>
        <color auto="1"/>
      </font>
    </ndxf>
  </rcc>
  <rcc rId="3108" sId="3" odxf="1" dxf="1">
    <nc r="AW54">
      <v>7.4</v>
    </nc>
    <odxf>
      <font>
        <sz val="10"/>
        <color auto="1"/>
      </font>
    </odxf>
    <ndxf>
      <font>
        <sz val="10"/>
        <color auto="1"/>
      </font>
    </ndxf>
  </rcc>
  <rcc rId="3109" sId="3" odxf="1" dxf="1">
    <nc r="AX54">
      <v>7.4</v>
    </nc>
    <odxf>
      <font>
        <sz val="10"/>
        <color auto="1"/>
      </font>
    </odxf>
    <ndxf>
      <font>
        <sz val="10"/>
        <color auto="1"/>
      </font>
    </ndxf>
  </rcc>
  <rcc rId="3110" sId="3" odxf="1" dxf="1">
    <nc r="AY54">
      <v>7.4</v>
    </nc>
    <odxf>
      <font>
        <sz val="10"/>
        <color auto="1"/>
      </font>
    </odxf>
    <ndxf>
      <font>
        <sz val="10"/>
        <color auto="1"/>
      </font>
    </ndxf>
  </rcc>
  <rcc rId="3111" sId="3" odxf="1" dxf="1">
    <nc r="AZ54">
      <v>7.4</v>
    </nc>
    <odxf>
      <font>
        <sz val="10"/>
        <color auto="1"/>
      </font>
    </odxf>
    <ndxf>
      <font>
        <sz val="10"/>
        <color auto="1"/>
      </font>
    </ndxf>
  </rcc>
  <rcc rId="3112" sId="3" odxf="1" dxf="1">
    <nc r="BA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13" sId="3" odxf="1" dxf="1">
    <nc r="BB54">
      <v>7.4</v>
    </nc>
    <odxf>
      <font>
        <sz val="10"/>
        <color auto="1"/>
      </font>
    </odxf>
    <ndxf>
      <font>
        <sz val="10"/>
        <color auto="1"/>
      </font>
    </ndxf>
  </rcc>
  <rcc rId="3114" sId="3" odxf="1" dxf="1">
    <nc r="BC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15" sId="3" odxf="1" dxf="1">
    <nc r="BD54">
      <v>7.4</v>
    </nc>
    <odxf>
      <font>
        <sz val="10"/>
        <color auto="1"/>
      </font>
    </odxf>
    <ndxf>
      <font>
        <sz val="10"/>
        <color auto="1"/>
      </font>
    </ndxf>
  </rcc>
  <rcc rId="3116" sId="3" odxf="1" dxf="1">
    <nc r="BE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17" sId="3" odxf="1" dxf="1">
    <nc r="BF54">
      <v>5</v>
    </nc>
    <odxf>
      <font>
        <sz val="10"/>
        <color auto="1"/>
      </font>
    </odxf>
    <ndxf>
      <font>
        <sz val="10"/>
        <color auto="1"/>
      </font>
    </ndxf>
  </rcc>
  <rcc rId="3118" sId="3" odxf="1" dxf="1">
    <nc r="BG54">
      <v>7.4</v>
    </nc>
    <odxf>
      <font>
        <sz val="10"/>
        <color auto="1"/>
      </font>
    </odxf>
    <ndxf>
      <font>
        <sz val="10"/>
        <color auto="1"/>
      </font>
    </ndxf>
  </rcc>
  <rcc rId="3119" sId="3" odxf="1" dxf="1">
    <nc r="BH54">
      <v>0</v>
    </nc>
    <odxf>
      <font>
        <sz val="10"/>
        <color auto="1"/>
      </font>
    </odxf>
    <ndxf>
      <font>
        <sz val="10"/>
        <color auto="1"/>
      </font>
    </ndxf>
  </rcc>
  <rfmt sheetId="3" sqref="A54:XFD54" start="0" length="0">
    <dxf>
      <alignment vertical="center" wrapText="1"/>
    </dxf>
  </rfmt>
  <rcc rId="3120" sId="3" odxf="1" dxf="1">
    <oc r="A55" t="inlineStr">
      <is>
        <t>Khách Hàng</t>
      </is>
    </oc>
    <nc r="A55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55" start="0" length="0">
    <dxf>
      <font>
        <sz val="10"/>
        <color auto="1"/>
      </font>
    </dxf>
  </rfmt>
  <rfmt sheetId="3" sqref="C55" start="0" length="0">
    <dxf>
      <font>
        <sz val="10"/>
        <color auto="1"/>
      </font>
    </dxf>
  </rfmt>
  <rfmt sheetId="3" sqref="D55" start="0" length="0">
    <dxf>
      <font>
        <sz val="10"/>
        <color auto="1"/>
      </font>
    </dxf>
  </rfmt>
  <rcc rId="3121" sId="3" odxf="1" dxf="1">
    <oc r="E55" t="inlineStr">
      <is>
        <t>TĐ SÔNG CÁI</t>
      </is>
    </oc>
    <nc r="E55" t="inlineStr">
      <is>
        <t>NMĐ SÔNG PHA</t>
      </is>
    </nc>
    <odxf>
      <font>
        <sz val="10"/>
        <color auto="1"/>
      </font>
    </odxf>
    <ndxf>
      <font>
        <sz val="10"/>
        <color auto="1"/>
      </font>
    </ndxf>
  </rcc>
  <rfmt sheetId="3" sqref="F55" start="0" length="0">
    <dxf>
      <font>
        <sz val="10"/>
        <color auto="1"/>
      </font>
    </dxf>
  </rfmt>
  <rcc rId="3122" sId="3" odxf="1" dxf="1">
    <nc r="G5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123" sId="3" odxf="1" dxf="1">
    <nc r="H55">
      <v>119</v>
    </nc>
    <odxf>
      <font>
        <sz val="10"/>
        <color auto="1"/>
      </font>
    </odxf>
    <ndxf>
      <font>
        <sz val="10"/>
        <color auto="1"/>
      </font>
    </ndxf>
  </rcc>
  <rfmt sheetId="3" sqref="I55" start="0" length="0">
    <dxf>
      <font>
        <sz val="10"/>
        <color auto="1"/>
      </font>
    </dxf>
  </rfmt>
  <rcc rId="3124" sId="3" odxf="1" dxf="1">
    <nc r="J55">
      <v>0.5</v>
    </nc>
    <odxf>
      <font>
        <sz val="10"/>
        <color auto="1"/>
      </font>
    </odxf>
    <ndxf>
      <font>
        <sz val="10"/>
        <color auto="1"/>
      </font>
    </ndxf>
  </rcc>
  <rcc rId="3125" sId="3" odxf="1" dxf="1">
    <nc r="K55">
      <v>0.5</v>
    </nc>
    <odxf>
      <font>
        <sz val="10"/>
        <color auto="1"/>
      </font>
    </odxf>
    <ndxf>
      <font>
        <sz val="10"/>
        <color auto="1"/>
      </font>
    </ndxf>
  </rcc>
  <rcc rId="3126" sId="3" odxf="1" dxf="1">
    <nc r="L55">
      <v>0.5</v>
    </nc>
    <odxf>
      <font>
        <sz val="10"/>
        <color auto="1"/>
      </font>
    </odxf>
    <ndxf>
      <font>
        <sz val="10"/>
        <color auto="1"/>
      </font>
    </ndxf>
  </rcc>
  <rcc rId="3127" sId="3" odxf="1" dxf="1">
    <nc r="M55">
      <v>0.5</v>
    </nc>
    <odxf>
      <font>
        <sz val="10"/>
        <color auto="1"/>
      </font>
    </odxf>
    <ndxf>
      <font>
        <sz val="10"/>
        <color auto="1"/>
      </font>
    </ndxf>
  </rcc>
  <rcc rId="3128" sId="3" odxf="1" dxf="1">
    <nc r="N55">
      <v>0.5</v>
    </nc>
    <odxf>
      <font>
        <sz val="10"/>
        <color auto="1"/>
      </font>
    </odxf>
    <ndxf>
      <font>
        <sz val="10"/>
        <color auto="1"/>
      </font>
    </ndxf>
  </rcc>
  <rcc rId="3129" sId="3" odxf="1" dxf="1">
    <nc r="O55">
      <v>0.5</v>
    </nc>
    <odxf>
      <font>
        <sz val="10"/>
        <color auto="1"/>
      </font>
    </odxf>
    <ndxf>
      <font>
        <sz val="10"/>
        <color auto="1"/>
      </font>
    </ndxf>
  </rcc>
  <rcc rId="3130" sId="3" odxf="1" dxf="1">
    <nc r="P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31" sId="3" odxf="1" dxf="1">
    <nc r="Q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32" sId="3" odxf="1" dxf="1">
    <nc r="R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33" sId="3" odxf="1" dxf="1">
    <nc r="S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34" sId="3" odxf="1" dxf="1">
    <nc r="T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35" sId="3" odxf="1" dxf="1">
    <nc r="U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36" sId="3" odxf="1" dxf="1">
    <nc r="V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37" sId="3" odxf="1" dxf="1">
    <nc r="W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38" sId="3" odxf="1" dxf="1">
    <nc r="X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39" sId="3" odxf="1" dxf="1">
    <nc r="Y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40" sId="3" odxf="1" dxf="1">
    <nc r="Z55">
      <v>0</v>
    </nc>
    <odxf>
      <font>
        <sz val="10"/>
        <color auto="1"/>
      </font>
    </odxf>
    <ndxf>
      <font>
        <sz val="10"/>
        <color auto="1"/>
      </font>
    </ndxf>
  </rcc>
  <rcc rId="3141" sId="3" odxf="1" dxf="1">
    <nc r="AA55">
      <v>0</v>
    </nc>
    <odxf>
      <font>
        <sz val="10"/>
        <color auto="1"/>
      </font>
    </odxf>
    <ndxf>
      <font>
        <sz val="10"/>
        <color auto="1"/>
      </font>
    </ndxf>
  </rcc>
  <rcc rId="3142" sId="3" odxf="1" dxf="1">
    <nc r="AB55">
      <v>0</v>
    </nc>
    <odxf>
      <font>
        <sz val="10"/>
        <color auto="1"/>
      </font>
    </odxf>
    <ndxf>
      <font>
        <sz val="10"/>
        <color auto="1"/>
      </font>
    </ndxf>
  </rcc>
  <rcc rId="3143" sId="3" odxf="1" dxf="1">
    <nc r="AC55">
      <v>0</v>
    </nc>
    <odxf>
      <font>
        <sz val="10"/>
        <color auto="1"/>
      </font>
    </odxf>
    <ndxf>
      <font>
        <sz val="10"/>
        <color auto="1"/>
      </font>
    </ndxf>
  </rcc>
  <rcc rId="3144" sId="3" odxf="1" dxf="1">
    <nc r="AD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45" sId="3" odxf="1" dxf="1">
    <nc r="AE55">
      <v>0</v>
    </nc>
    <odxf>
      <font>
        <sz val="10"/>
        <color auto="1"/>
      </font>
    </odxf>
    <ndxf>
      <font>
        <sz val="10"/>
        <color auto="1"/>
      </font>
    </ndxf>
  </rcc>
  <rcc rId="3146" sId="3" odxf="1" dxf="1">
    <nc r="AF55">
      <v>0</v>
    </nc>
    <odxf>
      <font>
        <sz val="10"/>
        <color auto="1"/>
      </font>
    </odxf>
    <ndxf>
      <font>
        <sz val="10"/>
        <color auto="1"/>
      </font>
    </ndxf>
  </rcc>
  <rcc rId="3147" sId="3" odxf="1" dxf="1">
    <nc r="AG55">
      <v>0</v>
    </nc>
    <odxf>
      <font>
        <sz val="10"/>
        <color auto="1"/>
      </font>
    </odxf>
    <ndxf>
      <font>
        <sz val="10"/>
        <color auto="1"/>
      </font>
    </ndxf>
  </rcc>
  <rcc rId="3148" sId="3" odxf="1" dxf="1">
    <nc r="AH55">
      <v>0</v>
    </nc>
    <odxf>
      <font>
        <sz val="10"/>
        <color auto="1"/>
      </font>
    </odxf>
    <ndxf>
      <font>
        <sz val="10"/>
        <color auto="1"/>
      </font>
    </ndxf>
  </rcc>
  <rcc rId="3149" sId="3" odxf="1" dxf="1">
    <nc r="AI55">
      <v>0</v>
    </nc>
    <odxf>
      <font>
        <sz val="10"/>
        <color auto="1"/>
      </font>
    </odxf>
    <ndxf>
      <font>
        <sz val="10"/>
        <color auto="1"/>
      </font>
    </ndxf>
  </rcc>
  <rcc rId="3150" sId="3" odxf="1" dxf="1">
    <nc r="AJ55">
      <v>0</v>
    </nc>
    <odxf>
      <font>
        <sz val="10"/>
        <color auto="1"/>
      </font>
    </odxf>
    <ndxf>
      <font>
        <sz val="10"/>
        <color auto="1"/>
      </font>
    </ndxf>
  </rcc>
  <rcc rId="3151" sId="3" odxf="1" dxf="1">
    <nc r="AK55">
      <v>0</v>
    </nc>
    <odxf>
      <font>
        <sz val="10"/>
        <color auto="1"/>
      </font>
    </odxf>
    <ndxf>
      <font>
        <sz val="10"/>
        <color auto="1"/>
      </font>
    </ndxf>
  </rcc>
  <rcc rId="3152" sId="3" odxf="1" dxf="1">
    <nc r="AL55">
      <v>0</v>
    </nc>
    <odxf>
      <font>
        <sz val="10"/>
        <color auto="1"/>
      </font>
    </odxf>
    <ndxf>
      <font>
        <sz val="10"/>
        <color auto="1"/>
      </font>
    </ndxf>
  </rcc>
  <rcc rId="3153" sId="3" odxf="1" dxf="1">
    <nc r="AM55">
      <v>0</v>
    </nc>
    <odxf>
      <font>
        <sz val="10"/>
        <color auto="1"/>
      </font>
    </odxf>
    <ndxf>
      <font>
        <sz val="10"/>
        <color auto="1"/>
      </font>
    </ndxf>
  </rcc>
  <rcc rId="3154" sId="3" odxf="1" dxf="1">
    <nc r="AN55">
      <v>0</v>
    </nc>
    <odxf>
      <font>
        <sz val="10"/>
        <color auto="1"/>
      </font>
    </odxf>
    <ndxf>
      <font>
        <sz val="10"/>
        <color auto="1"/>
      </font>
    </ndxf>
  </rcc>
  <rcc rId="3155" sId="3" odxf="1" dxf="1">
    <nc r="AO55">
      <v>0.1</v>
    </nc>
    <odxf>
      <font>
        <sz val="10"/>
        <color auto="1"/>
      </font>
    </odxf>
    <ndxf>
      <font>
        <sz val="10"/>
        <color auto="1"/>
      </font>
    </ndxf>
  </rcc>
  <rcc rId="3156" sId="3" odxf="1" dxf="1">
    <nc r="AP55">
      <v>0.4</v>
    </nc>
    <odxf>
      <font>
        <sz val="10"/>
        <color auto="1"/>
      </font>
    </odxf>
    <ndxf>
      <font>
        <sz val="10"/>
        <color auto="1"/>
      </font>
    </ndxf>
  </rcc>
  <rcc rId="3157" sId="3" odxf="1" dxf="1">
    <nc r="AQ55">
      <v>0.5</v>
    </nc>
    <odxf>
      <font>
        <sz val="10"/>
        <color auto="1"/>
      </font>
    </odxf>
    <ndxf>
      <font>
        <sz val="10"/>
        <color auto="1"/>
      </font>
    </ndxf>
  </rcc>
  <rcc rId="3158" sId="3" odxf="1" dxf="1">
    <nc r="AR55">
      <v>0.4</v>
    </nc>
    <odxf>
      <font>
        <sz val="10"/>
        <color auto="1"/>
      </font>
    </odxf>
    <ndxf>
      <font>
        <sz val="10"/>
        <color auto="1"/>
      </font>
    </ndxf>
  </rcc>
  <rcc rId="3159" sId="3" odxf="1" dxf="1">
    <nc r="AS55">
      <v>0.4</v>
    </nc>
    <odxf>
      <font>
        <sz val="10"/>
        <color auto="1"/>
      </font>
    </odxf>
    <ndxf>
      <font>
        <sz val="10"/>
        <color auto="1"/>
      </font>
    </ndxf>
  </rcc>
  <rcc rId="3160" sId="3" odxf="1" dxf="1">
    <nc r="AT55">
      <v>0.5</v>
    </nc>
    <odxf>
      <font>
        <sz val="10"/>
        <color auto="1"/>
      </font>
    </odxf>
    <ndxf>
      <font>
        <sz val="10"/>
        <color auto="1"/>
      </font>
    </ndxf>
  </rcc>
  <rcc rId="3161" sId="3" odxf="1" dxf="1">
    <nc r="AU55">
      <v>0.5</v>
    </nc>
    <odxf>
      <font>
        <sz val="10"/>
        <color auto="1"/>
      </font>
    </odxf>
    <ndxf>
      <font>
        <sz val="10"/>
        <color auto="1"/>
      </font>
    </ndxf>
  </rcc>
  <rcc rId="3162" sId="3" odxf="1" dxf="1">
    <nc r="AV55">
      <v>0.5</v>
    </nc>
    <odxf>
      <font>
        <sz val="10"/>
        <color auto="1"/>
      </font>
    </odxf>
    <ndxf>
      <font>
        <sz val="10"/>
        <color auto="1"/>
      </font>
    </ndxf>
  </rcc>
  <rcc rId="3163" sId="3" odxf="1" dxf="1">
    <nc r="AW55">
      <v>0.4</v>
    </nc>
    <odxf>
      <font>
        <sz val="10"/>
        <color auto="1"/>
      </font>
    </odxf>
    <ndxf>
      <font>
        <sz val="10"/>
        <color auto="1"/>
      </font>
    </ndxf>
  </rcc>
  <rcc rId="3164" sId="3" odxf="1" dxf="1">
    <nc r="AX55">
      <v>0.4</v>
    </nc>
    <odxf>
      <font>
        <sz val="10"/>
        <color auto="1"/>
      </font>
    </odxf>
    <ndxf>
      <font>
        <sz val="10"/>
        <color auto="1"/>
      </font>
    </ndxf>
  </rcc>
  <rcc rId="3165" sId="3" odxf="1" dxf="1">
    <nc r="AY55">
      <v>0.5</v>
    </nc>
    <odxf>
      <font>
        <sz val="10"/>
        <color auto="1"/>
      </font>
    </odxf>
    <ndxf>
      <font>
        <sz val="10"/>
        <color auto="1"/>
      </font>
    </ndxf>
  </rcc>
  <rcc rId="3166" sId="3" odxf="1" dxf="1">
    <nc r="AZ55">
      <v>0.5</v>
    </nc>
    <odxf>
      <font>
        <sz val="10"/>
        <color auto="1"/>
      </font>
    </odxf>
    <ndxf>
      <font>
        <sz val="10"/>
        <color auto="1"/>
      </font>
    </ndxf>
  </rcc>
  <rcc rId="3167" sId="3" odxf="1" dxf="1">
    <nc r="BA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68" sId="3" odxf="1" dxf="1">
    <nc r="BB55">
      <v>0.5</v>
    </nc>
    <odxf>
      <font>
        <sz val="10"/>
        <color auto="1"/>
      </font>
    </odxf>
    <ndxf>
      <font>
        <sz val="10"/>
        <color auto="1"/>
      </font>
    </ndxf>
  </rcc>
  <rcc rId="3169" sId="3" odxf="1" dxf="1">
    <nc r="BC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70" sId="3" odxf="1" dxf="1">
    <nc r="BD55">
      <v>0.5</v>
    </nc>
    <odxf>
      <font>
        <sz val="10"/>
        <color auto="1"/>
      </font>
    </odxf>
    <ndxf>
      <font>
        <sz val="10"/>
        <color auto="1"/>
      </font>
    </ndxf>
  </rcc>
  <rcc rId="3171" sId="3" odxf="1" dxf="1">
    <nc r="BE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172" sId="3" odxf="1" dxf="1">
    <nc r="BF55">
      <v>5</v>
    </nc>
    <odxf>
      <font>
        <sz val="10"/>
        <color auto="1"/>
      </font>
    </odxf>
    <ndxf>
      <font>
        <sz val="10"/>
        <color auto="1"/>
      </font>
    </ndxf>
  </rcc>
  <rcc rId="3173" sId="3" odxf="1" dxf="1">
    <nc r="BG55">
      <v>7.4</v>
    </nc>
    <odxf>
      <font>
        <sz val="10"/>
        <color auto="1"/>
      </font>
    </odxf>
    <ndxf>
      <font>
        <sz val="10"/>
        <color auto="1"/>
      </font>
    </ndxf>
  </rcc>
  <rcc rId="3174" sId="3" odxf="1" dxf="1">
    <nc r="BH55">
      <v>0</v>
    </nc>
    <odxf>
      <font>
        <sz val="10"/>
        <color auto="1"/>
      </font>
    </odxf>
    <ndxf>
      <font>
        <sz val="10"/>
        <color auto="1"/>
      </font>
    </ndxf>
  </rcc>
  <rfmt sheetId="3" sqref="A55:XFD55" start="0" length="0">
    <dxf>
      <alignment vertical="center" wrapText="1"/>
    </dxf>
  </rfmt>
  <rcc rId="3175" sId="3" odxf="1" dxf="1">
    <oc r="A56" t="inlineStr">
      <is>
        <t>Ngoài EVN</t>
      </is>
    </oc>
    <nc r="A56" t="inlineStr">
      <is>
        <t>Khách Hàng</t>
      </is>
    </nc>
    <odxf>
      <font>
        <sz val="10"/>
        <color auto="1"/>
      </font>
    </odxf>
    <ndxf>
      <font>
        <sz val="10"/>
        <color auto="1"/>
      </font>
    </ndxf>
  </rcc>
  <rcc rId="3176" sId="3" odxf="1" dxf="1">
    <oc r="B56" t="inlineStr">
      <is>
        <t>Bình Phước</t>
      </is>
    </oc>
    <nc r="B56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56" start="0" length="0">
    <dxf>
      <font>
        <sz val="10"/>
        <color auto="1"/>
      </font>
    </dxf>
  </rfmt>
  <rfmt sheetId="3" sqref="D56" start="0" length="0">
    <dxf>
      <font>
        <sz val="10"/>
        <color auto="1"/>
      </font>
    </dxf>
  </rfmt>
  <rcc rId="3177" sId="3" odxf="1" dxf="1">
    <oc r="E56" t="inlineStr">
      <is>
        <t>TĐ SROK PHU MIÊNG</t>
      </is>
    </oc>
    <nc r="E56" t="inlineStr">
      <is>
        <t>TĐ SÔNG CÁI</t>
      </is>
    </nc>
    <odxf>
      <font>
        <sz val="10"/>
        <color auto="1"/>
      </font>
    </odxf>
    <ndxf>
      <font>
        <sz val="10"/>
        <color auto="1"/>
      </font>
    </ndxf>
  </rcc>
  <rcc rId="3178" sId="3" odxf="1" dxf="1">
    <oc r="F56" t="inlineStr">
      <is>
        <t>PP</t>
      </is>
    </oc>
    <nc r="F56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3179" sId="3" odxf="1" dxf="1">
    <nc r="G5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180" sId="3" odxf="1" dxf="1">
    <nc r="H56">
      <v>273.60000000000002</v>
    </nc>
    <odxf>
      <font>
        <sz val="10"/>
        <color auto="1"/>
      </font>
    </odxf>
    <ndxf>
      <font>
        <sz val="10"/>
        <color auto="1"/>
      </font>
    </ndxf>
  </rcc>
  <rfmt sheetId="3" sqref="I56" start="0" length="0">
    <dxf>
      <font>
        <sz val="10"/>
        <color auto="1"/>
      </font>
    </dxf>
  </rfmt>
  <rcc rId="3181" sId="3" odxf="1" dxf="1">
    <nc r="J56">
      <v>17.100000000000001</v>
    </nc>
    <odxf>
      <font>
        <sz val="10"/>
        <color auto="1"/>
      </font>
    </odxf>
    <ndxf>
      <font>
        <sz val="10"/>
        <color auto="1"/>
      </font>
    </ndxf>
  </rcc>
  <rcc rId="3182" sId="3" odxf="1" dxf="1">
    <nc r="K56">
      <v>17.100000000000001</v>
    </nc>
    <odxf>
      <font>
        <sz val="10"/>
        <color auto="1"/>
      </font>
    </odxf>
    <ndxf>
      <font>
        <sz val="10"/>
        <color auto="1"/>
      </font>
    </ndxf>
  </rcc>
  <rcc rId="3183" sId="3" odxf="1" dxf="1">
    <nc r="L56">
      <v>17.3</v>
    </nc>
    <odxf>
      <font>
        <sz val="10"/>
        <color auto="1"/>
      </font>
    </odxf>
    <ndxf>
      <font>
        <sz val="10"/>
        <color auto="1"/>
      </font>
    </ndxf>
  </rcc>
  <rcc rId="3184" sId="3" odxf="1" dxf="1">
    <nc r="M56">
      <v>16.8</v>
    </nc>
    <odxf>
      <font>
        <sz val="10"/>
        <color auto="1"/>
      </font>
    </odxf>
    <ndxf>
      <font>
        <sz val="10"/>
        <color auto="1"/>
      </font>
    </ndxf>
  </rcc>
  <rcc rId="3185" sId="3" odxf="1" dxf="1">
    <nc r="N56">
      <v>16.399999999999999</v>
    </nc>
    <odxf>
      <font>
        <sz val="10"/>
        <color auto="1"/>
      </font>
    </odxf>
    <ndxf>
      <font>
        <sz val="10"/>
        <color auto="1"/>
      </font>
    </ndxf>
  </rcc>
  <rcc rId="3186" sId="3" odxf="1" dxf="1">
    <nc r="O56">
      <v>15.6</v>
    </nc>
    <odxf>
      <font>
        <sz val="10"/>
        <color auto="1"/>
      </font>
    </odxf>
    <ndxf>
      <font>
        <sz val="10"/>
        <color auto="1"/>
      </font>
    </ndxf>
  </rcc>
  <rcc rId="3187" sId="3" odxf="1" dxf="1">
    <nc r="P56">
      <v>15.8</v>
    </nc>
    <odxf>
      <font>
        <sz val="10"/>
        <color auto="1"/>
      </font>
    </odxf>
    <ndxf>
      <font>
        <sz val="10"/>
        <color auto="1"/>
      </font>
    </ndxf>
  </rcc>
  <rcc rId="3188" sId="3" odxf="1" dxf="1">
    <nc r="Q56">
      <v>16.100000000000001</v>
    </nc>
    <odxf>
      <font>
        <sz val="10"/>
        <color auto="1"/>
      </font>
    </odxf>
    <ndxf>
      <font>
        <sz val="10"/>
        <color auto="1"/>
      </font>
    </ndxf>
  </rcc>
  <rcc rId="3189" sId="3" odxf="1" dxf="1">
    <nc r="R56">
      <v>13.7</v>
    </nc>
    <odxf>
      <font>
        <sz val="10"/>
        <color auto="1"/>
      </font>
    </odxf>
    <ndxf>
      <font>
        <sz val="10"/>
        <color auto="1"/>
      </font>
    </ndxf>
  </rcc>
  <rcc rId="3190" sId="3" odxf="1" dxf="1">
    <nc r="S56">
      <v>15.8</v>
    </nc>
    <odxf>
      <font>
        <sz val="10"/>
        <color auto="1"/>
      </font>
    </odxf>
    <ndxf>
      <font>
        <sz val="10"/>
        <color auto="1"/>
      </font>
    </ndxf>
  </rcc>
  <rcc rId="3191" sId="3" odxf="1" dxf="1">
    <nc r="T56">
      <v>15.9</v>
    </nc>
    <odxf>
      <font>
        <sz val="10"/>
        <color auto="1"/>
      </font>
    </odxf>
    <ndxf>
      <font>
        <sz val="10"/>
        <color auto="1"/>
      </font>
    </ndxf>
  </rcc>
  <rcc rId="3192" sId="3" odxf="1" dxf="1">
    <nc r="U56">
      <v>16</v>
    </nc>
    <odxf>
      <font>
        <sz val="10"/>
        <color auto="1"/>
      </font>
    </odxf>
    <ndxf>
      <font>
        <sz val="10"/>
        <color auto="1"/>
      </font>
    </ndxf>
  </rcc>
  <rcc rId="3193" sId="3" odxf="1" dxf="1">
    <nc r="V56">
      <v>14.8</v>
    </nc>
    <odxf>
      <font>
        <sz val="10"/>
        <color auto="1"/>
      </font>
    </odxf>
    <ndxf>
      <font>
        <sz val="10"/>
        <color auto="1"/>
      </font>
    </ndxf>
  </rcc>
  <rcc rId="3194" sId="3" odxf="1" dxf="1">
    <nc r="W56">
      <v>15</v>
    </nc>
    <odxf>
      <font>
        <sz val="10"/>
        <color auto="1"/>
      </font>
    </odxf>
    <ndxf>
      <font>
        <sz val="10"/>
        <color auto="1"/>
      </font>
    </ndxf>
  </rcc>
  <rcc rId="3195" sId="3" odxf="1" dxf="1">
    <nc r="X56">
      <v>14.7</v>
    </nc>
    <odxf>
      <font>
        <sz val="10"/>
        <color auto="1"/>
      </font>
    </odxf>
    <ndxf>
      <font>
        <sz val="10"/>
        <color auto="1"/>
      </font>
    </ndxf>
  </rcc>
  <rcc rId="3196" sId="3" odxf="1" dxf="1">
    <nc r="Y56">
      <v>15.1</v>
    </nc>
    <odxf>
      <font>
        <sz val="10"/>
        <color auto="1"/>
      </font>
    </odxf>
    <ndxf>
      <font>
        <sz val="10"/>
        <color auto="1"/>
      </font>
    </ndxf>
  </rcc>
  <rcc rId="3197" sId="3" odxf="1" dxf="1">
    <nc r="Z56">
      <v>0</v>
    </nc>
    <odxf>
      <font>
        <sz val="10"/>
        <color auto="1"/>
      </font>
    </odxf>
    <ndxf>
      <font>
        <sz val="10"/>
        <color auto="1"/>
      </font>
    </ndxf>
  </rcc>
  <rcc rId="3198" sId="3" odxf="1" dxf="1">
    <nc r="AA56">
      <v>0</v>
    </nc>
    <odxf>
      <font>
        <sz val="10"/>
        <color auto="1"/>
      </font>
    </odxf>
    <ndxf>
      <font>
        <sz val="10"/>
        <color auto="1"/>
      </font>
    </ndxf>
  </rcc>
  <rcc rId="3199" sId="3" odxf="1" dxf="1">
    <nc r="AB56">
      <v>0</v>
    </nc>
    <odxf>
      <font>
        <sz val="10"/>
        <color auto="1"/>
      </font>
    </odxf>
    <ndxf>
      <font>
        <sz val="10"/>
        <color auto="1"/>
      </font>
    </ndxf>
  </rcc>
  <rcc rId="3200" sId="3" odxf="1" dxf="1">
    <nc r="AC56">
      <v>0</v>
    </nc>
    <odxf>
      <font>
        <sz val="10"/>
        <color auto="1"/>
      </font>
    </odxf>
    <ndxf>
      <font>
        <sz val="10"/>
        <color auto="1"/>
      </font>
    </ndxf>
  </rcc>
  <rcc rId="3201" sId="3" odxf="1" dxf="1">
    <nc r="AD56">
      <v>0</v>
    </nc>
    <odxf>
      <font>
        <sz val="10"/>
        <color auto="1"/>
      </font>
    </odxf>
    <ndxf>
      <font>
        <sz val="10"/>
        <color auto="1"/>
      </font>
    </ndxf>
  </rcc>
  <rcc rId="3202" sId="3" odxf="1" dxf="1">
    <nc r="AE56">
      <v>0</v>
    </nc>
    <odxf>
      <font>
        <sz val="10"/>
        <color auto="1"/>
      </font>
    </odxf>
    <ndxf>
      <font>
        <sz val="10"/>
        <color auto="1"/>
      </font>
    </ndxf>
  </rcc>
  <rcc rId="3203" sId="3" odxf="1" dxf="1">
    <nc r="AF56">
      <v>0</v>
    </nc>
    <odxf>
      <font>
        <sz val="10"/>
        <color auto="1"/>
      </font>
    </odxf>
    <ndxf>
      <font>
        <sz val="10"/>
        <color auto="1"/>
      </font>
    </ndxf>
  </rcc>
  <rcc rId="3204" sId="3" odxf="1" dxf="1">
    <nc r="AG56">
      <v>5.8</v>
    </nc>
    <odxf>
      <font>
        <sz val="10"/>
        <color auto="1"/>
      </font>
    </odxf>
    <ndxf>
      <font>
        <sz val="10"/>
        <color auto="1"/>
      </font>
    </ndxf>
  </rcc>
  <rcc rId="3205" sId="3" odxf="1" dxf="1">
    <nc r="AH56">
      <v>6.3</v>
    </nc>
    <odxf>
      <font>
        <sz val="10"/>
        <color auto="1"/>
      </font>
    </odxf>
    <ndxf>
      <font>
        <sz val="10"/>
        <color auto="1"/>
      </font>
    </ndxf>
  </rcc>
  <rcc rId="3206" sId="3" odxf="1" dxf="1">
    <nc r="AI56">
      <v>5.7</v>
    </nc>
    <odxf>
      <font>
        <sz val="10"/>
        <color auto="1"/>
      </font>
    </odxf>
    <ndxf>
      <font>
        <sz val="10"/>
        <color auto="1"/>
      </font>
    </ndxf>
  </rcc>
  <rcc rId="3207" sId="3" odxf="1" dxf="1">
    <nc r="AJ56">
      <v>5.2</v>
    </nc>
    <odxf>
      <font>
        <sz val="10"/>
        <color auto="1"/>
      </font>
    </odxf>
    <ndxf>
      <font>
        <sz val="10"/>
        <color auto="1"/>
      </font>
    </ndxf>
  </rcc>
  <rcc rId="3208" sId="3" odxf="1" dxf="1">
    <nc r="AK56">
      <v>5.6</v>
    </nc>
    <odxf>
      <font>
        <sz val="10"/>
        <color auto="1"/>
      </font>
    </odxf>
    <ndxf>
      <font>
        <sz val="10"/>
        <color auto="1"/>
      </font>
    </ndxf>
  </rcc>
  <rcc rId="3209" sId="3" odxf="1" dxf="1">
    <nc r="AL56">
      <v>5.2</v>
    </nc>
    <odxf>
      <font>
        <sz val="10"/>
        <color auto="1"/>
      </font>
    </odxf>
    <ndxf>
      <font>
        <sz val="10"/>
        <color auto="1"/>
      </font>
    </ndxf>
  </rcc>
  <rcc rId="3210" sId="3" odxf="1" dxf="1">
    <nc r="AM56">
      <v>5.5</v>
    </nc>
    <odxf>
      <font>
        <sz val="10"/>
        <color auto="1"/>
      </font>
    </odxf>
    <ndxf>
      <font>
        <sz val="10"/>
        <color auto="1"/>
      </font>
    </ndxf>
  </rcc>
  <rcc rId="3211" sId="3" odxf="1" dxf="1">
    <nc r="AN56">
      <v>6.4</v>
    </nc>
    <odxf>
      <font>
        <sz val="10"/>
        <color auto="1"/>
      </font>
    </odxf>
    <ndxf>
      <font>
        <sz val="10"/>
        <color auto="1"/>
      </font>
    </ndxf>
  </rcc>
  <rcc rId="3212" sId="3" odxf="1" dxf="1">
    <nc r="AO56">
      <v>10.4</v>
    </nc>
    <odxf>
      <font>
        <sz val="10"/>
        <color auto="1"/>
      </font>
    </odxf>
    <ndxf>
      <font>
        <sz val="10"/>
        <color auto="1"/>
      </font>
    </ndxf>
  </rcc>
  <rcc rId="3213" sId="3" odxf="1" dxf="1">
    <nc r="AP56">
      <v>10.4</v>
    </nc>
    <odxf>
      <font>
        <sz val="10"/>
        <color auto="1"/>
      </font>
    </odxf>
    <ndxf>
      <font>
        <sz val="10"/>
        <color auto="1"/>
      </font>
    </ndxf>
  </rcc>
  <rcc rId="3214" sId="3" odxf="1" dxf="1">
    <nc r="AQ56">
      <v>10.4</v>
    </nc>
    <odxf>
      <font>
        <sz val="10"/>
        <color auto="1"/>
      </font>
    </odxf>
    <ndxf>
      <font>
        <sz val="10"/>
        <color auto="1"/>
      </font>
    </ndxf>
  </rcc>
  <rcc rId="3215" sId="3" odxf="1" dxf="1">
    <nc r="AR56">
      <v>10.4</v>
    </nc>
    <odxf>
      <font>
        <sz val="10"/>
        <color auto="1"/>
      </font>
    </odxf>
    <ndxf>
      <font>
        <sz val="10"/>
        <color auto="1"/>
      </font>
    </ndxf>
  </rcc>
  <rcc rId="3216" sId="3" odxf="1" dxf="1">
    <nc r="AS56">
      <v>10.4</v>
    </nc>
    <odxf>
      <font>
        <sz val="10"/>
        <color auto="1"/>
      </font>
    </odxf>
    <ndxf>
      <font>
        <sz val="10"/>
        <color auto="1"/>
      </font>
    </ndxf>
  </rcc>
  <rcc rId="3217" sId="3" odxf="1" dxf="1">
    <nc r="AT56">
      <v>10.3</v>
    </nc>
    <odxf>
      <font>
        <sz val="10"/>
        <color auto="1"/>
      </font>
    </odxf>
    <ndxf>
      <font>
        <sz val="10"/>
        <color auto="1"/>
      </font>
    </ndxf>
  </rcc>
  <rcc rId="3218" sId="3" odxf="1" dxf="1">
    <nc r="AU56">
      <v>10.4</v>
    </nc>
    <odxf>
      <font>
        <sz val="10"/>
        <color auto="1"/>
      </font>
    </odxf>
    <ndxf>
      <font>
        <sz val="10"/>
        <color auto="1"/>
      </font>
    </ndxf>
  </rcc>
  <rcc rId="3219" sId="3" odxf="1" dxf="1">
    <nc r="AV56">
      <v>10.4</v>
    </nc>
    <odxf>
      <font>
        <sz val="10"/>
        <color auto="1"/>
      </font>
    </odxf>
    <ndxf>
      <font>
        <sz val="10"/>
        <color auto="1"/>
      </font>
    </ndxf>
  </rcc>
  <rcc rId="3220" sId="3" odxf="1" dxf="1">
    <nc r="AW56">
      <v>10.4</v>
    </nc>
    <odxf>
      <font>
        <sz val="10"/>
        <color auto="1"/>
      </font>
    </odxf>
    <ndxf>
      <font>
        <sz val="10"/>
        <color auto="1"/>
      </font>
    </ndxf>
  </rcc>
  <rcc rId="3221" sId="3" odxf="1" dxf="1">
    <nc r="AX56">
      <v>20.5</v>
    </nc>
    <odxf>
      <font>
        <sz val="10"/>
        <color auto="1"/>
      </font>
    </odxf>
    <ndxf>
      <font>
        <sz val="10"/>
        <color auto="1"/>
      </font>
    </ndxf>
  </rcc>
  <rcc rId="3222" sId="3" odxf="1" dxf="1">
    <nc r="AY56">
      <v>20.100000000000001</v>
    </nc>
    <odxf>
      <font>
        <sz val="10"/>
        <color auto="1"/>
      </font>
    </odxf>
    <ndxf>
      <font>
        <sz val="10"/>
        <color auto="1"/>
      </font>
    </ndxf>
  </rcc>
  <rcc rId="3223" sId="3" odxf="1" dxf="1">
    <nc r="AZ56">
      <v>18.2</v>
    </nc>
    <odxf>
      <font>
        <sz val="10"/>
        <color auto="1"/>
      </font>
    </odxf>
    <ndxf>
      <font>
        <sz val="10"/>
        <color auto="1"/>
      </font>
    </ndxf>
  </rcc>
  <rcc rId="3224" sId="3" odxf="1" dxf="1">
    <nc r="BA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225" sId="3" odxf="1" dxf="1">
    <nc r="BB56">
      <v>17.7</v>
    </nc>
    <odxf>
      <font>
        <sz val="10"/>
        <color auto="1"/>
      </font>
    </odxf>
    <ndxf>
      <font>
        <sz val="10"/>
        <color auto="1"/>
      </font>
    </ndxf>
  </rcc>
  <rcc rId="3226" sId="3" odxf="1" dxf="1">
    <nc r="BC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227" sId="3" odxf="1" dxf="1">
    <nc r="BD56">
      <v>16.399999999999999</v>
    </nc>
    <odxf>
      <font>
        <sz val="10"/>
        <color auto="1"/>
      </font>
    </odxf>
    <ndxf>
      <font>
        <sz val="10"/>
        <color auto="1"/>
      </font>
    </ndxf>
  </rcc>
  <rcc rId="3228" sId="3" odxf="1" dxf="1">
    <nc r="BE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229" sId="3" odxf="1" dxf="1">
    <nc r="BF56">
      <v>11.4</v>
    </nc>
    <odxf>
      <font>
        <sz val="10"/>
        <color auto="1"/>
      </font>
    </odxf>
    <ndxf>
      <font>
        <sz val="10"/>
        <color auto="1"/>
      </font>
    </ndxf>
  </rcc>
  <rcc rId="3230" sId="3" odxf="1" dxf="1">
    <nc r="BG56">
      <v>21.1</v>
    </nc>
    <odxf>
      <font>
        <sz val="10"/>
        <color auto="1"/>
      </font>
    </odxf>
    <ndxf>
      <font>
        <sz val="10"/>
        <color auto="1"/>
      </font>
    </ndxf>
  </rcc>
  <rcc rId="3231" sId="3" odxf="1" dxf="1">
    <nc r="BH56">
      <v>0</v>
    </nc>
    <odxf>
      <font>
        <sz val="10"/>
        <color auto="1"/>
      </font>
    </odxf>
    <ndxf>
      <font>
        <sz val="10"/>
        <color auto="1"/>
      </font>
    </ndxf>
  </rcc>
  <rfmt sheetId="3" sqref="A56:XFD56" start="0" length="0">
    <dxf>
      <alignment vertical="center" wrapText="1"/>
    </dxf>
  </rfmt>
  <rcc rId="3232" sId="3" odxf="1" dxf="1">
    <oc r="A57" t="inlineStr">
      <is>
        <t>Ngoài EVN</t>
      </is>
    </oc>
    <nc r="A57" t="inlineStr">
      <is>
        <t>Khách Hàng</t>
      </is>
    </nc>
    <odxf>
      <font>
        <sz val="10"/>
        <color auto="1"/>
      </font>
    </odxf>
    <ndxf>
      <font>
        <sz val="10"/>
        <color auto="1"/>
      </font>
    </ndxf>
  </rcc>
  <rcc rId="3233" sId="3" odxf="1" dxf="1">
    <oc r="B57" t="inlineStr">
      <is>
        <t>Bình Phước</t>
      </is>
    </oc>
    <nc r="B57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57" start="0" length="0">
    <dxf>
      <font>
        <sz val="10"/>
        <color auto="1"/>
      </font>
    </dxf>
  </rfmt>
  <rfmt sheetId="3" sqref="D57" start="0" length="0">
    <dxf>
      <font>
        <sz val="10"/>
        <color auto="1"/>
      </font>
    </dxf>
  </rfmt>
  <rcc rId="3234" sId="3" odxf="1" dxf="1">
    <oc r="E57" t="inlineStr">
      <is>
        <t>TĐ SROK PHU MIÊNG</t>
      </is>
    </oc>
    <nc r="E57" t="inlineStr">
      <is>
        <t>TĐ SÔNG CÁI</t>
      </is>
    </nc>
    <odxf>
      <font>
        <sz val="10"/>
        <color auto="1"/>
      </font>
    </odxf>
    <ndxf>
      <font>
        <sz val="10"/>
        <color auto="1"/>
      </font>
    </ndxf>
  </rcc>
  <rcc rId="3235" sId="3" odxf="1" dxf="1">
    <oc r="F57" t="inlineStr">
      <is>
        <t>PP</t>
      </is>
    </oc>
    <nc r="F57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3236" sId="3" odxf="1" dxf="1">
    <nc r="G5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237" sId="3" odxf="1" dxf="1">
    <nc r="H57">
      <v>273.60000000000002</v>
    </nc>
    <odxf>
      <font>
        <sz val="10"/>
        <color auto="1"/>
      </font>
    </odxf>
    <ndxf>
      <font>
        <sz val="10"/>
        <color auto="1"/>
      </font>
    </ndxf>
  </rcc>
  <rfmt sheetId="3" sqref="I57" start="0" length="0">
    <dxf>
      <font>
        <sz val="10"/>
        <color auto="1"/>
      </font>
    </dxf>
  </rfmt>
  <rcc rId="3238" sId="3" odxf="1" dxf="1">
    <nc r="J57">
      <v>0</v>
    </nc>
    <odxf>
      <font>
        <sz val="10"/>
        <color auto="1"/>
      </font>
    </odxf>
    <ndxf>
      <font>
        <sz val="10"/>
        <color auto="1"/>
      </font>
    </ndxf>
  </rcc>
  <rcc rId="3239" sId="3" odxf="1" dxf="1">
    <nc r="K57">
      <v>0</v>
    </nc>
    <odxf>
      <font>
        <sz val="10"/>
        <color auto="1"/>
      </font>
    </odxf>
    <ndxf>
      <font>
        <sz val="10"/>
        <color auto="1"/>
      </font>
    </ndxf>
  </rcc>
  <rcc rId="3240" sId="3" odxf="1" dxf="1">
    <nc r="L57">
      <v>0</v>
    </nc>
    <odxf>
      <font>
        <sz val="10"/>
        <color auto="1"/>
      </font>
    </odxf>
    <ndxf>
      <font>
        <sz val="10"/>
        <color auto="1"/>
      </font>
    </ndxf>
  </rcc>
  <rcc rId="3241" sId="3" odxf="1" dxf="1">
    <nc r="M57">
      <v>0</v>
    </nc>
    <odxf>
      <font>
        <sz val="10"/>
        <color auto="1"/>
      </font>
    </odxf>
    <ndxf>
      <font>
        <sz val="10"/>
        <color auto="1"/>
      </font>
    </ndxf>
  </rcc>
  <rcc rId="3242" sId="3" odxf="1" dxf="1">
    <nc r="N57">
      <v>0</v>
    </nc>
    <odxf>
      <font>
        <sz val="10"/>
        <color auto="1"/>
      </font>
    </odxf>
    <ndxf>
      <font>
        <sz val="10"/>
        <color auto="1"/>
      </font>
    </ndxf>
  </rcc>
  <rcc rId="3243" sId="3" odxf="1" dxf="1">
    <nc r="O57">
      <v>0.7</v>
    </nc>
    <odxf>
      <font>
        <sz val="10"/>
        <color auto="1"/>
      </font>
    </odxf>
    <ndxf>
      <font>
        <sz val="10"/>
        <color auto="1"/>
      </font>
    </ndxf>
  </rcc>
  <rcc rId="3244" sId="3" odxf="1" dxf="1">
    <nc r="P57">
      <v>0.7</v>
    </nc>
    <odxf>
      <font>
        <sz val="10"/>
        <color auto="1"/>
      </font>
    </odxf>
    <ndxf>
      <font>
        <sz val="10"/>
        <color auto="1"/>
      </font>
    </ndxf>
  </rcc>
  <rcc rId="3245" sId="3" odxf="1" dxf="1">
    <nc r="Q57">
      <v>0.6</v>
    </nc>
    <odxf>
      <font>
        <sz val="10"/>
        <color auto="1"/>
      </font>
    </odxf>
    <ndxf>
      <font>
        <sz val="10"/>
        <color auto="1"/>
      </font>
    </ndxf>
  </rcc>
  <rcc rId="3246" sId="3" odxf="1" dxf="1">
    <nc r="R57">
      <v>0.7</v>
    </nc>
    <odxf>
      <font>
        <sz val="10"/>
        <color auto="1"/>
      </font>
    </odxf>
    <ndxf>
      <font>
        <sz val="10"/>
        <color auto="1"/>
      </font>
    </ndxf>
  </rcc>
  <rcc rId="3247" sId="3" odxf="1" dxf="1">
    <nc r="S57">
      <v>0.8</v>
    </nc>
    <odxf>
      <font>
        <sz val="10"/>
        <color auto="1"/>
      </font>
    </odxf>
    <ndxf>
      <font>
        <sz val="10"/>
        <color auto="1"/>
      </font>
    </ndxf>
  </rcc>
  <rcc rId="3248" sId="3" odxf="1" dxf="1">
    <nc r="T57">
      <v>1.2</v>
    </nc>
    <odxf>
      <font>
        <sz val="10"/>
        <color auto="1"/>
      </font>
    </odxf>
    <ndxf>
      <font>
        <sz val="10"/>
        <color auto="1"/>
      </font>
    </ndxf>
  </rcc>
  <rcc rId="3249" sId="3" odxf="1" dxf="1">
    <nc r="U57">
      <v>1.2</v>
    </nc>
    <odxf>
      <font>
        <sz val="10"/>
        <color auto="1"/>
      </font>
    </odxf>
    <ndxf>
      <font>
        <sz val="10"/>
        <color auto="1"/>
      </font>
    </ndxf>
  </rcc>
  <rcc rId="3250" sId="3" odxf="1" dxf="1">
    <nc r="V57">
      <v>1.6</v>
    </nc>
    <odxf>
      <font>
        <sz val="10"/>
        <color auto="1"/>
      </font>
    </odxf>
    <ndxf>
      <font>
        <sz val="10"/>
        <color auto="1"/>
      </font>
    </ndxf>
  </rcc>
  <rcc rId="3251" sId="3" odxf="1" dxf="1">
    <nc r="W57">
      <v>1.6</v>
    </nc>
    <odxf>
      <font>
        <sz val="10"/>
        <color auto="1"/>
      </font>
    </odxf>
    <ndxf>
      <font>
        <sz val="10"/>
        <color auto="1"/>
      </font>
    </ndxf>
  </rcc>
  <rcc rId="3252" sId="3" odxf="1" dxf="1">
    <nc r="X57">
      <v>1.8</v>
    </nc>
    <odxf>
      <font>
        <sz val="10"/>
        <color auto="1"/>
      </font>
    </odxf>
    <ndxf>
      <font>
        <sz val="10"/>
        <color auto="1"/>
      </font>
    </ndxf>
  </rcc>
  <rcc rId="3253" sId="3" odxf="1" dxf="1">
    <nc r="Y57">
      <v>1.5</v>
    </nc>
    <odxf>
      <font>
        <sz val="10"/>
        <color auto="1"/>
      </font>
    </odxf>
    <ndxf>
      <font>
        <sz val="10"/>
        <color auto="1"/>
      </font>
    </ndxf>
  </rcc>
  <rcc rId="3254" sId="3" odxf="1" dxf="1">
    <nc r="Z57">
      <v>0</v>
    </nc>
    <odxf>
      <font>
        <sz val="10"/>
        <color auto="1"/>
      </font>
    </odxf>
    <ndxf>
      <font>
        <sz val="10"/>
        <color auto="1"/>
      </font>
    </ndxf>
  </rcc>
  <rcc rId="3255" sId="3" odxf="1" dxf="1">
    <nc r="AA57">
      <v>0</v>
    </nc>
    <odxf>
      <font>
        <sz val="10"/>
        <color auto="1"/>
      </font>
    </odxf>
    <ndxf>
      <font>
        <sz val="10"/>
        <color auto="1"/>
      </font>
    </ndxf>
  </rcc>
  <rcc rId="3256" sId="3" odxf="1" dxf="1">
    <nc r="AB57">
      <v>0</v>
    </nc>
    <odxf>
      <font>
        <sz val="10"/>
        <color auto="1"/>
      </font>
    </odxf>
    <ndxf>
      <font>
        <sz val="10"/>
        <color auto="1"/>
      </font>
    </ndxf>
  </rcc>
  <rcc rId="3257" sId="3" odxf="1" dxf="1">
    <nc r="AC57">
      <v>0</v>
    </nc>
    <odxf>
      <font>
        <sz val="10"/>
        <color auto="1"/>
      </font>
    </odxf>
    <ndxf>
      <font>
        <sz val="10"/>
        <color auto="1"/>
      </font>
    </ndxf>
  </rcc>
  <rcc rId="3258" sId="3" odxf="1" dxf="1">
    <nc r="AD57">
      <v>0</v>
    </nc>
    <odxf>
      <font>
        <sz val="10"/>
        <color auto="1"/>
      </font>
    </odxf>
    <ndxf>
      <font>
        <sz val="10"/>
        <color auto="1"/>
      </font>
    </ndxf>
  </rcc>
  <rcc rId="3259" sId="3" odxf="1" dxf="1">
    <nc r="AE57">
      <v>0</v>
    </nc>
    <odxf>
      <font>
        <sz val="10"/>
        <color auto="1"/>
      </font>
    </odxf>
    <ndxf>
      <font>
        <sz val="10"/>
        <color auto="1"/>
      </font>
    </ndxf>
  </rcc>
  <rcc rId="3260" sId="3" odxf="1" dxf="1">
    <nc r="AF57">
      <v>0</v>
    </nc>
    <odxf>
      <font>
        <sz val="10"/>
        <color auto="1"/>
      </font>
    </odxf>
    <ndxf>
      <font>
        <sz val="10"/>
        <color auto="1"/>
      </font>
    </ndxf>
  </rcc>
  <rcc rId="3261" sId="3" odxf="1" dxf="1">
    <nc r="AG57">
      <v>0</v>
    </nc>
    <odxf>
      <font>
        <sz val="10"/>
        <color auto="1"/>
      </font>
    </odxf>
    <ndxf>
      <font>
        <sz val="10"/>
        <color auto="1"/>
      </font>
    </ndxf>
  </rcc>
  <rcc rId="3262" sId="3" odxf="1" dxf="1">
    <nc r="AH57">
      <v>0</v>
    </nc>
    <odxf>
      <font>
        <sz val="10"/>
        <color auto="1"/>
      </font>
    </odxf>
    <ndxf>
      <font>
        <sz val="10"/>
        <color auto="1"/>
      </font>
    </ndxf>
  </rcc>
  <rcc rId="3263" sId="3" odxf="1" dxf="1">
    <nc r="AI57">
      <v>0</v>
    </nc>
    <odxf>
      <font>
        <sz val="10"/>
        <color auto="1"/>
      </font>
    </odxf>
    <ndxf>
      <font>
        <sz val="10"/>
        <color auto="1"/>
      </font>
    </ndxf>
  </rcc>
  <rcc rId="3264" sId="3" odxf="1" dxf="1">
    <nc r="AJ57">
      <v>0</v>
    </nc>
    <odxf>
      <font>
        <sz val="10"/>
        <color auto="1"/>
      </font>
    </odxf>
    <ndxf>
      <font>
        <sz val="10"/>
        <color auto="1"/>
      </font>
    </ndxf>
  </rcc>
  <rcc rId="3265" sId="3" odxf="1" dxf="1">
    <nc r="AK57">
      <v>0</v>
    </nc>
    <odxf>
      <font>
        <sz val="10"/>
        <color auto="1"/>
      </font>
    </odxf>
    <ndxf>
      <font>
        <sz val="10"/>
        <color auto="1"/>
      </font>
    </ndxf>
  </rcc>
  <rcc rId="3266" sId="3" odxf="1" dxf="1">
    <nc r="AL57">
      <v>0</v>
    </nc>
    <odxf>
      <font>
        <sz val="10"/>
        <color auto="1"/>
      </font>
    </odxf>
    <ndxf>
      <font>
        <sz val="10"/>
        <color auto="1"/>
      </font>
    </ndxf>
  </rcc>
  <rcc rId="3267" sId="3" odxf="1" dxf="1">
    <nc r="AM57">
      <v>0</v>
    </nc>
    <odxf>
      <font>
        <sz val="10"/>
        <color auto="1"/>
      </font>
    </odxf>
    <ndxf>
      <font>
        <sz val="10"/>
        <color auto="1"/>
      </font>
    </ndxf>
  </rcc>
  <rcc rId="3268" sId="3" odxf="1" dxf="1">
    <nc r="AN57">
      <v>0</v>
    </nc>
    <odxf>
      <font>
        <sz val="10"/>
        <color auto="1"/>
      </font>
    </odxf>
    <ndxf>
      <font>
        <sz val="10"/>
        <color auto="1"/>
      </font>
    </ndxf>
  </rcc>
  <rcc rId="3269" sId="3" odxf="1" dxf="1">
    <nc r="AO57">
      <v>0</v>
    </nc>
    <odxf>
      <font>
        <sz val="10"/>
        <color auto="1"/>
      </font>
    </odxf>
    <ndxf>
      <font>
        <sz val="10"/>
        <color auto="1"/>
      </font>
    </ndxf>
  </rcc>
  <rcc rId="3270" sId="3" odxf="1" dxf="1">
    <nc r="AP57">
      <v>0</v>
    </nc>
    <odxf>
      <font>
        <sz val="10"/>
        <color auto="1"/>
      </font>
    </odxf>
    <ndxf>
      <font>
        <sz val="10"/>
        <color auto="1"/>
      </font>
    </ndxf>
  </rcc>
  <rcc rId="3271" sId="3" odxf="1" dxf="1">
    <nc r="AQ57">
      <v>0</v>
    </nc>
    <odxf>
      <font>
        <sz val="10"/>
        <color auto="1"/>
      </font>
    </odxf>
    <ndxf>
      <font>
        <sz val="10"/>
        <color auto="1"/>
      </font>
    </ndxf>
  </rcc>
  <rcc rId="3272" sId="3" odxf="1" dxf="1">
    <nc r="AR57">
      <v>0</v>
    </nc>
    <odxf>
      <font>
        <sz val="10"/>
        <color auto="1"/>
      </font>
    </odxf>
    <ndxf>
      <font>
        <sz val="10"/>
        <color auto="1"/>
      </font>
    </ndxf>
  </rcc>
  <rcc rId="3273" sId="3" odxf="1" dxf="1">
    <nc r="AS57">
      <v>0</v>
    </nc>
    <odxf>
      <font>
        <sz val="10"/>
        <color auto="1"/>
      </font>
    </odxf>
    <ndxf>
      <font>
        <sz val="10"/>
        <color auto="1"/>
      </font>
    </ndxf>
  </rcc>
  <rcc rId="3274" sId="3" odxf="1" dxf="1">
    <nc r="AT57">
      <v>0</v>
    </nc>
    <odxf>
      <font>
        <sz val="10"/>
        <color auto="1"/>
      </font>
    </odxf>
    <ndxf>
      <font>
        <sz val="10"/>
        <color auto="1"/>
      </font>
    </ndxf>
  </rcc>
  <rcc rId="3275" sId="3" odxf="1" dxf="1">
    <nc r="AU57">
      <v>0</v>
    </nc>
    <odxf>
      <font>
        <sz val="10"/>
        <color auto="1"/>
      </font>
    </odxf>
    <ndxf>
      <font>
        <sz val="10"/>
        <color auto="1"/>
      </font>
    </ndxf>
  </rcc>
  <rcc rId="3276" sId="3" odxf="1" dxf="1">
    <nc r="AV57">
      <v>0</v>
    </nc>
    <odxf>
      <font>
        <sz val="10"/>
        <color auto="1"/>
      </font>
    </odxf>
    <ndxf>
      <font>
        <sz val="10"/>
        <color auto="1"/>
      </font>
    </ndxf>
  </rcc>
  <rcc rId="3277" sId="3" odxf="1" dxf="1">
    <nc r="AW57">
      <v>0</v>
    </nc>
    <odxf>
      <font>
        <sz val="10"/>
        <color auto="1"/>
      </font>
    </odxf>
    <ndxf>
      <font>
        <sz val="10"/>
        <color auto="1"/>
      </font>
    </ndxf>
  </rcc>
  <rcc rId="3278" sId="3" odxf="1" dxf="1">
    <nc r="AX57">
      <v>0</v>
    </nc>
    <odxf>
      <font>
        <sz val="10"/>
        <color auto="1"/>
      </font>
    </odxf>
    <ndxf>
      <font>
        <sz val="10"/>
        <color auto="1"/>
      </font>
    </ndxf>
  </rcc>
  <rcc rId="3279" sId="3" odxf="1" dxf="1">
    <nc r="AY57">
      <v>0</v>
    </nc>
    <odxf>
      <font>
        <sz val="10"/>
        <color auto="1"/>
      </font>
    </odxf>
    <ndxf>
      <font>
        <sz val="10"/>
        <color auto="1"/>
      </font>
    </ndxf>
  </rcc>
  <rcc rId="3280" sId="3" odxf="1" dxf="1">
    <nc r="AZ57">
      <v>0</v>
    </nc>
    <odxf>
      <font>
        <sz val="10"/>
        <color auto="1"/>
      </font>
    </odxf>
    <ndxf>
      <font>
        <sz val="10"/>
        <color auto="1"/>
      </font>
    </ndxf>
  </rcc>
  <rcc rId="3281" sId="3" odxf="1" dxf="1">
    <nc r="BA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282" sId="3" odxf="1" dxf="1">
    <nc r="BB57">
      <v>0</v>
    </nc>
    <odxf>
      <font>
        <sz val="10"/>
        <color auto="1"/>
      </font>
    </odxf>
    <ndxf>
      <font>
        <sz val="10"/>
        <color auto="1"/>
      </font>
    </ndxf>
  </rcc>
  <rcc rId="3283" sId="3" odxf="1" dxf="1">
    <nc r="BC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284" sId="3" odxf="1" dxf="1">
    <nc r="BD57">
      <v>0</v>
    </nc>
    <odxf>
      <font>
        <sz val="10"/>
        <color auto="1"/>
      </font>
    </odxf>
    <ndxf>
      <font>
        <sz val="10"/>
        <color auto="1"/>
      </font>
    </ndxf>
  </rcc>
  <rcc rId="3285" sId="3" odxf="1" dxf="1">
    <nc r="BE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286" sId="3" odxf="1" dxf="1">
    <nc r="BF57">
      <v>11.4</v>
    </nc>
    <odxf>
      <font>
        <sz val="10"/>
        <color auto="1"/>
      </font>
    </odxf>
    <ndxf>
      <font>
        <sz val="10"/>
        <color auto="1"/>
      </font>
    </ndxf>
  </rcc>
  <rcc rId="3287" sId="3" odxf="1" dxf="1">
    <nc r="BG57">
      <v>21.1</v>
    </nc>
    <odxf>
      <font>
        <sz val="10"/>
        <color auto="1"/>
      </font>
    </odxf>
    <ndxf>
      <font>
        <sz val="10"/>
        <color auto="1"/>
      </font>
    </ndxf>
  </rcc>
  <rcc rId="3288" sId="3" odxf="1" dxf="1">
    <nc r="BH57">
      <v>0</v>
    </nc>
    <odxf>
      <font>
        <sz val="10"/>
        <color auto="1"/>
      </font>
    </odxf>
    <ndxf>
      <font>
        <sz val="10"/>
        <color auto="1"/>
      </font>
    </ndxf>
  </rcc>
  <rfmt sheetId="3" sqref="A57:XFD57" start="0" length="0">
    <dxf>
      <alignment vertical="center" wrapText="1"/>
    </dxf>
  </rfmt>
  <rcc rId="3289" sId="3" odxf="1" dxf="1">
    <oc r="A58" t="inlineStr">
      <is>
        <t>GENCO2</t>
      </is>
    </oc>
    <nc r="A58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58" start="0" length="0">
    <dxf>
      <font>
        <sz val="10"/>
        <color auto="1"/>
      </font>
    </dxf>
  </rfmt>
  <rfmt sheetId="3" sqref="C58" start="0" length="0">
    <dxf>
      <font>
        <sz val="10"/>
        <color auto="1"/>
      </font>
    </dxf>
  </rfmt>
  <rfmt sheetId="3" sqref="D58" start="0" length="0">
    <dxf>
      <font>
        <sz val="10"/>
        <color auto="1"/>
      </font>
    </dxf>
  </rfmt>
  <rcc rId="3290" sId="3" odxf="1" dxf="1">
    <oc r="E58" t="inlineStr">
      <is>
        <t>TĐ THÁC MƠ</t>
      </is>
    </oc>
    <nc r="E58" t="inlineStr">
      <is>
        <t>TĐ SROK PHU MIÊNG</t>
      </is>
    </nc>
    <odxf>
      <font>
        <sz val="10"/>
        <color auto="1"/>
      </font>
    </odxf>
    <ndxf>
      <font>
        <sz val="10"/>
        <color auto="1"/>
      </font>
    </ndxf>
  </rcc>
  <rfmt sheetId="3" sqref="F58" start="0" length="0">
    <dxf>
      <font>
        <sz val="10"/>
        <color auto="1"/>
      </font>
    </dxf>
  </rfmt>
  <rcc rId="3291" sId="3" odxf="1" dxf="1">
    <nc r="G5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292" sId="3" odxf="1" dxf="1">
    <nc r="H58">
      <v>1264.2</v>
    </nc>
    <odxf>
      <font>
        <sz val="10"/>
        <color auto="1"/>
      </font>
    </odxf>
    <ndxf>
      <font>
        <sz val="10"/>
        <color auto="1"/>
      </font>
    </ndxf>
  </rcc>
  <rfmt sheetId="3" sqref="I58" start="0" length="0">
    <dxf>
      <font>
        <sz val="10"/>
        <color auto="1"/>
      </font>
    </dxf>
  </rfmt>
  <rcc rId="3293" sId="3" odxf="1" dxf="1">
    <nc r="J58">
      <v>52.2</v>
    </nc>
    <odxf>
      <font>
        <sz val="10"/>
        <color auto="1"/>
      </font>
    </odxf>
    <ndxf>
      <font>
        <sz val="10"/>
        <color auto="1"/>
      </font>
    </ndxf>
  </rcc>
  <rcc rId="3294" sId="3" odxf="1" dxf="1">
    <nc r="K58">
      <v>52.5</v>
    </nc>
    <odxf>
      <font>
        <sz val="10"/>
        <color auto="1"/>
      </font>
    </odxf>
    <ndxf>
      <font>
        <sz val="10"/>
        <color auto="1"/>
      </font>
    </ndxf>
  </rcc>
  <rcc rId="3295" sId="3" odxf="1" dxf="1">
    <nc r="L58">
      <v>52.3</v>
    </nc>
    <odxf>
      <font>
        <sz val="10"/>
        <color auto="1"/>
      </font>
    </odxf>
    <ndxf>
      <font>
        <sz val="10"/>
        <color auto="1"/>
      </font>
    </ndxf>
  </rcc>
  <rcc rId="3296" sId="3" odxf="1" dxf="1">
    <nc r="M58">
      <v>52.4</v>
    </nc>
    <odxf>
      <font>
        <sz val="10"/>
        <color auto="1"/>
      </font>
    </odxf>
    <ndxf>
      <font>
        <sz val="10"/>
        <color auto="1"/>
      </font>
    </ndxf>
  </rcc>
  <rcc rId="3297" sId="3" odxf="1" dxf="1">
    <nc r="N58">
      <v>52.7</v>
    </nc>
    <odxf>
      <font>
        <sz val="10"/>
        <color auto="1"/>
      </font>
    </odxf>
    <ndxf>
      <font>
        <sz val="10"/>
        <color auto="1"/>
      </font>
    </ndxf>
  </rcc>
  <rcc rId="3298" sId="3" odxf="1" dxf="1">
    <nc r="O58">
      <v>52.9</v>
    </nc>
    <odxf>
      <font>
        <sz val="10"/>
        <color auto="1"/>
      </font>
    </odxf>
    <ndxf>
      <font>
        <sz val="10"/>
        <color auto="1"/>
      </font>
    </ndxf>
  </rcc>
  <rcc rId="3299" sId="3" odxf="1" dxf="1">
    <nc r="P58">
      <v>52.9</v>
    </nc>
    <odxf>
      <font>
        <sz val="10"/>
        <color auto="1"/>
      </font>
    </odxf>
    <ndxf>
      <font>
        <sz val="10"/>
        <color auto="1"/>
      </font>
    </ndxf>
  </rcc>
  <rcc rId="3300" sId="3" odxf="1" dxf="1">
    <nc r="Q58">
      <v>52.4</v>
    </nc>
    <odxf>
      <font>
        <sz val="10"/>
        <color auto="1"/>
      </font>
    </odxf>
    <ndxf>
      <font>
        <sz val="10"/>
        <color auto="1"/>
      </font>
    </ndxf>
  </rcc>
  <rcc rId="3301" sId="3" odxf="1" dxf="1">
    <nc r="R58">
      <v>52.3</v>
    </nc>
    <odxf>
      <font>
        <sz val="10"/>
        <color auto="1"/>
      </font>
    </odxf>
    <ndxf>
      <font>
        <sz val="10"/>
        <color auto="1"/>
      </font>
    </ndxf>
  </rcc>
  <rcc rId="3302" sId="3" odxf="1" dxf="1">
    <nc r="S58">
      <v>52.2</v>
    </nc>
    <odxf>
      <font>
        <sz val="10"/>
        <color auto="1"/>
      </font>
    </odxf>
    <ndxf>
      <font>
        <sz val="10"/>
        <color auto="1"/>
      </font>
    </ndxf>
  </rcc>
  <rcc rId="3303" sId="3" odxf="1" dxf="1">
    <nc r="T58">
      <v>51.9</v>
    </nc>
    <odxf>
      <font>
        <sz val="10"/>
        <color auto="1"/>
      </font>
    </odxf>
    <ndxf>
      <font>
        <sz val="10"/>
        <color auto="1"/>
      </font>
    </ndxf>
  </rcc>
  <rcc rId="3304" sId="3" odxf="1" dxf="1">
    <nc r="U58">
      <v>51.9</v>
    </nc>
    <odxf>
      <font>
        <sz val="10"/>
        <color auto="1"/>
      </font>
    </odxf>
    <ndxf>
      <font>
        <sz val="10"/>
        <color auto="1"/>
      </font>
    </ndxf>
  </rcc>
  <rcc rId="3305" sId="3" odxf="1" dxf="1">
    <nc r="V58">
      <v>52.7</v>
    </nc>
    <odxf>
      <font>
        <sz val="10"/>
        <color auto="1"/>
      </font>
    </odxf>
    <ndxf>
      <font>
        <sz val="10"/>
        <color auto="1"/>
      </font>
    </ndxf>
  </rcc>
  <rcc rId="3306" sId="3" odxf="1" dxf="1">
    <nc r="W58">
      <v>52.5</v>
    </nc>
    <odxf>
      <font>
        <sz val="10"/>
        <color auto="1"/>
      </font>
    </odxf>
    <ndxf>
      <font>
        <sz val="10"/>
        <color auto="1"/>
      </font>
    </ndxf>
  </rcc>
  <rcc rId="3307" sId="3" odxf="1" dxf="1">
    <nc r="X58">
      <v>52.2</v>
    </nc>
    <odxf>
      <font>
        <sz val="10"/>
        <color auto="1"/>
      </font>
    </odxf>
    <ndxf>
      <font>
        <sz val="10"/>
        <color auto="1"/>
      </font>
    </ndxf>
  </rcc>
  <rcc rId="3308" sId="3" odxf="1" dxf="1">
    <nc r="Y58">
      <v>52</v>
    </nc>
    <odxf>
      <font>
        <sz val="10"/>
        <color auto="1"/>
      </font>
    </odxf>
    <ndxf>
      <font>
        <sz val="10"/>
        <color auto="1"/>
      </font>
    </ndxf>
  </rcc>
  <rcc rId="3309" sId="3" odxf="1" dxf="1">
    <nc r="Z58">
      <v>52.8</v>
    </nc>
    <odxf>
      <font>
        <sz val="10"/>
        <color auto="1"/>
      </font>
    </odxf>
    <ndxf>
      <font>
        <sz val="10"/>
        <color auto="1"/>
      </font>
    </ndxf>
  </rcc>
  <rcc rId="3310" sId="3" odxf="1" dxf="1">
    <nc r="AA58">
      <v>52</v>
    </nc>
    <odxf>
      <font>
        <sz val="10"/>
        <color auto="1"/>
      </font>
    </odxf>
    <ndxf>
      <font>
        <sz val="10"/>
        <color auto="1"/>
      </font>
    </ndxf>
  </rcc>
  <rcc rId="3311" sId="3" odxf="1" dxf="1">
    <nc r="AB58">
      <v>51.6</v>
    </nc>
    <odxf>
      <font>
        <sz val="10"/>
        <color auto="1"/>
      </font>
    </odxf>
    <ndxf>
      <font>
        <sz val="10"/>
        <color auto="1"/>
      </font>
    </ndxf>
  </rcc>
  <rcc rId="3312" sId="3" odxf="1" dxf="1">
    <nc r="AC58">
      <v>51.5</v>
    </nc>
    <odxf>
      <font>
        <sz val="10"/>
        <color auto="1"/>
      </font>
    </odxf>
    <ndxf>
      <font>
        <sz val="10"/>
        <color auto="1"/>
      </font>
    </ndxf>
  </rcc>
  <rcc rId="3313" sId="3" odxf="1" dxf="1">
    <nc r="AD58">
      <v>52.2</v>
    </nc>
    <odxf>
      <font>
        <sz val="10"/>
        <color auto="1"/>
      </font>
    </odxf>
    <ndxf>
      <font>
        <sz val="10"/>
        <color auto="1"/>
      </font>
    </ndxf>
  </rcc>
  <rcc rId="3314" sId="3" odxf="1" dxf="1">
    <nc r="AE58">
      <v>53.2</v>
    </nc>
    <odxf>
      <font>
        <sz val="10"/>
        <color auto="1"/>
      </font>
    </odxf>
    <ndxf>
      <font>
        <sz val="10"/>
        <color auto="1"/>
      </font>
    </ndxf>
  </rcc>
  <rcc rId="3315" sId="3" odxf="1" dxf="1">
    <nc r="AF58">
      <v>53.1</v>
    </nc>
    <odxf>
      <font>
        <sz val="10"/>
        <color auto="1"/>
      </font>
    </odxf>
    <ndxf>
      <font>
        <sz val="10"/>
        <color auto="1"/>
      </font>
    </ndxf>
  </rcc>
  <rcc rId="3316" sId="3" odxf="1" dxf="1">
    <nc r="AG58">
      <v>52.9</v>
    </nc>
    <odxf>
      <font>
        <sz val="10"/>
        <color auto="1"/>
      </font>
    </odxf>
    <ndxf>
      <font>
        <sz val="10"/>
        <color auto="1"/>
      </font>
    </ndxf>
  </rcc>
  <rcc rId="3317" sId="3" odxf="1" dxf="1">
    <nc r="AH58">
      <v>53.3</v>
    </nc>
    <odxf>
      <font>
        <sz val="10"/>
        <color auto="1"/>
      </font>
    </odxf>
    <ndxf>
      <font>
        <sz val="10"/>
        <color auto="1"/>
      </font>
    </ndxf>
  </rcc>
  <rcc rId="3318" sId="3" odxf="1" dxf="1">
    <nc r="AI58">
      <v>53.1</v>
    </nc>
    <odxf>
      <font>
        <sz val="10"/>
        <color auto="1"/>
      </font>
    </odxf>
    <ndxf>
      <font>
        <sz val="10"/>
        <color auto="1"/>
      </font>
    </ndxf>
  </rcc>
  <rcc rId="3319" sId="3" odxf="1" dxf="1">
    <nc r="AJ58">
      <v>52.9</v>
    </nc>
    <odxf>
      <font>
        <sz val="10"/>
        <color auto="1"/>
      </font>
    </odxf>
    <ndxf>
      <font>
        <sz val="10"/>
        <color auto="1"/>
      </font>
    </ndxf>
  </rcc>
  <rcc rId="3320" sId="3" odxf="1" dxf="1">
    <nc r="AK58">
      <v>53.6</v>
    </nc>
    <odxf>
      <font>
        <sz val="10"/>
        <color auto="1"/>
      </font>
    </odxf>
    <ndxf>
      <font>
        <sz val="10"/>
        <color auto="1"/>
      </font>
    </ndxf>
  </rcc>
  <rcc rId="3321" sId="3" odxf="1" dxf="1">
    <nc r="AL58">
      <v>52.9</v>
    </nc>
    <odxf>
      <font>
        <sz val="10"/>
        <color auto="1"/>
      </font>
    </odxf>
    <ndxf>
      <font>
        <sz val="10"/>
        <color auto="1"/>
      </font>
    </ndxf>
  </rcc>
  <rcc rId="3322" sId="3" odxf="1" dxf="1">
    <nc r="AM58">
      <v>53</v>
    </nc>
    <odxf>
      <font>
        <sz val="10"/>
        <color auto="1"/>
      </font>
    </odxf>
    <ndxf>
      <font>
        <sz val="10"/>
        <color auto="1"/>
      </font>
    </ndxf>
  </rcc>
  <rcc rId="3323" sId="3" odxf="1" dxf="1">
    <nc r="AN58">
      <v>52.7</v>
    </nc>
    <odxf>
      <font>
        <sz val="10"/>
        <color auto="1"/>
      </font>
    </odxf>
    <ndxf>
      <font>
        <sz val="10"/>
        <color auto="1"/>
      </font>
    </ndxf>
  </rcc>
  <rcc rId="3324" sId="3" odxf="1" dxf="1">
    <nc r="AO58">
      <v>53.2</v>
    </nc>
    <odxf>
      <font>
        <sz val="10"/>
        <color auto="1"/>
      </font>
    </odxf>
    <ndxf>
      <font>
        <sz val="10"/>
        <color auto="1"/>
      </font>
    </ndxf>
  </rcc>
  <rcc rId="3325" sId="3" odxf="1" dxf="1">
    <nc r="AP58">
      <v>52.9</v>
    </nc>
    <odxf>
      <font>
        <sz val="10"/>
        <color auto="1"/>
      </font>
    </odxf>
    <ndxf>
      <font>
        <sz val="10"/>
        <color auto="1"/>
      </font>
    </ndxf>
  </rcc>
  <rcc rId="3326" sId="3" odxf="1" dxf="1">
    <nc r="AQ58">
      <v>52.9</v>
    </nc>
    <odxf>
      <font>
        <sz val="10"/>
        <color auto="1"/>
      </font>
    </odxf>
    <ndxf>
      <font>
        <sz val="10"/>
        <color auto="1"/>
      </font>
    </ndxf>
  </rcc>
  <rcc rId="3327" sId="3" odxf="1" dxf="1">
    <nc r="AR58">
      <v>52.8</v>
    </nc>
    <odxf>
      <font>
        <sz val="10"/>
        <color auto="1"/>
      </font>
    </odxf>
    <ndxf>
      <font>
        <sz val="10"/>
        <color auto="1"/>
      </font>
    </ndxf>
  </rcc>
  <rcc rId="3328" sId="3" odxf="1" dxf="1">
    <nc r="AS58">
      <v>52.5</v>
    </nc>
    <odxf>
      <font>
        <sz val="10"/>
        <color auto="1"/>
      </font>
    </odxf>
    <ndxf>
      <font>
        <sz val="10"/>
        <color auto="1"/>
      </font>
    </ndxf>
  </rcc>
  <rcc rId="3329" sId="3" odxf="1" dxf="1">
    <nc r="AT58">
      <v>52.5</v>
    </nc>
    <odxf>
      <font>
        <sz val="10"/>
        <color auto="1"/>
      </font>
    </odxf>
    <ndxf>
      <font>
        <sz val="10"/>
        <color auto="1"/>
      </font>
    </ndxf>
  </rcc>
  <rcc rId="3330" sId="3" odxf="1" dxf="1">
    <nc r="AU58">
      <v>52.8</v>
    </nc>
    <odxf>
      <font>
        <sz val="10"/>
        <color auto="1"/>
      </font>
    </odxf>
    <ndxf>
      <font>
        <sz val="10"/>
        <color auto="1"/>
      </font>
    </ndxf>
  </rcc>
  <rcc rId="3331" sId="3" odxf="1" dxf="1">
    <nc r="AV58">
      <v>52.8</v>
    </nc>
    <odxf>
      <font>
        <sz val="10"/>
        <color auto="1"/>
      </font>
    </odxf>
    <ndxf>
      <font>
        <sz val="10"/>
        <color auto="1"/>
      </font>
    </ndxf>
  </rcc>
  <rcc rId="3332" sId="3" odxf="1" dxf="1">
    <nc r="AW58">
      <v>52.9</v>
    </nc>
    <odxf>
      <font>
        <sz val="10"/>
        <color auto="1"/>
      </font>
    </odxf>
    <ndxf>
      <font>
        <sz val="10"/>
        <color auto="1"/>
      </font>
    </ndxf>
  </rcc>
  <rcc rId="3333" sId="3" odxf="1" dxf="1">
    <nc r="AX58">
      <v>52.8</v>
    </nc>
    <odxf>
      <font>
        <sz val="10"/>
        <color auto="1"/>
      </font>
    </odxf>
    <ndxf>
      <font>
        <sz val="10"/>
        <color auto="1"/>
      </font>
    </ndxf>
  </rcc>
  <rcc rId="3334" sId="3" odxf="1" dxf="1">
    <nc r="AY58">
      <v>53</v>
    </nc>
    <odxf>
      <font>
        <sz val="10"/>
        <color auto="1"/>
      </font>
    </odxf>
    <ndxf>
      <font>
        <sz val="10"/>
        <color auto="1"/>
      </font>
    </ndxf>
  </rcc>
  <rcc rId="3335" sId="3" odxf="1" dxf="1">
    <nc r="AZ58">
      <v>53.2</v>
    </nc>
    <odxf>
      <font>
        <sz val="10"/>
        <color auto="1"/>
      </font>
    </odxf>
    <ndxf>
      <font>
        <sz val="10"/>
        <color auto="1"/>
      </font>
    </ndxf>
  </rcc>
  <rcc rId="3336" sId="3" odxf="1" dxf="1">
    <nc r="BA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337" sId="3" odxf="1" dxf="1">
    <nc r="BB58">
      <v>53.2</v>
    </nc>
    <odxf>
      <font>
        <sz val="10"/>
        <color auto="1"/>
      </font>
    </odxf>
    <ndxf>
      <font>
        <sz val="10"/>
        <color auto="1"/>
      </font>
    </ndxf>
  </rcc>
  <rcc rId="3338" sId="3" odxf="1" dxf="1">
    <nc r="BC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339" sId="3" odxf="1" dxf="1">
    <nc r="BD58">
      <v>53.3</v>
    </nc>
    <odxf>
      <font>
        <sz val="10"/>
        <color auto="1"/>
      </font>
    </odxf>
    <ndxf>
      <font>
        <sz val="10"/>
        <color auto="1"/>
      </font>
    </ndxf>
  </rcc>
  <rcc rId="3340" sId="3" odxf="1" dxf="1">
    <nc r="BE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341" sId="3" odxf="1" dxf="1">
    <nc r="BF58">
      <v>52.7</v>
    </nc>
    <odxf>
      <font>
        <sz val="10"/>
        <color auto="1"/>
      </font>
    </odxf>
    <ndxf>
      <font>
        <sz val="10"/>
        <color auto="1"/>
      </font>
    </ndxf>
  </rcc>
  <rcc rId="3342" sId="3" odxf="1" dxf="1">
    <nc r="BG58">
      <v>53.9</v>
    </nc>
    <odxf>
      <font>
        <sz val="10"/>
        <color auto="1"/>
      </font>
    </odxf>
    <ndxf>
      <font>
        <sz val="10"/>
        <color auto="1"/>
      </font>
    </ndxf>
  </rcc>
  <rcc rId="3343" sId="3" odxf="1" dxf="1">
    <nc r="BH58">
      <v>44.5</v>
    </nc>
    <odxf>
      <font>
        <sz val="10"/>
        <color auto="1"/>
      </font>
    </odxf>
    <ndxf>
      <font>
        <sz val="10"/>
        <color auto="1"/>
      </font>
    </ndxf>
  </rcc>
  <rfmt sheetId="3" sqref="A58:XFD58" start="0" length="0">
    <dxf>
      <alignment vertical="center" wrapText="1"/>
    </dxf>
  </rfmt>
  <rcc rId="3344" sId="3" odxf="1" dxf="1">
    <oc r="A59" t="inlineStr">
      <is>
        <t>GENCO2</t>
      </is>
    </oc>
    <nc r="A59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59" start="0" length="0">
    <dxf>
      <font>
        <sz val="10"/>
        <color auto="1"/>
      </font>
    </dxf>
  </rfmt>
  <rfmt sheetId="3" sqref="C59" start="0" length="0">
    <dxf>
      <font>
        <sz val="10"/>
        <color auto="1"/>
      </font>
    </dxf>
  </rfmt>
  <rfmt sheetId="3" sqref="D59" start="0" length="0">
    <dxf>
      <font>
        <sz val="10"/>
        <color auto="1"/>
      </font>
    </dxf>
  </rfmt>
  <rcc rId="3345" sId="3" odxf="1" dxf="1">
    <oc r="E59" t="inlineStr">
      <is>
        <t>TĐ THÁC MƠ</t>
      </is>
    </oc>
    <nc r="E59" t="inlineStr">
      <is>
        <t>TĐ SROK PHU MIÊNG</t>
      </is>
    </nc>
    <odxf>
      <font>
        <sz val="10"/>
        <color auto="1"/>
      </font>
    </odxf>
    <ndxf>
      <font>
        <sz val="10"/>
        <color auto="1"/>
      </font>
    </ndxf>
  </rcc>
  <rfmt sheetId="3" sqref="F59" start="0" length="0">
    <dxf>
      <font>
        <sz val="10"/>
        <color auto="1"/>
      </font>
    </dxf>
  </rfmt>
  <rcc rId="3346" sId="3" odxf="1" dxf="1">
    <nc r="G5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347" sId="3" odxf="1" dxf="1">
    <nc r="H59">
      <v>1264.2</v>
    </nc>
    <odxf>
      <font>
        <sz val="10"/>
        <color auto="1"/>
      </font>
    </odxf>
    <ndxf>
      <font>
        <sz val="10"/>
        <color auto="1"/>
      </font>
    </ndxf>
  </rcc>
  <rfmt sheetId="3" sqref="I59" start="0" length="0">
    <dxf>
      <font>
        <sz val="10"/>
        <color auto="1"/>
      </font>
    </dxf>
  </rfmt>
  <rcc rId="3348" sId="3" odxf="1" dxf="1">
    <nc r="J59">
      <v>0</v>
    </nc>
    <odxf>
      <font>
        <sz val="10"/>
        <color auto="1"/>
      </font>
    </odxf>
    <ndxf>
      <font>
        <sz val="10"/>
        <color auto="1"/>
      </font>
    </ndxf>
  </rcc>
  <rcc rId="3349" sId="3" odxf="1" dxf="1">
    <nc r="K59">
      <v>0</v>
    </nc>
    <odxf>
      <font>
        <sz val="10"/>
        <color auto="1"/>
      </font>
    </odxf>
    <ndxf>
      <font>
        <sz val="10"/>
        <color auto="1"/>
      </font>
    </ndxf>
  </rcc>
  <rcc rId="3350" sId="3" odxf="1" dxf="1">
    <nc r="L59">
      <v>0</v>
    </nc>
    <odxf>
      <font>
        <sz val="10"/>
        <color auto="1"/>
      </font>
    </odxf>
    <ndxf>
      <font>
        <sz val="10"/>
        <color auto="1"/>
      </font>
    </ndxf>
  </rcc>
  <rcc rId="3351" sId="3" odxf="1" dxf="1">
    <nc r="M59">
      <v>0</v>
    </nc>
    <odxf>
      <font>
        <sz val="10"/>
        <color auto="1"/>
      </font>
    </odxf>
    <ndxf>
      <font>
        <sz val="10"/>
        <color auto="1"/>
      </font>
    </ndxf>
  </rcc>
  <rcc rId="3352" sId="3" odxf="1" dxf="1">
    <nc r="N59">
      <v>0</v>
    </nc>
    <odxf>
      <font>
        <sz val="10"/>
        <color auto="1"/>
      </font>
    </odxf>
    <ndxf>
      <font>
        <sz val="10"/>
        <color auto="1"/>
      </font>
    </ndxf>
  </rcc>
  <rcc rId="3353" sId="3" odxf="1" dxf="1">
    <nc r="O59">
      <v>7.6</v>
    </nc>
    <odxf>
      <font>
        <sz val="10"/>
        <color auto="1"/>
      </font>
    </odxf>
    <ndxf>
      <font>
        <sz val="10"/>
        <color auto="1"/>
      </font>
    </ndxf>
  </rcc>
  <rcc rId="3354" sId="3" odxf="1" dxf="1">
    <nc r="P59">
      <v>7.7</v>
    </nc>
    <odxf>
      <font>
        <sz val="10"/>
        <color auto="1"/>
      </font>
    </odxf>
    <ndxf>
      <font>
        <sz val="10"/>
        <color auto="1"/>
      </font>
    </ndxf>
  </rcc>
  <rcc rId="3355" sId="3" odxf="1" dxf="1">
    <nc r="Q59">
      <v>7.4</v>
    </nc>
    <odxf>
      <font>
        <sz val="10"/>
        <color auto="1"/>
      </font>
    </odxf>
    <ndxf>
      <font>
        <sz val="10"/>
        <color auto="1"/>
      </font>
    </ndxf>
  </rcc>
  <rcc rId="3356" sId="3" odxf="1" dxf="1">
    <nc r="R59">
      <v>7.8</v>
    </nc>
    <odxf>
      <font>
        <sz val="10"/>
        <color auto="1"/>
      </font>
    </odxf>
    <ndxf>
      <font>
        <sz val="10"/>
        <color auto="1"/>
      </font>
    </ndxf>
  </rcc>
  <rcc rId="3357" sId="3" odxf="1" dxf="1">
    <nc r="S59">
      <v>6.9</v>
    </nc>
    <odxf>
      <font>
        <sz val="10"/>
        <color auto="1"/>
      </font>
    </odxf>
    <ndxf>
      <font>
        <sz val="10"/>
        <color auto="1"/>
      </font>
    </ndxf>
  </rcc>
  <rcc rId="3358" sId="3" odxf="1" dxf="1">
    <nc r="T59">
      <v>7.9</v>
    </nc>
    <odxf>
      <font>
        <sz val="10"/>
        <color auto="1"/>
      </font>
    </odxf>
    <ndxf>
      <font>
        <sz val="10"/>
        <color auto="1"/>
      </font>
    </ndxf>
  </rcc>
  <rcc rId="3359" sId="3" odxf="1" dxf="1">
    <nc r="U59">
      <v>7.9</v>
    </nc>
    <odxf>
      <font>
        <sz val="10"/>
        <color auto="1"/>
      </font>
    </odxf>
    <ndxf>
      <font>
        <sz val="10"/>
        <color auto="1"/>
      </font>
    </ndxf>
  </rcc>
  <rcc rId="3360" sId="3" odxf="1" dxf="1">
    <nc r="V59">
      <v>7.3</v>
    </nc>
    <odxf>
      <font>
        <sz val="10"/>
        <color auto="1"/>
      </font>
    </odxf>
    <ndxf>
      <font>
        <sz val="10"/>
        <color auto="1"/>
      </font>
    </ndxf>
  </rcc>
  <rcc rId="3361" sId="3" odxf="1" dxf="1">
    <nc r="W59">
      <v>7.4</v>
    </nc>
    <odxf>
      <font>
        <sz val="10"/>
        <color auto="1"/>
      </font>
    </odxf>
    <ndxf>
      <font>
        <sz val="10"/>
        <color auto="1"/>
      </font>
    </ndxf>
  </rcc>
  <rcc rId="3362" sId="3" odxf="1" dxf="1">
    <nc r="X59">
      <v>6.8</v>
    </nc>
    <odxf>
      <font>
        <sz val="10"/>
        <color auto="1"/>
      </font>
    </odxf>
    <ndxf>
      <font>
        <sz val="10"/>
        <color auto="1"/>
      </font>
    </ndxf>
  </rcc>
  <rcc rId="3363" sId="3" odxf="1" dxf="1">
    <nc r="Y59">
      <v>7.6</v>
    </nc>
    <odxf>
      <font>
        <sz val="10"/>
        <color auto="1"/>
      </font>
    </odxf>
    <ndxf>
      <font>
        <sz val="10"/>
        <color auto="1"/>
      </font>
    </ndxf>
  </rcc>
  <rcc rId="3364" sId="3" odxf="1" dxf="1">
    <nc r="Z59">
      <v>6.6</v>
    </nc>
    <odxf>
      <font>
        <sz val="10"/>
        <color auto="1"/>
      </font>
    </odxf>
    <ndxf>
      <font>
        <sz val="10"/>
        <color auto="1"/>
      </font>
    </ndxf>
  </rcc>
  <rcc rId="3365" sId="3" odxf="1" dxf="1">
    <nc r="AA59">
      <v>0</v>
    </nc>
    <odxf>
      <font>
        <sz val="10"/>
        <color auto="1"/>
      </font>
    </odxf>
    <ndxf>
      <font>
        <sz val="10"/>
        <color auto="1"/>
      </font>
    </ndxf>
  </rcc>
  <rcc rId="3366" sId="3" odxf="1" dxf="1">
    <nc r="AB59">
      <v>0</v>
    </nc>
    <odxf>
      <font>
        <sz val="10"/>
        <color auto="1"/>
      </font>
    </odxf>
    <ndxf>
      <font>
        <sz val="10"/>
        <color auto="1"/>
      </font>
    </ndxf>
  </rcc>
  <rcc rId="3367" sId="3" odxf="1" dxf="1">
    <nc r="AC59">
      <v>0</v>
    </nc>
    <odxf>
      <font>
        <sz val="10"/>
        <color auto="1"/>
      </font>
    </odxf>
    <ndxf>
      <font>
        <sz val="10"/>
        <color auto="1"/>
      </font>
    </ndxf>
  </rcc>
  <rcc rId="3368" sId="3" odxf="1" dxf="1">
    <nc r="AD59">
      <v>7.6</v>
    </nc>
    <odxf>
      <font>
        <sz val="10"/>
        <color auto="1"/>
      </font>
    </odxf>
    <ndxf>
      <font>
        <sz val="10"/>
        <color auto="1"/>
      </font>
    </ndxf>
  </rcc>
  <rcc rId="3369" sId="3" odxf="1" dxf="1">
    <nc r="AE59">
      <v>0</v>
    </nc>
    <odxf>
      <font>
        <sz val="10"/>
        <color auto="1"/>
      </font>
    </odxf>
    <ndxf>
      <font>
        <sz val="10"/>
        <color auto="1"/>
      </font>
    </ndxf>
  </rcc>
  <rcc rId="3370" sId="3" odxf="1" dxf="1">
    <nc r="AF59">
      <v>0</v>
    </nc>
    <odxf>
      <font>
        <sz val="10"/>
        <color auto="1"/>
      </font>
    </odxf>
    <ndxf>
      <font>
        <sz val="10"/>
        <color auto="1"/>
      </font>
    </ndxf>
  </rcc>
  <rcc rId="3371" sId="3" odxf="1" dxf="1">
    <nc r="AG59">
      <v>0</v>
    </nc>
    <odxf>
      <font>
        <sz val="10"/>
        <color auto="1"/>
      </font>
    </odxf>
    <ndxf>
      <font>
        <sz val="10"/>
        <color auto="1"/>
      </font>
    </ndxf>
  </rcc>
  <rcc rId="3372" sId="3" odxf="1" dxf="1">
    <nc r="AH59">
      <v>0</v>
    </nc>
    <odxf>
      <font>
        <sz val="10"/>
        <color auto="1"/>
      </font>
    </odxf>
    <ndxf>
      <font>
        <sz val="10"/>
        <color auto="1"/>
      </font>
    </ndxf>
  </rcc>
  <rcc rId="3373" sId="3" odxf="1" dxf="1">
    <nc r="AI59">
      <v>0</v>
    </nc>
    <odxf>
      <font>
        <sz val="10"/>
        <color auto="1"/>
      </font>
    </odxf>
    <ndxf>
      <font>
        <sz val="10"/>
        <color auto="1"/>
      </font>
    </ndxf>
  </rcc>
  <rcc rId="3374" sId="3" odxf="1" dxf="1">
    <nc r="AJ59">
      <v>0</v>
    </nc>
    <odxf>
      <font>
        <sz val="10"/>
        <color auto="1"/>
      </font>
    </odxf>
    <ndxf>
      <font>
        <sz val="10"/>
        <color auto="1"/>
      </font>
    </ndxf>
  </rcc>
  <rcc rId="3375" sId="3" odxf="1" dxf="1">
    <nc r="AK59">
      <v>0</v>
    </nc>
    <odxf>
      <font>
        <sz val="10"/>
        <color auto="1"/>
      </font>
    </odxf>
    <ndxf>
      <font>
        <sz val="10"/>
        <color auto="1"/>
      </font>
    </ndxf>
  </rcc>
  <rcc rId="3376" sId="3" odxf="1" dxf="1">
    <nc r="AL59">
      <v>0</v>
    </nc>
    <odxf>
      <font>
        <sz val="10"/>
        <color auto="1"/>
      </font>
    </odxf>
    <ndxf>
      <font>
        <sz val="10"/>
        <color auto="1"/>
      </font>
    </ndxf>
  </rcc>
  <rcc rId="3377" sId="3" odxf="1" dxf="1">
    <nc r="AM59">
      <v>0</v>
    </nc>
    <odxf>
      <font>
        <sz val="10"/>
        <color auto="1"/>
      </font>
    </odxf>
    <ndxf>
      <font>
        <sz val="10"/>
        <color auto="1"/>
      </font>
    </ndxf>
  </rcc>
  <rcc rId="3378" sId="3" odxf="1" dxf="1">
    <nc r="AN59">
      <v>0</v>
    </nc>
    <odxf>
      <font>
        <sz val="10"/>
        <color auto="1"/>
      </font>
    </odxf>
    <ndxf>
      <font>
        <sz val="10"/>
        <color auto="1"/>
      </font>
    </ndxf>
  </rcc>
  <rcc rId="3379" sId="3" odxf="1" dxf="1">
    <nc r="AO59">
      <v>0</v>
    </nc>
    <odxf>
      <font>
        <sz val="10"/>
        <color auto="1"/>
      </font>
    </odxf>
    <ndxf>
      <font>
        <sz val="10"/>
        <color auto="1"/>
      </font>
    </ndxf>
  </rcc>
  <rcc rId="3380" sId="3" odxf="1" dxf="1">
    <nc r="AP59">
      <v>0</v>
    </nc>
    <odxf>
      <font>
        <sz val="10"/>
        <color auto="1"/>
      </font>
    </odxf>
    <ndxf>
      <font>
        <sz val="10"/>
        <color auto="1"/>
      </font>
    </ndxf>
  </rcc>
  <rcc rId="3381" sId="3" odxf="1" dxf="1">
    <nc r="AQ59">
      <v>0</v>
    </nc>
    <odxf>
      <font>
        <sz val="10"/>
        <color auto="1"/>
      </font>
    </odxf>
    <ndxf>
      <font>
        <sz val="10"/>
        <color auto="1"/>
      </font>
    </ndxf>
  </rcc>
  <rcc rId="3382" sId="3" odxf="1" dxf="1">
    <nc r="AR59">
      <v>0</v>
    </nc>
    <odxf>
      <font>
        <sz val="10"/>
        <color auto="1"/>
      </font>
    </odxf>
    <ndxf>
      <font>
        <sz val="10"/>
        <color auto="1"/>
      </font>
    </ndxf>
  </rcc>
  <rcc rId="3383" sId="3" odxf="1" dxf="1">
    <nc r="AS59">
      <v>0</v>
    </nc>
    <odxf>
      <font>
        <sz val="10"/>
        <color auto="1"/>
      </font>
    </odxf>
    <ndxf>
      <font>
        <sz val="10"/>
        <color auto="1"/>
      </font>
    </ndxf>
  </rcc>
  <rcc rId="3384" sId="3" odxf="1" dxf="1">
    <nc r="AT59">
      <v>0</v>
    </nc>
    <odxf>
      <font>
        <sz val="10"/>
        <color auto="1"/>
      </font>
    </odxf>
    <ndxf>
      <font>
        <sz val="10"/>
        <color auto="1"/>
      </font>
    </ndxf>
  </rcc>
  <rcc rId="3385" sId="3" odxf="1" dxf="1">
    <nc r="AU59">
      <v>0</v>
    </nc>
    <odxf>
      <font>
        <sz val="10"/>
        <color auto="1"/>
      </font>
    </odxf>
    <ndxf>
      <font>
        <sz val="10"/>
        <color auto="1"/>
      </font>
    </ndxf>
  </rcc>
  <rcc rId="3386" sId="3" odxf="1" dxf="1">
    <nc r="AV59">
      <v>0</v>
    </nc>
    <odxf>
      <font>
        <sz val="10"/>
        <color auto="1"/>
      </font>
    </odxf>
    <ndxf>
      <font>
        <sz val="10"/>
        <color auto="1"/>
      </font>
    </ndxf>
  </rcc>
  <rcc rId="3387" sId="3" odxf="1" dxf="1">
    <nc r="AW59">
      <v>0</v>
    </nc>
    <odxf>
      <font>
        <sz val="10"/>
        <color auto="1"/>
      </font>
    </odxf>
    <ndxf>
      <font>
        <sz val="10"/>
        <color auto="1"/>
      </font>
    </ndxf>
  </rcc>
  <rcc rId="3388" sId="3" odxf="1" dxf="1">
    <nc r="AX59">
      <v>0</v>
    </nc>
    <odxf>
      <font>
        <sz val="10"/>
        <color auto="1"/>
      </font>
    </odxf>
    <ndxf>
      <font>
        <sz val="10"/>
        <color auto="1"/>
      </font>
    </ndxf>
  </rcc>
  <rcc rId="3389" sId="3" odxf="1" dxf="1">
    <nc r="AY59">
      <v>0</v>
    </nc>
    <odxf>
      <font>
        <sz val="10"/>
        <color auto="1"/>
      </font>
    </odxf>
    <ndxf>
      <font>
        <sz val="10"/>
        <color auto="1"/>
      </font>
    </ndxf>
  </rcc>
  <rcc rId="3390" sId="3" odxf="1" dxf="1">
    <nc r="AZ59">
      <v>0</v>
    </nc>
    <odxf>
      <font>
        <sz val="10"/>
        <color auto="1"/>
      </font>
    </odxf>
    <ndxf>
      <font>
        <sz val="10"/>
        <color auto="1"/>
      </font>
    </ndxf>
  </rcc>
  <rcc rId="3391" sId="3" odxf="1" dxf="1">
    <nc r="BA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392" sId="3" odxf="1" dxf="1">
    <nc r="BB59">
      <v>0</v>
    </nc>
    <odxf>
      <font>
        <sz val="10"/>
        <color auto="1"/>
      </font>
    </odxf>
    <ndxf>
      <font>
        <sz val="10"/>
        <color auto="1"/>
      </font>
    </ndxf>
  </rcc>
  <rcc rId="3393" sId="3" odxf="1" dxf="1">
    <nc r="BC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394" sId="3" odxf="1" dxf="1">
    <nc r="BD59">
      <v>0</v>
    </nc>
    <odxf>
      <font>
        <sz val="10"/>
        <color auto="1"/>
      </font>
    </odxf>
    <ndxf>
      <font>
        <sz val="10"/>
        <color auto="1"/>
      </font>
    </ndxf>
  </rcc>
  <rcc rId="3395" sId="3" odxf="1" dxf="1">
    <nc r="BE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396" sId="3" odxf="1" dxf="1">
    <nc r="BF59">
      <v>52.7</v>
    </nc>
    <odxf>
      <font>
        <sz val="10"/>
        <color auto="1"/>
      </font>
    </odxf>
    <ndxf>
      <font>
        <sz val="10"/>
        <color auto="1"/>
      </font>
    </ndxf>
  </rcc>
  <rcc rId="3397" sId="3" odxf="1" dxf="1">
    <nc r="BG59">
      <v>53.9</v>
    </nc>
    <odxf>
      <font>
        <sz val="10"/>
        <color auto="1"/>
      </font>
    </odxf>
    <ndxf>
      <font>
        <sz val="10"/>
        <color auto="1"/>
      </font>
    </ndxf>
  </rcc>
  <rcc rId="3398" sId="3" odxf="1" dxf="1">
    <nc r="BH59">
      <v>44.5</v>
    </nc>
    <odxf>
      <font>
        <sz val="10"/>
        <color auto="1"/>
      </font>
    </odxf>
    <ndxf>
      <font>
        <sz val="10"/>
        <color auto="1"/>
      </font>
    </ndxf>
  </rcc>
  <rfmt sheetId="3" sqref="A59:XFD59" start="0" length="0">
    <dxf>
      <alignment vertical="center" wrapText="1"/>
    </dxf>
  </rfmt>
  <rcc rId="3399" sId="3" odxf="1" dxf="1">
    <oc r="A60" t="inlineStr">
      <is>
        <t>Ngoài EVN</t>
      </is>
    </oc>
    <nc r="A60" t="inlineStr">
      <is>
        <t>GENCO2</t>
      </is>
    </nc>
    <odxf>
      <font>
        <sz val="10"/>
        <color auto="1"/>
      </font>
    </odxf>
    <ndxf>
      <font>
        <sz val="10"/>
        <color auto="1"/>
      </font>
    </ndxf>
  </rcc>
  <rcc rId="3400" sId="3" odxf="1" dxf="1">
    <oc r="B60" t="inlineStr">
      <is>
        <t>Lâm Đồng</t>
      </is>
    </oc>
    <nc r="B60" t="inlineStr">
      <is>
        <t>Bình Phước</t>
      </is>
    </nc>
    <odxf>
      <font>
        <sz val="10"/>
        <color auto="1"/>
      </font>
    </odxf>
    <ndxf>
      <font>
        <sz val="10"/>
        <color auto="1"/>
      </font>
    </ndxf>
  </rcc>
  <rfmt sheetId="3" sqref="C60" start="0" length="0">
    <dxf>
      <font>
        <sz val="10"/>
        <color auto="1"/>
      </font>
    </dxf>
  </rfmt>
  <rfmt sheetId="3" sqref="D60" start="0" length="0">
    <dxf>
      <font>
        <sz val="10"/>
        <color auto="1"/>
      </font>
    </dxf>
  </rfmt>
  <rcc rId="3401" sId="3" odxf="1" dxf="1">
    <oc r="E60" t="inlineStr">
      <is>
        <t>TĐ YAN TANN SIEN</t>
      </is>
    </oc>
    <nc r="E60" t="inlineStr">
      <is>
        <t>TĐ THÁC MƠ</t>
      </is>
    </nc>
    <odxf>
      <font>
        <sz val="10"/>
        <color auto="1"/>
      </font>
    </odxf>
    <ndxf>
      <font>
        <sz val="10"/>
        <color auto="1"/>
      </font>
    </ndxf>
  </rcc>
  <rcc rId="3402" sId="3" odxf="1" dxf="1">
    <oc r="F60" t="inlineStr">
      <is>
        <t>PPN</t>
      </is>
    </oc>
    <nc r="F60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3403" sId="3" odxf="1" dxf="1">
    <nc r="G6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404" sId="3" odxf="1" dxf="1">
    <nc r="H60">
      <v>2263.4</v>
    </nc>
    <odxf>
      <font>
        <sz val="10"/>
        <color auto="1"/>
      </font>
    </odxf>
    <ndxf>
      <font>
        <sz val="10"/>
        <color auto="1"/>
      </font>
    </ndxf>
  </rcc>
  <rfmt sheetId="3" sqref="I60" start="0" length="0">
    <dxf>
      <font>
        <sz val="10"/>
        <color auto="1"/>
      </font>
    </dxf>
  </rfmt>
  <rcc rId="3405" sId="3" odxf="1" dxf="1">
    <nc r="J60">
      <v>134.80000000000001</v>
    </nc>
    <odxf>
      <font>
        <sz val="10"/>
        <color auto="1"/>
      </font>
    </odxf>
    <ndxf>
      <font>
        <sz val="10"/>
        <color auto="1"/>
      </font>
    </ndxf>
  </rcc>
  <rcc rId="3406" sId="3" odxf="1" dxf="1">
    <nc r="K60">
      <v>141.1</v>
    </nc>
    <odxf>
      <font>
        <sz val="10"/>
        <color auto="1"/>
      </font>
    </odxf>
    <ndxf>
      <font>
        <sz val="10"/>
        <color auto="1"/>
      </font>
    </ndxf>
  </rcc>
  <rcc rId="3407" sId="3" odxf="1" dxf="1">
    <nc r="L60">
      <v>142.80000000000001</v>
    </nc>
    <odxf>
      <font>
        <sz val="10"/>
        <color auto="1"/>
      </font>
    </odxf>
    <ndxf>
      <font>
        <sz val="10"/>
        <color auto="1"/>
      </font>
    </ndxf>
  </rcc>
  <rcc rId="3408" sId="3" odxf="1" dxf="1">
    <nc r="M60">
      <v>140.30000000000001</v>
    </nc>
    <odxf>
      <font>
        <sz val="10"/>
        <color auto="1"/>
      </font>
    </odxf>
    <ndxf>
      <font>
        <sz val="10"/>
        <color auto="1"/>
      </font>
    </ndxf>
  </rcc>
  <rcc rId="3409" sId="3" odxf="1" dxf="1">
    <nc r="N60">
      <v>71.400000000000006</v>
    </nc>
    <odxf>
      <font>
        <sz val="10"/>
        <color auto="1"/>
      </font>
    </odxf>
    <ndxf>
      <font>
        <sz val="10"/>
        <color auto="1"/>
      </font>
    </ndxf>
  </rcc>
  <rcc rId="3410" sId="3" odxf="1" dxf="1">
    <nc r="O60">
      <v>70.400000000000006</v>
    </nc>
    <odxf>
      <font>
        <sz val="10"/>
        <color auto="1"/>
      </font>
    </odxf>
    <ndxf>
      <font>
        <sz val="10"/>
        <color auto="1"/>
      </font>
    </ndxf>
  </rcc>
  <rcc rId="3411" sId="3" odxf="1" dxf="1">
    <nc r="P60">
      <v>69.400000000000006</v>
    </nc>
    <odxf>
      <font>
        <sz val="10"/>
        <color auto="1"/>
      </font>
    </odxf>
    <ndxf>
      <font>
        <sz val="10"/>
        <color auto="1"/>
      </font>
    </ndxf>
  </rcc>
  <rcc rId="3412" sId="3" odxf="1" dxf="1">
    <nc r="Q60">
      <v>70.599999999999994</v>
    </nc>
    <odxf>
      <font>
        <sz val="10"/>
        <color auto="1"/>
      </font>
    </odxf>
    <ndxf>
      <font>
        <sz val="10"/>
        <color auto="1"/>
      </font>
    </ndxf>
  </rcc>
  <rcc rId="3413" sId="3" odxf="1" dxf="1">
    <nc r="R60">
      <v>71.5</v>
    </nc>
    <odxf>
      <font>
        <sz val="10"/>
        <color auto="1"/>
      </font>
    </odxf>
    <ndxf>
      <font>
        <sz val="10"/>
        <color auto="1"/>
      </font>
    </ndxf>
  </rcc>
  <rcc rId="3414" sId="3" odxf="1" dxf="1">
    <nc r="S60">
      <v>71.599999999999994</v>
    </nc>
    <odxf>
      <font>
        <sz val="10"/>
        <color auto="1"/>
      </font>
    </odxf>
    <ndxf>
      <font>
        <sz val="10"/>
        <color auto="1"/>
      </font>
    </ndxf>
  </rcc>
  <rcc rId="3415" sId="3" odxf="1" dxf="1">
    <nc r="T60">
      <v>142.6</v>
    </nc>
    <odxf>
      <font>
        <sz val="10"/>
        <color auto="1"/>
      </font>
    </odxf>
    <ndxf>
      <font>
        <sz val="10"/>
        <color auto="1"/>
      </font>
    </ndxf>
  </rcc>
  <rcc rId="3416" sId="3" odxf="1" dxf="1">
    <nc r="U60">
      <v>142.80000000000001</v>
    </nc>
    <odxf>
      <font>
        <sz val="10"/>
        <color auto="1"/>
      </font>
    </odxf>
    <ndxf>
      <font>
        <sz val="10"/>
        <color auto="1"/>
      </font>
    </ndxf>
  </rcc>
  <rcc rId="3417" sId="3" odxf="1" dxf="1">
    <nc r="V60">
      <v>0.2</v>
    </nc>
    <odxf>
      <font>
        <sz val="10"/>
        <color auto="1"/>
      </font>
    </odxf>
    <ndxf>
      <font>
        <sz val="10"/>
        <color auto="1"/>
      </font>
    </ndxf>
  </rcc>
  <rcc rId="3418" sId="3" odxf="1" dxf="1">
    <nc r="W60">
      <v>0.1</v>
    </nc>
    <odxf>
      <font>
        <sz val="10"/>
        <color auto="1"/>
      </font>
    </odxf>
    <ndxf>
      <font>
        <sz val="10"/>
        <color auto="1"/>
      </font>
    </ndxf>
  </rcc>
  <rcc rId="3419" sId="3" odxf="1" dxf="1">
    <nc r="X60">
      <v>0.2</v>
    </nc>
    <odxf>
      <font>
        <sz val="10"/>
        <color auto="1"/>
      </font>
    </odxf>
    <ndxf>
      <font>
        <sz val="10"/>
        <color auto="1"/>
      </font>
    </ndxf>
  </rcc>
  <rcc rId="3420" sId="3" odxf="1" dxf="1">
    <nc r="Y60">
      <v>61.5</v>
    </nc>
    <odxf>
      <font>
        <sz val="10"/>
        <color auto="1"/>
      </font>
    </odxf>
    <ndxf>
      <font>
        <sz val="10"/>
        <color auto="1"/>
      </font>
    </ndxf>
  </rcc>
  <rcc rId="3421" sId="3" odxf="1" dxf="1">
    <nc r="Z60">
      <v>60.6</v>
    </nc>
    <odxf>
      <font>
        <sz val="10"/>
        <color auto="1"/>
      </font>
    </odxf>
    <ndxf>
      <font>
        <sz val="10"/>
        <color auto="1"/>
      </font>
    </ndxf>
  </rcc>
  <rcc rId="3422" sId="3" odxf="1" dxf="1">
    <nc r="AA60">
      <v>0.2</v>
    </nc>
    <odxf>
      <font>
        <sz val="10"/>
        <color auto="1"/>
      </font>
    </odxf>
    <ndxf>
      <font>
        <sz val="10"/>
        <color auto="1"/>
      </font>
    </ndxf>
  </rcc>
  <rcc rId="3423" sId="3" odxf="1" dxf="1">
    <nc r="AB60">
      <v>0.1</v>
    </nc>
    <odxf>
      <font>
        <sz val="10"/>
        <color auto="1"/>
      </font>
    </odxf>
    <ndxf>
      <font>
        <sz val="10"/>
        <color auto="1"/>
      </font>
    </ndxf>
  </rcc>
  <rcc rId="3424" sId="3" odxf="1" dxf="1">
    <nc r="AC60">
      <v>0.1</v>
    </nc>
    <odxf>
      <font>
        <sz val="10"/>
        <color auto="1"/>
      </font>
    </odxf>
    <ndxf>
      <font>
        <sz val="10"/>
        <color auto="1"/>
      </font>
    </ndxf>
  </rcc>
  <rcc rId="3425" sId="3" odxf="1" dxf="1">
    <nc r="AD60">
      <v>0.1</v>
    </nc>
    <odxf>
      <font>
        <sz val="10"/>
        <color auto="1"/>
      </font>
    </odxf>
    <ndxf>
      <font>
        <sz val="10"/>
        <color auto="1"/>
      </font>
    </ndxf>
  </rcc>
  <rcc rId="3426" sId="3" odxf="1" dxf="1">
    <nc r="AE60">
      <v>0.2</v>
    </nc>
    <odxf>
      <font>
        <sz val="10"/>
        <color auto="1"/>
      </font>
    </odxf>
    <ndxf>
      <font>
        <sz val="10"/>
        <color auto="1"/>
      </font>
    </ndxf>
  </rcc>
  <rcc rId="3427" sId="3" odxf="1" dxf="1">
    <nc r="AF60">
      <v>0.1</v>
    </nc>
    <odxf>
      <font>
        <sz val="10"/>
        <color auto="1"/>
      </font>
    </odxf>
    <ndxf>
      <font>
        <sz val="10"/>
        <color auto="1"/>
      </font>
    </ndxf>
  </rcc>
  <rcc rId="3428" sId="3" odxf="1" dxf="1">
    <nc r="AG60">
      <v>0.1</v>
    </nc>
    <odxf>
      <font>
        <sz val="10"/>
        <color auto="1"/>
      </font>
    </odxf>
    <ndxf>
      <font>
        <sz val="10"/>
        <color auto="1"/>
      </font>
    </ndxf>
  </rcc>
  <rcc rId="3429" sId="3" odxf="1" dxf="1">
    <nc r="AH60">
      <v>0.1</v>
    </nc>
    <odxf>
      <font>
        <sz val="10"/>
        <color auto="1"/>
      </font>
    </odxf>
    <ndxf>
      <font>
        <sz val="10"/>
        <color auto="1"/>
      </font>
    </ndxf>
  </rcc>
  <rcc rId="3430" sId="3" odxf="1" dxf="1">
    <nc r="AI60">
      <v>0.1</v>
    </nc>
    <odxf>
      <font>
        <sz val="10"/>
        <color auto="1"/>
      </font>
    </odxf>
    <ndxf>
      <font>
        <sz val="10"/>
        <color auto="1"/>
      </font>
    </ndxf>
  </rcc>
  <rcc rId="3431" sId="3" odxf="1" dxf="1">
    <nc r="AJ60">
      <v>0.1</v>
    </nc>
    <odxf>
      <font>
        <sz val="10"/>
        <color auto="1"/>
      </font>
    </odxf>
    <ndxf>
      <font>
        <sz val="10"/>
        <color auto="1"/>
      </font>
    </ndxf>
  </rcc>
  <rcc rId="3432" sId="3" odxf="1" dxf="1">
    <nc r="AK60">
      <v>0.1</v>
    </nc>
    <odxf>
      <font>
        <sz val="10"/>
        <color auto="1"/>
      </font>
    </odxf>
    <ndxf>
      <font>
        <sz val="10"/>
        <color auto="1"/>
      </font>
    </ndxf>
  </rcc>
  <rcc rId="3433" sId="3" odxf="1" dxf="1">
    <nc r="AL60">
      <v>0.1</v>
    </nc>
    <odxf>
      <font>
        <sz val="10"/>
        <color auto="1"/>
      </font>
    </odxf>
    <ndxf>
      <font>
        <sz val="10"/>
        <color auto="1"/>
      </font>
    </ndxf>
  </rcc>
  <rcc rId="3434" sId="3" odxf="1" dxf="1">
    <nc r="AM60">
      <v>0.2</v>
    </nc>
    <odxf>
      <font>
        <sz val="10"/>
        <color auto="1"/>
      </font>
    </odxf>
    <ndxf>
      <font>
        <sz val="10"/>
        <color auto="1"/>
      </font>
    </ndxf>
  </rcc>
  <rcc rId="3435" sId="3" odxf="1" dxf="1">
    <nc r="AN60">
      <v>0.2</v>
    </nc>
    <odxf>
      <font>
        <sz val="10"/>
        <color auto="1"/>
      </font>
    </odxf>
    <ndxf>
      <font>
        <sz val="10"/>
        <color auto="1"/>
      </font>
    </ndxf>
  </rcc>
  <rcc rId="3436" sId="3" odxf="1" dxf="1">
    <nc r="AO60">
      <v>144.80000000000001</v>
    </nc>
    <odxf>
      <font>
        <sz val="10"/>
        <color auto="1"/>
      </font>
    </odxf>
    <ndxf>
      <font>
        <sz val="10"/>
        <color auto="1"/>
      </font>
    </ndxf>
  </rcc>
  <rcc rId="3437" sId="3" odxf="1" dxf="1">
    <nc r="AP60">
      <v>137.19999999999999</v>
    </nc>
    <odxf>
      <font>
        <sz val="10"/>
        <color auto="1"/>
      </font>
    </odxf>
    <ndxf>
      <font>
        <sz val="10"/>
        <color auto="1"/>
      </font>
    </ndxf>
  </rcc>
  <rcc rId="3438" sId="3" odxf="1" dxf="1">
    <nc r="AQ60">
      <v>143</v>
    </nc>
    <odxf>
      <font>
        <sz val="10"/>
        <color auto="1"/>
      </font>
    </odxf>
    <ndxf>
      <font>
        <sz val="10"/>
        <color auto="1"/>
      </font>
    </ndxf>
  </rcc>
  <rcc rId="3439" sId="3" odxf="1" dxf="1">
    <nc r="AR60">
      <v>147.19999999999999</v>
    </nc>
    <odxf>
      <font>
        <sz val="10"/>
        <color auto="1"/>
      </font>
    </odxf>
    <ndxf>
      <font>
        <sz val="10"/>
        <color auto="1"/>
      </font>
    </ndxf>
  </rcc>
  <rcc rId="3440" sId="3" odxf="1" dxf="1">
    <nc r="AS60">
      <v>146.6</v>
    </nc>
    <odxf>
      <font>
        <sz val="10"/>
        <color auto="1"/>
      </font>
    </odxf>
    <ndxf>
      <font>
        <sz val="10"/>
        <color auto="1"/>
      </font>
    </ndxf>
  </rcc>
  <rcc rId="3441" sId="3" odxf="1" dxf="1">
    <nc r="AT60">
      <v>145.6</v>
    </nc>
    <odxf>
      <font>
        <sz val="10"/>
        <color auto="1"/>
      </font>
    </odxf>
    <ndxf>
      <font>
        <sz val="10"/>
        <color auto="1"/>
      </font>
    </ndxf>
  </rcc>
  <rcc rId="3442" sId="3" odxf="1" dxf="1">
    <nc r="AU60">
      <v>142.19999999999999</v>
    </nc>
    <odxf>
      <font>
        <sz val="10"/>
        <color auto="1"/>
      </font>
    </odxf>
    <ndxf>
      <font>
        <sz val="10"/>
        <color auto="1"/>
      </font>
    </ndxf>
  </rcc>
  <rcc rId="3443" sId="3" odxf="1" dxf="1">
    <nc r="AV60">
      <v>144.9</v>
    </nc>
    <odxf>
      <font>
        <sz val="10"/>
        <color auto="1"/>
      </font>
    </odxf>
    <ndxf>
      <font>
        <sz val="10"/>
        <color auto="1"/>
      </font>
    </ndxf>
  </rcc>
  <rcc rId="3444" sId="3" odxf="1" dxf="1">
    <nc r="AW60">
      <v>145.6</v>
    </nc>
    <odxf>
      <font>
        <sz val="10"/>
        <color auto="1"/>
      </font>
    </odxf>
    <ndxf>
      <font>
        <sz val="10"/>
        <color auto="1"/>
      </font>
    </ndxf>
  </rcc>
  <rcc rId="3445" sId="3" odxf="1" dxf="1">
    <nc r="AX60">
      <v>147.1</v>
    </nc>
    <odxf>
      <font>
        <sz val="10"/>
        <color auto="1"/>
      </font>
    </odxf>
    <ndxf>
      <font>
        <sz val="10"/>
        <color auto="1"/>
      </font>
    </ndxf>
  </rcc>
  <rcc rId="3446" sId="3" odxf="1" dxf="1">
    <nc r="AY60">
      <v>142.80000000000001</v>
    </nc>
    <odxf>
      <font>
        <sz val="10"/>
        <color auto="1"/>
      </font>
    </odxf>
    <ndxf>
      <font>
        <sz val="10"/>
        <color auto="1"/>
      </font>
    </ndxf>
  </rcc>
  <rcc rId="3447" sId="3" odxf="1" dxf="1">
    <nc r="AZ60">
      <v>142.1</v>
    </nc>
    <odxf>
      <font>
        <sz val="10"/>
        <color auto="1"/>
      </font>
    </odxf>
    <ndxf>
      <font>
        <sz val="10"/>
        <color auto="1"/>
      </font>
    </ndxf>
  </rcc>
  <rcc rId="3448" sId="3" odxf="1" dxf="1">
    <nc r="BA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449" sId="3" odxf="1" dxf="1">
    <nc r="BB60">
      <v>142.9</v>
    </nc>
    <odxf>
      <font>
        <sz val="10"/>
        <color auto="1"/>
      </font>
    </odxf>
    <ndxf>
      <font>
        <sz val="10"/>
        <color auto="1"/>
      </font>
    </ndxf>
  </rcc>
  <rcc rId="3450" sId="3" odxf="1" dxf="1">
    <nc r="BC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451" sId="3" odxf="1" dxf="1">
    <nc r="BD60">
      <v>139.30000000000001</v>
    </nc>
    <odxf>
      <font>
        <sz val="10"/>
        <color auto="1"/>
      </font>
    </odxf>
    <ndxf>
      <font>
        <sz val="10"/>
        <color auto="1"/>
      </font>
    </ndxf>
  </rcc>
  <rcc rId="3452" sId="3" odxf="1" dxf="1">
    <nc r="BE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453" sId="3" odxf="1" dxf="1">
    <nc r="BF60">
      <v>94.4</v>
    </nc>
    <odxf>
      <font>
        <sz val="10"/>
        <color auto="1"/>
      </font>
    </odxf>
    <ndxf>
      <font>
        <sz val="10"/>
        <color auto="1"/>
      </font>
    </ndxf>
  </rcc>
  <rcc rId="3454" sId="3" odxf="1" dxf="1">
    <nc r="BG60">
      <v>150.1</v>
    </nc>
    <odxf>
      <font>
        <sz val="10"/>
        <color auto="1"/>
      </font>
    </odxf>
    <ndxf>
      <font>
        <sz val="10"/>
        <color auto="1"/>
      </font>
    </ndxf>
  </rcc>
  <rcc rId="3455" sId="3" odxf="1" dxf="1">
    <nc r="BH60">
      <v>0.1</v>
    </nc>
    <odxf>
      <font>
        <sz val="10"/>
        <color auto="1"/>
      </font>
    </odxf>
    <ndxf>
      <font>
        <sz val="10"/>
        <color auto="1"/>
      </font>
    </ndxf>
  </rcc>
  <rfmt sheetId="3" sqref="A60:XFD60" start="0" length="0">
    <dxf>
      <alignment vertical="center" wrapText="1"/>
    </dxf>
  </rfmt>
  <rcc rId="3456" sId="3" odxf="1" dxf="1">
    <oc r="A61" t="inlineStr">
      <is>
        <t>Ngoài EVN</t>
      </is>
    </oc>
    <nc r="A61" t="inlineStr">
      <is>
        <t>GENCO2</t>
      </is>
    </nc>
    <odxf>
      <font>
        <sz val="10"/>
        <color auto="1"/>
      </font>
    </odxf>
    <ndxf>
      <font>
        <sz val="10"/>
        <color auto="1"/>
      </font>
    </ndxf>
  </rcc>
  <rcc rId="3457" sId="3" odxf="1" dxf="1">
    <oc r="B61" t="inlineStr">
      <is>
        <t>Lâm Đồng</t>
      </is>
    </oc>
    <nc r="B61" t="inlineStr">
      <is>
        <t>Bình Phước</t>
      </is>
    </nc>
    <odxf>
      <font>
        <sz val="10"/>
        <color auto="1"/>
      </font>
    </odxf>
    <ndxf>
      <font>
        <sz val="10"/>
        <color auto="1"/>
      </font>
    </ndxf>
  </rcc>
  <rfmt sheetId="3" sqref="C61" start="0" length="0">
    <dxf>
      <font>
        <sz val="10"/>
        <color auto="1"/>
      </font>
    </dxf>
  </rfmt>
  <rfmt sheetId="3" sqref="D61" start="0" length="0">
    <dxf>
      <font>
        <sz val="10"/>
        <color auto="1"/>
      </font>
    </dxf>
  </rfmt>
  <rcc rId="3458" sId="3" odxf="1" dxf="1">
    <oc r="E61" t="inlineStr">
      <is>
        <t>TĐ YAN TANN SIEN</t>
      </is>
    </oc>
    <nc r="E61" t="inlineStr">
      <is>
        <t>TĐ THÁC MƠ</t>
      </is>
    </nc>
    <odxf>
      <font>
        <sz val="10"/>
        <color auto="1"/>
      </font>
    </odxf>
    <ndxf>
      <font>
        <sz val="10"/>
        <color auto="1"/>
      </font>
    </ndxf>
  </rcc>
  <rcc rId="3459" sId="3" odxf="1" dxf="1">
    <oc r="F61" t="inlineStr">
      <is>
        <t>PPN</t>
      </is>
    </oc>
    <nc r="F61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3460" sId="3" odxf="1" dxf="1">
    <nc r="G6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461" sId="3" odxf="1" dxf="1">
    <nc r="H61">
      <v>2263.4</v>
    </nc>
    <odxf>
      <font>
        <sz val="10"/>
        <color auto="1"/>
      </font>
    </odxf>
    <ndxf>
      <font>
        <sz val="10"/>
        <color auto="1"/>
      </font>
    </ndxf>
  </rcc>
  <rfmt sheetId="3" sqref="I61" start="0" length="0">
    <dxf>
      <font>
        <sz val="10"/>
        <color auto="1"/>
      </font>
    </dxf>
  </rfmt>
  <rcc rId="3462" sId="3" odxf="1" dxf="1">
    <nc r="J61">
      <v>0</v>
    </nc>
    <odxf>
      <font>
        <sz val="10"/>
        <color auto="1"/>
      </font>
    </odxf>
    <ndxf>
      <font>
        <sz val="10"/>
        <color auto="1"/>
      </font>
    </ndxf>
  </rcc>
  <rcc rId="3463" sId="3" odxf="1" dxf="1">
    <nc r="K61">
      <v>0</v>
    </nc>
    <odxf>
      <font>
        <sz val="10"/>
        <color auto="1"/>
      </font>
    </odxf>
    <ndxf>
      <font>
        <sz val="10"/>
        <color auto="1"/>
      </font>
    </ndxf>
  </rcc>
  <rcc rId="3464" sId="3" odxf="1" dxf="1">
    <nc r="L61">
      <v>0</v>
    </nc>
    <odxf>
      <font>
        <sz val="10"/>
        <color auto="1"/>
      </font>
    </odxf>
    <ndxf>
      <font>
        <sz val="10"/>
        <color auto="1"/>
      </font>
    </ndxf>
  </rcc>
  <rcc rId="3465" sId="3" odxf="1" dxf="1">
    <nc r="M61">
      <v>0</v>
    </nc>
    <odxf>
      <font>
        <sz val="10"/>
        <color auto="1"/>
      </font>
    </odxf>
    <ndxf>
      <font>
        <sz val="10"/>
        <color auto="1"/>
      </font>
    </ndxf>
  </rcc>
  <rcc rId="3466" sId="3" odxf="1" dxf="1">
    <nc r="N61">
      <v>0</v>
    </nc>
    <odxf>
      <font>
        <sz val="10"/>
        <color auto="1"/>
      </font>
    </odxf>
    <ndxf>
      <font>
        <sz val="10"/>
        <color auto="1"/>
      </font>
    </ndxf>
  </rcc>
  <rcc rId="3467" sId="3" odxf="1" dxf="1">
    <nc r="O61">
      <v>-4.3</v>
    </nc>
    <odxf>
      <font>
        <sz val="10"/>
        <color auto="1"/>
      </font>
    </odxf>
    <ndxf>
      <font>
        <sz val="10"/>
        <color auto="1"/>
      </font>
    </ndxf>
  </rcc>
  <rcc rId="3468" sId="3" odxf="1" dxf="1">
    <nc r="P61">
      <v>-3.1</v>
    </nc>
    <odxf>
      <font>
        <sz val="10"/>
        <color auto="1"/>
      </font>
    </odxf>
    <ndxf>
      <font>
        <sz val="10"/>
        <color auto="1"/>
      </font>
    </ndxf>
  </rcc>
  <rcc rId="3469" sId="3" odxf="1" dxf="1">
    <nc r="Q61">
      <v>-3.1</v>
    </nc>
    <odxf>
      <font>
        <sz val="10"/>
        <color auto="1"/>
      </font>
    </odxf>
    <ndxf>
      <font>
        <sz val="10"/>
        <color auto="1"/>
      </font>
    </ndxf>
  </rcc>
  <rcc rId="3470" sId="3" odxf="1" dxf="1">
    <nc r="R61">
      <v>-4.0999999999999996</v>
    </nc>
    <odxf>
      <font>
        <sz val="10"/>
        <color auto="1"/>
      </font>
    </odxf>
    <ndxf>
      <font>
        <sz val="10"/>
        <color auto="1"/>
      </font>
    </ndxf>
  </rcc>
  <rcc rId="3471" sId="3" odxf="1" dxf="1">
    <nc r="S61">
      <v>-2.5</v>
    </nc>
    <odxf>
      <font>
        <sz val="10"/>
        <color auto="1"/>
      </font>
    </odxf>
    <ndxf>
      <font>
        <sz val="10"/>
        <color auto="1"/>
      </font>
    </ndxf>
  </rcc>
  <rcc rId="3472" sId="3" odxf="1" dxf="1">
    <nc r="T61">
      <v>-7.5</v>
    </nc>
    <odxf>
      <font>
        <sz val="10"/>
        <color auto="1"/>
      </font>
    </odxf>
    <ndxf>
      <font>
        <sz val="10"/>
        <color auto="1"/>
      </font>
    </ndxf>
  </rcc>
  <rcc rId="3473" sId="3" odxf="1" dxf="1">
    <nc r="U61">
      <v>-5.4</v>
    </nc>
    <odxf>
      <font>
        <sz val="10"/>
        <color auto="1"/>
      </font>
    </odxf>
    <ndxf>
      <font>
        <sz val="10"/>
        <color auto="1"/>
      </font>
    </ndxf>
  </rcc>
  <rcc rId="3474" sId="3" odxf="1" dxf="1">
    <nc r="V61">
      <v>-0.1</v>
    </nc>
    <odxf>
      <font>
        <sz val="10"/>
        <color auto="1"/>
      </font>
    </odxf>
    <ndxf>
      <font>
        <sz val="10"/>
        <color auto="1"/>
      </font>
    </ndxf>
  </rcc>
  <rcc rId="3475" sId="3" odxf="1" dxf="1">
    <nc r="W61">
      <v>-0.1</v>
    </nc>
    <odxf>
      <font>
        <sz val="10"/>
        <color auto="1"/>
      </font>
    </odxf>
    <ndxf>
      <font>
        <sz val="10"/>
        <color auto="1"/>
      </font>
    </ndxf>
  </rcc>
  <rcc rId="3476" sId="3" odxf="1" dxf="1">
    <nc r="X61">
      <v>-0.1</v>
    </nc>
    <odxf>
      <font>
        <sz val="10"/>
        <color auto="1"/>
      </font>
    </odxf>
    <ndxf>
      <font>
        <sz val="10"/>
        <color auto="1"/>
      </font>
    </ndxf>
  </rcc>
  <rcc rId="3477" sId="3" odxf="1" dxf="1">
    <nc r="Y61">
      <v>7.5</v>
    </nc>
    <odxf>
      <font>
        <sz val="10"/>
        <color auto="1"/>
      </font>
    </odxf>
    <ndxf>
      <font>
        <sz val="10"/>
        <color auto="1"/>
      </font>
    </ndxf>
  </rcc>
  <rcc rId="3478" sId="3" odxf="1" dxf="1">
    <nc r="Z61">
      <v>-0.7</v>
    </nc>
    <odxf>
      <font>
        <sz val="10"/>
        <color auto="1"/>
      </font>
    </odxf>
    <ndxf>
      <font>
        <sz val="10"/>
        <color auto="1"/>
      </font>
    </ndxf>
  </rcc>
  <rcc rId="3479" sId="3" odxf="1" dxf="1">
    <nc r="AA61">
      <v>0</v>
    </nc>
    <odxf>
      <font>
        <sz val="10"/>
        <color auto="1"/>
      </font>
    </odxf>
    <ndxf>
      <font>
        <sz val="10"/>
        <color auto="1"/>
      </font>
    </ndxf>
  </rcc>
  <rcc rId="3480" sId="3" odxf="1" dxf="1">
    <nc r="AB61">
      <v>0</v>
    </nc>
    <odxf>
      <font>
        <sz val="10"/>
        <color auto="1"/>
      </font>
    </odxf>
    <ndxf>
      <font>
        <sz val="10"/>
        <color auto="1"/>
      </font>
    </ndxf>
  </rcc>
  <rcc rId="3481" sId="3" odxf="1" dxf="1">
    <nc r="AC61">
      <v>0</v>
    </nc>
    <odxf>
      <font>
        <sz val="10"/>
        <color auto="1"/>
      </font>
    </odxf>
    <ndxf>
      <font>
        <sz val="10"/>
        <color auto="1"/>
      </font>
    </ndxf>
  </rcc>
  <rcc rId="3482" sId="3" odxf="1" dxf="1">
    <nc r="AD61">
      <v>-0.1</v>
    </nc>
    <odxf>
      <font>
        <sz val="10"/>
        <color auto="1"/>
      </font>
    </odxf>
    <ndxf>
      <font>
        <sz val="10"/>
        <color auto="1"/>
      </font>
    </ndxf>
  </rcc>
  <rcc rId="3483" sId="3" odxf="1" dxf="1">
    <nc r="AE61">
      <v>0</v>
    </nc>
    <odxf>
      <font>
        <sz val="10"/>
        <color auto="1"/>
      </font>
    </odxf>
    <ndxf>
      <font>
        <sz val="10"/>
        <color auto="1"/>
      </font>
    </ndxf>
  </rcc>
  <rcc rId="3484" sId="3" odxf="1" dxf="1">
    <nc r="AF61">
      <v>0</v>
    </nc>
    <odxf>
      <font>
        <sz val="10"/>
        <color auto="1"/>
      </font>
    </odxf>
    <ndxf>
      <font>
        <sz val="10"/>
        <color auto="1"/>
      </font>
    </ndxf>
  </rcc>
  <rcc rId="3485" sId="3" odxf="1" dxf="1">
    <nc r="AG61">
      <v>0</v>
    </nc>
    <odxf>
      <font>
        <sz val="10"/>
        <color auto="1"/>
      </font>
    </odxf>
    <ndxf>
      <font>
        <sz val="10"/>
        <color auto="1"/>
      </font>
    </ndxf>
  </rcc>
  <rcc rId="3486" sId="3" odxf="1" dxf="1">
    <nc r="AH61">
      <v>0</v>
    </nc>
    <odxf>
      <font>
        <sz val="10"/>
        <color auto="1"/>
      </font>
    </odxf>
    <ndxf>
      <font>
        <sz val="10"/>
        <color auto="1"/>
      </font>
    </ndxf>
  </rcc>
  <rcc rId="3487" sId="3" odxf="1" dxf="1">
    <nc r="AI61">
      <v>0</v>
    </nc>
    <odxf>
      <font>
        <sz val="10"/>
        <color auto="1"/>
      </font>
    </odxf>
    <ndxf>
      <font>
        <sz val="10"/>
        <color auto="1"/>
      </font>
    </ndxf>
  </rcc>
  <rcc rId="3488" sId="3" odxf="1" dxf="1">
    <nc r="AJ61">
      <v>0</v>
    </nc>
    <odxf>
      <font>
        <sz val="10"/>
        <color auto="1"/>
      </font>
    </odxf>
    <ndxf>
      <font>
        <sz val="10"/>
        <color auto="1"/>
      </font>
    </ndxf>
  </rcc>
  <rcc rId="3489" sId="3" odxf="1" dxf="1">
    <nc r="AK61">
      <v>0</v>
    </nc>
    <odxf>
      <font>
        <sz val="10"/>
        <color auto="1"/>
      </font>
    </odxf>
    <ndxf>
      <font>
        <sz val="10"/>
        <color auto="1"/>
      </font>
    </ndxf>
  </rcc>
  <rcc rId="3490" sId="3" odxf="1" dxf="1">
    <nc r="AL61">
      <v>0</v>
    </nc>
    <odxf>
      <font>
        <sz val="10"/>
        <color auto="1"/>
      </font>
    </odxf>
    <ndxf>
      <font>
        <sz val="10"/>
        <color auto="1"/>
      </font>
    </ndxf>
  </rcc>
  <rcc rId="3491" sId="3" odxf="1" dxf="1">
    <nc r="AM61">
      <v>0</v>
    </nc>
    <odxf>
      <font>
        <sz val="10"/>
        <color auto="1"/>
      </font>
    </odxf>
    <ndxf>
      <font>
        <sz val="10"/>
        <color auto="1"/>
      </font>
    </ndxf>
  </rcc>
  <rcc rId="3492" sId="3" odxf="1" dxf="1">
    <nc r="AN61">
      <v>0</v>
    </nc>
    <odxf>
      <font>
        <sz val="10"/>
        <color auto="1"/>
      </font>
    </odxf>
    <ndxf>
      <font>
        <sz val="10"/>
        <color auto="1"/>
      </font>
    </ndxf>
  </rcc>
  <rcc rId="3493" sId="3" odxf="1" dxf="1">
    <nc r="AO61">
      <v>0</v>
    </nc>
    <odxf>
      <font>
        <sz val="10"/>
        <color auto="1"/>
      </font>
    </odxf>
    <ndxf>
      <font>
        <sz val="10"/>
        <color auto="1"/>
      </font>
    </ndxf>
  </rcc>
  <rcc rId="3494" sId="3" odxf="1" dxf="1">
    <nc r="AP61">
      <v>0</v>
    </nc>
    <odxf>
      <font>
        <sz val="10"/>
        <color auto="1"/>
      </font>
    </odxf>
    <ndxf>
      <font>
        <sz val="10"/>
        <color auto="1"/>
      </font>
    </ndxf>
  </rcc>
  <rcc rId="3495" sId="3" odxf="1" dxf="1">
    <nc r="AQ61">
      <v>0</v>
    </nc>
    <odxf>
      <font>
        <sz val="10"/>
        <color auto="1"/>
      </font>
    </odxf>
    <ndxf>
      <font>
        <sz val="10"/>
        <color auto="1"/>
      </font>
    </ndxf>
  </rcc>
  <rcc rId="3496" sId="3" odxf="1" dxf="1">
    <nc r="AR61">
      <v>0</v>
    </nc>
    <odxf>
      <font>
        <sz val="10"/>
        <color auto="1"/>
      </font>
    </odxf>
    <ndxf>
      <font>
        <sz val="10"/>
        <color auto="1"/>
      </font>
    </ndxf>
  </rcc>
  <rcc rId="3497" sId="3" odxf="1" dxf="1">
    <nc r="AS61">
      <v>0</v>
    </nc>
    <odxf>
      <font>
        <sz val="10"/>
        <color auto="1"/>
      </font>
    </odxf>
    <ndxf>
      <font>
        <sz val="10"/>
        <color auto="1"/>
      </font>
    </ndxf>
  </rcc>
  <rcc rId="3498" sId="3" odxf="1" dxf="1">
    <nc r="AT61">
      <v>0</v>
    </nc>
    <odxf>
      <font>
        <sz val="10"/>
        <color auto="1"/>
      </font>
    </odxf>
    <ndxf>
      <font>
        <sz val="10"/>
        <color auto="1"/>
      </font>
    </ndxf>
  </rcc>
  <rcc rId="3499" sId="3" odxf="1" dxf="1">
    <nc r="AU61">
      <v>0</v>
    </nc>
    <odxf>
      <font>
        <sz val="10"/>
        <color auto="1"/>
      </font>
    </odxf>
    <ndxf>
      <font>
        <sz val="10"/>
        <color auto="1"/>
      </font>
    </ndxf>
  </rcc>
  <rcc rId="3500" sId="3" odxf="1" dxf="1">
    <nc r="AV61">
      <v>0</v>
    </nc>
    <odxf>
      <font>
        <sz val="10"/>
        <color auto="1"/>
      </font>
    </odxf>
    <ndxf>
      <font>
        <sz val="10"/>
        <color auto="1"/>
      </font>
    </ndxf>
  </rcc>
  <rcc rId="3501" sId="3" odxf="1" dxf="1">
    <nc r="AW61">
      <v>0</v>
    </nc>
    <odxf>
      <font>
        <sz val="10"/>
        <color auto="1"/>
      </font>
    </odxf>
    <ndxf>
      <font>
        <sz val="10"/>
        <color auto="1"/>
      </font>
    </ndxf>
  </rcc>
  <rcc rId="3502" sId="3" odxf="1" dxf="1">
    <nc r="AX61">
      <v>0</v>
    </nc>
    <odxf>
      <font>
        <sz val="10"/>
        <color auto="1"/>
      </font>
    </odxf>
    <ndxf>
      <font>
        <sz val="10"/>
        <color auto="1"/>
      </font>
    </ndxf>
  </rcc>
  <rcc rId="3503" sId="3" odxf="1" dxf="1">
    <nc r="AY61">
      <v>0</v>
    </nc>
    <odxf>
      <font>
        <sz val="10"/>
        <color auto="1"/>
      </font>
    </odxf>
    <ndxf>
      <font>
        <sz val="10"/>
        <color auto="1"/>
      </font>
    </ndxf>
  </rcc>
  <rcc rId="3504" sId="3" odxf="1" dxf="1">
    <nc r="AZ61">
      <v>0</v>
    </nc>
    <odxf>
      <font>
        <sz val="10"/>
        <color auto="1"/>
      </font>
    </odxf>
    <ndxf>
      <font>
        <sz val="10"/>
        <color auto="1"/>
      </font>
    </ndxf>
  </rcc>
  <rcc rId="3505" sId="3" odxf="1" dxf="1">
    <nc r="BA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506" sId="3" odxf="1" dxf="1">
    <nc r="BB61">
      <v>0</v>
    </nc>
    <odxf>
      <font>
        <sz val="10"/>
        <color auto="1"/>
      </font>
    </odxf>
    <ndxf>
      <font>
        <sz val="10"/>
        <color auto="1"/>
      </font>
    </ndxf>
  </rcc>
  <rcc rId="3507" sId="3" odxf="1" dxf="1">
    <nc r="BC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508" sId="3" odxf="1" dxf="1">
    <nc r="BD61">
      <v>0</v>
    </nc>
    <odxf>
      <font>
        <sz val="10"/>
        <color auto="1"/>
      </font>
    </odxf>
    <ndxf>
      <font>
        <sz val="10"/>
        <color auto="1"/>
      </font>
    </ndxf>
  </rcc>
  <rcc rId="3509" sId="3" odxf="1" dxf="1">
    <nc r="BE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510" sId="3" odxf="1" dxf="1">
    <nc r="BF61">
      <v>94.4</v>
    </nc>
    <odxf>
      <font>
        <sz val="10"/>
        <color auto="1"/>
      </font>
    </odxf>
    <ndxf>
      <font>
        <sz val="10"/>
        <color auto="1"/>
      </font>
    </ndxf>
  </rcc>
  <rcc rId="3511" sId="3" odxf="1" dxf="1">
    <nc r="BG61">
      <v>150.1</v>
    </nc>
    <odxf>
      <font>
        <sz val="10"/>
        <color auto="1"/>
      </font>
    </odxf>
    <ndxf>
      <font>
        <sz val="10"/>
        <color auto="1"/>
      </font>
    </ndxf>
  </rcc>
  <rcc rId="3512" sId="3" odxf="1" dxf="1">
    <nc r="BH61">
      <v>0.1</v>
    </nc>
    <odxf>
      <font>
        <sz val="10"/>
        <color auto="1"/>
      </font>
    </odxf>
    <ndxf>
      <font>
        <sz val="10"/>
        <color auto="1"/>
      </font>
    </ndxf>
  </rcc>
  <rfmt sheetId="3" sqref="A61:XFD61" start="0" length="0">
    <dxf>
      <alignment vertical="center" wrapText="1"/>
    </dxf>
  </rfmt>
  <rcc rId="3513" sId="3" odxf="1" dxf="1">
    <oc r="A62" t="inlineStr">
      <is>
        <t>GENCO1</t>
      </is>
    </oc>
    <nc r="A62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3514" sId="3" odxf="1" dxf="1">
    <oc r="B62" t="inlineStr">
      <is>
        <t>Bình Thuận</t>
      </is>
    </oc>
    <nc r="B62" t="inlineStr">
      <is>
        <t>Lâm Đồng</t>
      </is>
    </nc>
    <odxf>
      <font>
        <sz val="10"/>
        <color auto="1"/>
      </font>
    </odxf>
    <ndxf>
      <font>
        <sz val="10"/>
        <color auto="1"/>
      </font>
    </ndxf>
  </rcc>
  <rfmt sheetId="3" sqref="C62" start="0" length="0">
    <dxf>
      <font>
        <sz val="10"/>
        <color auto="1"/>
      </font>
    </dxf>
  </rfmt>
  <rcc rId="3515" sId="3" odxf="1" dxf="1">
    <oc r="D62">
      <v>220</v>
    </oc>
    <nc r="D62">
      <v>110</v>
    </nc>
    <odxf>
      <font>
        <sz val="10"/>
        <color auto="1"/>
      </font>
    </odxf>
    <ndxf>
      <font>
        <sz val="10"/>
        <color auto="1"/>
      </font>
    </ndxf>
  </rcc>
  <rcc rId="3516" sId="3" odxf="1" dxf="1">
    <oc r="E62" t="inlineStr">
      <is>
        <t>TĐ ĐẠI NINH</t>
      </is>
    </oc>
    <nc r="E62" t="inlineStr">
      <is>
        <t>TĐ YAN TANN SIEN</t>
      </is>
    </nc>
    <odxf>
      <font>
        <sz val="10"/>
        <color auto="1"/>
      </font>
    </odxf>
    <ndxf>
      <font>
        <sz val="10"/>
        <color auto="1"/>
      </font>
    </ndxf>
  </rcc>
  <rcc rId="3517" sId="3" odxf="1" dxf="1">
    <oc r="F62" t="inlineStr">
      <is>
        <t>PP</t>
      </is>
    </oc>
    <nc r="F62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3518" sId="3" odxf="1" dxf="1">
    <nc r="G6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519" sId="3" odxf="1" dxf="1">
    <nc r="H62">
      <v>455.8</v>
    </nc>
    <odxf>
      <font>
        <sz val="10"/>
        <color auto="1"/>
      </font>
    </odxf>
    <ndxf>
      <font>
        <sz val="10"/>
        <color auto="1"/>
      </font>
    </ndxf>
  </rcc>
  <rfmt sheetId="3" sqref="I62" start="0" length="0">
    <dxf>
      <font>
        <sz val="10"/>
        <color auto="1"/>
      </font>
    </dxf>
  </rfmt>
  <rcc rId="3520" sId="3" odxf="1" dxf="1">
    <nc r="J62">
      <v>19.600000000000001</v>
    </nc>
    <odxf>
      <font>
        <sz val="10"/>
        <color auto="1"/>
      </font>
    </odxf>
    <ndxf>
      <font>
        <sz val="10"/>
        <color auto="1"/>
      </font>
    </ndxf>
  </rcc>
  <rcc rId="3521" sId="3" odxf="1" dxf="1">
    <nc r="K62">
      <v>19.7</v>
    </nc>
    <odxf>
      <font>
        <sz val="10"/>
        <color auto="1"/>
      </font>
    </odxf>
    <ndxf>
      <font>
        <sz val="10"/>
        <color auto="1"/>
      </font>
    </ndxf>
  </rcc>
  <rcc rId="3522" sId="3" odxf="1" dxf="1">
    <nc r="L62">
      <v>19.7</v>
    </nc>
    <odxf>
      <font>
        <sz val="10"/>
        <color auto="1"/>
      </font>
    </odxf>
    <ndxf>
      <font>
        <sz val="10"/>
        <color auto="1"/>
      </font>
    </ndxf>
  </rcc>
  <rcc rId="3523" sId="3" odxf="1" dxf="1">
    <nc r="M62">
      <v>19.600000000000001</v>
    </nc>
    <odxf>
      <font>
        <sz val="10"/>
        <color auto="1"/>
      </font>
    </odxf>
    <ndxf>
      <font>
        <sz val="10"/>
        <color auto="1"/>
      </font>
    </ndxf>
  </rcc>
  <rcc rId="3524" sId="3" odxf="1" dxf="1">
    <nc r="N62">
      <v>19.600000000000001</v>
    </nc>
    <odxf>
      <font>
        <sz val="10"/>
        <color auto="1"/>
      </font>
    </odxf>
    <ndxf>
      <font>
        <sz val="10"/>
        <color auto="1"/>
      </font>
    </ndxf>
  </rcc>
  <rcc rId="3525" sId="3" odxf="1" dxf="1">
    <nc r="O62">
      <v>19.7</v>
    </nc>
    <odxf>
      <font>
        <sz val="10"/>
        <color auto="1"/>
      </font>
    </odxf>
    <ndxf>
      <font>
        <sz val="10"/>
        <color auto="1"/>
      </font>
    </ndxf>
  </rcc>
  <rcc rId="3526" sId="3" odxf="1" dxf="1">
    <nc r="P62">
      <v>19.600000000000001</v>
    </nc>
    <odxf>
      <font>
        <sz val="10"/>
        <color auto="1"/>
      </font>
    </odxf>
    <ndxf>
      <font>
        <sz val="10"/>
        <color auto="1"/>
      </font>
    </ndxf>
  </rcc>
  <rcc rId="3527" sId="3" odxf="1" dxf="1">
    <nc r="Q62">
      <v>19.7</v>
    </nc>
    <odxf>
      <font>
        <sz val="10"/>
        <color auto="1"/>
      </font>
    </odxf>
    <ndxf>
      <font>
        <sz val="10"/>
        <color auto="1"/>
      </font>
    </ndxf>
  </rcc>
  <rcc rId="3528" sId="3" odxf="1" dxf="1">
    <nc r="R62">
      <v>19.600000000000001</v>
    </nc>
    <odxf>
      <font>
        <sz val="10"/>
        <color auto="1"/>
      </font>
    </odxf>
    <ndxf>
      <font>
        <sz val="10"/>
        <color auto="1"/>
      </font>
    </ndxf>
  </rcc>
  <rcc rId="3529" sId="3" odxf="1" dxf="1">
    <nc r="S62">
      <v>19.7</v>
    </nc>
    <odxf>
      <font>
        <sz val="10"/>
        <color auto="1"/>
      </font>
    </odxf>
    <ndxf>
      <font>
        <sz val="10"/>
        <color auto="1"/>
      </font>
    </ndxf>
  </rcc>
  <rcc rId="3530" sId="3" odxf="1" dxf="1">
    <nc r="T62">
      <v>19.600000000000001</v>
    </nc>
    <odxf>
      <font>
        <sz val="10"/>
        <color auto="1"/>
      </font>
    </odxf>
    <ndxf>
      <font>
        <sz val="10"/>
        <color auto="1"/>
      </font>
    </ndxf>
  </rcc>
  <rcc rId="3531" sId="3" odxf="1" dxf="1">
    <nc r="U62">
      <v>19.600000000000001</v>
    </nc>
    <odxf>
      <font>
        <sz val="10"/>
        <color auto="1"/>
      </font>
    </odxf>
    <ndxf>
      <font>
        <sz val="10"/>
        <color auto="1"/>
      </font>
    </ndxf>
  </rcc>
  <rcc rId="3532" sId="3" odxf="1" dxf="1">
    <nc r="V62">
      <v>19.8</v>
    </nc>
    <odxf>
      <font>
        <sz val="10"/>
        <color auto="1"/>
      </font>
    </odxf>
    <ndxf>
      <font>
        <sz val="10"/>
        <color auto="1"/>
      </font>
    </ndxf>
  </rcc>
  <rcc rId="3533" sId="3" odxf="1" dxf="1">
    <nc r="W62">
      <v>19.600000000000001</v>
    </nc>
    <odxf>
      <font>
        <sz val="10"/>
        <color auto="1"/>
      </font>
    </odxf>
    <ndxf>
      <font>
        <sz val="10"/>
        <color auto="1"/>
      </font>
    </ndxf>
  </rcc>
  <rcc rId="3534" sId="3" odxf="1" dxf="1">
    <nc r="X62">
      <v>19.7</v>
    </nc>
    <odxf>
      <font>
        <sz val="10"/>
        <color auto="1"/>
      </font>
    </odxf>
    <ndxf>
      <font>
        <sz val="10"/>
        <color auto="1"/>
      </font>
    </ndxf>
  </rcc>
  <rcc rId="3535" sId="3" odxf="1" dxf="1">
    <nc r="Y62">
      <v>19.600000000000001</v>
    </nc>
    <odxf>
      <font>
        <sz val="10"/>
        <color auto="1"/>
      </font>
    </odxf>
    <ndxf>
      <font>
        <sz val="10"/>
        <color auto="1"/>
      </font>
    </ndxf>
  </rcc>
  <rcc rId="3536" sId="3" odxf="1" dxf="1">
    <nc r="Z62">
      <v>19.600000000000001</v>
    </nc>
    <odxf>
      <font>
        <sz val="10"/>
        <color auto="1"/>
      </font>
    </odxf>
    <ndxf>
      <font>
        <sz val="10"/>
        <color auto="1"/>
      </font>
    </ndxf>
  </rcc>
  <rcc rId="3537" sId="3" odxf="1" dxf="1">
    <nc r="AA62">
      <v>19.7</v>
    </nc>
    <odxf>
      <font>
        <sz val="10"/>
        <color auto="1"/>
      </font>
    </odxf>
    <ndxf>
      <font>
        <sz val="10"/>
        <color auto="1"/>
      </font>
    </ndxf>
  </rcc>
  <rcc rId="3538" sId="3" odxf="1" dxf="1">
    <nc r="AB62">
      <v>19.7</v>
    </nc>
    <odxf>
      <font>
        <sz val="10"/>
        <color auto="1"/>
      </font>
    </odxf>
    <ndxf>
      <font>
        <sz val="10"/>
        <color auto="1"/>
      </font>
    </ndxf>
  </rcc>
  <rcc rId="3539" sId="3" odxf="1" dxf="1">
    <nc r="AC62">
      <v>19.7</v>
    </nc>
    <odxf>
      <font>
        <sz val="10"/>
        <color auto="1"/>
      </font>
    </odxf>
    <ndxf>
      <font>
        <sz val="10"/>
        <color auto="1"/>
      </font>
    </ndxf>
  </rcc>
  <rcc rId="3540" sId="3" odxf="1" dxf="1">
    <nc r="AD62">
      <v>19.7</v>
    </nc>
    <odxf>
      <font>
        <sz val="10"/>
        <color auto="1"/>
      </font>
    </odxf>
    <ndxf>
      <font>
        <sz val="10"/>
        <color auto="1"/>
      </font>
    </ndxf>
  </rcc>
  <rcc rId="3541" sId="3" odxf="1" dxf="1">
    <nc r="AE62">
      <v>19.7</v>
    </nc>
    <odxf>
      <font>
        <sz val="10"/>
        <color auto="1"/>
      </font>
    </odxf>
    <ndxf>
      <font>
        <sz val="10"/>
        <color auto="1"/>
      </font>
    </ndxf>
  </rcc>
  <rcc rId="3542" sId="3" odxf="1" dxf="1">
    <nc r="AF62">
      <v>19.600000000000001</v>
    </nc>
    <odxf>
      <font>
        <sz val="10"/>
        <color auto="1"/>
      </font>
    </odxf>
    <ndxf>
      <font>
        <sz val="10"/>
        <color auto="1"/>
      </font>
    </ndxf>
  </rcc>
  <rcc rId="3543" sId="3" odxf="1" dxf="1">
    <nc r="AG62">
      <v>19.7</v>
    </nc>
    <odxf>
      <font>
        <sz val="10"/>
        <color auto="1"/>
      </font>
    </odxf>
    <ndxf>
      <font>
        <sz val="10"/>
        <color auto="1"/>
      </font>
    </ndxf>
  </rcc>
  <rcc rId="3544" sId="3" odxf="1" dxf="1">
    <nc r="AH62">
      <v>19.600000000000001</v>
    </nc>
    <odxf>
      <font>
        <sz val="10"/>
        <color auto="1"/>
      </font>
    </odxf>
    <ndxf>
      <font>
        <sz val="10"/>
        <color auto="1"/>
      </font>
    </ndxf>
  </rcc>
  <rcc rId="3545" sId="3" odxf="1" dxf="1">
    <nc r="AI62">
      <v>19.7</v>
    </nc>
    <odxf>
      <font>
        <sz val="10"/>
        <color auto="1"/>
      </font>
    </odxf>
    <ndxf>
      <font>
        <sz val="10"/>
        <color auto="1"/>
      </font>
    </ndxf>
  </rcc>
  <rcc rId="3546" sId="3" odxf="1" dxf="1">
    <nc r="AJ62">
      <v>19.7</v>
    </nc>
    <odxf>
      <font>
        <sz val="10"/>
        <color auto="1"/>
      </font>
    </odxf>
    <ndxf>
      <font>
        <sz val="10"/>
        <color auto="1"/>
      </font>
    </ndxf>
  </rcc>
  <rcc rId="3547" sId="3" odxf="1" dxf="1">
    <nc r="AK62">
      <v>19.7</v>
    </nc>
    <odxf>
      <font>
        <sz val="10"/>
        <color auto="1"/>
      </font>
    </odxf>
    <ndxf>
      <font>
        <sz val="10"/>
        <color auto="1"/>
      </font>
    </ndxf>
  </rcc>
  <rcc rId="3548" sId="3" odxf="1" dxf="1">
    <nc r="AL62">
      <v>19.7</v>
    </nc>
    <odxf>
      <font>
        <sz val="10"/>
        <color auto="1"/>
      </font>
    </odxf>
    <ndxf>
      <font>
        <sz val="10"/>
        <color auto="1"/>
      </font>
    </ndxf>
  </rcc>
  <rcc rId="3549" sId="3" odxf="1" dxf="1">
    <nc r="AM62">
      <v>18.2</v>
    </nc>
    <odxf>
      <font>
        <sz val="10"/>
        <color auto="1"/>
      </font>
    </odxf>
    <ndxf>
      <font>
        <sz val="10"/>
        <color auto="1"/>
      </font>
    </ndxf>
  </rcc>
  <rcc rId="3550" sId="3" odxf="1" dxf="1">
    <nc r="AN62">
      <v>18.3</v>
    </nc>
    <odxf>
      <font>
        <sz val="10"/>
        <color auto="1"/>
      </font>
    </odxf>
    <ndxf>
      <font>
        <sz val="10"/>
        <color auto="1"/>
      </font>
    </ndxf>
  </rcc>
  <rcc rId="3551" sId="3" odxf="1" dxf="1">
    <nc r="AO62">
      <v>18.2</v>
    </nc>
    <odxf>
      <font>
        <sz val="10"/>
        <color auto="1"/>
      </font>
    </odxf>
    <ndxf>
      <font>
        <sz val="10"/>
        <color auto="1"/>
      </font>
    </ndxf>
  </rcc>
  <rcc rId="3552" sId="3" odxf="1" dxf="1">
    <nc r="AP62">
      <v>18.3</v>
    </nc>
    <odxf>
      <font>
        <sz val="10"/>
        <color auto="1"/>
      </font>
    </odxf>
    <ndxf>
      <font>
        <sz val="10"/>
        <color auto="1"/>
      </font>
    </ndxf>
  </rcc>
  <rcc rId="3553" sId="3" odxf="1" dxf="1">
    <nc r="AQ62">
      <v>18.2</v>
    </nc>
    <odxf>
      <font>
        <sz val="10"/>
        <color auto="1"/>
      </font>
    </odxf>
    <ndxf>
      <font>
        <sz val="10"/>
        <color auto="1"/>
      </font>
    </ndxf>
  </rcc>
  <rcc rId="3554" sId="3" odxf="1" dxf="1">
    <nc r="AR62">
      <v>18.2</v>
    </nc>
    <odxf>
      <font>
        <sz val="10"/>
        <color auto="1"/>
      </font>
    </odxf>
    <ndxf>
      <font>
        <sz val="10"/>
        <color auto="1"/>
      </font>
    </ndxf>
  </rcc>
  <rcc rId="3555" sId="3" odxf="1" dxf="1">
    <nc r="AS62">
      <v>18.3</v>
    </nc>
    <odxf>
      <font>
        <sz val="10"/>
        <color auto="1"/>
      </font>
    </odxf>
    <ndxf>
      <font>
        <sz val="10"/>
        <color auto="1"/>
      </font>
    </ndxf>
  </rcc>
  <rcc rId="3556" sId="3" odxf="1" dxf="1">
    <nc r="AT62">
      <v>18.3</v>
    </nc>
    <odxf>
      <font>
        <sz val="10"/>
        <color auto="1"/>
      </font>
    </odxf>
    <ndxf>
      <font>
        <sz val="10"/>
        <color auto="1"/>
      </font>
    </ndxf>
  </rcc>
  <rcc rId="3557" sId="3" odxf="1" dxf="1">
    <nc r="AU62">
      <v>18.3</v>
    </nc>
    <odxf>
      <font>
        <sz val="10"/>
        <color auto="1"/>
      </font>
    </odxf>
    <ndxf>
      <font>
        <sz val="10"/>
        <color auto="1"/>
      </font>
    </ndxf>
  </rcc>
  <rcc rId="3558" sId="3" odxf="1" dxf="1">
    <nc r="AV62">
      <v>18.2</v>
    </nc>
    <odxf>
      <font>
        <sz val="10"/>
        <color auto="1"/>
      </font>
    </odxf>
    <ndxf>
      <font>
        <sz val="10"/>
        <color auto="1"/>
      </font>
    </ndxf>
  </rcc>
  <rcc rId="3559" sId="3" odxf="1" dxf="1">
    <nc r="AW62">
      <v>18.3</v>
    </nc>
    <odxf>
      <font>
        <sz val="10"/>
        <color auto="1"/>
      </font>
    </odxf>
    <ndxf>
      <font>
        <sz val="10"/>
        <color auto="1"/>
      </font>
    </ndxf>
  </rcc>
  <rcc rId="3560" sId="3" odxf="1" dxf="1">
    <nc r="AX62">
      <v>18.3</v>
    </nc>
    <odxf>
      <font>
        <sz val="10"/>
        <color auto="1"/>
      </font>
    </odxf>
    <ndxf>
      <font>
        <sz val="10"/>
        <color auto="1"/>
      </font>
    </ndxf>
  </rcc>
  <rcc rId="3561" sId="3" odxf="1" dxf="1">
    <nc r="AY62">
      <v>18.3</v>
    </nc>
    <odxf>
      <font>
        <sz val="10"/>
        <color auto="1"/>
      </font>
    </odxf>
    <ndxf>
      <font>
        <sz val="10"/>
        <color auto="1"/>
      </font>
    </ndxf>
  </rcc>
  <rcc rId="3562" sId="3" odxf="1" dxf="1">
    <nc r="AZ62">
      <v>18.2</v>
    </nc>
    <odxf>
      <font>
        <sz val="10"/>
        <color auto="1"/>
      </font>
    </odxf>
    <ndxf>
      <font>
        <sz val="10"/>
        <color auto="1"/>
      </font>
    </ndxf>
  </rcc>
  <rcc rId="3563" sId="3" odxf="1" dxf="1">
    <nc r="BA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564" sId="3" odxf="1" dxf="1">
    <nc r="BB62">
      <v>18.2</v>
    </nc>
    <odxf>
      <font>
        <sz val="10"/>
        <color auto="1"/>
      </font>
    </odxf>
    <ndxf>
      <font>
        <sz val="10"/>
        <color auto="1"/>
      </font>
    </ndxf>
  </rcc>
  <rcc rId="3565" sId="3" odxf="1" dxf="1">
    <nc r="BC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566" sId="3" odxf="1" dxf="1">
    <nc r="BD62">
      <v>18.2</v>
    </nc>
    <odxf>
      <font>
        <sz val="10"/>
        <color auto="1"/>
      </font>
    </odxf>
    <ndxf>
      <font>
        <sz val="10"/>
        <color auto="1"/>
      </font>
    </ndxf>
  </rcc>
  <rcc rId="3567" sId="3" odxf="1" dxf="1">
    <nc r="BE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568" sId="3" odxf="1" dxf="1">
    <nc r="BF62">
      <v>19</v>
    </nc>
    <odxf>
      <font>
        <sz val="10"/>
        <color auto="1"/>
      </font>
    </odxf>
    <ndxf>
      <font>
        <sz val="10"/>
        <color auto="1"/>
      </font>
    </ndxf>
  </rcc>
  <rcc rId="3569" sId="3" odxf="1" dxf="1">
    <nc r="BG62">
      <v>19.8</v>
    </nc>
    <odxf>
      <font>
        <sz val="10"/>
        <color auto="1"/>
      </font>
    </odxf>
    <ndxf>
      <font>
        <sz val="10"/>
        <color auto="1"/>
      </font>
    </ndxf>
  </rcc>
  <rcc rId="3570" sId="3" odxf="1" dxf="1">
    <nc r="BH62">
      <v>18.2</v>
    </nc>
    <odxf>
      <font>
        <sz val="10"/>
        <color auto="1"/>
      </font>
    </odxf>
    <ndxf>
      <font>
        <sz val="10"/>
        <color auto="1"/>
      </font>
    </ndxf>
  </rcc>
  <rfmt sheetId="3" sqref="A62:XFD62" start="0" length="0">
    <dxf>
      <alignment vertical="center" wrapText="1"/>
    </dxf>
  </rfmt>
  <rcc rId="3571" sId="3" odxf="1" dxf="1">
    <oc r="A63" t="inlineStr">
      <is>
        <t>GENCO1</t>
      </is>
    </oc>
    <nc r="A63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3572" sId="3" odxf="1" dxf="1">
    <oc r="B63" t="inlineStr">
      <is>
        <t>Bình Thuận</t>
      </is>
    </oc>
    <nc r="B63" t="inlineStr">
      <is>
        <t>Lâm Đồng</t>
      </is>
    </nc>
    <odxf>
      <font>
        <sz val="10"/>
        <color auto="1"/>
      </font>
    </odxf>
    <ndxf>
      <font>
        <sz val="10"/>
        <color auto="1"/>
      </font>
    </ndxf>
  </rcc>
  <rfmt sheetId="3" sqref="C63" start="0" length="0">
    <dxf>
      <font>
        <sz val="10"/>
        <color auto="1"/>
      </font>
    </dxf>
  </rfmt>
  <rcc rId="3573" sId="3" odxf="1" dxf="1">
    <oc r="D63">
      <v>220</v>
    </oc>
    <nc r="D63">
      <v>110</v>
    </nc>
    <odxf>
      <font>
        <sz val="10"/>
        <color auto="1"/>
      </font>
    </odxf>
    <ndxf>
      <font>
        <sz val="10"/>
        <color auto="1"/>
      </font>
    </ndxf>
  </rcc>
  <rcc rId="3574" sId="3" odxf="1" dxf="1">
    <oc r="E63" t="inlineStr">
      <is>
        <t>TĐ ĐẠI NINH</t>
      </is>
    </oc>
    <nc r="E63" t="inlineStr">
      <is>
        <t>TĐ YAN TANN SIEN</t>
      </is>
    </nc>
    <odxf>
      <font>
        <sz val="10"/>
        <color auto="1"/>
      </font>
    </odxf>
    <ndxf>
      <font>
        <sz val="10"/>
        <color auto="1"/>
      </font>
    </ndxf>
  </rcc>
  <rcc rId="3575" sId="3" odxf="1" dxf="1">
    <oc r="F63" t="inlineStr">
      <is>
        <t>PP</t>
      </is>
    </oc>
    <nc r="F63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3576" sId="3" odxf="1" dxf="1">
    <nc r="G6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577" sId="3" odxf="1" dxf="1">
    <nc r="H63">
      <v>455.8</v>
    </nc>
    <odxf>
      <font>
        <sz val="10"/>
        <color auto="1"/>
      </font>
    </odxf>
    <ndxf>
      <font>
        <sz val="10"/>
        <color auto="1"/>
      </font>
    </ndxf>
  </rcc>
  <rfmt sheetId="3" sqref="I63" start="0" length="0">
    <dxf>
      <font>
        <sz val="10"/>
        <color auto="1"/>
      </font>
    </dxf>
  </rfmt>
  <rcc rId="3578" sId="3" odxf="1" dxf="1">
    <nc r="J63">
      <v>0</v>
    </nc>
    <odxf>
      <font>
        <sz val="10"/>
        <color auto="1"/>
      </font>
    </odxf>
    <ndxf>
      <font>
        <sz val="10"/>
        <color auto="1"/>
      </font>
    </ndxf>
  </rcc>
  <rcc rId="3579" sId="3" odxf="1" dxf="1">
    <nc r="K63">
      <v>0</v>
    </nc>
    <odxf>
      <font>
        <sz val="10"/>
        <color auto="1"/>
      </font>
    </odxf>
    <ndxf>
      <font>
        <sz val="10"/>
        <color auto="1"/>
      </font>
    </ndxf>
  </rcc>
  <rcc rId="3580" sId="3" odxf="1" dxf="1">
    <nc r="L63">
      <v>0</v>
    </nc>
    <odxf>
      <font>
        <sz val="10"/>
        <color auto="1"/>
      </font>
    </odxf>
    <ndxf>
      <font>
        <sz val="10"/>
        <color auto="1"/>
      </font>
    </ndxf>
  </rcc>
  <rcc rId="3581" sId="3" odxf="1" dxf="1">
    <nc r="M63">
      <v>0</v>
    </nc>
    <odxf>
      <font>
        <sz val="10"/>
        <color auto="1"/>
      </font>
    </odxf>
    <ndxf>
      <font>
        <sz val="10"/>
        <color auto="1"/>
      </font>
    </ndxf>
  </rcc>
  <rcc rId="3582" sId="3" odxf="1" dxf="1">
    <nc r="N63">
      <v>0</v>
    </nc>
    <odxf>
      <font>
        <sz val="10"/>
        <color auto="1"/>
      </font>
    </odxf>
    <ndxf>
      <font>
        <sz val="10"/>
        <color auto="1"/>
      </font>
    </ndxf>
  </rcc>
  <rcc rId="3583" sId="3" odxf="1" dxf="1">
    <nc r="O63">
      <v>-3.5</v>
    </nc>
    <odxf>
      <font>
        <sz val="10"/>
        <color auto="1"/>
      </font>
    </odxf>
    <ndxf>
      <font>
        <sz val="10"/>
        <color auto="1"/>
      </font>
    </ndxf>
  </rcc>
  <rcc rId="3584" sId="3" odxf="1" dxf="1">
    <nc r="P63">
      <v>-3.6</v>
    </nc>
    <odxf>
      <font>
        <sz val="10"/>
        <color auto="1"/>
      </font>
    </odxf>
    <ndxf>
      <font>
        <sz val="10"/>
        <color auto="1"/>
      </font>
    </ndxf>
  </rcc>
  <rcc rId="3585" sId="3" odxf="1" dxf="1">
    <nc r="Q63">
      <v>-3.6</v>
    </nc>
    <odxf>
      <font>
        <sz val="10"/>
        <color auto="1"/>
      </font>
    </odxf>
    <ndxf>
      <font>
        <sz val="10"/>
        <color auto="1"/>
      </font>
    </ndxf>
  </rcc>
  <rcc rId="3586" sId="3" odxf="1" dxf="1">
    <nc r="R63">
      <v>-3.5</v>
    </nc>
    <odxf>
      <font>
        <sz val="10"/>
        <color auto="1"/>
      </font>
    </odxf>
    <ndxf>
      <font>
        <sz val="10"/>
        <color auto="1"/>
      </font>
    </ndxf>
  </rcc>
  <rcc rId="3587" sId="3" odxf="1" dxf="1">
    <nc r="S63">
      <v>-3.4</v>
    </nc>
    <odxf>
      <font>
        <sz val="10"/>
        <color auto="1"/>
      </font>
    </odxf>
    <ndxf>
      <font>
        <sz val="10"/>
        <color auto="1"/>
      </font>
    </ndxf>
  </rcc>
  <rcc rId="3588" sId="3" odxf="1" dxf="1">
    <nc r="T63">
      <v>-3</v>
    </nc>
    <odxf>
      <font>
        <sz val="10"/>
        <color auto="1"/>
      </font>
    </odxf>
    <ndxf>
      <font>
        <sz val="10"/>
        <color auto="1"/>
      </font>
    </ndxf>
  </rcc>
  <rcc rId="3589" sId="3" odxf="1" dxf="1">
    <nc r="U63">
      <v>-2.6</v>
    </nc>
    <odxf>
      <font>
        <sz val="10"/>
        <color auto="1"/>
      </font>
    </odxf>
    <ndxf>
      <font>
        <sz val="10"/>
        <color auto="1"/>
      </font>
    </ndxf>
  </rcc>
  <rcc rId="3590" sId="3" odxf="1" dxf="1">
    <nc r="V63">
      <v>-2.4</v>
    </nc>
    <odxf>
      <font>
        <sz val="10"/>
        <color auto="1"/>
      </font>
    </odxf>
    <ndxf>
      <font>
        <sz val="10"/>
        <color auto="1"/>
      </font>
    </ndxf>
  </rcc>
  <rcc rId="3591" sId="3" odxf="1" dxf="1">
    <nc r="W63">
      <v>-2.2000000000000002</v>
    </nc>
    <odxf>
      <font>
        <sz val="10"/>
        <color auto="1"/>
      </font>
    </odxf>
    <ndxf>
      <font>
        <sz val="10"/>
        <color auto="1"/>
      </font>
    </ndxf>
  </rcc>
  <rcc rId="3592" sId="3" odxf="1" dxf="1">
    <nc r="X63">
      <v>-1.8</v>
    </nc>
    <odxf>
      <font>
        <sz val="10"/>
        <color auto="1"/>
      </font>
    </odxf>
    <ndxf>
      <font>
        <sz val="10"/>
        <color auto="1"/>
      </font>
    </ndxf>
  </rcc>
  <rcc rId="3593" sId="3" odxf="1" dxf="1">
    <nc r="Y63">
      <v>-0.6</v>
    </nc>
    <odxf>
      <font>
        <sz val="10"/>
        <color auto="1"/>
      </font>
    </odxf>
    <ndxf>
      <font>
        <sz val="10"/>
        <color auto="1"/>
      </font>
    </ndxf>
  </rcc>
  <rcc rId="3594" sId="3" odxf="1" dxf="1">
    <nc r="Z63">
      <v>-0.8</v>
    </nc>
    <odxf>
      <font>
        <sz val="10"/>
        <color auto="1"/>
      </font>
    </odxf>
    <ndxf>
      <font>
        <sz val="10"/>
        <color auto="1"/>
      </font>
    </ndxf>
  </rcc>
  <rcc rId="3595" sId="3" odxf="1" dxf="1">
    <nc r="AA63">
      <v>0</v>
    </nc>
    <odxf>
      <font>
        <sz val="10"/>
        <color auto="1"/>
      </font>
    </odxf>
    <ndxf>
      <font>
        <sz val="10"/>
        <color auto="1"/>
      </font>
    </ndxf>
  </rcc>
  <rcc rId="3596" sId="3" odxf="1" dxf="1">
    <nc r="AB63">
      <v>0</v>
    </nc>
    <odxf>
      <font>
        <sz val="10"/>
        <color auto="1"/>
      </font>
    </odxf>
    <ndxf>
      <font>
        <sz val="10"/>
        <color auto="1"/>
      </font>
    </ndxf>
  </rcc>
  <rcc rId="3597" sId="3" odxf="1" dxf="1">
    <nc r="AC63">
      <v>0</v>
    </nc>
    <odxf>
      <font>
        <sz val="10"/>
        <color auto="1"/>
      </font>
    </odxf>
    <ndxf>
      <font>
        <sz val="10"/>
        <color auto="1"/>
      </font>
    </ndxf>
  </rcc>
  <rcc rId="3598" sId="3" odxf="1" dxf="1">
    <nc r="AD63">
      <v>-1.2</v>
    </nc>
    <odxf>
      <font>
        <sz val="10"/>
        <color auto="1"/>
      </font>
    </odxf>
    <ndxf>
      <font>
        <sz val="10"/>
        <color auto="1"/>
      </font>
    </ndxf>
  </rcc>
  <rcc rId="3599" sId="3" odxf="1" dxf="1">
    <nc r="AE63">
      <v>0</v>
    </nc>
    <odxf>
      <font>
        <sz val="10"/>
        <color auto="1"/>
      </font>
    </odxf>
    <ndxf>
      <font>
        <sz val="10"/>
        <color auto="1"/>
      </font>
    </ndxf>
  </rcc>
  <rcc rId="3600" sId="3" odxf="1" dxf="1">
    <nc r="AF63">
      <v>0</v>
    </nc>
    <odxf>
      <font>
        <sz val="10"/>
        <color auto="1"/>
      </font>
    </odxf>
    <ndxf>
      <font>
        <sz val="10"/>
        <color auto="1"/>
      </font>
    </ndxf>
  </rcc>
  <rcc rId="3601" sId="3" odxf="1" dxf="1">
    <nc r="AG63">
      <v>0</v>
    </nc>
    <odxf>
      <font>
        <sz val="10"/>
        <color auto="1"/>
      </font>
    </odxf>
    <ndxf>
      <font>
        <sz val="10"/>
        <color auto="1"/>
      </font>
    </ndxf>
  </rcc>
  <rcc rId="3602" sId="3" odxf="1" dxf="1">
    <nc r="AH63">
      <v>0</v>
    </nc>
    <odxf>
      <font>
        <sz val="10"/>
        <color auto="1"/>
      </font>
    </odxf>
    <ndxf>
      <font>
        <sz val="10"/>
        <color auto="1"/>
      </font>
    </ndxf>
  </rcc>
  <rcc rId="3603" sId="3" odxf="1" dxf="1">
    <nc r="AI63">
      <v>0</v>
    </nc>
    <odxf>
      <font>
        <sz val="10"/>
        <color auto="1"/>
      </font>
    </odxf>
    <ndxf>
      <font>
        <sz val="10"/>
        <color auto="1"/>
      </font>
    </ndxf>
  </rcc>
  <rcc rId="3604" sId="3" odxf="1" dxf="1">
    <nc r="AJ63">
      <v>0</v>
    </nc>
    <odxf>
      <font>
        <sz val="10"/>
        <color auto="1"/>
      </font>
    </odxf>
    <ndxf>
      <font>
        <sz val="10"/>
        <color auto="1"/>
      </font>
    </ndxf>
  </rcc>
  <rcc rId="3605" sId="3" odxf="1" dxf="1">
    <nc r="AK63">
      <v>0</v>
    </nc>
    <odxf>
      <font>
        <sz val="10"/>
        <color auto="1"/>
      </font>
    </odxf>
    <ndxf>
      <font>
        <sz val="10"/>
        <color auto="1"/>
      </font>
    </ndxf>
  </rcc>
  <rcc rId="3606" sId="3" odxf="1" dxf="1">
    <nc r="AL63">
      <v>0</v>
    </nc>
    <odxf>
      <font>
        <sz val="10"/>
        <color auto="1"/>
      </font>
    </odxf>
    <ndxf>
      <font>
        <sz val="10"/>
        <color auto="1"/>
      </font>
    </ndxf>
  </rcc>
  <rcc rId="3607" sId="3" odxf="1" dxf="1">
    <nc r="AM63">
      <v>0</v>
    </nc>
    <odxf>
      <font>
        <sz val="10"/>
        <color auto="1"/>
      </font>
    </odxf>
    <ndxf>
      <font>
        <sz val="10"/>
        <color auto="1"/>
      </font>
    </ndxf>
  </rcc>
  <rcc rId="3608" sId="3" odxf="1" dxf="1">
    <nc r="AN63">
      <v>0</v>
    </nc>
    <odxf>
      <font>
        <sz val="10"/>
        <color auto="1"/>
      </font>
    </odxf>
    <ndxf>
      <font>
        <sz val="10"/>
        <color auto="1"/>
      </font>
    </ndxf>
  </rcc>
  <rcc rId="3609" sId="3" odxf="1" dxf="1">
    <nc r="AO63">
      <v>0</v>
    </nc>
    <odxf>
      <font>
        <sz val="10"/>
        <color auto="1"/>
      </font>
    </odxf>
    <ndxf>
      <font>
        <sz val="10"/>
        <color auto="1"/>
      </font>
    </ndxf>
  </rcc>
  <rcc rId="3610" sId="3" odxf="1" dxf="1">
    <nc r="AP63">
      <v>0</v>
    </nc>
    <odxf>
      <font>
        <sz val="10"/>
        <color auto="1"/>
      </font>
    </odxf>
    <ndxf>
      <font>
        <sz val="10"/>
        <color auto="1"/>
      </font>
    </ndxf>
  </rcc>
  <rcc rId="3611" sId="3" odxf="1" dxf="1">
    <nc r="AQ63">
      <v>0</v>
    </nc>
    <odxf>
      <font>
        <sz val="10"/>
        <color auto="1"/>
      </font>
    </odxf>
    <ndxf>
      <font>
        <sz val="10"/>
        <color auto="1"/>
      </font>
    </ndxf>
  </rcc>
  <rcc rId="3612" sId="3" odxf="1" dxf="1">
    <nc r="AR63">
      <v>0</v>
    </nc>
    <odxf>
      <font>
        <sz val="10"/>
        <color auto="1"/>
      </font>
    </odxf>
    <ndxf>
      <font>
        <sz val="10"/>
        <color auto="1"/>
      </font>
    </ndxf>
  </rcc>
  <rcc rId="3613" sId="3" odxf="1" dxf="1">
    <nc r="AS63">
      <v>0</v>
    </nc>
    <odxf>
      <font>
        <sz val="10"/>
        <color auto="1"/>
      </font>
    </odxf>
    <ndxf>
      <font>
        <sz val="10"/>
        <color auto="1"/>
      </font>
    </ndxf>
  </rcc>
  <rcc rId="3614" sId="3" odxf="1" dxf="1">
    <nc r="AT63">
      <v>0</v>
    </nc>
    <odxf>
      <font>
        <sz val="10"/>
        <color auto="1"/>
      </font>
    </odxf>
    <ndxf>
      <font>
        <sz val="10"/>
        <color auto="1"/>
      </font>
    </ndxf>
  </rcc>
  <rcc rId="3615" sId="3" odxf="1" dxf="1">
    <nc r="AU63">
      <v>0</v>
    </nc>
    <odxf>
      <font>
        <sz val="10"/>
        <color auto="1"/>
      </font>
    </odxf>
    <ndxf>
      <font>
        <sz val="10"/>
        <color auto="1"/>
      </font>
    </ndxf>
  </rcc>
  <rcc rId="3616" sId="3" odxf="1" dxf="1">
    <nc r="AV63">
      <v>0</v>
    </nc>
    <odxf>
      <font>
        <sz val="10"/>
        <color auto="1"/>
      </font>
    </odxf>
    <ndxf>
      <font>
        <sz val="10"/>
        <color auto="1"/>
      </font>
    </ndxf>
  </rcc>
  <rcc rId="3617" sId="3" odxf="1" dxf="1">
    <nc r="AW63">
      <v>0</v>
    </nc>
    <odxf>
      <font>
        <sz val="10"/>
        <color auto="1"/>
      </font>
    </odxf>
    <ndxf>
      <font>
        <sz val="10"/>
        <color auto="1"/>
      </font>
    </ndxf>
  </rcc>
  <rcc rId="3618" sId="3" odxf="1" dxf="1">
    <nc r="AX63">
      <v>0</v>
    </nc>
    <odxf>
      <font>
        <sz val="10"/>
        <color auto="1"/>
      </font>
    </odxf>
    <ndxf>
      <font>
        <sz val="10"/>
        <color auto="1"/>
      </font>
    </ndxf>
  </rcc>
  <rcc rId="3619" sId="3" odxf="1" dxf="1">
    <nc r="AY63">
      <v>0</v>
    </nc>
    <odxf>
      <font>
        <sz val="10"/>
        <color auto="1"/>
      </font>
    </odxf>
    <ndxf>
      <font>
        <sz val="10"/>
        <color auto="1"/>
      </font>
    </ndxf>
  </rcc>
  <rcc rId="3620" sId="3" odxf="1" dxf="1">
    <nc r="AZ63">
      <v>0</v>
    </nc>
    <odxf>
      <font>
        <sz val="10"/>
        <color auto="1"/>
      </font>
    </odxf>
    <ndxf>
      <font>
        <sz val="10"/>
        <color auto="1"/>
      </font>
    </ndxf>
  </rcc>
  <rcc rId="3621" sId="3" odxf="1" dxf="1">
    <nc r="BA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622" sId="3" odxf="1" dxf="1">
    <nc r="BB63">
      <v>0</v>
    </nc>
    <odxf>
      <font>
        <sz val="10"/>
        <color auto="1"/>
      </font>
    </odxf>
    <ndxf>
      <font>
        <sz val="10"/>
        <color auto="1"/>
      </font>
    </ndxf>
  </rcc>
  <rcc rId="3623" sId="3" odxf="1" dxf="1">
    <nc r="BC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624" sId="3" odxf="1" dxf="1">
    <nc r="BD63">
      <v>0</v>
    </nc>
    <odxf>
      <font>
        <sz val="10"/>
        <color auto="1"/>
      </font>
    </odxf>
    <ndxf>
      <font>
        <sz val="10"/>
        <color auto="1"/>
      </font>
    </ndxf>
  </rcc>
  <rcc rId="3625" sId="3" odxf="1" dxf="1">
    <nc r="BE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626" sId="3" odxf="1" dxf="1">
    <nc r="BF63">
      <v>19</v>
    </nc>
    <odxf>
      <font>
        <sz val="10"/>
        <color auto="1"/>
      </font>
    </odxf>
    <ndxf>
      <font>
        <sz val="10"/>
        <color auto="1"/>
      </font>
    </ndxf>
  </rcc>
  <rcc rId="3627" sId="3" odxf="1" dxf="1">
    <nc r="BG63">
      <v>19.8</v>
    </nc>
    <odxf>
      <font>
        <sz val="10"/>
        <color auto="1"/>
      </font>
    </odxf>
    <ndxf>
      <font>
        <sz val="10"/>
        <color auto="1"/>
      </font>
    </ndxf>
  </rcc>
  <rcc rId="3628" sId="3" odxf="1" dxf="1">
    <nc r="BH63">
      <v>18.2</v>
    </nc>
    <odxf>
      <font>
        <sz val="10"/>
        <color auto="1"/>
      </font>
    </odxf>
    <ndxf>
      <font>
        <sz val="10"/>
        <color auto="1"/>
      </font>
    </ndxf>
  </rcc>
  <rfmt sheetId="3" sqref="A63:XFD63" start="0" length="0">
    <dxf>
      <alignment vertical="center" wrapText="1"/>
    </dxf>
  </rfmt>
  <rfmt sheetId="3" sqref="A64" start="0" length="0">
    <dxf>
      <font>
        <sz val="10"/>
        <color auto="1"/>
      </font>
    </dxf>
  </rfmt>
  <rfmt sheetId="3" sqref="B64" start="0" length="0">
    <dxf>
      <font>
        <sz val="10"/>
        <color auto="1"/>
      </font>
    </dxf>
  </rfmt>
  <rfmt sheetId="3" sqref="C64" start="0" length="0">
    <dxf>
      <font>
        <sz val="10"/>
        <color auto="1"/>
      </font>
    </dxf>
  </rfmt>
  <rfmt sheetId="3" sqref="D64" start="0" length="0">
    <dxf>
      <font>
        <sz val="10"/>
        <color auto="1"/>
      </font>
    </dxf>
  </rfmt>
  <rcc rId="3629" sId="3" odxf="1" dxf="1">
    <oc r="E64" t="inlineStr">
      <is>
        <t>TĐ ĐA MI</t>
      </is>
    </oc>
    <nc r="E64" t="inlineStr">
      <is>
        <t>TĐ ĐẠI NINH</t>
      </is>
    </nc>
    <odxf>
      <font>
        <sz val="10"/>
        <color auto="1"/>
      </font>
    </odxf>
    <ndxf>
      <font>
        <sz val="10"/>
        <color auto="1"/>
      </font>
    </ndxf>
  </rcc>
  <rfmt sheetId="3" sqref="F64" start="0" length="0">
    <dxf>
      <font>
        <sz val="10"/>
        <color auto="1"/>
      </font>
    </dxf>
  </rfmt>
  <rcc rId="3630" sId="3" odxf="1" dxf="1">
    <nc r="G6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631" sId="3" odxf="1" dxf="1">
    <nc r="H64">
      <v>1873.6</v>
    </nc>
    <odxf>
      <font>
        <sz val="10"/>
        <color auto="1"/>
      </font>
    </odxf>
    <ndxf>
      <font>
        <sz val="10"/>
        <color auto="1"/>
      </font>
    </ndxf>
  </rcc>
  <rfmt sheetId="3" sqref="I64" start="0" length="0">
    <dxf>
      <font>
        <sz val="10"/>
        <color auto="1"/>
      </font>
    </dxf>
  </rfmt>
  <rcc rId="3632" sId="3" odxf="1" dxf="1">
    <nc r="J64">
      <v>10.8</v>
    </nc>
    <odxf>
      <font>
        <sz val="10"/>
        <color auto="1"/>
      </font>
    </odxf>
    <ndxf>
      <font>
        <sz val="10"/>
        <color auto="1"/>
      </font>
    </ndxf>
  </rcc>
  <rcc rId="3633" sId="3" odxf="1" dxf="1">
    <nc r="K64">
      <v>9.8000000000000007</v>
    </nc>
    <odxf>
      <font>
        <sz val="10"/>
        <color auto="1"/>
      </font>
    </odxf>
    <ndxf>
      <font>
        <sz val="10"/>
        <color auto="1"/>
      </font>
    </ndxf>
  </rcc>
  <rcc rId="3634" sId="3" odxf="1" dxf="1">
    <nc r="L64">
      <v>0</v>
    </nc>
    <odxf>
      <font>
        <sz val="10"/>
        <color auto="1"/>
      </font>
    </odxf>
    <ndxf>
      <font>
        <sz val="10"/>
        <color auto="1"/>
      </font>
    </ndxf>
  </rcc>
  <rcc rId="3635" sId="3" odxf="1" dxf="1">
    <nc r="M64">
      <v>0</v>
    </nc>
    <odxf>
      <font>
        <sz val="10"/>
        <color auto="1"/>
      </font>
    </odxf>
    <ndxf>
      <font>
        <sz val="10"/>
        <color auto="1"/>
      </font>
    </ndxf>
  </rcc>
  <rcc rId="3636" sId="3" odxf="1" dxf="1">
    <nc r="N64">
      <v>0</v>
    </nc>
    <odxf>
      <font>
        <sz val="10"/>
        <color auto="1"/>
      </font>
    </odxf>
    <ndxf>
      <font>
        <sz val="10"/>
        <color auto="1"/>
      </font>
    </ndxf>
  </rcc>
  <rcc rId="3637" sId="3" odxf="1" dxf="1">
    <nc r="O64">
      <v>0</v>
    </nc>
    <odxf>
      <font>
        <sz val="10"/>
        <color auto="1"/>
      </font>
    </odxf>
    <ndxf>
      <font>
        <sz val="10"/>
        <color auto="1"/>
      </font>
    </ndxf>
  </rcc>
  <rcc rId="3638" sId="3" odxf="1" dxf="1">
    <nc r="P64">
      <v>0</v>
    </nc>
    <odxf>
      <font>
        <sz val="10"/>
        <color auto="1"/>
      </font>
    </odxf>
    <ndxf>
      <font>
        <sz val="10"/>
        <color auto="1"/>
      </font>
    </ndxf>
  </rcc>
  <rcc rId="3639" sId="3" odxf="1" dxf="1">
    <nc r="Q64">
      <v>0</v>
    </nc>
    <odxf>
      <font>
        <sz val="10"/>
        <color auto="1"/>
      </font>
    </odxf>
    <ndxf>
      <font>
        <sz val="10"/>
        <color auto="1"/>
      </font>
    </ndxf>
  </rcc>
  <rcc rId="3640" sId="3" odxf="1" dxf="1">
    <nc r="R64">
      <v>0</v>
    </nc>
    <odxf>
      <font>
        <sz val="10"/>
        <color auto="1"/>
      </font>
    </odxf>
    <ndxf>
      <font>
        <sz val="10"/>
        <color auto="1"/>
      </font>
    </ndxf>
  </rcc>
  <rcc rId="3641" sId="3" odxf="1" dxf="1">
    <nc r="S64">
      <v>50.5</v>
    </nc>
    <odxf>
      <font>
        <sz val="10"/>
        <color auto="1"/>
      </font>
    </odxf>
    <ndxf>
      <font>
        <sz val="10"/>
        <color auto="1"/>
      </font>
    </ndxf>
  </rcc>
  <rcc rId="3642" sId="3" odxf="1" dxf="1">
    <nc r="T64">
      <v>299.89999999999998</v>
    </nc>
    <odxf>
      <font>
        <sz val="10"/>
        <color auto="1"/>
      </font>
    </odxf>
    <ndxf>
      <font>
        <sz val="10"/>
        <color auto="1"/>
      </font>
    </ndxf>
  </rcc>
  <rcc rId="3643" sId="3" odxf="1" dxf="1">
    <nc r="U64">
      <v>202</v>
    </nc>
    <odxf>
      <font>
        <sz val="10"/>
        <color auto="1"/>
      </font>
    </odxf>
    <ndxf>
      <font>
        <sz val="10"/>
        <color auto="1"/>
      </font>
    </ndxf>
  </rcc>
  <rcc rId="3644" sId="3" odxf="1" dxf="1">
    <nc r="V64">
      <v>110</v>
    </nc>
    <odxf>
      <font>
        <sz val="10"/>
        <color auto="1"/>
      </font>
    </odxf>
    <ndxf>
      <font>
        <sz val="10"/>
        <color auto="1"/>
      </font>
    </ndxf>
  </rcc>
  <rcc rId="3645" sId="3" odxf="1" dxf="1">
    <nc r="W64">
      <v>21.6</v>
    </nc>
    <odxf>
      <font>
        <sz val="10"/>
        <color auto="1"/>
      </font>
    </odxf>
    <ndxf>
      <font>
        <sz val="10"/>
        <color auto="1"/>
      </font>
    </ndxf>
  </rcc>
  <rcc rId="3646" sId="3" odxf="1" dxf="1">
    <nc r="X64">
      <v>286.10000000000002</v>
    </nc>
    <odxf>
      <font>
        <sz val="10"/>
        <color auto="1"/>
      </font>
    </odxf>
    <ndxf>
      <font>
        <sz val="10"/>
        <color auto="1"/>
      </font>
    </ndxf>
  </rcc>
  <rcc rId="3647" sId="3" odxf="1" dxf="1">
    <nc r="Y64">
      <v>150.5</v>
    </nc>
    <odxf>
      <font>
        <sz val="10"/>
        <color auto="1"/>
      </font>
    </odxf>
    <ndxf>
      <font>
        <sz val="10"/>
        <color auto="1"/>
      </font>
    </ndxf>
  </rcc>
  <rcc rId="3648" sId="3" odxf="1" dxf="1">
    <nc r="Z64">
      <v>12.7</v>
    </nc>
    <odxf>
      <font>
        <sz val="10"/>
        <color auto="1"/>
      </font>
    </odxf>
    <ndxf>
      <font>
        <sz val="10"/>
        <color auto="1"/>
      </font>
    </ndxf>
  </rcc>
  <rcc rId="3649" sId="3" odxf="1" dxf="1">
    <nc r="AA64">
      <v>13.1</v>
    </nc>
    <odxf>
      <font>
        <sz val="10"/>
        <color auto="1"/>
      </font>
    </odxf>
    <ndxf>
      <font>
        <sz val="10"/>
        <color auto="1"/>
      </font>
    </ndxf>
  </rcc>
  <rcc rId="3650" sId="3" odxf="1" dxf="1">
    <nc r="AB64">
      <v>0</v>
    </nc>
    <odxf>
      <font>
        <sz val="10"/>
        <color auto="1"/>
      </font>
    </odxf>
    <ndxf>
      <font>
        <sz val="10"/>
        <color auto="1"/>
      </font>
    </ndxf>
  </rcc>
  <rcc rId="3651" sId="3" odxf="1" dxf="1">
    <nc r="AC64">
      <v>0</v>
    </nc>
    <odxf>
      <font>
        <sz val="10"/>
        <color auto="1"/>
      </font>
    </odxf>
    <ndxf>
      <font>
        <sz val="10"/>
        <color auto="1"/>
      </font>
    </ndxf>
  </rcc>
  <rcc rId="3652" sId="3" odxf="1" dxf="1">
    <nc r="AD64">
      <v>0</v>
    </nc>
    <odxf>
      <font>
        <sz val="10"/>
        <color auto="1"/>
      </font>
    </odxf>
    <ndxf>
      <font>
        <sz val="10"/>
        <color auto="1"/>
      </font>
    </ndxf>
  </rcc>
  <rcc rId="3653" sId="3" odxf="1" dxf="1">
    <nc r="AE64">
      <v>0</v>
    </nc>
    <odxf>
      <font>
        <sz val="10"/>
        <color auto="1"/>
      </font>
    </odxf>
    <ndxf>
      <font>
        <sz val="10"/>
        <color auto="1"/>
      </font>
    </ndxf>
  </rcc>
  <rcc rId="3654" sId="3" odxf="1" dxf="1">
    <nc r="AF64">
      <v>0</v>
    </nc>
    <odxf>
      <font>
        <sz val="10"/>
        <color auto="1"/>
      </font>
    </odxf>
    <ndxf>
      <font>
        <sz val="10"/>
        <color auto="1"/>
      </font>
    </ndxf>
  </rcc>
  <rcc rId="3655" sId="3" odxf="1" dxf="1">
    <nc r="AG64">
      <v>0</v>
    </nc>
    <odxf>
      <font>
        <sz val="10"/>
        <color auto="1"/>
      </font>
    </odxf>
    <ndxf>
      <font>
        <sz val="10"/>
        <color auto="1"/>
      </font>
    </ndxf>
  </rcc>
  <rcc rId="3656" sId="3" odxf="1" dxf="1">
    <nc r="AH64">
      <v>0</v>
    </nc>
    <odxf>
      <font>
        <sz val="10"/>
        <color auto="1"/>
      </font>
    </odxf>
    <ndxf>
      <font>
        <sz val="10"/>
        <color auto="1"/>
      </font>
    </ndxf>
  </rcc>
  <rcc rId="3657" sId="3" odxf="1" dxf="1">
    <nc r="AI64">
      <v>0</v>
    </nc>
    <odxf>
      <font>
        <sz val="10"/>
        <color auto="1"/>
      </font>
    </odxf>
    <ndxf>
      <font>
        <sz val="10"/>
        <color auto="1"/>
      </font>
    </ndxf>
  </rcc>
  <rcc rId="3658" sId="3" odxf="1" dxf="1">
    <nc r="AJ64">
      <v>0</v>
    </nc>
    <odxf>
      <font>
        <sz val="10"/>
        <color auto="1"/>
      </font>
    </odxf>
    <ndxf>
      <font>
        <sz val="10"/>
        <color auto="1"/>
      </font>
    </ndxf>
  </rcc>
  <rcc rId="3659" sId="3" odxf="1" dxf="1">
    <nc r="AK64">
      <v>10.199999999999999</v>
    </nc>
    <odxf>
      <font>
        <sz val="10"/>
        <color auto="1"/>
      </font>
    </odxf>
    <ndxf>
      <font>
        <sz val="10"/>
        <color auto="1"/>
      </font>
    </ndxf>
  </rcc>
  <rcc rId="3660" sId="3" odxf="1" dxf="1">
    <nc r="AL64">
      <v>261.5</v>
    </nc>
    <odxf>
      <font>
        <sz val="10"/>
        <color auto="1"/>
      </font>
    </odxf>
    <ndxf>
      <font>
        <sz val="10"/>
        <color auto="1"/>
      </font>
    </ndxf>
  </rcc>
  <rcc rId="3661" sId="3" odxf="1" dxf="1">
    <nc r="AM64">
      <v>103.9</v>
    </nc>
    <odxf>
      <font>
        <sz val="10"/>
        <color auto="1"/>
      </font>
    </odxf>
    <ndxf>
      <font>
        <sz val="10"/>
        <color auto="1"/>
      </font>
    </ndxf>
  </rcc>
  <rcc rId="3662" sId="3" odxf="1" dxf="1">
    <nc r="AN64">
      <v>300.7</v>
    </nc>
    <odxf>
      <font>
        <sz val="10"/>
        <color auto="1"/>
      </font>
    </odxf>
    <ndxf>
      <font>
        <sz val="10"/>
        <color auto="1"/>
      </font>
    </ndxf>
  </rcc>
  <rcc rId="3663" sId="3" odxf="1" dxf="1">
    <nc r="AO64">
      <v>301.5</v>
    </nc>
    <odxf>
      <font>
        <sz val="10"/>
        <color auto="1"/>
      </font>
    </odxf>
    <ndxf>
      <font>
        <sz val="10"/>
        <color auto="1"/>
      </font>
    </ndxf>
  </rcc>
  <rcc rId="3664" sId="3" odxf="1" dxf="1">
    <nc r="AP64">
      <v>301.89999999999998</v>
    </nc>
    <odxf>
      <font>
        <sz val="10"/>
        <color auto="1"/>
      </font>
    </odxf>
    <ndxf>
      <font>
        <sz val="10"/>
        <color auto="1"/>
      </font>
    </ndxf>
  </rcc>
  <rcc rId="3665" sId="3" odxf="1" dxf="1">
    <nc r="AQ64">
      <v>300.60000000000002</v>
    </nc>
    <odxf>
      <font>
        <sz val="10"/>
        <color auto="1"/>
      </font>
    </odxf>
    <ndxf>
      <font>
        <sz val="10"/>
        <color auto="1"/>
      </font>
    </ndxf>
  </rcc>
  <rcc rId="3666" sId="3" odxf="1" dxf="1">
    <nc r="AR64">
      <v>202.1</v>
    </nc>
    <odxf>
      <font>
        <sz val="10"/>
        <color auto="1"/>
      </font>
    </odxf>
    <ndxf>
      <font>
        <sz val="10"/>
        <color auto="1"/>
      </font>
    </ndxf>
  </rcc>
  <rcc rId="3667" sId="3" odxf="1" dxf="1">
    <nc r="AS64">
      <v>301.39999999999998</v>
    </nc>
    <odxf>
      <font>
        <sz val="10"/>
        <color auto="1"/>
      </font>
    </odxf>
    <ndxf>
      <font>
        <sz val="10"/>
        <color auto="1"/>
      </font>
    </ndxf>
  </rcc>
  <rcc rId="3668" sId="3" odxf="1" dxf="1">
    <nc r="AT64">
      <v>192</v>
    </nc>
    <odxf>
      <font>
        <sz val="10"/>
        <color auto="1"/>
      </font>
    </odxf>
    <ndxf>
      <font>
        <sz val="10"/>
        <color auto="1"/>
      </font>
    </ndxf>
  </rcc>
  <rcc rId="3669" sId="3" odxf="1" dxf="1">
    <nc r="AU64">
      <v>53</v>
    </nc>
    <odxf>
      <font>
        <sz val="10"/>
        <color auto="1"/>
      </font>
    </odxf>
    <ndxf>
      <font>
        <sz val="10"/>
        <color auto="1"/>
      </font>
    </ndxf>
  </rcc>
  <rcc rId="3670" sId="3" odxf="1" dxf="1">
    <nc r="AV64">
      <v>22.2</v>
    </nc>
    <odxf>
      <font>
        <sz val="10"/>
        <color auto="1"/>
      </font>
    </odxf>
    <ndxf>
      <font>
        <sz val="10"/>
        <color auto="1"/>
      </font>
    </ndxf>
  </rcc>
  <rcc rId="3671" sId="3" odxf="1" dxf="1">
    <nc r="AW64">
      <v>21.9</v>
    </nc>
    <odxf>
      <font>
        <sz val="10"/>
        <color auto="1"/>
      </font>
    </odxf>
    <ndxf>
      <font>
        <sz val="10"/>
        <color auto="1"/>
      </font>
    </ndxf>
  </rcc>
  <rcc rId="3672" sId="3" odxf="1" dxf="1">
    <nc r="AX64">
      <v>62</v>
    </nc>
    <odxf>
      <font>
        <sz val="10"/>
        <color auto="1"/>
      </font>
    </odxf>
    <ndxf>
      <font>
        <sz val="10"/>
        <color auto="1"/>
      </font>
    </ndxf>
  </rcc>
  <rcc rId="3673" sId="3" odxf="1" dxf="1">
    <nc r="AY64">
      <v>201.7</v>
    </nc>
    <odxf>
      <font>
        <sz val="10"/>
        <color auto="1"/>
      </font>
    </odxf>
    <ndxf>
      <font>
        <sz val="10"/>
        <color auto="1"/>
      </font>
    </ndxf>
  </rcc>
  <rcc rId="3674" sId="3" odxf="1" dxf="1">
    <nc r="AZ64">
      <v>102.8</v>
    </nc>
    <odxf>
      <font>
        <sz val="10"/>
        <color auto="1"/>
      </font>
    </odxf>
    <ndxf>
      <font>
        <sz val="10"/>
        <color auto="1"/>
      </font>
    </ndxf>
  </rcc>
  <rcc rId="3675" sId="3" odxf="1" dxf="1">
    <nc r="BA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676" sId="3" odxf="1" dxf="1">
    <nc r="BB64">
      <v>82.8</v>
    </nc>
    <odxf>
      <font>
        <sz val="10"/>
        <color auto="1"/>
      </font>
    </odxf>
    <ndxf>
      <font>
        <sz val="10"/>
        <color auto="1"/>
      </font>
    </ndxf>
  </rcc>
  <rcc rId="3677" sId="3" odxf="1" dxf="1">
    <nc r="BC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678" sId="3" odxf="1" dxf="1">
    <nc r="BD64">
      <v>42.5</v>
    </nc>
    <odxf>
      <font>
        <sz val="10"/>
        <color auto="1"/>
      </font>
    </odxf>
    <ndxf>
      <font>
        <sz val="10"/>
        <color auto="1"/>
      </font>
    </ndxf>
  </rcc>
  <rcc rId="3679" sId="3" odxf="1" dxf="1">
    <nc r="BE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680" sId="3" odxf="1" dxf="1">
    <nc r="BF64">
      <v>78.2</v>
    </nc>
    <odxf>
      <font>
        <sz val="10"/>
        <color auto="1"/>
      </font>
    </odxf>
    <ndxf>
      <font>
        <sz val="10"/>
        <color auto="1"/>
      </font>
    </ndxf>
  </rcc>
  <rcc rId="3681" sId="3" odxf="1" dxf="1">
    <nc r="BG64">
      <v>303</v>
    </nc>
    <odxf>
      <font>
        <sz val="10"/>
        <color auto="1"/>
      </font>
    </odxf>
    <ndxf>
      <font>
        <sz val="10"/>
        <color auto="1"/>
      </font>
    </ndxf>
  </rcc>
  <rcc rId="3682" sId="3" odxf="1" dxf="1">
    <nc r="BH64">
      <v>0</v>
    </nc>
    <odxf>
      <font>
        <sz val="10"/>
        <color auto="1"/>
      </font>
    </odxf>
    <ndxf>
      <font>
        <sz val="10"/>
        <color auto="1"/>
      </font>
    </ndxf>
  </rcc>
  <rfmt sheetId="3" sqref="A64:XFD64" start="0" length="0">
    <dxf>
      <alignment vertical="center" wrapText="1"/>
    </dxf>
  </rfmt>
  <rfmt sheetId="3" sqref="A65" start="0" length="0">
    <dxf>
      <font>
        <sz val="10"/>
        <color auto="1"/>
      </font>
    </dxf>
  </rfmt>
  <rfmt sheetId="3" sqref="B65" start="0" length="0">
    <dxf>
      <font>
        <sz val="10"/>
        <color auto="1"/>
      </font>
    </dxf>
  </rfmt>
  <rfmt sheetId="3" sqref="C65" start="0" length="0">
    <dxf>
      <font>
        <sz val="10"/>
        <color auto="1"/>
      </font>
    </dxf>
  </rfmt>
  <rfmt sheetId="3" sqref="D65" start="0" length="0">
    <dxf>
      <font>
        <sz val="10"/>
        <color auto="1"/>
      </font>
    </dxf>
  </rfmt>
  <rcc rId="3683" sId="3" odxf="1" dxf="1">
    <oc r="E65" t="inlineStr">
      <is>
        <t>TĐ ĐA MI</t>
      </is>
    </oc>
    <nc r="E65" t="inlineStr">
      <is>
        <t>TĐ ĐẠI NINH</t>
      </is>
    </nc>
    <odxf>
      <font>
        <sz val="10"/>
        <color auto="1"/>
      </font>
    </odxf>
    <ndxf>
      <font>
        <sz val="10"/>
        <color auto="1"/>
      </font>
    </ndxf>
  </rcc>
  <rfmt sheetId="3" sqref="F65" start="0" length="0">
    <dxf>
      <font>
        <sz val="10"/>
        <color auto="1"/>
      </font>
    </dxf>
  </rfmt>
  <rcc rId="3684" sId="3" odxf="1" dxf="1">
    <nc r="G6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685" sId="3" odxf="1" dxf="1">
    <nc r="H65">
      <v>1873.6</v>
    </nc>
    <odxf>
      <font>
        <sz val="10"/>
        <color auto="1"/>
      </font>
    </odxf>
    <ndxf>
      <font>
        <sz val="10"/>
        <color auto="1"/>
      </font>
    </ndxf>
  </rcc>
  <rfmt sheetId="3" sqref="I65" start="0" length="0">
    <dxf>
      <font>
        <sz val="10"/>
        <color auto="1"/>
      </font>
    </dxf>
  </rfmt>
  <rcc rId="3686" sId="3" odxf="1" dxf="1">
    <nc r="J65">
      <v>0</v>
    </nc>
    <odxf>
      <font>
        <sz val="10"/>
        <color auto="1"/>
      </font>
    </odxf>
    <ndxf>
      <font>
        <sz val="10"/>
        <color auto="1"/>
      </font>
    </ndxf>
  </rcc>
  <rcc rId="3687" sId="3" odxf="1" dxf="1">
    <nc r="K65">
      <v>0</v>
    </nc>
    <odxf>
      <font>
        <sz val="10"/>
        <color auto="1"/>
      </font>
    </odxf>
    <ndxf>
      <font>
        <sz val="10"/>
        <color auto="1"/>
      </font>
    </ndxf>
  </rcc>
  <rcc rId="3688" sId="3" odxf="1" dxf="1">
    <nc r="L65">
      <v>0</v>
    </nc>
    <odxf>
      <font>
        <sz val="10"/>
        <color auto="1"/>
      </font>
    </odxf>
    <ndxf>
      <font>
        <sz val="10"/>
        <color auto="1"/>
      </font>
    </ndxf>
  </rcc>
  <rcc rId="3689" sId="3" odxf="1" dxf="1">
    <nc r="M65">
      <v>0</v>
    </nc>
    <odxf>
      <font>
        <sz val="10"/>
        <color auto="1"/>
      </font>
    </odxf>
    <ndxf>
      <font>
        <sz val="10"/>
        <color auto="1"/>
      </font>
    </ndxf>
  </rcc>
  <rcc rId="3690" sId="3" odxf="1" dxf="1">
    <nc r="N65">
      <v>0</v>
    </nc>
    <odxf>
      <font>
        <sz val="10"/>
        <color auto="1"/>
      </font>
    </odxf>
    <ndxf>
      <font>
        <sz val="10"/>
        <color auto="1"/>
      </font>
    </ndxf>
  </rcc>
  <rcc rId="3691" sId="3" odxf="1" dxf="1">
    <nc r="O65">
      <v>0</v>
    </nc>
    <odxf>
      <font>
        <sz val="10"/>
        <color auto="1"/>
      </font>
    </odxf>
    <ndxf>
      <font>
        <sz val="10"/>
        <color auto="1"/>
      </font>
    </ndxf>
  </rcc>
  <rcc rId="3692" sId="3" odxf="1" dxf="1">
    <nc r="P65">
      <v>0</v>
    </nc>
    <odxf>
      <font>
        <sz val="10"/>
        <color auto="1"/>
      </font>
    </odxf>
    <ndxf>
      <font>
        <sz val="10"/>
        <color auto="1"/>
      </font>
    </ndxf>
  </rcc>
  <rcc rId="3693" sId="3" odxf="1" dxf="1">
    <nc r="Q65">
      <v>0</v>
    </nc>
    <odxf>
      <font>
        <sz val="10"/>
        <color auto="1"/>
      </font>
    </odxf>
    <ndxf>
      <font>
        <sz val="10"/>
        <color auto="1"/>
      </font>
    </ndxf>
  </rcc>
  <rcc rId="3694" sId="3" odxf="1" dxf="1">
    <nc r="R65">
      <v>0</v>
    </nc>
    <odxf>
      <font>
        <sz val="10"/>
        <color auto="1"/>
      </font>
    </odxf>
    <ndxf>
      <font>
        <sz val="10"/>
        <color auto="1"/>
      </font>
    </ndxf>
  </rcc>
  <rcc rId="3695" sId="3" odxf="1" dxf="1">
    <nc r="S65">
      <v>8.9</v>
    </nc>
    <odxf>
      <font>
        <sz val="10"/>
        <color auto="1"/>
      </font>
    </odxf>
    <ndxf>
      <font>
        <sz val="10"/>
        <color auto="1"/>
      </font>
    </ndxf>
  </rcc>
  <rcc rId="3696" sId="3" odxf="1" dxf="1">
    <nc r="T65">
      <v>20.7</v>
    </nc>
    <odxf>
      <font>
        <sz val="10"/>
        <color auto="1"/>
      </font>
    </odxf>
    <ndxf>
      <font>
        <sz val="10"/>
        <color auto="1"/>
      </font>
    </ndxf>
  </rcc>
  <rcc rId="3697" sId="3" odxf="1" dxf="1">
    <nc r="U65">
      <v>14.4</v>
    </nc>
    <odxf>
      <font>
        <sz val="10"/>
        <color auto="1"/>
      </font>
    </odxf>
    <ndxf>
      <font>
        <sz val="10"/>
        <color auto="1"/>
      </font>
    </ndxf>
  </rcc>
  <rcc rId="3698" sId="3" odxf="1" dxf="1">
    <nc r="V65">
      <v>14.7</v>
    </nc>
    <odxf>
      <font>
        <sz val="10"/>
        <color auto="1"/>
      </font>
    </odxf>
    <ndxf>
      <font>
        <sz val="10"/>
        <color auto="1"/>
      </font>
    </ndxf>
  </rcc>
  <rcc rId="3699" sId="3" odxf="1" dxf="1">
    <nc r="W65">
      <v>19.8</v>
    </nc>
    <odxf>
      <font>
        <sz val="10"/>
        <color auto="1"/>
      </font>
    </odxf>
    <ndxf>
      <font>
        <sz val="10"/>
        <color auto="1"/>
      </font>
    </ndxf>
  </rcc>
  <rcc rId="3700" sId="3" odxf="1" dxf="1">
    <nc r="X65">
      <v>36.1</v>
    </nc>
    <odxf>
      <font>
        <sz val="10"/>
        <color auto="1"/>
      </font>
    </odxf>
    <ndxf>
      <font>
        <sz val="10"/>
        <color auto="1"/>
      </font>
    </ndxf>
  </rcc>
  <rcc rId="3701" sId="3" odxf="1" dxf="1">
    <nc r="Y65">
      <v>25.7</v>
    </nc>
    <odxf>
      <font>
        <sz val="10"/>
        <color auto="1"/>
      </font>
    </odxf>
    <ndxf>
      <font>
        <sz val="10"/>
        <color auto="1"/>
      </font>
    </ndxf>
  </rcc>
  <rcc rId="3702" sId="3" odxf="1" dxf="1">
    <nc r="Z65">
      <v>19.600000000000001</v>
    </nc>
    <odxf>
      <font>
        <sz val="10"/>
        <color auto="1"/>
      </font>
    </odxf>
    <ndxf>
      <font>
        <sz val="10"/>
        <color auto="1"/>
      </font>
    </ndxf>
  </rcc>
  <rcc rId="3703" sId="3" odxf="1" dxf="1">
    <nc r="AA65">
      <v>0</v>
    </nc>
    <odxf>
      <font>
        <sz val="10"/>
        <color auto="1"/>
      </font>
    </odxf>
    <ndxf>
      <font>
        <sz val="10"/>
        <color auto="1"/>
      </font>
    </ndxf>
  </rcc>
  <rcc rId="3704" sId="3" odxf="1" dxf="1">
    <nc r="AB65">
      <v>0</v>
    </nc>
    <odxf>
      <font>
        <sz val="10"/>
        <color auto="1"/>
      </font>
    </odxf>
    <ndxf>
      <font>
        <sz val="10"/>
        <color auto="1"/>
      </font>
    </ndxf>
  </rcc>
  <rcc rId="3705" sId="3" odxf="1" dxf="1">
    <nc r="AC65">
      <v>0</v>
    </nc>
    <odxf>
      <font>
        <sz val="10"/>
        <color auto="1"/>
      </font>
    </odxf>
    <ndxf>
      <font>
        <sz val="10"/>
        <color auto="1"/>
      </font>
    </ndxf>
  </rcc>
  <rcc rId="3706" sId="3" odxf="1" dxf="1">
    <nc r="AD65">
      <v>0</v>
    </nc>
    <odxf>
      <font>
        <sz val="10"/>
        <color auto="1"/>
      </font>
    </odxf>
    <ndxf>
      <font>
        <sz val="10"/>
        <color auto="1"/>
      </font>
    </ndxf>
  </rcc>
  <rcc rId="3707" sId="3" odxf="1" dxf="1">
    <nc r="AE65">
      <v>0</v>
    </nc>
    <odxf>
      <font>
        <sz val="10"/>
        <color auto="1"/>
      </font>
    </odxf>
    <ndxf>
      <font>
        <sz val="10"/>
        <color auto="1"/>
      </font>
    </ndxf>
  </rcc>
  <rcc rId="3708" sId="3" odxf="1" dxf="1">
    <nc r="AF65">
      <v>0</v>
    </nc>
    <odxf>
      <font>
        <sz val="10"/>
        <color auto="1"/>
      </font>
    </odxf>
    <ndxf>
      <font>
        <sz val="10"/>
        <color auto="1"/>
      </font>
    </ndxf>
  </rcc>
  <rcc rId="3709" sId="3" odxf="1" dxf="1">
    <nc r="AG65">
      <v>0</v>
    </nc>
    <odxf>
      <font>
        <sz val="10"/>
        <color auto="1"/>
      </font>
    </odxf>
    <ndxf>
      <font>
        <sz val="10"/>
        <color auto="1"/>
      </font>
    </ndxf>
  </rcc>
  <rcc rId="3710" sId="3" odxf="1" dxf="1">
    <nc r="AH65">
      <v>0</v>
    </nc>
    <odxf>
      <font>
        <sz val="10"/>
        <color auto="1"/>
      </font>
    </odxf>
    <ndxf>
      <font>
        <sz val="10"/>
        <color auto="1"/>
      </font>
    </ndxf>
  </rcc>
  <rcc rId="3711" sId="3" odxf="1" dxf="1">
    <nc r="AI65">
      <v>0</v>
    </nc>
    <odxf>
      <font>
        <sz val="10"/>
        <color auto="1"/>
      </font>
    </odxf>
    <ndxf>
      <font>
        <sz val="10"/>
        <color auto="1"/>
      </font>
    </ndxf>
  </rcc>
  <rcc rId="3712" sId="3" odxf="1" dxf="1">
    <nc r="AJ65">
      <v>0</v>
    </nc>
    <odxf>
      <font>
        <sz val="10"/>
        <color auto="1"/>
      </font>
    </odxf>
    <ndxf>
      <font>
        <sz val="10"/>
        <color auto="1"/>
      </font>
    </ndxf>
  </rcc>
  <rcc rId="3713" sId="3" odxf="1" dxf="1">
    <nc r="AK65">
      <v>0</v>
    </nc>
    <odxf>
      <font>
        <sz val="10"/>
        <color auto="1"/>
      </font>
    </odxf>
    <ndxf>
      <font>
        <sz val="10"/>
        <color auto="1"/>
      </font>
    </ndxf>
  </rcc>
  <rcc rId="3714" sId="3" odxf="1" dxf="1">
    <nc r="AL65">
      <v>0</v>
    </nc>
    <odxf>
      <font>
        <sz val="10"/>
        <color auto="1"/>
      </font>
    </odxf>
    <ndxf>
      <font>
        <sz val="10"/>
        <color auto="1"/>
      </font>
    </ndxf>
  </rcc>
  <rcc rId="3715" sId="3" odxf="1" dxf="1">
    <nc r="AM65">
      <v>0</v>
    </nc>
    <odxf>
      <font>
        <sz val="10"/>
        <color auto="1"/>
      </font>
    </odxf>
    <ndxf>
      <font>
        <sz val="10"/>
        <color auto="1"/>
      </font>
    </ndxf>
  </rcc>
  <rcc rId="3716" sId="3" odxf="1" dxf="1">
    <nc r="AN65">
      <v>0</v>
    </nc>
    <odxf>
      <font>
        <sz val="10"/>
        <color auto="1"/>
      </font>
    </odxf>
    <ndxf>
      <font>
        <sz val="10"/>
        <color auto="1"/>
      </font>
    </ndxf>
  </rcc>
  <rcc rId="3717" sId="3" odxf="1" dxf="1">
    <nc r="AO65">
      <v>0</v>
    </nc>
    <odxf>
      <font>
        <sz val="10"/>
        <color auto="1"/>
      </font>
    </odxf>
    <ndxf>
      <font>
        <sz val="10"/>
        <color auto="1"/>
      </font>
    </ndxf>
  </rcc>
  <rcc rId="3718" sId="3" odxf="1" dxf="1">
    <nc r="AP65">
      <v>0</v>
    </nc>
    <odxf>
      <font>
        <sz val="10"/>
        <color auto="1"/>
      </font>
    </odxf>
    <ndxf>
      <font>
        <sz val="10"/>
        <color auto="1"/>
      </font>
    </ndxf>
  </rcc>
  <rcc rId="3719" sId="3" odxf="1" dxf="1">
    <nc r="AQ65">
      <v>0</v>
    </nc>
    <odxf>
      <font>
        <sz val="10"/>
        <color auto="1"/>
      </font>
    </odxf>
    <ndxf>
      <font>
        <sz val="10"/>
        <color auto="1"/>
      </font>
    </ndxf>
  </rcc>
  <rcc rId="3720" sId="3" odxf="1" dxf="1">
    <nc r="AR65">
      <v>0</v>
    </nc>
    <odxf>
      <font>
        <sz val="10"/>
        <color auto="1"/>
      </font>
    </odxf>
    <ndxf>
      <font>
        <sz val="10"/>
        <color auto="1"/>
      </font>
    </ndxf>
  </rcc>
  <rcc rId="3721" sId="3" odxf="1" dxf="1">
    <nc r="AS65">
      <v>0</v>
    </nc>
    <odxf>
      <font>
        <sz val="10"/>
        <color auto="1"/>
      </font>
    </odxf>
    <ndxf>
      <font>
        <sz val="10"/>
        <color auto="1"/>
      </font>
    </ndxf>
  </rcc>
  <rcc rId="3722" sId="3" odxf="1" dxf="1">
    <nc r="AT65">
      <v>0</v>
    </nc>
    <odxf>
      <font>
        <sz val="10"/>
        <color auto="1"/>
      </font>
    </odxf>
    <ndxf>
      <font>
        <sz val="10"/>
        <color auto="1"/>
      </font>
    </ndxf>
  </rcc>
  <rcc rId="3723" sId="3" odxf="1" dxf="1">
    <nc r="AU65">
      <v>0</v>
    </nc>
    <odxf>
      <font>
        <sz val="10"/>
        <color auto="1"/>
      </font>
    </odxf>
    <ndxf>
      <font>
        <sz val="10"/>
        <color auto="1"/>
      </font>
    </ndxf>
  </rcc>
  <rcc rId="3724" sId="3" odxf="1" dxf="1">
    <nc r="AV65">
      <v>0</v>
    </nc>
    <odxf>
      <font>
        <sz val="10"/>
        <color auto="1"/>
      </font>
    </odxf>
    <ndxf>
      <font>
        <sz val="10"/>
        <color auto="1"/>
      </font>
    </ndxf>
  </rcc>
  <rcc rId="3725" sId="3" odxf="1" dxf="1">
    <nc r="AW65">
      <v>0</v>
    </nc>
    <odxf>
      <font>
        <sz val="10"/>
        <color auto="1"/>
      </font>
    </odxf>
    <ndxf>
      <font>
        <sz val="10"/>
        <color auto="1"/>
      </font>
    </ndxf>
  </rcc>
  <rcc rId="3726" sId="3" odxf="1" dxf="1">
    <nc r="AX65">
      <v>0</v>
    </nc>
    <odxf>
      <font>
        <sz val="10"/>
        <color auto="1"/>
      </font>
    </odxf>
    <ndxf>
      <font>
        <sz val="10"/>
        <color auto="1"/>
      </font>
    </ndxf>
  </rcc>
  <rcc rId="3727" sId="3" odxf="1" dxf="1">
    <nc r="AY65">
      <v>0</v>
    </nc>
    <odxf>
      <font>
        <sz val="10"/>
        <color auto="1"/>
      </font>
    </odxf>
    <ndxf>
      <font>
        <sz val="10"/>
        <color auto="1"/>
      </font>
    </ndxf>
  </rcc>
  <rcc rId="3728" sId="3" odxf="1" dxf="1">
    <nc r="AZ65">
      <v>0</v>
    </nc>
    <odxf>
      <font>
        <sz val="10"/>
        <color auto="1"/>
      </font>
    </odxf>
    <ndxf>
      <font>
        <sz val="10"/>
        <color auto="1"/>
      </font>
    </ndxf>
  </rcc>
  <rcc rId="3729" sId="3" odxf="1" dxf="1">
    <nc r="BA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730" sId="3" odxf="1" dxf="1">
    <nc r="BB65">
      <v>0</v>
    </nc>
    <odxf>
      <font>
        <sz val="10"/>
        <color auto="1"/>
      </font>
    </odxf>
    <ndxf>
      <font>
        <sz val="10"/>
        <color auto="1"/>
      </font>
    </ndxf>
  </rcc>
  <rcc rId="3731" sId="3" odxf="1" dxf="1">
    <nc r="BC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732" sId="3" odxf="1" dxf="1">
    <nc r="BD65">
      <v>0</v>
    </nc>
    <odxf>
      <font>
        <sz val="10"/>
        <color auto="1"/>
      </font>
    </odxf>
    <ndxf>
      <font>
        <sz val="10"/>
        <color auto="1"/>
      </font>
    </ndxf>
  </rcc>
  <rcc rId="3733" sId="3" odxf="1" dxf="1">
    <nc r="BE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734" sId="3" odxf="1" dxf="1">
    <nc r="BF65">
      <v>78.2</v>
    </nc>
    <odxf>
      <font>
        <sz val="10"/>
        <color auto="1"/>
      </font>
    </odxf>
    <ndxf>
      <font>
        <sz val="10"/>
        <color auto="1"/>
      </font>
    </ndxf>
  </rcc>
  <rcc rId="3735" sId="3" odxf="1" dxf="1">
    <nc r="BG65">
      <v>303</v>
    </nc>
    <odxf>
      <font>
        <sz val="10"/>
        <color auto="1"/>
      </font>
    </odxf>
    <ndxf>
      <font>
        <sz val="10"/>
        <color auto="1"/>
      </font>
    </ndxf>
  </rcc>
  <rcc rId="3736" sId="3" odxf="1" dxf="1">
    <nc r="BH65">
      <v>0</v>
    </nc>
    <odxf>
      <font>
        <sz val="10"/>
        <color auto="1"/>
      </font>
    </odxf>
    <ndxf>
      <font>
        <sz val="10"/>
        <color auto="1"/>
      </font>
    </ndxf>
  </rcc>
  <rfmt sheetId="3" sqref="A65:XFD65" start="0" length="0">
    <dxf>
      <alignment vertical="center" wrapText="1"/>
    </dxf>
  </rfmt>
  <rfmt sheetId="3" sqref="A66" start="0" length="0">
    <dxf>
      <font>
        <sz val="10"/>
        <color auto="1"/>
      </font>
    </dxf>
  </rfmt>
  <rcc rId="3737" sId="3" odxf="1" dxf="1">
    <oc r="B66" t="inlineStr">
      <is>
        <t>Ninh Thuận</t>
      </is>
    </oc>
    <nc r="B66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66" start="0" length="0">
    <dxf>
      <font>
        <sz val="10"/>
        <color auto="1"/>
      </font>
    </dxf>
  </rfmt>
  <rfmt sheetId="3" sqref="D66" start="0" length="0">
    <dxf>
      <font>
        <sz val="10"/>
        <color auto="1"/>
      </font>
    </dxf>
  </rfmt>
  <rcc rId="3738" sId="3" odxf="1" dxf="1">
    <oc r="E66" t="inlineStr">
      <is>
        <t>TĐ ĐA NHIM</t>
      </is>
    </oc>
    <nc r="E66" t="inlineStr">
      <is>
        <t>TĐ ĐA MI</t>
      </is>
    </nc>
    <odxf>
      <font>
        <sz val="10"/>
        <color auto="1"/>
      </font>
    </odxf>
    <ndxf>
      <font>
        <sz val="10"/>
        <color auto="1"/>
      </font>
    </ndxf>
  </rcc>
  <rfmt sheetId="3" sqref="F66" start="0" length="0">
    <dxf>
      <font>
        <sz val="10"/>
        <color auto="1"/>
      </font>
    </dxf>
  </rfmt>
  <rcc rId="3739" sId="3" odxf="1" dxf="1">
    <nc r="G6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740" sId="3" odxf="1" dxf="1">
    <nc r="H66">
      <v>1983.9</v>
    </nc>
    <odxf>
      <font>
        <sz val="10"/>
        <color auto="1"/>
      </font>
    </odxf>
    <ndxf>
      <font>
        <sz val="10"/>
        <color auto="1"/>
      </font>
    </ndxf>
  </rcc>
  <rfmt sheetId="3" sqref="I66" start="0" length="0">
    <dxf>
      <font>
        <sz val="10"/>
        <color auto="1"/>
      </font>
    </dxf>
  </rfmt>
  <rcc rId="3741" sId="3" odxf="1" dxf="1">
    <nc r="J66">
      <v>120.8</v>
    </nc>
    <odxf>
      <font>
        <sz val="10"/>
        <color auto="1"/>
      </font>
    </odxf>
    <ndxf>
      <font>
        <sz val="10"/>
        <color auto="1"/>
      </font>
    </ndxf>
  </rcc>
  <rcc rId="3742" sId="3" odxf="1" dxf="1">
    <nc r="K66">
      <v>121.3</v>
    </nc>
    <odxf>
      <font>
        <sz val="10"/>
        <color auto="1"/>
      </font>
    </odxf>
    <ndxf>
      <font>
        <sz val="10"/>
        <color auto="1"/>
      </font>
    </ndxf>
  </rcc>
  <rcc rId="3743" sId="3" odxf="1" dxf="1">
    <nc r="L66">
      <v>60.1</v>
    </nc>
    <odxf>
      <font>
        <sz val="10"/>
        <color auto="1"/>
      </font>
    </odxf>
    <ndxf>
      <font>
        <sz val="10"/>
        <color auto="1"/>
      </font>
    </ndxf>
  </rcc>
  <rcc rId="3744" sId="3" odxf="1" dxf="1">
    <nc r="M66">
      <v>60</v>
    </nc>
    <odxf>
      <font>
        <sz val="10"/>
        <color auto="1"/>
      </font>
    </odxf>
    <ndxf>
      <font>
        <sz val="10"/>
        <color auto="1"/>
      </font>
    </ndxf>
  </rcc>
  <rcc rId="3745" sId="3" odxf="1" dxf="1">
    <nc r="N66">
      <v>18.2</v>
    </nc>
    <odxf>
      <font>
        <sz val="10"/>
        <color auto="1"/>
      </font>
    </odxf>
    <ndxf>
      <font>
        <sz val="10"/>
        <color auto="1"/>
      </font>
    </ndxf>
  </rcc>
  <rcc rId="3746" sId="3" odxf="1" dxf="1">
    <nc r="O66">
      <v>0</v>
    </nc>
    <odxf>
      <font>
        <sz val="10"/>
        <color auto="1"/>
      </font>
    </odxf>
    <ndxf>
      <font>
        <sz val="10"/>
        <color auto="1"/>
      </font>
    </ndxf>
  </rcc>
  <rcc rId="3747" sId="3" odxf="1" dxf="1">
    <nc r="P66">
      <v>0</v>
    </nc>
    <odxf>
      <font>
        <sz val="10"/>
        <color auto="1"/>
      </font>
    </odxf>
    <ndxf>
      <font>
        <sz val="10"/>
        <color auto="1"/>
      </font>
    </ndxf>
  </rcc>
  <rcc rId="3748" sId="3" odxf="1" dxf="1">
    <nc r="Q66">
      <v>60.7</v>
    </nc>
    <odxf>
      <font>
        <sz val="10"/>
        <color auto="1"/>
      </font>
    </odxf>
    <ndxf>
      <font>
        <sz val="10"/>
        <color auto="1"/>
      </font>
    </ndxf>
  </rcc>
  <rcc rId="3749" sId="3" odxf="1" dxf="1">
    <nc r="R66">
      <v>60.6</v>
    </nc>
    <odxf>
      <font>
        <sz val="10"/>
        <color auto="1"/>
      </font>
    </odxf>
    <ndxf>
      <font>
        <sz val="10"/>
        <color auto="1"/>
      </font>
    </ndxf>
  </rcc>
  <rcc rId="3750" sId="3" odxf="1" dxf="1">
    <nc r="S66">
      <v>61</v>
    </nc>
    <odxf>
      <font>
        <sz val="10"/>
        <color auto="1"/>
      </font>
    </odxf>
    <ndxf>
      <font>
        <sz val="10"/>
        <color auto="1"/>
      </font>
    </ndxf>
  </rcc>
  <rcc rId="3751" sId="3" odxf="1" dxf="1">
    <nc r="T66">
      <v>60.6</v>
    </nc>
    <odxf>
      <font>
        <sz val="10"/>
        <color auto="1"/>
      </font>
    </odxf>
    <ndxf>
      <font>
        <sz val="10"/>
        <color auto="1"/>
      </font>
    </ndxf>
  </rcc>
  <rcc rId="3752" sId="3" odxf="1" dxf="1">
    <nc r="U66">
      <v>120.4</v>
    </nc>
    <odxf>
      <font>
        <sz val="10"/>
        <color auto="1"/>
      </font>
    </odxf>
    <ndxf>
      <font>
        <sz val="10"/>
        <color auto="1"/>
      </font>
    </ndxf>
  </rcc>
  <rcc rId="3753" sId="3" odxf="1" dxf="1">
    <nc r="V66">
      <v>120.5</v>
    </nc>
    <odxf>
      <font>
        <sz val="10"/>
        <color auto="1"/>
      </font>
    </odxf>
    <ndxf>
      <font>
        <sz val="10"/>
        <color auto="1"/>
      </font>
    </ndxf>
  </rcc>
  <rcc rId="3754" sId="3" odxf="1" dxf="1">
    <nc r="W66">
      <v>120.5</v>
    </nc>
    <odxf>
      <font>
        <sz val="10"/>
        <color auto="1"/>
      </font>
    </odxf>
    <ndxf>
      <font>
        <sz val="10"/>
        <color auto="1"/>
      </font>
    </ndxf>
  </rcc>
  <rcc rId="3755" sId="3" odxf="1" dxf="1">
    <nc r="X66">
      <v>138.30000000000001</v>
    </nc>
    <odxf>
      <font>
        <sz val="10"/>
        <color auto="1"/>
      </font>
    </odxf>
    <ndxf>
      <font>
        <sz val="10"/>
        <color auto="1"/>
      </font>
    </ndxf>
  </rcc>
  <rcc rId="3756" sId="3" odxf="1" dxf="1">
    <nc r="Y66">
      <v>121</v>
    </nc>
    <odxf>
      <font>
        <sz val="10"/>
        <color auto="1"/>
      </font>
    </odxf>
    <ndxf>
      <font>
        <sz val="10"/>
        <color auto="1"/>
      </font>
    </ndxf>
  </rcc>
  <rcc rId="3757" sId="3" odxf="1" dxf="1">
    <nc r="Z66">
      <v>0.1</v>
    </nc>
    <odxf>
      <font>
        <sz val="10"/>
        <color auto="1"/>
      </font>
    </odxf>
    <ndxf>
      <font>
        <sz val="10"/>
        <color auto="1"/>
      </font>
    </ndxf>
  </rcc>
  <rcc rId="3758" sId="3" odxf="1" dxf="1">
    <nc r="AA66">
      <v>0.1</v>
    </nc>
    <odxf>
      <font>
        <sz val="10"/>
        <color auto="1"/>
      </font>
    </odxf>
    <ndxf>
      <font>
        <sz val="10"/>
        <color auto="1"/>
      </font>
    </ndxf>
  </rcc>
  <rcc rId="3759" sId="3" odxf="1" dxf="1">
    <nc r="AB66">
      <v>0.1</v>
    </nc>
    <odxf>
      <font>
        <sz val="10"/>
        <color auto="1"/>
      </font>
    </odxf>
    <ndxf>
      <font>
        <sz val="10"/>
        <color auto="1"/>
      </font>
    </ndxf>
  </rcc>
  <rcc rId="3760" sId="3" odxf="1" dxf="1">
    <nc r="AC66">
      <v>0.1</v>
    </nc>
    <odxf>
      <font>
        <sz val="10"/>
        <color auto="1"/>
      </font>
    </odxf>
    <ndxf>
      <font>
        <sz val="10"/>
        <color auto="1"/>
      </font>
    </ndxf>
  </rcc>
  <rcc rId="3761" sId="3" odxf="1" dxf="1">
    <nc r="AD66">
      <v>0.1</v>
    </nc>
    <odxf>
      <font>
        <sz val="10"/>
        <color auto="1"/>
      </font>
    </odxf>
    <ndxf>
      <font>
        <sz val="10"/>
        <color auto="1"/>
      </font>
    </ndxf>
  </rcc>
  <rcc rId="3762" sId="3" odxf="1" dxf="1">
    <nc r="AE66">
      <v>0</v>
    </nc>
    <odxf>
      <font>
        <sz val="10"/>
        <color auto="1"/>
      </font>
    </odxf>
    <ndxf>
      <font>
        <sz val="10"/>
        <color auto="1"/>
      </font>
    </ndxf>
  </rcc>
  <rcc rId="3763" sId="3" odxf="1" dxf="1">
    <nc r="AF66">
      <v>0</v>
    </nc>
    <odxf>
      <font>
        <sz val="10"/>
        <color auto="1"/>
      </font>
    </odxf>
    <ndxf>
      <font>
        <sz val="10"/>
        <color auto="1"/>
      </font>
    </ndxf>
  </rcc>
  <rcc rId="3764" sId="3" odxf="1" dxf="1">
    <nc r="AG66">
      <v>0</v>
    </nc>
    <odxf>
      <font>
        <sz val="10"/>
        <color auto="1"/>
      </font>
    </odxf>
    <ndxf>
      <font>
        <sz val="10"/>
        <color auto="1"/>
      </font>
    </ndxf>
  </rcc>
  <rcc rId="3765" sId="3" odxf="1" dxf="1">
    <nc r="AH66">
      <v>0</v>
    </nc>
    <odxf>
      <font>
        <sz val="10"/>
        <color auto="1"/>
      </font>
    </odxf>
    <ndxf>
      <font>
        <sz val="10"/>
        <color auto="1"/>
      </font>
    </ndxf>
  </rcc>
  <rcc rId="3766" sId="3" odxf="1" dxf="1">
    <nc r="AI66">
      <v>0</v>
    </nc>
    <odxf>
      <font>
        <sz val="10"/>
        <color auto="1"/>
      </font>
    </odxf>
    <ndxf>
      <font>
        <sz val="10"/>
        <color auto="1"/>
      </font>
    </ndxf>
  </rcc>
  <rcc rId="3767" sId="3" odxf="1" dxf="1">
    <nc r="AJ66">
      <v>0</v>
    </nc>
    <odxf>
      <font>
        <sz val="10"/>
        <color auto="1"/>
      </font>
    </odxf>
    <ndxf>
      <font>
        <sz val="10"/>
        <color auto="1"/>
      </font>
    </ndxf>
  </rcc>
  <rcc rId="3768" sId="3" odxf="1" dxf="1">
    <nc r="AK66">
      <v>0</v>
    </nc>
    <odxf>
      <font>
        <sz val="10"/>
        <color auto="1"/>
      </font>
    </odxf>
    <ndxf>
      <font>
        <sz val="10"/>
        <color auto="1"/>
      </font>
    </ndxf>
  </rcc>
  <rcc rId="3769" sId="3" odxf="1" dxf="1">
    <nc r="AL66">
      <v>0</v>
    </nc>
    <odxf>
      <font>
        <sz val="10"/>
        <color auto="1"/>
      </font>
    </odxf>
    <ndxf>
      <font>
        <sz val="10"/>
        <color auto="1"/>
      </font>
    </ndxf>
  </rcc>
  <rcc rId="3770" sId="3" odxf="1" dxf="1">
    <nc r="AM66">
      <v>0</v>
    </nc>
    <odxf>
      <font>
        <sz val="10"/>
        <color auto="1"/>
      </font>
    </odxf>
    <ndxf>
      <font>
        <sz val="10"/>
        <color auto="1"/>
      </font>
    </ndxf>
  </rcc>
  <rcc rId="3771" sId="3" odxf="1" dxf="1">
    <nc r="AN66">
      <v>5.6</v>
    </nc>
    <odxf>
      <font>
        <sz val="10"/>
        <color auto="1"/>
      </font>
    </odxf>
    <ndxf>
      <font>
        <sz val="10"/>
        <color auto="1"/>
      </font>
    </ndxf>
  </rcc>
  <rcc rId="3772" sId="3" odxf="1" dxf="1">
    <nc r="AO66">
      <v>159.9</v>
    </nc>
    <odxf>
      <font>
        <sz val="10"/>
        <color auto="1"/>
      </font>
    </odxf>
    <ndxf>
      <font>
        <sz val="10"/>
        <color auto="1"/>
      </font>
    </ndxf>
  </rcc>
  <rcc rId="3773" sId="3" odxf="1" dxf="1">
    <nc r="AP66">
      <v>158.19999999999999</v>
    </nc>
    <odxf>
      <font>
        <sz val="10"/>
        <color auto="1"/>
      </font>
    </odxf>
    <ndxf>
      <font>
        <sz val="10"/>
        <color auto="1"/>
      </font>
    </ndxf>
  </rcc>
  <rcc rId="3774" sId="3" odxf="1" dxf="1">
    <nc r="AQ66">
      <v>160.19999999999999</v>
    </nc>
    <odxf>
      <font>
        <sz val="10"/>
        <color auto="1"/>
      </font>
    </odxf>
    <ndxf>
      <font>
        <sz val="10"/>
        <color auto="1"/>
      </font>
    </ndxf>
  </rcc>
  <rcc rId="3775" sId="3" odxf="1" dxf="1">
    <nc r="AR66">
      <v>150</v>
    </nc>
    <odxf>
      <font>
        <sz val="10"/>
        <color auto="1"/>
      </font>
    </odxf>
    <ndxf>
      <font>
        <sz val="10"/>
        <color auto="1"/>
      </font>
    </ndxf>
  </rcc>
  <rcc rId="3776" sId="3" odxf="1" dxf="1">
    <nc r="AS66">
      <v>172.4</v>
    </nc>
    <odxf>
      <font>
        <sz val="10"/>
        <color auto="1"/>
      </font>
    </odxf>
    <ndxf>
      <font>
        <sz val="10"/>
        <color auto="1"/>
      </font>
    </ndxf>
  </rcc>
  <rcc rId="3777" sId="3" odxf="1" dxf="1">
    <nc r="AT66">
      <v>168.1</v>
    </nc>
    <odxf>
      <font>
        <sz val="10"/>
        <color auto="1"/>
      </font>
    </odxf>
    <ndxf>
      <font>
        <sz val="10"/>
        <color auto="1"/>
      </font>
    </ndxf>
  </rcc>
  <rcc rId="3778" sId="3" odxf="1" dxf="1">
    <nc r="AU66">
      <v>159.4</v>
    </nc>
    <odxf>
      <font>
        <sz val="10"/>
        <color auto="1"/>
      </font>
    </odxf>
    <ndxf>
      <font>
        <sz val="10"/>
        <color auto="1"/>
      </font>
    </ndxf>
  </rcc>
  <rcc rId="3779" sId="3" odxf="1" dxf="1">
    <nc r="AV66">
      <v>120.6</v>
    </nc>
    <odxf>
      <font>
        <sz val="10"/>
        <color auto="1"/>
      </font>
    </odxf>
    <ndxf>
      <font>
        <sz val="10"/>
        <color auto="1"/>
      </font>
    </ndxf>
  </rcc>
  <rcc rId="3780" sId="3" odxf="1" dxf="1">
    <nc r="AW66">
      <v>167.9</v>
    </nc>
    <odxf>
      <font>
        <sz val="10"/>
        <color auto="1"/>
      </font>
    </odxf>
    <ndxf>
      <font>
        <sz val="10"/>
        <color auto="1"/>
      </font>
    </ndxf>
  </rcc>
  <rcc rId="3781" sId="3" odxf="1" dxf="1">
    <nc r="AX66">
      <v>120.6</v>
    </nc>
    <odxf>
      <font>
        <sz val="10"/>
        <color auto="1"/>
      </font>
    </odxf>
    <ndxf>
      <font>
        <sz val="10"/>
        <color auto="1"/>
      </font>
    </ndxf>
  </rcc>
  <rcc rId="3782" sId="3" odxf="1" dxf="1">
    <nc r="AY66">
      <v>159.30000000000001</v>
    </nc>
    <odxf>
      <font>
        <sz val="10"/>
        <color auto="1"/>
      </font>
    </odxf>
    <ndxf>
      <font>
        <sz val="10"/>
        <color auto="1"/>
      </font>
    </ndxf>
  </rcc>
  <rcc rId="3783" sId="3" odxf="1" dxf="1">
    <nc r="AZ66">
      <v>120.6</v>
    </nc>
    <odxf>
      <font>
        <sz val="10"/>
        <color auto="1"/>
      </font>
    </odxf>
    <ndxf>
      <font>
        <sz val="10"/>
        <color auto="1"/>
      </font>
    </ndxf>
  </rcc>
  <rcc rId="3784" sId="3" odxf="1" dxf="1">
    <nc r="BA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785" sId="3" odxf="1" dxf="1">
    <nc r="BB66">
      <v>159.80000000000001</v>
    </nc>
    <odxf>
      <font>
        <sz val="10"/>
        <color auto="1"/>
      </font>
    </odxf>
    <ndxf>
      <font>
        <sz val="10"/>
        <color auto="1"/>
      </font>
    </ndxf>
  </rcc>
  <rcc rId="3786" sId="3" odxf="1" dxf="1">
    <nc r="BC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787" sId="3" odxf="1" dxf="1">
    <nc r="BD66">
      <v>160</v>
    </nc>
    <odxf>
      <font>
        <sz val="10"/>
        <color auto="1"/>
      </font>
    </odxf>
    <ndxf>
      <font>
        <sz val="10"/>
        <color auto="1"/>
      </font>
    </ndxf>
  </rcc>
  <rcc rId="3788" sId="3" odxf="1" dxf="1">
    <nc r="BE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789" sId="3" odxf="1" dxf="1">
    <nc r="BF66">
      <v>82.8</v>
    </nc>
    <odxf>
      <font>
        <sz val="10"/>
        <color auto="1"/>
      </font>
    </odxf>
    <ndxf>
      <font>
        <sz val="10"/>
        <color auto="1"/>
      </font>
    </ndxf>
  </rcc>
  <rcc rId="3790" sId="3" odxf="1" dxf="1">
    <nc r="BG66">
      <v>173.2</v>
    </nc>
    <odxf>
      <font>
        <sz val="10"/>
        <color auto="1"/>
      </font>
    </odxf>
    <ndxf>
      <font>
        <sz val="10"/>
        <color auto="1"/>
      </font>
    </ndxf>
  </rcc>
  <rcc rId="3791" sId="3" odxf="1" dxf="1">
    <nc r="BH66">
      <v>0</v>
    </nc>
    <odxf>
      <font>
        <sz val="10"/>
        <color auto="1"/>
      </font>
    </odxf>
    <ndxf>
      <font>
        <sz val="10"/>
        <color auto="1"/>
      </font>
    </ndxf>
  </rcc>
  <rfmt sheetId="3" sqref="A66:XFD66" start="0" length="0">
    <dxf>
      <alignment vertical="center" wrapText="1"/>
    </dxf>
  </rfmt>
  <rfmt sheetId="3" sqref="A67" start="0" length="0">
    <dxf>
      <font>
        <sz val="10"/>
        <color auto="1"/>
      </font>
    </dxf>
  </rfmt>
  <rcc rId="3792" sId="3" odxf="1" dxf="1">
    <oc r="B67" t="inlineStr">
      <is>
        <t>Ninh Thuận</t>
      </is>
    </oc>
    <nc r="B67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67" start="0" length="0">
    <dxf>
      <font>
        <sz val="10"/>
        <color auto="1"/>
      </font>
    </dxf>
  </rfmt>
  <rfmt sheetId="3" sqref="D67" start="0" length="0">
    <dxf>
      <font>
        <sz val="10"/>
        <color auto="1"/>
      </font>
    </dxf>
  </rfmt>
  <rcc rId="3793" sId="3" odxf="1" dxf="1">
    <oc r="E67" t="inlineStr">
      <is>
        <t>TĐ ĐA NHIM</t>
      </is>
    </oc>
    <nc r="E67" t="inlineStr">
      <is>
        <t>TĐ ĐA MI</t>
      </is>
    </nc>
    <odxf>
      <font>
        <sz val="10"/>
        <color auto="1"/>
      </font>
    </odxf>
    <ndxf>
      <font>
        <sz val="10"/>
        <color auto="1"/>
      </font>
    </ndxf>
  </rcc>
  <rfmt sheetId="3" sqref="F67" start="0" length="0">
    <dxf>
      <font>
        <sz val="10"/>
        <color auto="1"/>
      </font>
    </dxf>
  </rfmt>
  <rcc rId="3794" sId="3" odxf="1" dxf="1">
    <nc r="G6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795" sId="3" odxf="1" dxf="1">
    <nc r="H67">
      <v>1983.9</v>
    </nc>
    <odxf>
      <font>
        <sz val="10"/>
        <color auto="1"/>
      </font>
    </odxf>
    <ndxf>
      <font>
        <sz val="10"/>
        <color auto="1"/>
      </font>
    </ndxf>
  </rcc>
  <rfmt sheetId="3" sqref="I67" start="0" length="0">
    <dxf>
      <font>
        <sz val="10"/>
        <color auto="1"/>
      </font>
    </dxf>
  </rfmt>
  <rcc rId="3796" sId="3" odxf="1" dxf="1">
    <nc r="J67">
      <v>0</v>
    </nc>
    <odxf>
      <font>
        <sz val="10"/>
        <color auto="1"/>
      </font>
    </odxf>
    <ndxf>
      <font>
        <sz val="10"/>
        <color auto="1"/>
      </font>
    </ndxf>
  </rcc>
  <rcc rId="3797" sId="3" odxf="1" dxf="1">
    <nc r="K67">
      <v>0</v>
    </nc>
    <odxf>
      <font>
        <sz val="10"/>
        <color auto="1"/>
      </font>
    </odxf>
    <ndxf>
      <font>
        <sz val="10"/>
        <color auto="1"/>
      </font>
    </ndxf>
  </rcc>
  <rcc rId="3798" sId="3" odxf="1" dxf="1">
    <nc r="L67">
      <v>0</v>
    </nc>
    <odxf>
      <font>
        <sz val="10"/>
        <color auto="1"/>
      </font>
    </odxf>
    <ndxf>
      <font>
        <sz val="10"/>
        <color auto="1"/>
      </font>
    </ndxf>
  </rcc>
  <rcc rId="3799" sId="3" odxf="1" dxf="1">
    <nc r="M67">
      <v>0</v>
    </nc>
    <odxf>
      <font>
        <sz val="10"/>
        <color auto="1"/>
      </font>
    </odxf>
    <ndxf>
      <font>
        <sz val="10"/>
        <color auto="1"/>
      </font>
    </ndxf>
  </rcc>
  <rcc rId="3800" sId="3" odxf="1" dxf="1">
    <nc r="N67">
      <v>0</v>
    </nc>
    <odxf>
      <font>
        <sz val="10"/>
        <color auto="1"/>
      </font>
    </odxf>
    <ndxf>
      <font>
        <sz val="10"/>
        <color auto="1"/>
      </font>
    </ndxf>
  </rcc>
  <rcc rId="3801" sId="3" odxf="1" dxf="1">
    <nc r="O67">
      <v>0</v>
    </nc>
    <odxf>
      <font>
        <sz val="10"/>
        <color auto="1"/>
      </font>
    </odxf>
    <ndxf>
      <font>
        <sz val="10"/>
        <color auto="1"/>
      </font>
    </ndxf>
  </rcc>
  <rcc rId="3802" sId="3" odxf="1" dxf="1">
    <nc r="P67">
      <v>0</v>
    </nc>
    <odxf>
      <font>
        <sz val="10"/>
        <color auto="1"/>
      </font>
    </odxf>
    <ndxf>
      <font>
        <sz val="10"/>
        <color auto="1"/>
      </font>
    </ndxf>
  </rcc>
  <rcc rId="3803" sId="3" odxf="1" dxf="1">
    <nc r="Q67">
      <v>-1.2</v>
    </nc>
    <odxf>
      <font>
        <sz val="10"/>
        <color auto="1"/>
      </font>
    </odxf>
    <ndxf>
      <font>
        <sz val="10"/>
        <color auto="1"/>
      </font>
    </ndxf>
  </rcc>
  <rcc rId="3804" sId="3" odxf="1" dxf="1">
    <nc r="R67">
      <v>-0.5</v>
    </nc>
    <odxf>
      <font>
        <sz val="10"/>
        <color auto="1"/>
      </font>
    </odxf>
    <ndxf>
      <font>
        <sz val="10"/>
        <color auto="1"/>
      </font>
    </ndxf>
  </rcc>
  <rcc rId="3805" sId="3" odxf="1" dxf="1">
    <nc r="S67">
      <v>0.2</v>
    </nc>
    <odxf>
      <font>
        <sz val="10"/>
        <color auto="1"/>
      </font>
    </odxf>
    <ndxf>
      <font>
        <sz val="10"/>
        <color auto="1"/>
      </font>
    </ndxf>
  </rcc>
  <rcc rId="3806" sId="3" odxf="1" dxf="1">
    <nc r="T67">
      <v>3.4</v>
    </nc>
    <odxf>
      <font>
        <sz val="10"/>
        <color auto="1"/>
      </font>
    </odxf>
    <ndxf>
      <font>
        <sz val="10"/>
        <color auto="1"/>
      </font>
    </ndxf>
  </rcc>
  <rcc rId="3807" sId="3" odxf="1" dxf="1">
    <nc r="U67">
      <v>5.3</v>
    </nc>
    <odxf>
      <font>
        <sz val="10"/>
        <color auto="1"/>
      </font>
    </odxf>
    <ndxf>
      <font>
        <sz val="10"/>
        <color auto="1"/>
      </font>
    </ndxf>
  </rcc>
  <rcc rId="3808" sId="3" odxf="1" dxf="1">
    <nc r="V67">
      <v>2.9</v>
    </nc>
    <odxf>
      <font>
        <sz val="10"/>
        <color auto="1"/>
      </font>
    </odxf>
    <ndxf>
      <font>
        <sz val="10"/>
        <color auto="1"/>
      </font>
    </ndxf>
  </rcc>
  <rcc rId="3809" sId="3" odxf="1" dxf="1">
    <nc r="W67">
      <v>4.5999999999999996</v>
    </nc>
    <odxf>
      <font>
        <sz val="10"/>
        <color auto="1"/>
      </font>
    </odxf>
    <ndxf>
      <font>
        <sz val="10"/>
        <color auto="1"/>
      </font>
    </ndxf>
  </rcc>
  <rcc rId="3810" sId="3" odxf="1" dxf="1">
    <nc r="X67">
      <v>13</v>
    </nc>
    <odxf>
      <font>
        <sz val="10"/>
        <color auto="1"/>
      </font>
    </odxf>
    <ndxf>
      <font>
        <sz val="10"/>
        <color auto="1"/>
      </font>
    </ndxf>
  </rcc>
  <rcc rId="3811" sId="3" odxf="1" dxf="1">
    <nc r="Y67">
      <v>19.8</v>
    </nc>
    <odxf>
      <font>
        <sz val="10"/>
        <color auto="1"/>
      </font>
    </odxf>
    <ndxf>
      <font>
        <sz val="10"/>
        <color auto="1"/>
      </font>
    </ndxf>
  </rcc>
  <rcc rId="3812" sId="3" odxf="1" dxf="1">
    <nc r="Z67">
      <v>0.6</v>
    </nc>
    <odxf>
      <font>
        <sz val="10"/>
        <color auto="1"/>
      </font>
    </odxf>
    <ndxf>
      <font>
        <sz val="10"/>
        <color auto="1"/>
      </font>
    </ndxf>
  </rcc>
  <rcc rId="3813" sId="3" odxf="1" dxf="1">
    <nc r="AA67">
      <v>0</v>
    </nc>
    <odxf>
      <font>
        <sz val="10"/>
        <color auto="1"/>
      </font>
    </odxf>
    <ndxf>
      <font>
        <sz val="10"/>
        <color auto="1"/>
      </font>
    </ndxf>
  </rcc>
  <rcc rId="3814" sId="3" odxf="1" dxf="1">
    <nc r="AB67">
      <v>0</v>
    </nc>
    <odxf>
      <font>
        <sz val="10"/>
        <color auto="1"/>
      </font>
    </odxf>
    <ndxf>
      <font>
        <sz val="10"/>
        <color auto="1"/>
      </font>
    </ndxf>
  </rcc>
  <rcc rId="3815" sId="3" odxf="1" dxf="1">
    <nc r="AC67">
      <v>0</v>
    </nc>
    <odxf>
      <font>
        <sz val="10"/>
        <color auto="1"/>
      </font>
    </odxf>
    <ndxf>
      <font>
        <sz val="10"/>
        <color auto="1"/>
      </font>
    </ndxf>
  </rcc>
  <rcc rId="3816" sId="3" odxf="1" dxf="1">
    <nc r="AD67">
      <v>0.3</v>
    </nc>
    <odxf>
      <font>
        <sz val="10"/>
        <color auto="1"/>
      </font>
    </odxf>
    <ndxf>
      <font>
        <sz val="10"/>
        <color auto="1"/>
      </font>
    </ndxf>
  </rcc>
  <rcc rId="3817" sId="3" odxf="1" dxf="1">
    <nc r="AE67">
      <v>0</v>
    </nc>
    <odxf>
      <font>
        <sz val="10"/>
        <color auto="1"/>
      </font>
    </odxf>
    <ndxf>
      <font>
        <sz val="10"/>
        <color auto="1"/>
      </font>
    </ndxf>
  </rcc>
  <rcc rId="3818" sId="3" odxf="1" dxf="1">
    <nc r="AF67">
      <v>0</v>
    </nc>
    <odxf>
      <font>
        <sz val="10"/>
        <color auto="1"/>
      </font>
    </odxf>
    <ndxf>
      <font>
        <sz val="10"/>
        <color auto="1"/>
      </font>
    </ndxf>
  </rcc>
  <rcc rId="3819" sId="3" odxf="1" dxf="1">
    <nc r="AG67">
      <v>0</v>
    </nc>
    <odxf>
      <font>
        <sz val="10"/>
        <color auto="1"/>
      </font>
    </odxf>
    <ndxf>
      <font>
        <sz val="10"/>
        <color auto="1"/>
      </font>
    </ndxf>
  </rcc>
  <rcc rId="3820" sId="3" odxf="1" dxf="1">
    <nc r="AH67">
      <v>0</v>
    </nc>
    <odxf>
      <font>
        <sz val="10"/>
        <color auto="1"/>
      </font>
    </odxf>
    <ndxf>
      <font>
        <sz val="10"/>
        <color auto="1"/>
      </font>
    </ndxf>
  </rcc>
  <rcc rId="3821" sId="3" odxf="1" dxf="1">
    <nc r="AI67">
      <v>0</v>
    </nc>
    <odxf>
      <font>
        <sz val="10"/>
        <color auto="1"/>
      </font>
    </odxf>
    <ndxf>
      <font>
        <sz val="10"/>
        <color auto="1"/>
      </font>
    </ndxf>
  </rcc>
  <rcc rId="3822" sId="3" odxf="1" dxf="1">
    <nc r="AJ67">
      <v>0</v>
    </nc>
    <odxf>
      <font>
        <sz val="10"/>
        <color auto="1"/>
      </font>
    </odxf>
    <ndxf>
      <font>
        <sz val="10"/>
        <color auto="1"/>
      </font>
    </ndxf>
  </rcc>
  <rcc rId="3823" sId="3" odxf="1" dxf="1">
    <nc r="AK67">
      <v>0</v>
    </nc>
    <odxf>
      <font>
        <sz val="10"/>
        <color auto="1"/>
      </font>
    </odxf>
    <ndxf>
      <font>
        <sz val="10"/>
        <color auto="1"/>
      </font>
    </ndxf>
  </rcc>
  <rcc rId="3824" sId="3" odxf="1" dxf="1">
    <nc r="AL67">
      <v>0</v>
    </nc>
    <odxf>
      <font>
        <sz val="10"/>
        <color auto="1"/>
      </font>
    </odxf>
    <ndxf>
      <font>
        <sz val="10"/>
        <color auto="1"/>
      </font>
    </ndxf>
  </rcc>
  <rcc rId="3825" sId="3" odxf="1" dxf="1">
    <nc r="AM67">
      <v>0</v>
    </nc>
    <odxf>
      <font>
        <sz val="10"/>
        <color auto="1"/>
      </font>
    </odxf>
    <ndxf>
      <font>
        <sz val="10"/>
        <color auto="1"/>
      </font>
    </ndxf>
  </rcc>
  <rcc rId="3826" sId="3" odxf="1" dxf="1">
    <nc r="AN67">
      <v>0</v>
    </nc>
    <odxf>
      <font>
        <sz val="10"/>
        <color auto="1"/>
      </font>
    </odxf>
    <ndxf>
      <font>
        <sz val="10"/>
        <color auto="1"/>
      </font>
    </ndxf>
  </rcc>
  <rcc rId="3827" sId="3" odxf="1" dxf="1">
    <nc r="AO67">
      <v>0</v>
    </nc>
    <odxf>
      <font>
        <sz val="10"/>
        <color auto="1"/>
      </font>
    </odxf>
    <ndxf>
      <font>
        <sz val="10"/>
        <color auto="1"/>
      </font>
    </ndxf>
  </rcc>
  <rcc rId="3828" sId="3" odxf="1" dxf="1">
    <nc r="AP67">
      <v>0</v>
    </nc>
    <odxf>
      <font>
        <sz val="10"/>
        <color auto="1"/>
      </font>
    </odxf>
    <ndxf>
      <font>
        <sz val="10"/>
        <color auto="1"/>
      </font>
    </ndxf>
  </rcc>
  <rcc rId="3829" sId="3" odxf="1" dxf="1">
    <nc r="AQ67">
      <v>0</v>
    </nc>
    <odxf>
      <font>
        <sz val="10"/>
        <color auto="1"/>
      </font>
    </odxf>
    <ndxf>
      <font>
        <sz val="10"/>
        <color auto="1"/>
      </font>
    </ndxf>
  </rcc>
  <rcc rId="3830" sId="3" odxf="1" dxf="1">
    <nc r="AR67">
      <v>0</v>
    </nc>
    <odxf>
      <font>
        <sz val="10"/>
        <color auto="1"/>
      </font>
    </odxf>
    <ndxf>
      <font>
        <sz val="10"/>
        <color auto="1"/>
      </font>
    </ndxf>
  </rcc>
  <rcc rId="3831" sId="3" odxf="1" dxf="1">
    <nc r="AS67">
      <v>0</v>
    </nc>
    <odxf>
      <font>
        <sz val="10"/>
        <color auto="1"/>
      </font>
    </odxf>
    <ndxf>
      <font>
        <sz val="10"/>
        <color auto="1"/>
      </font>
    </ndxf>
  </rcc>
  <rcc rId="3832" sId="3" odxf="1" dxf="1">
    <nc r="AT67">
      <v>0</v>
    </nc>
    <odxf>
      <font>
        <sz val="10"/>
        <color auto="1"/>
      </font>
    </odxf>
    <ndxf>
      <font>
        <sz val="10"/>
        <color auto="1"/>
      </font>
    </ndxf>
  </rcc>
  <rcc rId="3833" sId="3" odxf="1" dxf="1">
    <nc r="AU67">
      <v>0</v>
    </nc>
    <odxf>
      <font>
        <sz val="10"/>
        <color auto="1"/>
      </font>
    </odxf>
    <ndxf>
      <font>
        <sz val="10"/>
        <color auto="1"/>
      </font>
    </ndxf>
  </rcc>
  <rcc rId="3834" sId="3" odxf="1" dxf="1">
    <nc r="AV67">
      <v>0</v>
    </nc>
    <odxf>
      <font>
        <sz val="10"/>
        <color auto="1"/>
      </font>
    </odxf>
    <ndxf>
      <font>
        <sz val="10"/>
        <color auto="1"/>
      </font>
    </ndxf>
  </rcc>
  <rcc rId="3835" sId="3" odxf="1" dxf="1">
    <nc r="AW67">
      <v>0</v>
    </nc>
    <odxf>
      <font>
        <sz val="10"/>
        <color auto="1"/>
      </font>
    </odxf>
    <ndxf>
      <font>
        <sz val="10"/>
        <color auto="1"/>
      </font>
    </ndxf>
  </rcc>
  <rcc rId="3836" sId="3" odxf="1" dxf="1">
    <nc r="AX67">
      <v>0</v>
    </nc>
    <odxf>
      <font>
        <sz val="10"/>
        <color auto="1"/>
      </font>
    </odxf>
    <ndxf>
      <font>
        <sz val="10"/>
        <color auto="1"/>
      </font>
    </ndxf>
  </rcc>
  <rcc rId="3837" sId="3" odxf="1" dxf="1">
    <nc r="AY67">
      <v>0</v>
    </nc>
    <odxf>
      <font>
        <sz val="10"/>
        <color auto="1"/>
      </font>
    </odxf>
    <ndxf>
      <font>
        <sz val="10"/>
        <color auto="1"/>
      </font>
    </ndxf>
  </rcc>
  <rcc rId="3838" sId="3" odxf="1" dxf="1">
    <nc r="AZ67">
      <v>0</v>
    </nc>
    <odxf>
      <font>
        <sz val="10"/>
        <color auto="1"/>
      </font>
    </odxf>
    <ndxf>
      <font>
        <sz val="10"/>
        <color auto="1"/>
      </font>
    </ndxf>
  </rcc>
  <rcc rId="3839" sId="3" odxf="1" dxf="1">
    <nc r="BA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840" sId="3" odxf="1" dxf="1">
    <nc r="BB67">
      <v>0</v>
    </nc>
    <odxf>
      <font>
        <sz val="10"/>
        <color auto="1"/>
      </font>
    </odxf>
    <ndxf>
      <font>
        <sz val="10"/>
        <color auto="1"/>
      </font>
    </ndxf>
  </rcc>
  <rcc rId="3841" sId="3" odxf="1" dxf="1">
    <nc r="BC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842" sId="3" odxf="1" dxf="1">
    <nc r="BD67">
      <v>0</v>
    </nc>
    <odxf>
      <font>
        <sz val="10"/>
        <color auto="1"/>
      </font>
    </odxf>
    <ndxf>
      <font>
        <sz val="10"/>
        <color auto="1"/>
      </font>
    </ndxf>
  </rcc>
  <rcc rId="3843" sId="3" odxf="1" dxf="1">
    <nc r="BE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844" sId="3" odxf="1" dxf="1">
    <nc r="BF67">
      <v>82.8</v>
    </nc>
    <odxf>
      <font>
        <sz val="10"/>
        <color auto="1"/>
      </font>
    </odxf>
    <ndxf>
      <font>
        <sz val="10"/>
        <color auto="1"/>
      </font>
    </ndxf>
  </rcc>
  <rcc rId="3845" sId="3" odxf="1" dxf="1">
    <nc r="BG67">
      <v>173.2</v>
    </nc>
    <odxf>
      <font>
        <sz val="10"/>
        <color auto="1"/>
      </font>
    </odxf>
    <ndxf>
      <font>
        <sz val="10"/>
        <color auto="1"/>
      </font>
    </ndxf>
  </rcc>
  <rcc rId="3846" sId="3" odxf="1" dxf="1">
    <nc r="BH67">
      <v>0</v>
    </nc>
    <odxf>
      <font>
        <sz val="10"/>
        <color auto="1"/>
      </font>
    </odxf>
    <ndxf>
      <font>
        <sz val="10"/>
        <color auto="1"/>
      </font>
    </ndxf>
  </rcc>
  <rfmt sheetId="3" sqref="A67:XFD67" start="0" length="0">
    <dxf>
      <alignment vertical="center" wrapText="1"/>
    </dxf>
  </rfmt>
  <rcc rId="3847" sId="3" odxf="1" dxf="1">
    <oc r="A68" t="inlineStr">
      <is>
        <t>Ngoài EVN</t>
      </is>
    </oc>
    <nc r="A68" t="inlineStr">
      <is>
        <t>GENCO1</t>
      </is>
    </nc>
    <odxf>
      <font>
        <sz val="10"/>
        <color auto="1"/>
      </font>
    </odxf>
    <ndxf>
      <font>
        <sz val="10"/>
        <color auto="1"/>
      </font>
    </ndxf>
  </rcc>
  <rcc rId="3848" sId="3" odxf="1" dxf="1">
    <oc r="B68" t="inlineStr">
      <is>
        <t>Lâm Đồng</t>
      </is>
    </oc>
    <nc r="B68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68" start="0" length="0">
    <dxf>
      <font>
        <sz val="10"/>
        <color auto="1"/>
      </font>
    </dxf>
  </rfmt>
  <rfmt sheetId="3" sqref="D68" start="0" length="0">
    <dxf>
      <font>
        <sz val="10"/>
        <color auto="1"/>
      </font>
    </dxf>
  </rfmt>
  <rcc rId="3849" sId="3" odxf="1" dxf="1">
    <oc r="E68" t="inlineStr">
      <is>
        <t>TĐ ĐỒNG NAI 2</t>
      </is>
    </oc>
    <nc r="E68" t="inlineStr">
      <is>
        <t>TĐ ĐA NHIM</t>
      </is>
    </nc>
    <odxf>
      <font>
        <sz val="10"/>
        <color auto="1"/>
      </font>
    </odxf>
    <ndxf>
      <font>
        <sz val="10"/>
        <color auto="1"/>
      </font>
    </ndxf>
  </rcc>
  <rfmt sheetId="3" sqref="F68" start="0" length="0">
    <dxf>
      <font>
        <sz val="10"/>
        <color auto="1"/>
      </font>
    </dxf>
  </rfmt>
  <rcc rId="3850" sId="3" odxf="1" dxf="1">
    <nc r="G6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851" sId="3" odxf="1" dxf="1">
    <nc r="H68">
      <v>3922.4</v>
    </nc>
    <odxf>
      <font>
        <sz val="10"/>
        <color auto="1"/>
      </font>
    </odxf>
    <ndxf>
      <font>
        <sz val="10"/>
        <color auto="1"/>
      </font>
    </ndxf>
  </rcc>
  <rfmt sheetId="3" sqref="I68" start="0" length="0">
    <dxf>
      <font>
        <sz val="10"/>
        <color auto="1"/>
      </font>
    </dxf>
  </rfmt>
  <rcc rId="3852" sId="3" odxf="1" dxf="1">
    <nc r="J68">
      <v>243.1</v>
    </nc>
    <odxf>
      <font>
        <sz val="10"/>
        <color auto="1"/>
      </font>
    </odxf>
    <ndxf>
      <font>
        <sz val="10"/>
        <color auto="1"/>
      </font>
    </ndxf>
  </rcc>
  <rcc rId="3853" sId="3" odxf="1" dxf="1">
    <nc r="K68">
      <v>244.2</v>
    </nc>
    <odxf>
      <font>
        <sz val="10"/>
        <color auto="1"/>
      </font>
    </odxf>
    <ndxf>
      <font>
        <sz val="10"/>
        <color auto="1"/>
      </font>
    </ndxf>
  </rcc>
  <rcc rId="3854" sId="3" odxf="1" dxf="1">
    <nc r="L68">
      <v>244.2</v>
    </nc>
    <odxf>
      <font>
        <sz val="10"/>
        <color auto="1"/>
      </font>
    </odxf>
    <ndxf>
      <font>
        <sz val="10"/>
        <color auto="1"/>
      </font>
    </ndxf>
  </rcc>
  <rcc rId="3855" sId="3" odxf="1" dxf="1">
    <nc r="M68">
      <v>242.7</v>
    </nc>
    <odxf>
      <font>
        <sz val="10"/>
        <color auto="1"/>
      </font>
    </odxf>
    <ndxf>
      <font>
        <sz val="10"/>
        <color auto="1"/>
      </font>
    </ndxf>
  </rcc>
  <rcc rId="3856" sId="3" odxf="1" dxf="1">
    <nc r="N68">
      <v>243</v>
    </nc>
    <odxf>
      <font>
        <sz val="10"/>
        <color auto="1"/>
      </font>
    </odxf>
    <ndxf>
      <font>
        <sz val="10"/>
        <color auto="1"/>
      </font>
    </ndxf>
  </rcc>
  <rcc rId="3857" sId="3" odxf="1" dxf="1">
    <nc r="O68">
      <v>243.5</v>
    </nc>
    <odxf>
      <font>
        <sz val="10"/>
        <color auto="1"/>
      </font>
    </odxf>
    <ndxf>
      <font>
        <sz val="10"/>
        <color auto="1"/>
      </font>
    </ndxf>
  </rcc>
  <rcc rId="3858" sId="3" odxf="1" dxf="1">
    <nc r="P68">
      <v>243.9</v>
    </nc>
    <odxf>
      <font>
        <sz val="10"/>
        <color auto="1"/>
      </font>
    </odxf>
    <ndxf>
      <font>
        <sz val="10"/>
        <color auto="1"/>
      </font>
    </ndxf>
  </rcc>
  <rcc rId="3859" sId="3" odxf="1" dxf="1">
    <nc r="Q68">
      <v>244.6</v>
    </nc>
    <odxf>
      <font>
        <sz val="10"/>
        <color auto="1"/>
      </font>
    </odxf>
    <ndxf>
      <font>
        <sz val="10"/>
        <color auto="1"/>
      </font>
    </ndxf>
  </rcc>
  <rcc rId="3860" sId="3" odxf="1" dxf="1">
    <nc r="R68">
      <v>244.6</v>
    </nc>
    <odxf>
      <font>
        <sz val="10"/>
        <color auto="1"/>
      </font>
    </odxf>
    <ndxf>
      <font>
        <sz val="10"/>
        <color auto="1"/>
      </font>
    </ndxf>
  </rcc>
  <rcc rId="3861" sId="3" odxf="1" dxf="1">
    <nc r="S68">
      <v>243.2</v>
    </nc>
    <odxf>
      <font>
        <sz val="10"/>
        <color auto="1"/>
      </font>
    </odxf>
    <ndxf>
      <font>
        <sz val="10"/>
        <color auto="1"/>
      </font>
    </ndxf>
  </rcc>
  <rcc rId="3862" sId="3" odxf="1" dxf="1">
    <nc r="T68">
      <v>244.3</v>
    </nc>
    <odxf>
      <font>
        <sz val="10"/>
        <color auto="1"/>
      </font>
    </odxf>
    <ndxf>
      <font>
        <sz val="10"/>
        <color auto="1"/>
      </font>
    </ndxf>
  </rcc>
  <rcc rId="3863" sId="3" odxf="1" dxf="1">
    <nc r="U68">
      <v>244.7</v>
    </nc>
    <odxf>
      <font>
        <sz val="10"/>
        <color auto="1"/>
      </font>
    </odxf>
    <ndxf>
      <font>
        <sz val="10"/>
        <color auto="1"/>
      </font>
    </ndxf>
  </rcc>
  <rcc rId="3864" sId="3" odxf="1" dxf="1">
    <nc r="V68">
      <v>173.3</v>
    </nc>
    <odxf>
      <font>
        <sz val="10"/>
        <color auto="1"/>
      </font>
    </odxf>
    <ndxf>
      <font>
        <sz val="10"/>
        <color auto="1"/>
      </font>
    </ndxf>
  </rcc>
  <rcc rId="3865" sId="3" odxf="1" dxf="1">
    <nc r="W68">
      <v>128.69999999999999</v>
    </nc>
    <odxf>
      <font>
        <sz val="10"/>
        <color auto="1"/>
      </font>
    </odxf>
    <ndxf>
      <font>
        <sz val="10"/>
        <color auto="1"/>
      </font>
    </ndxf>
  </rcc>
  <rcc rId="3866" sId="3" odxf="1" dxf="1">
    <nc r="X68">
      <v>164.8</v>
    </nc>
    <odxf>
      <font>
        <sz val="10"/>
        <color auto="1"/>
      </font>
    </odxf>
    <ndxf>
      <font>
        <sz val="10"/>
        <color auto="1"/>
      </font>
    </ndxf>
  </rcc>
  <rcc rId="3867" sId="3" odxf="1" dxf="1">
    <nc r="Y68">
      <v>81</v>
    </nc>
    <odxf>
      <font>
        <sz val="10"/>
        <color auto="1"/>
      </font>
    </odxf>
    <ndxf>
      <font>
        <sz val="10"/>
        <color auto="1"/>
      </font>
    </ndxf>
  </rcc>
  <rcc rId="3868" sId="3" odxf="1" dxf="1">
    <nc r="Z68">
      <v>10.199999999999999</v>
    </nc>
    <odxf>
      <font>
        <sz val="10"/>
        <color auto="1"/>
      </font>
    </odxf>
    <ndxf>
      <font>
        <sz val="10"/>
        <color auto="1"/>
      </font>
    </ndxf>
  </rcc>
  <rcc rId="3869" sId="3" odxf="1" dxf="1">
    <nc r="AA68">
      <v>0.1</v>
    </nc>
    <odxf>
      <font>
        <sz val="10"/>
        <color auto="1"/>
      </font>
    </odxf>
    <ndxf>
      <font>
        <sz val="10"/>
        <color auto="1"/>
      </font>
    </ndxf>
  </rcc>
  <rcc rId="3870" sId="3" odxf="1" dxf="1">
    <nc r="AB68">
      <v>0.1</v>
    </nc>
    <odxf>
      <font>
        <sz val="10"/>
        <color auto="1"/>
      </font>
    </odxf>
    <ndxf>
      <font>
        <sz val="10"/>
        <color auto="1"/>
      </font>
    </ndxf>
  </rcc>
  <rcc rId="3871" sId="3" odxf="1" dxf="1">
    <nc r="AC68">
      <v>0.1</v>
    </nc>
    <odxf>
      <font>
        <sz val="10"/>
        <color auto="1"/>
      </font>
    </odxf>
    <ndxf>
      <font>
        <sz val="10"/>
        <color auto="1"/>
      </font>
    </ndxf>
  </rcc>
  <rcc rId="3872" sId="3" odxf="1" dxf="1">
    <nc r="AD68">
      <v>0.1</v>
    </nc>
    <odxf>
      <font>
        <sz val="10"/>
        <color auto="1"/>
      </font>
    </odxf>
    <ndxf>
      <font>
        <sz val="10"/>
        <color auto="1"/>
      </font>
    </ndxf>
  </rcc>
  <rcc rId="3873" sId="3" odxf="1" dxf="1">
    <nc r="AE68">
      <v>0.1</v>
    </nc>
    <odxf>
      <font>
        <sz val="10"/>
        <color auto="1"/>
      </font>
    </odxf>
    <ndxf>
      <font>
        <sz val="10"/>
        <color auto="1"/>
      </font>
    </ndxf>
  </rcc>
  <rcc rId="3874" sId="3" odxf="1" dxf="1">
    <nc r="AF68">
      <v>0.1</v>
    </nc>
    <odxf>
      <font>
        <sz val="10"/>
        <color auto="1"/>
      </font>
    </odxf>
    <ndxf>
      <font>
        <sz val="10"/>
        <color auto="1"/>
      </font>
    </ndxf>
  </rcc>
  <rcc rId="3875" sId="3" odxf="1" dxf="1">
    <nc r="AG68">
      <v>0.1</v>
    </nc>
    <odxf>
      <font>
        <sz val="10"/>
        <color auto="1"/>
      </font>
    </odxf>
    <ndxf>
      <font>
        <sz val="10"/>
        <color auto="1"/>
      </font>
    </ndxf>
  </rcc>
  <rcc rId="3876" sId="3" odxf="1" dxf="1">
    <nc r="AH68">
      <v>0.1</v>
    </nc>
    <odxf>
      <font>
        <sz val="10"/>
        <color auto="1"/>
      </font>
    </odxf>
    <ndxf>
      <font>
        <sz val="10"/>
        <color auto="1"/>
      </font>
    </ndxf>
  </rcc>
  <rcc rId="3877" sId="3" odxf="1" dxf="1">
    <nc r="AI68">
      <v>0.1</v>
    </nc>
    <odxf>
      <font>
        <sz val="10"/>
        <color auto="1"/>
      </font>
    </odxf>
    <ndxf>
      <font>
        <sz val="10"/>
        <color auto="1"/>
      </font>
    </ndxf>
  </rcc>
  <rcc rId="3878" sId="3" odxf="1" dxf="1">
    <nc r="AJ68">
      <v>0.1</v>
    </nc>
    <odxf>
      <font>
        <sz val="10"/>
        <color auto="1"/>
      </font>
    </odxf>
    <ndxf>
      <font>
        <sz val="10"/>
        <color auto="1"/>
      </font>
    </ndxf>
  </rcc>
  <rcc rId="3879" sId="3" odxf="1" dxf="1">
    <nc r="AK68">
      <v>0.1</v>
    </nc>
    <odxf>
      <font>
        <sz val="10"/>
        <color auto="1"/>
      </font>
    </odxf>
    <ndxf>
      <font>
        <sz val="10"/>
        <color auto="1"/>
      </font>
    </ndxf>
  </rcc>
  <rcc rId="3880" sId="3" odxf="1" dxf="1">
    <nc r="AL68">
      <v>0.1</v>
    </nc>
    <odxf>
      <font>
        <sz val="10"/>
        <color auto="1"/>
      </font>
    </odxf>
    <ndxf>
      <font>
        <sz val="10"/>
        <color auto="1"/>
      </font>
    </ndxf>
  </rcc>
  <rcc rId="3881" sId="3" odxf="1" dxf="1">
    <nc r="AM68">
      <v>0.1</v>
    </nc>
    <odxf>
      <font>
        <sz val="10"/>
        <color auto="1"/>
      </font>
    </odxf>
    <ndxf>
      <font>
        <sz val="10"/>
        <color auto="1"/>
      </font>
    </ndxf>
  </rcc>
  <rcc rId="3882" sId="3" odxf="1" dxf="1">
    <nc r="AN68">
      <v>0.1</v>
    </nc>
    <odxf>
      <font>
        <sz val="10"/>
        <color auto="1"/>
      </font>
    </odxf>
    <ndxf>
      <font>
        <sz val="10"/>
        <color auto="1"/>
      </font>
    </ndxf>
  </rcc>
  <rcc rId="3883" sId="3" odxf="1" dxf="1">
    <nc r="AO68">
      <v>81.7</v>
    </nc>
    <odxf>
      <font>
        <sz val="10"/>
        <color auto="1"/>
      </font>
    </odxf>
    <ndxf>
      <font>
        <sz val="10"/>
        <color auto="1"/>
      </font>
    </ndxf>
  </rcc>
  <rcc rId="3884" sId="3" odxf="1" dxf="1">
    <nc r="AP68">
      <v>223.4</v>
    </nc>
    <odxf>
      <font>
        <sz val="10"/>
        <color auto="1"/>
      </font>
    </odxf>
    <ndxf>
      <font>
        <sz val="10"/>
        <color auto="1"/>
      </font>
    </ndxf>
  </rcc>
  <rcc rId="3885" sId="3" odxf="1" dxf="1">
    <nc r="AQ68">
      <v>243.3</v>
    </nc>
    <odxf>
      <font>
        <sz val="10"/>
        <color auto="1"/>
      </font>
    </odxf>
    <ndxf>
      <font>
        <sz val="10"/>
        <color auto="1"/>
      </font>
    </ndxf>
  </rcc>
  <rcc rId="3886" sId="3" odxf="1" dxf="1">
    <nc r="AR68">
      <v>244.2</v>
    </nc>
    <odxf>
      <font>
        <sz val="10"/>
        <color auto="1"/>
      </font>
    </odxf>
    <ndxf>
      <font>
        <sz val="10"/>
        <color auto="1"/>
      </font>
    </ndxf>
  </rcc>
  <rcc rId="3887" sId="3" odxf="1" dxf="1">
    <nc r="AS68">
      <v>244.3</v>
    </nc>
    <odxf>
      <font>
        <sz val="10"/>
        <color auto="1"/>
      </font>
    </odxf>
    <ndxf>
      <font>
        <sz val="10"/>
        <color auto="1"/>
      </font>
    </ndxf>
  </rcc>
  <rcc rId="3888" sId="3" odxf="1" dxf="1">
    <nc r="AT68">
      <v>243</v>
    </nc>
    <odxf>
      <font>
        <sz val="10"/>
        <color auto="1"/>
      </font>
    </odxf>
    <ndxf>
      <font>
        <sz val="10"/>
        <color auto="1"/>
      </font>
    </ndxf>
  </rcc>
  <rcc rId="3889" sId="3" odxf="1" dxf="1">
    <nc r="AU68">
      <v>243.7</v>
    </nc>
    <odxf>
      <font>
        <sz val="10"/>
        <color auto="1"/>
      </font>
    </odxf>
    <ndxf>
      <font>
        <sz val="10"/>
        <color auto="1"/>
      </font>
    </ndxf>
  </rcc>
  <rcc rId="3890" sId="3" odxf="1" dxf="1">
    <nc r="AV68">
      <v>244.3</v>
    </nc>
    <odxf>
      <font>
        <sz val="10"/>
        <color auto="1"/>
      </font>
    </odxf>
    <ndxf>
      <font>
        <sz val="10"/>
        <color auto="1"/>
      </font>
    </ndxf>
  </rcc>
  <rcc rId="3891" sId="3" odxf="1" dxf="1">
    <nc r="AW68">
      <v>243.4</v>
    </nc>
    <odxf>
      <font>
        <sz val="10"/>
        <color auto="1"/>
      </font>
    </odxf>
    <ndxf>
      <font>
        <sz val="10"/>
        <color auto="1"/>
      </font>
    </ndxf>
  </rcc>
  <rcc rId="3892" sId="3" odxf="1" dxf="1">
    <nc r="AX68">
      <v>243.3</v>
    </nc>
    <odxf>
      <font>
        <sz val="10"/>
        <color auto="1"/>
      </font>
    </odxf>
    <ndxf>
      <font>
        <sz val="10"/>
        <color auto="1"/>
      </font>
    </ndxf>
  </rcc>
  <rcc rId="3893" sId="3" odxf="1" dxf="1">
    <nc r="AY68">
      <v>243.7</v>
    </nc>
    <odxf>
      <font>
        <sz val="10"/>
        <color auto="1"/>
      </font>
    </odxf>
    <ndxf>
      <font>
        <sz val="10"/>
        <color auto="1"/>
      </font>
    </ndxf>
  </rcc>
  <rcc rId="3894" sId="3" odxf="1" dxf="1">
    <nc r="AZ68">
      <v>244.3</v>
    </nc>
    <odxf>
      <font>
        <sz val="10"/>
        <color auto="1"/>
      </font>
    </odxf>
    <ndxf>
      <font>
        <sz val="10"/>
        <color auto="1"/>
      </font>
    </ndxf>
  </rcc>
  <rcc rId="3895" sId="3" odxf="1" dxf="1">
    <nc r="BA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896" sId="3" odxf="1" dxf="1">
    <nc r="BB68">
      <v>244.3</v>
    </nc>
    <odxf>
      <font>
        <sz val="10"/>
        <color auto="1"/>
      </font>
    </odxf>
    <ndxf>
      <font>
        <sz val="10"/>
        <color auto="1"/>
      </font>
    </ndxf>
  </rcc>
  <rcc rId="3897" sId="3" odxf="1" dxf="1">
    <nc r="BC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898" sId="3" odxf="1" dxf="1">
    <nc r="BD68">
      <v>243.9</v>
    </nc>
    <odxf>
      <font>
        <sz val="10"/>
        <color auto="1"/>
      </font>
    </odxf>
    <ndxf>
      <font>
        <sz val="10"/>
        <color auto="1"/>
      </font>
    </ndxf>
  </rcc>
  <rcc rId="3899" sId="3" odxf="1" dxf="1">
    <nc r="BE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900" sId="3" odxf="1" dxf="1">
    <nc r="BF68">
      <v>163.69999999999999</v>
    </nc>
    <odxf>
      <font>
        <sz val="10"/>
        <color auto="1"/>
      </font>
    </odxf>
    <ndxf>
      <font>
        <sz val="10"/>
        <color auto="1"/>
      </font>
    </ndxf>
  </rcc>
  <rcc rId="3901" sId="3" odxf="1" dxf="1">
    <nc r="BG68">
      <v>245.1</v>
    </nc>
    <odxf>
      <font>
        <sz val="10"/>
        <color auto="1"/>
      </font>
    </odxf>
    <ndxf>
      <font>
        <sz val="10"/>
        <color auto="1"/>
      </font>
    </ndxf>
  </rcc>
  <rcc rId="3902" sId="3" odxf="1" dxf="1">
    <nc r="BH68">
      <v>0.1</v>
    </nc>
    <odxf>
      <font>
        <sz val="10"/>
        <color auto="1"/>
      </font>
    </odxf>
    <ndxf>
      <font>
        <sz val="10"/>
        <color auto="1"/>
      </font>
    </ndxf>
  </rcc>
  <rfmt sheetId="3" sqref="A68:XFD68" start="0" length="0">
    <dxf>
      <alignment vertical="center" wrapText="1"/>
    </dxf>
  </rfmt>
  <rcc rId="3903" sId="3" odxf="1" dxf="1">
    <oc r="A69" t="inlineStr">
      <is>
        <t>Ngoài EVN</t>
      </is>
    </oc>
    <nc r="A69" t="inlineStr">
      <is>
        <t>GENCO1</t>
      </is>
    </nc>
    <odxf>
      <font>
        <sz val="10"/>
        <color auto="1"/>
      </font>
    </odxf>
    <ndxf>
      <font>
        <sz val="10"/>
        <color auto="1"/>
      </font>
    </ndxf>
  </rcc>
  <rcc rId="3904" sId="3" odxf="1" dxf="1">
    <oc r="B69" t="inlineStr">
      <is>
        <t>Lâm Đồng</t>
      </is>
    </oc>
    <nc r="B69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69" start="0" length="0">
    <dxf>
      <font>
        <sz val="10"/>
        <color auto="1"/>
      </font>
    </dxf>
  </rfmt>
  <rfmt sheetId="3" sqref="D69" start="0" length="0">
    <dxf>
      <font>
        <sz val="10"/>
        <color auto="1"/>
      </font>
    </dxf>
  </rfmt>
  <rcc rId="3905" sId="3" odxf="1" dxf="1">
    <oc r="E69" t="inlineStr">
      <is>
        <t>TĐ ĐỒNG NAI 2</t>
      </is>
    </oc>
    <nc r="E69" t="inlineStr">
      <is>
        <t>TĐ ĐA NHIM</t>
      </is>
    </nc>
    <odxf>
      <font>
        <sz val="10"/>
        <color auto="1"/>
      </font>
    </odxf>
    <ndxf>
      <font>
        <sz val="10"/>
        <color auto="1"/>
      </font>
    </ndxf>
  </rcc>
  <rfmt sheetId="3" sqref="F69" start="0" length="0">
    <dxf>
      <font>
        <sz val="10"/>
        <color auto="1"/>
      </font>
    </dxf>
  </rfmt>
  <rcc rId="3906" sId="3" odxf="1" dxf="1">
    <nc r="G6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907" sId="3" odxf="1" dxf="1">
    <nc r="H69">
      <v>3922.4</v>
    </nc>
    <odxf>
      <font>
        <sz val="10"/>
        <color auto="1"/>
      </font>
    </odxf>
    <ndxf>
      <font>
        <sz val="10"/>
        <color auto="1"/>
      </font>
    </ndxf>
  </rcc>
  <rfmt sheetId="3" sqref="I69" start="0" length="0">
    <dxf>
      <font>
        <sz val="10"/>
        <color auto="1"/>
      </font>
    </dxf>
  </rfmt>
  <rcc rId="3908" sId="3" odxf="1" dxf="1">
    <nc r="J69">
      <v>0</v>
    </nc>
    <odxf>
      <font>
        <sz val="10"/>
        <color auto="1"/>
      </font>
    </odxf>
    <ndxf>
      <font>
        <sz val="10"/>
        <color auto="1"/>
      </font>
    </ndxf>
  </rcc>
  <rcc rId="3909" sId="3" odxf="1" dxf="1">
    <nc r="K69">
      <v>0</v>
    </nc>
    <odxf>
      <font>
        <sz val="10"/>
        <color auto="1"/>
      </font>
    </odxf>
    <ndxf>
      <font>
        <sz val="10"/>
        <color auto="1"/>
      </font>
    </ndxf>
  </rcc>
  <rcc rId="3910" sId="3" odxf="1" dxf="1">
    <nc r="L69">
      <v>0</v>
    </nc>
    <odxf>
      <font>
        <sz val="10"/>
        <color auto="1"/>
      </font>
    </odxf>
    <ndxf>
      <font>
        <sz val="10"/>
        <color auto="1"/>
      </font>
    </ndxf>
  </rcc>
  <rcc rId="3911" sId="3" odxf="1" dxf="1">
    <nc r="M69">
      <v>0</v>
    </nc>
    <odxf>
      <font>
        <sz val="10"/>
        <color auto="1"/>
      </font>
    </odxf>
    <ndxf>
      <font>
        <sz val="10"/>
        <color auto="1"/>
      </font>
    </ndxf>
  </rcc>
  <rcc rId="3912" sId="3" odxf="1" dxf="1">
    <nc r="N69">
      <v>0</v>
    </nc>
    <odxf>
      <font>
        <sz val="10"/>
        <color auto="1"/>
      </font>
    </odxf>
    <ndxf>
      <font>
        <sz val="10"/>
        <color auto="1"/>
      </font>
    </ndxf>
  </rcc>
  <rcc rId="3913" sId="3" odxf="1" dxf="1">
    <nc r="O69">
      <v>-4.9000000000000004</v>
    </nc>
    <odxf>
      <font>
        <sz val="10"/>
        <color auto="1"/>
      </font>
    </odxf>
    <ndxf>
      <font>
        <sz val="10"/>
        <color auto="1"/>
      </font>
    </ndxf>
  </rcc>
  <rcc rId="3914" sId="3" odxf="1" dxf="1">
    <nc r="P69">
      <v>-4.0999999999999996</v>
    </nc>
    <odxf>
      <font>
        <sz val="10"/>
        <color auto="1"/>
      </font>
    </odxf>
    <ndxf>
      <font>
        <sz val="10"/>
        <color auto="1"/>
      </font>
    </ndxf>
  </rcc>
  <rcc rId="3915" sId="3" odxf="1" dxf="1">
    <nc r="Q69">
      <v>-5.5</v>
    </nc>
    <odxf>
      <font>
        <sz val="10"/>
        <color auto="1"/>
      </font>
    </odxf>
    <ndxf>
      <font>
        <sz val="10"/>
        <color auto="1"/>
      </font>
    </ndxf>
  </rcc>
  <rcc rId="3916" sId="3" odxf="1" dxf="1">
    <nc r="R69">
      <v>-3.9</v>
    </nc>
    <odxf>
      <font>
        <sz val="10"/>
        <color auto="1"/>
      </font>
    </odxf>
    <ndxf>
      <font>
        <sz val="10"/>
        <color auto="1"/>
      </font>
    </ndxf>
  </rcc>
  <rcc rId="3917" sId="3" odxf="1" dxf="1">
    <nc r="S69">
      <v>-3.3</v>
    </nc>
    <odxf>
      <font>
        <sz val="10"/>
        <color auto="1"/>
      </font>
    </odxf>
    <ndxf>
      <font>
        <sz val="10"/>
        <color auto="1"/>
      </font>
    </ndxf>
  </rcc>
  <rcc rId="3918" sId="3" odxf="1" dxf="1">
    <nc r="T69">
      <v>1.3</v>
    </nc>
    <odxf>
      <font>
        <sz val="10"/>
        <color auto="1"/>
      </font>
    </odxf>
    <ndxf>
      <font>
        <sz val="10"/>
        <color auto="1"/>
      </font>
    </ndxf>
  </rcc>
  <rcc rId="3919" sId="3" odxf="1" dxf="1">
    <nc r="U69">
      <v>1.1000000000000001</v>
    </nc>
    <odxf>
      <font>
        <sz val="10"/>
        <color auto="1"/>
      </font>
    </odxf>
    <ndxf>
      <font>
        <sz val="10"/>
        <color auto="1"/>
      </font>
    </ndxf>
  </rcc>
  <rcc rId="3920" sId="3" odxf="1" dxf="1">
    <nc r="V69">
      <v>1.7</v>
    </nc>
    <odxf>
      <font>
        <sz val="10"/>
        <color auto="1"/>
      </font>
    </odxf>
    <ndxf>
      <font>
        <sz val="10"/>
        <color auto="1"/>
      </font>
    </ndxf>
  </rcc>
  <rcc rId="3921" sId="3" odxf="1" dxf="1">
    <nc r="W69">
      <v>-1.1000000000000001</v>
    </nc>
    <odxf>
      <font>
        <sz val="10"/>
        <color auto="1"/>
      </font>
    </odxf>
    <ndxf>
      <font>
        <sz val="10"/>
        <color auto="1"/>
      </font>
    </ndxf>
  </rcc>
  <rcc rId="3922" sId="3" odxf="1" dxf="1">
    <nc r="X69">
      <v>4.4000000000000004</v>
    </nc>
    <odxf>
      <font>
        <sz val="10"/>
        <color auto="1"/>
      </font>
    </odxf>
    <ndxf>
      <font>
        <sz val="10"/>
        <color auto="1"/>
      </font>
    </ndxf>
  </rcc>
  <rcc rId="3923" sId="3" odxf="1" dxf="1">
    <nc r="Y69">
      <v>10.3</v>
    </nc>
    <odxf>
      <font>
        <sz val="10"/>
        <color auto="1"/>
      </font>
    </odxf>
    <ndxf>
      <font>
        <sz val="10"/>
        <color auto="1"/>
      </font>
    </ndxf>
  </rcc>
  <rcc rId="3924" sId="3" odxf="1" dxf="1">
    <nc r="Z69">
      <v>10.7</v>
    </nc>
    <odxf>
      <font>
        <sz val="10"/>
        <color auto="1"/>
      </font>
    </odxf>
    <ndxf>
      <font>
        <sz val="10"/>
        <color auto="1"/>
      </font>
    </ndxf>
  </rcc>
  <rcc rId="3925" sId="3" odxf="1" dxf="1">
    <nc r="AA69">
      <v>0</v>
    </nc>
    <odxf>
      <font>
        <sz val="10"/>
        <color auto="1"/>
      </font>
    </odxf>
    <ndxf>
      <font>
        <sz val="10"/>
        <color auto="1"/>
      </font>
    </ndxf>
  </rcc>
  <rcc rId="3926" sId="3" odxf="1" dxf="1">
    <nc r="AB69">
      <v>0</v>
    </nc>
    <odxf>
      <font>
        <sz val="10"/>
        <color auto="1"/>
      </font>
    </odxf>
    <ndxf>
      <font>
        <sz val="10"/>
        <color auto="1"/>
      </font>
    </ndxf>
  </rcc>
  <rcc rId="3927" sId="3" odxf="1" dxf="1">
    <nc r="AC69">
      <v>0</v>
    </nc>
    <odxf>
      <font>
        <sz val="10"/>
        <color auto="1"/>
      </font>
    </odxf>
    <ndxf>
      <font>
        <sz val="10"/>
        <color auto="1"/>
      </font>
    </ndxf>
  </rcc>
  <rcc rId="3928" sId="3" odxf="1" dxf="1">
    <nc r="AD69">
      <v>0.3</v>
    </nc>
    <odxf>
      <font>
        <sz val="10"/>
        <color auto="1"/>
      </font>
    </odxf>
    <ndxf>
      <font>
        <sz val="10"/>
        <color auto="1"/>
      </font>
    </ndxf>
  </rcc>
  <rcc rId="3929" sId="3" odxf="1" dxf="1">
    <nc r="AE69">
      <v>0</v>
    </nc>
    <odxf>
      <font>
        <sz val="10"/>
        <color auto="1"/>
      </font>
    </odxf>
    <ndxf>
      <font>
        <sz val="10"/>
        <color auto="1"/>
      </font>
    </ndxf>
  </rcc>
  <rcc rId="3930" sId="3" odxf="1" dxf="1">
    <nc r="AF69">
      <v>0</v>
    </nc>
    <odxf>
      <font>
        <sz val="10"/>
        <color auto="1"/>
      </font>
    </odxf>
    <ndxf>
      <font>
        <sz val="10"/>
        <color auto="1"/>
      </font>
    </ndxf>
  </rcc>
  <rcc rId="3931" sId="3" odxf="1" dxf="1">
    <nc r="AG69">
      <v>0</v>
    </nc>
    <odxf>
      <font>
        <sz val="10"/>
        <color auto="1"/>
      </font>
    </odxf>
    <ndxf>
      <font>
        <sz val="10"/>
        <color auto="1"/>
      </font>
    </ndxf>
  </rcc>
  <rcc rId="3932" sId="3" odxf="1" dxf="1">
    <nc r="AH69">
      <v>0</v>
    </nc>
    <odxf>
      <font>
        <sz val="10"/>
        <color auto="1"/>
      </font>
    </odxf>
    <ndxf>
      <font>
        <sz val="10"/>
        <color auto="1"/>
      </font>
    </ndxf>
  </rcc>
  <rcc rId="3933" sId="3" odxf="1" dxf="1">
    <nc r="AI69">
      <v>0</v>
    </nc>
    <odxf>
      <font>
        <sz val="10"/>
        <color auto="1"/>
      </font>
    </odxf>
    <ndxf>
      <font>
        <sz val="10"/>
        <color auto="1"/>
      </font>
    </ndxf>
  </rcc>
  <rcc rId="3934" sId="3" odxf="1" dxf="1">
    <nc r="AJ69">
      <v>0</v>
    </nc>
    <odxf>
      <font>
        <sz val="10"/>
        <color auto="1"/>
      </font>
    </odxf>
    <ndxf>
      <font>
        <sz val="10"/>
        <color auto="1"/>
      </font>
    </ndxf>
  </rcc>
  <rcc rId="3935" sId="3" odxf="1" dxf="1">
    <nc r="AK69">
      <v>0</v>
    </nc>
    <odxf>
      <font>
        <sz val="10"/>
        <color auto="1"/>
      </font>
    </odxf>
    <ndxf>
      <font>
        <sz val="10"/>
        <color auto="1"/>
      </font>
    </ndxf>
  </rcc>
  <rcc rId="3936" sId="3" odxf="1" dxf="1">
    <nc r="AL69">
      <v>0</v>
    </nc>
    <odxf>
      <font>
        <sz val="10"/>
        <color auto="1"/>
      </font>
    </odxf>
    <ndxf>
      <font>
        <sz val="10"/>
        <color auto="1"/>
      </font>
    </ndxf>
  </rcc>
  <rcc rId="3937" sId="3" odxf="1" dxf="1">
    <nc r="AM69">
      <v>0</v>
    </nc>
    <odxf>
      <font>
        <sz val="10"/>
        <color auto="1"/>
      </font>
    </odxf>
    <ndxf>
      <font>
        <sz val="10"/>
        <color auto="1"/>
      </font>
    </ndxf>
  </rcc>
  <rcc rId="3938" sId="3" odxf="1" dxf="1">
    <nc r="AN69">
      <v>0</v>
    </nc>
    <odxf>
      <font>
        <sz val="10"/>
        <color auto="1"/>
      </font>
    </odxf>
    <ndxf>
      <font>
        <sz val="10"/>
        <color auto="1"/>
      </font>
    </ndxf>
  </rcc>
  <rcc rId="3939" sId="3" odxf="1" dxf="1">
    <nc r="AO69">
      <v>0</v>
    </nc>
    <odxf>
      <font>
        <sz val="10"/>
        <color auto="1"/>
      </font>
    </odxf>
    <ndxf>
      <font>
        <sz val="10"/>
        <color auto="1"/>
      </font>
    </ndxf>
  </rcc>
  <rcc rId="3940" sId="3" odxf="1" dxf="1">
    <nc r="AP69">
      <v>0</v>
    </nc>
    <odxf>
      <font>
        <sz val="10"/>
        <color auto="1"/>
      </font>
    </odxf>
    <ndxf>
      <font>
        <sz val="10"/>
        <color auto="1"/>
      </font>
    </ndxf>
  </rcc>
  <rcc rId="3941" sId="3" odxf="1" dxf="1">
    <nc r="AQ69">
      <v>0</v>
    </nc>
    <odxf>
      <font>
        <sz val="10"/>
        <color auto="1"/>
      </font>
    </odxf>
    <ndxf>
      <font>
        <sz val="10"/>
        <color auto="1"/>
      </font>
    </ndxf>
  </rcc>
  <rcc rId="3942" sId="3" odxf="1" dxf="1">
    <nc r="AR69">
      <v>0</v>
    </nc>
    <odxf>
      <font>
        <sz val="10"/>
        <color auto="1"/>
      </font>
    </odxf>
    <ndxf>
      <font>
        <sz val="10"/>
        <color auto="1"/>
      </font>
    </ndxf>
  </rcc>
  <rcc rId="3943" sId="3" odxf="1" dxf="1">
    <nc r="AS69">
      <v>0</v>
    </nc>
    <odxf>
      <font>
        <sz val="10"/>
        <color auto="1"/>
      </font>
    </odxf>
    <ndxf>
      <font>
        <sz val="10"/>
        <color auto="1"/>
      </font>
    </ndxf>
  </rcc>
  <rcc rId="3944" sId="3" odxf="1" dxf="1">
    <nc r="AT69">
      <v>0</v>
    </nc>
    <odxf>
      <font>
        <sz val="10"/>
        <color auto="1"/>
      </font>
    </odxf>
    <ndxf>
      <font>
        <sz val="10"/>
        <color auto="1"/>
      </font>
    </ndxf>
  </rcc>
  <rcc rId="3945" sId="3" odxf="1" dxf="1">
    <nc r="AU69">
      <v>0</v>
    </nc>
    <odxf>
      <font>
        <sz val="10"/>
        <color auto="1"/>
      </font>
    </odxf>
    <ndxf>
      <font>
        <sz val="10"/>
        <color auto="1"/>
      </font>
    </ndxf>
  </rcc>
  <rcc rId="3946" sId="3" odxf="1" dxf="1">
    <nc r="AV69">
      <v>0</v>
    </nc>
    <odxf>
      <font>
        <sz val="10"/>
        <color auto="1"/>
      </font>
    </odxf>
    <ndxf>
      <font>
        <sz val="10"/>
        <color auto="1"/>
      </font>
    </ndxf>
  </rcc>
  <rcc rId="3947" sId="3" odxf="1" dxf="1">
    <nc r="AW69">
      <v>0</v>
    </nc>
    <odxf>
      <font>
        <sz val="10"/>
        <color auto="1"/>
      </font>
    </odxf>
    <ndxf>
      <font>
        <sz val="10"/>
        <color auto="1"/>
      </font>
    </ndxf>
  </rcc>
  <rcc rId="3948" sId="3" odxf="1" dxf="1">
    <nc r="AX69">
      <v>0</v>
    </nc>
    <odxf>
      <font>
        <sz val="10"/>
        <color auto="1"/>
      </font>
    </odxf>
    <ndxf>
      <font>
        <sz val="10"/>
        <color auto="1"/>
      </font>
    </ndxf>
  </rcc>
  <rcc rId="3949" sId="3" odxf="1" dxf="1">
    <nc r="AY69">
      <v>0</v>
    </nc>
    <odxf>
      <font>
        <sz val="10"/>
        <color auto="1"/>
      </font>
    </odxf>
    <ndxf>
      <font>
        <sz val="10"/>
        <color auto="1"/>
      </font>
    </ndxf>
  </rcc>
  <rcc rId="3950" sId="3" odxf="1" dxf="1">
    <nc r="AZ69">
      <v>0</v>
    </nc>
    <odxf>
      <font>
        <sz val="10"/>
        <color auto="1"/>
      </font>
    </odxf>
    <ndxf>
      <font>
        <sz val="10"/>
        <color auto="1"/>
      </font>
    </ndxf>
  </rcc>
  <rcc rId="3951" sId="3" odxf="1" dxf="1">
    <nc r="BA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952" sId="3" odxf="1" dxf="1">
    <nc r="BB69">
      <v>0</v>
    </nc>
    <odxf>
      <font>
        <sz val="10"/>
        <color auto="1"/>
      </font>
    </odxf>
    <ndxf>
      <font>
        <sz val="10"/>
        <color auto="1"/>
      </font>
    </ndxf>
  </rcc>
  <rcc rId="3953" sId="3" odxf="1" dxf="1">
    <nc r="BC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954" sId="3" odxf="1" dxf="1">
    <nc r="BD69">
      <v>0</v>
    </nc>
    <odxf>
      <font>
        <sz val="10"/>
        <color auto="1"/>
      </font>
    </odxf>
    <ndxf>
      <font>
        <sz val="10"/>
        <color auto="1"/>
      </font>
    </ndxf>
  </rcc>
  <rcc rId="3955" sId="3" odxf="1" dxf="1">
    <nc r="BE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3956" sId="3" odxf="1" dxf="1">
    <nc r="BF69">
      <v>163.69999999999999</v>
    </nc>
    <odxf>
      <font>
        <sz val="10"/>
        <color auto="1"/>
      </font>
    </odxf>
    <ndxf>
      <font>
        <sz val="10"/>
        <color auto="1"/>
      </font>
    </ndxf>
  </rcc>
  <rcc rId="3957" sId="3" odxf="1" dxf="1">
    <nc r="BG69">
      <v>245.1</v>
    </nc>
    <odxf>
      <font>
        <sz val="10"/>
        <color auto="1"/>
      </font>
    </odxf>
    <ndxf>
      <font>
        <sz val="10"/>
        <color auto="1"/>
      </font>
    </ndxf>
  </rcc>
  <rcc rId="3958" sId="3" odxf="1" dxf="1">
    <nc r="BH69">
      <v>0.1</v>
    </nc>
    <odxf>
      <font>
        <sz val="10"/>
        <color auto="1"/>
      </font>
    </odxf>
    <ndxf>
      <font>
        <sz val="10"/>
        <color auto="1"/>
      </font>
    </ndxf>
  </rcc>
  <rfmt sheetId="3" sqref="A69:XFD69" start="0" length="0">
    <dxf>
      <alignment vertical="center" wrapText="1"/>
    </dxf>
  </rfmt>
  <rcc rId="3959" sId="3" odxf="1" dxf="1">
    <oc r="A70" t="inlineStr">
      <is>
        <t>GENCO1</t>
      </is>
    </oc>
    <nc r="A70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3960" sId="3" odxf="1" dxf="1">
    <oc r="B70" t="inlineStr">
      <is>
        <t>Bình Thuận</t>
      </is>
    </oc>
    <nc r="B70" t="inlineStr">
      <is>
        <t>Lâm Đồng</t>
      </is>
    </nc>
    <odxf>
      <font>
        <sz val="10"/>
        <color auto="1"/>
      </font>
    </odxf>
    <ndxf>
      <font>
        <sz val="10"/>
        <color auto="1"/>
      </font>
    </ndxf>
  </rcc>
  <rfmt sheetId="3" sqref="C70" start="0" length="0">
    <dxf>
      <font>
        <sz val="10"/>
        <color auto="1"/>
      </font>
    </dxf>
  </rfmt>
  <rfmt sheetId="3" sqref="D70" start="0" length="0">
    <dxf>
      <font>
        <sz val="10"/>
        <color auto="1"/>
      </font>
    </dxf>
  </rfmt>
  <rcc rId="3961" sId="3" odxf="1" dxf="1">
    <oc r="E70" t="inlineStr">
      <is>
        <t>TĐ HÀM THUẬN</t>
      </is>
    </oc>
    <nc r="E70" t="inlineStr">
      <is>
        <t>TĐ ĐỒNG NAI 2</t>
      </is>
    </nc>
    <odxf>
      <font>
        <sz val="10"/>
        <color auto="1"/>
      </font>
    </odxf>
    <ndxf>
      <font>
        <sz val="10"/>
        <color auto="1"/>
      </font>
    </ndxf>
  </rcc>
  <rfmt sheetId="3" sqref="F70" start="0" length="0">
    <dxf>
      <font>
        <sz val="10"/>
        <color auto="1"/>
      </font>
    </dxf>
  </rfmt>
  <rcc rId="3962" sId="3" odxf="1" dxf="1">
    <nc r="G7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3963" sId="3" odxf="1" dxf="1">
    <nc r="H70">
      <v>976.4</v>
    </nc>
    <odxf>
      <font>
        <sz val="10"/>
        <color auto="1"/>
      </font>
    </odxf>
    <ndxf>
      <font>
        <sz val="10"/>
        <color auto="1"/>
      </font>
    </ndxf>
  </rcc>
  <rfmt sheetId="3" sqref="I70" start="0" length="0">
    <dxf>
      <font>
        <sz val="10"/>
        <color auto="1"/>
      </font>
    </dxf>
  </rfmt>
  <rcc rId="3964" sId="3" odxf="1" dxf="1">
    <nc r="J70">
      <v>51.7</v>
    </nc>
    <odxf>
      <font>
        <sz val="10"/>
        <color auto="1"/>
      </font>
    </odxf>
    <ndxf>
      <font>
        <sz val="10"/>
        <color auto="1"/>
      </font>
    </ndxf>
  </rcc>
  <rcc rId="3965" sId="3" odxf="1" dxf="1">
    <nc r="K70">
      <v>51.6</v>
    </nc>
    <odxf>
      <font>
        <sz val="10"/>
        <color auto="1"/>
      </font>
    </odxf>
    <ndxf>
      <font>
        <sz val="10"/>
        <color auto="1"/>
      </font>
    </ndxf>
  </rcc>
  <rcc rId="3966" sId="3" odxf="1" dxf="1">
    <nc r="L70">
      <v>51.6</v>
    </nc>
    <odxf>
      <font>
        <sz val="10"/>
        <color auto="1"/>
      </font>
    </odxf>
    <ndxf>
      <font>
        <sz val="10"/>
        <color auto="1"/>
      </font>
    </ndxf>
  </rcc>
  <rcc rId="3967" sId="3" odxf="1" dxf="1">
    <nc r="M70">
      <v>51.6</v>
    </nc>
    <odxf>
      <font>
        <sz val="10"/>
        <color auto="1"/>
      </font>
    </odxf>
    <ndxf>
      <font>
        <sz val="10"/>
        <color auto="1"/>
      </font>
    </ndxf>
  </rcc>
  <rcc rId="3968" sId="3" odxf="1" dxf="1">
    <nc r="N70">
      <v>51.5</v>
    </nc>
    <odxf>
      <font>
        <sz val="10"/>
        <color auto="1"/>
      </font>
    </odxf>
    <ndxf>
      <font>
        <sz val="10"/>
        <color auto="1"/>
      </font>
    </ndxf>
  </rcc>
  <rcc rId="3969" sId="3" odxf="1" dxf="1">
    <nc r="O70">
      <v>51.6</v>
    </nc>
    <odxf>
      <font>
        <sz val="10"/>
        <color auto="1"/>
      </font>
    </odxf>
    <ndxf>
      <font>
        <sz val="10"/>
        <color auto="1"/>
      </font>
    </ndxf>
  </rcc>
  <rcc rId="3970" sId="3" odxf="1" dxf="1">
    <nc r="P70">
      <v>51.6</v>
    </nc>
    <odxf>
      <font>
        <sz val="10"/>
        <color auto="1"/>
      </font>
    </odxf>
    <ndxf>
      <font>
        <sz val="10"/>
        <color auto="1"/>
      </font>
    </ndxf>
  </rcc>
  <rcc rId="3971" sId="3" odxf="1" dxf="1">
    <nc r="Q70">
      <v>51.6</v>
    </nc>
    <odxf>
      <font>
        <sz val="10"/>
        <color auto="1"/>
      </font>
    </odxf>
    <ndxf>
      <font>
        <sz val="10"/>
        <color auto="1"/>
      </font>
    </ndxf>
  </rcc>
  <rcc rId="3972" sId="3" odxf="1" dxf="1">
    <nc r="R70">
      <v>51.5</v>
    </nc>
    <odxf>
      <font>
        <sz val="10"/>
        <color auto="1"/>
      </font>
    </odxf>
    <ndxf>
      <font>
        <sz val="10"/>
        <color auto="1"/>
      </font>
    </ndxf>
  </rcc>
  <rcc rId="3973" sId="3" odxf="1" dxf="1">
    <nc r="S70">
      <v>51.6</v>
    </nc>
    <odxf>
      <font>
        <sz val="10"/>
        <color auto="1"/>
      </font>
    </odxf>
    <ndxf>
      <font>
        <sz val="10"/>
        <color auto="1"/>
      </font>
    </ndxf>
  </rcc>
  <rcc rId="3974" sId="3" odxf="1" dxf="1">
    <nc r="T70">
      <v>51.6</v>
    </nc>
    <odxf>
      <font>
        <sz val="10"/>
        <color auto="1"/>
      </font>
    </odxf>
    <ndxf>
      <font>
        <sz val="10"/>
        <color auto="1"/>
      </font>
    </ndxf>
  </rcc>
  <rcc rId="3975" sId="3" odxf="1" dxf="1">
    <nc r="U70">
      <v>51.6</v>
    </nc>
    <odxf>
      <font>
        <sz val="10"/>
        <color auto="1"/>
      </font>
    </odxf>
    <ndxf>
      <font>
        <sz val="10"/>
        <color auto="1"/>
      </font>
    </ndxf>
  </rcc>
  <rcc rId="3976" sId="3" odxf="1" dxf="1">
    <nc r="V70">
      <v>51.6</v>
    </nc>
    <odxf>
      <font>
        <sz val="10"/>
        <color auto="1"/>
      </font>
    </odxf>
    <ndxf>
      <font>
        <sz val="10"/>
        <color auto="1"/>
      </font>
    </ndxf>
  </rcc>
  <rcc rId="3977" sId="3" odxf="1" dxf="1">
    <nc r="W70">
      <v>51.5</v>
    </nc>
    <odxf>
      <font>
        <sz val="10"/>
        <color auto="1"/>
      </font>
    </odxf>
    <ndxf>
      <font>
        <sz val="10"/>
        <color auto="1"/>
      </font>
    </ndxf>
  </rcc>
  <rcc rId="3978" sId="3" odxf="1" dxf="1">
    <nc r="X70">
      <v>51.6</v>
    </nc>
    <odxf>
      <font>
        <sz val="10"/>
        <color auto="1"/>
      </font>
    </odxf>
    <ndxf>
      <font>
        <sz val="10"/>
        <color auto="1"/>
      </font>
    </ndxf>
  </rcc>
  <rcc rId="3979" sId="3" odxf="1" dxf="1">
    <nc r="Y70">
      <v>51.6</v>
    </nc>
    <odxf>
      <font>
        <sz val="10"/>
        <color auto="1"/>
      </font>
    </odxf>
    <ndxf>
      <font>
        <sz val="10"/>
        <color auto="1"/>
      </font>
    </ndxf>
  </rcc>
  <rcc rId="3980" sId="3" odxf="1" dxf="1">
    <nc r="Z70">
      <v>51.6</v>
    </nc>
    <odxf>
      <font>
        <sz val="10"/>
        <color auto="1"/>
      </font>
    </odxf>
    <ndxf>
      <font>
        <sz val="10"/>
        <color auto="1"/>
      </font>
    </ndxf>
  </rcc>
  <rcc rId="3981" sId="3" odxf="1" dxf="1">
    <nc r="AA70">
      <v>51.6</v>
    </nc>
    <odxf>
      <font>
        <sz val="10"/>
        <color auto="1"/>
      </font>
    </odxf>
    <ndxf>
      <font>
        <sz val="10"/>
        <color auto="1"/>
      </font>
    </ndxf>
  </rcc>
  <rcc rId="3982" sId="3" odxf="1" dxf="1">
    <nc r="AB70">
      <v>1.5</v>
    </nc>
    <odxf>
      <font>
        <sz val="10"/>
        <color auto="1"/>
      </font>
    </odxf>
    <ndxf>
      <font>
        <sz val="10"/>
        <color auto="1"/>
      </font>
    </ndxf>
  </rcc>
  <rcc rId="3983" sId="3" odxf="1" dxf="1">
    <nc r="AC70">
      <v>1.5</v>
    </nc>
    <odxf>
      <font>
        <sz val="10"/>
        <color auto="1"/>
      </font>
    </odxf>
    <ndxf>
      <font>
        <sz val="10"/>
        <color auto="1"/>
      </font>
    </ndxf>
  </rcc>
  <rcc rId="3984" sId="3" odxf="1" dxf="1">
    <nc r="AD70">
      <v>0</v>
    </nc>
    <odxf>
      <font>
        <sz val="10"/>
        <color auto="1"/>
      </font>
    </odxf>
    <ndxf>
      <font>
        <sz val="10"/>
        <color auto="1"/>
      </font>
    </ndxf>
  </rcc>
  <rcc rId="3985" sId="3" odxf="1" dxf="1">
    <nc r="AE70">
      <v>1.5</v>
    </nc>
    <odxf>
      <font>
        <sz val="10"/>
        <color auto="1"/>
      </font>
    </odxf>
    <ndxf>
      <font>
        <sz val="10"/>
        <color auto="1"/>
      </font>
    </ndxf>
  </rcc>
  <rcc rId="3986" sId="3" odxf="1" dxf="1">
    <nc r="AF70">
      <v>1.5</v>
    </nc>
    <odxf>
      <font>
        <sz val="10"/>
        <color auto="1"/>
      </font>
    </odxf>
    <ndxf>
      <font>
        <sz val="10"/>
        <color auto="1"/>
      </font>
    </ndxf>
  </rcc>
  <rcc rId="3987" sId="3" odxf="1" dxf="1">
    <nc r="AG70">
      <v>1.5</v>
    </nc>
    <odxf>
      <font>
        <sz val="10"/>
        <color auto="1"/>
      </font>
    </odxf>
    <ndxf>
      <font>
        <sz val="10"/>
        <color auto="1"/>
      </font>
    </ndxf>
  </rcc>
  <rcc rId="3988" sId="3" odxf="1" dxf="1">
    <nc r="AH70">
      <v>1.5</v>
    </nc>
    <odxf>
      <font>
        <sz val="10"/>
        <color auto="1"/>
      </font>
    </odxf>
    <ndxf>
      <font>
        <sz val="10"/>
        <color auto="1"/>
      </font>
    </ndxf>
  </rcc>
  <rcc rId="3989" sId="3" odxf="1" dxf="1">
    <nc r="AI70">
      <v>1.5</v>
    </nc>
    <odxf>
      <font>
        <sz val="10"/>
        <color auto="1"/>
      </font>
    </odxf>
    <ndxf>
      <font>
        <sz val="10"/>
        <color auto="1"/>
      </font>
    </ndxf>
  </rcc>
  <rcc rId="3990" sId="3" odxf="1" dxf="1">
    <nc r="AJ70">
      <v>1.5</v>
    </nc>
    <odxf>
      <font>
        <sz val="10"/>
        <color auto="1"/>
      </font>
    </odxf>
    <ndxf>
      <font>
        <sz val="10"/>
        <color auto="1"/>
      </font>
    </ndxf>
  </rcc>
  <rcc rId="3991" sId="3" odxf="1" dxf="1">
    <nc r="AK70">
      <v>51.5</v>
    </nc>
    <odxf>
      <font>
        <sz val="10"/>
        <color auto="1"/>
      </font>
    </odxf>
    <ndxf>
      <font>
        <sz val="10"/>
        <color auto="1"/>
      </font>
    </ndxf>
  </rcc>
  <rcc rId="3992" sId="3" odxf="1" dxf="1">
    <nc r="AL70">
      <v>51.6</v>
    </nc>
    <odxf>
      <font>
        <sz val="10"/>
        <color auto="1"/>
      </font>
    </odxf>
    <ndxf>
      <font>
        <sz val="10"/>
        <color auto="1"/>
      </font>
    </ndxf>
  </rcc>
  <rcc rId="3993" sId="3" odxf="1" dxf="1">
    <nc r="AM70">
      <v>51.6</v>
    </nc>
    <odxf>
      <font>
        <sz val="10"/>
        <color auto="1"/>
      </font>
    </odxf>
    <ndxf>
      <font>
        <sz val="10"/>
        <color auto="1"/>
      </font>
    </ndxf>
  </rcc>
  <rcc rId="3994" sId="3" odxf="1" dxf="1">
    <nc r="AN70">
      <v>51.5</v>
    </nc>
    <odxf>
      <font>
        <sz val="10"/>
        <color auto="1"/>
      </font>
    </odxf>
    <ndxf>
      <font>
        <sz val="10"/>
        <color auto="1"/>
      </font>
    </ndxf>
  </rcc>
  <rcc rId="3995" sId="3" odxf="1" dxf="1">
    <nc r="AO70">
      <v>51.6</v>
    </nc>
    <odxf>
      <font>
        <sz val="10"/>
        <color auto="1"/>
      </font>
    </odxf>
    <ndxf>
      <font>
        <sz val="10"/>
        <color auto="1"/>
      </font>
    </ndxf>
  </rcc>
  <rcc rId="3996" sId="3" odxf="1" dxf="1">
    <nc r="AP70">
      <v>51.7</v>
    </nc>
    <odxf>
      <font>
        <sz val="10"/>
        <color auto="1"/>
      </font>
    </odxf>
    <ndxf>
      <font>
        <sz val="10"/>
        <color auto="1"/>
      </font>
    </ndxf>
  </rcc>
  <rcc rId="3997" sId="3" odxf="1" dxf="1">
    <nc r="AQ70">
      <v>51.6</v>
    </nc>
    <odxf>
      <font>
        <sz val="10"/>
        <color auto="1"/>
      </font>
    </odxf>
    <ndxf>
      <font>
        <sz val="10"/>
        <color auto="1"/>
      </font>
    </ndxf>
  </rcc>
  <rcc rId="3998" sId="3" odxf="1" dxf="1">
    <nc r="AR70">
      <v>51.6</v>
    </nc>
    <odxf>
      <font>
        <sz val="10"/>
        <color auto="1"/>
      </font>
    </odxf>
    <ndxf>
      <font>
        <sz val="10"/>
        <color auto="1"/>
      </font>
    </ndxf>
  </rcc>
  <rcc rId="3999" sId="3" odxf="1" dxf="1">
    <nc r="AS70">
      <v>51.6</v>
    </nc>
    <odxf>
      <font>
        <sz val="10"/>
        <color auto="1"/>
      </font>
    </odxf>
    <ndxf>
      <font>
        <sz val="10"/>
        <color auto="1"/>
      </font>
    </ndxf>
  </rcc>
  <rcc rId="4000" sId="3" odxf="1" dxf="1">
    <nc r="AT70">
      <v>51.6</v>
    </nc>
    <odxf>
      <font>
        <sz val="10"/>
        <color auto="1"/>
      </font>
    </odxf>
    <ndxf>
      <font>
        <sz val="10"/>
        <color auto="1"/>
      </font>
    </ndxf>
  </rcc>
  <rcc rId="4001" sId="3" odxf="1" dxf="1">
    <nc r="AU70">
      <v>51.6</v>
    </nc>
    <odxf>
      <font>
        <sz val="10"/>
        <color auto="1"/>
      </font>
    </odxf>
    <ndxf>
      <font>
        <sz val="10"/>
        <color auto="1"/>
      </font>
    </ndxf>
  </rcc>
  <rcc rId="4002" sId="3" odxf="1" dxf="1">
    <nc r="AV70">
      <v>51.6</v>
    </nc>
    <odxf>
      <font>
        <sz val="10"/>
        <color auto="1"/>
      </font>
    </odxf>
    <ndxf>
      <font>
        <sz val="10"/>
        <color auto="1"/>
      </font>
    </ndxf>
  </rcc>
  <rcc rId="4003" sId="3" odxf="1" dxf="1">
    <nc r="AW70">
      <v>51.5</v>
    </nc>
    <odxf>
      <font>
        <sz val="10"/>
        <color auto="1"/>
      </font>
    </odxf>
    <ndxf>
      <font>
        <sz val="10"/>
        <color auto="1"/>
      </font>
    </ndxf>
  </rcc>
  <rcc rId="4004" sId="3" odxf="1" dxf="1">
    <nc r="AX70">
      <v>51.4</v>
    </nc>
    <odxf>
      <font>
        <sz val="10"/>
        <color auto="1"/>
      </font>
    </odxf>
    <ndxf>
      <font>
        <sz val="10"/>
        <color auto="1"/>
      </font>
    </ndxf>
  </rcc>
  <rcc rId="4005" sId="3" odxf="1" dxf="1">
    <nc r="AY70">
      <v>51.6</v>
    </nc>
    <odxf>
      <font>
        <sz val="10"/>
        <color auto="1"/>
      </font>
    </odxf>
    <ndxf>
      <font>
        <sz val="10"/>
        <color auto="1"/>
      </font>
    </ndxf>
  </rcc>
  <rcc rId="4006" sId="3" odxf="1" dxf="1">
    <nc r="AZ70">
      <v>51.6</v>
    </nc>
    <odxf>
      <font>
        <sz val="10"/>
        <color auto="1"/>
      </font>
    </odxf>
    <ndxf>
      <font>
        <sz val="10"/>
        <color auto="1"/>
      </font>
    </ndxf>
  </rcc>
  <rcc rId="4007" sId="3" odxf="1" dxf="1">
    <nc r="BA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008" sId="3" odxf="1" dxf="1">
    <nc r="BB70">
      <v>51.6</v>
    </nc>
    <odxf>
      <font>
        <sz val="10"/>
        <color auto="1"/>
      </font>
    </odxf>
    <ndxf>
      <font>
        <sz val="10"/>
        <color auto="1"/>
      </font>
    </ndxf>
  </rcc>
  <rcc rId="4009" sId="3" odxf="1" dxf="1">
    <nc r="BC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010" sId="3" odxf="1" dxf="1">
    <nc r="BD70">
      <v>51.6</v>
    </nc>
    <odxf>
      <font>
        <sz val="10"/>
        <color auto="1"/>
      </font>
    </odxf>
    <ndxf>
      <font>
        <sz val="10"/>
        <color auto="1"/>
      </font>
    </ndxf>
  </rcc>
  <rcc rId="4011" sId="3" odxf="1" dxf="1">
    <nc r="BE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012" sId="3" odxf="1" dxf="1">
    <nc r="BF70">
      <v>40.700000000000003</v>
    </nc>
    <odxf>
      <font>
        <sz val="10"/>
        <color auto="1"/>
      </font>
    </odxf>
    <ndxf>
      <font>
        <sz val="10"/>
        <color auto="1"/>
      </font>
    </ndxf>
  </rcc>
  <rcc rId="4013" sId="3" odxf="1" dxf="1">
    <nc r="BG70">
      <v>51.8</v>
    </nc>
    <odxf>
      <font>
        <sz val="10"/>
        <color auto="1"/>
      </font>
    </odxf>
    <ndxf>
      <font>
        <sz val="10"/>
        <color auto="1"/>
      </font>
    </ndxf>
  </rcc>
  <rcc rId="4014" sId="3" odxf="1" dxf="1">
    <nc r="BH70">
      <v>1.5</v>
    </nc>
    <odxf>
      <font>
        <sz val="10"/>
        <color auto="1"/>
      </font>
    </odxf>
    <ndxf>
      <font>
        <sz val="10"/>
        <color auto="1"/>
      </font>
    </ndxf>
  </rcc>
  <rfmt sheetId="3" sqref="A70:XFD70" start="0" length="0">
    <dxf>
      <alignment vertical="center" wrapText="1"/>
    </dxf>
  </rfmt>
  <rcc rId="4015" sId="3" odxf="1" dxf="1">
    <oc r="A71" t="inlineStr">
      <is>
        <t>GENCO1</t>
      </is>
    </oc>
    <nc r="A71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4016" sId="3" odxf="1" dxf="1">
    <oc r="B71" t="inlineStr">
      <is>
        <t>Bình Thuận</t>
      </is>
    </oc>
    <nc r="B71" t="inlineStr">
      <is>
        <t>Lâm Đồng</t>
      </is>
    </nc>
    <odxf>
      <font>
        <sz val="10"/>
        <color auto="1"/>
      </font>
    </odxf>
    <ndxf>
      <font>
        <sz val="10"/>
        <color auto="1"/>
      </font>
    </ndxf>
  </rcc>
  <rfmt sheetId="3" sqref="C71" start="0" length="0">
    <dxf>
      <font>
        <sz val="10"/>
        <color auto="1"/>
      </font>
    </dxf>
  </rfmt>
  <rfmt sheetId="3" sqref="D71" start="0" length="0">
    <dxf>
      <font>
        <sz val="10"/>
        <color auto="1"/>
      </font>
    </dxf>
  </rfmt>
  <rcc rId="4017" sId="3" odxf="1" dxf="1">
    <oc r="E71" t="inlineStr">
      <is>
        <t>TĐ HÀM THUẬN</t>
      </is>
    </oc>
    <nc r="E71" t="inlineStr">
      <is>
        <t>TĐ ĐỒNG NAI 2</t>
      </is>
    </nc>
    <odxf>
      <font>
        <sz val="10"/>
        <color auto="1"/>
      </font>
    </odxf>
    <ndxf>
      <font>
        <sz val="10"/>
        <color auto="1"/>
      </font>
    </ndxf>
  </rcc>
  <rfmt sheetId="3" sqref="F71" start="0" length="0">
    <dxf>
      <font>
        <sz val="10"/>
        <color auto="1"/>
      </font>
    </dxf>
  </rfmt>
  <rcc rId="4018" sId="3" odxf="1" dxf="1">
    <nc r="G7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019" sId="3" odxf="1" dxf="1">
    <nc r="H71">
      <v>976.4</v>
    </nc>
    <odxf>
      <font>
        <sz val="10"/>
        <color auto="1"/>
      </font>
    </odxf>
    <ndxf>
      <font>
        <sz val="10"/>
        <color auto="1"/>
      </font>
    </ndxf>
  </rcc>
  <rfmt sheetId="3" sqref="I71" start="0" length="0">
    <dxf>
      <font>
        <sz val="10"/>
        <color auto="1"/>
      </font>
    </dxf>
  </rfmt>
  <rcc rId="4020" sId="3" odxf="1" dxf="1">
    <nc r="J71">
      <v>0</v>
    </nc>
    <odxf>
      <font>
        <sz val="10"/>
        <color auto="1"/>
      </font>
    </odxf>
    <ndxf>
      <font>
        <sz val="10"/>
        <color auto="1"/>
      </font>
    </ndxf>
  </rcc>
  <rcc rId="4021" sId="3" odxf="1" dxf="1">
    <nc r="K71">
      <v>0</v>
    </nc>
    <odxf>
      <font>
        <sz val="10"/>
        <color auto="1"/>
      </font>
    </odxf>
    <ndxf>
      <font>
        <sz val="10"/>
        <color auto="1"/>
      </font>
    </ndxf>
  </rcc>
  <rcc rId="4022" sId="3" odxf="1" dxf="1">
    <nc r="L71">
      <v>0</v>
    </nc>
    <odxf>
      <font>
        <sz val="10"/>
        <color auto="1"/>
      </font>
    </odxf>
    <ndxf>
      <font>
        <sz val="10"/>
        <color auto="1"/>
      </font>
    </ndxf>
  </rcc>
  <rcc rId="4023" sId="3" odxf="1" dxf="1">
    <nc r="M71">
      <v>0</v>
    </nc>
    <odxf>
      <font>
        <sz val="10"/>
        <color auto="1"/>
      </font>
    </odxf>
    <ndxf>
      <font>
        <sz val="10"/>
        <color auto="1"/>
      </font>
    </ndxf>
  </rcc>
  <rcc rId="4024" sId="3" odxf="1" dxf="1">
    <nc r="N71">
      <v>0</v>
    </nc>
    <odxf>
      <font>
        <sz val="10"/>
        <color auto="1"/>
      </font>
    </odxf>
    <ndxf>
      <font>
        <sz val="10"/>
        <color auto="1"/>
      </font>
    </ndxf>
  </rcc>
  <rcc rId="4025" sId="3" odxf="1" dxf="1">
    <nc r="O71">
      <v>2069.1999999999998</v>
    </nc>
    <odxf>
      <font>
        <sz val="10"/>
        <color auto="1"/>
      </font>
    </odxf>
    <ndxf>
      <font>
        <sz val="10"/>
        <color auto="1"/>
      </font>
    </ndxf>
  </rcc>
  <rcc rId="4026" sId="3" odxf="1" dxf="1">
    <nc r="P71">
      <v>2069.1999999999998</v>
    </nc>
    <odxf>
      <font>
        <sz val="10"/>
        <color auto="1"/>
      </font>
    </odxf>
    <ndxf>
      <font>
        <sz val="10"/>
        <color auto="1"/>
      </font>
    </ndxf>
  </rcc>
  <rcc rId="4027" sId="3" odxf="1" dxf="1">
    <nc r="Q71">
      <v>2069.1999999999998</v>
    </nc>
    <odxf>
      <font>
        <sz val="10"/>
        <color auto="1"/>
      </font>
    </odxf>
    <ndxf>
      <font>
        <sz val="10"/>
        <color auto="1"/>
      </font>
    </ndxf>
  </rcc>
  <rcc rId="4028" sId="3" odxf="1" dxf="1">
    <nc r="R71">
      <v>2079</v>
    </nc>
    <odxf>
      <font>
        <sz val="10"/>
        <color auto="1"/>
      </font>
    </odxf>
    <ndxf>
      <font>
        <sz val="10"/>
        <color auto="1"/>
      </font>
    </ndxf>
  </rcc>
  <rcc rId="4029" sId="3" odxf="1" dxf="1">
    <nc r="S71">
      <v>2069.1999999999998</v>
    </nc>
    <odxf>
      <font>
        <sz val="10"/>
        <color auto="1"/>
      </font>
    </odxf>
    <ndxf>
      <font>
        <sz val="10"/>
        <color auto="1"/>
      </font>
    </ndxf>
  </rcc>
  <rcc rId="4030" sId="3" odxf="1" dxf="1">
    <nc r="T71">
      <v>2069</v>
    </nc>
    <odxf>
      <font>
        <sz val="10"/>
        <color auto="1"/>
      </font>
    </odxf>
    <ndxf>
      <font>
        <sz val="10"/>
        <color auto="1"/>
      </font>
    </ndxf>
  </rcc>
  <rcc rId="4031" sId="3" odxf="1" dxf="1">
    <nc r="U71">
      <v>2068.9</v>
    </nc>
    <odxf>
      <font>
        <sz val="10"/>
        <color auto="1"/>
      </font>
    </odxf>
    <ndxf>
      <font>
        <sz val="10"/>
        <color auto="1"/>
      </font>
    </ndxf>
  </rcc>
  <rcc rId="4032" sId="3" odxf="1" dxf="1">
    <nc r="V71">
      <v>2068.8000000000002</v>
    </nc>
    <odxf>
      <font>
        <sz val="10"/>
        <color auto="1"/>
      </font>
    </odxf>
    <ndxf>
      <font>
        <sz val="10"/>
        <color auto="1"/>
      </font>
    </ndxf>
  </rcc>
  <rcc rId="4033" sId="3" odxf="1" dxf="1">
    <nc r="W71">
      <v>1589.1</v>
    </nc>
    <odxf>
      <font>
        <sz val="10"/>
        <color auto="1"/>
      </font>
    </odxf>
    <ndxf>
      <font>
        <sz val="10"/>
        <color auto="1"/>
      </font>
    </ndxf>
  </rcc>
  <rcc rId="4034" sId="3" odxf="1" dxf="1">
    <nc r="X71">
      <v>2068.5</v>
    </nc>
    <odxf>
      <font>
        <sz val="10"/>
        <color auto="1"/>
      </font>
    </odxf>
    <ndxf>
      <font>
        <sz val="10"/>
        <color auto="1"/>
      </font>
    </ndxf>
  </rcc>
  <rcc rId="4035" sId="3" odxf="1" dxf="1">
    <nc r="Y71">
      <v>2068.6</v>
    </nc>
    <odxf>
      <font>
        <sz val="10"/>
        <color auto="1"/>
      </font>
    </odxf>
    <ndxf>
      <font>
        <sz val="10"/>
        <color auto="1"/>
      </font>
    </ndxf>
  </rcc>
  <rcc rId="4036" sId="3" odxf="1" dxf="1">
    <nc r="Z71">
      <v>2068.5</v>
    </nc>
    <odxf>
      <font>
        <sz val="10"/>
        <color auto="1"/>
      </font>
    </odxf>
    <ndxf>
      <font>
        <sz val="10"/>
        <color auto="1"/>
      </font>
    </ndxf>
  </rcc>
  <rcc rId="4037" sId="3" odxf="1" dxf="1">
    <nc r="AA71">
      <v>0</v>
    </nc>
    <odxf>
      <font>
        <sz val="10"/>
        <color auto="1"/>
      </font>
    </odxf>
    <ndxf>
      <font>
        <sz val="10"/>
        <color auto="1"/>
      </font>
    </ndxf>
  </rcc>
  <rcc rId="4038" sId="3" odxf="1" dxf="1">
    <nc r="AB71">
      <v>0</v>
    </nc>
    <odxf>
      <font>
        <sz val="10"/>
        <color auto="1"/>
      </font>
    </odxf>
    <ndxf>
      <font>
        <sz val="10"/>
        <color auto="1"/>
      </font>
    </ndxf>
  </rcc>
  <rcc rId="4039" sId="3" odxf="1" dxf="1">
    <nc r="AC71">
      <v>0</v>
    </nc>
    <odxf>
      <font>
        <sz val="10"/>
        <color auto="1"/>
      </font>
    </odxf>
    <ndxf>
      <font>
        <sz val="10"/>
        <color auto="1"/>
      </font>
    </ndxf>
  </rcc>
  <rcc rId="4040" sId="3" odxf="1" dxf="1">
    <nc r="AD71">
      <v>0</v>
    </nc>
    <odxf>
      <font>
        <sz val="10"/>
        <color auto="1"/>
      </font>
    </odxf>
    <ndxf>
      <font>
        <sz val="10"/>
        <color auto="1"/>
      </font>
    </ndxf>
  </rcc>
  <rcc rId="4041" sId="3" odxf="1" dxf="1">
    <nc r="AE71">
      <v>0</v>
    </nc>
    <odxf>
      <font>
        <sz val="10"/>
        <color auto="1"/>
      </font>
    </odxf>
    <ndxf>
      <font>
        <sz val="10"/>
        <color auto="1"/>
      </font>
    </ndxf>
  </rcc>
  <rcc rId="4042" sId="3" odxf="1" dxf="1">
    <nc r="AF71">
      <v>0</v>
    </nc>
    <odxf>
      <font>
        <sz val="10"/>
        <color auto="1"/>
      </font>
    </odxf>
    <ndxf>
      <font>
        <sz val="10"/>
        <color auto="1"/>
      </font>
    </ndxf>
  </rcc>
  <rcc rId="4043" sId="3" odxf="1" dxf="1">
    <nc r="AG71">
      <v>0</v>
    </nc>
    <odxf>
      <font>
        <sz val="10"/>
        <color auto="1"/>
      </font>
    </odxf>
    <ndxf>
      <font>
        <sz val="10"/>
        <color auto="1"/>
      </font>
    </ndxf>
  </rcc>
  <rcc rId="4044" sId="3" odxf="1" dxf="1">
    <nc r="AH71">
      <v>0</v>
    </nc>
    <odxf>
      <font>
        <sz val="10"/>
        <color auto="1"/>
      </font>
    </odxf>
    <ndxf>
      <font>
        <sz val="10"/>
        <color auto="1"/>
      </font>
    </ndxf>
  </rcc>
  <rcc rId="4045" sId="3" odxf="1" dxf="1">
    <nc r="AI71">
      <v>0</v>
    </nc>
    <odxf>
      <font>
        <sz val="10"/>
        <color auto="1"/>
      </font>
    </odxf>
    <ndxf>
      <font>
        <sz val="10"/>
        <color auto="1"/>
      </font>
    </ndxf>
  </rcc>
  <rcc rId="4046" sId="3" odxf="1" dxf="1">
    <nc r="AJ71">
      <v>0</v>
    </nc>
    <odxf>
      <font>
        <sz val="10"/>
        <color auto="1"/>
      </font>
    </odxf>
    <ndxf>
      <font>
        <sz val="10"/>
        <color auto="1"/>
      </font>
    </ndxf>
  </rcc>
  <rcc rId="4047" sId="3" odxf="1" dxf="1">
    <nc r="AK71">
      <v>0</v>
    </nc>
    <odxf>
      <font>
        <sz val="10"/>
        <color auto="1"/>
      </font>
    </odxf>
    <ndxf>
      <font>
        <sz val="10"/>
        <color auto="1"/>
      </font>
    </ndxf>
  </rcc>
  <rcc rId="4048" sId="3" odxf="1" dxf="1">
    <nc r="AL71">
      <v>0</v>
    </nc>
    <odxf>
      <font>
        <sz val="10"/>
        <color auto="1"/>
      </font>
    </odxf>
    <ndxf>
      <font>
        <sz val="10"/>
        <color auto="1"/>
      </font>
    </ndxf>
  </rcc>
  <rcc rId="4049" sId="3" odxf="1" dxf="1">
    <nc r="AM71">
      <v>0</v>
    </nc>
    <odxf>
      <font>
        <sz val="10"/>
        <color auto="1"/>
      </font>
    </odxf>
    <ndxf>
      <font>
        <sz val="10"/>
        <color auto="1"/>
      </font>
    </ndxf>
  </rcc>
  <rcc rId="4050" sId="3" odxf="1" dxf="1">
    <nc r="AN71">
      <v>0</v>
    </nc>
    <odxf>
      <font>
        <sz val="10"/>
        <color auto="1"/>
      </font>
    </odxf>
    <ndxf>
      <font>
        <sz val="10"/>
        <color auto="1"/>
      </font>
    </ndxf>
  </rcc>
  <rcc rId="4051" sId="3" odxf="1" dxf="1">
    <nc r="AO71">
      <v>0</v>
    </nc>
    <odxf>
      <font>
        <sz val="10"/>
        <color auto="1"/>
      </font>
    </odxf>
    <ndxf>
      <font>
        <sz val="10"/>
        <color auto="1"/>
      </font>
    </ndxf>
  </rcc>
  <rcc rId="4052" sId="3" odxf="1" dxf="1">
    <nc r="AP71">
      <v>0</v>
    </nc>
    <odxf>
      <font>
        <sz val="10"/>
        <color auto="1"/>
      </font>
    </odxf>
    <ndxf>
      <font>
        <sz val="10"/>
        <color auto="1"/>
      </font>
    </ndxf>
  </rcc>
  <rcc rId="4053" sId="3" odxf="1" dxf="1">
    <nc r="AQ71">
      <v>0</v>
    </nc>
    <odxf>
      <font>
        <sz val="10"/>
        <color auto="1"/>
      </font>
    </odxf>
    <ndxf>
      <font>
        <sz val="10"/>
        <color auto="1"/>
      </font>
    </ndxf>
  </rcc>
  <rcc rId="4054" sId="3" odxf="1" dxf="1">
    <nc r="AR71">
      <v>0</v>
    </nc>
    <odxf>
      <font>
        <sz val="10"/>
        <color auto="1"/>
      </font>
    </odxf>
    <ndxf>
      <font>
        <sz val="10"/>
        <color auto="1"/>
      </font>
    </ndxf>
  </rcc>
  <rcc rId="4055" sId="3" odxf="1" dxf="1">
    <nc r="AS71">
      <v>0</v>
    </nc>
    <odxf>
      <font>
        <sz val="10"/>
        <color auto="1"/>
      </font>
    </odxf>
    <ndxf>
      <font>
        <sz val="10"/>
        <color auto="1"/>
      </font>
    </ndxf>
  </rcc>
  <rcc rId="4056" sId="3" odxf="1" dxf="1">
    <nc r="AT71">
      <v>0</v>
    </nc>
    <odxf>
      <font>
        <sz val="10"/>
        <color auto="1"/>
      </font>
    </odxf>
    <ndxf>
      <font>
        <sz val="10"/>
        <color auto="1"/>
      </font>
    </ndxf>
  </rcc>
  <rcc rId="4057" sId="3" odxf="1" dxf="1">
    <nc r="AU71">
      <v>0</v>
    </nc>
    <odxf>
      <font>
        <sz val="10"/>
        <color auto="1"/>
      </font>
    </odxf>
    <ndxf>
      <font>
        <sz val="10"/>
        <color auto="1"/>
      </font>
    </ndxf>
  </rcc>
  <rcc rId="4058" sId="3" odxf="1" dxf="1">
    <nc r="AV71">
      <v>0</v>
    </nc>
    <odxf>
      <font>
        <sz val="10"/>
        <color auto="1"/>
      </font>
    </odxf>
    <ndxf>
      <font>
        <sz val="10"/>
        <color auto="1"/>
      </font>
    </ndxf>
  </rcc>
  <rcc rId="4059" sId="3" odxf="1" dxf="1">
    <nc r="AW71">
      <v>0</v>
    </nc>
    <odxf>
      <font>
        <sz val="10"/>
        <color auto="1"/>
      </font>
    </odxf>
    <ndxf>
      <font>
        <sz val="10"/>
        <color auto="1"/>
      </font>
    </ndxf>
  </rcc>
  <rcc rId="4060" sId="3" odxf="1" dxf="1">
    <nc r="AX71">
      <v>0</v>
    </nc>
    <odxf>
      <font>
        <sz val="10"/>
        <color auto="1"/>
      </font>
    </odxf>
    <ndxf>
      <font>
        <sz val="10"/>
        <color auto="1"/>
      </font>
    </ndxf>
  </rcc>
  <rcc rId="4061" sId="3" odxf="1" dxf="1">
    <nc r="AY71">
      <v>0</v>
    </nc>
    <odxf>
      <font>
        <sz val="10"/>
        <color auto="1"/>
      </font>
    </odxf>
    <ndxf>
      <font>
        <sz val="10"/>
        <color auto="1"/>
      </font>
    </ndxf>
  </rcc>
  <rcc rId="4062" sId="3" odxf="1" dxf="1">
    <nc r="AZ71">
      <v>0</v>
    </nc>
    <odxf>
      <font>
        <sz val="10"/>
        <color auto="1"/>
      </font>
    </odxf>
    <ndxf>
      <font>
        <sz val="10"/>
        <color auto="1"/>
      </font>
    </ndxf>
  </rcc>
  <rcc rId="4063" sId="3" odxf="1" dxf="1">
    <nc r="BA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064" sId="3" odxf="1" dxf="1">
    <nc r="BB71">
      <v>0</v>
    </nc>
    <odxf>
      <font>
        <sz val="10"/>
        <color auto="1"/>
      </font>
    </odxf>
    <ndxf>
      <font>
        <sz val="10"/>
        <color auto="1"/>
      </font>
    </ndxf>
  </rcc>
  <rcc rId="4065" sId="3" odxf="1" dxf="1">
    <nc r="BC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066" sId="3" odxf="1" dxf="1">
    <nc r="BD71">
      <v>0</v>
    </nc>
    <odxf>
      <font>
        <sz val="10"/>
        <color auto="1"/>
      </font>
    </odxf>
    <ndxf>
      <font>
        <sz val="10"/>
        <color auto="1"/>
      </font>
    </ndxf>
  </rcc>
  <rcc rId="4067" sId="3" odxf="1" dxf="1">
    <nc r="BE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068" sId="3" odxf="1" dxf="1">
    <nc r="BF71">
      <v>40.700000000000003</v>
    </nc>
    <odxf>
      <font>
        <sz val="10"/>
        <color auto="1"/>
      </font>
    </odxf>
    <ndxf>
      <font>
        <sz val="10"/>
        <color auto="1"/>
      </font>
    </ndxf>
  </rcc>
  <rcc rId="4069" sId="3" odxf="1" dxf="1">
    <nc r="BG71">
      <v>51.8</v>
    </nc>
    <odxf>
      <font>
        <sz val="10"/>
        <color auto="1"/>
      </font>
    </odxf>
    <ndxf>
      <font>
        <sz val="10"/>
        <color auto="1"/>
      </font>
    </ndxf>
  </rcc>
  <rcc rId="4070" sId="3" odxf="1" dxf="1">
    <nc r="BH71">
      <v>1.5</v>
    </nc>
    <odxf>
      <font>
        <sz val="10"/>
        <color auto="1"/>
      </font>
    </odxf>
    <ndxf>
      <font>
        <sz val="10"/>
        <color auto="1"/>
      </font>
    </ndxf>
  </rcc>
  <rfmt sheetId="3" sqref="A71:XFD71" start="0" length="0">
    <dxf>
      <alignment vertical="center" wrapText="1"/>
    </dxf>
  </rfmt>
  <rcc rId="4071" sId="3" odxf="1" dxf="1">
    <oc r="A72" t="inlineStr">
      <is>
        <t>EVN</t>
      </is>
    </oc>
    <nc r="A72" t="inlineStr">
      <is>
        <t>GENCO1</t>
      </is>
    </nc>
    <odxf>
      <font>
        <sz val="10"/>
        <color auto="1"/>
      </font>
    </odxf>
    <ndxf>
      <font>
        <sz val="10"/>
        <color auto="1"/>
      </font>
    </ndxf>
  </rcc>
  <rcc rId="4072" sId="3" odxf="1" dxf="1">
    <oc r="B72" t="inlineStr">
      <is>
        <t>Đồng Nai</t>
      </is>
    </oc>
    <nc r="B72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72" start="0" length="0">
    <dxf>
      <font>
        <sz val="10"/>
        <color auto="1"/>
      </font>
    </dxf>
  </rfmt>
  <rfmt sheetId="3" sqref="D72" start="0" length="0">
    <dxf>
      <font>
        <sz val="10"/>
        <color auto="1"/>
      </font>
    </dxf>
  </rfmt>
  <rcc rId="4073" sId="3" odxf="1" dxf="1">
    <oc r="E72" t="inlineStr">
      <is>
        <t>TĐ TRỊ AN</t>
      </is>
    </oc>
    <nc r="E72" t="inlineStr">
      <is>
        <t>TĐ HÀM THUẬN</t>
      </is>
    </nc>
    <odxf>
      <font>
        <sz val="10"/>
        <color auto="1"/>
      </font>
    </odxf>
    <ndxf>
      <font>
        <sz val="10"/>
        <color auto="1"/>
      </font>
    </ndxf>
  </rcc>
  <rfmt sheetId="3" sqref="F72" start="0" length="0">
    <dxf>
      <font>
        <sz val="10"/>
        <color auto="1"/>
      </font>
    </dxf>
  </rfmt>
  <rcc rId="4074" sId="3" odxf="1" dxf="1">
    <nc r="G7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075" sId="3" odxf="1" dxf="1">
    <nc r="H72">
      <v>2444.6999999999998</v>
    </nc>
    <odxf>
      <font>
        <sz val="10"/>
        <color auto="1"/>
      </font>
    </odxf>
    <ndxf>
      <font>
        <sz val="10"/>
        <color auto="1"/>
      </font>
    </ndxf>
  </rcc>
  <rfmt sheetId="3" sqref="I72" start="0" length="0">
    <dxf>
      <font>
        <sz val="10"/>
        <color auto="1"/>
      </font>
    </dxf>
  </rfmt>
  <rcc rId="4076" sId="3" odxf="1" dxf="1">
    <nc r="J72">
      <v>118.2</v>
    </nc>
    <odxf>
      <font>
        <sz val="10"/>
        <color auto="1"/>
      </font>
    </odxf>
    <ndxf>
      <font>
        <sz val="10"/>
        <color auto="1"/>
      </font>
    </ndxf>
  </rcc>
  <rcc rId="4077" sId="3" odxf="1" dxf="1">
    <nc r="K72">
      <v>119.1</v>
    </nc>
    <odxf>
      <font>
        <sz val="10"/>
        <color auto="1"/>
      </font>
    </odxf>
    <ndxf>
      <font>
        <sz val="10"/>
        <color auto="1"/>
      </font>
    </ndxf>
  </rcc>
  <rcc rId="4078" sId="3" odxf="1" dxf="1">
    <nc r="L72">
      <v>58.9</v>
    </nc>
    <odxf>
      <font>
        <sz val="10"/>
        <color auto="1"/>
      </font>
    </odxf>
    <ndxf>
      <font>
        <sz val="10"/>
        <color auto="1"/>
      </font>
    </ndxf>
  </rcc>
  <rcc rId="4079" sId="3" odxf="1" dxf="1">
    <nc r="M72">
      <v>0.2</v>
    </nc>
    <odxf>
      <font>
        <sz val="10"/>
        <color auto="1"/>
      </font>
    </odxf>
    <ndxf>
      <font>
        <sz val="10"/>
        <color auto="1"/>
      </font>
    </ndxf>
  </rcc>
  <rcc rId="4080" sId="3" odxf="1" dxf="1">
    <nc r="N72">
      <v>0.2</v>
    </nc>
    <odxf>
      <font>
        <sz val="10"/>
        <color auto="1"/>
      </font>
    </odxf>
    <ndxf>
      <font>
        <sz val="10"/>
        <color auto="1"/>
      </font>
    </ndxf>
  </rcc>
  <rcc rId="4081" sId="3" odxf="1" dxf="1">
    <nc r="O72">
      <v>0.2</v>
    </nc>
    <odxf>
      <font>
        <sz val="10"/>
        <color auto="1"/>
      </font>
    </odxf>
    <ndxf>
      <font>
        <sz val="10"/>
        <color auto="1"/>
      </font>
    </ndxf>
  </rcc>
  <rcc rId="4082" sId="3" odxf="1" dxf="1">
    <nc r="P72">
      <v>0.2</v>
    </nc>
    <odxf>
      <font>
        <sz val="10"/>
        <color auto="1"/>
      </font>
    </odxf>
    <ndxf>
      <font>
        <sz val="10"/>
        <color auto="1"/>
      </font>
    </ndxf>
  </rcc>
  <rcc rId="4083" sId="3" odxf="1" dxf="1">
    <nc r="Q72">
      <v>58.1</v>
    </nc>
    <odxf>
      <font>
        <sz val="10"/>
        <color auto="1"/>
      </font>
    </odxf>
    <ndxf>
      <font>
        <sz val="10"/>
        <color auto="1"/>
      </font>
    </ndxf>
  </rcc>
  <rcc rId="4084" sId="3" odxf="1" dxf="1">
    <nc r="R72">
      <v>58.1</v>
    </nc>
    <odxf>
      <font>
        <sz val="10"/>
        <color auto="1"/>
      </font>
    </odxf>
    <ndxf>
      <font>
        <sz val="10"/>
        <color auto="1"/>
      </font>
    </ndxf>
  </rcc>
  <rcc rId="4085" sId="3" odxf="1" dxf="1">
    <nc r="S72">
      <v>58.1</v>
    </nc>
    <odxf>
      <font>
        <sz val="10"/>
        <color auto="1"/>
      </font>
    </odxf>
    <ndxf>
      <font>
        <sz val="10"/>
        <color auto="1"/>
      </font>
    </ndxf>
  </rcc>
  <rcc rId="4086" sId="3" odxf="1" dxf="1">
    <nc r="T72">
      <v>127.4</v>
    </nc>
    <odxf>
      <font>
        <sz val="10"/>
        <color auto="1"/>
      </font>
    </odxf>
    <ndxf>
      <font>
        <sz val="10"/>
        <color auto="1"/>
      </font>
    </ndxf>
  </rcc>
  <rcc rId="4087" sId="3" odxf="1" dxf="1">
    <nc r="U72">
      <v>150.1</v>
    </nc>
    <odxf>
      <font>
        <sz val="10"/>
        <color auto="1"/>
      </font>
    </odxf>
    <ndxf>
      <font>
        <sz val="10"/>
        <color auto="1"/>
      </font>
    </ndxf>
  </rcc>
  <rcc rId="4088" sId="3" odxf="1" dxf="1">
    <nc r="V72">
      <v>119.7</v>
    </nc>
    <odxf>
      <font>
        <sz val="10"/>
        <color auto="1"/>
      </font>
    </odxf>
    <ndxf>
      <font>
        <sz val="10"/>
        <color auto="1"/>
      </font>
    </ndxf>
  </rcc>
  <rcc rId="4089" sId="3" odxf="1" dxf="1">
    <nc r="W72">
      <v>119.4</v>
    </nc>
    <odxf>
      <font>
        <sz val="10"/>
        <color auto="1"/>
      </font>
    </odxf>
    <ndxf>
      <font>
        <sz val="10"/>
        <color auto="1"/>
      </font>
    </ndxf>
  </rcc>
  <rcc rId="4090" sId="3" odxf="1" dxf="1">
    <nc r="X72">
      <v>212.6</v>
    </nc>
    <odxf>
      <font>
        <sz val="10"/>
        <color auto="1"/>
      </font>
    </odxf>
    <ndxf>
      <font>
        <sz val="10"/>
        <color auto="1"/>
      </font>
    </ndxf>
  </rcc>
  <rcc rId="4091" sId="3" odxf="1" dxf="1">
    <nc r="Y72">
      <v>92.3</v>
    </nc>
    <odxf>
      <font>
        <sz val="10"/>
        <color auto="1"/>
      </font>
    </odxf>
    <ndxf>
      <font>
        <sz val="10"/>
        <color auto="1"/>
      </font>
    </ndxf>
  </rcc>
  <rcc rId="4092" sId="3" odxf="1" dxf="1">
    <nc r="Z72">
      <v>0.2</v>
    </nc>
    <odxf>
      <font>
        <sz val="10"/>
        <color auto="1"/>
      </font>
    </odxf>
    <ndxf>
      <font>
        <sz val="10"/>
        <color auto="1"/>
      </font>
    </ndxf>
  </rcc>
  <rcc rId="4093" sId="3" odxf="1" dxf="1">
    <nc r="AA72">
      <v>0.2</v>
    </nc>
    <odxf>
      <font>
        <sz val="10"/>
        <color auto="1"/>
      </font>
    </odxf>
    <ndxf>
      <font>
        <sz val="10"/>
        <color auto="1"/>
      </font>
    </ndxf>
  </rcc>
  <rcc rId="4094" sId="3" odxf="1" dxf="1">
    <nc r="AB72">
      <v>0.2</v>
    </nc>
    <odxf>
      <font>
        <sz val="10"/>
        <color auto="1"/>
      </font>
    </odxf>
    <ndxf>
      <font>
        <sz val="10"/>
        <color auto="1"/>
      </font>
    </ndxf>
  </rcc>
  <rcc rId="4095" sId="3" odxf="1" dxf="1">
    <nc r="AC72">
      <v>0.2</v>
    </nc>
    <odxf>
      <font>
        <sz val="10"/>
        <color auto="1"/>
      </font>
    </odxf>
    <ndxf>
      <font>
        <sz val="10"/>
        <color auto="1"/>
      </font>
    </ndxf>
  </rcc>
  <rcc rId="4096" sId="3" odxf="1" dxf="1">
    <nc r="AD72">
      <v>0.4</v>
    </nc>
    <odxf>
      <font>
        <sz val="10"/>
        <color auto="1"/>
      </font>
    </odxf>
    <ndxf>
      <font>
        <sz val="10"/>
        <color auto="1"/>
      </font>
    </ndxf>
  </rcc>
  <rcc rId="4097" sId="3" odxf="1" dxf="1">
    <nc r="AE72">
      <v>0.2</v>
    </nc>
    <odxf>
      <font>
        <sz val="10"/>
        <color auto="1"/>
      </font>
    </odxf>
    <ndxf>
      <font>
        <sz val="10"/>
        <color auto="1"/>
      </font>
    </ndxf>
  </rcc>
  <rcc rId="4098" sId="3" odxf="1" dxf="1">
    <nc r="AF72">
      <v>0.2</v>
    </nc>
    <odxf>
      <font>
        <sz val="10"/>
        <color auto="1"/>
      </font>
    </odxf>
    <ndxf>
      <font>
        <sz val="10"/>
        <color auto="1"/>
      </font>
    </ndxf>
  </rcc>
  <rcc rId="4099" sId="3" odxf="1" dxf="1">
    <nc r="AG72">
      <v>0.2</v>
    </nc>
    <odxf>
      <font>
        <sz val="10"/>
        <color auto="1"/>
      </font>
    </odxf>
    <ndxf>
      <font>
        <sz val="10"/>
        <color auto="1"/>
      </font>
    </ndxf>
  </rcc>
  <rcc rId="4100" sId="3" odxf="1" dxf="1">
    <nc r="AH72">
      <v>0.2</v>
    </nc>
    <odxf>
      <font>
        <sz val="10"/>
        <color auto="1"/>
      </font>
    </odxf>
    <ndxf>
      <font>
        <sz val="10"/>
        <color auto="1"/>
      </font>
    </ndxf>
  </rcc>
  <rcc rId="4101" sId="3" odxf="1" dxf="1">
    <nc r="AI72">
      <v>0.2</v>
    </nc>
    <odxf>
      <font>
        <sz val="10"/>
        <color auto="1"/>
      </font>
    </odxf>
    <ndxf>
      <font>
        <sz val="10"/>
        <color auto="1"/>
      </font>
    </ndxf>
  </rcc>
  <rcc rId="4102" sId="3" odxf="1" dxf="1">
    <nc r="AJ72">
      <v>0.2</v>
    </nc>
    <odxf>
      <font>
        <sz val="10"/>
        <color auto="1"/>
      </font>
    </odxf>
    <ndxf>
      <font>
        <sz val="10"/>
        <color auto="1"/>
      </font>
    </ndxf>
  </rcc>
  <rcc rId="4103" sId="3" odxf="1" dxf="1">
    <nc r="AK72">
      <v>0.2</v>
    </nc>
    <odxf>
      <font>
        <sz val="10"/>
        <color auto="1"/>
      </font>
    </odxf>
    <ndxf>
      <font>
        <sz val="10"/>
        <color auto="1"/>
      </font>
    </ndxf>
  </rcc>
  <rcc rId="4104" sId="3" odxf="1" dxf="1">
    <nc r="AL72">
      <v>0.2</v>
    </nc>
    <odxf>
      <font>
        <sz val="10"/>
        <color auto="1"/>
      </font>
    </odxf>
    <ndxf>
      <font>
        <sz val="10"/>
        <color auto="1"/>
      </font>
    </ndxf>
  </rcc>
  <rcc rId="4105" sId="3" odxf="1" dxf="1">
    <nc r="AM72">
      <v>0.2</v>
    </nc>
    <odxf>
      <font>
        <sz val="10"/>
        <color auto="1"/>
      </font>
    </odxf>
    <ndxf>
      <font>
        <sz val="10"/>
        <color auto="1"/>
      </font>
    </ndxf>
  </rcc>
  <rcc rId="4106" sId="3" odxf="1" dxf="1">
    <nc r="AN72">
      <v>0.2</v>
    </nc>
    <odxf>
      <font>
        <sz val="10"/>
        <color auto="1"/>
      </font>
    </odxf>
    <ndxf>
      <font>
        <sz val="10"/>
        <color auto="1"/>
      </font>
    </ndxf>
  </rcc>
  <rcc rId="4107" sId="3" odxf="1" dxf="1">
    <nc r="AO72">
      <v>288</v>
    </nc>
    <odxf>
      <font>
        <sz val="10"/>
        <color auto="1"/>
      </font>
    </odxf>
    <ndxf>
      <font>
        <sz val="10"/>
        <color auto="1"/>
      </font>
    </ndxf>
  </rcc>
  <rcc rId="4108" sId="3" odxf="1" dxf="1">
    <nc r="AP72">
      <v>283.89999999999998</v>
    </nc>
    <odxf>
      <font>
        <sz val="10"/>
        <color auto="1"/>
      </font>
    </odxf>
    <ndxf>
      <font>
        <sz val="10"/>
        <color auto="1"/>
      </font>
    </ndxf>
  </rcc>
  <rcc rId="4109" sId="3" odxf="1" dxf="1">
    <nc r="AQ72">
      <v>287.5</v>
    </nc>
    <odxf>
      <font>
        <sz val="10"/>
        <color auto="1"/>
      </font>
    </odxf>
    <ndxf>
      <font>
        <sz val="10"/>
        <color auto="1"/>
      </font>
    </ndxf>
  </rcc>
  <rcc rId="4110" sId="3" odxf="1" dxf="1">
    <nc r="AR72">
      <v>267.2</v>
    </nc>
    <odxf>
      <font>
        <sz val="10"/>
        <color auto="1"/>
      </font>
    </odxf>
    <ndxf>
      <font>
        <sz val="10"/>
        <color auto="1"/>
      </font>
    </ndxf>
  </rcc>
  <rcc rId="4111" sId="3" odxf="1" dxf="1">
    <nc r="AS72">
      <v>299.5</v>
    </nc>
    <odxf>
      <font>
        <sz val="10"/>
        <color auto="1"/>
      </font>
    </odxf>
    <ndxf>
      <font>
        <sz val="10"/>
        <color auto="1"/>
      </font>
    </ndxf>
  </rcc>
  <rcc rId="4112" sId="3" odxf="1" dxf="1">
    <nc r="AT72">
      <v>293.8</v>
    </nc>
    <odxf>
      <font>
        <sz val="10"/>
        <color auto="1"/>
      </font>
    </odxf>
    <ndxf>
      <font>
        <sz val="10"/>
        <color auto="1"/>
      </font>
    </ndxf>
  </rcc>
  <rcc rId="4113" sId="3" odxf="1" dxf="1">
    <nc r="AU72">
      <v>118.9</v>
    </nc>
    <odxf>
      <font>
        <sz val="10"/>
        <color auto="1"/>
      </font>
    </odxf>
    <ndxf>
      <font>
        <sz val="10"/>
        <color auto="1"/>
      </font>
    </ndxf>
  </rcc>
  <rcc rId="4114" sId="3" odxf="1" dxf="1">
    <nc r="AV72">
      <v>119</v>
    </nc>
    <odxf>
      <font>
        <sz val="10"/>
        <color auto="1"/>
      </font>
    </odxf>
    <ndxf>
      <font>
        <sz val="10"/>
        <color auto="1"/>
      </font>
    </ndxf>
  </rcc>
  <rcc rId="4115" sId="3" odxf="1" dxf="1">
    <nc r="AW72">
      <v>120</v>
    </nc>
    <odxf>
      <font>
        <sz val="10"/>
        <color auto="1"/>
      </font>
    </odxf>
    <ndxf>
      <font>
        <sz val="10"/>
        <color auto="1"/>
      </font>
    </ndxf>
  </rcc>
  <rcc rId="4116" sId="3" odxf="1" dxf="1">
    <nc r="AX72">
      <v>172.3</v>
    </nc>
    <odxf>
      <font>
        <sz val="10"/>
        <color auto="1"/>
      </font>
    </odxf>
    <ndxf>
      <font>
        <sz val="10"/>
        <color auto="1"/>
      </font>
    </ndxf>
  </rcc>
  <rcc rId="4117" sId="3" odxf="1" dxf="1">
    <nc r="AY72">
      <v>203.6</v>
    </nc>
    <odxf>
      <font>
        <sz val="10"/>
        <color auto="1"/>
      </font>
    </odxf>
    <ndxf>
      <font>
        <sz val="10"/>
        <color auto="1"/>
      </font>
    </ndxf>
  </rcc>
  <rcc rId="4118" sId="3" odxf="1" dxf="1">
    <nc r="AZ72">
      <v>118.1</v>
    </nc>
    <odxf>
      <font>
        <sz val="10"/>
        <color auto="1"/>
      </font>
    </odxf>
    <ndxf>
      <font>
        <sz val="10"/>
        <color auto="1"/>
      </font>
    </ndxf>
  </rcc>
  <rcc rId="4119" sId="3" odxf="1" dxf="1">
    <nc r="BA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120" sId="3" odxf="1" dxf="1">
    <nc r="BB72">
      <v>202.8</v>
    </nc>
    <odxf>
      <font>
        <sz val="10"/>
        <color auto="1"/>
      </font>
    </odxf>
    <ndxf>
      <font>
        <sz val="10"/>
        <color auto="1"/>
      </font>
    </ndxf>
  </rcc>
  <rcc rId="4121" sId="3" odxf="1" dxf="1">
    <nc r="BC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122" sId="3" odxf="1" dxf="1">
    <nc r="BD72">
      <v>287.60000000000002</v>
    </nc>
    <odxf>
      <font>
        <sz val="10"/>
        <color auto="1"/>
      </font>
    </odxf>
    <ndxf>
      <font>
        <sz val="10"/>
        <color auto="1"/>
      </font>
    </ndxf>
  </rcc>
  <rcc rId="4123" sId="3" odxf="1" dxf="1">
    <nc r="BE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124" sId="3" odxf="1" dxf="1">
    <nc r="BF72">
      <v>102</v>
    </nc>
    <odxf>
      <font>
        <sz val="10"/>
        <color auto="1"/>
      </font>
    </odxf>
    <ndxf>
      <font>
        <sz val="10"/>
        <color auto="1"/>
      </font>
    </ndxf>
  </rcc>
  <rcc rId="4125" sId="3" odxf="1" dxf="1">
    <nc r="BG72">
      <v>302.10000000000002</v>
    </nc>
    <odxf>
      <font>
        <sz val="10"/>
        <color auto="1"/>
      </font>
    </odxf>
    <ndxf>
      <font>
        <sz val="10"/>
        <color auto="1"/>
      </font>
    </ndxf>
  </rcc>
  <rcc rId="4126" sId="3" odxf="1" dxf="1">
    <nc r="BH72">
      <v>0.2</v>
    </nc>
    <odxf>
      <font>
        <sz val="10"/>
        <color auto="1"/>
      </font>
    </odxf>
    <ndxf>
      <font>
        <sz val="10"/>
        <color auto="1"/>
      </font>
    </ndxf>
  </rcc>
  <rfmt sheetId="3" sqref="A72:XFD72" start="0" length="0">
    <dxf>
      <alignment vertical="center" wrapText="1"/>
    </dxf>
  </rfmt>
  <rcc rId="4127" sId="3" odxf="1" dxf="1">
    <oc r="A73" t="inlineStr">
      <is>
        <t>EVN</t>
      </is>
    </oc>
    <nc r="A73" t="inlineStr">
      <is>
        <t>GENCO1</t>
      </is>
    </nc>
    <odxf>
      <font>
        <sz val="10"/>
        <color auto="1"/>
      </font>
    </odxf>
    <ndxf>
      <font>
        <sz val="10"/>
        <color auto="1"/>
      </font>
    </ndxf>
  </rcc>
  <rcc rId="4128" sId="3" odxf="1" dxf="1">
    <oc r="B73" t="inlineStr">
      <is>
        <t>Đồng Nai</t>
      </is>
    </oc>
    <nc r="B73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73" start="0" length="0">
    <dxf>
      <font>
        <sz val="10"/>
        <color auto="1"/>
      </font>
    </dxf>
  </rfmt>
  <rfmt sheetId="3" sqref="D73" start="0" length="0">
    <dxf>
      <font>
        <sz val="10"/>
        <color auto="1"/>
      </font>
    </dxf>
  </rfmt>
  <rcc rId="4129" sId="3" odxf="1" dxf="1">
    <oc r="E73" t="inlineStr">
      <is>
        <t>TĐ TRỊ AN</t>
      </is>
    </oc>
    <nc r="E73" t="inlineStr">
      <is>
        <t>TĐ HÀM THUẬN</t>
      </is>
    </nc>
    <odxf>
      <font>
        <sz val="10"/>
        <color auto="1"/>
      </font>
    </odxf>
    <ndxf>
      <font>
        <sz val="10"/>
        <color auto="1"/>
      </font>
    </ndxf>
  </rcc>
  <rfmt sheetId="3" sqref="F73" start="0" length="0">
    <dxf>
      <font>
        <sz val="10"/>
        <color auto="1"/>
      </font>
    </dxf>
  </rfmt>
  <rcc rId="4130" sId="3" odxf="1" dxf="1">
    <nc r="G7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131" sId="3" odxf="1" dxf="1">
    <nc r="H73">
      <v>2444.6999999999998</v>
    </nc>
    <odxf>
      <font>
        <sz val="10"/>
        <color auto="1"/>
      </font>
    </odxf>
    <ndxf>
      <font>
        <sz val="10"/>
        <color auto="1"/>
      </font>
    </ndxf>
  </rcc>
  <rfmt sheetId="3" sqref="I73" start="0" length="0">
    <dxf>
      <font>
        <sz val="10"/>
        <color auto="1"/>
      </font>
    </dxf>
  </rfmt>
  <rcc rId="4132" sId="3" odxf="1" dxf="1">
    <nc r="J73">
      <v>0</v>
    </nc>
    <odxf>
      <font>
        <sz val="10"/>
        <color auto="1"/>
      </font>
    </odxf>
    <ndxf>
      <font>
        <sz val="10"/>
        <color auto="1"/>
      </font>
    </ndxf>
  </rcc>
  <rcc rId="4133" sId="3" odxf="1" dxf="1">
    <nc r="K73">
      <v>0</v>
    </nc>
    <odxf>
      <font>
        <sz val="10"/>
        <color auto="1"/>
      </font>
    </odxf>
    <ndxf>
      <font>
        <sz val="10"/>
        <color auto="1"/>
      </font>
    </ndxf>
  </rcc>
  <rcc rId="4134" sId="3" odxf="1" dxf="1">
    <nc r="L73">
      <v>0</v>
    </nc>
    <odxf>
      <font>
        <sz val="10"/>
        <color auto="1"/>
      </font>
    </odxf>
    <ndxf>
      <font>
        <sz val="10"/>
        <color auto="1"/>
      </font>
    </ndxf>
  </rcc>
  <rcc rId="4135" sId="3" odxf="1" dxf="1">
    <nc r="M73">
      <v>0</v>
    </nc>
    <odxf>
      <font>
        <sz val="10"/>
        <color auto="1"/>
      </font>
    </odxf>
    <ndxf>
      <font>
        <sz val="10"/>
        <color auto="1"/>
      </font>
    </ndxf>
  </rcc>
  <rcc rId="4136" sId="3" odxf="1" dxf="1">
    <nc r="N73">
      <v>0</v>
    </nc>
    <odxf>
      <font>
        <sz val="10"/>
        <color auto="1"/>
      </font>
    </odxf>
    <ndxf>
      <font>
        <sz val="10"/>
        <color auto="1"/>
      </font>
    </ndxf>
  </rcc>
  <rcc rId="4137" sId="3" odxf="1" dxf="1">
    <nc r="O73">
      <v>0.2</v>
    </nc>
    <odxf>
      <font>
        <sz val="10"/>
        <color auto="1"/>
      </font>
    </odxf>
    <ndxf>
      <font>
        <sz val="10"/>
        <color auto="1"/>
      </font>
    </ndxf>
  </rcc>
  <rcc rId="4138" sId="3" odxf="1" dxf="1">
    <nc r="P73">
      <v>0.2</v>
    </nc>
    <odxf>
      <font>
        <sz val="10"/>
        <color auto="1"/>
      </font>
    </odxf>
    <ndxf>
      <font>
        <sz val="10"/>
        <color auto="1"/>
      </font>
    </ndxf>
  </rcc>
  <rcc rId="4139" sId="3" odxf="1" dxf="1">
    <nc r="Q73">
      <v>5.7</v>
    </nc>
    <odxf>
      <font>
        <sz val="10"/>
        <color auto="1"/>
      </font>
    </odxf>
    <ndxf>
      <font>
        <sz val="10"/>
        <color auto="1"/>
      </font>
    </ndxf>
  </rcc>
  <rcc rId="4140" sId="3" odxf="1" dxf="1">
    <nc r="R73">
      <v>7.7</v>
    </nc>
    <odxf>
      <font>
        <sz val="10"/>
        <color auto="1"/>
      </font>
    </odxf>
    <ndxf>
      <font>
        <sz val="10"/>
        <color auto="1"/>
      </font>
    </ndxf>
  </rcc>
  <rcc rId="4141" sId="3" odxf="1" dxf="1">
    <nc r="S73">
      <v>8</v>
    </nc>
    <odxf>
      <font>
        <sz val="10"/>
        <color auto="1"/>
      </font>
    </odxf>
    <ndxf>
      <font>
        <sz val="10"/>
        <color auto="1"/>
      </font>
    </ndxf>
  </rcc>
  <rcc rId="4142" sId="3" odxf="1" dxf="1">
    <nc r="T73">
      <v>9.4</v>
    </nc>
    <odxf>
      <font>
        <sz val="10"/>
        <color auto="1"/>
      </font>
    </odxf>
    <ndxf>
      <font>
        <sz val="10"/>
        <color auto="1"/>
      </font>
    </ndxf>
  </rcc>
  <rcc rId="4143" sId="3" odxf="1" dxf="1">
    <nc r="U73">
      <v>9.3000000000000007</v>
    </nc>
    <odxf>
      <font>
        <sz val="10"/>
        <color auto="1"/>
      </font>
    </odxf>
    <ndxf>
      <font>
        <sz val="10"/>
        <color auto="1"/>
      </font>
    </ndxf>
  </rcc>
  <rcc rId="4144" sId="3" odxf="1" dxf="1">
    <nc r="V73">
      <v>14.9</v>
    </nc>
    <odxf>
      <font>
        <sz val="10"/>
        <color auto="1"/>
      </font>
    </odxf>
    <ndxf>
      <font>
        <sz val="10"/>
        <color auto="1"/>
      </font>
    </ndxf>
  </rcc>
  <rcc rId="4145" sId="3" odxf="1" dxf="1">
    <nc r="W73">
      <v>17.7</v>
    </nc>
    <odxf>
      <font>
        <sz val="10"/>
        <color auto="1"/>
      </font>
    </odxf>
    <ndxf>
      <font>
        <sz val="10"/>
        <color auto="1"/>
      </font>
    </ndxf>
  </rcc>
  <rcc rId="4146" sId="3" odxf="1" dxf="1">
    <nc r="X73">
      <v>38.5</v>
    </nc>
    <odxf>
      <font>
        <sz val="10"/>
        <color auto="1"/>
      </font>
    </odxf>
    <ndxf>
      <font>
        <sz val="10"/>
        <color auto="1"/>
      </font>
    </ndxf>
  </rcc>
  <rcc rId="4147" sId="3" odxf="1" dxf="1">
    <nc r="Y73">
      <v>50.1</v>
    </nc>
    <odxf>
      <font>
        <sz val="10"/>
        <color auto="1"/>
      </font>
    </odxf>
    <ndxf>
      <font>
        <sz val="10"/>
        <color auto="1"/>
      </font>
    </ndxf>
  </rcc>
  <rcc rId="4148" sId="3" odxf="1" dxf="1">
    <nc r="Z73">
      <v>0.4</v>
    </nc>
    <odxf>
      <font>
        <sz val="10"/>
        <color auto="1"/>
      </font>
    </odxf>
    <ndxf>
      <font>
        <sz val="10"/>
        <color auto="1"/>
      </font>
    </ndxf>
  </rcc>
  <rcc rId="4149" sId="3" odxf="1" dxf="1">
    <nc r="AA73">
      <v>0</v>
    </nc>
    <odxf>
      <font>
        <sz val="10"/>
        <color auto="1"/>
      </font>
    </odxf>
    <ndxf>
      <font>
        <sz val="10"/>
        <color auto="1"/>
      </font>
    </ndxf>
  </rcc>
  <rcc rId="4150" sId="3" odxf="1" dxf="1">
    <nc r="AB73">
      <v>0</v>
    </nc>
    <odxf>
      <font>
        <sz val="10"/>
        <color auto="1"/>
      </font>
    </odxf>
    <ndxf>
      <font>
        <sz val="10"/>
        <color auto="1"/>
      </font>
    </ndxf>
  </rcc>
  <rcc rId="4151" sId="3" odxf="1" dxf="1">
    <nc r="AC73">
      <v>0</v>
    </nc>
    <odxf>
      <font>
        <sz val="10"/>
        <color auto="1"/>
      </font>
    </odxf>
    <ndxf>
      <font>
        <sz val="10"/>
        <color auto="1"/>
      </font>
    </ndxf>
  </rcc>
  <rcc rId="4152" sId="3" odxf="1" dxf="1">
    <nc r="AD73">
      <v>-1.4</v>
    </nc>
    <odxf>
      <font>
        <sz val="10"/>
        <color auto="1"/>
      </font>
    </odxf>
    <ndxf>
      <font>
        <sz val="10"/>
        <color auto="1"/>
      </font>
    </ndxf>
  </rcc>
  <rcc rId="4153" sId="3" odxf="1" dxf="1">
    <nc r="AE73">
      <v>0</v>
    </nc>
    <odxf>
      <font>
        <sz val="10"/>
        <color auto="1"/>
      </font>
    </odxf>
    <ndxf>
      <font>
        <sz val="10"/>
        <color auto="1"/>
      </font>
    </ndxf>
  </rcc>
  <rcc rId="4154" sId="3" odxf="1" dxf="1">
    <nc r="AF73">
      <v>0</v>
    </nc>
    <odxf>
      <font>
        <sz val="10"/>
        <color auto="1"/>
      </font>
    </odxf>
    <ndxf>
      <font>
        <sz val="10"/>
        <color auto="1"/>
      </font>
    </ndxf>
  </rcc>
  <rcc rId="4155" sId="3" odxf="1" dxf="1">
    <nc r="AG73">
      <v>0</v>
    </nc>
    <odxf>
      <font>
        <sz val="10"/>
        <color auto="1"/>
      </font>
    </odxf>
    <ndxf>
      <font>
        <sz val="10"/>
        <color auto="1"/>
      </font>
    </ndxf>
  </rcc>
  <rcc rId="4156" sId="3" odxf="1" dxf="1">
    <nc r="AH73">
      <v>0</v>
    </nc>
    <odxf>
      <font>
        <sz val="10"/>
        <color auto="1"/>
      </font>
    </odxf>
    <ndxf>
      <font>
        <sz val="10"/>
        <color auto="1"/>
      </font>
    </ndxf>
  </rcc>
  <rcc rId="4157" sId="3" odxf="1" dxf="1">
    <nc r="AI73">
      <v>0</v>
    </nc>
    <odxf>
      <font>
        <sz val="10"/>
        <color auto="1"/>
      </font>
    </odxf>
    <ndxf>
      <font>
        <sz val="10"/>
        <color auto="1"/>
      </font>
    </ndxf>
  </rcc>
  <rcc rId="4158" sId="3" odxf="1" dxf="1">
    <nc r="AJ73">
      <v>0</v>
    </nc>
    <odxf>
      <font>
        <sz val="10"/>
        <color auto="1"/>
      </font>
    </odxf>
    <ndxf>
      <font>
        <sz val="10"/>
        <color auto="1"/>
      </font>
    </ndxf>
  </rcc>
  <rcc rId="4159" sId="3" odxf="1" dxf="1">
    <nc r="AK73">
      <v>0</v>
    </nc>
    <odxf>
      <font>
        <sz val="10"/>
        <color auto="1"/>
      </font>
    </odxf>
    <ndxf>
      <font>
        <sz val="10"/>
        <color auto="1"/>
      </font>
    </ndxf>
  </rcc>
  <rcc rId="4160" sId="3" odxf="1" dxf="1">
    <nc r="AL73">
      <v>0</v>
    </nc>
    <odxf>
      <font>
        <sz val="10"/>
        <color auto="1"/>
      </font>
    </odxf>
    <ndxf>
      <font>
        <sz val="10"/>
        <color auto="1"/>
      </font>
    </ndxf>
  </rcc>
  <rcc rId="4161" sId="3" odxf="1" dxf="1">
    <nc r="AM73">
      <v>0</v>
    </nc>
    <odxf>
      <font>
        <sz val="10"/>
        <color auto="1"/>
      </font>
    </odxf>
    <ndxf>
      <font>
        <sz val="10"/>
        <color auto="1"/>
      </font>
    </ndxf>
  </rcc>
  <rcc rId="4162" sId="3" odxf="1" dxf="1">
    <nc r="AN73">
      <v>0</v>
    </nc>
    <odxf>
      <font>
        <sz val="10"/>
        <color auto="1"/>
      </font>
    </odxf>
    <ndxf>
      <font>
        <sz val="10"/>
        <color auto="1"/>
      </font>
    </ndxf>
  </rcc>
  <rcc rId="4163" sId="3" odxf="1" dxf="1">
    <nc r="AO73">
      <v>0</v>
    </nc>
    <odxf>
      <font>
        <sz val="10"/>
        <color auto="1"/>
      </font>
    </odxf>
    <ndxf>
      <font>
        <sz val="10"/>
        <color auto="1"/>
      </font>
    </ndxf>
  </rcc>
  <rcc rId="4164" sId="3" odxf="1" dxf="1">
    <nc r="AP73">
      <v>0</v>
    </nc>
    <odxf>
      <font>
        <sz val="10"/>
        <color auto="1"/>
      </font>
    </odxf>
    <ndxf>
      <font>
        <sz val="10"/>
        <color auto="1"/>
      </font>
    </ndxf>
  </rcc>
  <rcc rId="4165" sId="3" odxf="1" dxf="1">
    <nc r="AQ73">
      <v>0</v>
    </nc>
    <odxf>
      <font>
        <sz val="10"/>
        <color auto="1"/>
      </font>
    </odxf>
    <ndxf>
      <font>
        <sz val="10"/>
        <color auto="1"/>
      </font>
    </ndxf>
  </rcc>
  <rcc rId="4166" sId="3" odxf="1" dxf="1">
    <nc r="AR73">
      <v>0</v>
    </nc>
    <odxf>
      <font>
        <sz val="10"/>
        <color auto="1"/>
      </font>
    </odxf>
    <ndxf>
      <font>
        <sz val="10"/>
        <color auto="1"/>
      </font>
    </ndxf>
  </rcc>
  <rcc rId="4167" sId="3" odxf="1" dxf="1">
    <nc r="AS73">
      <v>0</v>
    </nc>
    <odxf>
      <font>
        <sz val="10"/>
        <color auto="1"/>
      </font>
    </odxf>
    <ndxf>
      <font>
        <sz val="10"/>
        <color auto="1"/>
      </font>
    </ndxf>
  </rcc>
  <rcc rId="4168" sId="3" odxf="1" dxf="1">
    <nc r="AT73">
      <v>0</v>
    </nc>
    <odxf>
      <font>
        <sz val="10"/>
        <color auto="1"/>
      </font>
    </odxf>
    <ndxf>
      <font>
        <sz val="10"/>
        <color auto="1"/>
      </font>
    </ndxf>
  </rcc>
  <rcc rId="4169" sId="3" odxf="1" dxf="1">
    <nc r="AU73">
      <v>0</v>
    </nc>
    <odxf>
      <font>
        <sz val="10"/>
        <color auto="1"/>
      </font>
    </odxf>
    <ndxf>
      <font>
        <sz val="10"/>
        <color auto="1"/>
      </font>
    </ndxf>
  </rcc>
  <rcc rId="4170" sId="3" odxf="1" dxf="1">
    <nc r="AV73">
      <v>0</v>
    </nc>
    <odxf>
      <font>
        <sz val="10"/>
        <color auto="1"/>
      </font>
    </odxf>
    <ndxf>
      <font>
        <sz val="10"/>
        <color auto="1"/>
      </font>
    </ndxf>
  </rcc>
  <rcc rId="4171" sId="3" odxf="1" dxf="1">
    <nc r="AW73">
      <v>0</v>
    </nc>
    <odxf>
      <font>
        <sz val="10"/>
        <color auto="1"/>
      </font>
    </odxf>
    <ndxf>
      <font>
        <sz val="10"/>
        <color auto="1"/>
      </font>
    </ndxf>
  </rcc>
  <rcc rId="4172" sId="3" odxf="1" dxf="1">
    <nc r="AX73">
      <v>0</v>
    </nc>
    <odxf>
      <font>
        <sz val="10"/>
        <color auto="1"/>
      </font>
    </odxf>
    <ndxf>
      <font>
        <sz val="10"/>
        <color auto="1"/>
      </font>
    </ndxf>
  </rcc>
  <rcc rId="4173" sId="3" odxf="1" dxf="1">
    <nc r="AY73">
      <v>0</v>
    </nc>
    <odxf>
      <font>
        <sz val="10"/>
        <color auto="1"/>
      </font>
    </odxf>
    <ndxf>
      <font>
        <sz val="10"/>
        <color auto="1"/>
      </font>
    </ndxf>
  </rcc>
  <rcc rId="4174" sId="3" odxf="1" dxf="1">
    <nc r="AZ73">
      <v>0</v>
    </nc>
    <odxf>
      <font>
        <sz val="10"/>
        <color auto="1"/>
      </font>
    </odxf>
    <ndxf>
      <font>
        <sz val="10"/>
        <color auto="1"/>
      </font>
    </ndxf>
  </rcc>
  <rcc rId="4175" sId="3" odxf="1" dxf="1">
    <nc r="BA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176" sId="3" odxf="1" dxf="1">
    <nc r="BB73">
      <v>0</v>
    </nc>
    <odxf>
      <font>
        <sz val="10"/>
        <color auto="1"/>
      </font>
    </odxf>
    <ndxf>
      <font>
        <sz val="10"/>
        <color auto="1"/>
      </font>
    </ndxf>
  </rcc>
  <rcc rId="4177" sId="3" odxf="1" dxf="1">
    <nc r="BC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178" sId="3" odxf="1" dxf="1">
    <nc r="BD73">
      <v>0</v>
    </nc>
    <odxf>
      <font>
        <sz val="10"/>
        <color auto="1"/>
      </font>
    </odxf>
    <ndxf>
      <font>
        <sz val="10"/>
        <color auto="1"/>
      </font>
    </ndxf>
  </rcc>
  <rcc rId="4179" sId="3" odxf="1" dxf="1">
    <nc r="BE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180" sId="3" odxf="1" dxf="1">
    <nc r="BF73">
      <v>102</v>
    </nc>
    <odxf>
      <font>
        <sz val="10"/>
        <color auto="1"/>
      </font>
    </odxf>
    <ndxf>
      <font>
        <sz val="10"/>
        <color auto="1"/>
      </font>
    </ndxf>
  </rcc>
  <rcc rId="4181" sId="3" odxf="1" dxf="1">
    <nc r="BG73">
      <v>302.10000000000002</v>
    </nc>
    <odxf>
      <font>
        <sz val="10"/>
        <color auto="1"/>
      </font>
    </odxf>
    <ndxf>
      <font>
        <sz val="10"/>
        <color auto="1"/>
      </font>
    </ndxf>
  </rcc>
  <rcc rId="4182" sId="3" odxf="1" dxf="1">
    <nc r="BH73">
      <v>0.2</v>
    </nc>
    <odxf>
      <font>
        <sz val="10"/>
        <color auto="1"/>
      </font>
    </odxf>
    <ndxf>
      <font>
        <sz val="10"/>
        <color auto="1"/>
      </font>
    </ndxf>
  </rcc>
  <rfmt sheetId="3" sqref="A73:XFD73" start="0" length="0">
    <dxf>
      <alignment vertical="center" wrapText="1"/>
    </dxf>
  </rfmt>
  <rcc rId="4183" sId="3" odxf="1" dxf="1">
    <oc r="A74" t="inlineStr">
      <is>
        <t>Ngoài EVN</t>
      </is>
    </oc>
    <nc r="A74" t="inlineStr">
      <is>
        <t>EVN</t>
      </is>
    </nc>
    <odxf>
      <font>
        <sz val="10"/>
        <color auto="1"/>
      </font>
    </odxf>
    <ndxf>
      <font>
        <sz val="10"/>
        <color auto="1"/>
      </font>
    </ndxf>
  </rcc>
  <rcc rId="4184" sId="3" odxf="1" dxf="1">
    <oc r="B74" t="inlineStr">
      <is>
        <t>Ninh Thuận</t>
      </is>
    </oc>
    <nc r="B74" t="inlineStr">
      <is>
        <t>Đồng Nai</t>
      </is>
    </nc>
    <odxf>
      <font>
        <sz val="10"/>
        <color auto="1"/>
      </font>
    </odxf>
    <ndxf>
      <font>
        <sz val="10"/>
        <color auto="1"/>
      </font>
    </ndxf>
  </rcc>
  <rcc rId="4185" sId="3" odxf="1" dxf="1">
    <oc r="C74" t="inlineStr">
      <is>
        <t>ĐIỆN MẶT TRỜI</t>
      </is>
    </oc>
    <nc r="C74" t="inlineStr">
      <is>
        <t>THỦY ĐIỆN</t>
      </is>
    </nc>
    <odxf>
      <font>
        <sz val="10"/>
        <color auto="1"/>
      </font>
    </odxf>
    <ndxf>
      <font>
        <sz val="10"/>
        <color auto="1"/>
      </font>
    </ndxf>
  </rcc>
  <rcc rId="4186" sId="3" odxf="1" dxf="1">
    <oc r="D74">
      <v>110</v>
    </oc>
    <nc r="D74">
      <v>220</v>
    </nc>
    <odxf>
      <font>
        <sz val="10"/>
        <color auto="1"/>
      </font>
    </odxf>
    <ndxf>
      <font>
        <sz val="10"/>
        <color auto="1"/>
      </font>
    </ndxf>
  </rcc>
  <rcc rId="4187" sId="3" odxf="1" dxf="1">
    <oc r="E74" t="inlineStr">
      <is>
        <t>NMĐMT ADANI PHƯỚC MINH</t>
      </is>
    </oc>
    <nc r="E74" t="inlineStr">
      <is>
        <t>TĐ TRỊ AN</t>
      </is>
    </nc>
    <odxf>
      <font>
        <sz val="10"/>
        <color auto="1"/>
      </font>
    </odxf>
    <ndxf>
      <font>
        <sz val="10"/>
        <color auto="1"/>
      </font>
    </ndxf>
  </rcc>
  <rfmt sheetId="3" sqref="F74" start="0" length="0">
    <dxf>
      <font>
        <sz val="10"/>
        <color auto="1"/>
      </font>
    </dxf>
  </rfmt>
  <rcc rId="4188" sId="3" odxf="1" dxf="1">
    <nc r="G7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189" sId="3" odxf="1" dxf="1">
    <nc r="H74">
      <v>10062.5</v>
    </nc>
    <odxf>
      <font>
        <sz val="10"/>
        <color auto="1"/>
      </font>
    </odxf>
    <ndxf>
      <font>
        <sz val="10"/>
        <color auto="1"/>
      </font>
    </ndxf>
  </rcc>
  <rfmt sheetId="3" sqref="I74" start="0" length="0">
    <dxf>
      <font>
        <sz val="10"/>
        <color auto="1"/>
      </font>
    </dxf>
  </rfmt>
  <rcc rId="4190" sId="3" odxf="1" dxf="1">
    <nc r="J74">
      <v>400.5</v>
    </nc>
    <odxf>
      <font>
        <sz val="10"/>
        <color auto="1"/>
      </font>
    </odxf>
    <ndxf>
      <font>
        <sz val="10"/>
        <color auto="1"/>
      </font>
    </ndxf>
  </rcc>
  <rcc rId="4191" sId="3" odxf="1" dxf="1">
    <nc r="K74">
      <v>418.3</v>
    </nc>
    <odxf>
      <font>
        <sz val="10"/>
        <color auto="1"/>
      </font>
    </odxf>
    <ndxf>
      <font>
        <sz val="10"/>
        <color auto="1"/>
      </font>
    </ndxf>
  </rcc>
  <rcc rId="4192" sId="3" odxf="1" dxf="1">
    <nc r="L74">
      <v>414.9</v>
    </nc>
    <odxf>
      <font>
        <sz val="10"/>
        <color auto="1"/>
      </font>
    </odxf>
    <ndxf>
      <font>
        <sz val="10"/>
        <color auto="1"/>
      </font>
    </ndxf>
  </rcc>
  <rcc rId="4193" sId="3" odxf="1" dxf="1">
    <nc r="M74">
      <v>415</v>
    </nc>
    <odxf>
      <font>
        <sz val="10"/>
        <color auto="1"/>
      </font>
    </odxf>
    <ndxf>
      <font>
        <sz val="10"/>
        <color auto="1"/>
      </font>
    </ndxf>
  </rcc>
  <rcc rId="4194" sId="3" odxf="1" dxf="1">
    <nc r="N74">
      <v>420.1</v>
    </nc>
    <odxf>
      <font>
        <sz val="10"/>
        <color auto="1"/>
      </font>
    </odxf>
    <ndxf>
      <font>
        <sz val="10"/>
        <color auto="1"/>
      </font>
    </ndxf>
  </rcc>
  <rcc rId="4195" sId="3" odxf="1" dxf="1">
    <nc r="O74">
      <v>419.7</v>
    </nc>
    <odxf>
      <font>
        <sz val="10"/>
        <color auto="1"/>
      </font>
    </odxf>
    <ndxf>
      <font>
        <sz val="10"/>
        <color auto="1"/>
      </font>
    </ndxf>
  </rcc>
  <rcc rId="4196" sId="3" odxf="1" dxf="1">
    <nc r="P74">
      <v>412.7</v>
    </nc>
    <odxf>
      <font>
        <sz val="10"/>
        <color auto="1"/>
      </font>
    </odxf>
    <ndxf>
      <font>
        <sz val="10"/>
        <color auto="1"/>
      </font>
    </ndxf>
  </rcc>
  <rcc rId="4197" sId="3" odxf="1" dxf="1">
    <nc r="Q74">
      <v>420</v>
    </nc>
    <odxf>
      <font>
        <sz val="10"/>
        <color auto="1"/>
      </font>
    </odxf>
    <ndxf>
      <font>
        <sz val="10"/>
        <color auto="1"/>
      </font>
    </ndxf>
  </rcc>
  <rcc rId="4198" sId="3" odxf="1" dxf="1">
    <nc r="R74">
      <v>420.4</v>
    </nc>
    <odxf>
      <font>
        <sz val="10"/>
        <color auto="1"/>
      </font>
    </odxf>
    <ndxf>
      <font>
        <sz val="10"/>
        <color auto="1"/>
      </font>
    </ndxf>
  </rcc>
  <rcc rId="4199" sId="3" odxf="1" dxf="1">
    <nc r="S74">
      <v>412.9</v>
    </nc>
    <odxf>
      <font>
        <sz val="10"/>
        <color auto="1"/>
      </font>
    </odxf>
    <ndxf>
      <font>
        <sz val="10"/>
        <color auto="1"/>
      </font>
    </ndxf>
  </rcc>
  <rcc rId="4200" sId="3" odxf="1" dxf="1">
    <nc r="T74">
      <v>426.8</v>
    </nc>
    <odxf>
      <font>
        <sz val="10"/>
        <color auto="1"/>
      </font>
    </odxf>
    <ndxf>
      <font>
        <sz val="10"/>
        <color auto="1"/>
      </font>
    </ndxf>
  </rcc>
  <rcc rId="4201" sId="3" odxf="1" dxf="1">
    <nc r="U74">
      <v>433.3</v>
    </nc>
    <odxf>
      <font>
        <sz val="10"/>
        <color auto="1"/>
      </font>
    </odxf>
    <ndxf>
      <font>
        <sz val="10"/>
        <color auto="1"/>
      </font>
    </ndxf>
  </rcc>
  <rcc rId="4202" sId="3" odxf="1" dxf="1">
    <nc r="V74">
      <v>430.9</v>
    </nc>
    <odxf>
      <font>
        <sz val="10"/>
        <color auto="1"/>
      </font>
    </odxf>
    <ndxf>
      <font>
        <sz val="10"/>
        <color auto="1"/>
      </font>
    </ndxf>
  </rcc>
  <rcc rId="4203" sId="3" odxf="1" dxf="1">
    <nc r="W74">
      <v>431.4</v>
    </nc>
    <odxf>
      <font>
        <sz val="10"/>
        <color auto="1"/>
      </font>
    </odxf>
    <ndxf>
      <font>
        <sz val="10"/>
        <color auto="1"/>
      </font>
    </ndxf>
  </rcc>
  <rcc rId="4204" sId="3" odxf="1" dxf="1">
    <nc r="X74">
      <v>431.4</v>
    </nc>
    <odxf>
      <font>
        <sz val="10"/>
        <color auto="1"/>
      </font>
    </odxf>
    <ndxf>
      <font>
        <sz val="10"/>
        <color auto="1"/>
      </font>
    </ndxf>
  </rcc>
  <rcc rId="4205" sId="3" odxf="1" dxf="1">
    <nc r="Y74">
      <v>418.3</v>
    </nc>
    <odxf>
      <font>
        <sz val="10"/>
        <color auto="1"/>
      </font>
    </odxf>
    <ndxf>
      <font>
        <sz val="10"/>
        <color auto="1"/>
      </font>
    </ndxf>
  </rcc>
  <rcc rId="4206" sId="3" odxf="1" dxf="1">
    <nc r="Z74">
      <v>417</v>
    </nc>
    <odxf>
      <font>
        <sz val="10"/>
        <color auto="1"/>
      </font>
    </odxf>
    <ndxf>
      <font>
        <sz val="10"/>
        <color auto="1"/>
      </font>
    </ndxf>
  </rcc>
  <rcc rId="4207" sId="3" odxf="1" dxf="1">
    <nc r="AA74">
      <v>419.4</v>
    </nc>
    <odxf>
      <font>
        <sz val="10"/>
        <color auto="1"/>
      </font>
    </odxf>
    <ndxf>
      <font>
        <sz val="10"/>
        <color auto="1"/>
      </font>
    </ndxf>
  </rcc>
  <rcc rId="4208" sId="3" odxf="1" dxf="1">
    <nc r="AB74">
      <v>419.1</v>
    </nc>
    <odxf>
      <font>
        <sz val="10"/>
        <color auto="1"/>
      </font>
    </odxf>
    <ndxf>
      <font>
        <sz val="10"/>
        <color auto="1"/>
      </font>
    </ndxf>
  </rcc>
  <rcc rId="4209" sId="3" odxf="1" dxf="1">
    <nc r="AC74">
      <v>421.8</v>
    </nc>
    <odxf>
      <font>
        <sz val="10"/>
        <color auto="1"/>
      </font>
    </odxf>
    <ndxf>
      <font>
        <sz val="10"/>
        <color auto="1"/>
      </font>
    </ndxf>
  </rcc>
  <rcc rId="4210" sId="3" odxf="1" dxf="1">
    <nc r="AD74">
      <v>422.8</v>
    </nc>
    <odxf>
      <font>
        <sz val="10"/>
        <color auto="1"/>
      </font>
    </odxf>
    <ndxf>
      <font>
        <sz val="10"/>
        <color auto="1"/>
      </font>
    </ndxf>
  </rcc>
  <rcc rId="4211" sId="3" odxf="1" dxf="1">
    <nc r="AE74">
      <v>422.3</v>
    </nc>
    <odxf>
      <font>
        <sz val="10"/>
        <color auto="1"/>
      </font>
    </odxf>
    <ndxf>
      <font>
        <sz val="10"/>
        <color auto="1"/>
      </font>
    </ndxf>
  </rcc>
  <rcc rId="4212" sId="3" odxf="1" dxf="1">
    <nc r="AF74">
      <v>422.5</v>
    </nc>
    <odxf>
      <font>
        <sz val="10"/>
        <color auto="1"/>
      </font>
    </odxf>
    <ndxf>
      <font>
        <sz val="10"/>
        <color auto="1"/>
      </font>
    </ndxf>
  </rcc>
  <rcc rId="4213" sId="3" odxf="1" dxf="1">
    <nc r="AG74">
      <v>421.6</v>
    </nc>
    <odxf>
      <font>
        <sz val="10"/>
        <color auto="1"/>
      </font>
    </odxf>
    <ndxf>
      <font>
        <sz val="10"/>
        <color auto="1"/>
      </font>
    </ndxf>
  </rcc>
  <rcc rId="4214" sId="3" odxf="1" dxf="1">
    <nc r="AH74">
      <v>422.4</v>
    </nc>
    <odxf>
      <font>
        <sz val="10"/>
        <color auto="1"/>
      </font>
    </odxf>
    <ndxf>
      <font>
        <sz val="10"/>
        <color auto="1"/>
      </font>
    </ndxf>
  </rcc>
  <rcc rId="4215" sId="3" odxf="1" dxf="1">
    <nc r="AI74">
      <v>426.9</v>
    </nc>
    <odxf>
      <font>
        <sz val="10"/>
        <color auto="1"/>
      </font>
    </odxf>
    <ndxf>
      <font>
        <sz val="10"/>
        <color auto="1"/>
      </font>
    </ndxf>
  </rcc>
  <rcc rId="4216" sId="3" odxf="1" dxf="1">
    <nc r="AJ74">
      <v>423</v>
    </nc>
    <odxf>
      <font>
        <sz val="10"/>
        <color auto="1"/>
      </font>
    </odxf>
    <ndxf>
      <font>
        <sz val="10"/>
        <color auto="1"/>
      </font>
    </ndxf>
  </rcc>
  <rcc rId="4217" sId="3" odxf="1" dxf="1">
    <nc r="AK74">
      <v>424.8</v>
    </nc>
    <odxf>
      <font>
        <sz val="10"/>
        <color auto="1"/>
      </font>
    </odxf>
    <ndxf>
      <font>
        <sz val="10"/>
        <color auto="1"/>
      </font>
    </ndxf>
  </rcc>
  <rcc rId="4218" sId="3" odxf="1" dxf="1">
    <nc r="AL74">
      <v>419.1</v>
    </nc>
    <odxf>
      <font>
        <sz val="10"/>
        <color auto="1"/>
      </font>
    </odxf>
    <ndxf>
      <font>
        <sz val="10"/>
        <color auto="1"/>
      </font>
    </ndxf>
  </rcc>
  <rcc rId="4219" sId="3" odxf="1" dxf="1">
    <nc r="AM74">
      <v>423.8</v>
    </nc>
    <odxf>
      <font>
        <sz val="10"/>
        <color auto="1"/>
      </font>
    </odxf>
    <ndxf>
      <font>
        <sz val="10"/>
        <color auto="1"/>
      </font>
    </ndxf>
  </rcc>
  <rcc rId="4220" sId="3" odxf="1" dxf="1">
    <nc r="AN74">
      <v>423.9</v>
    </nc>
    <odxf>
      <font>
        <sz val="10"/>
        <color auto="1"/>
      </font>
    </odxf>
    <ndxf>
      <font>
        <sz val="10"/>
        <color auto="1"/>
      </font>
    </ndxf>
  </rcc>
  <rcc rId="4221" sId="3" odxf="1" dxf="1">
    <nc r="AO74">
      <v>421.1</v>
    </nc>
    <odxf>
      <font>
        <sz val="10"/>
        <color auto="1"/>
      </font>
    </odxf>
    <ndxf>
      <font>
        <sz val="10"/>
        <color auto="1"/>
      </font>
    </ndxf>
  </rcc>
  <rcc rId="4222" sId="3" odxf="1" dxf="1">
    <nc r="AP74">
      <v>404.4</v>
    </nc>
    <odxf>
      <font>
        <sz val="10"/>
        <color auto="1"/>
      </font>
    </odxf>
    <ndxf>
      <font>
        <sz val="10"/>
        <color auto="1"/>
      </font>
    </ndxf>
  </rcc>
  <rcc rId="4223" sId="3" odxf="1" dxf="1">
    <nc r="AQ74">
      <v>428.9</v>
    </nc>
    <odxf>
      <font>
        <sz val="10"/>
        <color auto="1"/>
      </font>
    </odxf>
    <ndxf>
      <font>
        <sz val="10"/>
        <color auto="1"/>
      </font>
    </ndxf>
  </rcc>
  <rcc rId="4224" sId="3" odxf="1" dxf="1">
    <nc r="AR74">
      <v>429.5</v>
    </nc>
    <odxf>
      <font>
        <sz val="10"/>
        <color auto="1"/>
      </font>
    </odxf>
    <ndxf>
      <font>
        <sz val="10"/>
        <color auto="1"/>
      </font>
    </ndxf>
  </rcc>
  <rcc rId="4225" sId="3" odxf="1" dxf="1">
    <nc r="AS74">
      <v>430</v>
    </nc>
    <odxf>
      <font>
        <sz val="10"/>
        <color auto="1"/>
      </font>
    </odxf>
    <ndxf>
      <font>
        <sz val="10"/>
        <color auto="1"/>
      </font>
    </ndxf>
  </rcc>
  <rcc rId="4226" sId="3" odxf="1" dxf="1">
    <nc r="AT74">
      <v>428.5</v>
    </nc>
    <odxf>
      <font>
        <sz val="10"/>
        <color auto="1"/>
      </font>
    </odxf>
    <ndxf>
      <font>
        <sz val="10"/>
        <color auto="1"/>
      </font>
    </ndxf>
  </rcc>
  <rcc rId="4227" sId="3" odxf="1" dxf="1">
    <nc r="AU74">
      <v>418.5</v>
    </nc>
    <odxf>
      <font>
        <sz val="10"/>
        <color auto="1"/>
      </font>
    </odxf>
    <ndxf>
      <font>
        <sz val="10"/>
        <color auto="1"/>
      </font>
    </ndxf>
  </rcc>
  <rcc rId="4228" sId="3" odxf="1" dxf="1">
    <nc r="AV74">
      <v>418.4</v>
    </nc>
    <odxf>
      <font>
        <sz val="10"/>
        <color auto="1"/>
      </font>
    </odxf>
    <ndxf>
      <font>
        <sz val="10"/>
        <color auto="1"/>
      </font>
    </ndxf>
  </rcc>
  <rcc rId="4229" sId="3" odxf="1" dxf="1">
    <nc r="AW74">
      <v>423.4</v>
    </nc>
    <odxf>
      <font>
        <sz val="10"/>
        <color auto="1"/>
      </font>
    </odxf>
    <ndxf>
      <font>
        <sz val="10"/>
        <color auto="1"/>
      </font>
    </ndxf>
  </rcc>
  <rcc rId="4230" sId="3" odxf="1" dxf="1">
    <nc r="AX74">
      <v>420.5</v>
    </nc>
    <odxf>
      <font>
        <sz val="10"/>
        <color auto="1"/>
      </font>
    </odxf>
    <ndxf>
      <font>
        <sz val="10"/>
        <color auto="1"/>
      </font>
    </ndxf>
  </rcc>
  <rcc rId="4231" sId="3" odxf="1" dxf="1">
    <nc r="AY74">
      <v>422.8</v>
    </nc>
    <odxf>
      <font>
        <sz val="10"/>
        <color auto="1"/>
      </font>
    </odxf>
    <ndxf>
      <font>
        <sz val="10"/>
        <color auto="1"/>
      </font>
    </ndxf>
  </rcc>
  <rcc rId="4232" sId="3" odxf="1" dxf="1">
    <nc r="AZ74">
      <v>420</v>
    </nc>
    <odxf>
      <font>
        <sz val="10"/>
        <color auto="1"/>
      </font>
    </odxf>
    <ndxf>
      <font>
        <sz val="10"/>
        <color auto="1"/>
      </font>
    </ndxf>
  </rcc>
  <rcc rId="4233" sId="3" odxf="1" dxf="1">
    <nc r="BA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234" sId="3" odxf="1" dxf="1">
    <nc r="BB74">
      <v>422.7</v>
    </nc>
    <odxf>
      <font>
        <sz val="10"/>
        <color auto="1"/>
      </font>
    </odxf>
    <ndxf>
      <font>
        <sz val="10"/>
        <color auto="1"/>
      </font>
    </ndxf>
  </rcc>
  <rcc rId="4235" sId="3" odxf="1" dxf="1">
    <nc r="BC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236" sId="3" odxf="1" dxf="1">
    <nc r="BD74">
      <v>404.9</v>
    </nc>
    <odxf>
      <font>
        <sz val="10"/>
        <color auto="1"/>
      </font>
    </odxf>
    <ndxf>
      <font>
        <sz val="10"/>
        <color auto="1"/>
      </font>
    </ndxf>
  </rcc>
  <rcc rId="4237" sId="3" odxf="1" dxf="1">
    <nc r="BE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238" sId="3" odxf="1" dxf="1">
    <nc r="BF74">
      <v>419.9</v>
    </nc>
    <odxf>
      <font>
        <sz val="10"/>
        <color auto="1"/>
      </font>
    </odxf>
    <ndxf>
      <font>
        <sz val="10"/>
        <color auto="1"/>
      </font>
    </ndxf>
  </rcc>
  <rcc rId="4239" sId="3" odxf="1" dxf="1">
    <nc r="BG74">
      <v>430.4</v>
    </nc>
    <odxf>
      <font>
        <sz val="10"/>
        <color auto="1"/>
      </font>
    </odxf>
    <ndxf>
      <font>
        <sz val="10"/>
        <color auto="1"/>
      </font>
    </ndxf>
  </rcc>
  <rcc rId="4240" sId="3" odxf="1" dxf="1">
    <nc r="BH74">
      <v>379.6</v>
    </nc>
    <odxf>
      <font>
        <sz val="10"/>
        <color auto="1"/>
      </font>
    </odxf>
    <ndxf>
      <font>
        <sz val="10"/>
        <color auto="1"/>
      </font>
    </ndxf>
  </rcc>
  <rfmt sheetId="3" sqref="A74:XFD74" start="0" length="0">
    <dxf>
      <alignment vertical="center" wrapText="1"/>
    </dxf>
  </rfmt>
  <rcc rId="4241" sId="3" odxf="1" dxf="1">
    <oc r="A75" t="inlineStr">
      <is>
        <t>Ngoài EVN</t>
      </is>
    </oc>
    <nc r="A75" t="inlineStr">
      <is>
        <t>EVN</t>
      </is>
    </nc>
    <odxf>
      <font>
        <sz val="10"/>
        <color auto="1"/>
      </font>
    </odxf>
    <ndxf>
      <font>
        <sz val="10"/>
        <color auto="1"/>
      </font>
    </ndxf>
  </rcc>
  <rcc rId="4242" sId="3" odxf="1" dxf="1">
    <oc r="B75" t="inlineStr">
      <is>
        <t>Ninh Thuận</t>
      </is>
    </oc>
    <nc r="B75" t="inlineStr">
      <is>
        <t>Đồng Nai</t>
      </is>
    </nc>
    <odxf>
      <font>
        <sz val="10"/>
        <color auto="1"/>
      </font>
    </odxf>
    <ndxf>
      <font>
        <sz val="10"/>
        <color auto="1"/>
      </font>
    </ndxf>
  </rcc>
  <rcc rId="4243" sId="3" odxf="1" dxf="1">
    <oc r="C75" t="inlineStr">
      <is>
        <t>ĐIỆN MẶT TRỜI</t>
      </is>
    </oc>
    <nc r="C75" t="inlineStr">
      <is>
        <t>THỦY ĐIỆN</t>
      </is>
    </nc>
    <odxf>
      <font>
        <sz val="10"/>
        <color auto="1"/>
      </font>
    </odxf>
    <ndxf>
      <font>
        <sz val="10"/>
        <color auto="1"/>
      </font>
    </ndxf>
  </rcc>
  <rcc rId="4244" sId="3" odxf="1" dxf="1">
    <oc r="D75">
      <v>110</v>
    </oc>
    <nc r="D75">
      <v>220</v>
    </nc>
    <odxf>
      <font>
        <sz val="10"/>
        <color auto="1"/>
      </font>
    </odxf>
    <ndxf>
      <font>
        <sz val="10"/>
        <color auto="1"/>
      </font>
    </ndxf>
  </rcc>
  <rcc rId="4245" sId="3" odxf="1" dxf="1">
    <oc r="E75" t="inlineStr">
      <is>
        <t>NMĐMT ADANI PHƯỚC MINH</t>
      </is>
    </oc>
    <nc r="E75" t="inlineStr">
      <is>
        <t>TĐ TRỊ AN</t>
      </is>
    </nc>
    <odxf>
      <font>
        <sz val="10"/>
        <color auto="1"/>
      </font>
    </odxf>
    <ndxf>
      <font>
        <sz val="10"/>
        <color auto="1"/>
      </font>
    </ndxf>
  </rcc>
  <rfmt sheetId="3" sqref="F75" start="0" length="0">
    <dxf>
      <font>
        <sz val="10"/>
        <color auto="1"/>
      </font>
    </dxf>
  </rfmt>
  <rcc rId="4246" sId="3" odxf="1" dxf="1">
    <nc r="G7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247" sId="3" odxf="1" dxf="1">
    <nc r="H75">
      <v>10062.5</v>
    </nc>
    <odxf>
      <font>
        <sz val="10"/>
        <color auto="1"/>
      </font>
    </odxf>
    <ndxf>
      <font>
        <sz val="10"/>
        <color auto="1"/>
      </font>
    </ndxf>
  </rcc>
  <rfmt sheetId="3" sqref="I75" start="0" length="0">
    <dxf>
      <font>
        <sz val="10"/>
        <color auto="1"/>
      </font>
    </dxf>
  </rfmt>
  <rcc rId="4248" sId="3" odxf="1" dxf="1">
    <nc r="J75">
      <v>0</v>
    </nc>
    <odxf>
      <font>
        <sz val="10"/>
        <color auto="1"/>
      </font>
    </odxf>
    <ndxf>
      <font>
        <sz val="10"/>
        <color auto="1"/>
      </font>
    </ndxf>
  </rcc>
  <rcc rId="4249" sId="3" odxf="1" dxf="1">
    <nc r="K75">
      <v>0</v>
    </nc>
    <odxf>
      <font>
        <sz val="10"/>
        <color auto="1"/>
      </font>
    </odxf>
    <ndxf>
      <font>
        <sz val="10"/>
        <color auto="1"/>
      </font>
    </ndxf>
  </rcc>
  <rcc rId="4250" sId="3" odxf="1" dxf="1">
    <nc r="L75">
      <v>0</v>
    </nc>
    <odxf>
      <font>
        <sz val="10"/>
        <color auto="1"/>
      </font>
    </odxf>
    <ndxf>
      <font>
        <sz val="10"/>
        <color auto="1"/>
      </font>
    </ndxf>
  </rcc>
  <rcc rId="4251" sId="3" odxf="1" dxf="1">
    <nc r="M75">
      <v>0</v>
    </nc>
    <odxf>
      <font>
        <sz val="10"/>
        <color auto="1"/>
      </font>
    </odxf>
    <ndxf>
      <font>
        <sz val="10"/>
        <color auto="1"/>
      </font>
    </ndxf>
  </rcc>
  <rcc rId="4252" sId="3" odxf="1" dxf="1">
    <nc r="N75">
      <v>0</v>
    </nc>
    <odxf>
      <font>
        <sz val="10"/>
        <color auto="1"/>
      </font>
    </odxf>
    <ndxf>
      <font>
        <sz val="10"/>
        <color auto="1"/>
      </font>
    </ndxf>
  </rcc>
  <rcc rId="4253" sId="3" odxf="1" dxf="1">
    <nc r="O75">
      <v>16</v>
    </nc>
    <odxf>
      <font>
        <sz val="10"/>
        <color auto="1"/>
      </font>
    </odxf>
    <ndxf>
      <font>
        <sz val="10"/>
        <color auto="1"/>
      </font>
    </ndxf>
  </rcc>
  <rcc rId="4254" sId="3" odxf="1" dxf="1">
    <nc r="P75">
      <v>15</v>
    </nc>
    <odxf>
      <font>
        <sz val="10"/>
        <color auto="1"/>
      </font>
    </odxf>
    <ndxf>
      <font>
        <sz val="10"/>
        <color auto="1"/>
      </font>
    </ndxf>
  </rcc>
  <rcc rId="4255" sId="3" odxf="1" dxf="1">
    <nc r="Q75">
      <v>14.7</v>
    </nc>
    <odxf>
      <font>
        <sz val="10"/>
        <color auto="1"/>
      </font>
    </odxf>
    <ndxf>
      <font>
        <sz val="10"/>
        <color auto="1"/>
      </font>
    </ndxf>
  </rcc>
  <rcc rId="4256" sId="3" odxf="1" dxf="1">
    <nc r="R75">
      <v>15.3</v>
    </nc>
    <odxf>
      <font>
        <sz val="10"/>
        <color auto="1"/>
      </font>
    </odxf>
    <ndxf>
      <font>
        <sz val="10"/>
        <color auto="1"/>
      </font>
    </ndxf>
  </rcc>
  <rcc rId="4257" sId="3" odxf="1" dxf="1">
    <nc r="S75">
      <v>15.3</v>
    </nc>
    <odxf>
      <font>
        <sz val="10"/>
        <color auto="1"/>
      </font>
    </odxf>
    <ndxf>
      <font>
        <sz val="10"/>
        <color auto="1"/>
      </font>
    </ndxf>
  </rcc>
  <rcc rId="4258" sId="3" odxf="1" dxf="1">
    <nc r="T75">
      <v>26</v>
    </nc>
    <odxf>
      <font>
        <sz val="10"/>
        <color auto="1"/>
      </font>
    </odxf>
    <ndxf>
      <font>
        <sz val="10"/>
        <color auto="1"/>
      </font>
    </ndxf>
  </rcc>
  <rcc rId="4259" sId="3" odxf="1" dxf="1">
    <nc r="U75">
      <v>36.799999999999997</v>
    </nc>
    <odxf>
      <font>
        <sz val="10"/>
        <color auto="1"/>
      </font>
    </odxf>
    <ndxf>
      <font>
        <sz val="10"/>
        <color auto="1"/>
      </font>
    </ndxf>
  </rcc>
  <rcc rId="4260" sId="3" odxf="1" dxf="1">
    <nc r="V75">
      <v>60.5</v>
    </nc>
    <odxf>
      <font>
        <sz val="10"/>
        <color auto="1"/>
      </font>
    </odxf>
    <ndxf>
      <font>
        <sz val="10"/>
        <color auto="1"/>
      </font>
    </ndxf>
  </rcc>
  <rcc rId="4261" sId="3" odxf="1" dxf="1">
    <nc r="W75">
      <v>66.599999999999994</v>
    </nc>
    <odxf>
      <font>
        <sz val="10"/>
        <color auto="1"/>
      </font>
    </odxf>
    <ndxf>
      <font>
        <sz val="10"/>
        <color auto="1"/>
      </font>
    </ndxf>
  </rcc>
  <rcc rId="4262" sId="3" odxf="1" dxf="1">
    <nc r="X75">
      <v>125.6</v>
    </nc>
    <odxf>
      <font>
        <sz val="10"/>
        <color auto="1"/>
      </font>
    </odxf>
    <ndxf>
      <font>
        <sz val="10"/>
        <color auto="1"/>
      </font>
    </ndxf>
  </rcc>
  <rcc rId="4263" sId="3" odxf="1" dxf="1">
    <nc r="Y75">
      <v>173.9</v>
    </nc>
    <odxf>
      <font>
        <sz val="10"/>
        <color auto="1"/>
      </font>
    </odxf>
    <ndxf>
      <font>
        <sz val="10"/>
        <color auto="1"/>
      </font>
    </ndxf>
  </rcc>
  <rcc rId="4264" sId="3" odxf="1" dxf="1">
    <nc r="Z75">
      <v>157.30000000000001</v>
    </nc>
    <odxf>
      <font>
        <sz val="10"/>
        <color auto="1"/>
      </font>
    </odxf>
    <ndxf>
      <font>
        <sz val="10"/>
        <color auto="1"/>
      </font>
    </ndxf>
  </rcc>
  <rcc rId="4265" sId="3" odxf="1" dxf="1">
    <nc r="AA75">
      <v>0</v>
    </nc>
    <odxf>
      <font>
        <sz val="10"/>
        <color auto="1"/>
      </font>
    </odxf>
    <ndxf>
      <font>
        <sz val="10"/>
        <color auto="1"/>
      </font>
    </ndxf>
  </rcc>
  <rcc rId="4266" sId="3" odxf="1" dxf="1">
    <nc r="AB75">
      <v>0</v>
    </nc>
    <odxf>
      <font>
        <sz val="10"/>
        <color auto="1"/>
      </font>
    </odxf>
    <ndxf>
      <font>
        <sz val="10"/>
        <color auto="1"/>
      </font>
    </ndxf>
  </rcc>
  <rcc rId="4267" sId="3" odxf="1" dxf="1">
    <nc r="AC75">
      <v>0</v>
    </nc>
    <odxf>
      <font>
        <sz val="10"/>
        <color auto="1"/>
      </font>
    </odxf>
    <ndxf>
      <font>
        <sz val="10"/>
        <color auto="1"/>
      </font>
    </ndxf>
  </rcc>
  <rcc rId="4268" sId="3" odxf="1" dxf="1">
    <nc r="AD75">
      <v>122.3</v>
    </nc>
    <odxf>
      <font>
        <sz val="10"/>
        <color auto="1"/>
      </font>
    </odxf>
    <ndxf>
      <font>
        <sz val="10"/>
        <color auto="1"/>
      </font>
    </ndxf>
  </rcc>
  <rcc rId="4269" sId="3" odxf="1" dxf="1">
    <nc r="AE75">
      <v>0</v>
    </nc>
    <odxf>
      <font>
        <sz val="10"/>
        <color auto="1"/>
      </font>
    </odxf>
    <ndxf>
      <font>
        <sz val="10"/>
        <color auto="1"/>
      </font>
    </ndxf>
  </rcc>
  <rcc rId="4270" sId="3" odxf="1" dxf="1">
    <nc r="AF75">
      <v>0</v>
    </nc>
    <odxf>
      <font>
        <sz val="10"/>
        <color auto="1"/>
      </font>
    </odxf>
    <ndxf>
      <font>
        <sz val="10"/>
        <color auto="1"/>
      </font>
    </ndxf>
  </rcc>
  <rcc rId="4271" sId="3" odxf="1" dxf="1">
    <nc r="AG75">
      <v>0</v>
    </nc>
    <odxf>
      <font>
        <sz val="10"/>
        <color auto="1"/>
      </font>
    </odxf>
    <ndxf>
      <font>
        <sz val="10"/>
        <color auto="1"/>
      </font>
    </ndxf>
  </rcc>
  <rcc rId="4272" sId="3" odxf="1" dxf="1">
    <nc r="AH75">
      <v>0</v>
    </nc>
    <odxf>
      <font>
        <sz val="10"/>
        <color auto="1"/>
      </font>
    </odxf>
    <ndxf>
      <font>
        <sz val="10"/>
        <color auto="1"/>
      </font>
    </ndxf>
  </rcc>
  <rcc rId="4273" sId="3" odxf="1" dxf="1">
    <nc r="AI75">
      <v>0</v>
    </nc>
    <odxf>
      <font>
        <sz val="10"/>
        <color auto="1"/>
      </font>
    </odxf>
    <ndxf>
      <font>
        <sz val="10"/>
        <color auto="1"/>
      </font>
    </ndxf>
  </rcc>
  <rcc rId="4274" sId="3" odxf="1" dxf="1">
    <nc r="AJ75">
      <v>0</v>
    </nc>
    <odxf>
      <font>
        <sz val="10"/>
        <color auto="1"/>
      </font>
    </odxf>
    <ndxf>
      <font>
        <sz val="10"/>
        <color auto="1"/>
      </font>
    </ndxf>
  </rcc>
  <rcc rId="4275" sId="3" odxf="1" dxf="1">
    <nc r="AK75">
      <v>0</v>
    </nc>
    <odxf>
      <font>
        <sz val="10"/>
        <color auto="1"/>
      </font>
    </odxf>
    <ndxf>
      <font>
        <sz val="10"/>
        <color auto="1"/>
      </font>
    </ndxf>
  </rcc>
  <rcc rId="4276" sId="3" odxf="1" dxf="1">
    <nc r="AL75">
      <v>0</v>
    </nc>
    <odxf>
      <font>
        <sz val="10"/>
        <color auto="1"/>
      </font>
    </odxf>
    <ndxf>
      <font>
        <sz val="10"/>
        <color auto="1"/>
      </font>
    </ndxf>
  </rcc>
  <rcc rId="4277" sId="3" odxf="1" dxf="1">
    <nc r="AM75">
      <v>0</v>
    </nc>
    <odxf>
      <font>
        <sz val="10"/>
        <color auto="1"/>
      </font>
    </odxf>
    <ndxf>
      <font>
        <sz val="10"/>
        <color auto="1"/>
      </font>
    </ndxf>
  </rcc>
  <rcc rId="4278" sId="3" odxf="1" dxf="1">
    <nc r="AN75">
      <v>0</v>
    </nc>
    <odxf>
      <font>
        <sz val="10"/>
        <color auto="1"/>
      </font>
    </odxf>
    <ndxf>
      <font>
        <sz val="10"/>
        <color auto="1"/>
      </font>
    </ndxf>
  </rcc>
  <rcc rId="4279" sId="3" odxf="1" dxf="1">
    <nc r="AO75">
      <v>0</v>
    </nc>
    <odxf>
      <font>
        <sz val="10"/>
        <color auto="1"/>
      </font>
    </odxf>
    <ndxf>
      <font>
        <sz val="10"/>
        <color auto="1"/>
      </font>
    </ndxf>
  </rcc>
  <rcc rId="4280" sId="3" odxf="1" dxf="1">
    <nc r="AP75">
      <v>0</v>
    </nc>
    <odxf>
      <font>
        <sz val="10"/>
        <color auto="1"/>
      </font>
    </odxf>
    <ndxf>
      <font>
        <sz val="10"/>
        <color auto="1"/>
      </font>
    </ndxf>
  </rcc>
  <rcc rId="4281" sId="3" odxf="1" dxf="1">
    <nc r="AQ75">
      <v>0</v>
    </nc>
    <odxf>
      <font>
        <sz val="10"/>
        <color auto="1"/>
      </font>
    </odxf>
    <ndxf>
      <font>
        <sz val="10"/>
        <color auto="1"/>
      </font>
    </ndxf>
  </rcc>
  <rcc rId="4282" sId="3" odxf="1" dxf="1">
    <nc r="AR75">
      <v>0</v>
    </nc>
    <odxf>
      <font>
        <sz val="10"/>
        <color auto="1"/>
      </font>
    </odxf>
    <ndxf>
      <font>
        <sz val="10"/>
        <color auto="1"/>
      </font>
    </ndxf>
  </rcc>
  <rcc rId="4283" sId="3" odxf="1" dxf="1">
    <nc r="AS75">
      <v>0</v>
    </nc>
    <odxf>
      <font>
        <sz val="10"/>
        <color auto="1"/>
      </font>
    </odxf>
    <ndxf>
      <font>
        <sz val="10"/>
        <color auto="1"/>
      </font>
    </ndxf>
  </rcc>
  <rcc rId="4284" sId="3" odxf="1" dxf="1">
    <nc r="AT75">
      <v>0</v>
    </nc>
    <odxf>
      <font>
        <sz val="10"/>
        <color auto="1"/>
      </font>
    </odxf>
    <ndxf>
      <font>
        <sz val="10"/>
        <color auto="1"/>
      </font>
    </ndxf>
  </rcc>
  <rcc rId="4285" sId="3" odxf="1" dxf="1">
    <nc r="AU75">
      <v>0</v>
    </nc>
    <odxf>
      <font>
        <sz val="10"/>
        <color auto="1"/>
      </font>
    </odxf>
    <ndxf>
      <font>
        <sz val="10"/>
        <color auto="1"/>
      </font>
    </ndxf>
  </rcc>
  <rcc rId="4286" sId="3" odxf="1" dxf="1">
    <nc r="AV75">
      <v>0</v>
    </nc>
    <odxf>
      <font>
        <sz val="10"/>
        <color auto="1"/>
      </font>
    </odxf>
    <ndxf>
      <font>
        <sz val="10"/>
        <color auto="1"/>
      </font>
    </ndxf>
  </rcc>
  <rcc rId="4287" sId="3" odxf="1" dxf="1">
    <nc r="AW75">
      <v>0</v>
    </nc>
    <odxf>
      <font>
        <sz val="10"/>
        <color auto="1"/>
      </font>
    </odxf>
    <ndxf>
      <font>
        <sz val="10"/>
        <color auto="1"/>
      </font>
    </ndxf>
  </rcc>
  <rcc rId="4288" sId="3" odxf="1" dxf="1">
    <nc r="AX75">
      <v>0</v>
    </nc>
    <odxf>
      <font>
        <sz val="10"/>
        <color auto="1"/>
      </font>
    </odxf>
    <ndxf>
      <font>
        <sz val="10"/>
        <color auto="1"/>
      </font>
    </ndxf>
  </rcc>
  <rcc rId="4289" sId="3" odxf="1" dxf="1">
    <nc r="AY75">
      <v>0</v>
    </nc>
    <odxf>
      <font>
        <sz val="10"/>
        <color auto="1"/>
      </font>
    </odxf>
    <ndxf>
      <font>
        <sz val="10"/>
        <color auto="1"/>
      </font>
    </ndxf>
  </rcc>
  <rcc rId="4290" sId="3" odxf="1" dxf="1">
    <nc r="AZ75">
      <v>0</v>
    </nc>
    <odxf>
      <font>
        <sz val="10"/>
        <color auto="1"/>
      </font>
    </odxf>
    <ndxf>
      <font>
        <sz val="10"/>
        <color auto="1"/>
      </font>
    </ndxf>
  </rcc>
  <rcc rId="4291" sId="3" odxf="1" dxf="1">
    <nc r="BA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292" sId="3" odxf="1" dxf="1">
    <nc r="BB75">
      <v>0</v>
    </nc>
    <odxf>
      <font>
        <sz val="10"/>
        <color auto="1"/>
      </font>
    </odxf>
    <ndxf>
      <font>
        <sz val="10"/>
        <color auto="1"/>
      </font>
    </ndxf>
  </rcc>
  <rcc rId="4293" sId="3" odxf="1" dxf="1">
    <nc r="BC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294" sId="3" odxf="1" dxf="1">
    <nc r="BD75">
      <v>0</v>
    </nc>
    <odxf>
      <font>
        <sz val="10"/>
        <color auto="1"/>
      </font>
    </odxf>
    <ndxf>
      <font>
        <sz val="10"/>
        <color auto="1"/>
      </font>
    </ndxf>
  </rcc>
  <rcc rId="4295" sId="3" odxf="1" dxf="1">
    <nc r="BE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296" sId="3" odxf="1" dxf="1">
    <nc r="BF75">
      <v>419.9</v>
    </nc>
    <odxf>
      <font>
        <sz val="10"/>
        <color auto="1"/>
      </font>
    </odxf>
    <ndxf>
      <font>
        <sz val="10"/>
        <color auto="1"/>
      </font>
    </ndxf>
  </rcc>
  <rcc rId="4297" sId="3" odxf="1" dxf="1">
    <nc r="BG75">
      <v>430.4</v>
    </nc>
    <odxf>
      <font>
        <sz val="10"/>
        <color auto="1"/>
      </font>
    </odxf>
    <ndxf>
      <font>
        <sz val="10"/>
        <color auto="1"/>
      </font>
    </ndxf>
  </rcc>
  <rcc rId="4298" sId="3" odxf="1" dxf="1">
    <nc r="BH75">
      <v>379.6</v>
    </nc>
    <odxf>
      <font>
        <sz val="10"/>
        <color auto="1"/>
      </font>
    </odxf>
    <ndxf>
      <font>
        <sz val="10"/>
        <color auto="1"/>
      </font>
    </ndxf>
  </rcc>
  <rfmt sheetId="3" sqref="A75:XFD75" start="0" length="0">
    <dxf>
      <alignment vertical="center" wrapText="1"/>
    </dxf>
  </rfmt>
  <rfmt sheetId="3" sqref="A76" start="0" length="0">
    <dxf>
      <font>
        <sz val="10"/>
        <color auto="1"/>
      </font>
    </dxf>
  </rfmt>
  <rcc rId="4299" sId="3" odxf="1" dxf="1">
    <oc r="B76" t="inlineStr">
      <is>
        <t>Long An</t>
      </is>
    </oc>
    <nc r="B76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76" start="0" length="0">
    <dxf>
      <font>
        <sz val="10"/>
        <color auto="1"/>
      </font>
    </dxf>
  </rfmt>
  <rfmt sheetId="3" sqref="D76" start="0" length="0">
    <dxf>
      <font>
        <sz val="10"/>
        <color auto="1"/>
      </font>
    </dxf>
  </rfmt>
  <rcc rId="4300" sId="3" odxf="1" dxf="1">
    <oc r="E76" t="inlineStr">
      <is>
        <t>NMĐMT BCG BĂNG DƯƠNG</t>
      </is>
    </oc>
    <nc r="E76" t="inlineStr">
      <is>
        <t>NMĐMT ADANI PHƯỚC MINH</t>
      </is>
    </nc>
    <odxf>
      <font>
        <sz val="10"/>
        <color auto="1"/>
      </font>
    </odxf>
    <ndxf>
      <font>
        <sz val="10"/>
        <color auto="1"/>
      </font>
    </ndxf>
  </rcc>
  <rfmt sheetId="3" sqref="F76" start="0" length="0">
    <dxf>
      <font>
        <sz val="10"/>
        <color auto="1"/>
      </font>
    </dxf>
  </rfmt>
  <rcc rId="4301" sId="3" odxf="1" dxf="1">
    <nc r="G7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302" sId="3" odxf="1" dxf="1">
    <nc r="H76">
      <v>134.5</v>
    </nc>
    <odxf>
      <font>
        <sz val="10"/>
        <color auto="1"/>
      </font>
    </odxf>
    <ndxf>
      <font>
        <sz val="10"/>
        <color auto="1"/>
      </font>
    </ndxf>
  </rcc>
  <rfmt sheetId="3" sqref="I76" start="0" length="0">
    <dxf>
      <font>
        <sz val="10"/>
        <color auto="1"/>
      </font>
    </dxf>
  </rfmt>
  <rcc rId="4303" sId="3" odxf="1" dxf="1">
    <nc r="J76">
      <v>0</v>
    </nc>
    <odxf>
      <font>
        <sz val="10"/>
        <color auto="1"/>
      </font>
    </odxf>
    <ndxf>
      <font>
        <sz val="10"/>
        <color auto="1"/>
      </font>
    </ndxf>
  </rcc>
  <rcc rId="4304" sId="3" odxf="1" dxf="1">
    <nc r="K76">
      <v>0</v>
    </nc>
    <odxf>
      <font>
        <sz val="10"/>
        <color auto="1"/>
      </font>
    </odxf>
    <ndxf>
      <font>
        <sz val="10"/>
        <color auto="1"/>
      </font>
    </ndxf>
  </rcc>
  <rcc rId="4305" sId="3" odxf="1" dxf="1">
    <nc r="L76">
      <v>0</v>
    </nc>
    <odxf>
      <font>
        <sz val="10"/>
        <color auto="1"/>
      </font>
    </odxf>
    <ndxf>
      <font>
        <sz val="10"/>
        <color auto="1"/>
      </font>
    </ndxf>
  </rcc>
  <rcc rId="4306" sId="3" odxf="1" dxf="1">
    <nc r="M76">
      <v>0</v>
    </nc>
    <odxf>
      <font>
        <sz val="10"/>
        <color auto="1"/>
      </font>
    </odxf>
    <ndxf>
      <font>
        <sz val="10"/>
        <color auto="1"/>
      </font>
    </ndxf>
  </rcc>
  <rcc rId="4307" sId="3" odxf="1" dxf="1">
    <nc r="N76">
      <v>0</v>
    </nc>
    <odxf>
      <font>
        <sz val="10"/>
        <color auto="1"/>
      </font>
    </odxf>
    <ndxf>
      <font>
        <sz val="10"/>
        <color auto="1"/>
      </font>
    </ndxf>
  </rcc>
  <rcc rId="4308" sId="3" odxf="1" dxf="1">
    <nc r="O76">
      <v>0</v>
    </nc>
    <odxf>
      <font>
        <sz val="10"/>
        <color auto="1"/>
      </font>
    </odxf>
    <ndxf>
      <font>
        <sz val="10"/>
        <color auto="1"/>
      </font>
    </ndxf>
  </rcc>
  <rcc rId="4309" sId="3" odxf="1" dxf="1">
    <nc r="P76">
      <v>0</v>
    </nc>
    <odxf>
      <font>
        <sz val="10"/>
        <color auto="1"/>
      </font>
    </odxf>
    <ndxf>
      <font>
        <sz val="10"/>
        <color auto="1"/>
      </font>
    </ndxf>
  </rcc>
  <rcc rId="4310" sId="3" odxf="1" dxf="1">
    <nc r="Q76">
      <v>0</v>
    </nc>
    <odxf>
      <font>
        <sz val="10"/>
        <color auto="1"/>
      </font>
    </odxf>
    <ndxf>
      <font>
        <sz val="10"/>
        <color auto="1"/>
      </font>
    </ndxf>
  </rcc>
  <rcc rId="4311" sId="3" odxf="1" dxf="1">
    <nc r="R76">
      <v>0</v>
    </nc>
    <odxf>
      <font>
        <sz val="10"/>
        <color auto="1"/>
      </font>
    </odxf>
    <ndxf>
      <font>
        <sz val="10"/>
        <color auto="1"/>
      </font>
    </ndxf>
  </rcc>
  <rcc rId="4312" sId="3" odxf="1" dxf="1">
    <nc r="S76">
      <v>0</v>
    </nc>
    <odxf>
      <font>
        <sz val="10"/>
        <color auto="1"/>
      </font>
    </odxf>
    <ndxf>
      <font>
        <sz val="10"/>
        <color auto="1"/>
      </font>
    </ndxf>
  </rcc>
  <rcc rId="4313" sId="3" odxf="1" dxf="1">
    <nc r="T76">
      <v>0</v>
    </nc>
    <odxf>
      <font>
        <sz val="10"/>
        <color auto="1"/>
      </font>
    </odxf>
    <ndxf>
      <font>
        <sz val="10"/>
        <color auto="1"/>
      </font>
    </ndxf>
  </rcc>
  <rcc rId="4314" sId="3" odxf="1" dxf="1">
    <nc r="U76">
      <v>0.1</v>
    </nc>
    <odxf>
      <font>
        <sz val="10"/>
        <color auto="1"/>
      </font>
    </odxf>
    <ndxf>
      <font>
        <sz val="10"/>
        <color auto="1"/>
      </font>
    </ndxf>
  </rcc>
  <rcc rId="4315" sId="3" odxf="1" dxf="1">
    <nc r="V76">
      <v>8.3000000000000007</v>
    </nc>
    <odxf>
      <font>
        <sz val="10"/>
        <color auto="1"/>
      </font>
    </odxf>
    <ndxf>
      <font>
        <sz val="10"/>
        <color auto="1"/>
      </font>
    </ndxf>
  </rcc>
  <rcc rId="4316" sId="3" odxf="1" dxf="1">
    <nc r="W76">
      <v>6.8</v>
    </nc>
    <odxf>
      <font>
        <sz val="10"/>
        <color auto="1"/>
      </font>
    </odxf>
    <ndxf>
      <font>
        <sz val="10"/>
        <color auto="1"/>
      </font>
    </ndxf>
  </rcc>
  <rcc rId="4317" sId="3" odxf="1" dxf="1">
    <nc r="X76">
      <v>16.7</v>
    </nc>
    <odxf>
      <font>
        <sz val="10"/>
        <color auto="1"/>
      </font>
    </odxf>
    <ndxf>
      <font>
        <sz val="10"/>
        <color auto="1"/>
      </font>
    </ndxf>
  </rcc>
  <rcc rId="4318" sId="3" odxf="1" dxf="1">
    <nc r="Y76">
      <v>33.9</v>
    </nc>
    <odxf>
      <font>
        <sz val="10"/>
        <color auto="1"/>
      </font>
    </odxf>
    <ndxf>
      <font>
        <sz val="10"/>
        <color auto="1"/>
      </font>
    </ndxf>
  </rcc>
  <rcc rId="4319" sId="3" odxf="1" dxf="1">
    <nc r="Z76">
      <v>28.2</v>
    </nc>
    <odxf>
      <font>
        <sz val="10"/>
        <color auto="1"/>
      </font>
    </odxf>
    <ndxf>
      <font>
        <sz val="10"/>
        <color auto="1"/>
      </font>
    </ndxf>
  </rcc>
  <rcc rId="4320" sId="3" odxf="1" dxf="1">
    <nc r="AA76">
      <v>35.4</v>
    </nc>
    <odxf>
      <font>
        <sz val="10"/>
        <color auto="1"/>
      </font>
    </odxf>
    <ndxf>
      <font>
        <sz val="10"/>
        <color auto="1"/>
      </font>
    </ndxf>
  </rcc>
  <rcc rId="4321" sId="3" odxf="1" dxf="1">
    <nc r="AB76">
      <v>15.3</v>
    </nc>
    <odxf>
      <font>
        <sz val="10"/>
        <color auto="1"/>
      </font>
    </odxf>
    <ndxf>
      <font>
        <sz val="10"/>
        <color auto="1"/>
      </font>
    </ndxf>
  </rcc>
  <rcc rId="4322" sId="3" odxf="1" dxf="1">
    <nc r="AC76">
      <v>14.5</v>
    </nc>
    <odxf>
      <font>
        <sz val="10"/>
        <color auto="1"/>
      </font>
    </odxf>
    <ndxf>
      <font>
        <sz val="10"/>
        <color auto="1"/>
      </font>
    </ndxf>
  </rcc>
  <rcc rId="4323" sId="3" odxf="1" dxf="1">
    <nc r="AD76">
      <v>16.100000000000001</v>
    </nc>
    <odxf>
      <font>
        <sz val="10"/>
        <color auto="1"/>
      </font>
    </odxf>
    <ndxf>
      <font>
        <sz val="10"/>
        <color auto="1"/>
      </font>
    </ndxf>
  </rcc>
  <rcc rId="4324" sId="3" odxf="1" dxf="1">
    <nc r="AE76">
      <v>11.1</v>
    </nc>
    <odxf>
      <font>
        <sz val="10"/>
        <color auto="1"/>
      </font>
    </odxf>
    <ndxf>
      <font>
        <sz val="10"/>
        <color auto="1"/>
      </font>
    </ndxf>
  </rcc>
  <rcc rId="4325" sId="3" odxf="1" dxf="1">
    <nc r="AF76">
      <v>11.1</v>
    </nc>
    <odxf>
      <font>
        <sz val="10"/>
        <color auto="1"/>
      </font>
    </odxf>
    <ndxf>
      <font>
        <sz val="10"/>
        <color auto="1"/>
      </font>
    </ndxf>
  </rcc>
  <rcc rId="4326" sId="3" odxf="1" dxf="1">
    <nc r="AG76">
      <v>12.7</v>
    </nc>
    <odxf>
      <font>
        <sz val="10"/>
        <color auto="1"/>
      </font>
    </odxf>
    <ndxf>
      <font>
        <sz val="10"/>
        <color auto="1"/>
      </font>
    </ndxf>
  </rcc>
  <rcc rId="4327" sId="3" odxf="1" dxf="1">
    <nc r="AH76">
      <v>12.4</v>
    </nc>
    <odxf>
      <font>
        <sz val="10"/>
        <color auto="1"/>
      </font>
    </odxf>
    <ndxf>
      <font>
        <sz val="10"/>
        <color auto="1"/>
      </font>
    </ndxf>
  </rcc>
  <rcc rId="4328" sId="3" odxf="1" dxf="1">
    <nc r="AI76">
      <v>11.2</v>
    </nc>
    <odxf>
      <font>
        <sz val="10"/>
        <color auto="1"/>
      </font>
    </odxf>
    <ndxf>
      <font>
        <sz val="10"/>
        <color auto="1"/>
      </font>
    </ndxf>
  </rcc>
  <rcc rId="4329" sId="3" odxf="1" dxf="1">
    <nc r="AJ76">
      <v>13.8</v>
    </nc>
    <odxf>
      <font>
        <sz val="10"/>
        <color auto="1"/>
      </font>
    </odxf>
    <ndxf>
      <font>
        <sz val="10"/>
        <color auto="1"/>
      </font>
    </ndxf>
  </rcc>
  <rcc rId="4330" sId="3" odxf="1" dxf="1">
    <nc r="AK76">
      <v>14.1</v>
    </nc>
    <odxf>
      <font>
        <sz val="10"/>
        <color auto="1"/>
      </font>
    </odxf>
    <ndxf>
      <font>
        <sz val="10"/>
        <color auto="1"/>
      </font>
    </ndxf>
  </rcc>
  <rcc rId="4331" sId="3" odxf="1" dxf="1">
    <nc r="AL76">
      <v>24</v>
    </nc>
    <odxf>
      <font>
        <sz val="10"/>
        <color auto="1"/>
      </font>
    </odxf>
    <ndxf>
      <font>
        <sz val="10"/>
        <color auto="1"/>
      </font>
    </ndxf>
  </rcc>
  <rcc rId="4332" sId="3" odxf="1" dxf="1">
    <nc r="AM76">
      <v>20.8</v>
    </nc>
    <odxf>
      <font>
        <sz val="10"/>
        <color auto="1"/>
      </font>
    </odxf>
    <ndxf>
      <font>
        <sz val="10"/>
        <color auto="1"/>
      </font>
    </ndxf>
  </rcc>
  <rcc rId="4333" sId="3" odxf="1" dxf="1">
    <nc r="AN76">
      <v>18.899999999999999</v>
    </nc>
    <odxf>
      <font>
        <sz val="10"/>
        <color auto="1"/>
      </font>
    </odxf>
    <ndxf>
      <font>
        <sz val="10"/>
        <color auto="1"/>
      </font>
    </ndxf>
  </rcc>
  <rcc rId="4334" sId="3" odxf="1" dxf="1">
    <nc r="AO76">
      <v>9</v>
    </nc>
    <odxf>
      <font>
        <sz val="10"/>
        <color auto="1"/>
      </font>
    </odxf>
    <ndxf>
      <font>
        <sz val="10"/>
        <color auto="1"/>
      </font>
    </ndxf>
  </rcc>
  <rcc rId="4335" sId="3" odxf="1" dxf="1">
    <nc r="AP76">
      <v>13</v>
    </nc>
    <odxf>
      <font>
        <sz val="10"/>
        <color auto="1"/>
      </font>
    </odxf>
    <ndxf>
      <font>
        <sz val="10"/>
        <color auto="1"/>
      </font>
    </ndxf>
  </rcc>
  <rcc rId="4336" sId="3" odxf="1" dxf="1">
    <nc r="AQ76">
      <v>0.4</v>
    </nc>
    <odxf>
      <font>
        <sz val="10"/>
        <color auto="1"/>
      </font>
    </odxf>
    <ndxf>
      <font>
        <sz val="10"/>
        <color auto="1"/>
      </font>
    </ndxf>
  </rcc>
  <rcc rId="4337" sId="3" odxf="1" dxf="1">
    <nc r="AR76">
      <v>0</v>
    </nc>
    <odxf>
      <font>
        <sz val="10"/>
        <color auto="1"/>
      </font>
    </odxf>
    <ndxf>
      <font>
        <sz val="10"/>
        <color auto="1"/>
      </font>
    </ndxf>
  </rcc>
  <rcc rId="4338" sId="3" odxf="1" dxf="1">
    <nc r="AS76">
      <v>0</v>
    </nc>
    <odxf>
      <font>
        <sz val="10"/>
        <color auto="1"/>
      </font>
    </odxf>
    <ndxf>
      <font>
        <sz val="10"/>
        <color auto="1"/>
      </font>
    </ndxf>
  </rcc>
  <rcc rId="4339" sId="3" odxf="1" dxf="1">
    <nc r="AT76">
      <v>0</v>
    </nc>
    <odxf>
      <font>
        <sz val="10"/>
        <color auto="1"/>
      </font>
    </odxf>
    <ndxf>
      <font>
        <sz val="10"/>
        <color auto="1"/>
      </font>
    </ndxf>
  </rcc>
  <rcc rId="4340" sId="3" odxf="1" dxf="1">
    <nc r="AU76">
      <v>0</v>
    </nc>
    <odxf>
      <font>
        <sz val="10"/>
        <color auto="1"/>
      </font>
    </odxf>
    <ndxf>
      <font>
        <sz val="10"/>
        <color auto="1"/>
      </font>
    </ndxf>
  </rcc>
  <rcc rId="4341" sId="3" odxf="1" dxf="1">
    <nc r="AV76">
      <v>0</v>
    </nc>
    <odxf>
      <font>
        <sz val="10"/>
        <color auto="1"/>
      </font>
    </odxf>
    <ndxf>
      <font>
        <sz val="10"/>
        <color auto="1"/>
      </font>
    </ndxf>
  </rcc>
  <rcc rId="4342" sId="3" odxf="1" dxf="1">
    <nc r="AW76">
      <v>0</v>
    </nc>
    <odxf>
      <font>
        <sz val="10"/>
        <color auto="1"/>
      </font>
    </odxf>
    <ndxf>
      <font>
        <sz val="10"/>
        <color auto="1"/>
      </font>
    </ndxf>
  </rcc>
  <rcc rId="4343" sId="3" odxf="1" dxf="1">
    <nc r="AX76">
      <v>0</v>
    </nc>
    <odxf>
      <font>
        <sz val="10"/>
        <color auto="1"/>
      </font>
    </odxf>
    <ndxf>
      <font>
        <sz val="10"/>
        <color auto="1"/>
      </font>
    </ndxf>
  </rcc>
  <rcc rId="4344" sId="3" odxf="1" dxf="1">
    <nc r="AY76">
      <v>0</v>
    </nc>
    <odxf>
      <font>
        <sz val="10"/>
        <color auto="1"/>
      </font>
    </odxf>
    <ndxf>
      <font>
        <sz val="10"/>
        <color auto="1"/>
      </font>
    </ndxf>
  </rcc>
  <rcc rId="4345" sId="3" odxf="1" dxf="1">
    <nc r="AZ76">
      <v>0</v>
    </nc>
    <odxf>
      <font>
        <sz val="10"/>
        <color auto="1"/>
      </font>
    </odxf>
    <ndxf>
      <font>
        <sz val="10"/>
        <color auto="1"/>
      </font>
    </ndxf>
  </rcc>
  <rcc rId="4346" sId="3" odxf="1" dxf="1">
    <nc r="BA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347" sId="3" odxf="1" dxf="1">
    <nc r="BB76">
      <v>0</v>
    </nc>
    <odxf>
      <font>
        <sz val="10"/>
        <color auto="1"/>
      </font>
    </odxf>
    <ndxf>
      <font>
        <sz val="10"/>
        <color auto="1"/>
      </font>
    </ndxf>
  </rcc>
  <rcc rId="4348" sId="3" odxf="1" dxf="1">
    <nc r="BC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349" sId="3" odxf="1" dxf="1">
    <nc r="BD76">
      <v>0</v>
    </nc>
    <odxf>
      <font>
        <sz val="10"/>
        <color auto="1"/>
      </font>
    </odxf>
    <ndxf>
      <font>
        <sz val="10"/>
        <color auto="1"/>
      </font>
    </ndxf>
  </rcc>
  <rcc rId="4350" sId="3" odxf="1" dxf="1">
    <nc r="BE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351" sId="3" odxf="1" dxf="1">
    <nc r="BF76">
      <v>5.6</v>
    </nc>
    <odxf>
      <font>
        <sz val="10"/>
        <color auto="1"/>
      </font>
    </odxf>
    <ndxf>
      <font>
        <sz val="10"/>
        <color auto="1"/>
      </font>
    </ndxf>
  </rcc>
  <rcc rId="4352" sId="3" odxf="1" dxf="1">
    <nc r="BG76">
      <v>37.4</v>
    </nc>
    <odxf>
      <font>
        <sz val="10"/>
        <color auto="1"/>
      </font>
    </odxf>
    <ndxf>
      <font>
        <sz val="10"/>
        <color auto="1"/>
      </font>
    </ndxf>
  </rcc>
  <rcc rId="4353" sId="3" odxf="1" dxf="1">
    <nc r="BH76">
      <v>0</v>
    </nc>
    <odxf>
      <font>
        <sz val="10"/>
        <color auto="1"/>
      </font>
    </odxf>
    <ndxf>
      <font>
        <sz val="10"/>
        <color auto="1"/>
      </font>
    </ndxf>
  </rcc>
  <rfmt sheetId="3" sqref="A76:XFD76" start="0" length="0">
    <dxf>
      <alignment vertical="center" wrapText="1"/>
    </dxf>
  </rfmt>
  <rfmt sheetId="3" sqref="A77" start="0" length="0">
    <dxf>
      <font>
        <sz val="10"/>
        <color auto="1"/>
      </font>
    </dxf>
  </rfmt>
  <rcc rId="4354" sId="3" odxf="1" dxf="1">
    <oc r="B77" t="inlineStr">
      <is>
        <t>Long An</t>
      </is>
    </oc>
    <nc r="B77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77" start="0" length="0">
    <dxf>
      <font>
        <sz val="10"/>
        <color auto="1"/>
      </font>
    </dxf>
  </rfmt>
  <rfmt sheetId="3" sqref="D77" start="0" length="0">
    <dxf>
      <font>
        <sz val="10"/>
        <color auto="1"/>
      </font>
    </dxf>
  </rfmt>
  <rcc rId="4355" sId="3" odxf="1" dxf="1">
    <oc r="E77" t="inlineStr">
      <is>
        <t>NMĐMT BCG BĂNG DƯƠNG</t>
      </is>
    </oc>
    <nc r="E77" t="inlineStr">
      <is>
        <t>NMĐMT ADANI PHƯỚC MINH</t>
      </is>
    </nc>
    <odxf>
      <font>
        <sz val="10"/>
        <color auto="1"/>
      </font>
    </odxf>
    <ndxf>
      <font>
        <sz val="10"/>
        <color auto="1"/>
      </font>
    </ndxf>
  </rcc>
  <rfmt sheetId="3" sqref="F77" start="0" length="0">
    <dxf>
      <font>
        <sz val="10"/>
        <color auto="1"/>
      </font>
    </dxf>
  </rfmt>
  <rcc rId="4356" sId="3" odxf="1" dxf="1">
    <nc r="G7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357" sId="3" odxf="1" dxf="1">
    <nc r="H77">
      <v>134.5</v>
    </nc>
    <odxf>
      <font>
        <sz val="10"/>
        <color auto="1"/>
      </font>
    </odxf>
    <ndxf>
      <font>
        <sz val="10"/>
        <color auto="1"/>
      </font>
    </ndxf>
  </rcc>
  <rfmt sheetId="3" sqref="I77" start="0" length="0">
    <dxf>
      <font>
        <sz val="10"/>
        <color auto="1"/>
      </font>
    </dxf>
  </rfmt>
  <rcc rId="4358" sId="3" odxf="1" dxf="1">
    <nc r="J77">
      <v>0</v>
    </nc>
    <odxf>
      <font>
        <sz val="10"/>
        <color auto="1"/>
      </font>
    </odxf>
    <ndxf>
      <font>
        <sz val="10"/>
        <color auto="1"/>
      </font>
    </ndxf>
  </rcc>
  <rcc rId="4359" sId="3" odxf="1" dxf="1">
    <nc r="K77">
      <v>0</v>
    </nc>
    <odxf>
      <font>
        <sz val="10"/>
        <color auto="1"/>
      </font>
    </odxf>
    <ndxf>
      <font>
        <sz val="10"/>
        <color auto="1"/>
      </font>
    </ndxf>
  </rcc>
  <rcc rId="4360" sId="3" odxf="1" dxf="1">
    <nc r="L77">
      <v>0</v>
    </nc>
    <odxf>
      <font>
        <sz val="10"/>
        <color auto="1"/>
      </font>
    </odxf>
    <ndxf>
      <font>
        <sz val="10"/>
        <color auto="1"/>
      </font>
    </ndxf>
  </rcc>
  <rcc rId="4361" sId="3" odxf="1" dxf="1">
    <nc r="M77">
      <v>0</v>
    </nc>
    <odxf>
      <font>
        <sz val="10"/>
        <color auto="1"/>
      </font>
    </odxf>
    <ndxf>
      <font>
        <sz val="10"/>
        <color auto="1"/>
      </font>
    </ndxf>
  </rcc>
  <rcc rId="4362" sId="3" odxf="1" dxf="1">
    <nc r="N77">
      <v>0</v>
    </nc>
    <odxf>
      <font>
        <sz val="10"/>
        <color auto="1"/>
      </font>
    </odxf>
    <ndxf>
      <font>
        <sz val="10"/>
        <color auto="1"/>
      </font>
    </ndxf>
  </rcc>
  <rcc rId="4363" sId="3" odxf="1" dxf="1">
    <nc r="O77">
      <v>0</v>
    </nc>
    <odxf>
      <font>
        <sz val="10"/>
        <color auto="1"/>
      </font>
    </odxf>
    <ndxf>
      <font>
        <sz val="10"/>
        <color auto="1"/>
      </font>
    </ndxf>
  </rcc>
  <rcc rId="4364" sId="3" odxf="1" dxf="1">
    <nc r="P77">
      <v>0</v>
    </nc>
    <odxf>
      <font>
        <sz val="10"/>
        <color auto="1"/>
      </font>
    </odxf>
    <ndxf>
      <font>
        <sz val="10"/>
        <color auto="1"/>
      </font>
    </ndxf>
  </rcc>
  <rcc rId="4365" sId="3" odxf="1" dxf="1">
    <nc r="Q77">
      <v>0</v>
    </nc>
    <odxf>
      <font>
        <sz val="10"/>
        <color auto="1"/>
      </font>
    </odxf>
    <ndxf>
      <font>
        <sz val="10"/>
        <color auto="1"/>
      </font>
    </ndxf>
  </rcc>
  <rcc rId="4366" sId="3" odxf="1" dxf="1">
    <nc r="R77">
      <v>0</v>
    </nc>
    <odxf>
      <font>
        <sz val="10"/>
        <color auto="1"/>
      </font>
    </odxf>
    <ndxf>
      <font>
        <sz val="10"/>
        <color auto="1"/>
      </font>
    </ndxf>
  </rcc>
  <rcc rId="4367" sId="3" odxf="1" dxf="1">
    <nc r="S77">
      <v>0</v>
    </nc>
    <odxf>
      <font>
        <sz val="10"/>
        <color auto="1"/>
      </font>
    </odxf>
    <ndxf>
      <font>
        <sz val="10"/>
        <color auto="1"/>
      </font>
    </ndxf>
  </rcc>
  <rcc rId="4368" sId="3" odxf="1" dxf="1">
    <nc r="T77">
      <v>0</v>
    </nc>
    <odxf>
      <font>
        <sz val="10"/>
        <color auto="1"/>
      </font>
    </odxf>
    <ndxf>
      <font>
        <sz val="10"/>
        <color auto="1"/>
      </font>
    </ndxf>
  </rcc>
  <rcc rId="4369" sId="3" odxf="1" dxf="1">
    <nc r="U77">
      <v>1.4</v>
    </nc>
    <odxf>
      <font>
        <sz val="10"/>
        <color auto="1"/>
      </font>
    </odxf>
    <ndxf>
      <font>
        <sz val="10"/>
        <color auto="1"/>
      </font>
    </ndxf>
  </rcc>
  <rcc rId="4370" sId="3" odxf="1" dxf="1">
    <nc r="V77">
      <v>2.4</v>
    </nc>
    <odxf>
      <font>
        <sz val="10"/>
        <color auto="1"/>
      </font>
    </odxf>
    <ndxf>
      <font>
        <sz val="10"/>
        <color auto="1"/>
      </font>
    </ndxf>
  </rcc>
  <rcc rId="4371" sId="3" odxf="1" dxf="1">
    <nc r="W77">
      <v>2.2000000000000002</v>
    </nc>
    <odxf>
      <font>
        <sz val="10"/>
        <color auto="1"/>
      </font>
    </odxf>
    <ndxf>
      <font>
        <sz val="10"/>
        <color auto="1"/>
      </font>
    </ndxf>
  </rcc>
  <rcc rId="4372" sId="3" odxf="1" dxf="1">
    <nc r="X77">
      <v>3.1</v>
    </nc>
    <odxf>
      <font>
        <sz val="10"/>
        <color auto="1"/>
      </font>
    </odxf>
    <ndxf>
      <font>
        <sz val="10"/>
        <color auto="1"/>
      </font>
    </ndxf>
  </rcc>
  <rcc rId="4373" sId="3" odxf="1" dxf="1">
    <nc r="Y77">
      <v>3.5</v>
    </nc>
    <odxf>
      <font>
        <sz val="10"/>
        <color auto="1"/>
      </font>
    </odxf>
    <ndxf>
      <font>
        <sz val="10"/>
        <color auto="1"/>
      </font>
    </ndxf>
  </rcc>
  <rcc rId="4374" sId="3" odxf="1" dxf="1">
    <nc r="Z77">
      <v>1.2</v>
    </nc>
    <odxf>
      <font>
        <sz val="10"/>
        <color auto="1"/>
      </font>
    </odxf>
    <ndxf>
      <font>
        <sz val="10"/>
        <color auto="1"/>
      </font>
    </ndxf>
  </rcc>
  <rcc rId="4375" sId="3" odxf="1" dxf="1">
    <nc r="AA77">
      <v>0.6</v>
    </nc>
    <odxf>
      <font>
        <sz val="10"/>
        <color auto="1"/>
      </font>
    </odxf>
    <ndxf>
      <font>
        <sz val="10"/>
        <color auto="1"/>
      </font>
    </ndxf>
  </rcc>
  <rcc rId="4376" sId="3" odxf="1" dxf="1">
    <nc r="AB77">
      <v>-4.2</v>
    </nc>
    <odxf>
      <font>
        <sz val="10"/>
        <color auto="1"/>
      </font>
    </odxf>
    <ndxf>
      <font>
        <sz val="10"/>
        <color auto="1"/>
      </font>
    </ndxf>
  </rcc>
  <rcc rId="4377" sId="3" odxf="1" dxf="1">
    <nc r="AC77">
      <v>-2.8</v>
    </nc>
    <odxf>
      <font>
        <sz val="10"/>
        <color auto="1"/>
      </font>
    </odxf>
    <ndxf>
      <font>
        <sz val="10"/>
        <color auto="1"/>
      </font>
    </ndxf>
  </rcc>
  <rcc rId="4378" sId="3" odxf="1" dxf="1">
    <nc r="AD77">
      <v>-2.6</v>
    </nc>
    <odxf>
      <font>
        <sz val="10"/>
        <color auto="1"/>
      </font>
    </odxf>
    <ndxf>
      <font>
        <sz val="10"/>
        <color auto="1"/>
      </font>
    </ndxf>
  </rcc>
  <rcc rId="4379" sId="3" odxf="1" dxf="1">
    <nc r="AE77">
      <v>-3.4</v>
    </nc>
    <odxf>
      <font>
        <sz val="10"/>
        <color auto="1"/>
      </font>
    </odxf>
    <ndxf>
      <font>
        <sz val="10"/>
        <color auto="1"/>
      </font>
    </ndxf>
  </rcc>
  <rcc rId="4380" sId="3" odxf="1" dxf="1">
    <nc r="AF77">
      <v>-3.2</v>
    </nc>
    <odxf>
      <font>
        <sz val="10"/>
        <color auto="1"/>
      </font>
    </odxf>
    <ndxf>
      <font>
        <sz val="10"/>
        <color auto="1"/>
      </font>
    </ndxf>
  </rcc>
  <rcc rId="4381" sId="3" odxf="1" dxf="1">
    <nc r="AG77">
      <v>-3</v>
    </nc>
    <odxf>
      <font>
        <sz val="10"/>
        <color auto="1"/>
      </font>
    </odxf>
    <ndxf>
      <font>
        <sz val="10"/>
        <color auto="1"/>
      </font>
    </ndxf>
  </rcc>
  <rcc rId="4382" sId="3" odxf="1" dxf="1">
    <nc r="AH77">
      <v>-3</v>
    </nc>
    <odxf>
      <font>
        <sz val="10"/>
        <color auto="1"/>
      </font>
    </odxf>
    <ndxf>
      <font>
        <sz val="10"/>
        <color auto="1"/>
      </font>
    </ndxf>
  </rcc>
  <rcc rId="4383" sId="3" odxf="1" dxf="1">
    <nc r="AI77">
      <v>-3.1</v>
    </nc>
    <odxf>
      <font>
        <sz val="10"/>
        <color auto="1"/>
      </font>
    </odxf>
    <ndxf>
      <font>
        <sz val="10"/>
        <color auto="1"/>
      </font>
    </ndxf>
  </rcc>
  <rcc rId="4384" sId="3" odxf="1" dxf="1">
    <nc r="AJ77">
      <v>-2.7</v>
    </nc>
    <odxf>
      <font>
        <sz val="10"/>
        <color auto="1"/>
      </font>
    </odxf>
    <ndxf>
      <font>
        <sz val="10"/>
        <color auto="1"/>
      </font>
    </ndxf>
  </rcc>
  <rcc rId="4385" sId="3" odxf="1" dxf="1">
    <nc r="AK77">
      <v>-2.6</v>
    </nc>
    <odxf>
      <font>
        <sz val="10"/>
        <color auto="1"/>
      </font>
    </odxf>
    <ndxf>
      <font>
        <sz val="10"/>
        <color auto="1"/>
      </font>
    </ndxf>
  </rcc>
  <rcc rId="4386" sId="3" odxf="1" dxf="1">
    <nc r="AL77">
      <v>-1.9</v>
    </nc>
    <odxf>
      <font>
        <sz val="10"/>
        <color auto="1"/>
      </font>
    </odxf>
    <ndxf>
      <font>
        <sz val="10"/>
        <color auto="1"/>
      </font>
    </ndxf>
  </rcc>
  <rcc rId="4387" sId="3" odxf="1" dxf="1">
    <nc r="AM77">
      <v>-0.8</v>
    </nc>
    <odxf>
      <font>
        <sz val="10"/>
        <color auto="1"/>
      </font>
    </odxf>
    <ndxf>
      <font>
        <sz val="10"/>
        <color auto="1"/>
      </font>
    </ndxf>
  </rcc>
  <rcc rId="4388" sId="3" odxf="1" dxf="1">
    <nc r="AN77">
      <v>-1.3</v>
    </nc>
    <odxf>
      <font>
        <sz val="10"/>
        <color auto="1"/>
      </font>
    </odxf>
    <ndxf>
      <font>
        <sz val="10"/>
        <color auto="1"/>
      </font>
    </ndxf>
  </rcc>
  <rcc rId="4389" sId="3" odxf="1" dxf="1">
    <nc r="AO77">
      <v>-1</v>
    </nc>
    <odxf>
      <font>
        <sz val="10"/>
        <color auto="1"/>
      </font>
    </odxf>
    <ndxf>
      <font>
        <sz val="10"/>
        <color auto="1"/>
      </font>
    </ndxf>
  </rcc>
  <rcc rId="4390" sId="3" odxf="1" dxf="1">
    <nc r="AP77">
      <v>0.4</v>
    </nc>
    <odxf>
      <font>
        <sz val="10"/>
        <color auto="1"/>
      </font>
    </odxf>
    <ndxf>
      <font>
        <sz val="10"/>
        <color auto="1"/>
      </font>
    </ndxf>
  </rcc>
  <rcc rId="4391" sId="3" odxf="1" dxf="1">
    <nc r="AQ77">
      <v>0.1</v>
    </nc>
    <odxf>
      <font>
        <sz val="10"/>
        <color auto="1"/>
      </font>
    </odxf>
    <ndxf>
      <font>
        <sz val="10"/>
        <color auto="1"/>
      </font>
    </ndxf>
  </rcc>
  <rcc rId="4392" sId="3" odxf="1" dxf="1">
    <nc r="AR77">
      <v>0</v>
    </nc>
    <odxf>
      <font>
        <sz val="10"/>
        <color auto="1"/>
      </font>
    </odxf>
    <ndxf>
      <font>
        <sz val="10"/>
        <color auto="1"/>
      </font>
    </ndxf>
  </rcc>
  <rcc rId="4393" sId="3" odxf="1" dxf="1">
    <nc r="AS77">
      <v>0</v>
    </nc>
    <odxf>
      <font>
        <sz val="10"/>
        <color auto="1"/>
      </font>
    </odxf>
    <ndxf>
      <font>
        <sz val="10"/>
        <color auto="1"/>
      </font>
    </ndxf>
  </rcc>
  <rcc rId="4394" sId="3" odxf="1" dxf="1">
    <nc r="AT77">
      <v>0</v>
    </nc>
    <odxf>
      <font>
        <sz val="10"/>
        <color auto="1"/>
      </font>
    </odxf>
    <ndxf>
      <font>
        <sz val="10"/>
        <color auto="1"/>
      </font>
    </ndxf>
  </rcc>
  <rcc rId="4395" sId="3" odxf="1" dxf="1">
    <nc r="AU77">
      <v>0</v>
    </nc>
    <odxf>
      <font>
        <sz val="10"/>
        <color auto="1"/>
      </font>
    </odxf>
    <ndxf>
      <font>
        <sz val="10"/>
        <color auto="1"/>
      </font>
    </ndxf>
  </rcc>
  <rcc rId="4396" sId="3" odxf="1" dxf="1">
    <nc r="AV77">
      <v>0</v>
    </nc>
    <odxf>
      <font>
        <sz val="10"/>
        <color auto="1"/>
      </font>
    </odxf>
    <ndxf>
      <font>
        <sz val="10"/>
        <color auto="1"/>
      </font>
    </ndxf>
  </rcc>
  <rcc rId="4397" sId="3" odxf="1" dxf="1">
    <nc r="AW77">
      <v>0</v>
    </nc>
    <odxf>
      <font>
        <sz val="10"/>
        <color auto="1"/>
      </font>
    </odxf>
    <ndxf>
      <font>
        <sz val="10"/>
        <color auto="1"/>
      </font>
    </ndxf>
  </rcc>
  <rcc rId="4398" sId="3" odxf="1" dxf="1">
    <nc r="AX77">
      <v>0</v>
    </nc>
    <odxf>
      <font>
        <sz val="10"/>
        <color auto="1"/>
      </font>
    </odxf>
    <ndxf>
      <font>
        <sz val="10"/>
        <color auto="1"/>
      </font>
    </ndxf>
  </rcc>
  <rcc rId="4399" sId="3" odxf="1" dxf="1">
    <nc r="AY77">
      <v>0</v>
    </nc>
    <odxf>
      <font>
        <sz val="10"/>
        <color auto="1"/>
      </font>
    </odxf>
    <ndxf>
      <font>
        <sz val="10"/>
        <color auto="1"/>
      </font>
    </ndxf>
  </rcc>
  <rcc rId="4400" sId="3" odxf="1" dxf="1">
    <nc r="AZ77">
      <v>0</v>
    </nc>
    <odxf>
      <font>
        <sz val="10"/>
        <color auto="1"/>
      </font>
    </odxf>
    <ndxf>
      <font>
        <sz val="10"/>
        <color auto="1"/>
      </font>
    </ndxf>
  </rcc>
  <rcc rId="4401" sId="3" odxf="1" dxf="1">
    <nc r="BA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402" sId="3" odxf="1" dxf="1">
    <nc r="BB77">
      <v>0</v>
    </nc>
    <odxf>
      <font>
        <sz val="10"/>
        <color auto="1"/>
      </font>
    </odxf>
    <ndxf>
      <font>
        <sz val="10"/>
        <color auto="1"/>
      </font>
    </ndxf>
  </rcc>
  <rcc rId="4403" sId="3" odxf="1" dxf="1">
    <nc r="BC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404" sId="3" odxf="1" dxf="1">
    <nc r="BD77">
      <v>0</v>
    </nc>
    <odxf>
      <font>
        <sz val="10"/>
        <color auto="1"/>
      </font>
    </odxf>
    <ndxf>
      <font>
        <sz val="10"/>
        <color auto="1"/>
      </font>
    </ndxf>
  </rcc>
  <rcc rId="4405" sId="3" odxf="1" dxf="1">
    <nc r="BE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406" sId="3" odxf="1" dxf="1">
    <nc r="BF77">
      <v>5.6</v>
    </nc>
    <odxf>
      <font>
        <sz val="10"/>
        <color auto="1"/>
      </font>
    </odxf>
    <ndxf>
      <font>
        <sz val="10"/>
        <color auto="1"/>
      </font>
    </ndxf>
  </rcc>
  <rcc rId="4407" sId="3" odxf="1" dxf="1">
    <nc r="BG77">
      <v>37.4</v>
    </nc>
    <odxf>
      <font>
        <sz val="10"/>
        <color auto="1"/>
      </font>
    </odxf>
    <ndxf>
      <font>
        <sz val="10"/>
        <color auto="1"/>
      </font>
    </ndxf>
  </rcc>
  <rcc rId="4408" sId="3" odxf="1" dxf="1">
    <nc r="BH77">
      <v>0</v>
    </nc>
    <odxf>
      <font>
        <sz val="10"/>
        <color auto="1"/>
      </font>
    </odxf>
    <ndxf>
      <font>
        <sz val="10"/>
        <color auto="1"/>
      </font>
    </ndxf>
  </rcc>
  <rfmt sheetId="3" sqref="A77:XFD77" start="0" length="0">
    <dxf>
      <alignment vertical="center" wrapText="1"/>
    </dxf>
  </rfmt>
  <rfmt sheetId="3" sqref="A78" start="0" length="0">
    <dxf>
      <font>
        <sz val="10"/>
        <color auto="1"/>
      </font>
    </dxf>
  </rfmt>
  <rcc rId="4409" sId="3" odxf="1" dxf="1">
    <oc r="B78" t="inlineStr">
      <is>
        <t>Ninh Thuận</t>
      </is>
    </oc>
    <nc r="B78" t="inlineStr">
      <is>
        <t>Long An</t>
      </is>
    </nc>
    <odxf>
      <font>
        <sz val="10"/>
        <color auto="1"/>
      </font>
    </odxf>
    <ndxf>
      <font>
        <sz val="10"/>
        <color auto="1"/>
      </font>
    </ndxf>
  </rcc>
  <rfmt sheetId="3" sqref="C78" start="0" length="0">
    <dxf>
      <font>
        <sz val="10"/>
        <color auto="1"/>
      </font>
    </dxf>
  </rfmt>
  <rfmt sheetId="3" sqref="D78" start="0" length="0">
    <dxf>
      <font>
        <sz val="10"/>
        <color auto="1"/>
      </font>
    </dxf>
  </rfmt>
  <rcc rId="4410" sId="3" odxf="1" dxf="1">
    <oc r="E78" t="inlineStr">
      <is>
        <t>NMĐMT BẦU ZÔN</t>
      </is>
    </oc>
    <nc r="E78" t="inlineStr">
      <is>
        <t>NMĐMT BCG BĂNG DƯƠNG</t>
      </is>
    </nc>
    <odxf>
      <font>
        <sz val="10"/>
        <color auto="1"/>
      </font>
    </odxf>
    <ndxf>
      <font>
        <sz val="10"/>
        <color auto="1"/>
      </font>
    </ndxf>
  </rcc>
  <rcc rId="4411" sId="3" odxf="1" dxf="1">
    <oc r="F78" t="inlineStr">
      <is>
        <t>PPN</t>
      </is>
    </oc>
    <nc r="F78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4412" sId="3" odxf="1" dxf="1">
    <nc r="G7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413" sId="3" odxf="1" dxf="1">
    <nc r="H78">
      <v>121.9</v>
    </nc>
    <odxf>
      <font>
        <sz val="10"/>
        <color auto="1"/>
      </font>
    </odxf>
    <ndxf>
      <font>
        <sz val="10"/>
        <color auto="1"/>
      </font>
    </ndxf>
  </rcc>
  <rfmt sheetId="3" sqref="I78" start="0" length="0">
    <dxf>
      <font>
        <sz val="10"/>
        <color auto="1"/>
      </font>
    </dxf>
  </rfmt>
  <rcc rId="4414" sId="3" odxf="1" dxf="1">
    <nc r="J78">
      <v>0</v>
    </nc>
    <odxf>
      <font>
        <sz val="10"/>
        <color auto="1"/>
      </font>
    </odxf>
    <ndxf>
      <font>
        <sz val="10"/>
        <color auto="1"/>
      </font>
    </ndxf>
  </rcc>
  <rcc rId="4415" sId="3" odxf="1" dxf="1">
    <nc r="K78">
      <v>0</v>
    </nc>
    <odxf>
      <font>
        <sz val="10"/>
        <color auto="1"/>
      </font>
    </odxf>
    <ndxf>
      <font>
        <sz val="10"/>
        <color auto="1"/>
      </font>
    </ndxf>
  </rcc>
  <rcc rId="4416" sId="3" odxf="1" dxf="1">
    <nc r="L78">
      <v>0</v>
    </nc>
    <odxf>
      <font>
        <sz val="10"/>
        <color auto="1"/>
      </font>
    </odxf>
    <ndxf>
      <font>
        <sz val="10"/>
        <color auto="1"/>
      </font>
    </ndxf>
  </rcc>
  <rcc rId="4417" sId="3" odxf="1" dxf="1">
    <nc r="M78">
      <v>0</v>
    </nc>
    <odxf>
      <font>
        <sz val="10"/>
        <color auto="1"/>
      </font>
    </odxf>
    <ndxf>
      <font>
        <sz val="10"/>
        <color auto="1"/>
      </font>
    </ndxf>
  </rcc>
  <rcc rId="4418" sId="3" odxf="1" dxf="1">
    <nc r="N78">
      <v>0</v>
    </nc>
    <odxf>
      <font>
        <sz val="10"/>
        <color auto="1"/>
      </font>
    </odxf>
    <ndxf>
      <font>
        <sz val="10"/>
        <color auto="1"/>
      </font>
    </ndxf>
  </rcc>
  <rcc rId="4419" sId="3" odxf="1" dxf="1">
    <nc r="O78">
      <v>0</v>
    </nc>
    <odxf>
      <font>
        <sz val="10"/>
        <color auto="1"/>
      </font>
    </odxf>
    <ndxf>
      <font>
        <sz val="10"/>
        <color auto="1"/>
      </font>
    </ndxf>
  </rcc>
  <rcc rId="4420" sId="3" odxf="1" dxf="1">
    <nc r="P78">
      <v>0</v>
    </nc>
    <odxf>
      <font>
        <sz val="10"/>
        <color auto="1"/>
      </font>
    </odxf>
    <ndxf>
      <font>
        <sz val="10"/>
        <color auto="1"/>
      </font>
    </ndxf>
  </rcc>
  <rcc rId="4421" sId="3" odxf="1" dxf="1">
    <nc r="Q78">
      <v>0</v>
    </nc>
    <odxf>
      <font>
        <sz val="10"/>
        <color auto="1"/>
      </font>
    </odxf>
    <ndxf>
      <font>
        <sz val="10"/>
        <color auto="1"/>
      </font>
    </ndxf>
  </rcc>
  <rcc rId="4422" sId="3" odxf="1" dxf="1">
    <nc r="R78">
      <v>0</v>
    </nc>
    <odxf>
      <font>
        <sz val="10"/>
        <color auto="1"/>
      </font>
    </odxf>
    <ndxf>
      <font>
        <sz val="10"/>
        <color auto="1"/>
      </font>
    </ndxf>
  </rcc>
  <rcc rId="4423" sId="3" odxf="1" dxf="1">
    <nc r="S78">
      <v>0</v>
    </nc>
    <odxf>
      <font>
        <sz val="10"/>
        <color auto="1"/>
      </font>
    </odxf>
    <ndxf>
      <font>
        <sz val="10"/>
        <color auto="1"/>
      </font>
    </ndxf>
  </rcc>
  <rcc rId="4424" sId="3" odxf="1" dxf="1">
    <nc r="T78">
      <v>0</v>
    </nc>
    <odxf>
      <font>
        <sz val="10"/>
        <color auto="1"/>
      </font>
    </odxf>
    <ndxf>
      <font>
        <sz val="10"/>
        <color auto="1"/>
      </font>
    </ndxf>
  </rcc>
  <rcc rId="4425" sId="3" odxf="1" dxf="1">
    <nc r="U78">
      <v>0</v>
    </nc>
    <odxf>
      <font>
        <sz val="10"/>
        <color auto="1"/>
      </font>
    </odxf>
    <ndxf>
      <font>
        <sz val="10"/>
        <color auto="1"/>
      </font>
    </ndxf>
  </rcc>
  <rcc rId="4426" sId="3" odxf="1" dxf="1">
    <nc r="V78">
      <v>1.5</v>
    </nc>
    <odxf>
      <font>
        <sz val="10"/>
        <color auto="1"/>
      </font>
    </odxf>
    <ndxf>
      <font>
        <sz val="10"/>
        <color auto="1"/>
      </font>
    </ndxf>
  </rcc>
  <rcc rId="4427" sId="3" odxf="1" dxf="1">
    <nc r="W78">
      <v>1.3</v>
    </nc>
    <odxf>
      <font>
        <sz val="10"/>
        <color auto="1"/>
      </font>
    </odxf>
    <ndxf>
      <font>
        <sz val="10"/>
        <color auto="1"/>
      </font>
    </ndxf>
  </rcc>
  <rcc rId="4428" sId="3" odxf="1" dxf="1">
    <nc r="X78">
      <v>2.9</v>
    </nc>
    <odxf>
      <font>
        <sz val="10"/>
        <color auto="1"/>
      </font>
    </odxf>
    <ndxf>
      <font>
        <sz val="10"/>
        <color auto="1"/>
      </font>
    </ndxf>
  </rcc>
  <rcc rId="4429" sId="3" odxf="1" dxf="1">
    <nc r="Y78">
      <v>10</v>
    </nc>
    <odxf>
      <font>
        <sz val="10"/>
        <color auto="1"/>
      </font>
    </odxf>
    <ndxf>
      <font>
        <sz val="10"/>
        <color auto="1"/>
      </font>
    </ndxf>
  </rcc>
  <rcc rId="4430" sId="3" odxf="1" dxf="1">
    <nc r="Z78">
      <v>7.9</v>
    </nc>
    <odxf>
      <font>
        <sz val="10"/>
        <color auto="1"/>
      </font>
    </odxf>
    <ndxf>
      <font>
        <sz val="10"/>
        <color auto="1"/>
      </font>
    </ndxf>
  </rcc>
  <rcc rId="4431" sId="3" odxf="1" dxf="1">
    <nc r="AA78">
      <v>10.6</v>
    </nc>
    <odxf>
      <font>
        <sz val="10"/>
        <color auto="1"/>
      </font>
    </odxf>
    <ndxf>
      <font>
        <sz val="10"/>
        <color auto="1"/>
      </font>
    </ndxf>
  </rcc>
  <rcc rId="4432" sId="3" odxf="1" dxf="1">
    <nc r="AB78">
      <v>18.8</v>
    </nc>
    <odxf>
      <font>
        <sz val="10"/>
        <color auto="1"/>
      </font>
    </odxf>
    <ndxf>
      <font>
        <sz val="10"/>
        <color auto="1"/>
      </font>
    </ndxf>
  </rcc>
  <rcc rId="4433" sId="3" odxf="1" dxf="1">
    <nc r="AC78">
      <v>19.3</v>
    </nc>
    <odxf>
      <font>
        <sz val="10"/>
        <color auto="1"/>
      </font>
    </odxf>
    <ndxf>
      <font>
        <sz val="10"/>
        <color auto="1"/>
      </font>
    </ndxf>
  </rcc>
  <rcc rId="4434" sId="3" odxf="1" dxf="1">
    <nc r="AD78">
      <v>24.4</v>
    </nc>
    <odxf>
      <font>
        <sz val="10"/>
        <color auto="1"/>
      </font>
    </odxf>
    <ndxf>
      <font>
        <sz val="10"/>
        <color auto="1"/>
      </font>
    </ndxf>
  </rcc>
  <rcc rId="4435" sId="3" odxf="1" dxf="1">
    <nc r="AE78">
      <v>28.5</v>
    </nc>
    <odxf>
      <font>
        <sz val="10"/>
        <color auto="1"/>
      </font>
    </odxf>
    <ndxf>
      <font>
        <sz val="10"/>
        <color auto="1"/>
      </font>
    </ndxf>
  </rcc>
  <rcc rId="4436" sId="3" odxf="1" dxf="1">
    <nc r="AF78">
      <v>19.399999999999999</v>
    </nc>
    <odxf>
      <font>
        <sz val="10"/>
        <color auto="1"/>
      </font>
    </odxf>
    <ndxf>
      <font>
        <sz val="10"/>
        <color auto="1"/>
      </font>
    </ndxf>
  </rcc>
  <rcc rId="4437" sId="3" odxf="1" dxf="1">
    <nc r="AG78">
      <v>14.5</v>
    </nc>
    <odxf>
      <font>
        <sz val="10"/>
        <color auto="1"/>
      </font>
    </odxf>
    <ndxf>
      <font>
        <sz val="10"/>
        <color auto="1"/>
      </font>
    </ndxf>
  </rcc>
  <rcc rId="4438" sId="3" odxf="1" dxf="1">
    <nc r="AH78">
      <v>14.5</v>
    </nc>
    <odxf>
      <font>
        <sz val="10"/>
        <color auto="1"/>
      </font>
    </odxf>
    <ndxf>
      <font>
        <sz val="10"/>
        <color auto="1"/>
      </font>
    </ndxf>
  </rcc>
  <rcc rId="4439" sId="3" odxf="1" dxf="1">
    <nc r="AI78">
      <v>2.9</v>
    </nc>
    <odxf>
      <font>
        <sz val="10"/>
        <color auto="1"/>
      </font>
    </odxf>
    <ndxf>
      <font>
        <sz val="10"/>
        <color auto="1"/>
      </font>
    </ndxf>
  </rcc>
  <rcc rId="4440" sId="3" odxf="1" dxf="1">
    <nc r="AJ78">
      <v>11.7</v>
    </nc>
    <odxf>
      <font>
        <sz val="10"/>
        <color auto="1"/>
      </font>
    </odxf>
    <ndxf>
      <font>
        <sz val="10"/>
        <color auto="1"/>
      </font>
    </ndxf>
  </rcc>
  <rcc rId="4441" sId="3" odxf="1" dxf="1">
    <nc r="AK78">
      <v>4.2</v>
    </nc>
    <odxf>
      <font>
        <sz val="10"/>
        <color auto="1"/>
      </font>
    </odxf>
    <ndxf>
      <font>
        <sz val="10"/>
        <color auto="1"/>
      </font>
    </ndxf>
  </rcc>
  <rcc rId="4442" sId="3" odxf="1" dxf="1">
    <nc r="AL78">
      <v>17.399999999999999</v>
    </nc>
    <odxf>
      <font>
        <sz val="10"/>
        <color auto="1"/>
      </font>
    </odxf>
    <ndxf>
      <font>
        <sz val="10"/>
        <color auto="1"/>
      </font>
    </ndxf>
  </rcc>
  <rcc rId="4443" sId="3" odxf="1" dxf="1">
    <nc r="AM78">
      <v>21.2</v>
    </nc>
    <odxf>
      <font>
        <sz val="10"/>
        <color auto="1"/>
      </font>
    </odxf>
    <ndxf>
      <font>
        <sz val="10"/>
        <color auto="1"/>
      </font>
    </ndxf>
  </rcc>
  <rcc rId="4444" sId="3" odxf="1" dxf="1">
    <nc r="AN78">
      <v>7</v>
    </nc>
    <odxf>
      <font>
        <sz val="10"/>
        <color auto="1"/>
      </font>
    </odxf>
    <ndxf>
      <font>
        <sz val="10"/>
        <color auto="1"/>
      </font>
    </ndxf>
  </rcc>
  <rcc rId="4445" sId="3" odxf="1" dxf="1">
    <nc r="AO78">
      <v>11.5</v>
    </nc>
    <odxf>
      <font>
        <sz val="10"/>
        <color auto="1"/>
      </font>
    </odxf>
    <ndxf>
      <font>
        <sz val="10"/>
        <color auto="1"/>
      </font>
    </ndxf>
  </rcc>
  <rcc rId="4446" sId="3" odxf="1" dxf="1">
    <nc r="AP78">
      <v>7.8</v>
    </nc>
    <odxf>
      <font>
        <sz val="10"/>
        <color auto="1"/>
      </font>
    </odxf>
    <ndxf>
      <font>
        <sz val="10"/>
        <color auto="1"/>
      </font>
    </ndxf>
  </rcc>
  <rcc rId="4447" sId="3" odxf="1" dxf="1">
    <nc r="AQ78">
      <v>3.6</v>
    </nc>
    <odxf>
      <font>
        <sz val="10"/>
        <color auto="1"/>
      </font>
    </odxf>
    <ndxf>
      <font>
        <sz val="10"/>
        <color auto="1"/>
      </font>
    </ndxf>
  </rcc>
  <rcc rId="4448" sId="3" odxf="1" dxf="1">
    <nc r="AR78">
      <v>0</v>
    </nc>
    <odxf>
      <font>
        <sz val="10"/>
        <color auto="1"/>
      </font>
    </odxf>
    <ndxf>
      <font>
        <sz val="10"/>
        <color auto="1"/>
      </font>
    </ndxf>
  </rcc>
  <rcc rId="4449" sId="3" odxf="1" dxf="1">
    <nc r="AS78">
      <v>0</v>
    </nc>
    <odxf>
      <font>
        <sz val="10"/>
        <color auto="1"/>
      </font>
    </odxf>
    <ndxf>
      <font>
        <sz val="10"/>
        <color auto="1"/>
      </font>
    </ndxf>
  </rcc>
  <rcc rId="4450" sId="3" odxf="1" dxf="1">
    <nc r="AT78">
      <v>0</v>
    </nc>
    <odxf>
      <font>
        <sz val="10"/>
        <color auto="1"/>
      </font>
    </odxf>
    <ndxf>
      <font>
        <sz val="10"/>
        <color auto="1"/>
      </font>
    </ndxf>
  </rcc>
  <rcc rId="4451" sId="3" odxf="1" dxf="1">
    <nc r="AU78">
      <v>0</v>
    </nc>
    <odxf>
      <font>
        <sz val="10"/>
        <color auto="1"/>
      </font>
    </odxf>
    <ndxf>
      <font>
        <sz val="10"/>
        <color auto="1"/>
      </font>
    </ndxf>
  </rcc>
  <rcc rId="4452" sId="3" odxf="1" dxf="1">
    <nc r="AV78">
      <v>0</v>
    </nc>
    <odxf>
      <font>
        <sz val="10"/>
        <color auto="1"/>
      </font>
    </odxf>
    <ndxf>
      <font>
        <sz val="10"/>
        <color auto="1"/>
      </font>
    </ndxf>
  </rcc>
  <rcc rId="4453" sId="3" odxf="1" dxf="1">
    <nc r="AW78">
      <v>0</v>
    </nc>
    <odxf>
      <font>
        <sz val="10"/>
        <color auto="1"/>
      </font>
    </odxf>
    <ndxf>
      <font>
        <sz val="10"/>
        <color auto="1"/>
      </font>
    </ndxf>
  </rcc>
  <rcc rId="4454" sId="3" odxf="1" dxf="1">
    <nc r="AX78">
      <v>0</v>
    </nc>
    <odxf>
      <font>
        <sz val="10"/>
        <color auto="1"/>
      </font>
    </odxf>
    <ndxf>
      <font>
        <sz val="10"/>
        <color auto="1"/>
      </font>
    </ndxf>
  </rcc>
  <rcc rId="4455" sId="3" odxf="1" dxf="1">
    <nc r="AY78">
      <v>0</v>
    </nc>
    <odxf>
      <font>
        <sz val="10"/>
        <color auto="1"/>
      </font>
    </odxf>
    <ndxf>
      <font>
        <sz val="10"/>
        <color auto="1"/>
      </font>
    </ndxf>
  </rcc>
  <rcc rId="4456" sId="3" odxf="1" dxf="1">
    <nc r="AZ78">
      <v>0</v>
    </nc>
    <odxf>
      <font>
        <sz val="10"/>
        <color auto="1"/>
      </font>
    </odxf>
    <ndxf>
      <font>
        <sz val="10"/>
        <color auto="1"/>
      </font>
    </ndxf>
  </rcc>
  <rcc rId="4457" sId="3" odxf="1" dxf="1">
    <nc r="BA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458" sId="3" odxf="1" dxf="1">
    <nc r="BB78">
      <v>0</v>
    </nc>
    <odxf>
      <font>
        <sz val="10"/>
        <color auto="1"/>
      </font>
    </odxf>
    <ndxf>
      <font>
        <sz val="10"/>
        <color auto="1"/>
      </font>
    </ndxf>
  </rcc>
  <rcc rId="4459" sId="3" odxf="1" dxf="1">
    <nc r="BC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460" sId="3" odxf="1" dxf="1">
    <nc r="BD78">
      <v>0</v>
    </nc>
    <odxf>
      <font>
        <sz val="10"/>
        <color auto="1"/>
      </font>
    </odxf>
    <ndxf>
      <font>
        <sz val="10"/>
        <color auto="1"/>
      </font>
    </ndxf>
  </rcc>
  <rcc rId="4461" sId="3" odxf="1" dxf="1">
    <nc r="BE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462" sId="3" odxf="1" dxf="1">
    <nc r="BF78">
      <v>5.0999999999999996</v>
    </nc>
    <odxf>
      <font>
        <sz val="10"/>
        <color auto="1"/>
      </font>
    </odxf>
    <ndxf>
      <font>
        <sz val="10"/>
        <color auto="1"/>
      </font>
    </ndxf>
  </rcc>
  <rcc rId="4463" sId="3" odxf="1" dxf="1">
    <nc r="BG78">
      <v>30.2</v>
    </nc>
    <odxf>
      <font>
        <sz val="10"/>
        <color auto="1"/>
      </font>
    </odxf>
    <ndxf>
      <font>
        <sz val="10"/>
        <color auto="1"/>
      </font>
    </ndxf>
  </rcc>
  <rcc rId="4464" sId="3" odxf="1" dxf="1">
    <nc r="BH78">
      <v>0</v>
    </nc>
    <odxf>
      <font>
        <sz val="10"/>
        <color auto="1"/>
      </font>
    </odxf>
    <ndxf>
      <font>
        <sz val="10"/>
        <color auto="1"/>
      </font>
    </ndxf>
  </rcc>
  <rfmt sheetId="3" sqref="A78:XFD78" start="0" length="0">
    <dxf>
      <alignment vertical="center" wrapText="1"/>
    </dxf>
  </rfmt>
  <rfmt sheetId="3" sqref="A79" start="0" length="0">
    <dxf>
      <font>
        <sz val="10"/>
        <color auto="1"/>
      </font>
    </dxf>
  </rfmt>
  <rcc rId="4465" sId="3" odxf="1" dxf="1">
    <oc r="B79" t="inlineStr">
      <is>
        <t>Ninh Thuận</t>
      </is>
    </oc>
    <nc r="B79" t="inlineStr">
      <is>
        <t>Long An</t>
      </is>
    </nc>
    <odxf>
      <font>
        <sz val="10"/>
        <color auto="1"/>
      </font>
    </odxf>
    <ndxf>
      <font>
        <sz val="10"/>
        <color auto="1"/>
      </font>
    </ndxf>
  </rcc>
  <rfmt sheetId="3" sqref="C79" start="0" length="0">
    <dxf>
      <font>
        <sz val="10"/>
        <color auto="1"/>
      </font>
    </dxf>
  </rfmt>
  <rfmt sheetId="3" sqref="D79" start="0" length="0">
    <dxf>
      <font>
        <sz val="10"/>
        <color auto="1"/>
      </font>
    </dxf>
  </rfmt>
  <rcc rId="4466" sId="3" odxf="1" dxf="1">
    <oc r="E79" t="inlineStr">
      <is>
        <t>NMĐMT BẦU ZÔN</t>
      </is>
    </oc>
    <nc r="E79" t="inlineStr">
      <is>
        <t>NMĐMT BCG BĂNG DƯƠNG</t>
      </is>
    </nc>
    <odxf>
      <font>
        <sz val="10"/>
        <color auto="1"/>
      </font>
    </odxf>
    <ndxf>
      <font>
        <sz val="10"/>
        <color auto="1"/>
      </font>
    </ndxf>
  </rcc>
  <rcc rId="4467" sId="3" odxf="1" dxf="1">
    <oc r="F79" t="inlineStr">
      <is>
        <t>PPN</t>
      </is>
    </oc>
    <nc r="F79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4468" sId="3" odxf="1" dxf="1">
    <nc r="G7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469" sId="3" odxf="1" dxf="1">
    <nc r="H79">
      <v>121.9</v>
    </nc>
    <odxf>
      <font>
        <sz val="10"/>
        <color auto="1"/>
      </font>
    </odxf>
    <ndxf>
      <font>
        <sz val="10"/>
        <color auto="1"/>
      </font>
    </ndxf>
  </rcc>
  <rfmt sheetId="3" sqref="I79" start="0" length="0">
    <dxf>
      <font>
        <sz val="10"/>
        <color auto="1"/>
      </font>
    </dxf>
  </rfmt>
  <rcc rId="4470" sId="3" odxf="1" dxf="1">
    <nc r="J79">
      <v>0</v>
    </nc>
    <odxf>
      <font>
        <sz val="10"/>
        <color auto="1"/>
      </font>
    </odxf>
    <ndxf>
      <font>
        <sz val="10"/>
        <color auto="1"/>
      </font>
    </ndxf>
  </rcc>
  <rcc rId="4471" sId="3" odxf="1" dxf="1">
    <nc r="K79">
      <v>0</v>
    </nc>
    <odxf>
      <font>
        <sz val="10"/>
        <color auto="1"/>
      </font>
    </odxf>
    <ndxf>
      <font>
        <sz val="10"/>
        <color auto="1"/>
      </font>
    </ndxf>
  </rcc>
  <rcc rId="4472" sId="3" odxf="1" dxf="1">
    <nc r="L79">
      <v>0</v>
    </nc>
    <odxf>
      <font>
        <sz val="10"/>
        <color auto="1"/>
      </font>
    </odxf>
    <ndxf>
      <font>
        <sz val="10"/>
        <color auto="1"/>
      </font>
    </ndxf>
  </rcc>
  <rcc rId="4473" sId="3" odxf="1" dxf="1">
    <nc r="M79">
      <v>0</v>
    </nc>
    <odxf>
      <font>
        <sz val="10"/>
        <color auto="1"/>
      </font>
    </odxf>
    <ndxf>
      <font>
        <sz val="10"/>
        <color auto="1"/>
      </font>
    </ndxf>
  </rcc>
  <rcc rId="4474" sId="3" odxf="1" dxf="1">
    <nc r="N79">
      <v>0</v>
    </nc>
    <odxf>
      <font>
        <sz val="10"/>
        <color auto="1"/>
      </font>
    </odxf>
    <ndxf>
      <font>
        <sz val="10"/>
        <color auto="1"/>
      </font>
    </ndxf>
  </rcc>
  <rcc rId="4475" sId="3" odxf="1" dxf="1">
    <nc r="O79">
      <v>0</v>
    </nc>
    <odxf>
      <font>
        <sz val="10"/>
        <color auto="1"/>
      </font>
    </odxf>
    <ndxf>
      <font>
        <sz val="10"/>
        <color auto="1"/>
      </font>
    </ndxf>
  </rcc>
  <rcc rId="4476" sId="3" odxf="1" dxf="1">
    <nc r="P79">
      <v>0</v>
    </nc>
    <odxf>
      <font>
        <sz val="10"/>
        <color auto="1"/>
      </font>
    </odxf>
    <ndxf>
      <font>
        <sz val="10"/>
        <color auto="1"/>
      </font>
    </ndxf>
  </rcc>
  <rcc rId="4477" sId="3" odxf="1" dxf="1">
    <nc r="Q79">
      <v>0</v>
    </nc>
    <odxf>
      <font>
        <sz val="10"/>
        <color auto="1"/>
      </font>
    </odxf>
    <ndxf>
      <font>
        <sz val="10"/>
        <color auto="1"/>
      </font>
    </ndxf>
  </rcc>
  <rcc rId="4478" sId="3" odxf="1" dxf="1">
    <nc r="R79">
      <v>0</v>
    </nc>
    <odxf>
      <font>
        <sz val="10"/>
        <color auto="1"/>
      </font>
    </odxf>
    <ndxf>
      <font>
        <sz val="10"/>
        <color auto="1"/>
      </font>
    </ndxf>
  </rcc>
  <rcc rId="4479" sId="3" odxf="1" dxf="1">
    <nc r="S79">
      <v>0</v>
    </nc>
    <odxf>
      <font>
        <sz val="10"/>
        <color auto="1"/>
      </font>
    </odxf>
    <ndxf>
      <font>
        <sz val="10"/>
        <color auto="1"/>
      </font>
    </ndxf>
  </rcc>
  <rcc rId="4480" sId="3" odxf="1" dxf="1">
    <nc r="T79">
      <v>0</v>
    </nc>
    <odxf>
      <font>
        <sz val="10"/>
        <color auto="1"/>
      </font>
    </odxf>
    <ndxf>
      <font>
        <sz val="10"/>
        <color auto="1"/>
      </font>
    </ndxf>
  </rcc>
  <rcc rId="4481" sId="3" odxf="1" dxf="1">
    <nc r="U79">
      <v>0</v>
    </nc>
    <odxf>
      <font>
        <sz val="10"/>
        <color auto="1"/>
      </font>
    </odxf>
    <ndxf>
      <font>
        <sz val="10"/>
        <color auto="1"/>
      </font>
    </ndxf>
  </rcc>
  <rcc rId="4482" sId="3" odxf="1" dxf="1">
    <nc r="V79">
      <v>0</v>
    </nc>
    <odxf>
      <font>
        <sz val="10"/>
        <color auto="1"/>
      </font>
    </odxf>
    <ndxf>
      <font>
        <sz val="10"/>
        <color auto="1"/>
      </font>
    </ndxf>
  </rcc>
  <rcc rId="4483" sId="3" odxf="1" dxf="1">
    <nc r="W79">
      <v>0</v>
    </nc>
    <odxf>
      <font>
        <sz val="10"/>
        <color auto="1"/>
      </font>
    </odxf>
    <ndxf>
      <font>
        <sz val="10"/>
        <color auto="1"/>
      </font>
    </ndxf>
  </rcc>
  <rcc rId="4484" sId="3" odxf="1" dxf="1">
    <nc r="X79">
      <v>0.2</v>
    </nc>
    <odxf>
      <font>
        <sz val="10"/>
        <color auto="1"/>
      </font>
    </odxf>
    <ndxf>
      <font>
        <sz val="10"/>
        <color auto="1"/>
      </font>
    </ndxf>
  </rcc>
  <rcc rId="4485" sId="3" odxf="1" dxf="1">
    <nc r="Y79">
      <v>0.3</v>
    </nc>
    <odxf>
      <font>
        <sz val="10"/>
        <color auto="1"/>
      </font>
    </odxf>
    <ndxf>
      <font>
        <sz val="10"/>
        <color auto="1"/>
      </font>
    </ndxf>
  </rcc>
  <rcc rId="4486" sId="3" odxf="1" dxf="1">
    <nc r="Z79">
      <v>1</v>
    </nc>
    <odxf>
      <font>
        <sz val="10"/>
        <color auto="1"/>
      </font>
    </odxf>
    <ndxf>
      <font>
        <sz val="10"/>
        <color auto="1"/>
      </font>
    </ndxf>
  </rcc>
  <rcc rId="4487" sId="3" odxf="1" dxf="1">
    <nc r="AA79">
      <v>2.2999999999999998</v>
    </nc>
    <odxf>
      <font>
        <sz val="10"/>
        <color auto="1"/>
      </font>
    </odxf>
    <ndxf>
      <font>
        <sz val="10"/>
        <color auto="1"/>
      </font>
    </ndxf>
  </rcc>
  <rcc rId="4488" sId="3" odxf="1" dxf="1">
    <nc r="AB79">
      <v>7.6</v>
    </nc>
    <odxf>
      <font>
        <sz val="10"/>
        <color auto="1"/>
      </font>
    </odxf>
    <ndxf>
      <font>
        <sz val="10"/>
        <color auto="1"/>
      </font>
    </ndxf>
  </rcc>
  <rcc rId="4489" sId="3" odxf="1" dxf="1">
    <nc r="AC79">
      <v>9.1</v>
    </nc>
    <odxf>
      <font>
        <sz val="10"/>
        <color auto="1"/>
      </font>
    </odxf>
    <ndxf>
      <font>
        <sz val="10"/>
        <color auto="1"/>
      </font>
    </ndxf>
  </rcc>
  <rcc rId="4490" sId="3" odxf="1" dxf="1">
    <nc r="AD79">
      <v>8.4</v>
    </nc>
    <odxf>
      <font>
        <sz val="10"/>
        <color auto="1"/>
      </font>
    </odxf>
    <ndxf>
      <font>
        <sz val="10"/>
        <color auto="1"/>
      </font>
    </ndxf>
  </rcc>
  <rcc rId="4491" sId="3" odxf="1" dxf="1">
    <nc r="AE79">
      <v>10.6</v>
    </nc>
    <odxf>
      <font>
        <sz val="10"/>
        <color auto="1"/>
      </font>
    </odxf>
    <ndxf>
      <font>
        <sz val="10"/>
        <color auto="1"/>
      </font>
    </ndxf>
  </rcc>
  <rcc rId="4492" sId="3" odxf="1" dxf="1">
    <nc r="AF79">
      <v>9</v>
    </nc>
    <odxf>
      <font>
        <sz val="10"/>
        <color auto="1"/>
      </font>
    </odxf>
    <ndxf>
      <font>
        <sz val="10"/>
        <color auto="1"/>
      </font>
    </ndxf>
  </rcc>
  <rcc rId="4493" sId="3" odxf="1" dxf="1">
    <nc r="AG79">
      <v>6.6</v>
    </nc>
    <odxf>
      <font>
        <sz val="10"/>
        <color auto="1"/>
      </font>
    </odxf>
    <ndxf>
      <font>
        <sz val="10"/>
        <color auto="1"/>
      </font>
    </ndxf>
  </rcc>
  <rcc rId="4494" sId="3" odxf="1" dxf="1">
    <nc r="AH79">
      <v>4.4000000000000004</v>
    </nc>
    <odxf>
      <font>
        <sz val="10"/>
        <color auto="1"/>
      </font>
    </odxf>
    <ndxf>
      <font>
        <sz val="10"/>
        <color auto="1"/>
      </font>
    </ndxf>
  </rcc>
  <rcc rId="4495" sId="3" odxf="1" dxf="1">
    <nc r="AI79">
      <v>1.4</v>
    </nc>
    <odxf>
      <font>
        <sz val="10"/>
        <color auto="1"/>
      </font>
    </odxf>
    <ndxf>
      <font>
        <sz val="10"/>
        <color auto="1"/>
      </font>
    </ndxf>
  </rcc>
  <rcc rId="4496" sId="3" odxf="1" dxf="1">
    <nc r="AJ79">
      <v>1.8</v>
    </nc>
    <odxf>
      <font>
        <sz val="10"/>
        <color auto="1"/>
      </font>
    </odxf>
    <ndxf>
      <font>
        <sz val="10"/>
        <color auto="1"/>
      </font>
    </ndxf>
  </rcc>
  <rcc rId="4497" sId="3" odxf="1" dxf="1">
    <nc r="AK79">
      <v>2.8</v>
    </nc>
    <odxf>
      <font>
        <sz val="10"/>
        <color auto="1"/>
      </font>
    </odxf>
    <ndxf>
      <font>
        <sz val="10"/>
        <color auto="1"/>
      </font>
    </ndxf>
  </rcc>
  <rcc rId="4498" sId="3" odxf="1" dxf="1">
    <nc r="AL79">
      <v>4.8</v>
    </nc>
    <odxf>
      <font>
        <sz val="10"/>
        <color auto="1"/>
      </font>
    </odxf>
    <ndxf>
      <font>
        <sz val="10"/>
        <color auto="1"/>
      </font>
    </ndxf>
  </rcc>
  <rcc rId="4499" sId="3" odxf="1" dxf="1">
    <nc r="AM79">
      <v>5.6</v>
    </nc>
    <odxf>
      <font>
        <sz val="10"/>
        <color auto="1"/>
      </font>
    </odxf>
    <ndxf>
      <font>
        <sz val="10"/>
        <color auto="1"/>
      </font>
    </ndxf>
  </rcc>
  <rcc rId="4500" sId="3" odxf="1" dxf="1">
    <nc r="AN79">
      <v>1</v>
    </nc>
    <odxf>
      <font>
        <sz val="10"/>
        <color auto="1"/>
      </font>
    </odxf>
    <ndxf>
      <font>
        <sz val="10"/>
        <color auto="1"/>
      </font>
    </ndxf>
  </rcc>
  <rcc rId="4501" sId="3" odxf="1" dxf="1">
    <nc r="AO79">
      <v>2.5</v>
    </nc>
    <odxf>
      <font>
        <sz val="10"/>
        <color auto="1"/>
      </font>
    </odxf>
    <ndxf>
      <font>
        <sz val="10"/>
        <color auto="1"/>
      </font>
    </ndxf>
  </rcc>
  <rcc rId="4502" sId="3" odxf="1" dxf="1">
    <nc r="AP79">
      <v>3.4</v>
    </nc>
    <odxf>
      <font>
        <sz val="10"/>
        <color auto="1"/>
      </font>
    </odxf>
    <ndxf>
      <font>
        <sz val="10"/>
        <color auto="1"/>
      </font>
    </ndxf>
  </rcc>
  <rcc rId="4503" sId="3" odxf="1" dxf="1">
    <nc r="AQ79">
      <v>4</v>
    </nc>
    <odxf>
      <font>
        <sz val="10"/>
        <color auto="1"/>
      </font>
    </odxf>
    <ndxf>
      <font>
        <sz val="10"/>
        <color auto="1"/>
      </font>
    </ndxf>
  </rcc>
  <rcc rId="4504" sId="3" odxf="1" dxf="1">
    <nc r="AR79">
      <v>2.7</v>
    </nc>
    <odxf>
      <font>
        <sz val="10"/>
        <color auto="1"/>
      </font>
    </odxf>
    <ndxf>
      <font>
        <sz val="10"/>
        <color auto="1"/>
      </font>
    </ndxf>
  </rcc>
  <rcc rId="4505" sId="3" odxf="1" dxf="1">
    <nc r="AS79">
      <v>0</v>
    </nc>
    <odxf>
      <font>
        <sz val="10"/>
        <color auto="1"/>
      </font>
    </odxf>
    <ndxf>
      <font>
        <sz val="10"/>
        <color auto="1"/>
      </font>
    </ndxf>
  </rcc>
  <rcc rId="4506" sId="3" odxf="1" dxf="1">
    <nc r="AT79">
      <v>0</v>
    </nc>
    <odxf>
      <font>
        <sz val="10"/>
        <color auto="1"/>
      </font>
    </odxf>
    <ndxf>
      <font>
        <sz val="10"/>
        <color auto="1"/>
      </font>
    </ndxf>
  </rcc>
  <rcc rId="4507" sId="3" odxf="1" dxf="1">
    <nc r="AU79">
      <v>0</v>
    </nc>
    <odxf>
      <font>
        <sz val="10"/>
        <color auto="1"/>
      </font>
    </odxf>
    <ndxf>
      <font>
        <sz val="10"/>
        <color auto="1"/>
      </font>
    </ndxf>
  </rcc>
  <rcc rId="4508" sId="3" odxf="1" dxf="1">
    <nc r="AV79">
      <v>0</v>
    </nc>
    <odxf>
      <font>
        <sz val="10"/>
        <color auto="1"/>
      </font>
    </odxf>
    <ndxf>
      <font>
        <sz val="10"/>
        <color auto="1"/>
      </font>
    </ndxf>
  </rcc>
  <rcc rId="4509" sId="3" odxf="1" dxf="1">
    <nc r="AW79">
      <v>0</v>
    </nc>
    <odxf>
      <font>
        <sz val="10"/>
        <color auto="1"/>
      </font>
    </odxf>
    <ndxf>
      <font>
        <sz val="10"/>
        <color auto="1"/>
      </font>
    </ndxf>
  </rcc>
  <rcc rId="4510" sId="3" odxf="1" dxf="1">
    <nc r="AX79">
      <v>0</v>
    </nc>
    <odxf>
      <font>
        <sz val="10"/>
        <color auto="1"/>
      </font>
    </odxf>
    <ndxf>
      <font>
        <sz val="10"/>
        <color auto="1"/>
      </font>
    </ndxf>
  </rcc>
  <rcc rId="4511" sId="3" odxf="1" dxf="1">
    <nc r="AY79">
      <v>0</v>
    </nc>
    <odxf>
      <font>
        <sz val="10"/>
        <color auto="1"/>
      </font>
    </odxf>
    <ndxf>
      <font>
        <sz val="10"/>
        <color auto="1"/>
      </font>
    </ndxf>
  </rcc>
  <rcc rId="4512" sId="3" odxf="1" dxf="1">
    <nc r="AZ79">
      <v>0</v>
    </nc>
    <odxf>
      <font>
        <sz val="10"/>
        <color auto="1"/>
      </font>
    </odxf>
    <ndxf>
      <font>
        <sz val="10"/>
        <color auto="1"/>
      </font>
    </ndxf>
  </rcc>
  <rcc rId="4513" sId="3" odxf="1" dxf="1">
    <nc r="BA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514" sId="3" odxf="1" dxf="1">
    <nc r="BB79">
      <v>0</v>
    </nc>
    <odxf>
      <font>
        <sz val="10"/>
        <color auto="1"/>
      </font>
    </odxf>
    <ndxf>
      <font>
        <sz val="10"/>
        <color auto="1"/>
      </font>
    </ndxf>
  </rcc>
  <rcc rId="4515" sId="3" odxf="1" dxf="1">
    <nc r="BC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516" sId="3" odxf="1" dxf="1">
    <nc r="BD79">
      <v>0</v>
    </nc>
    <odxf>
      <font>
        <sz val="10"/>
        <color auto="1"/>
      </font>
    </odxf>
    <ndxf>
      <font>
        <sz val="10"/>
        <color auto="1"/>
      </font>
    </ndxf>
  </rcc>
  <rcc rId="4517" sId="3" odxf="1" dxf="1">
    <nc r="BE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518" sId="3" odxf="1" dxf="1">
    <nc r="BF79">
      <v>5.0999999999999996</v>
    </nc>
    <odxf>
      <font>
        <sz val="10"/>
        <color auto="1"/>
      </font>
    </odxf>
    <ndxf>
      <font>
        <sz val="10"/>
        <color auto="1"/>
      </font>
    </ndxf>
  </rcc>
  <rcc rId="4519" sId="3" odxf="1" dxf="1">
    <nc r="BG79">
      <v>30.2</v>
    </nc>
    <odxf>
      <font>
        <sz val="10"/>
        <color auto="1"/>
      </font>
    </odxf>
    <ndxf>
      <font>
        <sz val="10"/>
        <color auto="1"/>
      </font>
    </ndxf>
  </rcc>
  <rcc rId="4520" sId="3" odxf="1" dxf="1">
    <nc r="BH79">
      <v>0</v>
    </nc>
    <odxf>
      <font>
        <sz val="10"/>
        <color auto="1"/>
      </font>
    </odxf>
    <ndxf>
      <font>
        <sz val="10"/>
        <color auto="1"/>
      </font>
    </ndxf>
  </rcc>
  <rfmt sheetId="3" sqref="A79:XFD79" start="0" length="0">
    <dxf>
      <alignment vertical="center" wrapText="1"/>
    </dxf>
  </rfmt>
  <rfmt sheetId="3" sqref="A80" start="0" length="0">
    <dxf>
      <font>
        <sz val="10"/>
        <color auto="1"/>
      </font>
    </dxf>
  </rfmt>
  <rfmt sheetId="3" sqref="B80" start="0" length="0">
    <dxf>
      <font>
        <sz val="10"/>
        <color auto="1"/>
      </font>
    </dxf>
  </rfmt>
  <rfmt sheetId="3" sqref="C80" start="0" length="0">
    <dxf>
      <font>
        <sz val="10"/>
        <color auto="1"/>
      </font>
    </dxf>
  </rfmt>
  <rfmt sheetId="3" sqref="D80" start="0" length="0">
    <dxf>
      <font>
        <sz val="10"/>
        <color auto="1"/>
      </font>
    </dxf>
  </rfmt>
  <rcc rId="4521" sId="3" odxf="1" dxf="1">
    <oc r="E80" t="inlineStr">
      <is>
        <t>NMĐMT BIM</t>
      </is>
    </oc>
    <nc r="E80" t="inlineStr">
      <is>
        <t>NMĐMT BẦU ZÔN</t>
      </is>
    </nc>
    <odxf>
      <font>
        <sz val="10"/>
        <color auto="1"/>
      </font>
    </odxf>
    <ndxf>
      <font>
        <sz val="10"/>
        <color auto="1"/>
      </font>
    </ndxf>
  </rcc>
  <rfmt sheetId="3" sqref="F80" start="0" length="0">
    <dxf>
      <font>
        <sz val="10"/>
        <color auto="1"/>
      </font>
    </dxf>
  </rfmt>
  <rcc rId="4522" sId="3" odxf="1" dxf="1">
    <nc r="G8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523" sId="3" odxf="1" dxf="1">
    <nc r="H80">
      <v>97.7</v>
    </nc>
    <odxf>
      <font>
        <sz val="10"/>
        <color auto="1"/>
      </font>
    </odxf>
    <ndxf>
      <font>
        <sz val="10"/>
        <color auto="1"/>
      </font>
    </ndxf>
  </rcc>
  <rfmt sheetId="3" sqref="I80" start="0" length="0">
    <dxf>
      <font>
        <sz val="10"/>
        <color auto="1"/>
      </font>
    </dxf>
  </rfmt>
  <rcc rId="4524" sId="3" odxf="1" dxf="1">
    <nc r="J80">
      <v>0.1</v>
    </nc>
    <odxf>
      <font>
        <sz val="10"/>
        <color auto="1"/>
      </font>
    </odxf>
    <ndxf>
      <font>
        <sz val="10"/>
        <color auto="1"/>
      </font>
    </ndxf>
  </rcc>
  <rcc rId="4525" sId="3" odxf="1" dxf="1">
    <nc r="K80">
      <v>0.1</v>
    </nc>
    <odxf>
      <font>
        <sz val="10"/>
        <color auto="1"/>
      </font>
    </odxf>
    <ndxf>
      <font>
        <sz val="10"/>
        <color auto="1"/>
      </font>
    </ndxf>
  </rcc>
  <rcc rId="4526" sId="3" odxf="1" dxf="1">
    <nc r="L80">
      <v>0.1</v>
    </nc>
    <odxf>
      <font>
        <sz val="10"/>
        <color auto="1"/>
      </font>
    </odxf>
    <ndxf>
      <font>
        <sz val="10"/>
        <color auto="1"/>
      </font>
    </ndxf>
  </rcc>
  <rcc rId="4527" sId="3" odxf="1" dxf="1">
    <nc r="M80">
      <v>0.1</v>
    </nc>
    <odxf>
      <font>
        <sz val="10"/>
        <color auto="1"/>
      </font>
    </odxf>
    <ndxf>
      <font>
        <sz val="10"/>
        <color auto="1"/>
      </font>
    </ndxf>
  </rcc>
  <rcc rId="4528" sId="3" odxf="1" dxf="1">
    <nc r="N80">
      <v>0.1</v>
    </nc>
    <odxf>
      <font>
        <sz val="10"/>
        <color auto="1"/>
      </font>
    </odxf>
    <ndxf>
      <font>
        <sz val="10"/>
        <color auto="1"/>
      </font>
    </ndxf>
  </rcc>
  <rcc rId="4529" sId="3" odxf="1" dxf="1">
    <nc r="O80">
      <v>0.1</v>
    </nc>
    <odxf>
      <font>
        <sz val="10"/>
        <color auto="1"/>
      </font>
    </odxf>
    <ndxf>
      <font>
        <sz val="10"/>
        <color auto="1"/>
      </font>
    </ndxf>
  </rcc>
  <rcc rId="4530" sId="3" odxf="1" dxf="1">
    <nc r="P80">
      <v>0.1</v>
    </nc>
    <odxf>
      <font>
        <sz val="10"/>
        <color auto="1"/>
      </font>
    </odxf>
    <ndxf>
      <font>
        <sz val="10"/>
        <color auto="1"/>
      </font>
    </ndxf>
  </rcc>
  <rcc rId="4531" sId="3" odxf="1" dxf="1">
    <nc r="Q80">
      <v>0.1</v>
    </nc>
    <odxf>
      <font>
        <sz val="10"/>
        <color auto="1"/>
      </font>
    </odxf>
    <ndxf>
      <font>
        <sz val="10"/>
        <color auto="1"/>
      </font>
    </ndxf>
  </rcc>
  <rcc rId="4532" sId="3" odxf="1" dxf="1">
    <nc r="R80">
      <v>0.1</v>
    </nc>
    <odxf>
      <font>
        <sz val="10"/>
        <color auto="1"/>
      </font>
    </odxf>
    <ndxf>
      <font>
        <sz val="10"/>
        <color auto="1"/>
      </font>
    </ndxf>
  </rcc>
  <rcc rId="4533" sId="3" odxf="1" dxf="1">
    <nc r="S80">
      <v>0.1</v>
    </nc>
    <odxf>
      <font>
        <sz val="10"/>
        <color auto="1"/>
      </font>
    </odxf>
    <ndxf>
      <font>
        <sz val="10"/>
        <color auto="1"/>
      </font>
    </ndxf>
  </rcc>
  <rcc rId="4534" sId="3" odxf="1" dxf="1">
    <nc r="T80">
      <v>0.1</v>
    </nc>
    <odxf>
      <font>
        <sz val="10"/>
        <color auto="1"/>
      </font>
    </odxf>
    <ndxf>
      <font>
        <sz val="10"/>
        <color auto="1"/>
      </font>
    </ndxf>
  </rcc>
  <rcc rId="4535" sId="3" odxf="1" dxf="1">
    <nc r="U80">
      <v>0</v>
    </nc>
    <odxf>
      <font>
        <sz val="10"/>
        <color auto="1"/>
      </font>
    </odxf>
    <ndxf>
      <font>
        <sz val="10"/>
        <color auto="1"/>
      </font>
    </ndxf>
  </rcc>
  <rcc rId="4536" sId="3" odxf="1" dxf="1">
    <nc r="V80">
      <v>0</v>
    </nc>
    <odxf>
      <font>
        <sz val="10"/>
        <color auto="1"/>
      </font>
    </odxf>
    <ndxf>
      <font>
        <sz val="10"/>
        <color auto="1"/>
      </font>
    </ndxf>
  </rcc>
  <rcc rId="4537" sId="3" odxf="1" dxf="1">
    <nc r="W80">
      <v>3.2</v>
    </nc>
    <odxf>
      <font>
        <sz val="10"/>
        <color auto="1"/>
      </font>
    </odxf>
    <ndxf>
      <font>
        <sz val="10"/>
        <color auto="1"/>
      </font>
    </ndxf>
  </rcc>
  <rcc rId="4538" sId="3" odxf="1" dxf="1">
    <nc r="X80">
      <v>7.2</v>
    </nc>
    <odxf>
      <font>
        <sz val="10"/>
        <color auto="1"/>
      </font>
    </odxf>
    <ndxf>
      <font>
        <sz val="10"/>
        <color auto="1"/>
      </font>
    </ndxf>
  </rcc>
  <rcc rId="4539" sId="3" odxf="1" dxf="1">
    <nc r="Y80">
      <v>4.2</v>
    </nc>
    <odxf>
      <font>
        <sz val="10"/>
        <color auto="1"/>
      </font>
    </odxf>
    <ndxf>
      <font>
        <sz val="10"/>
        <color auto="1"/>
      </font>
    </ndxf>
  </rcc>
  <rcc rId="4540" sId="3" odxf="1" dxf="1">
    <nc r="Z80">
      <v>6.2</v>
    </nc>
    <odxf>
      <font>
        <sz val="10"/>
        <color auto="1"/>
      </font>
    </odxf>
    <ndxf>
      <font>
        <sz val="10"/>
        <color auto="1"/>
      </font>
    </ndxf>
  </rcc>
  <rcc rId="4541" sId="3" odxf="1" dxf="1">
    <nc r="AA80">
      <v>8</v>
    </nc>
    <odxf>
      <font>
        <sz val="10"/>
        <color auto="1"/>
      </font>
    </odxf>
    <ndxf>
      <font>
        <sz val="10"/>
        <color auto="1"/>
      </font>
    </ndxf>
  </rcc>
  <rcc rId="4542" sId="3" odxf="1" dxf="1">
    <nc r="AB80">
      <v>10.199999999999999</v>
    </nc>
    <odxf>
      <font>
        <sz val="10"/>
        <color auto="1"/>
      </font>
    </odxf>
    <ndxf>
      <font>
        <sz val="10"/>
        <color auto="1"/>
      </font>
    </ndxf>
  </rcc>
  <rcc rId="4543" sId="3" odxf="1" dxf="1">
    <nc r="AC80">
      <v>14.6</v>
    </nc>
    <odxf>
      <font>
        <sz val="10"/>
        <color auto="1"/>
      </font>
    </odxf>
    <ndxf>
      <font>
        <sz val="10"/>
        <color auto="1"/>
      </font>
    </ndxf>
  </rcc>
  <rcc rId="4544" sId="3" odxf="1" dxf="1">
    <nc r="AD80">
      <v>16.600000000000001</v>
    </nc>
    <odxf>
      <font>
        <sz val="10"/>
        <color auto="1"/>
      </font>
    </odxf>
    <ndxf>
      <font>
        <sz val="10"/>
        <color auto="1"/>
      </font>
    </ndxf>
  </rcc>
  <rcc rId="4545" sId="3" odxf="1" dxf="1">
    <nc r="AE80">
      <v>20.2</v>
    </nc>
    <odxf>
      <font>
        <sz val="10"/>
        <color auto="1"/>
      </font>
    </odxf>
    <ndxf>
      <font>
        <sz val="10"/>
        <color auto="1"/>
      </font>
    </ndxf>
  </rcc>
  <rcc rId="4546" sId="3" odxf="1" dxf="1">
    <nc r="AF80">
      <v>10.6</v>
    </nc>
    <odxf>
      <font>
        <sz val="10"/>
        <color auto="1"/>
      </font>
    </odxf>
    <ndxf>
      <font>
        <sz val="10"/>
        <color auto="1"/>
      </font>
    </ndxf>
  </rcc>
  <rcc rId="4547" sId="3" odxf="1" dxf="1">
    <nc r="AG80">
      <v>13.4</v>
    </nc>
    <odxf>
      <font>
        <sz val="10"/>
        <color auto="1"/>
      </font>
    </odxf>
    <ndxf>
      <font>
        <sz val="10"/>
        <color auto="1"/>
      </font>
    </ndxf>
  </rcc>
  <rcc rId="4548" sId="3" odxf="1" dxf="1">
    <nc r="AH80">
      <v>10.6</v>
    </nc>
    <odxf>
      <font>
        <sz val="10"/>
        <color auto="1"/>
      </font>
    </odxf>
    <ndxf>
      <font>
        <sz val="10"/>
        <color auto="1"/>
      </font>
    </ndxf>
  </rcc>
  <rcc rId="4549" sId="3" odxf="1" dxf="1">
    <nc r="AI80">
      <v>15</v>
    </nc>
    <odxf>
      <font>
        <sz val="10"/>
        <color auto="1"/>
      </font>
    </odxf>
    <ndxf>
      <font>
        <sz val="10"/>
        <color auto="1"/>
      </font>
    </ndxf>
  </rcc>
  <rcc rId="4550" sId="3" odxf="1" dxf="1">
    <nc r="AJ80">
      <v>7.6</v>
    </nc>
    <odxf>
      <font>
        <sz val="10"/>
        <color auto="1"/>
      </font>
    </odxf>
    <ndxf>
      <font>
        <sz val="10"/>
        <color auto="1"/>
      </font>
    </ndxf>
  </rcc>
  <rcc rId="4551" sId="3" odxf="1" dxf="1">
    <nc r="AK80">
      <v>13.8</v>
    </nc>
    <odxf>
      <font>
        <sz val="10"/>
        <color auto="1"/>
      </font>
    </odxf>
    <ndxf>
      <font>
        <sz val="10"/>
        <color auto="1"/>
      </font>
    </ndxf>
  </rcc>
  <rcc rId="4552" sId="3" odxf="1" dxf="1">
    <nc r="AL80">
      <v>11.6</v>
    </nc>
    <odxf>
      <font>
        <sz val="10"/>
        <color auto="1"/>
      </font>
    </odxf>
    <ndxf>
      <font>
        <sz val="10"/>
        <color auto="1"/>
      </font>
    </ndxf>
  </rcc>
  <rcc rId="4553" sId="3" odxf="1" dxf="1">
    <nc r="AM80">
      <v>2.5</v>
    </nc>
    <odxf>
      <font>
        <sz val="10"/>
        <color auto="1"/>
      </font>
    </odxf>
    <ndxf>
      <font>
        <sz val="10"/>
        <color auto="1"/>
      </font>
    </ndxf>
  </rcc>
  <rcc rId="4554" sId="3" odxf="1" dxf="1">
    <nc r="AN80">
      <v>10.6</v>
    </nc>
    <odxf>
      <font>
        <sz val="10"/>
        <color auto="1"/>
      </font>
    </odxf>
    <ndxf>
      <font>
        <sz val="10"/>
        <color auto="1"/>
      </font>
    </ndxf>
  </rcc>
  <rcc rId="4555" sId="3" odxf="1" dxf="1">
    <nc r="AO80">
      <v>3.2</v>
    </nc>
    <odxf>
      <font>
        <sz val="10"/>
        <color auto="1"/>
      </font>
    </odxf>
    <ndxf>
      <font>
        <sz val="10"/>
        <color auto="1"/>
      </font>
    </ndxf>
  </rcc>
  <rcc rId="4556" sId="3" odxf="1" dxf="1">
    <nc r="AP80">
      <v>2.1</v>
    </nc>
    <odxf>
      <font>
        <sz val="10"/>
        <color auto="1"/>
      </font>
    </odxf>
    <ndxf>
      <font>
        <sz val="10"/>
        <color auto="1"/>
      </font>
    </ndxf>
  </rcc>
  <rcc rId="4557" sId="3" odxf="1" dxf="1">
    <nc r="AQ80">
      <v>0.9</v>
    </nc>
    <odxf>
      <font>
        <sz val="10"/>
        <color auto="1"/>
      </font>
    </odxf>
    <ndxf>
      <font>
        <sz val="10"/>
        <color auto="1"/>
      </font>
    </ndxf>
  </rcc>
  <rcc rId="4558" sId="3" odxf="1" dxf="1">
    <nc r="AR80">
      <v>0</v>
    </nc>
    <odxf>
      <font>
        <sz val="10"/>
        <color auto="1"/>
      </font>
    </odxf>
    <ndxf>
      <font>
        <sz val="10"/>
        <color auto="1"/>
      </font>
    </ndxf>
  </rcc>
  <rcc rId="4559" sId="3" odxf="1" dxf="1">
    <nc r="AS80">
      <v>0</v>
    </nc>
    <odxf>
      <font>
        <sz val="10"/>
        <color auto="1"/>
      </font>
    </odxf>
    <ndxf>
      <font>
        <sz val="10"/>
        <color auto="1"/>
      </font>
    </ndxf>
  </rcc>
  <rcc rId="4560" sId="3" odxf="1" dxf="1">
    <nc r="AT80">
      <v>0</v>
    </nc>
    <odxf>
      <font>
        <sz val="10"/>
        <color auto="1"/>
      </font>
    </odxf>
    <ndxf>
      <font>
        <sz val="10"/>
        <color auto="1"/>
      </font>
    </ndxf>
  </rcc>
  <rcc rId="4561" sId="3" odxf="1" dxf="1">
    <nc r="AU80">
      <v>0</v>
    </nc>
    <odxf>
      <font>
        <sz val="10"/>
        <color auto="1"/>
      </font>
    </odxf>
    <ndxf>
      <font>
        <sz val="10"/>
        <color auto="1"/>
      </font>
    </ndxf>
  </rcc>
  <rcc rId="4562" sId="3" odxf="1" dxf="1">
    <nc r="AV80">
      <v>0</v>
    </nc>
    <odxf>
      <font>
        <sz val="10"/>
        <color auto="1"/>
      </font>
    </odxf>
    <ndxf>
      <font>
        <sz val="10"/>
        <color auto="1"/>
      </font>
    </ndxf>
  </rcc>
  <rcc rId="4563" sId="3" odxf="1" dxf="1">
    <nc r="AW80">
      <v>0</v>
    </nc>
    <odxf>
      <font>
        <sz val="10"/>
        <color auto="1"/>
      </font>
    </odxf>
    <ndxf>
      <font>
        <sz val="10"/>
        <color auto="1"/>
      </font>
    </ndxf>
  </rcc>
  <rcc rId="4564" sId="3" odxf="1" dxf="1">
    <nc r="AX80">
      <v>0</v>
    </nc>
    <odxf>
      <font>
        <sz val="10"/>
        <color auto="1"/>
      </font>
    </odxf>
    <ndxf>
      <font>
        <sz val="10"/>
        <color auto="1"/>
      </font>
    </ndxf>
  </rcc>
  <rcc rId="4565" sId="3" odxf="1" dxf="1">
    <nc r="AY80">
      <v>0</v>
    </nc>
    <odxf>
      <font>
        <sz val="10"/>
        <color auto="1"/>
      </font>
    </odxf>
    <ndxf>
      <font>
        <sz val="10"/>
        <color auto="1"/>
      </font>
    </ndxf>
  </rcc>
  <rcc rId="4566" sId="3" odxf="1" dxf="1">
    <nc r="AZ80">
      <v>0</v>
    </nc>
    <odxf>
      <font>
        <sz val="10"/>
        <color auto="1"/>
      </font>
    </odxf>
    <ndxf>
      <font>
        <sz val="10"/>
        <color auto="1"/>
      </font>
    </ndxf>
  </rcc>
  <rcc rId="4567" sId="3" odxf="1" dxf="1">
    <nc r="BA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568" sId="3" odxf="1" dxf="1">
    <nc r="BB80">
      <v>0</v>
    </nc>
    <odxf>
      <font>
        <sz val="10"/>
        <color auto="1"/>
      </font>
    </odxf>
    <ndxf>
      <font>
        <sz val="10"/>
        <color auto="1"/>
      </font>
    </ndxf>
  </rcc>
  <rcc rId="4569" sId="3" odxf="1" dxf="1">
    <nc r="BC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570" sId="3" odxf="1" dxf="1">
    <nc r="BD80">
      <v>0</v>
    </nc>
    <odxf>
      <font>
        <sz val="10"/>
        <color auto="1"/>
      </font>
    </odxf>
    <ndxf>
      <font>
        <sz val="10"/>
        <color auto="1"/>
      </font>
    </ndxf>
  </rcc>
  <rcc rId="4571" sId="3" odxf="1" dxf="1">
    <nc r="BE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572" sId="3" odxf="1" dxf="1">
    <nc r="BF80">
      <v>4.0999999999999996</v>
    </nc>
    <odxf>
      <font>
        <sz val="10"/>
        <color auto="1"/>
      </font>
    </odxf>
    <ndxf>
      <font>
        <sz val="10"/>
        <color auto="1"/>
      </font>
    </ndxf>
  </rcc>
  <rcc rId="4573" sId="3" odxf="1" dxf="1">
    <nc r="BG80">
      <v>20.399999999999999</v>
    </nc>
    <odxf>
      <font>
        <sz val="10"/>
        <color auto="1"/>
      </font>
    </odxf>
    <ndxf>
      <font>
        <sz val="10"/>
        <color auto="1"/>
      </font>
    </ndxf>
  </rcc>
  <rcc rId="4574" sId="3" odxf="1" dxf="1">
    <nc r="BH80">
      <v>0</v>
    </nc>
    <odxf>
      <font>
        <sz val="10"/>
        <color auto="1"/>
      </font>
    </odxf>
    <ndxf>
      <font>
        <sz val="10"/>
        <color auto="1"/>
      </font>
    </ndxf>
  </rcc>
  <rfmt sheetId="3" sqref="A80:XFD80" start="0" length="0">
    <dxf>
      <alignment vertical="center" wrapText="1"/>
    </dxf>
  </rfmt>
  <rfmt sheetId="3" sqref="A81" start="0" length="0">
    <dxf>
      <font>
        <sz val="10"/>
        <color auto="1"/>
      </font>
    </dxf>
  </rfmt>
  <rfmt sheetId="3" sqref="B81" start="0" length="0">
    <dxf>
      <font>
        <sz val="10"/>
        <color auto="1"/>
      </font>
    </dxf>
  </rfmt>
  <rfmt sheetId="3" sqref="C81" start="0" length="0">
    <dxf>
      <font>
        <sz val="10"/>
        <color auto="1"/>
      </font>
    </dxf>
  </rfmt>
  <rfmt sheetId="3" sqref="D81" start="0" length="0">
    <dxf>
      <font>
        <sz val="10"/>
        <color auto="1"/>
      </font>
    </dxf>
  </rfmt>
  <rcc rId="4575" sId="3" odxf="1" dxf="1">
    <oc r="E81" t="inlineStr">
      <is>
        <t>NMĐMT BIM</t>
      </is>
    </oc>
    <nc r="E81" t="inlineStr">
      <is>
        <t>NMĐMT BẦU ZÔN</t>
      </is>
    </nc>
    <odxf>
      <font>
        <sz val="10"/>
        <color auto="1"/>
      </font>
    </odxf>
    <ndxf>
      <font>
        <sz val="10"/>
        <color auto="1"/>
      </font>
    </ndxf>
  </rcc>
  <rfmt sheetId="3" sqref="F81" start="0" length="0">
    <dxf>
      <font>
        <sz val="10"/>
        <color auto="1"/>
      </font>
    </dxf>
  </rfmt>
  <rcc rId="4576" sId="3" odxf="1" dxf="1">
    <nc r="G8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577" sId="3" odxf="1" dxf="1">
    <nc r="H81">
      <v>97.7</v>
    </nc>
    <odxf>
      <font>
        <sz val="10"/>
        <color auto="1"/>
      </font>
    </odxf>
    <ndxf>
      <font>
        <sz val="10"/>
        <color auto="1"/>
      </font>
    </ndxf>
  </rcc>
  <rfmt sheetId="3" sqref="I81" start="0" length="0">
    <dxf>
      <font>
        <sz val="10"/>
        <color auto="1"/>
      </font>
    </dxf>
  </rfmt>
  <rcc rId="4578" sId="3" odxf="1" dxf="1">
    <nc r="J81">
      <v>0</v>
    </nc>
    <odxf>
      <font>
        <sz val="10"/>
        <color auto="1"/>
      </font>
    </odxf>
    <ndxf>
      <font>
        <sz val="10"/>
        <color auto="1"/>
      </font>
    </ndxf>
  </rcc>
  <rcc rId="4579" sId="3" odxf="1" dxf="1">
    <nc r="K81">
      <v>0</v>
    </nc>
    <odxf>
      <font>
        <sz val="10"/>
        <color auto="1"/>
      </font>
    </odxf>
    <ndxf>
      <font>
        <sz val="10"/>
        <color auto="1"/>
      </font>
    </ndxf>
  </rcc>
  <rcc rId="4580" sId="3" odxf="1" dxf="1">
    <nc r="L81">
      <v>0</v>
    </nc>
    <odxf>
      <font>
        <sz val="10"/>
        <color auto="1"/>
      </font>
    </odxf>
    <ndxf>
      <font>
        <sz val="10"/>
        <color auto="1"/>
      </font>
    </ndxf>
  </rcc>
  <rcc rId="4581" sId="3" odxf="1" dxf="1">
    <nc r="M81">
      <v>0</v>
    </nc>
    <odxf>
      <font>
        <sz val="10"/>
        <color auto="1"/>
      </font>
    </odxf>
    <ndxf>
      <font>
        <sz val="10"/>
        <color auto="1"/>
      </font>
    </ndxf>
  </rcc>
  <rcc rId="4582" sId="3" odxf="1" dxf="1">
    <nc r="N81">
      <v>0</v>
    </nc>
    <odxf>
      <font>
        <sz val="10"/>
        <color auto="1"/>
      </font>
    </odxf>
    <ndxf>
      <font>
        <sz val="10"/>
        <color auto="1"/>
      </font>
    </ndxf>
  </rcc>
  <rcc rId="4583" sId="3" odxf="1" dxf="1">
    <nc r="O81">
      <v>0</v>
    </nc>
    <odxf>
      <font>
        <sz val="10"/>
        <color auto="1"/>
      </font>
    </odxf>
    <ndxf>
      <font>
        <sz val="10"/>
        <color auto="1"/>
      </font>
    </ndxf>
  </rcc>
  <rcc rId="4584" sId="3" odxf="1" dxf="1">
    <nc r="P81">
      <v>0</v>
    </nc>
    <odxf>
      <font>
        <sz val="10"/>
        <color auto="1"/>
      </font>
    </odxf>
    <ndxf>
      <font>
        <sz val="10"/>
        <color auto="1"/>
      </font>
    </ndxf>
  </rcc>
  <rcc rId="4585" sId="3" odxf="1" dxf="1">
    <nc r="Q81">
      <v>0</v>
    </nc>
    <odxf>
      <font>
        <sz val="10"/>
        <color auto="1"/>
      </font>
    </odxf>
    <ndxf>
      <font>
        <sz val="10"/>
        <color auto="1"/>
      </font>
    </ndxf>
  </rcc>
  <rcc rId="4586" sId="3" odxf="1" dxf="1">
    <nc r="R81">
      <v>0</v>
    </nc>
    <odxf>
      <font>
        <sz val="10"/>
        <color auto="1"/>
      </font>
    </odxf>
    <ndxf>
      <font>
        <sz val="10"/>
        <color auto="1"/>
      </font>
    </ndxf>
  </rcc>
  <rcc rId="4587" sId="3" odxf="1" dxf="1">
    <nc r="S81">
      <v>0</v>
    </nc>
    <odxf>
      <font>
        <sz val="10"/>
        <color auto="1"/>
      </font>
    </odxf>
    <ndxf>
      <font>
        <sz val="10"/>
        <color auto="1"/>
      </font>
    </ndxf>
  </rcc>
  <rcc rId="4588" sId="3" odxf="1" dxf="1">
    <nc r="T81">
      <v>0</v>
    </nc>
    <odxf>
      <font>
        <sz val="10"/>
        <color auto="1"/>
      </font>
    </odxf>
    <ndxf>
      <font>
        <sz val="10"/>
        <color auto="1"/>
      </font>
    </ndxf>
  </rcc>
  <rcc rId="4589" sId="3" odxf="1" dxf="1">
    <nc r="U81">
      <v>0</v>
    </nc>
    <odxf>
      <font>
        <sz val="10"/>
        <color auto="1"/>
      </font>
    </odxf>
    <ndxf>
      <font>
        <sz val="10"/>
        <color auto="1"/>
      </font>
    </ndxf>
  </rcc>
  <rcc rId="4590" sId="3" odxf="1" dxf="1">
    <nc r="V81">
      <v>0</v>
    </nc>
    <odxf>
      <font>
        <sz val="10"/>
        <color auto="1"/>
      </font>
    </odxf>
    <ndxf>
      <font>
        <sz val="10"/>
        <color auto="1"/>
      </font>
    </ndxf>
  </rcc>
  <rcc rId="4591" sId="3" odxf="1" dxf="1">
    <nc r="W81">
      <v>0.1</v>
    </nc>
    <odxf>
      <font>
        <sz val="10"/>
        <color auto="1"/>
      </font>
    </odxf>
    <ndxf>
      <font>
        <sz val="10"/>
        <color auto="1"/>
      </font>
    </ndxf>
  </rcc>
  <rcc rId="4592" sId="3" odxf="1" dxf="1">
    <nc r="X81">
      <v>0</v>
    </nc>
    <odxf>
      <font>
        <sz val="10"/>
        <color auto="1"/>
      </font>
    </odxf>
    <ndxf>
      <font>
        <sz val="10"/>
        <color auto="1"/>
      </font>
    </ndxf>
  </rcc>
  <rcc rId="4593" sId="3" odxf="1" dxf="1">
    <nc r="Y81">
      <v>0</v>
    </nc>
    <odxf>
      <font>
        <sz val="10"/>
        <color auto="1"/>
      </font>
    </odxf>
    <ndxf>
      <font>
        <sz val="10"/>
        <color auto="1"/>
      </font>
    </ndxf>
  </rcc>
  <rcc rId="4594" sId="3" odxf="1" dxf="1">
    <nc r="Z81">
      <v>0</v>
    </nc>
    <odxf>
      <font>
        <sz val="10"/>
        <color auto="1"/>
      </font>
    </odxf>
    <ndxf>
      <font>
        <sz val="10"/>
        <color auto="1"/>
      </font>
    </ndxf>
  </rcc>
  <rcc rId="4595" sId="3" odxf="1" dxf="1">
    <nc r="AA81">
      <v>0</v>
    </nc>
    <odxf>
      <font>
        <sz val="10"/>
        <color auto="1"/>
      </font>
    </odxf>
    <ndxf>
      <font>
        <sz val="10"/>
        <color auto="1"/>
      </font>
    </ndxf>
  </rcc>
  <rcc rId="4596" sId="3" odxf="1" dxf="1">
    <nc r="AB81">
      <v>-0.1</v>
    </nc>
    <odxf>
      <font>
        <sz val="10"/>
        <color auto="1"/>
      </font>
    </odxf>
    <ndxf>
      <font>
        <sz val="10"/>
        <color auto="1"/>
      </font>
    </ndxf>
  </rcc>
  <rcc rId="4597" sId="3" odxf="1" dxf="1">
    <nc r="AC81">
      <v>0.1</v>
    </nc>
    <odxf>
      <font>
        <sz val="10"/>
        <color auto="1"/>
      </font>
    </odxf>
    <ndxf>
      <font>
        <sz val="10"/>
        <color auto="1"/>
      </font>
    </ndxf>
  </rcc>
  <rcc rId="4598" sId="3" odxf="1" dxf="1">
    <nc r="AD81">
      <v>0</v>
    </nc>
    <odxf>
      <font>
        <sz val="10"/>
        <color auto="1"/>
      </font>
    </odxf>
    <ndxf>
      <font>
        <sz val="10"/>
        <color auto="1"/>
      </font>
    </ndxf>
  </rcc>
  <rcc rId="4599" sId="3" odxf="1" dxf="1">
    <nc r="AE81">
      <v>0</v>
    </nc>
    <odxf>
      <font>
        <sz val="10"/>
        <color auto="1"/>
      </font>
    </odxf>
    <ndxf>
      <font>
        <sz val="10"/>
        <color auto="1"/>
      </font>
    </ndxf>
  </rcc>
  <rcc rId="4600" sId="3" odxf="1" dxf="1">
    <nc r="AF81">
      <v>0</v>
    </nc>
    <odxf>
      <font>
        <sz val="10"/>
        <color auto="1"/>
      </font>
    </odxf>
    <ndxf>
      <font>
        <sz val="10"/>
        <color auto="1"/>
      </font>
    </ndxf>
  </rcc>
  <rcc rId="4601" sId="3" odxf="1" dxf="1">
    <nc r="AG81">
      <v>0</v>
    </nc>
    <odxf>
      <font>
        <sz val="10"/>
        <color auto="1"/>
      </font>
    </odxf>
    <ndxf>
      <font>
        <sz val="10"/>
        <color auto="1"/>
      </font>
    </ndxf>
  </rcc>
  <rcc rId="4602" sId="3" odxf="1" dxf="1">
    <nc r="AH81">
      <v>-0.2</v>
    </nc>
    <odxf>
      <font>
        <sz val="10"/>
        <color auto="1"/>
      </font>
    </odxf>
    <ndxf>
      <font>
        <sz val="10"/>
        <color auto="1"/>
      </font>
    </ndxf>
  </rcc>
  <rcc rId="4603" sId="3" odxf="1" dxf="1">
    <nc r="AI81">
      <v>0</v>
    </nc>
    <odxf>
      <font>
        <sz val="10"/>
        <color auto="1"/>
      </font>
    </odxf>
    <ndxf>
      <font>
        <sz val="10"/>
        <color auto="1"/>
      </font>
    </ndxf>
  </rcc>
  <rcc rId="4604" sId="3" odxf="1" dxf="1">
    <nc r="AJ81">
      <v>-0.1</v>
    </nc>
    <odxf>
      <font>
        <sz val="10"/>
        <color auto="1"/>
      </font>
    </odxf>
    <ndxf>
      <font>
        <sz val="10"/>
        <color auto="1"/>
      </font>
    </ndxf>
  </rcc>
  <rcc rId="4605" sId="3" odxf="1" dxf="1">
    <nc r="AK81">
      <v>-0.3</v>
    </nc>
    <odxf>
      <font>
        <sz val="10"/>
        <color auto="1"/>
      </font>
    </odxf>
    <ndxf>
      <font>
        <sz val="10"/>
        <color auto="1"/>
      </font>
    </ndxf>
  </rcc>
  <rcc rId="4606" sId="3" odxf="1" dxf="1">
    <nc r="AL81">
      <v>0</v>
    </nc>
    <odxf>
      <font>
        <sz val="10"/>
        <color auto="1"/>
      </font>
    </odxf>
    <ndxf>
      <font>
        <sz val="10"/>
        <color auto="1"/>
      </font>
    </ndxf>
  </rcc>
  <rcc rId="4607" sId="3" odxf="1" dxf="1">
    <nc r="AM81">
      <v>0</v>
    </nc>
    <odxf>
      <font>
        <sz val="10"/>
        <color auto="1"/>
      </font>
    </odxf>
    <ndxf>
      <font>
        <sz val="10"/>
        <color auto="1"/>
      </font>
    </ndxf>
  </rcc>
  <rcc rId="4608" sId="3" odxf="1" dxf="1">
    <nc r="AN81">
      <v>-0.1</v>
    </nc>
    <odxf>
      <font>
        <sz val="10"/>
        <color auto="1"/>
      </font>
    </odxf>
    <ndxf>
      <font>
        <sz val="10"/>
        <color auto="1"/>
      </font>
    </ndxf>
  </rcc>
  <rcc rId="4609" sId="3" odxf="1" dxf="1">
    <nc r="AO81">
      <v>0</v>
    </nc>
    <odxf>
      <font>
        <sz val="10"/>
        <color auto="1"/>
      </font>
    </odxf>
    <ndxf>
      <font>
        <sz val="10"/>
        <color auto="1"/>
      </font>
    </ndxf>
  </rcc>
  <rcc rId="4610" sId="3" odxf="1" dxf="1">
    <nc r="AP81">
      <v>0</v>
    </nc>
    <odxf>
      <font>
        <sz val="10"/>
        <color auto="1"/>
      </font>
    </odxf>
    <ndxf>
      <font>
        <sz val="10"/>
        <color auto="1"/>
      </font>
    </ndxf>
  </rcc>
  <rcc rId="4611" sId="3" odxf="1" dxf="1">
    <nc r="AQ81">
      <v>0</v>
    </nc>
    <odxf>
      <font>
        <sz val="10"/>
        <color auto="1"/>
      </font>
    </odxf>
    <ndxf>
      <font>
        <sz val="10"/>
        <color auto="1"/>
      </font>
    </ndxf>
  </rcc>
  <rcc rId="4612" sId="3" odxf="1" dxf="1">
    <nc r="AR81">
      <v>0</v>
    </nc>
    <odxf>
      <font>
        <sz val="10"/>
        <color auto="1"/>
      </font>
    </odxf>
    <ndxf>
      <font>
        <sz val="10"/>
        <color auto="1"/>
      </font>
    </ndxf>
  </rcc>
  <rcc rId="4613" sId="3" odxf="1" dxf="1">
    <nc r="AS81">
      <v>0</v>
    </nc>
    <odxf>
      <font>
        <sz val="10"/>
        <color auto="1"/>
      </font>
    </odxf>
    <ndxf>
      <font>
        <sz val="10"/>
        <color auto="1"/>
      </font>
    </ndxf>
  </rcc>
  <rcc rId="4614" sId="3" odxf="1" dxf="1">
    <nc r="AT81">
      <v>0</v>
    </nc>
    <odxf>
      <font>
        <sz val="10"/>
        <color auto="1"/>
      </font>
    </odxf>
    <ndxf>
      <font>
        <sz val="10"/>
        <color auto="1"/>
      </font>
    </ndxf>
  </rcc>
  <rcc rId="4615" sId="3" odxf="1" dxf="1">
    <nc r="AU81">
      <v>0</v>
    </nc>
    <odxf>
      <font>
        <sz val="10"/>
        <color auto="1"/>
      </font>
    </odxf>
    <ndxf>
      <font>
        <sz val="10"/>
        <color auto="1"/>
      </font>
    </ndxf>
  </rcc>
  <rcc rId="4616" sId="3" odxf="1" dxf="1">
    <nc r="AV81">
      <v>0</v>
    </nc>
    <odxf>
      <font>
        <sz val="10"/>
        <color auto="1"/>
      </font>
    </odxf>
    <ndxf>
      <font>
        <sz val="10"/>
        <color auto="1"/>
      </font>
    </ndxf>
  </rcc>
  <rcc rId="4617" sId="3" odxf="1" dxf="1">
    <nc r="AW81">
      <v>0</v>
    </nc>
    <odxf>
      <font>
        <sz val="10"/>
        <color auto="1"/>
      </font>
    </odxf>
    <ndxf>
      <font>
        <sz val="10"/>
        <color auto="1"/>
      </font>
    </ndxf>
  </rcc>
  <rcc rId="4618" sId="3" odxf="1" dxf="1">
    <nc r="AX81">
      <v>0</v>
    </nc>
    <odxf>
      <font>
        <sz val="10"/>
        <color auto="1"/>
      </font>
    </odxf>
    <ndxf>
      <font>
        <sz val="10"/>
        <color auto="1"/>
      </font>
    </ndxf>
  </rcc>
  <rcc rId="4619" sId="3" odxf="1" dxf="1">
    <nc r="AY81">
      <v>0</v>
    </nc>
    <odxf>
      <font>
        <sz val="10"/>
        <color auto="1"/>
      </font>
    </odxf>
    <ndxf>
      <font>
        <sz val="10"/>
        <color auto="1"/>
      </font>
    </ndxf>
  </rcc>
  <rcc rId="4620" sId="3" odxf="1" dxf="1">
    <nc r="AZ81">
      <v>0</v>
    </nc>
    <odxf>
      <font>
        <sz val="10"/>
        <color auto="1"/>
      </font>
    </odxf>
    <ndxf>
      <font>
        <sz val="10"/>
        <color auto="1"/>
      </font>
    </ndxf>
  </rcc>
  <rcc rId="4621" sId="3" odxf="1" dxf="1">
    <nc r="BA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622" sId="3" odxf="1" dxf="1">
    <nc r="BB81">
      <v>0</v>
    </nc>
    <odxf>
      <font>
        <sz val="10"/>
        <color auto="1"/>
      </font>
    </odxf>
    <ndxf>
      <font>
        <sz val="10"/>
        <color auto="1"/>
      </font>
    </ndxf>
  </rcc>
  <rcc rId="4623" sId="3" odxf="1" dxf="1">
    <nc r="BC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624" sId="3" odxf="1" dxf="1">
    <nc r="BD81">
      <v>0</v>
    </nc>
    <odxf>
      <font>
        <sz val="10"/>
        <color auto="1"/>
      </font>
    </odxf>
    <ndxf>
      <font>
        <sz val="10"/>
        <color auto="1"/>
      </font>
    </ndxf>
  </rcc>
  <rcc rId="4625" sId="3" odxf="1" dxf="1">
    <nc r="BE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626" sId="3" odxf="1" dxf="1">
    <nc r="BF81">
      <v>4.0999999999999996</v>
    </nc>
    <odxf>
      <font>
        <sz val="10"/>
        <color auto="1"/>
      </font>
    </odxf>
    <ndxf>
      <font>
        <sz val="10"/>
        <color auto="1"/>
      </font>
    </ndxf>
  </rcc>
  <rcc rId="4627" sId="3" odxf="1" dxf="1">
    <nc r="BG81">
      <v>20.399999999999999</v>
    </nc>
    <odxf>
      <font>
        <sz val="10"/>
        <color auto="1"/>
      </font>
    </odxf>
    <ndxf>
      <font>
        <sz val="10"/>
        <color auto="1"/>
      </font>
    </ndxf>
  </rcc>
  <rcc rId="4628" sId="3" odxf="1" dxf="1">
    <nc r="BH81">
      <v>0</v>
    </nc>
    <odxf>
      <font>
        <sz val="10"/>
        <color auto="1"/>
      </font>
    </odxf>
    <ndxf>
      <font>
        <sz val="10"/>
        <color auto="1"/>
      </font>
    </ndxf>
  </rcc>
  <rfmt sheetId="3" sqref="A81:XFD81" start="0" length="0">
    <dxf>
      <alignment vertical="center" wrapText="1"/>
    </dxf>
  </rfmt>
  <rfmt sheetId="3" sqref="A82" start="0" length="0">
    <dxf>
      <font>
        <sz val="10"/>
        <color auto="1"/>
      </font>
    </dxf>
  </rfmt>
  <rcc rId="4629" sId="3" odxf="1" dxf="1">
    <oc r="B82" t="inlineStr">
      <is>
        <t>Bình Thuận</t>
      </is>
    </oc>
    <nc r="B82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82" start="0" length="0">
    <dxf>
      <font>
        <sz val="10"/>
        <color auto="1"/>
      </font>
    </dxf>
  </rfmt>
  <rfmt sheetId="3" sqref="D82" start="0" length="0">
    <dxf>
      <font>
        <sz val="10"/>
        <color auto="1"/>
      </font>
    </dxf>
  </rfmt>
  <rcc rId="4630" sId="3" odxf="1" dxf="1">
    <oc r="E82" t="inlineStr">
      <is>
        <t>NMĐMT BÌNH AN</t>
      </is>
    </oc>
    <nc r="E82" t="inlineStr">
      <is>
        <t>NMĐMT BIM</t>
      </is>
    </nc>
    <odxf>
      <font>
        <sz val="10"/>
        <color auto="1"/>
      </font>
    </odxf>
    <ndxf>
      <font>
        <sz val="10"/>
        <color auto="1"/>
      </font>
    </ndxf>
  </rcc>
  <rcc rId="4631" sId="3" odxf="1" dxf="1">
    <oc r="F82" t="inlineStr">
      <is>
        <t>PP</t>
      </is>
    </oc>
    <nc r="F82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4632" sId="3" odxf="1" dxf="1">
    <nc r="G8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633" sId="3" odxf="1" dxf="1">
    <nc r="H82">
      <v>106</v>
    </nc>
    <odxf>
      <font>
        <sz val="10"/>
        <color auto="1"/>
      </font>
    </odxf>
    <ndxf>
      <font>
        <sz val="10"/>
        <color auto="1"/>
      </font>
    </ndxf>
  </rcc>
  <rfmt sheetId="3" sqref="I82" start="0" length="0">
    <dxf>
      <font>
        <sz val="10"/>
        <color auto="1"/>
      </font>
    </dxf>
  </rfmt>
  <rcc rId="4634" sId="3" odxf="1" dxf="1">
    <nc r="J82">
      <v>0</v>
    </nc>
    <odxf>
      <font>
        <sz val="10"/>
        <color auto="1"/>
      </font>
    </odxf>
    <ndxf>
      <font>
        <sz val="10"/>
        <color auto="1"/>
      </font>
    </ndxf>
  </rcc>
  <rcc rId="4635" sId="3" odxf="1" dxf="1">
    <nc r="K82">
      <v>0</v>
    </nc>
    <odxf>
      <font>
        <sz val="10"/>
        <color auto="1"/>
      </font>
    </odxf>
    <ndxf>
      <font>
        <sz val="10"/>
        <color auto="1"/>
      </font>
    </ndxf>
  </rcc>
  <rcc rId="4636" sId="3" odxf="1" dxf="1">
    <nc r="L82">
      <v>0</v>
    </nc>
    <odxf>
      <font>
        <sz val="10"/>
        <color auto="1"/>
      </font>
    </odxf>
    <ndxf>
      <font>
        <sz val="10"/>
        <color auto="1"/>
      </font>
    </ndxf>
  </rcc>
  <rcc rId="4637" sId="3" odxf="1" dxf="1">
    <nc r="M82">
      <v>0</v>
    </nc>
    <odxf>
      <font>
        <sz val="10"/>
        <color auto="1"/>
      </font>
    </odxf>
    <ndxf>
      <font>
        <sz val="10"/>
        <color auto="1"/>
      </font>
    </ndxf>
  </rcc>
  <rcc rId="4638" sId="3" odxf="1" dxf="1">
    <nc r="N82">
      <v>0</v>
    </nc>
    <odxf>
      <font>
        <sz val="10"/>
        <color auto="1"/>
      </font>
    </odxf>
    <ndxf>
      <font>
        <sz val="10"/>
        <color auto="1"/>
      </font>
    </ndxf>
  </rcc>
  <rcc rId="4639" sId="3" odxf="1" dxf="1">
    <nc r="O82">
      <v>0</v>
    </nc>
    <odxf>
      <font>
        <sz val="10"/>
        <color auto="1"/>
      </font>
    </odxf>
    <ndxf>
      <font>
        <sz val="10"/>
        <color auto="1"/>
      </font>
    </ndxf>
  </rcc>
  <rcc rId="4640" sId="3" odxf="1" dxf="1">
    <nc r="P82">
      <v>0</v>
    </nc>
    <odxf>
      <font>
        <sz val="10"/>
        <color auto="1"/>
      </font>
    </odxf>
    <ndxf>
      <font>
        <sz val="10"/>
        <color auto="1"/>
      </font>
    </ndxf>
  </rcc>
  <rcc rId="4641" sId="3" odxf="1" dxf="1">
    <nc r="Q82">
      <v>0</v>
    </nc>
    <odxf>
      <font>
        <sz val="10"/>
        <color auto="1"/>
      </font>
    </odxf>
    <ndxf>
      <font>
        <sz val="10"/>
        <color auto="1"/>
      </font>
    </ndxf>
  </rcc>
  <rcc rId="4642" sId="3" odxf="1" dxf="1">
    <nc r="R82">
      <v>0</v>
    </nc>
    <odxf>
      <font>
        <sz val="10"/>
        <color auto="1"/>
      </font>
    </odxf>
    <ndxf>
      <font>
        <sz val="10"/>
        <color auto="1"/>
      </font>
    </ndxf>
  </rcc>
  <rcc rId="4643" sId="3" odxf="1" dxf="1">
    <nc r="S82">
      <v>0</v>
    </nc>
    <odxf>
      <font>
        <sz val="10"/>
        <color auto="1"/>
      </font>
    </odxf>
    <ndxf>
      <font>
        <sz val="10"/>
        <color auto="1"/>
      </font>
    </ndxf>
  </rcc>
  <rcc rId="4644" sId="3" odxf="1" dxf="1">
    <nc r="T82">
      <v>0</v>
    </nc>
    <odxf>
      <font>
        <sz val="10"/>
        <color auto="1"/>
      </font>
    </odxf>
    <ndxf>
      <font>
        <sz val="10"/>
        <color auto="1"/>
      </font>
    </ndxf>
  </rcc>
  <rcc rId="4645" sId="3" odxf="1" dxf="1">
    <nc r="U82">
      <v>0</v>
    </nc>
    <odxf>
      <font>
        <sz val="10"/>
        <color auto="1"/>
      </font>
    </odxf>
    <ndxf>
      <font>
        <sz val="10"/>
        <color auto="1"/>
      </font>
    </ndxf>
  </rcc>
  <rcc rId="4646" sId="3" odxf="1" dxf="1">
    <nc r="V82">
      <v>3.7</v>
    </nc>
    <odxf>
      <font>
        <sz val="10"/>
        <color auto="1"/>
      </font>
    </odxf>
    <ndxf>
      <font>
        <sz val="10"/>
        <color auto="1"/>
      </font>
    </ndxf>
  </rcc>
  <rcc rId="4647" sId="3" odxf="1" dxf="1">
    <nc r="W82">
      <v>4</v>
    </nc>
    <odxf>
      <font>
        <sz val="10"/>
        <color auto="1"/>
      </font>
    </odxf>
    <ndxf>
      <font>
        <sz val="10"/>
        <color auto="1"/>
      </font>
    </ndxf>
  </rcc>
  <rcc rId="4648" sId="3" odxf="1" dxf="1">
    <nc r="X82">
      <v>9.5</v>
    </nc>
    <odxf>
      <font>
        <sz val="10"/>
        <color auto="1"/>
      </font>
    </odxf>
    <ndxf>
      <font>
        <sz val="10"/>
        <color auto="1"/>
      </font>
    </ndxf>
  </rcc>
  <rcc rId="4649" sId="3" odxf="1" dxf="1">
    <nc r="Y82">
      <v>13</v>
    </nc>
    <odxf>
      <font>
        <sz val="10"/>
        <color auto="1"/>
      </font>
    </odxf>
    <ndxf>
      <font>
        <sz val="10"/>
        <color auto="1"/>
      </font>
    </ndxf>
  </rcc>
  <rcc rId="4650" sId="3" odxf="1" dxf="1">
    <nc r="Z82">
      <v>15</v>
    </nc>
    <odxf>
      <font>
        <sz val="10"/>
        <color auto="1"/>
      </font>
    </odxf>
    <ndxf>
      <font>
        <sz val="10"/>
        <color auto="1"/>
      </font>
    </ndxf>
  </rcc>
  <rcc rId="4651" sId="3" odxf="1" dxf="1">
    <nc r="AA82">
      <v>8.1999999999999993</v>
    </nc>
    <odxf>
      <font>
        <sz val="10"/>
        <color auto="1"/>
      </font>
    </odxf>
    <ndxf>
      <font>
        <sz val="10"/>
        <color auto="1"/>
      </font>
    </ndxf>
  </rcc>
  <rcc rId="4652" sId="3" odxf="1" dxf="1">
    <nc r="AB82">
      <v>20</v>
    </nc>
    <odxf>
      <font>
        <sz val="10"/>
        <color auto="1"/>
      </font>
    </odxf>
    <ndxf>
      <font>
        <sz val="10"/>
        <color auto="1"/>
      </font>
    </ndxf>
  </rcc>
  <rcc rId="4653" sId="3" odxf="1" dxf="1">
    <nc r="AC82">
      <v>10.6</v>
    </nc>
    <odxf>
      <font>
        <sz val="10"/>
        <color auto="1"/>
      </font>
    </odxf>
    <ndxf>
      <font>
        <sz val="10"/>
        <color auto="1"/>
      </font>
    </ndxf>
  </rcc>
  <rcc rId="4654" sId="3" odxf="1" dxf="1">
    <nc r="AD82">
      <v>15.2</v>
    </nc>
    <odxf>
      <font>
        <sz val="10"/>
        <color auto="1"/>
      </font>
    </odxf>
    <ndxf>
      <font>
        <sz val="10"/>
        <color auto="1"/>
      </font>
    </ndxf>
  </rcc>
  <rcc rId="4655" sId="3" odxf="1" dxf="1">
    <nc r="AE82">
      <v>14.8</v>
    </nc>
    <odxf>
      <font>
        <sz val="10"/>
        <color auto="1"/>
      </font>
    </odxf>
    <ndxf>
      <font>
        <sz val="10"/>
        <color auto="1"/>
      </font>
    </ndxf>
  </rcc>
  <rcc rId="4656" sId="3" odxf="1" dxf="1">
    <nc r="AF82">
      <v>16.5</v>
    </nc>
    <odxf>
      <font>
        <sz val="10"/>
        <color auto="1"/>
      </font>
    </odxf>
    <ndxf>
      <font>
        <sz val="10"/>
        <color auto="1"/>
      </font>
    </ndxf>
  </rcc>
  <rcc rId="4657" sId="3" odxf="1" dxf="1">
    <nc r="AG82">
      <v>17.600000000000001</v>
    </nc>
    <odxf>
      <font>
        <sz val="10"/>
        <color auto="1"/>
      </font>
    </odxf>
    <ndxf>
      <font>
        <sz val="10"/>
        <color auto="1"/>
      </font>
    </ndxf>
  </rcc>
  <rcc rId="4658" sId="3" odxf="1" dxf="1">
    <nc r="AH82">
      <v>10.4</v>
    </nc>
    <odxf>
      <font>
        <sz val="10"/>
        <color auto="1"/>
      </font>
    </odxf>
    <ndxf>
      <font>
        <sz val="10"/>
        <color auto="1"/>
      </font>
    </ndxf>
  </rcc>
  <rcc rId="4659" sId="3" odxf="1" dxf="1">
    <nc r="AI82">
      <v>13.4</v>
    </nc>
    <odxf>
      <font>
        <sz val="10"/>
        <color auto="1"/>
      </font>
    </odxf>
    <ndxf>
      <font>
        <sz val="10"/>
        <color auto="1"/>
      </font>
    </ndxf>
  </rcc>
  <rcc rId="4660" sId="3" odxf="1" dxf="1">
    <nc r="AJ82">
      <v>15.7</v>
    </nc>
    <odxf>
      <font>
        <sz val="10"/>
        <color auto="1"/>
      </font>
    </odxf>
    <ndxf>
      <font>
        <sz val="10"/>
        <color auto="1"/>
      </font>
    </ndxf>
  </rcc>
  <rcc rId="4661" sId="3" odxf="1" dxf="1">
    <nc r="AK82">
      <v>13.5</v>
    </nc>
    <odxf>
      <font>
        <sz val="10"/>
        <color auto="1"/>
      </font>
    </odxf>
    <ndxf>
      <font>
        <sz val="10"/>
        <color auto="1"/>
      </font>
    </ndxf>
  </rcc>
  <rcc rId="4662" sId="3" odxf="1" dxf="1">
    <nc r="AL82">
      <v>18.3</v>
    </nc>
    <odxf>
      <font>
        <sz val="10"/>
        <color auto="1"/>
      </font>
    </odxf>
    <ndxf>
      <font>
        <sz val="10"/>
        <color auto="1"/>
      </font>
    </ndxf>
  </rcc>
  <rcc rId="4663" sId="3" odxf="1" dxf="1">
    <nc r="AM82">
      <v>9.5</v>
    </nc>
    <odxf>
      <font>
        <sz val="10"/>
        <color auto="1"/>
      </font>
    </odxf>
    <ndxf>
      <font>
        <sz val="10"/>
        <color auto="1"/>
      </font>
    </ndxf>
  </rcc>
  <rcc rId="4664" sId="3" odxf="1" dxf="1">
    <nc r="AN82">
      <v>6.7</v>
    </nc>
    <odxf>
      <font>
        <sz val="10"/>
        <color auto="1"/>
      </font>
    </odxf>
    <ndxf>
      <font>
        <sz val="10"/>
        <color auto="1"/>
      </font>
    </ndxf>
  </rcc>
  <rcc rId="4665" sId="3" odxf="1" dxf="1">
    <nc r="AO82">
      <v>4.4000000000000004</v>
    </nc>
    <odxf>
      <font>
        <sz val="10"/>
        <color auto="1"/>
      </font>
    </odxf>
    <ndxf>
      <font>
        <sz val="10"/>
        <color auto="1"/>
      </font>
    </ndxf>
  </rcc>
  <rcc rId="4666" sId="3" odxf="1" dxf="1">
    <nc r="AP82">
      <v>4.0999999999999996</v>
    </nc>
    <odxf>
      <font>
        <sz val="10"/>
        <color auto="1"/>
      </font>
    </odxf>
    <ndxf>
      <font>
        <sz val="10"/>
        <color auto="1"/>
      </font>
    </ndxf>
  </rcc>
  <rcc rId="4667" sId="3" odxf="1" dxf="1">
    <nc r="AQ82">
      <v>0</v>
    </nc>
    <odxf>
      <font>
        <sz val="10"/>
        <color auto="1"/>
      </font>
    </odxf>
    <ndxf>
      <font>
        <sz val="10"/>
        <color auto="1"/>
      </font>
    </ndxf>
  </rcc>
  <rcc rId="4668" sId="3" odxf="1" dxf="1">
    <nc r="AR82">
      <v>0</v>
    </nc>
    <odxf>
      <font>
        <sz val="10"/>
        <color auto="1"/>
      </font>
    </odxf>
    <ndxf>
      <font>
        <sz val="10"/>
        <color auto="1"/>
      </font>
    </ndxf>
  </rcc>
  <rcc rId="4669" sId="3" odxf="1" dxf="1">
    <nc r="AS82">
      <v>0</v>
    </nc>
    <odxf>
      <font>
        <sz val="10"/>
        <color auto="1"/>
      </font>
    </odxf>
    <ndxf>
      <font>
        <sz val="10"/>
        <color auto="1"/>
      </font>
    </ndxf>
  </rcc>
  <rcc rId="4670" sId="3" odxf="1" dxf="1">
    <nc r="AT82">
      <v>0</v>
    </nc>
    <odxf>
      <font>
        <sz val="10"/>
        <color auto="1"/>
      </font>
    </odxf>
    <ndxf>
      <font>
        <sz val="10"/>
        <color auto="1"/>
      </font>
    </ndxf>
  </rcc>
  <rcc rId="4671" sId="3" odxf="1" dxf="1">
    <nc r="AU82">
      <v>0</v>
    </nc>
    <odxf>
      <font>
        <sz val="10"/>
        <color auto="1"/>
      </font>
    </odxf>
    <ndxf>
      <font>
        <sz val="10"/>
        <color auto="1"/>
      </font>
    </ndxf>
  </rcc>
  <rcc rId="4672" sId="3" odxf="1" dxf="1">
    <nc r="AV82">
      <v>0</v>
    </nc>
    <odxf>
      <font>
        <sz val="10"/>
        <color auto="1"/>
      </font>
    </odxf>
    <ndxf>
      <font>
        <sz val="10"/>
        <color auto="1"/>
      </font>
    </ndxf>
  </rcc>
  <rcc rId="4673" sId="3" odxf="1" dxf="1">
    <nc r="AW82">
      <v>0</v>
    </nc>
    <odxf>
      <font>
        <sz val="10"/>
        <color auto="1"/>
      </font>
    </odxf>
    <ndxf>
      <font>
        <sz val="10"/>
        <color auto="1"/>
      </font>
    </ndxf>
  </rcc>
  <rcc rId="4674" sId="3" odxf="1" dxf="1">
    <nc r="AX82">
      <v>0</v>
    </nc>
    <odxf>
      <font>
        <sz val="10"/>
        <color auto="1"/>
      </font>
    </odxf>
    <ndxf>
      <font>
        <sz val="10"/>
        <color auto="1"/>
      </font>
    </ndxf>
  </rcc>
  <rcc rId="4675" sId="3" odxf="1" dxf="1">
    <nc r="AY82">
      <v>0</v>
    </nc>
    <odxf>
      <font>
        <sz val="10"/>
        <color auto="1"/>
      </font>
    </odxf>
    <ndxf>
      <font>
        <sz val="10"/>
        <color auto="1"/>
      </font>
    </ndxf>
  </rcc>
  <rcc rId="4676" sId="3" odxf="1" dxf="1">
    <nc r="AZ82">
      <v>0</v>
    </nc>
    <odxf>
      <font>
        <sz val="10"/>
        <color auto="1"/>
      </font>
    </odxf>
    <ndxf>
      <font>
        <sz val="10"/>
        <color auto="1"/>
      </font>
    </ndxf>
  </rcc>
  <rcc rId="4677" sId="3" odxf="1" dxf="1">
    <nc r="BA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678" sId="3" odxf="1" dxf="1">
    <nc r="BB82">
      <v>0</v>
    </nc>
    <odxf>
      <font>
        <sz val="10"/>
        <color auto="1"/>
      </font>
    </odxf>
    <ndxf>
      <font>
        <sz val="10"/>
        <color auto="1"/>
      </font>
    </ndxf>
  </rcc>
  <rcc rId="4679" sId="3" odxf="1" dxf="1">
    <nc r="BC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680" sId="3" odxf="1" dxf="1">
    <nc r="BD82">
      <v>0</v>
    </nc>
    <odxf>
      <font>
        <sz val="10"/>
        <color auto="1"/>
      </font>
    </odxf>
    <ndxf>
      <font>
        <sz val="10"/>
        <color auto="1"/>
      </font>
    </ndxf>
  </rcc>
  <rcc rId="4681" sId="3" odxf="1" dxf="1">
    <nc r="BE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682" sId="3" odxf="1" dxf="1">
    <nc r="BF82">
      <v>4.4000000000000004</v>
    </nc>
    <odxf>
      <font>
        <sz val="10"/>
        <color auto="1"/>
      </font>
    </odxf>
    <ndxf>
      <font>
        <sz val="10"/>
        <color auto="1"/>
      </font>
    </ndxf>
  </rcc>
  <rcc rId="4683" sId="3" odxf="1" dxf="1">
    <nc r="BG82">
      <v>20</v>
    </nc>
    <odxf>
      <font>
        <sz val="10"/>
        <color auto="1"/>
      </font>
    </odxf>
    <ndxf>
      <font>
        <sz val="10"/>
        <color auto="1"/>
      </font>
    </ndxf>
  </rcc>
  <rcc rId="4684" sId="3" odxf="1" dxf="1">
    <nc r="BH82">
      <v>0</v>
    </nc>
    <odxf>
      <font>
        <sz val="10"/>
        <color auto="1"/>
      </font>
    </odxf>
    <ndxf>
      <font>
        <sz val="10"/>
        <color auto="1"/>
      </font>
    </ndxf>
  </rcc>
  <rfmt sheetId="3" sqref="A82:XFD82" start="0" length="0">
    <dxf>
      <alignment vertical="center" wrapText="1"/>
    </dxf>
  </rfmt>
  <rfmt sheetId="3" sqref="A83" start="0" length="0">
    <dxf>
      <font>
        <sz val="10"/>
        <color auto="1"/>
      </font>
    </dxf>
  </rfmt>
  <rcc rId="4685" sId="3" odxf="1" dxf="1">
    <oc r="B83" t="inlineStr">
      <is>
        <t>Bình Thuận</t>
      </is>
    </oc>
    <nc r="B83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83" start="0" length="0">
    <dxf>
      <font>
        <sz val="10"/>
        <color auto="1"/>
      </font>
    </dxf>
  </rfmt>
  <rfmt sheetId="3" sqref="D83" start="0" length="0">
    <dxf>
      <font>
        <sz val="10"/>
        <color auto="1"/>
      </font>
    </dxf>
  </rfmt>
  <rcc rId="4686" sId="3" odxf="1" dxf="1">
    <oc r="E83" t="inlineStr">
      <is>
        <t>NMĐMT BÌNH AN</t>
      </is>
    </oc>
    <nc r="E83" t="inlineStr">
      <is>
        <t>NMĐMT BIM</t>
      </is>
    </nc>
    <odxf>
      <font>
        <sz val="10"/>
        <color auto="1"/>
      </font>
    </odxf>
    <ndxf>
      <font>
        <sz val="10"/>
        <color auto="1"/>
      </font>
    </ndxf>
  </rcc>
  <rcc rId="4687" sId="3" odxf="1" dxf="1">
    <oc r="F83" t="inlineStr">
      <is>
        <t>PP</t>
      </is>
    </oc>
    <nc r="F83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4688" sId="3" odxf="1" dxf="1">
    <nc r="G8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689" sId="3" odxf="1" dxf="1">
    <nc r="H83">
      <v>106</v>
    </nc>
    <odxf>
      <font>
        <sz val="10"/>
        <color auto="1"/>
      </font>
    </odxf>
    <ndxf>
      <font>
        <sz val="10"/>
        <color auto="1"/>
      </font>
    </ndxf>
  </rcc>
  <rfmt sheetId="3" sqref="I83" start="0" length="0">
    <dxf>
      <font>
        <sz val="10"/>
        <color auto="1"/>
      </font>
    </dxf>
  </rfmt>
  <rcc rId="4690" sId="3" odxf="1" dxf="1">
    <nc r="J83">
      <v>0</v>
    </nc>
    <odxf>
      <font>
        <sz val="10"/>
        <color auto="1"/>
      </font>
    </odxf>
    <ndxf>
      <font>
        <sz val="10"/>
        <color auto="1"/>
      </font>
    </ndxf>
  </rcc>
  <rcc rId="4691" sId="3" odxf="1" dxf="1">
    <nc r="K83">
      <v>0</v>
    </nc>
    <odxf>
      <font>
        <sz val="10"/>
        <color auto="1"/>
      </font>
    </odxf>
    <ndxf>
      <font>
        <sz val="10"/>
        <color auto="1"/>
      </font>
    </ndxf>
  </rcc>
  <rcc rId="4692" sId="3" odxf="1" dxf="1">
    <nc r="L83">
      <v>0</v>
    </nc>
    <odxf>
      <font>
        <sz val="10"/>
        <color auto="1"/>
      </font>
    </odxf>
    <ndxf>
      <font>
        <sz val="10"/>
        <color auto="1"/>
      </font>
    </ndxf>
  </rcc>
  <rcc rId="4693" sId="3" odxf="1" dxf="1">
    <nc r="M83">
      <v>0</v>
    </nc>
    <odxf>
      <font>
        <sz val="10"/>
        <color auto="1"/>
      </font>
    </odxf>
    <ndxf>
      <font>
        <sz val="10"/>
        <color auto="1"/>
      </font>
    </ndxf>
  </rcc>
  <rcc rId="4694" sId="3" odxf="1" dxf="1">
    <nc r="N83">
      <v>0</v>
    </nc>
    <odxf>
      <font>
        <sz val="10"/>
        <color auto="1"/>
      </font>
    </odxf>
    <ndxf>
      <font>
        <sz val="10"/>
        <color auto="1"/>
      </font>
    </ndxf>
  </rcc>
  <rcc rId="4695" sId="3" odxf="1" dxf="1">
    <nc r="O83">
      <v>0</v>
    </nc>
    <odxf>
      <font>
        <sz val="10"/>
        <color auto="1"/>
      </font>
    </odxf>
    <ndxf>
      <font>
        <sz val="10"/>
        <color auto="1"/>
      </font>
    </ndxf>
  </rcc>
  <rcc rId="4696" sId="3" odxf="1" dxf="1">
    <nc r="P83">
      <v>0</v>
    </nc>
    <odxf>
      <font>
        <sz val="10"/>
        <color auto="1"/>
      </font>
    </odxf>
    <ndxf>
      <font>
        <sz val="10"/>
        <color auto="1"/>
      </font>
    </ndxf>
  </rcc>
  <rcc rId="4697" sId="3" odxf="1" dxf="1">
    <nc r="Q83">
      <v>0</v>
    </nc>
    <odxf>
      <font>
        <sz val="10"/>
        <color auto="1"/>
      </font>
    </odxf>
    <ndxf>
      <font>
        <sz val="10"/>
        <color auto="1"/>
      </font>
    </ndxf>
  </rcc>
  <rcc rId="4698" sId="3" odxf="1" dxf="1">
    <nc r="R83">
      <v>0</v>
    </nc>
    <odxf>
      <font>
        <sz val="10"/>
        <color auto="1"/>
      </font>
    </odxf>
    <ndxf>
      <font>
        <sz val="10"/>
        <color auto="1"/>
      </font>
    </ndxf>
  </rcc>
  <rcc rId="4699" sId="3" odxf="1" dxf="1">
    <nc r="S83">
      <v>0</v>
    </nc>
    <odxf>
      <font>
        <sz val="10"/>
        <color auto="1"/>
      </font>
    </odxf>
    <ndxf>
      <font>
        <sz val="10"/>
        <color auto="1"/>
      </font>
    </ndxf>
  </rcc>
  <rcc rId="4700" sId="3" odxf="1" dxf="1">
    <nc r="T83">
      <v>0</v>
    </nc>
    <odxf>
      <font>
        <sz val="10"/>
        <color auto="1"/>
      </font>
    </odxf>
    <ndxf>
      <font>
        <sz val="10"/>
        <color auto="1"/>
      </font>
    </ndxf>
  </rcc>
  <rcc rId="4701" sId="3" odxf="1" dxf="1">
    <nc r="U83">
      <v>0</v>
    </nc>
    <odxf>
      <font>
        <sz val="10"/>
        <color auto="1"/>
      </font>
    </odxf>
    <ndxf>
      <font>
        <sz val="10"/>
        <color auto="1"/>
      </font>
    </ndxf>
  </rcc>
  <rcc rId="4702" sId="3" odxf="1" dxf="1">
    <nc r="V83">
      <v>0.1</v>
    </nc>
    <odxf>
      <font>
        <sz val="10"/>
        <color auto="1"/>
      </font>
    </odxf>
    <ndxf>
      <font>
        <sz val="10"/>
        <color auto="1"/>
      </font>
    </ndxf>
  </rcc>
  <rcc rId="4703" sId="3" odxf="1" dxf="1">
    <nc r="W83">
      <v>0</v>
    </nc>
    <odxf>
      <font>
        <sz val="10"/>
        <color auto="1"/>
      </font>
    </odxf>
    <ndxf>
      <font>
        <sz val="10"/>
        <color auto="1"/>
      </font>
    </ndxf>
  </rcc>
  <rcc rId="4704" sId="3" odxf="1" dxf="1">
    <nc r="X83">
      <v>0.6</v>
    </nc>
    <odxf>
      <font>
        <sz val="10"/>
        <color auto="1"/>
      </font>
    </odxf>
    <ndxf>
      <font>
        <sz val="10"/>
        <color auto="1"/>
      </font>
    </ndxf>
  </rcc>
  <rcc rId="4705" sId="3" odxf="1" dxf="1">
    <nc r="Y83">
      <v>1.2</v>
    </nc>
    <odxf>
      <font>
        <sz val="10"/>
        <color auto="1"/>
      </font>
    </odxf>
    <ndxf>
      <font>
        <sz val="10"/>
        <color auto="1"/>
      </font>
    </ndxf>
  </rcc>
  <rcc rId="4706" sId="3" odxf="1" dxf="1">
    <nc r="Z83">
      <v>1.6</v>
    </nc>
    <odxf>
      <font>
        <sz val="10"/>
        <color auto="1"/>
      </font>
    </odxf>
    <ndxf>
      <font>
        <sz val="10"/>
        <color auto="1"/>
      </font>
    </ndxf>
  </rcc>
  <rcc rId="4707" sId="3" odxf="1" dxf="1">
    <nc r="AA83">
      <v>0.4</v>
    </nc>
    <odxf>
      <font>
        <sz val="10"/>
        <color auto="1"/>
      </font>
    </odxf>
    <ndxf>
      <font>
        <sz val="10"/>
        <color auto="1"/>
      </font>
    </ndxf>
  </rcc>
  <rcc rId="4708" sId="3" odxf="1" dxf="1">
    <nc r="AB83">
      <v>3</v>
    </nc>
    <odxf>
      <font>
        <sz val="10"/>
        <color auto="1"/>
      </font>
    </odxf>
    <ndxf>
      <font>
        <sz val="10"/>
        <color auto="1"/>
      </font>
    </ndxf>
  </rcc>
  <rcc rId="4709" sId="3" odxf="1" dxf="1">
    <nc r="AC83">
      <v>0.7</v>
    </nc>
    <odxf>
      <font>
        <sz val="10"/>
        <color auto="1"/>
      </font>
    </odxf>
    <ndxf>
      <font>
        <sz val="10"/>
        <color auto="1"/>
      </font>
    </ndxf>
  </rcc>
  <rcc rId="4710" sId="3" odxf="1" dxf="1">
    <nc r="AD83">
      <v>1.6</v>
    </nc>
    <odxf>
      <font>
        <sz val="10"/>
        <color auto="1"/>
      </font>
    </odxf>
    <ndxf>
      <font>
        <sz val="10"/>
        <color auto="1"/>
      </font>
    </ndxf>
  </rcc>
  <rcc rId="4711" sId="3" odxf="1" dxf="1">
    <nc r="AE83">
      <v>1.5</v>
    </nc>
    <odxf>
      <font>
        <sz val="10"/>
        <color auto="1"/>
      </font>
    </odxf>
    <ndxf>
      <font>
        <sz val="10"/>
        <color auto="1"/>
      </font>
    </ndxf>
  </rcc>
  <rcc rId="4712" sId="3" odxf="1" dxf="1">
    <nc r="AF83">
      <v>1.9</v>
    </nc>
    <odxf>
      <font>
        <sz val="10"/>
        <color auto="1"/>
      </font>
    </odxf>
    <ndxf>
      <font>
        <sz val="10"/>
        <color auto="1"/>
      </font>
    </ndxf>
  </rcc>
  <rcc rId="4713" sId="3" odxf="1" dxf="1">
    <nc r="AG83">
      <v>2.2000000000000002</v>
    </nc>
    <odxf>
      <font>
        <sz val="10"/>
        <color auto="1"/>
      </font>
    </odxf>
    <ndxf>
      <font>
        <sz val="10"/>
        <color auto="1"/>
      </font>
    </ndxf>
  </rcc>
  <rcc rId="4714" sId="3" odxf="1" dxf="1">
    <nc r="AH83">
      <v>0.7</v>
    </nc>
    <odxf>
      <font>
        <sz val="10"/>
        <color auto="1"/>
      </font>
    </odxf>
    <ndxf>
      <font>
        <sz val="10"/>
        <color auto="1"/>
      </font>
    </ndxf>
  </rcc>
  <rcc rId="4715" sId="3" odxf="1" dxf="1">
    <nc r="AI83">
      <v>1.3</v>
    </nc>
    <odxf>
      <font>
        <sz val="10"/>
        <color auto="1"/>
      </font>
    </odxf>
    <ndxf>
      <font>
        <sz val="10"/>
        <color auto="1"/>
      </font>
    </ndxf>
  </rcc>
  <rcc rId="4716" sId="3" odxf="1" dxf="1">
    <nc r="AJ83">
      <v>1.8</v>
    </nc>
    <odxf>
      <font>
        <sz val="10"/>
        <color auto="1"/>
      </font>
    </odxf>
    <ndxf>
      <font>
        <sz val="10"/>
        <color auto="1"/>
      </font>
    </ndxf>
  </rcc>
  <rcc rId="4717" sId="3" odxf="1" dxf="1">
    <nc r="AK83">
      <v>1.2</v>
    </nc>
    <odxf>
      <font>
        <sz val="10"/>
        <color auto="1"/>
      </font>
    </odxf>
    <ndxf>
      <font>
        <sz val="10"/>
        <color auto="1"/>
      </font>
    </ndxf>
  </rcc>
  <rcc rId="4718" sId="3" odxf="1" dxf="1">
    <nc r="AL83">
      <v>2.5</v>
    </nc>
    <odxf>
      <font>
        <sz val="10"/>
        <color auto="1"/>
      </font>
    </odxf>
    <ndxf>
      <font>
        <sz val="10"/>
        <color auto="1"/>
      </font>
    </ndxf>
  </rcc>
  <rcc rId="4719" sId="3" odxf="1" dxf="1">
    <nc r="AM83">
      <v>0.5</v>
    </nc>
    <odxf>
      <font>
        <sz val="10"/>
        <color auto="1"/>
      </font>
    </odxf>
    <ndxf>
      <font>
        <sz val="10"/>
        <color auto="1"/>
      </font>
    </ndxf>
  </rcc>
  <rcc rId="4720" sId="3" odxf="1" dxf="1">
    <nc r="AN83">
      <v>0.2</v>
    </nc>
    <odxf>
      <font>
        <sz val="10"/>
        <color auto="1"/>
      </font>
    </odxf>
    <ndxf>
      <font>
        <sz val="10"/>
        <color auto="1"/>
      </font>
    </ndxf>
  </rcc>
  <rcc rId="4721" sId="3" odxf="1" dxf="1">
    <nc r="AO83">
      <v>0</v>
    </nc>
    <odxf>
      <font>
        <sz val="10"/>
        <color auto="1"/>
      </font>
    </odxf>
    <ndxf>
      <font>
        <sz val="10"/>
        <color auto="1"/>
      </font>
    </ndxf>
  </rcc>
  <rcc rId="4722" sId="3" odxf="1" dxf="1">
    <nc r="AP83">
      <v>0</v>
    </nc>
    <odxf>
      <font>
        <sz val="10"/>
        <color auto="1"/>
      </font>
    </odxf>
    <ndxf>
      <font>
        <sz val="10"/>
        <color auto="1"/>
      </font>
    </ndxf>
  </rcc>
  <rcc rId="4723" sId="3" odxf="1" dxf="1">
    <nc r="AQ83">
      <v>0</v>
    </nc>
    <odxf>
      <font>
        <sz val="10"/>
        <color auto="1"/>
      </font>
    </odxf>
    <ndxf>
      <font>
        <sz val="10"/>
        <color auto="1"/>
      </font>
    </ndxf>
  </rcc>
  <rcc rId="4724" sId="3" odxf="1" dxf="1">
    <nc r="AR83">
      <v>0</v>
    </nc>
    <odxf>
      <font>
        <sz val="10"/>
        <color auto="1"/>
      </font>
    </odxf>
    <ndxf>
      <font>
        <sz val="10"/>
        <color auto="1"/>
      </font>
    </ndxf>
  </rcc>
  <rcc rId="4725" sId="3" odxf="1" dxf="1">
    <nc r="AS83">
      <v>0</v>
    </nc>
    <odxf>
      <font>
        <sz val="10"/>
        <color auto="1"/>
      </font>
    </odxf>
    <ndxf>
      <font>
        <sz val="10"/>
        <color auto="1"/>
      </font>
    </ndxf>
  </rcc>
  <rcc rId="4726" sId="3" odxf="1" dxf="1">
    <nc r="AT83">
      <v>0</v>
    </nc>
    <odxf>
      <font>
        <sz val="10"/>
        <color auto="1"/>
      </font>
    </odxf>
    <ndxf>
      <font>
        <sz val="10"/>
        <color auto="1"/>
      </font>
    </ndxf>
  </rcc>
  <rcc rId="4727" sId="3" odxf="1" dxf="1">
    <nc r="AU83">
      <v>0</v>
    </nc>
    <odxf>
      <font>
        <sz val="10"/>
        <color auto="1"/>
      </font>
    </odxf>
    <ndxf>
      <font>
        <sz val="10"/>
        <color auto="1"/>
      </font>
    </ndxf>
  </rcc>
  <rcc rId="4728" sId="3" odxf="1" dxf="1">
    <nc r="AV83">
      <v>0</v>
    </nc>
    <odxf>
      <font>
        <sz val="10"/>
        <color auto="1"/>
      </font>
    </odxf>
    <ndxf>
      <font>
        <sz val="10"/>
        <color auto="1"/>
      </font>
    </ndxf>
  </rcc>
  <rcc rId="4729" sId="3" odxf="1" dxf="1">
    <nc r="AW83">
      <v>0</v>
    </nc>
    <odxf>
      <font>
        <sz val="10"/>
        <color auto="1"/>
      </font>
    </odxf>
    <ndxf>
      <font>
        <sz val="10"/>
        <color auto="1"/>
      </font>
    </ndxf>
  </rcc>
  <rcc rId="4730" sId="3" odxf="1" dxf="1">
    <nc r="AX83">
      <v>0</v>
    </nc>
    <odxf>
      <font>
        <sz val="10"/>
        <color auto="1"/>
      </font>
    </odxf>
    <ndxf>
      <font>
        <sz val="10"/>
        <color auto="1"/>
      </font>
    </ndxf>
  </rcc>
  <rcc rId="4731" sId="3" odxf="1" dxf="1">
    <nc r="AY83">
      <v>0</v>
    </nc>
    <odxf>
      <font>
        <sz val="10"/>
        <color auto="1"/>
      </font>
    </odxf>
    <ndxf>
      <font>
        <sz val="10"/>
        <color auto="1"/>
      </font>
    </ndxf>
  </rcc>
  <rcc rId="4732" sId="3" odxf="1" dxf="1">
    <nc r="AZ83">
      <v>0</v>
    </nc>
    <odxf>
      <font>
        <sz val="10"/>
        <color auto="1"/>
      </font>
    </odxf>
    <ndxf>
      <font>
        <sz val="10"/>
        <color auto="1"/>
      </font>
    </ndxf>
  </rcc>
  <rcc rId="4733" sId="3" odxf="1" dxf="1">
    <nc r="BA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734" sId="3" odxf="1" dxf="1">
    <nc r="BB83">
      <v>0</v>
    </nc>
    <odxf>
      <font>
        <sz val="10"/>
        <color auto="1"/>
      </font>
    </odxf>
    <ndxf>
      <font>
        <sz val="10"/>
        <color auto="1"/>
      </font>
    </ndxf>
  </rcc>
  <rcc rId="4735" sId="3" odxf="1" dxf="1">
    <nc r="BC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736" sId="3" odxf="1" dxf="1">
    <nc r="BD83">
      <v>0</v>
    </nc>
    <odxf>
      <font>
        <sz val="10"/>
        <color auto="1"/>
      </font>
    </odxf>
    <ndxf>
      <font>
        <sz val="10"/>
        <color auto="1"/>
      </font>
    </ndxf>
  </rcc>
  <rcc rId="4737" sId="3" odxf="1" dxf="1">
    <nc r="BE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738" sId="3" odxf="1" dxf="1">
    <nc r="BF83">
      <v>4.4000000000000004</v>
    </nc>
    <odxf>
      <font>
        <sz val="10"/>
        <color auto="1"/>
      </font>
    </odxf>
    <ndxf>
      <font>
        <sz val="10"/>
        <color auto="1"/>
      </font>
    </ndxf>
  </rcc>
  <rcc rId="4739" sId="3" odxf="1" dxf="1">
    <nc r="BG83">
      <v>20</v>
    </nc>
    <odxf>
      <font>
        <sz val="10"/>
        <color auto="1"/>
      </font>
    </odxf>
    <ndxf>
      <font>
        <sz val="10"/>
        <color auto="1"/>
      </font>
    </ndxf>
  </rcc>
  <rcc rId="4740" sId="3" odxf="1" dxf="1">
    <nc r="BH83">
      <v>0</v>
    </nc>
    <odxf>
      <font>
        <sz val="10"/>
        <color auto="1"/>
      </font>
    </odxf>
    <ndxf>
      <font>
        <sz val="10"/>
        <color auto="1"/>
      </font>
    </ndxf>
  </rcc>
  <rfmt sheetId="3" sqref="A83:XFD83" start="0" length="0">
    <dxf>
      <alignment vertical="center" wrapText="1"/>
    </dxf>
  </rfmt>
  <rfmt sheetId="3" sqref="A84" start="0" length="0">
    <dxf>
      <font>
        <sz val="10"/>
        <color auto="1"/>
      </font>
    </dxf>
  </rfmt>
  <rcc rId="4741" sId="3" odxf="1" dxf="1">
    <oc r="B84" t="inlineStr">
      <is>
        <t>Tây Ninh</t>
      </is>
    </oc>
    <nc r="B84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84" start="0" length="0">
    <dxf>
      <font>
        <sz val="10"/>
        <color auto="1"/>
      </font>
    </dxf>
  </rfmt>
  <rfmt sheetId="3" sqref="D84" start="0" length="0">
    <dxf>
      <font>
        <sz val="10"/>
        <color auto="1"/>
      </font>
    </dxf>
  </rfmt>
  <rcc rId="4742" sId="3" odxf="1" dxf="1">
    <oc r="E84" t="inlineStr">
      <is>
        <t>NMĐMT BÁCH KHOA Á CHÂU 1</t>
      </is>
    </oc>
    <nc r="E84" t="inlineStr">
      <is>
        <t>NMĐMT BÌNH AN</t>
      </is>
    </nc>
    <odxf>
      <font>
        <sz val="10"/>
        <color auto="1"/>
      </font>
    </odxf>
    <ndxf>
      <font>
        <sz val="10"/>
        <color auto="1"/>
      </font>
    </ndxf>
  </rcc>
  <rcc rId="4743" sId="3" odxf="1" dxf="1">
    <oc r="F84" t="inlineStr">
      <is>
        <t>PPN</t>
      </is>
    </oc>
    <nc r="F84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4744" sId="3" odxf="1" dxf="1">
    <nc r="G8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745" sId="3" odxf="1" dxf="1">
    <nc r="H84">
      <v>149.80000000000001</v>
    </nc>
    <odxf>
      <font>
        <sz val="10"/>
        <color auto="1"/>
      </font>
    </odxf>
    <ndxf>
      <font>
        <sz val="10"/>
        <color auto="1"/>
      </font>
    </ndxf>
  </rcc>
  <rfmt sheetId="3" sqref="I84" start="0" length="0">
    <dxf>
      <font>
        <sz val="10"/>
        <color auto="1"/>
      </font>
    </dxf>
  </rfmt>
  <rcc rId="4746" sId="3" odxf="1" dxf="1">
    <nc r="J84">
      <v>0</v>
    </nc>
    <odxf>
      <font>
        <sz val="10"/>
        <color auto="1"/>
      </font>
    </odxf>
    <ndxf>
      <font>
        <sz val="10"/>
        <color auto="1"/>
      </font>
    </ndxf>
  </rcc>
  <rcc rId="4747" sId="3" odxf="1" dxf="1">
    <nc r="K84">
      <v>0</v>
    </nc>
    <odxf>
      <font>
        <sz val="10"/>
        <color auto="1"/>
      </font>
    </odxf>
    <ndxf>
      <font>
        <sz val="10"/>
        <color auto="1"/>
      </font>
    </ndxf>
  </rcc>
  <rcc rId="4748" sId="3" odxf="1" dxf="1">
    <nc r="L84">
      <v>0</v>
    </nc>
    <odxf>
      <font>
        <sz val="10"/>
        <color auto="1"/>
      </font>
    </odxf>
    <ndxf>
      <font>
        <sz val="10"/>
        <color auto="1"/>
      </font>
    </ndxf>
  </rcc>
  <rcc rId="4749" sId="3" odxf="1" dxf="1">
    <nc r="M84">
      <v>0</v>
    </nc>
    <odxf>
      <font>
        <sz val="10"/>
        <color auto="1"/>
      </font>
    </odxf>
    <ndxf>
      <font>
        <sz val="10"/>
        <color auto="1"/>
      </font>
    </ndxf>
  </rcc>
  <rcc rId="4750" sId="3" odxf="1" dxf="1">
    <nc r="N84">
      <v>0</v>
    </nc>
    <odxf>
      <font>
        <sz val="10"/>
        <color auto="1"/>
      </font>
    </odxf>
    <ndxf>
      <font>
        <sz val="10"/>
        <color auto="1"/>
      </font>
    </ndxf>
  </rcc>
  <rcc rId="4751" sId="3" odxf="1" dxf="1">
    <nc r="O84">
      <v>0</v>
    </nc>
    <odxf>
      <font>
        <sz val="10"/>
        <color auto="1"/>
      </font>
    </odxf>
    <ndxf>
      <font>
        <sz val="10"/>
        <color auto="1"/>
      </font>
    </ndxf>
  </rcc>
  <rcc rId="4752" sId="3" odxf="1" dxf="1">
    <nc r="P84">
      <v>0</v>
    </nc>
    <odxf>
      <font>
        <sz val="10"/>
        <color auto="1"/>
      </font>
    </odxf>
    <ndxf>
      <font>
        <sz val="10"/>
        <color auto="1"/>
      </font>
    </ndxf>
  </rcc>
  <rcc rId="4753" sId="3" odxf="1" dxf="1">
    <nc r="Q84">
      <v>0</v>
    </nc>
    <odxf>
      <font>
        <sz val="10"/>
        <color auto="1"/>
      </font>
    </odxf>
    <ndxf>
      <font>
        <sz val="10"/>
        <color auto="1"/>
      </font>
    </ndxf>
  </rcc>
  <rcc rId="4754" sId="3" odxf="1" dxf="1">
    <nc r="R84">
      <v>0</v>
    </nc>
    <odxf>
      <font>
        <sz val="10"/>
        <color auto="1"/>
      </font>
    </odxf>
    <ndxf>
      <font>
        <sz val="10"/>
        <color auto="1"/>
      </font>
    </ndxf>
  </rcc>
  <rcc rId="4755" sId="3" odxf="1" dxf="1">
    <nc r="S84">
      <v>0</v>
    </nc>
    <odxf>
      <font>
        <sz val="10"/>
        <color auto="1"/>
      </font>
    </odxf>
    <ndxf>
      <font>
        <sz val="10"/>
        <color auto="1"/>
      </font>
    </ndxf>
  </rcc>
  <rcc rId="4756" sId="3" odxf="1" dxf="1">
    <nc r="T84">
      <v>0.1</v>
    </nc>
    <odxf>
      <font>
        <sz val="10"/>
        <color auto="1"/>
      </font>
    </odxf>
    <ndxf>
      <font>
        <sz val="10"/>
        <color auto="1"/>
      </font>
    </ndxf>
  </rcc>
  <rcc rId="4757" sId="3" odxf="1" dxf="1">
    <nc r="U84">
      <v>0.5</v>
    </nc>
    <odxf>
      <font>
        <sz val="10"/>
        <color auto="1"/>
      </font>
    </odxf>
    <ndxf>
      <font>
        <sz val="10"/>
        <color auto="1"/>
      </font>
    </ndxf>
  </rcc>
  <rcc rId="4758" sId="3" odxf="1" dxf="1">
    <nc r="V84">
      <v>1.4</v>
    </nc>
    <odxf>
      <font>
        <sz val="10"/>
        <color auto="1"/>
      </font>
    </odxf>
    <ndxf>
      <font>
        <sz val="10"/>
        <color auto="1"/>
      </font>
    </ndxf>
  </rcc>
  <rcc rId="4759" sId="3" odxf="1" dxf="1">
    <nc r="W84">
      <v>2.2000000000000002</v>
    </nc>
    <odxf>
      <font>
        <sz val="10"/>
        <color auto="1"/>
      </font>
    </odxf>
    <ndxf>
      <font>
        <sz val="10"/>
        <color auto="1"/>
      </font>
    </ndxf>
  </rcc>
  <rcc rId="4760" sId="3" odxf="1" dxf="1">
    <nc r="X84">
      <v>5.2</v>
    </nc>
    <odxf>
      <font>
        <sz val="10"/>
        <color auto="1"/>
      </font>
    </odxf>
    <ndxf>
      <font>
        <sz val="10"/>
        <color auto="1"/>
      </font>
    </ndxf>
  </rcc>
  <rcc rId="4761" sId="3" odxf="1" dxf="1">
    <nc r="Y84">
      <v>14.1</v>
    </nc>
    <odxf>
      <font>
        <sz val="10"/>
        <color auto="1"/>
      </font>
    </odxf>
    <ndxf>
      <font>
        <sz val="10"/>
        <color auto="1"/>
      </font>
    </ndxf>
  </rcc>
  <rcc rId="4762" sId="3" odxf="1" dxf="1">
    <nc r="Z84">
      <v>30.5</v>
    </nc>
    <odxf>
      <font>
        <sz val="10"/>
        <color auto="1"/>
      </font>
    </odxf>
    <ndxf>
      <font>
        <sz val="10"/>
        <color auto="1"/>
      </font>
    </ndxf>
  </rcc>
  <rcc rId="4763" sId="3" odxf="1" dxf="1">
    <nc r="AA84">
      <v>17.8</v>
    </nc>
    <odxf>
      <font>
        <sz val="10"/>
        <color auto="1"/>
      </font>
    </odxf>
    <ndxf>
      <font>
        <sz val="10"/>
        <color auto="1"/>
      </font>
    </ndxf>
  </rcc>
  <rcc rId="4764" sId="3" odxf="1" dxf="1">
    <nc r="AB84">
      <v>37.6</v>
    </nc>
    <odxf>
      <font>
        <sz val="10"/>
        <color auto="1"/>
      </font>
    </odxf>
    <ndxf>
      <font>
        <sz val="10"/>
        <color auto="1"/>
      </font>
    </ndxf>
  </rcc>
  <rcc rId="4765" sId="3" odxf="1" dxf="1">
    <nc r="AC84">
      <v>36.1</v>
    </nc>
    <odxf>
      <font>
        <sz val="10"/>
        <color auto="1"/>
      </font>
    </odxf>
    <ndxf>
      <font>
        <sz val="10"/>
        <color auto="1"/>
      </font>
    </ndxf>
  </rcc>
  <rcc rId="4766" sId="3" odxf="1" dxf="1">
    <nc r="AD84">
      <v>26.6</v>
    </nc>
    <odxf>
      <font>
        <sz val="10"/>
        <color auto="1"/>
      </font>
    </odxf>
    <ndxf>
      <font>
        <sz val="10"/>
        <color auto="1"/>
      </font>
    </ndxf>
  </rcc>
  <rcc rId="4767" sId="3" odxf="1" dxf="1">
    <nc r="AE84">
      <v>16.8</v>
    </nc>
    <odxf>
      <font>
        <sz val="10"/>
        <color auto="1"/>
      </font>
    </odxf>
    <ndxf>
      <font>
        <sz val="10"/>
        <color auto="1"/>
      </font>
    </ndxf>
  </rcc>
  <rcc rId="4768" sId="3" odxf="1" dxf="1">
    <nc r="AF84">
      <v>13.5</v>
    </nc>
    <odxf>
      <font>
        <sz val="10"/>
        <color auto="1"/>
      </font>
    </odxf>
    <ndxf>
      <font>
        <sz val="10"/>
        <color auto="1"/>
      </font>
    </ndxf>
  </rcc>
  <rcc rId="4769" sId="3" odxf="1" dxf="1">
    <nc r="AG84">
      <v>9.8000000000000007</v>
    </nc>
    <odxf>
      <font>
        <sz val="10"/>
        <color auto="1"/>
      </font>
    </odxf>
    <ndxf>
      <font>
        <sz val="10"/>
        <color auto="1"/>
      </font>
    </ndxf>
  </rcc>
  <rcc rId="4770" sId="3" odxf="1" dxf="1">
    <nc r="AH84">
      <v>14.1</v>
    </nc>
    <odxf>
      <font>
        <sz val="10"/>
        <color auto="1"/>
      </font>
    </odxf>
    <ndxf>
      <font>
        <sz val="10"/>
        <color auto="1"/>
      </font>
    </ndxf>
  </rcc>
  <rcc rId="4771" sId="3" odxf="1" dxf="1">
    <nc r="AI84">
      <v>15.3</v>
    </nc>
    <odxf>
      <font>
        <sz val="10"/>
        <color auto="1"/>
      </font>
    </odxf>
    <ndxf>
      <font>
        <sz val="10"/>
        <color auto="1"/>
      </font>
    </ndxf>
  </rcc>
  <rcc rId="4772" sId="3" odxf="1" dxf="1">
    <nc r="AJ84">
      <v>29.7</v>
    </nc>
    <odxf>
      <font>
        <sz val="10"/>
        <color auto="1"/>
      </font>
    </odxf>
    <ndxf>
      <font>
        <sz val="10"/>
        <color auto="1"/>
      </font>
    </ndxf>
  </rcc>
  <rcc rId="4773" sId="3" odxf="1" dxf="1">
    <nc r="AK84">
      <v>17.7</v>
    </nc>
    <odxf>
      <font>
        <sz val="10"/>
        <color auto="1"/>
      </font>
    </odxf>
    <ndxf>
      <font>
        <sz val="10"/>
        <color auto="1"/>
      </font>
    </ndxf>
  </rcc>
  <rcc rId="4774" sId="3" odxf="1" dxf="1">
    <nc r="AL84">
      <v>9.6999999999999993</v>
    </nc>
    <odxf>
      <font>
        <sz val="10"/>
        <color auto="1"/>
      </font>
    </odxf>
    <ndxf>
      <font>
        <sz val="10"/>
        <color auto="1"/>
      </font>
    </ndxf>
  </rcc>
  <rcc rId="4775" sId="3" odxf="1" dxf="1">
    <nc r="AM84">
      <v>8</v>
    </nc>
    <odxf>
      <font>
        <sz val="10"/>
        <color auto="1"/>
      </font>
    </odxf>
    <ndxf>
      <font>
        <sz val="10"/>
        <color auto="1"/>
      </font>
    </ndxf>
  </rcc>
  <rcc rId="4776" sId="3" odxf="1" dxf="1">
    <nc r="AN84">
      <v>5</v>
    </nc>
    <odxf>
      <font>
        <sz val="10"/>
        <color auto="1"/>
      </font>
    </odxf>
    <ndxf>
      <font>
        <sz val="10"/>
        <color auto="1"/>
      </font>
    </ndxf>
  </rcc>
  <rcc rId="4777" sId="3" odxf="1" dxf="1">
    <nc r="AO84">
      <v>5.5</v>
    </nc>
    <odxf>
      <font>
        <sz val="10"/>
        <color auto="1"/>
      </font>
    </odxf>
    <ndxf>
      <font>
        <sz val="10"/>
        <color auto="1"/>
      </font>
    </ndxf>
  </rcc>
  <rcc rId="4778" sId="3" odxf="1" dxf="1">
    <nc r="AP84">
      <v>3.1</v>
    </nc>
    <odxf>
      <font>
        <sz val="10"/>
        <color auto="1"/>
      </font>
    </odxf>
    <ndxf>
      <font>
        <sz val="10"/>
        <color auto="1"/>
      </font>
    </ndxf>
  </rcc>
  <rcc rId="4779" sId="3" odxf="1" dxf="1">
    <nc r="AQ84">
      <v>0.3</v>
    </nc>
    <odxf>
      <font>
        <sz val="10"/>
        <color auto="1"/>
      </font>
    </odxf>
    <ndxf>
      <font>
        <sz val="10"/>
        <color auto="1"/>
      </font>
    </ndxf>
  </rcc>
  <rcc rId="4780" sId="3" odxf="1" dxf="1">
    <nc r="AR84">
      <v>0.2</v>
    </nc>
    <odxf>
      <font>
        <sz val="10"/>
        <color auto="1"/>
      </font>
    </odxf>
    <ndxf>
      <font>
        <sz val="10"/>
        <color auto="1"/>
      </font>
    </ndxf>
  </rcc>
  <rcc rId="4781" sId="3" odxf="1" dxf="1">
    <nc r="AS84">
      <v>0.1</v>
    </nc>
    <odxf>
      <font>
        <sz val="10"/>
        <color auto="1"/>
      </font>
    </odxf>
    <ndxf>
      <font>
        <sz val="10"/>
        <color auto="1"/>
      </font>
    </ndxf>
  </rcc>
  <rcc rId="4782" sId="3" odxf="1" dxf="1">
    <nc r="AT84">
      <v>0.1</v>
    </nc>
    <odxf>
      <font>
        <sz val="10"/>
        <color auto="1"/>
      </font>
    </odxf>
    <ndxf>
      <font>
        <sz val="10"/>
        <color auto="1"/>
      </font>
    </ndxf>
  </rcc>
  <rcc rId="4783" sId="3" odxf="1" dxf="1">
    <nc r="AU84">
      <v>0.1</v>
    </nc>
    <odxf>
      <font>
        <sz val="10"/>
        <color auto="1"/>
      </font>
    </odxf>
    <ndxf>
      <font>
        <sz val="10"/>
        <color auto="1"/>
      </font>
    </ndxf>
  </rcc>
  <rcc rId="4784" sId="3" odxf="1" dxf="1">
    <nc r="AV84">
      <v>0.1</v>
    </nc>
    <odxf>
      <font>
        <sz val="10"/>
        <color auto="1"/>
      </font>
    </odxf>
    <ndxf>
      <font>
        <sz val="10"/>
        <color auto="1"/>
      </font>
    </ndxf>
  </rcc>
  <rcc rId="4785" sId="3" odxf="1" dxf="1">
    <nc r="AW84">
      <v>0</v>
    </nc>
    <odxf>
      <font>
        <sz val="10"/>
        <color auto="1"/>
      </font>
    </odxf>
    <ndxf>
      <font>
        <sz val="10"/>
        <color auto="1"/>
      </font>
    </ndxf>
  </rcc>
  <rcc rId="4786" sId="3" odxf="1" dxf="1">
    <nc r="AX84">
      <v>0</v>
    </nc>
    <odxf>
      <font>
        <sz val="10"/>
        <color auto="1"/>
      </font>
    </odxf>
    <ndxf>
      <font>
        <sz val="10"/>
        <color auto="1"/>
      </font>
    </ndxf>
  </rcc>
  <rcc rId="4787" sId="3" odxf="1" dxf="1">
    <nc r="AY84">
      <v>0</v>
    </nc>
    <odxf>
      <font>
        <sz val="10"/>
        <color auto="1"/>
      </font>
    </odxf>
    <ndxf>
      <font>
        <sz val="10"/>
        <color auto="1"/>
      </font>
    </ndxf>
  </rcc>
  <rcc rId="4788" sId="3" odxf="1" dxf="1">
    <nc r="AZ84">
      <v>0</v>
    </nc>
    <odxf>
      <font>
        <sz val="10"/>
        <color auto="1"/>
      </font>
    </odxf>
    <ndxf>
      <font>
        <sz val="10"/>
        <color auto="1"/>
      </font>
    </ndxf>
  </rcc>
  <rcc rId="4789" sId="3" odxf="1" dxf="1">
    <nc r="BA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790" sId="3" odxf="1" dxf="1">
    <nc r="BB84">
      <v>0</v>
    </nc>
    <odxf>
      <font>
        <sz val="10"/>
        <color auto="1"/>
      </font>
    </odxf>
    <ndxf>
      <font>
        <sz val="10"/>
        <color auto="1"/>
      </font>
    </ndxf>
  </rcc>
  <rcc rId="4791" sId="3" odxf="1" dxf="1">
    <nc r="BC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792" sId="3" odxf="1" dxf="1">
    <nc r="BD84">
      <v>0</v>
    </nc>
    <odxf>
      <font>
        <sz val="10"/>
        <color auto="1"/>
      </font>
    </odxf>
    <ndxf>
      <font>
        <sz val="10"/>
        <color auto="1"/>
      </font>
    </ndxf>
  </rcc>
  <rcc rId="4793" sId="3" odxf="1" dxf="1">
    <nc r="BE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794" sId="3" odxf="1" dxf="1">
    <nc r="BF84">
      <v>6.3</v>
    </nc>
    <odxf>
      <font>
        <sz val="10"/>
        <color auto="1"/>
      </font>
    </odxf>
    <ndxf>
      <font>
        <sz val="10"/>
        <color auto="1"/>
      </font>
    </ndxf>
  </rcc>
  <rcc rId="4795" sId="3" odxf="1" dxf="1">
    <nc r="BG84">
      <v>38.299999999999997</v>
    </nc>
    <odxf>
      <font>
        <sz val="10"/>
        <color auto="1"/>
      </font>
    </odxf>
    <ndxf>
      <font>
        <sz val="10"/>
        <color auto="1"/>
      </font>
    </ndxf>
  </rcc>
  <rcc rId="4796" sId="3" odxf="1" dxf="1">
    <nc r="BH84">
      <v>0</v>
    </nc>
    <odxf>
      <font>
        <sz val="10"/>
        <color auto="1"/>
      </font>
    </odxf>
    <ndxf>
      <font>
        <sz val="10"/>
        <color auto="1"/>
      </font>
    </ndxf>
  </rcc>
  <rfmt sheetId="3" sqref="A84:XFD84" start="0" length="0">
    <dxf>
      <alignment vertical="center" wrapText="1"/>
    </dxf>
  </rfmt>
  <rfmt sheetId="3" sqref="A85" start="0" length="0">
    <dxf>
      <font>
        <sz val="10"/>
        <color auto="1"/>
      </font>
    </dxf>
  </rfmt>
  <rcc rId="4797" sId="3" odxf="1" dxf="1">
    <oc r="B85" t="inlineStr">
      <is>
        <t>Tây Ninh</t>
      </is>
    </oc>
    <nc r="B85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85" start="0" length="0">
    <dxf>
      <font>
        <sz val="10"/>
        <color auto="1"/>
      </font>
    </dxf>
  </rfmt>
  <rfmt sheetId="3" sqref="D85" start="0" length="0">
    <dxf>
      <font>
        <sz val="10"/>
        <color auto="1"/>
      </font>
    </dxf>
  </rfmt>
  <rcc rId="4798" sId="3" odxf="1" dxf="1">
    <oc r="E85" t="inlineStr">
      <is>
        <t>NMĐMT BÁCH KHOA Á CHÂU 1</t>
      </is>
    </oc>
    <nc r="E85" t="inlineStr">
      <is>
        <t>NMĐMT BÌNH AN</t>
      </is>
    </nc>
    <odxf>
      <font>
        <sz val="10"/>
        <color auto="1"/>
      </font>
    </odxf>
    <ndxf>
      <font>
        <sz val="10"/>
        <color auto="1"/>
      </font>
    </ndxf>
  </rcc>
  <rcc rId="4799" sId="3" odxf="1" dxf="1">
    <oc r="F85" t="inlineStr">
      <is>
        <t>PPN</t>
      </is>
    </oc>
    <nc r="F85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4800" sId="3" odxf="1" dxf="1">
    <nc r="G8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801" sId="3" odxf="1" dxf="1">
    <nc r="H85">
      <v>149.80000000000001</v>
    </nc>
    <odxf>
      <font>
        <sz val="10"/>
        <color auto="1"/>
      </font>
    </odxf>
    <ndxf>
      <font>
        <sz val="10"/>
        <color auto="1"/>
      </font>
    </ndxf>
  </rcc>
  <rfmt sheetId="3" sqref="I85" start="0" length="0">
    <dxf>
      <font>
        <sz val="10"/>
        <color auto="1"/>
      </font>
    </dxf>
  </rfmt>
  <rcc rId="4802" sId="3" odxf="1" dxf="1">
    <nc r="J85">
      <v>0</v>
    </nc>
    <odxf>
      <font>
        <sz val="10"/>
        <color auto="1"/>
      </font>
    </odxf>
    <ndxf>
      <font>
        <sz val="10"/>
        <color auto="1"/>
      </font>
    </ndxf>
  </rcc>
  <rcc rId="4803" sId="3" odxf="1" dxf="1">
    <nc r="K85">
      <v>0</v>
    </nc>
    <odxf>
      <font>
        <sz val="10"/>
        <color auto="1"/>
      </font>
    </odxf>
    <ndxf>
      <font>
        <sz val="10"/>
        <color auto="1"/>
      </font>
    </ndxf>
  </rcc>
  <rcc rId="4804" sId="3" odxf="1" dxf="1">
    <nc r="L85">
      <v>0</v>
    </nc>
    <odxf>
      <font>
        <sz val="10"/>
        <color auto="1"/>
      </font>
    </odxf>
    <ndxf>
      <font>
        <sz val="10"/>
        <color auto="1"/>
      </font>
    </ndxf>
  </rcc>
  <rcc rId="4805" sId="3" odxf="1" dxf="1">
    <nc r="M85">
      <v>0</v>
    </nc>
    <odxf>
      <font>
        <sz val="10"/>
        <color auto="1"/>
      </font>
    </odxf>
    <ndxf>
      <font>
        <sz val="10"/>
        <color auto="1"/>
      </font>
    </ndxf>
  </rcc>
  <rcc rId="4806" sId="3" odxf="1" dxf="1">
    <nc r="N85">
      <v>0</v>
    </nc>
    <odxf>
      <font>
        <sz val="10"/>
        <color auto="1"/>
      </font>
    </odxf>
    <ndxf>
      <font>
        <sz val="10"/>
        <color auto="1"/>
      </font>
    </ndxf>
  </rcc>
  <rcc rId="4807" sId="3" odxf="1" dxf="1">
    <nc r="O85">
      <v>0</v>
    </nc>
    <odxf>
      <font>
        <sz val="10"/>
        <color auto="1"/>
      </font>
    </odxf>
    <ndxf>
      <font>
        <sz val="10"/>
        <color auto="1"/>
      </font>
    </ndxf>
  </rcc>
  <rcc rId="4808" sId="3" odxf="1" dxf="1">
    <nc r="P85">
      <v>0</v>
    </nc>
    <odxf>
      <font>
        <sz val="10"/>
        <color auto="1"/>
      </font>
    </odxf>
    <ndxf>
      <font>
        <sz val="10"/>
        <color auto="1"/>
      </font>
    </ndxf>
  </rcc>
  <rcc rId="4809" sId="3" odxf="1" dxf="1">
    <nc r="Q85">
      <v>0</v>
    </nc>
    <odxf>
      <font>
        <sz val="10"/>
        <color auto="1"/>
      </font>
    </odxf>
    <ndxf>
      <font>
        <sz val="10"/>
        <color auto="1"/>
      </font>
    </ndxf>
  </rcc>
  <rcc rId="4810" sId="3" odxf="1" dxf="1">
    <nc r="R85">
      <v>0</v>
    </nc>
    <odxf>
      <font>
        <sz val="10"/>
        <color auto="1"/>
      </font>
    </odxf>
    <ndxf>
      <font>
        <sz val="10"/>
        <color auto="1"/>
      </font>
    </ndxf>
  </rcc>
  <rcc rId="4811" sId="3" odxf="1" dxf="1">
    <nc r="S85">
      <v>0</v>
    </nc>
    <odxf>
      <font>
        <sz val="10"/>
        <color auto="1"/>
      </font>
    </odxf>
    <ndxf>
      <font>
        <sz val="10"/>
        <color auto="1"/>
      </font>
    </ndxf>
  </rcc>
  <rcc rId="4812" sId="3" odxf="1" dxf="1">
    <nc r="T85">
      <v>0</v>
    </nc>
    <odxf>
      <font>
        <sz val="10"/>
        <color auto="1"/>
      </font>
    </odxf>
    <ndxf>
      <font>
        <sz val="10"/>
        <color auto="1"/>
      </font>
    </ndxf>
  </rcc>
  <rcc rId="4813" sId="3" odxf="1" dxf="1">
    <nc r="U85">
      <v>2.2999999999999998</v>
    </nc>
    <odxf>
      <font>
        <sz val="10"/>
        <color auto="1"/>
      </font>
    </odxf>
    <ndxf>
      <font>
        <sz val="10"/>
        <color auto="1"/>
      </font>
    </ndxf>
  </rcc>
  <rcc rId="4814" sId="3" odxf="1" dxf="1">
    <nc r="V85">
      <v>1.2</v>
    </nc>
    <odxf>
      <font>
        <sz val="10"/>
        <color auto="1"/>
      </font>
    </odxf>
    <ndxf>
      <font>
        <sz val="10"/>
        <color auto="1"/>
      </font>
    </ndxf>
  </rcc>
  <rcc rId="4815" sId="3" odxf="1" dxf="1">
    <nc r="W85">
      <v>0.2</v>
    </nc>
    <odxf>
      <font>
        <sz val="10"/>
        <color auto="1"/>
      </font>
    </odxf>
    <ndxf>
      <font>
        <sz val="10"/>
        <color auto="1"/>
      </font>
    </ndxf>
  </rcc>
  <rcc rId="4816" sId="3" odxf="1" dxf="1">
    <nc r="X85">
      <v>-0.2</v>
    </nc>
    <odxf>
      <font>
        <sz val="10"/>
        <color auto="1"/>
      </font>
    </odxf>
    <ndxf>
      <font>
        <sz val="10"/>
        <color auto="1"/>
      </font>
    </ndxf>
  </rcc>
  <rcc rId="4817" sId="3" odxf="1" dxf="1">
    <nc r="Y85">
      <v>0.8</v>
    </nc>
    <odxf>
      <font>
        <sz val="10"/>
        <color auto="1"/>
      </font>
    </odxf>
    <ndxf>
      <font>
        <sz val="10"/>
        <color auto="1"/>
      </font>
    </ndxf>
  </rcc>
  <rcc rId="4818" sId="3" odxf="1" dxf="1">
    <nc r="Z85">
      <v>4.5</v>
    </nc>
    <odxf>
      <font>
        <sz val="10"/>
        <color auto="1"/>
      </font>
    </odxf>
    <ndxf>
      <font>
        <sz val="10"/>
        <color auto="1"/>
      </font>
    </ndxf>
  </rcc>
  <rcc rId="4819" sId="3" odxf="1" dxf="1">
    <nc r="AA85">
      <v>3.5</v>
    </nc>
    <odxf>
      <font>
        <sz val="10"/>
        <color auto="1"/>
      </font>
    </odxf>
    <ndxf>
      <font>
        <sz val="10"/>
        <color auto="1"/>
      </font>
    </ndxf>
  </rcc>
  <rcc rId="4820" sId="3" odxf="1" dxf="1">
    <nc r="AB85">
      <v>7.3</v>
    </nc>
    <odxf>
      <font>
        <sz val="10"/>
        <color auto="1"/>
      </font>
    </odxf>
    <ndxf>
      <font>
        <sz val="10"/>
        <color auto="1"/>
      </font>
    </ndxf>
  </rcc>
  <rcc rId="4821" sId="3" odxf="1" dxf="1">
    <nc r="AC85">
      <v>7.8</v>
    </nc>
    <odxf>
      <font>
        <sz val="10"/>
        <color auto="1"/>
      </font>
    </odxf>
    <ndxf>
      <font>
        <sz val="10"/>
        <color auto="1"/>
      </font>
    </ndxf>
  </rcc>
  <rcc rId="4822" sId="3" odxf="1" dxf="1">
    <nc r="AD85">
      <v>6.9</v>
    </nc>
    <odxf>
      <font>
        <sz val="10"/>
        <color auto="1"/>
      </font>
    </odxf>
    <ndxf>
      <font>
        <sz val="10"/>
        <color auto="1"/>
      </font>
    </ndxf>
  </rcc>
  <rcc rId="4823" sId="3" odxf="1" dxf="1">
    <nc r="AE85">
      <v>8.4</v>
    </nc>
    <odxf>
      <font>
        <sz val="10"/>
        <color auto="1"/>
      </font>
    </odxf>
    <ndxf>
      <font>
        <sz val="10"/>
        <color auto="1"/>
      </font>
    </ndxf>
  </rcc>
  <rcc rId="4824" sId="3" odxf="1" dxf="1">
    <nc r="AF85">
      <v>7.6</v>
    </nc>
    <odxf>
      <font>
        <sz val="10"/>
        <color auto="1"/>
      </font>
    </odxf>
    <ndxf>
      <font>
        <sz val="10"/>
        <color auto="1"/>
      </font>
    </ndxf>
  </rcc>
  <rcc rId="4825" sId="3" odxf="1" dxf="1">
    <nc r="AG85">
      <v>6.9</v>
    </nc>
    <odxf>
      <font>
        <sz val="10"/>
        <color auto="1"/>
      </font>
    </odxf>
    <ndxf>
      <font>
        <sz val="10"/>
        <color auto="1"/>
      </font>
    </ndxf>
  </rcc>
  <rcc rId="4826" sId="3" odxf="1" dxf="1">
    <nc r="AH85">
      <v>3</v>
    </nc>
    <odxf>
      <font>
        <sz val="10"/>
        <color auto="1"/>
      </font>
    </odxf>
    <ndxf>
      <font>
        <sz val="10"/>
        <color auto="1"/>
      </font>
    </ndxf>
  </rcc>
  <rcc rId="4827" sId="3" odxf="1" dxf="1">
    <nc r="AI85">
      <v>1.9</v>
    </nc>
    <odxf>
      <font>
        <sz val="10"/>
        <color auto="1"/>
      </font>
    </odxf>
    <ndxf>
      <font>
        <sz val="10"/>
        <color auto="1"/>
      </font>
    </ndxf>
  </rcc>
  <rcc rId="4828" sId="3" odxf="1" dxf="1">
    <nc r="AJ85">
      <v>3.9</v>
    </nc>
    <odxf>
      <font>
        <sz val="10"/>
        <color auto="1"/>
      </font>
    </odxf>
    <ndxf>
      <font>
        <sz val="10"/>
        <color auto="1"/>
      </font>
    </ndxf>
  </rcc>
  <rcc rId="4829" sId="3" odxf="1" dxf="1">
    <nc r="AK85">
      <v>4.5999999999999996</v>
    </nc>
    <odxf>
      <font>
        <sz val="10"/>
        <color auto="1"/>
      </font>
    </odxf>
    <ndxf>
      <font>
        <sz val="10"/>
        <color auto="1"/>
      </font>
    </ndxf>
  </rcc>
  <rcc rId="4830" sId="3" odxf="1" dxf="1">
    <nc r="AL85">
      <v>4.4000000000000004</v>
    </nc>
    <odxf>
      <font>
        <sz val="10"/>
        <color auto="1"/>
      </font>
    </odxf>
    <ndxf>
      <font>
        <sz val="10"/>
        <color auto="1"/>
      </font>
    </ndxf>
  </rcc>
  <rcc rId="4831" sId="3" odxf="1" dxf="1">
    <nc r="AM85">
      <v>4.4000000000000004</v>
    </nc>
    <odxf>
      <font>
        <sz val="10"/>
        <color auto="1"/>
      </font>
    </odxf>
    <ndxf>
      <font>
        <sz val="10"/>
        <color auto="1"/>
      </font>
    </ndxf>
  </rcc>
  <rcc rId="4832" sId="3" odxf="1" dxf="1">
    <nc r="AN85">
      <v>3.8</v>
    </nc>
    <odxf>
      <font>
        <sz val="10"/>
        <color auto="1"/>
      </font>
    </odxf>
    <ndxf>
      <font>
        <sz val="10"/>
        <color auto="1"/>
      </font>
    </ndxf>
  </rcc>
  <rcc rId="4833" sId="3" odxf="1" dxf="1">
    <nc r="AO85">
      <v>4.4000000000000004</v>
    </nc>
    <odxf>
      <font>
        <sz val="10"/>
        <color auto="1"/>
      </font>
    </odxf>
    <ndxf>
      <font>
        <sz val="10"/>
        <color auto="1"/>
      </font>
    </ndxf>
  </rcc>
  <rcc rId="4834" sId="3" odxf="1" dxf="1">
    <nc r="AP85">
      <v>4.5999999999999996</v>
    </nc>
    <odxf>
      <font>
        <sz val="10"/>
        <color auto="1"/>
      </font>
    </odxf>
    <ndxf>
      <font>
        <sz val="10"/>
        <color auto="1"/>
      </font>
    </ndxf>
  </rcc>
  <rcc rId="4835" sId="3" odxf="1" dxf="1">
    <nc r="AQ85">
      <v>2.4</v>
    </nc>
    <odxf>
      <font>
        <sz val="10"/>
        <color auto="1"/>
      </font>
    </odxf>
    <ndxf>
      <font>
        <sz val="10"/>
        <color auto="1"/>
      </font>
    </ndxf>
  </rcc>
  <rcc rId="4836" sId="3" odxf="1" dxf="1">
    <nc r="AR85">
      <v>1.9</v>
    </nc>
    <odxf>
      <font>
        <sz val="10"/>
        <color auto="1"/>
      </font>
    </odxf>
    <ndxf>
      <font>
        <sz val="10"/>
        <color auto="1"/>
      </font>
    </ndxf>
  </rcc>
  <rcc rId="4837" sId="3" odxf="1" dxf="1">
    <nc r="AS85">
      <v>0</v>
    </nc>
    <odxf>
      <font>
        <sz val="10"/>
        <color auto="1"/>
      </font>
    </odxf>
    <ndxf>
      <font>
        <sz val="10"/>
        <color auto="1"/>
      </font>
    </ndxf>
  </rcc>
  <rcc rId="4838" sId="3" odxf="1" dxf="1">
    <nc r="AT85">
      <v>0</v>
    </nc>
    <odxf>
      <font>
        <sz val="10"/>
        <color auto="1"/>
      </font>
    </odxf>
    <ndxf>
      <font>
        <sz val="10"/>
        <color auto="1"/>
      </font>
    </ndxf>
  </rcc>
  <rcc rId="4839" sId="3" odxf="1" dxf="1">
    <nc r="AU85">
      <v>0</v>
    </nc>
    <odxf>
      <font>
        <sz val="10"/>
        <color auto="1"/>
      </font>
    </odxf>
    <ndxf>
      <font>
        <sz val="10"/>
        <color auto="1"/>
      </font>
    </ndxf>
  </rcc>
  <rcc rId="4840" sId="3" odxf="1" dxf="1">
    <nc r="AV85">
      <v>0</v>
    </nc>
    <odxf>
      <font>
        <sz val="10"/>
        <color auto="1"/>
      </font>
    </odxf>
    <ndxf>
      <font>
        <sz val="10"/>
        <color auto="1"/>
      </font>
    </ndxf>
  </rcc>
  <rcc rId="4841" sId="3" odxf="1" dxf="1">
    <nc r="AW85">
      <v>0</v>
    </nc>
    <odxf>
      <font>
        <sz val="10"/>
        <color auto="1"/>
      </font>
    </odxf>
    <ndxf>
      <font>
        <sz val="10"/>
        <color auto="1"/>
      </font>
    </ndxf>
  </rcc>
  <rcc rId="4842" sId="3" odxf="1" dxf="1">
    <nc r="AX85">
      <v>0</v>
    </nc>
    <odxf>
      <font>
        <sz val="10"/>
        <color auto="1"/>
      </font>
    </odxf>
    <ndxf>
      <font>
        <sz val="10"/>
        <color auto="1"/>
      </font>
    </ndxf>
  </rcc>
  <rcc rId="4843" sId="3" odxf="1" dxf="1">
    <nc r="AY85">
      <v>0</v>
    </nc>
    <odxf>
      <font>
        <sz val="10"/>
        <color auto="1"/>
      </font>
    </odxf>
    <ndxf>
      <font>
        <sz val="10"/>
        <color auto="1"/>
      </font>
    </ndxf>
  </rcc>
  <rcc rId="4844" sId="3" odxf="1" dxf="1">
    <nc r="AZ85">
      <v>0</v>
    </nc>
    <odxf>
      <font>
        <sz val="10"/>
        <color auto="1"/>
      </font>
    </odxf>
    <ndxf>
      <font>
        <sz val="10"/>
        <color auto="1"/>
      </font>
    </ndxf>
  </rcc>
  <rcc rId="4845" sId="3" odxf="1" dxf="1">
    <nc r="BA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846" sId="3" odxf="1" dxf="1">
    <nc r="BB85">
      <v>0</v>
    </nc>
    <odxf>
      <font>
        <sz val="10"/>
        <color auto="1"/>
      </font>
    </odxf>
    <ndxf>
      <font>
        <sz val="10"/>
        <color auto="1"/>
      </font>
    </ndxf>
  </rcc>
  <rcc rId="4847" sId="3" odxf="1" dxf="1">
    <nc r="BC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848" sId="3" odxf="1" dxf="1">
    <nc r="BD85">
      <v>0</v>
    </nc>
    <odxf>
      <font>
        <sz val="10"/>
        <color auto="1"/>
      </font>
    </odxf>
    <ndxf>
      <font>
        <sz val="10"/>
        <color auto="1"/>
      </font>
    </ndxf>
  </rcc>
  <rcc rId="4849" sId="3" odxf="1" dxf="1">
    <nc r="BE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850" sId="3" odxf="1" dxf="1">
    <nc r="BF85">
      <v>6.3</v>
    </nc>
    <odxf>
      <font>
        <sz val="10"/>
        <color auto="1"/>
      </font>
    </odxf>
    <ndxf>
      <font>
        <sz val="10"/>
        <color auto="1"/>
      </font>
    </ndxf>
  </rcc>
  <rcc rId="4851" sId="3" odxf="1" dxf="1">
    <nc r="BG85">
      <v>38.299999999999997</v>
    </nc>
    <odxf>
      <font>
        <sz val="10"/>
        <color auto="1"/>
      </font>
    </odxf>
    <ndxf>
      <font>
        <sz val="10"/>
        <color auto="1"/>
      </font>
    </ndxf>
  </rcc>
  <rcc rId="4852" sId="3" odxf="1" dxf="1">
    <nc r="BH85">
      <v>0</v>
    </nc>
    <odxf>
      <font>
        <sz val="10"/>
        <color auto="1"/>
      </font>
    </odxf>
    <ndxf>
      <font>
        <sz val="10"/>
        <color auto="1"/>
      </font>
    </ndxf>
  </rcc>
  <rfmt sheetId="3" sqref="A85:XFD85" start="0" length="0">
    <dxf>
      <alignment vertical="center" wrapText="1"/>
    </dxf>
  </rfmt>
  <rfmt sheetId="3" sqref="A86" start="0" length="0">
    <dxf>
      <font>
        <sz val="10"/>
        <color auto="1"/>
      </font>
    </dxf>
  </rfmt>
  <rcc rId="4853" sId="3" odxf="1" dxf="1">
    <oc r="B86" t="inlineStr">
      <is>
        <t>Ninh Thuận</t>
      </is>
    </oc>
    <nc r="B86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86" start="0" length="0">
    <dxf>
      <font>
        <sz val="10"/>
        <color auto="1"/>
      </font>
    </dxf>
  </rfmt>
  <rfmt sheetId="3" sqref="D86" start="0" length="0">
    <dxf>
      <font>
        <sz val="10"/>
        <color auto="1"/>
      </font>
    </dxf>
  </rfmt>
  <rcc rId="4854" sId="3" odxf="1" dxf="1">
    <oc r="E86" t="inlineStr">
      <is>
        <t>NMĐMT BP SOLAR 1</t>
      </is>
    </oc>
    <nc r="E86" t="inlineStr">
      <is>
        <t>NMĐMT BÁCH KHOA Á CHÂU 1</t>
      </is>
    </nc>
    <odxf>
      <font>
        <sz val="10"/>
        <color auto="1"/>
      </font>
    </odxf>
    <ndxf>
      <font>
        <sz val="10"/>
        <color auto="1"/>
      </font>
    </ndxf>
  </rcc>
  <rcc rId="4855" sId="3" odxf="1" dxf="1">
    <oc r="F86" t="inlineStr">
      <is>
        <t>PP</t>
      </is>
    </oc>
    <nc r="F86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4856" sId="3" odxf="1" dxf="1">
    <nc r="G8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857" sId="3" odxf="1" dxf="1">
    <nc r="H86">
      <v>87.2</v>
    </nc>
    <odxf>
      <font>
        <sz val="10"/>
        <color auto="1"/>
      </font>
    </odxf>
    <ndxf>
      <font>
        <sz val="10"/>
        <color auto="1"/>
      </font>
    </ndxf>
  </rcc>
  <rfmt sheetId="3" sqref="I86" start="0" length="0">
    <dxf>
      <font>
        <sz val="10"/>
        <color auto="1"/>
      </font>
    </dxf>
  </rfmt>
  <rcc rId="4858" sId="3" odxf="1" dxf="1">
    <nc r="J86">
      <v>0</v>
    </nc>
    <odxf>
      <font>
        <sz val="10"/>
        <color auto="1"/>
      </font>
    </odxf>
    <ndxf>
      <font>
        <sz val="10"/>
        <color auto="1"/>
      </font>
    </ndxf>
  </rcc>
  <rcc rId="4859" sId="3" odxf="1" dxf="1">
    <nc r="K86">
      <v>0</v>
    </nc>
    <odxf>
      <font>
        <sz val="10"/>
        <color auto="1"/>
      </font>
    </odxf>
    <ndxf>
      <font>
        <sz val="10"/>
        <color auto="1"/>
      </font>
    </ndxf>
  </rcc>
  <rcc rId="4860" sId="3" odxf="1" dxf="1">
    <nc r="L86">
      <v>0</v>
    </nc>
    <odxf>
      <font>
        <sz val="10"/>
        <color auto="1"/>
      </font>
    </odxf>
    <ndxf>
      <font>
        <sz val="10"/>
        <color auto="1"/>
      </font>
    </ndxf>
  </rcc>
  <rcc rId="4861" sId="3" odxf="1" dxf="1">
    <nc r="M86">
      <v>0</v>
    </nc>
    <odxf>
      <font>
        <sz val="10"/>
        <color auto="1"/>
      </font>
    </odxf>
    <ndxf>
      <font>
        <sz val="10"/>
        <color auto="1"/>
      </font>
    </ndxf>
  </rcc>
  <rcc rId="4862" sId="3" odxf="1" dxf="1">
    <nc r="N86">
      <v>0</v>
    </nc>
    <odxf>
      <font>
        <sz val="10"/>
        <color auto="1"/>
      </font>
    </odxf>
    <ndxf>
      <font>
        <sz val="10"/>
        <color auto="1"/>
      </font>
    </ndxf>
  </rcc>
  <rcc rId="4863" sId="3" odxf="1" dxf="1">
    <nc r="O86">
      <v>0</v>
    </nc>
    <odxf>
      <font>
        <sz val="10"/>
        <color auto="1"/>
      </font>
    </odxf>
    <ndxf>
      <font>
        <sz val="10"/>
        <color auto="1"/>
      </font>
    </ndxf>
  </rcc>
  <rcc rId="4864" sId="3" odxf="1" dxf="1">
    <nc r="P86">
      <v>0</v>
    </nc>
    <odxf>
      <font>
        <sz val="10"/>
        <color auto="1"/>
      </font>
    </odxf>
    <ndxf>
      <font>
        <sz val="10"/>
        <color auto="1"/>
      </font>
    </ndxf>
  </rcc>
  <rcc rId="4865" sId="3" odxf="1" dxf="1">
    <nc r="Q86">
      <v>0</v>
    </nc>
    <odxf>
      <font>
        <sz val="10"/>
        <color auto="1"/>
      </font>
    </odxf>
    <ndxf>
      <font>
        <sz val="10"/>
        <color auto="1"/>
      </font>
    </ndxf>
  </rcc>
  <rcc rId="4866" sId="3" odxf="1" dxf="1">
    <nc r="R86">
      <v>0</v>
    </nc>
    <odxf>
      <font>
        <sz val="10"/>
        <color auto="1"/>
      </font>
    </odxf>
    <ndxf>
      <font>
        <sz val="10"/>
        <color auto="1"/>
      </font>
    </ndxf>
  </rcc>
  <rcc rId="4867" sId="3" odxf="1" dxf="1">
    <nc r="S86">
      <v>0</v>
    </nc>
    <odxf>
      <font>
        <sz val="10"/>
        <color auto="1"/>
      </font>
    </odxf>
    <ndxf>
      <font>
        <sz val="10"/>
        <color auto="1"/>
      </font>
    </ndxf>
  </rcc>
  <rcc rId="4868" sId="3" odxf="1" dxf="1">
    <nc r="T86">
      <v>0</v>
    </nc>
    <odxf>
      <font>
        <sz val="10"/>
        <color auto="1"/>
      </font>
    </odxf>
    <ndxf>
      <font>
        <sz val="10"/>
        <color auto="1"/>
      </font>
    </ndxf>
  </rcc>
  <rcc rId="4869" sId="3" odxf="1" dxf="1">
    <nc r="U86">
      <v>0.3</v>
    </nc>
    <odxf>
      <font>
        <sz val="10"/>
        <color auto="1"/>
      </font>
    </odxf>
    <ndxf>
      <font>
        <sz val="10"/>
        <color auto="1"/>
      </font>
    </ndxf>
  </rcc>
  <rcc rId="4870" sId="3" odxf="1" dxf="1">
    <nc r="V86">
      <v>0.8</v>
    </nc>
    <odxf>
      <font>
        <sz val="10"/>
        <color auto="1"/>
      </font>
    </odxf>
    <ndxf>
      <font>
        <sz val="10"/>
        <color auto="1"/>
      </font>
    </ndxf>
  </rcc>
  <rcc rId="4871" sId="3" odxf="1" dxf="1">
    <nc r="W86">
      <v>1.2</v>
    </nc>
    <odxf>
      <font>
        <sz val="10"/>
        <color auto="1"/>
      </font>
    </odxf>
    <ndxf>
      <font>
        <sz val="10"/>
        <color auto="1"/>
      </font>
    </ndxf>
  </rcc>
  <rcc rId="4872" sId="3" odxf="1" dxf="1">
    <nc r="X86">
      <v>2.1</v>
    </nc>
    <odxf>
      <font>
        <sz val="10"/>
        <color auto="1"/>
      </font>
    </odxf>
    <ndxf>
      <font>
        <sz val="10"/>
        <color auto="1"/>
      </font>
    </ndxf>
  </rcc>
  <rcc rId="4873" sId="3" odxf="1" dxf="1">
    <nc r="Y86">
      <v>2.6</v>
    </nc>
    <odxf>
      <font>
        <sz val="10"/>
        <color auto="1"/>
      </font>
    </odxf>
    <ndxf>
      <font>
        <sz val="10"/>
        <color auto="1"/>
      </font>
    </ndxf>
  </rcc>
  <rcc rId="4874" sId="3" odxf="1" dxf="1">
    <nc r="Z86">
      <v>7.9</v>
    </nc>
    <odxf>
      <font>
        <sz val="10"/>
        <color auto="1"/>
      </font>
    </odxf>
    <ndxf>
      <font>
        <sz val="10"/>
        <color auto="1"/>
      </font>
    </ndxf>
  </rcc>
  <rcc rId="4875" sId="3" odxf="1" dxf="1">
    <nc r="AA86">
      <v>5.4</v>
    </nc>
    <odxf>
      <font>
        <sz val="10"/>
        <color auto="1"/>
      </font>
    </odxf>
    <ndxf>
      <font>
        <sz val="10"/>
        <color auto="1"/>
      </font>
    </ndxf>
  </rcc>
  <rcc rId="4876" sId="3" odxf="1" dxf="1">
    <nc r="AB86">
      <v>5.0999999999999996</v>
    </nc>
    <odxf>
      <font>
        <sz val="10"/>
        <color auto="1"/>
      </font>
    </odxf>
    <ndxf>
      <font>
        <sz val="10"/>
        <color auto="1"/>
      </font>
    </ndxf>
  </rcc>
  <rcc rId="4877" sId="3" odxf="1" dxf="1">
    <nc r="AC86">
      <v>13</v>
    </nc>
    <odxf>
      <font>
        <sz val="10"/>
        <color auto="1"/>
      </font>
    </odxf>
    <ndxf>
      <font>
        <sz val="10"/>
        <color auto="1"/>
      </font>
    </ndxf>
  </rcc>
  <rcc rId="4878" sId="3" odxf="1" dxf="1">
    <nc r="AD86">
      <v>22.7</v>
    </nc>
    <odxf>
      <font>
        <sz val="10"/>
        <color auto="1"/>
      </font>
    </odxf>
    <ndxf>
      <font>
        <sz val="10"/>
        <color auto="1"/>
      </font>
    </ndxf>
  </rcc>
  <rcc rId="4879" sId="3" odxf="1" dxf="1">
    <nc r="AE86">
      <v>20.9</v>
    </nc>
    <odxf>
      <font>
        <sz val="10"/>
        <color auto="1"/>
      </font>
    </odxf>
    <ndxf>
      <font>
        <sz val="10"/>
        <color auto="1"/>
      </font>
    </ndxf>
  </rcc>
  <rcc rId="4880" sId="3" odxf="1" dxf="1">
    <nc r="AF86">
      <v>18.600000000000001</v>
    </nc>
    <odxf>
      <font>
        <sz val="10"/>
        <color auto="1"/>
      </font>
    </odxf>
    <ndxf>
      <font>
        <sz val="10"/>
        <color auto="1"/>
      </font>
    </ndxf>
  </rcc>
  <rcc rId="4881" sId="3" odxf="1" dxf="1">
    <nc r="AG86">
      <v>14.1</v>
    </nc>
    <odxf>
      <font>
        <sz val="10"/>
        <color auto="1"/>
      </font>
    </odxf>
    <ndxf>
      <font>
        <sz val="10"/>
        <color auto="1"/>
      </font>
    </ndxf>
  </rcc>
  <rcc rId="4882" sId="3" odxf="1" dxf="1">
    <nc r="AH86">
      <v>12.7</v>
    </nc>
    <odxf>
      <font>
        <sz val="10"/>
        <color auto="1"/>
      </font>
    </odxf>
    <ndxf>
      <font>
        <sz val="10"/>
        <color auto="1"/>
      </font>
    </ndxf>
  </rcc>
  <rcc rId="4883" sId="3" odxf="1" dxf="1">
    <nc r="AI86">
      <v>13.7</v>
    </nc>
    <odxf>
      <font>
        <sz val="10"/>
        <color auto="1"/>
      </font>
    </odxf>
    <ndxf>
      <font>
        <sz val="10"/>
        <color auto="1"/>
      </font>
    </ndxf>
  </rcc>
  <rcc rId="4884" sId="3" odxf="1" dxf="1">
    <nc r="AJ86">
      <v>11.4</v>
    </nc>
    <odxf>
      <font>
        <sz val="10"/>
        <color auto="1"/>
      </font>
    </odxf>
    <ndxf>
      <font>
        <sz val="10"/>
        <color auto="1"/>
      </font>
    </ndxf>
  </rcc>
  <rcc rId="4885" sId="3" odxf="1" dxf="1">
    <nc r="AK86">
      <v>3.6</v>
    </nc>
    <odxf>
      <font>
        <sz val="10"/>
        <color auto="1"/>
      </font>
    </odxf>
    <ndxf>
      <font>
        <sz val="10"/>
        <color auto="1"/>
      </font>
    </ndxf>
  </rcc>
  <rcc rId="4886" sId="3" odxf="1" dxf="1">
    <nc r="AL86">
      <v>0.9</v>
    </nc>
    <odxf>
      <font>
        <sz val="10"/>
        <color auto="1"/>
      </font>
    </odxf>
    <ndxf>
      <font>
        <sz val="10"/>
        <color auto="1"/>
      </font>
    </ndxf>
  </rcc>
  <rcc rId="4887" sId="3" odxf="1" dxf="1">
    <nc r="AM86">
      <v>3.7</v>
    </nc>
    <odxf>
      <font>
        <sz val="10"/>
        <color auto="1"/>
      </font>
    </odxf>
    <ndxf>
      <font>
        <sz val="10"/>
        <color auto="1"/>
      </font>
    </ndxf>
  </rcc>
  <rcc rId="4888" sId="3" odxf="1" dxf="1">
    <nc r="AN86">
      <v>3</v>
    </nc>
    <odxf>
      <font>
        <sz val="10"/>
        <color auto="1"/>
      </font>
    </odxf>
    <ndxf>
      <font>
        <sz val="10"/>
        <color auto="1"/>
      </font>
    </ndxf>
  </rcc>
  <rcc rId="4889" sId="3" odxf="1" dxf="1">
    <nc r="AO86">
      <v>1.2</v>
    </nc>
    <odxf>
      <font>
        <sz val="10"/>
        <color auto="1"/>
      </font>
    </odxf>
    <ndxf>
      <font>
        <sz val="10"/>
        <color auto="1"/>
      </font>
    </ndxf>
  </rcc>
  <rcc rId="4890" sId="3" odxf="1" dxf="1">
    <nc r="AP86">
      <v>4</v>
    </nc>
    <odxf>
      <font>
        <sz val="10"/>
        <color auto="1"/>
      </font>
    </odxf>
    <ndxf>
      <font>
        <sz val="10"/>
        <color auto="1"/>
      </font>
    </ndxf>
  </rcc>
  <rcc rId="4891" sId="3" odxf="1" dxf="1">
    <nc r="AQ86">
      <v>1.9</v>
    </nc>
    <odxf>
      <font>
        <sz val="10"/>
        <color auto="1"/>
      </font>
    </odxf>
    <ndxf>
      <font>
        <sz val="10"/>
        <color auto="1"/>
      </font>
    </ndxf>
  </rcc>
  <rcc rId="4892" sId="3" odxf="1" dxf="1">
    <nc r="AR86">
      <v>0.3</v>
    </nc>
    <odxf>
      <font>
        <sz val="10"/>
        <color auto="1"/>
      </font>
    </odxf>
    <ndxf>
      <font>
        <sz val="10"/>
        <color auto="1"/>
      </font>
    </ndxf>
  </rcc>
  <rcc rId="4893" sId="3" odxf="1" dxf="1">
    <nc r="AS86">
      <v>0</v>
    </nc>
    <odxf>
      <font>
        <sz val="10"/>
        <color auto="1"/>
      </font>
    </odxf>
    <ndxf>
      <font>
        <sz val="10"/>
        <color auto="1"/>
      </font>
    </ndxf>
  </rcc>
  <rcc rId="4894" sId="3" odxf="1" dxf="1">
    <nc r="AT86">
      <v>0</v>
    </nc>
    <odxf>
      <font>
        <sz val="10"/>
        <color auto="1"/>
      </font>
    </odxf>
    <ndxf>
      <font>
        <sz val="10"/>
        <color auto="1"/>
      </font>
    </ndxf>
  </rcc>
  <rcc rId="4895" sId="3" odxf="1" dxf="1">
    <nc r="AU86">
      <v>0</v>
    </nc>
    <odxf>
      <font>
        <sz val="10"/>
        <color auto="1"/>
      </font>
    </odxf>
    <ndxf>
      <font>
        <sz val="10"/>
        <color auto="1"/>
      </font>
    </ndxf>
  </rcc>
  <rcc rId="4896" sId="3" odxf="1" dxf="1">
    <nc r="AV86">
      <v>0</v>
    </nc>
    <odxf>
      <font>
        <sz val="10"/>
        <color auto="1"/>
      </font>
    </odxf>
    <ndxf>
      <font>
        <sz val="10"/>
        <color auto="1"/>
      </font>
    </ndxf>
  </rcc>
  <rcc rId="4897" sId="3" odxf="1" dxf="1">
    <nc r="AW86">
      <v>0</v>
    </nc>
    <odxf>
      <font>
        <sz val="10"/>
        <color auto="1"/>
      </font>
    </odxf>
    <ndxf>
      <font>
        <sz val="10"/>
        <color auto="1"/>
      </font>
    </ndxf>
  </rcc>
  <rcc rId="4898" sId="3" odxf="1" dxf="1">
    <nc r="AX86">
      <v>0</v>
    </nc>
    <odxf>
      <font>
        <sz val="10"/>
        <color auto="1"/>
      </font>
    </odxf>
    <ndxf>
      <font>
        <sz val="10"/>
        <color auto="1"/>
      </font>
    </ndxf>
  </rcc>
  <rcc rId="4899" sId="3" odxf="1" dxf="1">
    <nc r="AY86">
      <v>0</v>
    </nc>
    <odxf>
      <font>
        <sz val="10"/>
        <color auto="1"/>
      </font>
    </odxf>
    <ndxf>
      <font>
        <sz val="10"/>
        <color auto="1"/>
      </font>
    </ndxf>
  </rcc>
  <rcc rId="4900" sId="3" odxf="1" dxf="1">
    <nc r="AZ86">
      <v>0</v>
    </nc>
    <odxf>
      <font>
        <sz val="10"/>
        <color auto="1"/>
      </font>
    </odxf>
    <ndxf>
      <font>
        <sz val="10"/>
        <color auto="1"/>
      </font>
    </ndxf>
  </rcc>
  <rcc rId="4901" sId="3" odxf="1" dxf="1">
    <nc r="BA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902" sId="3" odxf="1" dxf="1">
    <nc r="BB86">
      <v>0</v>
    </nc>
    <odxf>
      <font>
        <sz val="10"/>
        <color auto="1"/>
      </font>
    </odxf>
    <ndxf>
      <font>
        <sz val="10"/>
        <color auto="1"/>
      </font>
    </ndxf>
  </rcc>
  <rcc rId="4903" sId="3" odxf="1" dxf="1">
    <nc r="BC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904" sId="3" odxf="1" dxf="1">
    <nc r="BD86">
      <v>0</v>
    </nc>
    <odxf>
      <font>
        <sz val="10"/>
        <color auto="1"/>
      </font>
    </odxf>
    <ndxf>
      <font>
        <sz val="10"/>
        <color auto="1"/>
      </font>
    </ndxf>
  </rcc>
  <rcc rId="4905" sId="3" odxf="1" dxf="1">
    <nc r="BE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906" sId="3" odxf="1" dxf="1">
    <nc r="BF86">
      <v>3.6</v>
    </nc>
    <odxf>
      <font>
        <sz val="10"/>
        <color auto="1"/>
      </font>
    </odxf>
    <ndxf>
      <font>
        <sz val="10"/>
        <color auto="1"/>
      </font>
    </ndxf>
  </rcc>
  <rcc rId="4907" sId="3" odxf="1" dxf="1">
    <nc r="BG86">
      <v>23.9</v>
    </nc>
    <odxf>
      <font>
        <sz val="10"/>
        <color auto="1"/>
      </font>
    </odxf>
    <ndxf>
      <font>
        <sz val="10"/>
        <color auto="1"/>
      </font>
    </ndxf>
  </rcc>
  <rcc rId="4908" sId="3" odxf="1" dxf="1">
    <nc r="BH86">
      <v>0</v>
    </nc>
    <odxf>
      <font>
        <sz val="10"/>
        <color auto="1"/>
      </font>
    </odxf>
    <ndxf>
      <font>
        <sz val="10"/>
        <color auto="1"/>
      </font>
    </ndxf>
  </rcc>
  <rfmt sheetId="3" sqref="A86:XFD86" start="0" length="0">
    <dxf>
      <alignment vertical="center" wrapText="1"/>
    </dxf>
  </rfmt>
  <rfmt sheetId="3" sqref="A87" start="0" length="0">
    <dxf>
      <font>
        <sz val="10"/>
        <color auto="1"/>
      </font>
    </dxf>
  </rfmt>
  <rcc rId="4909" sId="3" odxf="1" dxf="1">
    <oc r="B87" t="inlineStr">
      <is>
        <t>Ninh Thuận</t>
      </is>
    </oc>
    <nc r="B87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87" start="0" length="0">
    <dxf>
      <font>
        <sz val="10"/>
        <color auto="1"/>
      </font>
    </dxf>
  </rfmt>
  <rfmt sheetId="3" sqref="D87" start="0" length="0">
    <dxf>
      <font>
        <sz val="10"/>
        <color auto="1"/>
      </font>
    </dxf>
  </rfmt>
  <rcc rId="4910" sId="3" odxf="1" dxf="1">
    <oc r="E87" t="inlineStr">
      <is>
        <t>NMĐMT BP SOLAR 1</t>
      </is>
    </oc>
    <nc r="E87" t="inlineStr">
      <is>
        <t>NMĐMT BÁCH KHOA Á CHÂU 1</t>
      </is>
    </nc>
    <odxf>
      <font>
        <sz val="10"/>
        <color auto="1"/>
      </font>
    </odxf>
    <ndxf>
      <font>
        <sz val="10"/>
        <color auto="1"/>
      </font>
    </ndxf>
  </rcc>
  <rcc rId="4911" sId="3" odxf="1" dxf="1">
    <oc r="F87" t="inlineStr">
      <is>
        <t>PP</t>
      </is>
    </oc>
    <nc r="F87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4912" sId="3" odxf="1" dxf="1">
    <nc r="G8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913" sId="3" odxf="1" dxf="1">
    <nc r="H87">
      <v>87.2</v>
    </nc>
    <odxf>
      <font>
        <sz val="10"/>
        <color auto="1"/>
      </font>
    </odxf>
    <ndxf>
      <font>
        <sz val="10"/>
        <color auto="1"/>
      </font>
    </ndxf>
  </rcc>
  <rfmt sheetId="3" sqref="I87" start="0" length="0">
    <dxf>
      <font>
        <sz val="10"/>
        <color auto="1"/>
      </font>
    </dxf>
  </rfmt>
  <rcc rId="4914" sId="3" odxf="1" dxf="1">
    <nc r="J87">
      <v>0</v>
    </nc>
    <odxf>
      <font>
        <sz val="10"/>
        <color auto="1"/>
      </font>
    </odxf>
    <ndxf>
      <font>
        <sz val="10"/>
        <color auto="1"/>
      </font>
    </ndxf>
  </rcc>
  <rcc rId="4915" sId="3" odxf="1" dxf="1">
    <nc r="K87">
      <v>0</v>
    </nc>
    <odxf>
      <font>
        <sz val="10"/>
        <color auto="1"/>
      </font>
    </odxf>
    <ndxf>
      <font>
        <sz val="10"/>
        <color auto="1"/>
      </font>
    </ndxf>
  </rcc>
  <rcc rId="4916" sId="3" odxf="1" dxf="1">
    <nc r="L87">
      <v>0</v>
    </nc>
    <odxf>
      <font>
        <sz val="10"/>
        <color auto="1"/>
      </font>
    </odxf>
    <ndxf>
      <font>
        <sz val="10"/>
        <color auto="1"/>
      </font>
    </ndxf>
  </rcc>
  <rcc rId="4917" sId="3" odxf="1" dxf="1">
    <nc r="M87">
      <v>0</v>
    </nc>
    <odxf>
      <font>
        <sz val="10"/>
        <color auto="1"/>
      </font>
    </odxf>
    <ndxf>
      <font>
        <sz val="10"/>
        <color auto="1"/>
      </font>
    </ndxf>
  </rcc>
  <rcc rId="4918" sId="3" odxf="1" dxf="1">
    <nc r="N87">
      <v>0</v>
    </nc>
    <odxf>
      <font>
        <sz val="10"/>
        <color auto="1"/>
      </font>
    </odxf>
    <ndxf>
      <font>
        <sz val="10"/>
        <color auto="1"/>
      </font>
    </ndxf>
  </rcc>
  <rcc rId="4919" sId="3" odxf="1" dxf="1">
    <nc r="O87">
      <v>0</v>
    </nc>
    <odxf>
      <font>
        <sz val="10"/>
        <color auto="1"/>
      </font>
    </odxf>
    <ndxf>
      <font>
        <sz val="10"/>
        <color auto="1"/>
      </font>
    </ndxf>
  </rcc>
  <rcc rId="4920" sId="3" odxf="1" dxf="1">
    <nc r="P87">
      <v>0</v>
    </nc>
    <odxf>
      <font>
        <sz val="10"/>
        <color auto="1"/>
      </font>
    </odxf>
    <ndxf>
      <font>
        <sz val="10"/>
        <color auto="1"/>
      </font>
    </ndxf>
  </rcc>
  <rcc rId="4921" sId="3" odxf="1" dxf="1">
    <nc r="Q87">
      <v>0</v>
    </nc>
    <odxf>
      <font>
        <sz val="10"/>
        <color auto="1"/>
      </font>
    </odxf>
    <ndxf>
      <font>
        <sz val="10"/>
        <color auto="1"/>
      </font>
    </ndxf>
  </rcc>
  <rcc rId="4922" sId="3" odxf="1" dxf="1">
    <nc r="R87">
      <v>0</v>
    </nc>
    <odxf>
      <font>
        <sz val="10"/>
        <color auto="1"/>
      </font>
    </odxf>
    <ndxf>
      <font>
        <sz val="10"/>
        <color auto="1"/>
      </font>
    </ndxf>
  </rcc>
  <rcc rId="4923" sId="3" odxf="1" dxf="1">
    <nc r="S87">
      <v>0</v>
    </nc>
    <odxf>
      <font>
        <sz val="10"/>
        <color auto="1"/>
      </font>
    </odxf>
    <ndxf>
      <font>
        <sz val="10"/>
        <color auto="1"/>
      </font>
    </ndxf>
  </rcc>
  <rcc rId="4924" sId="3" odxf="1" dxf="1">
    <nc r="T87">
      <v>0</v>
    </nc>
    <odxf>
      <font>
        <sz val="10"/>
        <color auto="1"/>
      </font>
    </odxf>
    <ndxf>
      <font>
        <sz val="10"/>
        <color auto="1"/>
      </font>
    </ndxf>
  </rcc>
  <rcc rId="4925" sId="3" odxf="1" dxf="1">
    <nc r="U87">
      <v>-1.8</v>
    </nc>
    <odxf>
      <font>
        <sz val="10"/>
        <color auto="1"/>
      </font>
    </odxf>
    <ndxf>
      <font>
        <sz val="10"/>
        <color auto="1"/>
      </font>
    </ndxf>
  </rcc>
  <rcc rId="4926" sId="3" odxf="1" dxf="1">
    <nc r="V87">
      <v>-2</v>
    </nc>
    <odxf>
      <font>
        <sz val="10"/>
        <color auto="1"/>
      </font>
    </odxf>
    <ndxf>
      <font>
        <sz val="10"/>
        <color auto="1"/>
      </font>
    </ndxf>
  </rcc>
  <rcc rId="4927" sId="3" odxf="1" dxf="1">
    <nc r="W87">
      <v>-3.3</v>
    </nc>
    <odxf>
      <font>
        <sz val="10"/>
        <color auto="1"/>
      </font>
    </odxf>
    <ndxf>
      <font>
        <sz val="10"/>
        <color auto="1"/>
      </font>
    </ndxf>
  </rcc>
  <rcc rId="4928" sId="3" odxf="1" dxf="1">
    <nc r="X87">
      <v>-1.7</v>
    </nc>
    <odxf>
      <font>
        <sz val="10"/>
        <color auto="1"/>
      </font>
    </odxf>
    <ndxf>
      <font>
        <sz val="10"/>
        <color auto="1"/>
      </font>
    </ndxf>
  </rcc>
  <rcc rId="4929" sId="3" odxf="1" dxf="1">
    <nc r="Y87">
      <v>3.4</v>
    </nc>
    <odxf>
      <font>
        <sz val="10"/>
        <color auto="1"/>
      </font>
    </odxf>
    <ndxf>
      <font>
        <sz val="10"/>
        <color auto="1"/>
      </font>
    </ndxf>
  </rcc>
  <rcc rId="4930" sId="3" odxf="1" dxf="1">
    <nc r="Z87">
      <v>6.3</v>
    </nc>
    <odxf>
      <font>
        <sz val="10"/>
        <color auto="1"/>
      </font>
    </odxf>
    <ndxf>
      <font>
        <sz val="10"/>
        <color auto="1"/>
      </font>
    </ndxf>
  </rcc>
  <rcc rId="4931" sId="3" odxf="1" dxf="1">
    <nc r="AA87">
      <v>5.0999999999999996</v>
    </nc>
    <odxf>
      <font>
        <sz val="10"/>
        <color auto="1"/>
      </font>
    </odxf>
    <ndxf>
      <font>
        <sz val="10"/>
        <color auto="1"/>
      </font>
    </ndxf>
  </rcc>
  <rcc rId="4932" sId="3" odxf="1" dxf="1">
    <nc r="AB87">
      <v>5.4</v>
    </nc>
    <odxf>
      <font>
        <sz val="10"/>
        <color auto="1"/>
      </font>
    </odxf>
    <ndxf>
      <font>
        <sz val="10"/>
        <color auto="1"/>
      </font>
    </ndxf>
  </rcc>
  <rcc rId="4933" sId="3" odxf="1" dxf="1">
    <nc r="AC87">
      <v>6.3</v>
    </nc>
    <odxf>
      <font>
        <sz val="10"/>
        <color auto="1"/>
      </font>
    </odxf>
    <ndxf>
      <font>
        <sz val="10"/>
        <color auto="1"/>
      </font>
    </ndxf>
  </rcc>
  <rcc rId="4934" sId="3" odxf="1" dxf="1">
    <nc r="AD87">
      <v>8.4</v>
    </nc>
    <odxf>
      <font>
        <sz val="10"/>
        <color auto="1"/>
      </font>
    </odxf>
    <ndxf>
      <font>
        <sz val="10"/>
        <color auto="1"/>
      </font>
    </ndxf>
  </rcc>
  <rcc rId="4935" sId="3" odxf="1" dxf="1">
    <nc r="AE87">
      <v>8.6999999999999993</v>
    </nc>
    <odxf>
      <font>
        <sz val="10"/>
        <color auto="1"/>
      </font>
    </odxf>
    <ndxf>
      <font>
        <sz val="10"/>
        <color auto="1"/>
      </font>
    </ndxf>
  </rcc>
  <rcc rId="4936" sId="3" odxf="1" dxf="1">
    <nc r="AF87">
      <v>7.9</v>
    </nc>
    <odxf>
      <font>
        <sz val="10"/>
        <color auto="1"/>
      </font>
    </odxf>
    <ndxf>
      <font>
        <sz val="10"/>
        <color auto="1"/>
      </font>
    </ndxf>
  </rcc>
  <rcc rId="4937" sId="3" odxf="1" dxf="1">
    <nc r="AG87">
      <v>6.5</v>
    </nc>
    <odxf>
      <font>
        <sz val="10"/>
        <color auto="1"/>
      </font>
    </odxf>
    <ndxf>
      <font>
        <sz val="10"/>
        <color auto="1"/>
      </font>
    </ndxf>
  </rcc>
  <rcc rId="4938" sId="3" odxf="1" dxf="1">
    <nc r="AH87">
      <v>2.4</v>
    </nc>
    <odxf>
      <font>
        <sz val="10"/>
        <color auto="1"/>
      </font>
    </odxf>
    <ndxf>
      <font>
        <sz val="10"/>
        <color auto="1"/>
      </font>
    </ndxf>
  </rcc>
  <rcc rId="4939" sId="3" odxf="1" dxf="1">
    <nc r="AI87">
      <v>1.8</v>
    </nc>
    <odxf>
      <font>
        <sz val="10"/>
        <color auto="1"/>
      </font>
    </odxf>
    <ndxf>
      <font>
        <sz val="10"/>
        <color auto="1"/>
      </font>
    </ndxf>
  </rcc>
  <rcc rId="4940" sId="3" odxf="1" dxf="1">
    <nc r="AJ87">
      <v>1</v>
    </nc>
    <odxf>
      <font>
        <sz val="10"/>
        <color auto="1"/>
      </font>
    </odxf>
    <ndxf>
      <font>
        <sz val="10"/>
        <color auto="1"/>
      </font>
    </ndxf>
  </rcc>
  <rcc rId="4941" sId="3" odxf="1" dxf="1">
    <nc r="AK87">
      <v>0.2</v>
    </nc>
    <odxf>
      <font>
        <sz val="10"/>
        <color auto="1"/>
      </font>
    </odxf>
    <ndxf>
      <font>
        <sz val="10"/>
        <color auto="1"/>
      </font>
    </ndxf>
  </rcc>
  <rcc rId="4942" sId="3" odxf="1" dxf="1">
    <nc r="AL87">
      <v>0.1</v>
    </nc>
    <odxf>
      <font>
        <sz val="10"/>
        <color auto="1"/>
      </font>
    </odxf>
    <ndxf>
      <font>
        <sz val="10"/>
        <color auto="1"/>
      </font>
    </ndxf>
  </rcc>
  <rcc rId="4943" sId="3" odxf="1" dxf="1">
    <nc r="AM87">
      <v>0.4</v>
    </nc>
    <odxf>
      <font>
        <sz val="10"/>
        <color auto="1"/>
      </font>
    </odxf>
    <ndxf>
      <font>
        <sz val="10"/>
        <color auto="1"/>
      </font>
    </ndxf>
  </rcc>
  <rcc rId="4944" sId="3" odxf="1" dxf="1">
    <nc r="AN87">
      <v>0.2</v>
    </nc>
    <odxf>
      <font>
        <sz val="10"/>
        <color auto="1"/>
      </font>
    </odxf>
    <ndxf>
      <font>
        <sz val="10"/>
        <color auto="1"/>
      </font>
    </ndxf>
  </rcc>
  <rcc rId="4945" sId="3" odxf="1" dxf="1">
    <nc r="AO87">
      <v>1.6</v>
    </nc>
    <odxf>
      <font>
        <sz val="10"/>
        <color auto="1"/>
      </font>
    </odxf>
    <ndxf>
      <font>
        <sz val="10"/>
        <color auto="1"/>
      </font>
    </ndxf>
  </rcc>
  <rcc rId="4946" sId="3" odxf="1" dxf="1">
    <nc r="AP87">
      <v>3</v>
    </nc>
    <odxf>
      <font>
        <sz val="10"/>
        <color auto="1"/>
      </font>
    </odxf>
    <ndxf>
      <font>
        <sz val="10"/>
        <color auto="1"/>
      </font>
    </ndxf>
  </rcc>
  <rcc rId="4947" sId="3" odxf="1" dxf="1">
    <nc r="AQ87">
      <v>0.9</v>
    </nc>
    <odxf>
      <font>
        <sz val="10"/>
        <color auto="1"/>
      </font>
    </odxf>
    <ndxf>
      <font>
        <sz val="10"/>
        <color auto="1"/>
      </font>
    </ndxf>
  </rcc>
  <rcc rId="4948" sId="3" odxf="1" dxf="1">
    <nc r="AR87">
      <v>-0.6</v>
    </nc>
    <odxf>
      <font>
        <sz val="10"/>
        <color auto="1"/>
      </font>
    </odxf>
    <ndxf>
      <font>
        <sz val="10"/>
        <color auto="1"/>
      </font>
    </ndxf>
  </rcc>
  <rcc rId="4949" sId="3" odxf="1" dxf="1">
    <nc r="AS87">
      <v>0</v>
    </nc>
    <odxf>
      <font>
        <sz val="10"/>
        <color auto="1"/>
      </font>
    </odxf>
    <ndxf>
      <font>
        <sz val="10"/>
        <color auto="1"/>
      </font>
    </ndxf>
  </rcc>
  <rcc rId="4950" sId="3" odxf="1" dxf="1">
    <nc r="AT87">
      <v>0</v>
    </nc>
    <odxf>
      <font>
        <sz val="10"/>
        <color auto="1"/>
      </font>
    </odxf>
    <ndxf>
      <font>
        <sz val="10"/>
        <color auto="1"/>
      </font>
    </ndxf>
  </rcc>
  <rcc rId="4951" sId="3" odxf="1" dxf="1">
    <nc r="AU87">
      <v>0</v>
    </nc>
    <odxf>
      <font>
        <sz val="10"/>
        <color auto="1"/>
      </font>
    </odxf>
    <ndxf>
      <font>
        <sz val="10"/>
        <color auto="1"/>
      </font>
    </ndxf>
  </rcc>
  <rcc rId="4952" sId="3" odxf="1" dxf="1">
    <nc r="AV87">
      <v>0</v>
    </nc>
    <odxf>
      <font>
        <sz val="10"/>
        <color auto="1"/>
      </font>
    </odxf>
    <ndxf>
      <font>
        <sz val="10"/>
        <color auto="1"/>
      </font>
    </ndxf>
  </rcc>
  <rcc rId="4953" sId="3" odxf="1" dxf="1">
    <nc r="AW87">
      <v>0</v>
    </nc>
    <odxf>
      <font>
        <sz val="10"/>
        <color auto="1"/>
      </font>
    </odxf>
    <ndxf>
      <font>
        <sz val="10"/>
        <color auto="1"/>
      </font>
    </ndxf>
  </rcc>
  <rcc rId="4954" sId="3" odxf="1" dxf="1">
    <nc r="AX87">
      <v>0</v>
    </nc>
    <odxf>
      <font>
        <sz val="10"/>
        <color auto="1"/>
      </font>
    </odxf>
    <ndxf>
      <font>
        <sz val="10"/>
        <color auto="1"/>
      </font>
    </ndxf>
  </rcc>
  <rcc rId="4955" sId="3" odxf="1" dxf="1">
    <nc r="AY87">
      <v>0</v>
    </nc>
    <odxf>
      <font>
        <sz val="10"/>
        <color auto="1"/>
      </font>
    </odxf>
    <ndxf>
      <font>
        <sz val="10"/>
        <color auto="1"/>
      </font>
    </ndxf>
  </rcc>
  <rcc rId="4956" sId="3" odxf="1" dxf="1">
    <nc r="AZ87">
      <v>0</v>
    </nc>
    <odxf>
      <font>
        <sz val="10"/>
        <color auto="1"/>
      </font>
    </odxf>
    <ndxf>
      <font>
        <sz val="10"/>
        <color auto="1"/>
      </font>
    </ndxf>
  </rcc>
  <rcc rId="4957" sId="3" odxf="1" dxf="1">
    <nc r="BA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958" sId="3" odxf="1" dxf="1">
    <nc r="BB87">
      <v>0</v>
    </nc>
    <odxf>
      <font>
        <sz val="10"/>
        <color auto="1"/>
      </font>
    </odxf>
    <ndxf>
      <font>
        <sz val="10"/>
        <color auto="1"/>
      </font>
    </ndxf>
  </rcc>
  <rcc rId="4959" sId="3" odxf="1" dxf="1">
    <nc r="BC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960" sId="3" odxf="1" dxf="1">
    <nc r="BD87">
      <v>0</v>
    </nc>
    <odxf>
      <font>
        <sz val="10"/>
        <color auto="1"/>
      </font>
    </odxf>
    <ndxf>
      <font>
        <sz val="10"/>
        <color auto="1"/>
      </font>
    </ndxf>
  </rcc>
  <rcc rId="4961" sId="3" odxf="1" dxf="1">
    <nc r="BE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4962" sId="3" odxf="1" dxf="1">
    <nc r="BF87">
      <v>3.6</v>
    </nc>
    <odxf>
      <font>
        <sz val="10"/>
        <color auto="1"/>
      </font>
    </odxf>
    <ndxf>
      <font>
        <sz val="10"/>
        <color auto="1"/>
      </font>
    </ndxf>
  </rcc>
  <rcc rId="4963" sId="3" odxf="1" dxf="1">
    <nc r="BG87">
      <v>23.9</v>
    </nc>
    <odxf>
      <font>
        <sz val="10"/>
        <color auto="1"/>
      </font>
    </odxf>
    <ndxf>
      <font>
        <sz val="10"/>
        <color auto="1"/>
      </font>
    </ndxf>
  </rcc>
  <rcc rId="4964" sId="3" odxf="1" dxf="1">
    <nc r="BH87">
      <v>0</v>
    </nc>
    <odxf>
      <font>
        <sz val="10"/>
        <color auto="1"/>
      </font>
    </odxf>
    <ndxf>
      <font>
        <sz val="10"/>
        <color auto="1"/>
      </font>
    </ndxf>
  </rcc>
  <rfmt sheetId="3" sqref="A87:XFD87" start="0" length="0">
    <dxf>
      <alignment vertical="center" wrapText="1"/>
    </dxf>
  </rfmt>
  <rfmt sheetId="3" sqref="A88" start="0" length="0">
    <dxf>
      <font>
        <sz val="10"/>
        <color auto="1"/>
      </font>
    </dxf>
  </rfmt>
  <rcc rId="4965" sId="3" odxf="1" dxf="1">
    <oc r="B88" t="inlineStr">
      <is>
        <t>Vũng Tàu</t>
      </is>
    </oc>
    <nc r="B88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88" start="0" length="0">
    <dxf>
      <font>
        <sz val="10"/>
        <color auto="1"/>
      </font>
    </dxf>
  </rfmt>
  <rfmt sheetId="3" sqref="D88" start="0" length="0">
    <dxf>
      <font>
        <sz val="10"/>
        <color auto="1"/>
      </font>
    </dxf>
  </rfmt>
  <rcc rId="4966" sId="3" odxf="1" dxf="1">
    <oc r="E88" t="inlineStr">
      <is>
        <t>NMĐMT CHÂU ĐỨC</t>
      </is>
    </oc>
    <nc r="E88" t="inlineStr">
      <is>
        <t>NMĐMT BP SOLAR 1</t>
      </is>
    </nc>
    <odxf>
      <font>
        <sz val="10"/>
        <color auto="1"/>
      </font>
    </odxf>
    <ndxf>
      <font>
        <sz val="10"/>
        <color auto="1"/>
      </font>
    </ndxf>
  </rcc>
  <rfmt sheetId="3" sqref="F88" start="0" length="0">
    <dxf>
      <font>
        <sz val="10"/>
        <color auto="1"/>
      </font>
    </dxf>
  </rfmt>
  <rcc rId="4967" sId="3" odxf="1" dxf="1">
    <nc r="G8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4968" sId="3" odxf="1" dxf="1">
    <nc r="H88">
      <v>159.4</v>
    </nc>
    <odxf>
      <font>
        <sz val="10"/>
        <color auto="1"/>
      </font>
    </odxf>
    <ndxf>
      <font>
        <sz val="10"/>
        <color auto="1"/>
      </font>
    </ndxf>
  </rcc>
  <rfmt sheetId="3" sqref="I88" start="0" length="0">
    <dxf>
      <font>
        <sz val="10"/>
        <color auto="1"/>
      </font>
    </dxf>
  </rfmt>
  <rcc rId="4969" sId="3" odxf="1" dxf="1">
    <nc r="J88">
      <v>0</v>
    </nc>
    <odxf>
      <font>
        <sz val="10"/>
        <color auto="1"/>
      </font>
    </odxf>
    <ndxf>
      <font>
        <sz val="10"/>
        <color auto="1"/>
      </font>
    </ndxf>
  </rcc>
  <rcc rId="4970" sId="3" odxf="1" dxf="1">
    <nc r="K88">
      <v>0</v>
    </nc>
    <odxf>
      <font>
        <sz val="10"/>
        <color auto="1"/>
      </font>
    </odxf>
    <ndxf>
      <font>
        <sz val="10"/>
        <color auto="1"/>
      </font>
    </ndxf>
  </rcc>
  <rcc rId="4971" sId="3" odxf="1" dxf="1">
    <nc r="L88">
      <v>0</v>
    </nc>
    <odxf>
      <font>
        <sz val="10"/>
        <color auto="1"/>
      </font>
    </odxf>
    <ndxf>
      <font>
        <sz val="10"/>
        <color auto="1"/>
      </font>
    </ndxf>
  </rcc>
  <rcc rId="4972" sId="3" odxf="1" dxf="1">
    <nc r="M88">
      <v>0</v>
    </nc>
    <odxf>
      <font>
        <sz val="10"/>
        <color auto="1"/>
      </font>
    </odxf>
    <ndxf>
      <font>
        <sz val="10"/>
        <color auto="1"/>
      </font>
    </ndxf>
  </rcc>
  <rcc rId="4973" sId="3" odxf="1" dxf="1">
    <nc r="N88">
      <v>0</v>
    </nc>
    <odxf>
      <font>
        <sz val="10"/>
        <color auto="1"/>
      </font>
    </odxf>
    <ndxf>
      <font>
        <sz val="10"/>
        <color auto="1"/>
      </font>
    </ndxf>
  </rcc>
  <rcc rId="4974" sId="3" odxf="1" dxf="1">
    <nc r="O88">
      <v>0</v>
    </nc>
    <odxf>
      <font>
        <sz val="10"/>
        <color auto="1"/>
      </font>
    </odxf>
    <ndxf>
      <font>
        <sz val="10"/>
        <color auto="1"/>
      </font>
    </ndxf>
  </rcc>
  <rcc rId="4975" sId="3" odxf="1" dxf="1">
    <nc r="P88">
      <v>0</v>
    </nc>
    <odxf>
      <font>
        <sz val="10"/>
        <color auto="1"/>
      </font>
    </odxf>
    <ndxf>
      <font>
        <sz val="10"/>
        <color auto="1"/>
      </font>
    </ndxf>
  </rcc>
  <rcc rId="4976" sId="3" odxf="1" dxf="1">
    <nc r="Q88">
      <v>0</v>
    </nc>
    <odxf>
      <font>
        <sz val="10"/>
        <color auto="1"/>
      </font>
    </odxf>
    <ndxf>
      <font>
        <sz val="10"/>
        <color auto="1"/>
      </font>
    </ndxf>
  </rcc>
  <rcc rId="4977" sId="3" odxf="1" dxf="1">
    <nc r="R88">
      <v>0</v>
    </nc>
    <odxf>
      <font>
        <sz val="10"/>
        <color auto="1"/>
      </font>
    </odxf>
    <ndxf>
      <font>
        <sz val="10"/>
        <color auto="1"/>
      </font>
    </ndxf>
  </rcc>
  <rcc rId="4978" sId="3" odxf="1" dxf="1">
    <nc r="S88">
      <v>0</v>
    </nc>
    <odxf>
      <font>
        <sz val="10"/>
        <color auto="1"/>
      </font>
    </odxf>
    <ndxf>
      <font>
        <sz val="10"/>
        <color auto="1"/>
      </font>
    </ndxf>
  </rcc>
  <rcc rId="4979" sId="3" odxf="1" dxf="1">
    <nc r="T88">
      <v>0</v>
    </nc>
    <odxf>
      <font>
        <sz val="10"/>
        <color auto="1"/>
      </font>
    </odxf>
    <ndxf>
      <font>
        <sz val="10"/>
        <color auto="1"/>
      </font>
    </ndxf>
  </rcc>
  <rcc rId="4980" sId="3" odxf="1" dxf="1">
    <nc r="U88">
      <v>0</v>
    </nc>
    <odxf>
      <font>
        <sz val="10"/>
        <color auto="1"/>
      </font>
    </odxf>
    <ndxf>
      <font>
        <sz val="10"/>
        <color auto="1"/>
      </font>
    </ndxf>
  </rcc>
  <rcc rId="4981" sId="3" odxf="1" dxf="1">
    <nc r="V88">
      <v>0</v>
    </nc>
    <odxf>
      <font>
        <sz val="10"/>
        <color auto="1"/>
      </font>
    </odxf>
    <ndxf>
      <font>
        <sz val="10"/>
        <color auto="1"/>
      </font>
    </ndxf>
  </rcc>
  <rcc rId="4982" sId="3" odxf="1" dxf="1">
    <nc r="W88">
      <v>11.5</v>
    </nc>
    <odxf>
      <font>
        <sz val="10"/>
        <color auto="1"/>
      </font>
    </odxf>
    <ndxf>
      <font>
        <sz val="10"/>
        <color auto="1"/>
      </font>
    </ndxf>
  </rcc>
  <rcc rId="4983" sId="3" odxf="1" dxf="1">
    <nc r="X88">
      <v>12.3</v>
    </nc>
    <odxf>
      <font>
        <sz val="10"/>
        <color auto="1"/>
      </font>
    </odxf>
    <ndxf>
      <font>
        <sz val="10"/>
        <color auto="1"/>
      </font>
    </ndxf>
  </rcc>
  <rcc rId="4984" sId="3" odxf="1" dxf="1">
    <nc r="Y88">
      <v>7</v>
    </nc>
    <odxf>
      <font>
        <sz val="10"/>
        <color auto="1"/>
      </font>
    </odxf>
    <ndxf>
      <font>
        <sz val="10"/>
        <color auto="1"/>
      </font>
    </ndxf>
  </rcc>
  <rcc rId="4985" sId="3" odxf="1" dxf="1">
    <nc r="Z88">
      <v>11</v>
    </nc>
    <odxf>
      <font>
        <sz val="10"/>
        <color auto="1"/>
      </font>
    </odxf>
    <ndxf>
      <font>
        <sz val="10"/>
        <color auto="1"/>
      </font>
    </ndxf>
  </rcc>
  <rcc rId="4986" sId="3" odxf="1" dxf="1">
    <nc r="AA88">
      <v>14.2</v>
    </nc>
    <odxf>
      <font>
        <sz val="10"/>
        <color auto="1"/>
      </font>
    </odxf>
    <ndxf>
      <font>
        <sz val="10"/>
        <color auto="1"/>
      </font>
    </ndxf>
  </rcc>
  <rcc rId="4987" sId="3" odxf="1" dxf="1">
    <nc r="AB88">
      <v>24.5</v>
    </nc>
    <odxf>
      <font>
        <sz val="10"/>
        <color auto="1"/>
      </font>
    </odxf>
    <ndxf>
      <font>
        <sz val="10"/>
        <color auto="1"/>
      </font>
    </ndxf>
  </rcc>
  <rcc rId="4988" sId="3" odxf="1" dxf="1">
    <nc r="AC88">
      <v>21.8</v>
    </nc>
    <odxf>
      <font>
        <sz val="10"/>
        <color auto="1"/>
      </font>
    </odxf>
    <ndxf>
      <font>
        <sz val="10"/>
        <color auto="1"/>
      </font>
    </ndxf>
  </rcc>
  <rcc rId="4989" sId="3" odxf="1" dxf="1">
    <nc r="AD88">
      <v>28.4</v>
    </nc>
    <odxf>
      <font>
        <sz val="10"/>
        <color auto="1"/>
      </font>
    </odxf>
    <ndxf>
      <font>
        <sz val="10"/>
        <color auto="1"/>
      </font>
    </ndxf>
  </rcc>
  <rcc rId="4990" sId="3" odxf="1" dxf="1">
    <nc r="AE88">
      <v>34.200000000000003</v>
    </nc>
    <odxf>
      <font>
        <sz val="10"/>
        <color auto="1"/>
      </font>
    </odxf>
    <ndxf>
      <font>
        <sz val="10"/>
        <color auto="1"/>
      </font>
    </ndxf>
  </rcc>
  <rcc rId="4991" sId="3" odxf="1" dxf="1">
    <nc r="AF88">
      <v>16.600000000000001</v>
    </nc>
    <odxf>
      <font>
        <sz val="10"/>
        <color auto="1"/>
      </font>
    </odxf>
    <ndxf>
      <font>
        <sz val="10"/>
        <color auto="1"/>
      </font>
    </ndxf>
  </rcc>
  <rcc rId="4992" sId="3" odxf="1" dxf="1">
    <nc r="AG88">
      <v>22</v>
    </nc>
    <odxf>
      <font>
        <sz val="10"/>
        <color auto="1"/>
      </font>
    </odxf>
    <ndxf>
      <font>
        <sz val="10"/>
        <color auto="1"/>
      </font>
    </ndxf>
  </rcc>
  <rcc rId="4993" sId="3" odxf="1" dxf="1">
    <nc r="AH88">
      <v>14.5</v>
    </nc>
    <odxf>
      <font>
        <sz val="10"/>
        <color auto="1"/>
      </font>
    </odxf>
    <ndxf>
      <font>
        <sz val="10"/>
        <color auto="1"/>
      </font>
    </ndxf>
  </rcc>
  <rcc rId="4994" sId="3" odxf="1" dxf="1">
    <nc r="AI88">
      <v>23</v>
    </nc>
    <odxf>
      <font>
        <sz val="10"/>
        <color auto="1"/>
      </font>
    </odxf>
    <ndxf>
      <font>
        <sz val="10"/>
        <color auto="1"/>
      </font>
    </ndxf>
  </rcc>
  <rcc rId="4995" sId="3" odxf="1" dxf="1">
    <nc r="AJ88">
      <v>10.7</v>
    </nc>
    <odxf>
      <font>
        <sz val="10"/>
        <color auto="1"/>
      </font>
    </odxf>
    <ndxf>
      <font>
        <sz val="10"/>
        <color auto="1"/>
      </font>
    </ndxf>
  </rcc>
  <rcc rId="4996" sId="3" odxf="1" dxf="1">
    <nc r="AK88">
      <v>14.9</v>
    </nc>
    <odxf>
      <font>
        <sz val="10"/>
        <color auto="1"/>
      </font>
    </odxf>
    <ndxf>
      <font>
        <sz val="10"/>
        <color auto="1"/>
      </font>
    </ndxf>
  </rcc>
  <rcc rId="4997" sId="3" odxf="1" dxf="1">
    <nc r="AL88">
      <v>27.6</v>
    </nc>
    <odxf>
      <font>
        <sz val="10"/>
        <color auto="1"/>
      </font>
    </odxf>
    <ndxf>
      <font>
        <sz val="10"/>
        <color auto="1"/>
      </font>
    </ndxf>
  </rcc>
  <rcc rId="4998" sId="3" odxf="1" dxf="1">
    <nc r="AM88">
      <v>5.0999999999999996</v>
    </nc>
    <odxf>
      <font>
        <sz val="10"/>
        <color auto="1"/>
      </font>
    </odxf>
    <ndxf>
      <font>
        <sz val="10"/>
        <color auto="1"/>
      </font>
    </ndxf>
  </rcc>
  <rcc rId="4999" sId="3" odxf="1" dxf="1">
    <nc r="AN88">
      <v>17.399999999999999</v>
    </nc>
    <odxf>
      <font>
        <sz val="10"/>
        <color auto="1"/>
      </font>
    </odxf>
    <ndxf>
      <font>
        <sz val="10"/>
        <color auto="1"/>
      </font>
    </ndxf>
  </rcc>
  <rcc rId="5000" sId="3" odxf="1" dxf="1">
    <nc r="AO88">
      <v>9</v>
    </nc>
    <odxf>
      <font>
        <sz val="10"/>
        <color auto="1"/>
      </font>
    </odxf>
    <ndxf>
      <font>
        <sz val="10"/>
        <color auto="1"/>
      </font>
    </ndxf>
  </rcc>
  <rcc rId="5001" sId="3" odxf="1" dxf="1">
    <nc r="AP88">
      <v>3.4</v>
    </nc>
    <odxf>
      <font>
        <sz val="10"/>
        <color auto="1"/>
      </font>
    </odxf>
    <ndxf>
      <font>
        <sz val="10"/>
        <color auto="1"/>
      </font>
    </ndxf>
  </rcc>
  <rcc rId="5002" sId="3" odxf="1" dxf="1">
    <nc r="AQ88">
      <v>2.2999999999999998</v>
    </nc>
    <odxf>
      <font>
        <sz val="10"/>
        <color auto="1"/>
      </font>
    </odxf>
    <ndxf>
      <font>
        <sz val="10"/>
        <color auto="1"/>
      </font>
    </ndxf>
  </rcc>
  <rcc rId="5003" sId="3" odxf="1" dxf="1">
    <nc r="AR88">
      <v>0.3</v>
    </nc>
    <odxf>
      <font>
        <sz val="10"/>
        <color auto="1"/>
      </font>
    </odxf>
    <ndxf>
      <font>
        <sz val="10"/>
        <color auto="1"/>
      </font>
    </ndxf>
  </rcc>
  <rcc rId="5004" sId="3" odxf="1" dxf="1">
    <nc r="AS88">
      <v>0.3</v>
    </nc>
    <odxf>
      <font>
        <sz val="10"/>
        <color auto="1"/>
      </font>
    </odxf>
    <ndxf>
      <font>
        <sz val="10"/>
        <color auto="1"/>
      </font>
    </ndxf>
  </rcc>
  <rcc rId="5005" sId="3" odxf="1" dxf="1">
    <nc r="AT88">
      <v>0.3</v>
    </nc>
    <odxf>
      <font>
        <sz val="10"/>
        <color auto="1"/>
      </font>
    </odxf>
    <ndxf>
      <font>
        <sz val="10"/>
        <color auto="1"/>
      </font>
    </ndxf>
  </rcc>
  <rcc rId="5006" sId="3" odxf="1" dxf="1">
    <nc r="AU88">
      <v>0.3</v>
    </nc>
    <odxf>
      <font>
        <sz val="10"/>
        <color auto="1"/>
      </font>
    </odxf>
    <ndxf>
      <font>
        <sz val="10"/>
        <color auto="1"/>
      </font>
    </ndxf>
  </rcc>
  <rcc rId="5007" sId="3" odxf="1" dxf="1">
    <nc r="AV88">
      <v>0.3</v>
    </nc>
    <odxf>
      <font>
        <sz val="10"/>
        <color auto="1"/>
      </font>
    </odxf>
    <ndxf>
      <font>
        <sz val="10"/>
        <color auto="1"/>
      </font>
    </ndxf>
  </rcc>
  <rcc rId="5008" sId="3" odxf="1" dxf="1">
    <nc r="AW88">
      <v>0.3</v>
    </nc>
    <odxf>
      <font>
        <sz val="10"/>
        <color auto="1"/>
      </font>
    </odxf>
    <ndxf>
      <font>
        <sz val="10"/>
        <color auto="1"/>
      </font>
    </ndxf>
  </rcc>
  <rcc rId="5009" sId="3" odxf="1" dxf="1">
    <nc r="AX88">
      <v>0.3</v>
    </nc>
    <odxf>
      <font>
        <sz val="10"/>
        <color auto="1"/>
      </font>
    </odxf>
    <ndxf>
      <font>
        <sz val="10"/>
        <color auto="1"/>
      </font>
    </ndxf>
  </rcc>
  <rcc rId="5010" sId="3" odxf="1" dxf="1">
    <nc r="AY88">
      <v>0.3</v>
    </nc>
    <odxf>
      <font>
        <sz val="10"/>
        <color auto="1"/>
      </font>
    </odxf>
    <ndxf>
      <font>
        <sz val="10"/>
        <color auto="1"/>
      </font>
    </ndxf>
  </rcc>
  <rcc rId="5011" sId="3" odxf="1" dxf="1">
    <nc r="AZ88">
      <v>0.3</v>
    </nc>
    <odxf>
      <font>
        <sz val="10"/>
        <color auto="1"/>
      </font>
    </odxf>
    <ndxf>
      <font>
        <sz val="10"/>
        <color auto="1"/>
      </font>
    </ndxf>
  </rcc>
  <rcc rId="5012" sId="3" odxf="1" dxf="1">
    <nc r="BA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013" sId="3" odxf="1" dxf="1">
    <nc r="BB88">
      <v>0.3</v>
    </nc>
    <odxf>
      <font>
        <sz val="10"/>
        <color auto="1"/>
      </font>
    </odxf>
    <ndxf>
      <font>
        <sz val="10"/>
        <color auto="1"/>
      </font>
    </ndxf>
  </rcc>
  <rcc rId="5014" sId="3" odxf="1" dxf="1">
    <nc r="BC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015" sId="3" odxf="1" dxf="1">
    <nc r="BD88">
      <v>0.3</v>
    </nc>
    <odxf>
      <font>
        <sz val="10"/>
        <color auto="1"/>
      </font>
    </odxf>
    <ndxf>
      <font>
        <sz val="10"/>
        <color auto="1"/>
      </font>
    </ndxf>
  </rcc>
  <rcc rId="5016" sId="3" odxf="1" dxf="1">
    <nc r="BE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017" sId="3" odxf="1" dxf="1">
    <nc r="BF88">
      <v>6.7</v>
    </nc>
    <odxf>
      <font>
        <sz val="10"/>
        <color auto="1"/>
      </font>
    </odxf>
    <ndxf>
      <font>
        <sz val="10"/>
        <color auto="1"/>
      </font>
    </ndxf>
  </rcc>
  <rcc rId="5018" sId="3" odxf="1" dxf="1">
    <nc r="BG88">
      <v>34.200000000000003</v>
    </nc>
    <odxf>
      <font>
        <sz val="10"/>
        <color auto="1"/>
      </font>
    </odxf>
    <ndxf>
      <font>
        <sz val="10"/>
        <color auto="1"/>
      </font>
    </ndxf>
  </rcc>
  <rcc rId="5019" sId="3" odxf="1" dxf="1">
    <nc r="BH88">
      <v>0</v>
    </nc>
    <odxf>
      <font>
        <sz val="10"/>
        <color auto="1"/>
      </font>
    </odxf>
    <ndxf>
      <font>
        <sz val="10"/>
        <color auto="1"/>
      </font>
    </ndxf>
  </rcc>
  <rfmt sheetId="3" sqref="A88:XFD88" start="0" length="0">
    <dxf>
      <alignment vertical="center" wrapText="1"/>
    </dxf>
  </rfmt>
  <rfmt sheetId="3" sqref="A89" start="0" length="0">
    <dxf>
      <font>
        <sz val="10"/>
        <color auto="1"/>
      </font>
    </dxf>
  </rfmt>
  <rcc rId="5020" sId="3" odxf="1" dxf="1">
    <oc r="B89" t="inlineStr">
      <is>
        <t>Vũng Tàu</t>
      </is>
    </oc>
    <nc r="B89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89" start="0" length="0">
    <dxf>
      <font>
        <sz val="10"/>
        <color auto="1"/>
      </font>
    </dxf>
  </rfmt>
  <rfmt sheetId="3" sqref="D89" start="0" length="0">
    <dxf>
      <font>
        <sz val="10"/>
        <color auto="1"/>
      </font>
    </dxf>
  </rfmt>
  <rcc rId="5021" sId="3" odxf="1" dxf="1">
    <oc r="E89" t="inlineStr">
      <is>
        <t>NMĐMT CHÂU ĐỨC</t>
      </is>
    </oc>
    <nc r="E89" t="inlineStr">
      <is>
        <t>NMĐMT BP SOLAR 1</t>
      </is>
    </nc>
    <odxf>
      <font>
        <sz val="10"/>
        <color auto="1"/>
      </font>
    </odxf>
    <ndxf>
      <font>
        <sz val="10"/>
        <color auto="1"/>
      </font>
    </ndxf>
  </rcc>
  <rfmt sheetId="3" sqref="F89" start="0" length="0">
    <dxf>
      <font>
        <sz val="10"/>
        <color auto="1"/>
      </font>
    </dxf>
  </rfmt>
  <rcc rId="5022" sId="3" odxf="1" dxf="1">
    <nc r="G8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023" sId="3" odxf="1" dxf="1">
    <nc r="H89">
      <v>159.4</v>
    </nc>
    <odxf>
      <font>
        <sz val="10"/>
        <color auto="1"/>
      </font>
    </odxf>
    <ndxf>
      <font>
        <sz val="10"/>
        <color auto="1"/>
      </font>
    </ndxf>
  </rcc>
  <rfmt sheetId="3" sqref="I89" start="0" length="0">
    <dxf>
      <font>
        <sz val="10"/>
        <color auto="1"/>
      </font>
    </dxf>
  </rfmt>
  <rcc rId="5024" sId="3" odxf="1" dxf="1">
    <nc r="J89">
      <v>0.1</v>
    </nc>
    <odxf>
      <font>
        <sz val="10"/>
        <color auto="1"/>
      </font>
    </odxf>
    <ndxf>
      <font>
        <sz val="10"/>
        <color auto="1"/>
      </font>
    </ndxf>
  </rcc>
  <rcc rId="5025" sId="3" odxf="1" dxf="1">
    <nc r="K89">
      <v>0.1</v>
    </nc>
    <odxf>
      <font>
        <sz val="10"/>
        <color auto="1"/>
      </font>
    </odxf>
    <ndxf>
      <font>
        <sz val="10"/>
        <color auto="1"/>
      </font>
    </ndxf>
  </rcc>
  <rcc rId="5026" sId="3" odxf="1" dxf="1">
    <nc r="L89">
      <v>0.1</v>
    </nc>
    <odxf>
      <font>
        <sz val="10"/>
        <color auto="1"/>
      </font>
    </odxf>
    <ndxf>
      <font>
        <sz val="10"/>
        <color auto="1"/>
      </font>
    </ndxf>
  </rcc>
  <rcc rId="5027" sId="3" odxf="1" dxf="1">
    <nc r="M89">
      <v>0.1</v>
    </nc>
    <odxf>
      <font>
        <sz val="10"/>
        <color auto="1"/>
      </font>
    </odxf>
    <ndxf>
      <font>
        <sz val="10"/>
        <color auto="1"/>
      </font>
    </ndxf>
  </rcc>
  <rcc rId="5028" sId="3" odxf="1" dxf="1">
    <nc r="N89">
      <v>0.1</v>
    </nc>
    <odxf>
      <font>
        <sz val="10"/>
        <color auto="1"/>
      </font>
    </odxf>
    <ndxf>
      <font>
        <sz val="10"/>
        <color auto="1"/>
      </font>
    </ndxf>
  </rcc>
  <rcc rId="5029" sId="3" odxf="1" dxf="1">
    <nc r="O89">
      <v>0.1</v>
    </nc>
    <odxf>
      <font>
        <sz val="10"/>
        <color auto="1"/>
      </font>
    </odxf>
    <ndxf>
      <font>
        <sz val="10"/>
        <color auto="1"/>
      </font>
    </ndxf>
  </rcc>
  <rcc rId="5030" sId="3" odxf="1" dxf="1">
    <nc r="P89">
      <v>0.1</v>
    </nc>
    <odxf>
      <font>
        <sz val="10"/>
        <color auto="1"/>
      </font>
    </odxf>
    <ndxf>
      <font>
        <sz val="10"/>
        <color auto="1"/>
      </font>
    </ndxf>
  </rcc>
  <rcc rId="5031" sId="3" odxf="1" dxf="1">
    <nc r="Q89">
      <v>0.1</v>
    </nc>
    <odxf>
      <font>
        <sz val="10"/>
        <color auto="1"/>
      </font>
    </odxf>
    <ndxf>
      <font>
        <sz val="10"/>
        <color auto="1"/>
      </font>
    </ndxf>
  </rcc>
  <rcc rId="5032" sId="3" odxf="1" dxf="1">
    <nc r="R89">
      <v>0.1</v>
    </nc>
    <odxf>
      <font>
        <sz val="10"/>
        <color auto="1"/>
      </font>
    </odxf>
    <ndxf>
      <font>
        <sz val="10"/>
        <color auto="1"/>
      </font>
    </ndxf>
  </rcc>
  <rcc rId="5033" sId="3" odxf="1" dxf="1">
    <nc r="S89">
      <v>0.1</v>
    </nc>
    <odxf>
      <font>
        <sz val="10"/>
        <color auto="1"/>
      </font>
    </odxf>
    <ndxf>
      <font>
        <sz val="10"/>
        <color auto="1"/>
      </font>
    </ndxf>
  </rcc>
  <rcc rId="5034" sId="3" odxf="1" dxf="1">
    <nc r="T89">
      <v>0.1</v>
    </nc>
    <odxf>
      <font>
        <sz val="10"/>
        <color auto="1"/>
      </font>
    </odxf>
    <ndxf>
      <font>
        <sz val="10"/>
        <color auto="1"/>
      </font>
    </ndxf>
  </rcc>
  <rcc rId="5035" sId="3" odxf="1" dxf="1">
    <nc r="U89">
      <v>0.1</v>
    </nc>
    <odxf>
      <font>
        <sz val="10"/>
        <color auto="1"/>
      </font>
    </odxf>
    <ndxf>
      <font>
        <sz val="10"/>
        <color auto="1"/>
      </font>
    </ndxf>
  </rcc>
  <rcc rId="5036" sId="3" odxf="1" dxf="1">
    <nc r="V89">
      <v>0.1</v>
    </nc>
    <odxf>
      <font>
        <sz val="10"/>
        <color auto="1"/>
      </font>
    </odxf>
    <ndxf>
      <font>
        <sz val="10"/>
        <color auto="1"/>
      </font>
    </ndxf>
  </rcc>
  <rcc rId="5037" sId="3" odxf="1" dxf="1">
    <nc r="W89">
      <v>0.1</v>
    </nc>
    <odxf>
      <font>
        <sz val="10"/>
        <color auto="1"/>
      </font>
    </odxf>
    <ndxf>
      <font>
        <sz val="10"/>
        <color auto="1"/>
      </font>
    </ndxf>
  </rcc>
  <rcc rId="5038" sId="3" odxf="1" dxf="1">
    <nc r="X89">
      <v>0.1</v>
    </nc>
    <odxf>
      <font>
        <sz val="10"/>
        <color auto="1"/>
      </font>
    </odxf>
    <ndxf>
      <font>
        <sz val="10"/>
        <color auto="1"/>
      </font>
    </ndxf>
  </rcc>
  <rcc rId="5039" sId="3" odxf="1" dxf="1">
    <nc r="Y89">
      <v>0.1</v>
    </nc>
    <odxf>
      <font>
        <sz val="10"/>
        <color auto="1"/>
      </font>
    </odxf>
    <ndxf>
      <font>
        <sz val="10"/>
        <color auto="1"/>
      </font>
    </ndxf>
  </rcc>
  <rcc rId="5040" sId="3" odxf="1" dxf="1">
    <nc r="Z89">
      <v>0.1</v>
    </nc>
    <odxf>
      <font>
        <sz val="10"/>
        <color auto="1"/>
      </font>
    </odxf>
    <ndxf>
      <font>
        <sz val="10"/>
        <color auto="1"/>
      </font>
    </ndxf>
  </rcc>
  <rcc rId="5041" sId="3" odxf="1" dxf="1">
    <nc r="AA89">
      <v>-0.9</v>
    </nc>
    <odxf>
      <font>
        <sz val="10"/>
        <color auto="1"/>
      </font>
    </odxf>
    <ndxf>
      <font>
        <sz val="10"/>
        <color auto="1"/>
      </font>
    </ndxf>
  </rcc>
  <rcc rId="5042" sId="3" odxf="1" dxf="1">
    <nc r="AB89">
      <v>-2.1</v>
    </nc>
    <odxf>
      <font>
        <sz val="10"/>
        <color auto="1"/>
      </font>
    </odxf>
    <ndxf>
      <font>
        <sz val="10"/>
        <color auto="1"/>
      </font>
    </ndxf>
  </rcc>
  <rcc rId="5043" sId="3" odxf="1" dxf="1">
    <nc r="AC89">
      <v>-2.1</v>
    </nc>
    <odxf>
      <font>
        <sz val="10"/>
        <color auto="1"/>
      </font>
    </odxf>
    <ndxf>
      <font>
        <sz val="10"/>
        <color auto="1"/>
      </font>
    </ndxf>
  </rcc>
  <rcc rId="5044" sId="3" odxf="1" dxf="1">
    <nc r="AD89">
      <v>-3</v>
    </nc>
    <odxf>
      <font>
        <sz val="10"/>
        <color auto="1"/>
      </font>
    </odxf>
    <ndxf>
      <font>
        <sz val="10"/>
        <color auto="1"/>
      </font>
    </ndxf>
  </rcc>
  <rcc rId="5045" sId="3" odxf="1" dxf="1">
    <nc r="AE89">
      <v>0.7</v>
    </nc>
    <odxf>
      <font>
        <sz val="10"/>
        <color auto="1"/>
      </font>
    </odxf>
    <ndxf>
      <font>
        <sz val="10"/>
        <color auto="1"/>
      </font>
    </ndxf>
  </rcc>
  <rcc rId="5046" sId="3" odxf="1" dxf="1">
    <nc r="AF89">
      <v>-1.3</v>
    </nc>
    <odxf>
      <font>
        <sz val="10"/>
        <color auto="1"/>
      </font>
    </odxf>
    <ndxf>
      <font>
        <sz val="10"/>
        <color auto="1"/>
      </font>
    </ndxf>
  </rcc>
  <rcc rId="5047" sId="3" odxf="1" dxf="1">
    <nc r="AG89">
      <v>-1.3</v>
    </nc>
    <odxf>
      <font>
        <sz val="10"/>
        <color auto="1"/>
      </font>
    </odxf>
    <ndxf>
      <font>
        <sz val="10"/>
        <color auto="1"/>
      </font>
    </ndxf>
  </rcc>
  <rcc rId="5048" sId="3" odxf="1" dxf="1">
    <nc r="AH89">
      <v>-1.1000000000000001</v>
    </nc>
    <odxf>
      <font>
        <sz val="10"/>
        <color auto="1"/>
      </font>
    </odxf>
    <ndxf>
      <font>
        <sz val="10"/>
        <color auto="1"/>
      </font>
    </ndxf>
  </rcc>
  <rcc rId="5049" sId="3" odxf="1" dxf="1">
    <nc r="AI89">
      <v>-1.6</v>
    </nc>
    <odxf>
      <font>
        <sz val="10"/>
        <color auto="1"/>
      </font>
    </odxf>
    <ndxf>
      <font>
        <sz val="10"/>
        <color auto="1"/>
      </font>
    </ndxf>
  </rcc>
  <rcc rId="5050" sId="3" odxf="1" dxf="1">
    <nc r="AJ89">
      <v>-0.7</v>
    </nc>
    <odxf>
      <font>
        <sz val="10"/>
        <color auto="1"/>
      </font>
    </odxf>
    <ndxf>
      <font>
        <sz val="10"/>
        <color auto="1"/>
      </font>
    </ndxf>
  </rcc>
  <rcc rId="5051" sId="3" odxf="1" dxf="1">
    <nc r="AK89">
      <v>-0.7</v>
    </nc>
    <odxf>
      <font>
        <sz val="10"/>
        <color auto="1"/>
      </font>
    </odxf>
    <ndxf>
      <font>
        <sz val="10"/>
        <color auto="1"/>
      </font>
    </ndxf>
  </rcc>
  <rcc rId="5052" sId="3" odxf="1" dxf="1">
    <nc r="AL89">
      <v>-2.8</v>
    </nc>
    <odxf>
      <font>
        <sz val="10"/>
        <color auto="1"/>
      </font>
    </odxf>
    <ndxf>
      <font>
        <sz val="10"/>
        <color auto="1"/>
      </font>
    </ndxf>
  </rcc>
  <rcc rId="5053" sId="3" odxf="1" dxf="1">
    <nc r="AM89">
      <v>-0.6</v>
    </nc>
    <odxf>
      <font>
        <sz val="10"/>
        <color auto="1"/>
      </font>
    </odxf>
    <ndxf>
      <font>
        <sz val="10"/>
        <color auto="1"/>
      </font>
    </ndxf>
  </rcc>
  <rcc rId="5054" sId="3" odxf="1" dxf="1">
    <nc r="AN89">
      <v>-1.8</v>
    </nc>
    <odxf>
      <font>
        <sz val="10"/>
        <color auto="1"/>
      </font>
    </odxf>
    <ndxf>
      <font>
        <sz val="10"/>
        <color auto="1"/>
      </font>
    </ndxf>
  </rcc>
  <rcc rId="5055" sId="3" odxf="1" dxf="1">
    <nc r="AO89">
      <v>-0.7</v>
    </nc>
    <odxf>
      <font>
        <sz val="10"/>
        <color auto="1"/>
      </font>
    </odxf>
    <ndxf>
      <font>
        <sz val="10"/>
        <color auto="1"/>
      </font>
    </ndxf>
  </rcc>
  <rcc rId="5056" sId="3" odxf="1" dxf="1">
    <nc r="AP89">
      <v>-0.7</v>
    </nc>
    <odxf>
      <font>
        <sz val="10"/>
        <color auto="1"/>
      </font>
    </odxf>
    <ndxf>
      <font>
        <sz val="10"/>
        <color auto="1"/>
      </font>
    </ndxf>
  </rcc>
  <rcc rId="5057" sId="3" odxf="1" dxf="1">
    <nc r="AQ89">
      <v>-0.7</v>
    </nc>
    <odxf>
      <font>
        <sz val="10"/>
        <color auto="1"/>
      </font>
    </odxf>
    <ndxf>
      <font>
        <sz val="10"/>
        <color auto="1"/>
      </font>
    </ndxf>
  </rcc>
  <rcc rId="5058" sId="3" odxf="1" dxf="1">
    <nc r="AR89">
      <v>-0.7</v>
    </nc>
    <odxf>
      <font>
        <sz val="10"/>
        <color auto="1"/>
      </font>
    </odxf>
    <ndxf>
      <font>
        <sz val="10"/>
        <color auto="1"/>
      </font>
    </ndxf>
  </rcc>
  <rcc rId="5059" sId="3" odxf="1" dxf="1">
    <nc r="AS89">
      <v>-0.7</v>
    </nc>
    <odxf>
      <font>
        <sz val="10"/>
        <color auto="1"/>
      </font>
    </odxf>
    <ndxf>
      <font>
        <sz val="10"/>
        <color auto="1"/>
      </font>
    </ndxf>
  </rcc>
  <rcc rId="5060" sId="3" odxf="1" dxf="1">
    <nc r="AT89">
      <v>-0.7</v>
    </nc>
    <odxf>
      <font>
        <sz val="10"/>
        <color auto="1"/>
      </font>
    </odxf>
    <ndxf>
      <font>
        <sz val="10"/>
        <color auto="1"/>
      </font>
    </ndxf>
  </rcc>
  <rcc rId="5061" sId="3" odxf="1" dxf="1">
    <nc r="AU89">
      <v>-0.7</v>
    </nc>
    <odxf>
      <font>
        <sz val="10"/>
        <color auto="1"/>
      </font>
    </odxf>
    <ndxf>
      <font>
        <sz val="10"/>
        <color auto="1"/>
      </font>
    </ndxf>
  </rcc>
  <rcc rId="5062" sId="3" odxf="1" dxf="1">
    <nc r="AV89">
      <v>-0.7</v>
    </nc>
    <odxf>
      <font>
        <sz val="10"/>
        <color auto="1"/>
      </font>
    </odxf>
    <ndxf>
      <font>
        <sz val="10"/>
        <color auto="1"/>
      </font>
    </ndxf>
  </rcc>
  <rcc rId="5063" sId="3" odxf="1" dxf="1">
    <nc r="AW89">
      <v>-0.7</v>
    </nc>
    <odxf>
      <font>
        <sz val="10"/>
        <color auto="1"/>
      </font>
    </odxf>
    <ndxf>
      <font>
        <sz val="10"/>
        <color auto="1"/>
      </font>
    </ndxf>
  </rcc>
  <rcc rId="5064" sId="3" odxf="1" dxf="1">
    <nc r="AX89">
      <v>-0.7</v>
    </nc>
    <odxf>
      <font>
        <sz val="10"/>
        <color auto="1"/>
      </font>
    </odxf>
    <ndxf>
      <font>
        <sz val="10"/>
        <color auto="1"/>
      </font>
    </ndxf>
  </rcc>
  <rcc rId="5065" sId="3" odxf="1" dxf="1">
    <nc r="AY89">
      <v>-0.7</v>
    </nc>
    <odxf>
      <font>
        <sz val="10"/>
        <color auto="1"/>
      </font>
    </odxf>
    <ndxf>
      <font>
        <sz val="10"/>
        <color auto="1"/>
      </font>
    </ndxf>
  </rcc>
  <rcc rId="5066" sId="3" odxf="1" dxf="1">
    <nc r="AZ89">
      <v>-0.7</v>
    </nc>
    <odxf>
      <font>
        <sz val="10"/>
        <color auto="1"/>
      </font>
    </odxf>
    <ndxf>
      <font>
        <sz val="10"/>
        <color auto="1"/>
      </font>
    </ndxf>
  </rcc>
  <rcc rId="5067" sId="3" odxf="1" dxf="1">
    <nc r="BA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068" sId="3" odxf="1" dxf="1">
    <nc r="BB89">
      <v>-0.7</v>
    </nc>
    <odxf>
      <font>
        <sz val="10"/>
        <color auto="1"/>
      </font>
    </odxf>
    <ndxf>
      <font>
        <sz val="10"/>
        <color auto="1"/>
      </font>
    </ndxf>
  </rcc>
  <rcc rId="5069" sId="3" odxf="1" dxf="1">
    <nc r="BC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070" sId="3" odxf="1" dxf="1">
    <nc r="BD89">
      <v>-0.7</v>
    </nc>
    <odxf>
      <font>
        <sz val="10"/>
        <color auto="1"/>
      </font>
    </odxf>
    <ndxf>
      <font>
        <sz val="10"/>
        <color auto="1"/>
      </font>
    </ndxf>
  </rcc>
  <rcc rId="5071" sId="3" odxf="1" dxf="1">
    <nc r="BE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072" sId="3" odxf="1" dxf="1">
    <nc r="BF89">
      <v>6.7</v>
    </nc>
    <odxf>
      <font>
        <sz val="10"/>
        <color auto="1"/>
      </font>
    </odxf>
    <ndxf>
      <font>
        <sz val="10"/>
        <color auto="1"/>
      </font>
    </ndxf>
  </rcc>
  <rcc rId="5073" sId="3" odxf="1" dxf="1">
    <nc r="BG89">
      <v>34.200000000000003</v>
    </nc>
    <odxf>
      <font>
        <sz val="10"/>
        <color auto="1"/>
      </font>
    </odxf>
    <ndxf>
      <font>
        <sz val="10"/>
        <color auto="1"/>
      </font>
    </ndxf>
  </rcc>
  <rcc rId="5074" sId="3" odxf="1" dxf="1">
    <nc r="BH89">
      <v>0</v>
    </nc>
    <odxf>
      <font>
        <sz val="10"/>
        <color auto="1"/>
      </font>
    </odxf>
    <ndxf>
      <font>
        <sz val="10"/>
        <color auto="1"/>
      </font>
    </ndxf>
  </rcc>
  <rfmt sheetId="3" sqref="A89:XFD89" start="0" length="0">
    <dxf>
      <alignment vertical="center" wrapText="1"/>
    </dxf>
  </rfmt>
  <rfmt sheetId="3" sqref="A90" start="0" length="0">
    <dxf>
      <font>
        <sz val="10"/>
        <color auto="1"/>
      </font>
    </dxf>
  </rfmt>
  <rcc rId="5075" sId="3" odxf="1" dxf="1">
    <oc r="B90" t="inlineStr">
      <is>
        <t>Ninh Thuận</t>
      </is>
    </oc>
    <nc r="B90" t="inlineStr">
      <is>
        <t>Vũng Tàu</t>
      </is>
    </nc>
    <odxf>
      <font>
        <sz val="10"/>
        <color auto="1"/>
      </font>
    </odxf>
    <ndxf>
      <font>
        <sz val="10"/>
        <color auto="1"/>
      </font>
    </ndxf>
  </rcc>
  <rfmt sheetId="3" sqref="C90" start="0" length="0">
    <dxf>
      <font>
        <sz val="10"/>
        <color auto="1"/>
      </font>
    </dxf>
  </rfmt>
  <rfmt sheetId="3" sqref="D90" start="0" length="0">
    <dxf>
      <font>
        <sz val="10"/>
        <color auto="1"/>
      </font>
    </dxf>
  </rfmt>
  <rcc rId="5076" sId="3" odxf="1" dxf="1">
    <oc r="E90" t="inlineStr">
      <is>
        <t>NMĐMT CMX</t>
      </is>
    </oc>
    <nc r="E90" t="inlineStr">
      <is>
        <t>NMĐMT CHÂU ĐỨC</t>
      </is>
    </nc>
    <odxf>
      <font>
        <sz val="10"/>
        <color auto="1"/>
      </font>
    </odxf>
    <ndxf>
      <font>
        <sz val="10"/>
        <color auto="1"/>
      </font>
    </ndxf>
  </rcc>
  <rfmt sheetId="3" sqref="F90" start="0" length="0">
    <dxf>
      <font>
        <sz val="10"/>
        <color auto="1"/>
      </font>
    </dxf>
  </rfmt>
  <rcc rId="5077" sId="3" odxf="1" dxf="1">
    <nc r="G9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078" sId="3" odxf="1" dxf="1">
    <nc r="H90">
      <v>205.3</v>
    </nc>
    <odxf>
      <font>
        <sz val="10"/>
        <color auto="1"/>
      </font>
    </odxf>
    <ndxf>
      <font>
        <sz val="10"/>
        <color auto="1"/>
      </font>
    </ndxf>
  </rcc>
  <rfmt sheetId="3" sqref="I90" start="0" length="0">
    <dxf>
      <font>
        <sz val="10"/>
        <color auto="1"/>
      </font>
    </dxf>
  </rfmt>
  <rcc rId="5079" sId="3" odxf="1" dxf="1">
    <nc r="J90">
      <v>0.1</v>
    </nc>
    <odxf>
      <font>
        <sz val="10"/>
        <color auto="1"/>
      </font>
    </odxf>
    <ndxf>
      <font>
        <sz val="10"/>
        <color auto="1"/>
      </font>
    </ndxf>
  </rcc>
  <rcc rId="5080" sId="3" odxf="1" dxf="1">
    <nc r="K90">
      <v>0.1</v>
    </nc>
    <odxf>
      <font>
        <sz val="10"/>
        <color auto="1"/>
      </font>
    </odxf>
    <ndxf>
      <font>
        <sz val="10"/>
        <color auto="1"/>
      </font>
    </ndxf>
  </rcc>
  <rcc rId="5081" sId="3" odxf="1" dxf="1">
    <nc r="L90">
      <v>0.1</v>
    </nc>
    <odxf>
      <font>
        <sz val="10"/>
        <color auto="1"/>
      </font>
    </odxf>
    <ndxf>
      <font>
        <sz val="10"/>
        <color auto="1"/>
      </font>
    </ndxf>
  </rcc>
  <rcc rId="5082" sId="3" odxf="1" dxf="1">
    <nc r="M90">
      <v>0.1</v>
    </nc>
    <odxf>
      <font>
        <sz val="10"/>
        <color auto="1"/>
      </font>
    </odxf>
    <ndxf>
      <font>
        <sz val="10"/>
        <color auto="1"/>
      </font>
    </ndxf>
  </rcc>
  <rcc rId="5083" sId="3" odxf="1" dxf="1">
    <nc r="N90">
      <v>0.1</v>
    </nc>
    <odxf>
      <font>
        <sz val="10"/>
        <color auto="1"/>
      </font>
    </odxf>
    <ndxf>
      <font>
        <sz val="10"/>
        <color auto="1"/>
      </font>
    </ndxf>
  </rcc>
  <rcc rId="5084" sId="3" odxf="1" dxf="1">
    <nc r="O90">
      <v>0.1</v>
    </nc>
    <odxf>
      <font>
        <sz val="10"/>
        <color auto="1"/>
      </font>
    </odxf>
    <ndxf>
      <font>
        <sz val="10"/>
        <color auto="1"/>
      </font>
    </ndxf>
  </rcc>
  <rcc rId="5085" sId="3" odxf="1" dxf="1">
    <nc r="P90">
      <v>0.1</v>
    </nc>
    <odxf>
      <font>
        <sz val="10"/>
        <color auto="1"/>
      </font>
    </odxf>
    <ndxf>
      <font>
        <sz val="10"/>
        <color auto="1"/>
      </font>
    </ndxf>
  </rcc>
  <rcc rId="5086" sId="3" odxf="1" dxf="1">
    <nc r="Q90">
      <v>0.1</v>
    </nc>
    <odxf>
      <font>
        <sz val="10"/>
        <color auto="1"/>
      </font>
    </odxf>
    <ndxf>
      <font>
        <sz val="10"/>
        <color auto="1"/>
      </font>
    </ndxf>
  </rcc>
  <rcc rId="5087" sId="3" odxf="1" dxf="1">
    <nc r="R90">
      <v>0.1</v>
    </nc>
    <odxf>
      <font>
        <sz val="10"/>
        <color auto="1"/>
      </font>
    </odxf>
    <ndxf>
      <font>
        <sz val="10"/>
        <color auto="1"/>
      </font>
    </ndxf>
  </rcc>
  <rcc rId="5088" sId="3" odxf="1" dxf="1">
    <nc r="S90">
      <v>0.1</v>
    </nc>
    <odxf>
      <font>
        <sz val="10"/>
        <color auto="1"/>
      </font>
    </odxf>
    <ndxf>
      <font>
        <sz val="10"/>
        <color auto="1"/>
      </font>
    </ndxf>
  </rcc>
  <rcc rId="5089" sId="3" odxf="1" dxf="1">
    <nc r="T90">
      <v>0.1</v>
    </nc>
    <odxf>
      <font>
        <sz val="10"/>
        <color auto="1"/>
      </font>
    </odxf>
    <ndxf>
      <font>
        <sz val="10"/>
        <color auto="1"/>
      </font>
    </ndxf>
  </rcc>
  <rcc rId="5090" sId="3" odxf="1" dxf="1">
    <nc r="U90">
      <v>0.1</v>
    </nc>
    <odxf>
      <font>
        <sz val="10"/>
        <color auto="1"/>
      </font>
    </odxf>
    <ndxf>
      <font>
        <sz val="10"/>
        <color auto="1"/>
      </font>
    </ndxf>
  </rcc>
  <rcc rId="5091" sId="3" odxf="1" dxf="1">
    <nc r="V90">
      <v>0.1</v>
    </nc>
    <odxf>
      <font>
        <sz val="10"/>
        <color auto="1"/>
      </font>
    </odxf>
    <ndxf>
      <font>
        <sz val="10"/>
        <color auto="1"/>
      </font>
    </ndxf>
  </rcc>
  <rcc rId="5092" sId="3" odxf="1" dxf="1">
    <nc r="W90">
      <v>3.3</v>
    </nc>
    <odxf>
      <font>
        <sz val="10"/>
        <color auto="1"/>
      </font>
    </odxf>
    <ndxf>
      <font>
        <sz val="10"/>
        <color auto="1"/>
      </font>
    </ndxf>
  </rcc>
  <rcc rId="5093" sId="3" odxf="1" dxf="1">
    <nc r="X90">
      <v>6.9</v>
    </nc>
    <odxf>
      <font>
        <sz val="10"/>
        <color auto="1"/>
      </font>
    </odxf>
    <ndxf>
      <font>
        <sz val="10"/>
        <color auto="1"/>
      </font>
    </ndxf>
  </rcc>
  <rcc rId="5094" sId="3" odxf="1" dxf="1">
    <nc r="Y90">
      <v>19.7</v>
    </nc>
    <odxf>
      <font>
        <sz val="10"/>
        <color auto="1"/>
      </font>
    </odxf>
    <ndxf>
      <font>
        <sz val="10"/>
        <color auto="1"/>
      </font>
    </ndxf>
  </rcc>
  <rcc rId="5095" sId="3" odxf="1" dxf="1">
    <nc r="Z90">
      <v>29.6</v>
    </nc>
    <odxf>
      <font>
        <sz val="10"/>
        <color auto="1"/>
      </font>
    </odxf>
    <ndxf>
      <font>
        <sz val="10"/>
        <color auto="1"/>
      </font>
    </ndxf>
  </rcc>
  <rcc rId="5096" sId="3" odxf="1" dxf="1">
    <nc r="AA90">
      <v>21.5</v>
    </nc>
    <odxf>
      <font>
        <sz val="10"/>
        <color auto="1"/>
      </font>
    </odxf>
    <ndxf>
      <font>
        <sz val="10"/>
        <color auto="1"/>
      </font>
    </ndxf>
  </rcc>
  <rcc rId="5097" sId="3" odxf="1" dxf="1">
    <nc r="AB90">
      <v>17.7</v>
    </nc>
    <odxf>
      <font>
        <sz val="10"/>
        <color auto="1"/>
      </font>
    </odxf>
    <ndxf>
      <font>
        <sz val="10"/>
        <color auto="1"/>
      </font>
    </ndxf>
  </rcc>
  <rcc rId="5098" sId="3" odxf="1" dxf="1">
    <nc r="AC90">
      <v>41.5</v>
    </nc>
    <odxf>
      <font>
        <sz val="10"/>
        <color auto="1"/>
      </font>
    </odxf>
    <ndxf>
      <font>
        <sz val="10"/>
        <color auto="1"/>
      </font>
    </ndxf>
  </rcc>
  <rcc rId="5099" sId="3" odxf="1" dxf="1">
    <nc r="AD90">
      <v>38.299999999999997</v>
    </nc>
    <odxf>
      <font>
        <sz val="10"/>
        <color auto="1"/>
      </font>
    </odxf>
    <ndxf>
      <font>
        <sz val="10"/>
        <color auto="1"/>
      </font>
    </ndxf>
  </rcc>
  <rcc rId="5100" sId="3" odxf="1" dxf="1">
    <nc r="AE90">
      <v>35</v>
    </nc>
    <odxf>
      <font>
        <sz val="10"/>
        <color auto="1"/>
      </font>
    </odxf>
    <ndxf>
      <font>
        <sz val="10"/>
        <color auto="1"/>
      </font>
    </ndxf>
  </rcc>
  <rcc rId="5101" sId="3" odxf="1" dxf="1">
    <nc r="AF90">
      <v>26.5</v>
    </nc>
    <odxf>
      <font>
        <sz val="10"/>
        <color auto="1"/>
      </font>
    </odxf>
    <ndxf>
      <font>
        <sz val="10"/>
        <color auto="1"/>
      </font>
    </ndxf>
  </rcc>
  <rcc rId="5102" sId="3" odxf="1" dxf="1">
    <nc r="AG90">
      <v>9.8000000000000007</v>
    </nc>
    <odxf>
      <font>
        <sz val="10"/>
        <color auto="1"/>
      </font>
    </odxf>
    <ndxf>
      <font>
        <sz val="10"/>
        <color auto="1"/>
      </font>
    </ndxf>
  </rcc>
  <rcc rId="5103" sId="3" odxf="1" dxf="1">
    <nc r="AH90">
      <v>10.9</v>
    </nc>
    <odxf>
      <font>
        <sz val="10"/>
        <color auto="1"/>
      </font>
    </odxf>
    <ndxf>
      <font>
        <sz val="10"/>
        <color auto="1"/>
      </font>
    </ndxf>
  </rcc>
  <rcc rId="5104" sId="3" odxf="1" dxf="1">
    <nc r="AI90">
      <v>33.1</v>
    </nc>
    <odxf>
      <font>
        <sz val="10"/>
        <color auto="1"/>
      </font>
    </odxf>
    <ndxf>
      <font>
        <sz val="10"/>
        <color auto="1"/>
      </font>
    </ndxf>
  </rcc>
  <rcc rId="5105" sId="3" odxf="1" dxf="1">
    <nc r="AJ90">
      <v>39.299999999999997</v>
    </nc>
    <odxf>
      <font>
        <sz val="10"/>
        <color auto="1"/>
      </font>
    </odxf>
    <ndxf>
      <font>
        <sz val="10"/>
        <color auto="1"/>
      </font>
    </ndxf>
  </rcc>
  <rcc rId="5106" sId="3" odxf="1" dxf="1">
    <nc r="AK90">
      <v>40</v>
    </nc>
    <odxf>
      <font>
        <sz val="10"/>
        <color auto="1"/>
      </font>
    </odxf>
    <ndxf>
      <font>
        <sz val="10"/>
        <color auto="1"/>
      </font>
    </ndxf>
  </rcc>
  <rcc rId="5107" sId="3" odxf="1" dxf="1">
    <nc r="AL90">
      <v>14.7</v>
    </nc>
    <odxf>
      <font>
        <sz val="10"/>
        <color auto="1"/>
      </font>
    </odxf>
    <ndxf>
      <font>
        <sz val="10"/>
        <color auto="1"/>
      </font>
    </ndxf>
  </rcc>
  <rcc rId="5108" sId="3" odxf="1" dxf="1">
    <nc r="AM90">
      <v>4.4000000000000004</v>
    </nc>
    <odxf>
      <font>
        <sz val="10"/>
        <color auto="1"/>
      </font>
    </odxf>
    <ndxf>
      <font>
        <sz val="10"/>
        <color auto="1"/>
      </font>
    </ndxf>
  </rcc>
  <rcc rId="5109" sId="3" odxf="1" dxf="1">
    <nc r="AN90">
      <v>7</v>
    </nc>
    <odxf>
      <font>
        <sz val="10"/>
        <color auto="1"/>
      </font>
    </odxf>
    <ndxf>
      <font>
        <sz val="10"/>
        <color auto="1"/>
      </font>
    </ndxf>
  </rcc>
  <rcc rId="5110" sId="3" odxf="1" dxf="1">
    <nc r="AO90">
      <v>2.8</v>
    </nc>
    <odxf>
      <font>
        <sz val="10"/>
        <color auto="1"/>
      </font>
    </odxf>
    <ndxf>
      <font>
        <sz val="10"/>
        <color auto="1"/>
      </font>
    </ndxf>
  </rcc>
  <rcc rId="5111" sId="3" odxf="1" dxf="1">
    <nc r="AP90">
      <v>3.4</v>
    </nc>
    <odxf>
      <font>
        <sz val="10"/>
        <color auto="1"/>
      </font>
    </odxf>
    <ndxf>
      <font>
        <sz val="10"/>
        <color auto="1"/>
      </font>
    </ndxf>
  </rcc>
  <rcc rId="5112" sId="3" odxf="1" dxf="1">
    <nc r="AQ90">
      <v>3.3</v>
    </nc>
    <odxf>
      <font>
        <sz val="10"/>
        <color auto="1"/>
      </font>
    </odxf>
    <ndxf>
      <font>
        <sz val="10"/>
        <color auto="1"/>
      </font>
    </ndxf>
  </rcc>
  <rcc rId="5113" sId="3" odxf="1" dxf="1">
    <nc r="AR90">
      <v>0.2</v>
    </nc>
    <odxf>
      <font>
        <sz val="10"/>
        <color auto="1"/>
      </font>
    </odxf>
    <ndxf>
      <font>
        <sz val="10"/>
        <color auto="1"/>
      </font>
    </ndxf>
  </rcc>
  <rcc rId="5114" sId="3" odxf="1" dxf="1">
    <nc r="AS90">
      <v>0.2</v>
    </nc>
    <odxf>
      <font>
        <sz val="10"/>
        <color auto="1"/>
      </font>
    </odxf>
    <ndxf>
      <font>
        <sz val="10"/>
        <color auto="1"/>
      </font>
    </ndxf>
  </rcc>
  <rcc rId="5115" sId="3" odxf="1" dxf="1">
    <nc r="AT90">
      <v>0.2</v>
    </nc>
    <odxf>
      <font>
        <sz val="10"/>
        <color auto="1"/>
      </font>
    </odxf>
    <ndxf>
      <font>
        <sz val="10"/>
        <color auto="1"/>
      </font>
    </ndxf>
  </rcc>
  <rcc rId="5116" sId="3" odxf="1" dxf="1">
    <nc r="AU90">
      <v>0.2</v>
    </nc>
    <odxf>
      <font>
        <sz val="10"/>
        <color auto="1"/>
      </font>
    </odxf>
    <ndxf>
      <font>
        <sz val="10"/>
        <color auto="1"/>
      </font>
    </ndxf>
  </rcc>
  <rcc rId="5117" sId="3" odxf="1" dxf="1">
    <nc r="AV90">
      <v>0.2</v>
    </nc>
    <odxf>
      <font>
        <sz val="10"/>
        <color auto="1"/>
      </font>
    </odxf>
    <ndxf>
      <font>
        <sz val="10"/>
        <color auto="1"/>
      </font>
    </ndxf>
  </rcc>
  <rcc rId="5118" sId="3" odxf="1" dxf="1">
    <nc r="AW90">
      <v>0.2</v>
    </nc>
    <odxf>
      <font>
        <sz val="10"/>
        <color auto="1"/>
      </font>
    </odxf>
    <ndxf>
      <font>
        <sz val="10"/>
        <color auto="1"/>
      </font>
    </ndxf>
  </rcc>
  <rcc rId="5119" sId="3" odxf="1" dxf="1">
    <nc r="AX90">
      <v>0.2</v>
    </nc>
    <odxf>
      <font>
        <sz val="10"/>
        <color auto="1"/>
      </font>
    </odxf>
    <ndxf>
      <font>
        <sz val="10"/>
        <color auto="1"/>
      </font>
    </ndxf>
  </rcc>
  <rcc rId="5120" sId="3" odxf="1" dxf="1">
    <nc r="AY90">
      <v>0.2</v>
    </nc>
    <odxf>
      <font>
        <sz val="10"/>
        <color auto="1"/>
      </font>
    </odxf>
    <ndxf>
      <font>
        <sz val="10"/>
        <color auto="1"/>
      </font>
    </ndxf>
  </rcc>
  <rcc rId="5121" sId="3" odxf="1" dxf="1">
    <nc r="AZ90">
      <v>0.2</v>
    </nc>
    <odxf>
      <font>
        <sz val="10"/>
        <color auto="1"/>
      </font>
    </odxf>
    <ndxf>
      <font>
        <sz val="10"/>
        <color auto="1"/>
      </font>
    </ndxf>
  </rcc>
  <rcc rId="5122" sId="3" odxf="1" dxf="1">
    <nc r="BA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123" sId="3" odxf="1" dxf="1">
    <nc r="BB90">
      <v>0.2</v>
    </nc>
    <odxf>
      <font>
        <sz val="10"/>
        <color auto="1"/>
      </font>
    </odxf>
    <ndxf>
      <font>
        <sz val="10"/>
        <color auto="1"/>
      </font>
    </ndxf>
  </rcc>
  <rcc rId="5124" sId="3" odxf="1" dxf="1">
    <nc r="BC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125" sId="3" odxf="1" dxf="1">
    <nc r="BD90">
      <v>0.2</v>
    </nc>
    <odxf>
      <font>
        <sz val="10"/>
        <color auto="1"/>
      </font>
    </odxf>
    <ndxf>
      <font>
        <sz val="10"/>
        <color auto="1"/>
      </font>
    </ndxf>
  </rcc>
  <rcc rId="5126" sId="3" odxf="1" dxf="1">
    <nc r="BE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127" sId="3" odxf="1" dxf="1">
    <nc r="BF90">
      <v>8.6</v>
    </nc>
    <odxf>
      <font>
        <sz val="10"/>
        <color auto="1"/>
      </font>
    </odxf>
    <ndxf>
      <font>
        <sz val="10"/>
        <color auto="1"/>
      </font>
    </ndxf>
  </rcc>
  <rcc rId="5128" sId="3" odxf="1" dxf="1">
    <nc r="BG90">
      <v>49.3</v>
    </nc>
    <odxf>
      <font>
        <sz val="10"/>
        <color auto="1"/>
      </font>
    </odxf>
    <ndxf>
      <font>
        <sz val="10"/>
        <color auto="1"/>
      </font>
    </ndxf>
  </rcc>
  <rcc rId="5129" sId="3" odxf="1" dxf="1">
    <nc r="BH90">
      <v>0.1</v>
    </nc>
    <odxf>
      <font>
        <sz val="10"/>
        <color auto="1"/>
      </font>
    </odxf>
    <ndxf>
      <font>
        <sz val="10"/>
        <color auto="1"/>
      </font>
    </ndxf>
  </rcc>
  <rfmt sheetId="3" sqref="A90:XFD90" start="0" length="0">
    <dxf>
      <alignment vertical="center" wrapText="1"/>
    </dxf>
  </rfmt>
  <rfmt sheetId="3" sqref="A91" start="0" length="0">
    <dxf>
      <font>
        <sz val="10"/>
        <color auto="1"/>
      </font>
    </dxf>
  </rfmt>
  <rcc rId="5130" sId="3" odxf="1" dxf="1">
    <oc r="B91" t="inlineStr">
      <is>
        <t>Ninh Thuận</t>
      </is>
    </oc>
    <nc r="B91" t="inlineStr">
      <is>
        <t>Vũng Tàu</t>
      </is>
    </nc>
    <odxf>
      <font>
        <sz val="10"/>
        <color auto="1"/>
      </font>
    </odxf>
    <ndxf>
      <font>
        <sz val="10"/>
        <color auto="1"/>
      </font>
    </ndxf>
  </rcc>
  <rfmt sheetId="3" sqref="C91" start="0" length="0">
    <dxf>
      <font>
        <sz val="10"/>
        <color auto="1"/>
      </font>
    </dxf>
  </rfmt>
  <rfmt sheetId="3" sqref="D91" start="0" length="0">
    <dxf>
      <font>
        <sz val="10"/>
        <color auto="1"/>
      </font>
    </dxf>
  </rfmt>
  <rcc rId="5131" sId="3" odxf="1" dxf="1">
    <oc r="E91" t="inlineStr">
      <is>
        <t>NMĐMT CMX</t>
      </is>
    </oc>
    <nc r="E91" t="inlineStr">
      <is>
        <t>NMĐMT CHÂU ĐỨC</t>
      </is>
    </nc>
    <odxf>
      <font>
        <sz val="10"/>
        <color auto="1"/>
      </font>
    </odxf>
    <ndxf>
      <font>
        <sz val="10"/>
        <color auto="1"/>
      </font>
    </ndxf>
  </rcc>
  <rfmt sheetId="3" sqref="F91" start="0" length="0">
    <dxf>
      <font>
        <sz val="10"/>
        <color auto="1"/>
      </font>
    </dxf>
  </rfmt>
  <rcc rId="5132" sId="3" odxf="1" dxf="1">
    <nc r="G9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133" sId="3" odxf="1" dxf="1">
    <nc r="H91">
      <v>205.3</v>
    </nc>
    <odxf>
      <font>
        <sz val="10"/>
        <color auto="1"/>
      </font>
    </odxf>
    <ndxf>
      <font>
        <sz val="10"/>
        <color auto="1"/>
      </font>
    </ndxf>
  </rcc>
  <rfmt sheetId="3" sqref="I91" start="0" length="0">
    <dxf>
      <font>
        <sz val="10"/>
        <color auto="1"/>
      </font>
    </dxf>
  </rfmt>
  <rcc rId="5134" sId="3" odxf="1" dxf="1">
    <nc r="J91">
      <v>-1.4</v>
    </nc>
    <odxf>
      <font>
        <sz val="10"/>
        <color auto="1"/>
      </font>
    </odxf>
    <ndxf>
      <font>
        <sz val="10"/>
        <color auto="1"/>
      </font>
    </ndxf>
  </rcc>
  <rcc rId="5135" sId="3" odxf="1" dxf="1">
    <nc r="K91">
      <v>-1.4</v>
    </nc>
    <odxf>
      <font>
        <sz val="10"/>
        <color auto="1"/>
      </font>
    </odxf>
    <ndxf>
      <font>
        <sz val="10"/>
        <color auto="1"/>
      </font>
    </ndxf>
  </rcc>
  <rcc rId="5136" sId="3" odxf="1" dxf="1">
    <nc r="L91">
      <v>-1.4</v>
    </nc>
    <odxf>
      <font>
        <sz val="10"/>
        <color auto="1"/>
      </font>
    </odxf>
    <ndxf>
      <font>
        <sz val="10"/>
        <color auto="1"/>
      </font>
    </ndxf>
  </rcc>
  <rcc rId="5137" sId="3" odxf="1" dxf="1">
    <nc r="M91">
      <v>-1.4</v>
    </nc>
    <odxf>
      <font>
        <sz val="10"/>
        <color auto="1"/>
      </font>
    </odxf>
    <ndxf>
      <font>
        <sz val="10"/>
        <color auto="1"/>
      </font>
    </ndxf>
  </rcc>
  <rcc rId="5138" sId="3" odxf="1" dxf="1">
    <nc r="N91">
      <v>-1.4</v>
    </nc>
    <odxf>
      <font>
        <sz val="10"/>
        <color auto="1"/>
      </font>
    </odxf>
    <ndxf>
      <font>
        <sz val="10"/>
        <color auto="1"/>
      </font>
    </ndxf>
  </rcc>
  <rcc rId="5139" sId="3" odxf="1" dxf="1">
    <nc r="O91">
      <v>-1.4</v>
    </nc>
    <odxf>
      <font>
        <sz val="10"/>
        <color auto="1"/>
      </font>
    </odxf>
    <ndxf>
      <font>
        <sz val="10"/>
        <color auto="1"/>
      </font>
    </ndxf>
  </rcc>
  <rcc rId="5140" sId="3" odxf="1" dxf="1">
    <nc r="P91">
      <v>-1.4</v>
    </nc>
    <odxf>
      <font>
        <sz val="10"/>
        <color auto="1"/>
      </font>
    </odxf>
    <ndxf>
      <font>
        <sz val="10"/>
        <color auto="1"/>
      </font>
    </ndxf>
  </rcc>
  <rcc rId="5141" sId="3" odxf="1" dxf="1">
    <nc r="Q91">
      <v>-1.4</v>
    </nc>
    <odxf>
      <font>
        <sz val="10"/>
        <color auto="1"/>
      </font>
    </odxf>
    <ndxf>
      <font>
        <sz val="10"/>
        <color auto="1"/>
      </font>
    </ndxf>
  </rcc>
  <rcc rId="5142" sId="3" odxf="1" dxf="1">
    <nc r="R91">
      <v>-1.4</v>
    </nc>
    <odxf>
      <font>
        <sz val="10"/>
        <color auto="1"/>
      </font>
    </odxf>
    <ndxf>
      <font>
        <sz val="10"/>
        <color auto="1"/>
      </font>
    </ndxf>
  </rcc>
  <rcc rId="5143" sId="3" odxf="1" dxf="1">
    <nc r="S91">
      <v>-1.4</v>
    </nc>
    <odxf>
      <font>
        <sz val="10"/>
        <color auto="1"/>
      </font>
    </odxf>
    <ndxf>
      <font>
        <sz val="10"/>
        <color auto="1"/>
      </font>
    </ndxf>
  </rcc>
  <rcc rId="5144" sId="3" odxf="1" dxf="1">
    <nc r="T91">
      <v>-1.4</v>
    </nc>
    <odxf>
      <font>
        <sz val="10"/>
        <color auto="1"/>
      </font>
    </odxf>
    <ndxf>
      <font>
        <sz val="10"/>
        <color auto="1"/>
      </font>
    </ndxf>
  </rcc>
  <rcc rId="5145" sId="3" odxf="1" dxf="1">
    <nc r="U91">
      <v>-1.3</v>
    </nc>
    <odxf>
      <font>
        <sz val="10"/>
        <color auto="1"/>
      </font>
    </odxf>
    <ndxf>
      <font>
        <sz val="10"/>
        <color auto="1"/>
      </font>
    </ndxf>
  </rcc>
  <rcc rId="5146" sId="3" odxf="1" dxf="1">
    <nc r="V91">
      <v>-1.4</v>
    </nc>
    <odxf>
      <font>
        <sz val="10"/>
        <color auto="1"/>
      </font>
    </odxf>
    <ndxf>
      <font>
        <sz val="10"/>
        <color auto="1"/>
      </font>
    </ndxf>
  </rcc>
  <rcc rId="5147" sId="3" odxf="1" dxf="1">
    <nc r="W91">
      <v>2</v>
    </nc>
    <odxf>
      <font>
        <sz val="10"/>
        <color auto="1"/>
      </font>
    </odxf>
    <ndxf>
      <font>
        <sz val="10"/>
        <color auto="1"/>
      </font>
    </ndxf>
  </rcc>
  <rcc rId="5148" sId="3" odxf="1" dxf="1">
    <nc r="X91">
      <v>-2</v>
    </nc>
    <odxf>
      <font>
        <sz val="10"/>
        <color auto="1"/>
      </font>
    </odxf>
    <ndxf>
      <font>
        <sz val="10"/>
        <color auto="1"/>
      </font>
    </ndxf>
  </rcc>
  <rcc rId="5149" sId="3" odxf="1" dxf="1">
    <nc r="Y91">
      <v>-4.0999999999999996</v>
    </nc>
    <odxf>
      <font>
        <sz val="10"/>
        <color auto="1"/>
      </font>
    </odxf>
    <ndxf>
      <font>
        <sz val="10"/>
        <color auto="1"/>
      </font>
    </ndxf>
  </rcc>
  <rcc rId="5150" sId="3" odxf="1" dxf="1">
    <nc r="Z91">
      <v>0.3</v>
    </nc>
    <odxf>
      <font>
        <sz val="10"/>
        <color auto="1"/>
      </font>
    </odxf>
    <ndxf>
      <font>
        <sz val="10"/>
        <color auto="1"/>
      </font>
    </ndxf>
  </rcc>
  <rcc rId="5151" sId="3" odxf="1" dxf="1">
    <nc r="AA91">
      <v>-4.7</v>
    </nc>
    <odxf>
      <font>
        <sz val="10"/>
        <color auto="1"/>
      </font>
    </odxf>
    <ndxf>
      <font>
        <sz val="10"/>
        <color auto="1"/>
      </font>
    </ndxf>
  </rcc>
  <rcc rId="5152" sId="3" odxf="1" dxf="1">
    <nc r="AB91">
      <v>0.5</v>
    </nc>
    <odxf>
      <font>
        <sz val="10"/>
        <color auto="1"/>
      </font>
    </odxf>
    <ndxf>
      <font>
        <sz val="10"/>
        <color auto="1"/>
      </font>
    </ndxf>
  </rcc>
  <rcc rId="5153" sId="3" odxf="1" dxf="1">
    <nc r="AC91">
      <v>7.9</v>
    </nc>
    <odxf>
      <font>
        <sz val="10"/>
        <color auto="1"/>
      </font>
    </odxf>
    <ndxf>
      <font>
        <sz val="10"/>
        <color auto="1"/>
      </font>
    </ndxf>
  </rcc>
  <rcc rId="5154" sId="3" odxf="1" dxf="1">
    <nc r="AD91">
      <v>6.7</v>
    </nc>
    <odxf>
      <font>
        <sz val="10"/>
        <color auto="1"/>
      </font>
    </odxf>
    <ndxf>
      <font>
        <sz val="10"/>
        <color auto="1"/>
      </font>
    </ndxf>
  </rcc>
  <rcc rId="5155" sId="3" odxf="1" dxf="1">
    <nc r="AE91">
      <v>9.6999999999999993</v>
    </nc>
    <odxf>
      <font>
        <sz val="10"/>
        <color auto="1"/>
      </font>
    </odxf>
    <ndxf>
      <font>
        <sz val="10"/>
        <color auto="1"/>
      </font>
    </ndxf>
  </rcc>
  <rcc rId="5156" sId="3" odxf="1" dxf="1">
    <nc r="AF91">
      <v>8</v>
    </nc>
    <odxf>
      <font>
        <sz val="10"/>
        <color auto="1"/>
      </font>
    </odxf>
    <ndxf>
      <font>
        <sz val="10"/>
        <color auto="1"/>
      </font>
    </ndxf>
  </rcc>
  <rcc rId="5157" sId="3" odxf="1" dxf="1">
    <nc r="AG91">
      <v>5.4</v>
    </nc>
    <odxf>
      <font>
        <sz val="10"/>
        <color auto="1"/>
      </font>
    </odxf>
    <ndxf>
      <font>
        <sz val="10"/>
        <color auto="1"/>
      </font>
    </ndxf>
  </rcc>
  <rcc rId="5158" sId="3" odxf="1" dxf="1">
    <nc r="AH91">
      <v>2.8</v>
    </nc>
    <odxf>
      <font>
        <sz val="10"/>
        <color auto="1"/>
      </font>
    </odxf>
    <ndxf>
      <font>
        <sz val="10"/>
        <color auto="1"/>
      </font>
    </ndxf>
  </rcc>
  <rcc rId="5159" sId="3" odxf="1" dxf="1">
    <nc r="AI91">
      <v>1.9</v>
    </nc>
    <odxf>
      <font>
        <sz val="10"/>
        <color auto="1"/>
      </font>
    </odxf>
    <ndxf>
      <font>
        <sz val="10"/>
        <color auto="1"/>
      </font>
    </ndxf>
  </rcc>
  <rcc rId="5160" sId="3" odxf="1" dxf="1">
    <nc r="AJ91">
      <v>4.5</v>
    </nc>
    <odxf>
      <font>
        <sz val="10"/>
        <color auto="1"/>
      </font>
    </odxf>
    <ndxf>
      <font>
        <sz val="10"/>
        <color auto="1"/>
      </font>
    </ndxf>
  </rcc>
  <rcc rId="5161" sId="3" odxf="1" dxf="1">
    <nc r="AK91">
      <v>5.6</v>
    </nc>
    <odxf>
      <font>
        <sz val="10"/>
        <color auto="1"/>
      </font>
    </odxf>
    <ndxf>
      <font>
        <sz val="10"/>
        <color auto="1"/>
      </font>
    </ndxf>
  </rcc>
  <rcc rId="5162" sId="3" odxf="1" dxf="1">
    <nc r="AL91">
      <v>1.9</v>
    </nc>
    <odxf>
      <font>
        <sz val="10"/>
        <color auto="1"/>
      </font>
    </odxf>
    <ndxf>
      <font>
        <sz val="10"/>
        <color auto="1"/>
      </font>
    </ndxf>
  </rcc>
  <rcc rId="5163" sId="3" odxf="1" dxf="1">
    <nc r="AM91">
      <v>1</v>
    </nc>
    <odxf>
      <font>
        <sz val="10"/>
        <color auto="1"/>
      </font>
    </odxf>
    <ndxf>
      <font>
        <sz val="10"/>
        <color auto="1"/>
      </font>
    </ndxf>
  </rcc>
  <rcc rId="5164" sId="3" odxf="1" dxf="1">
    <nc r="AN91">
      <v>-1.2</v>
    </nc>
    <odxf>
      <font>
        <sz val="10"/>
        <color auto="1"/>
      </font>
    </odxf>
    <ndxf>
      <font>
        <sz val="10"/>
        <color auto="1"/>
      </font>
    </ndxf>
  </rcc>
  <rcc rId="5165" sId="3" odxf="1" dxf="1">
    <nc r="AO91">
      <v>1.9</v>
    </nc>
    <odxf>
      <font>
        <sz val="10"/>
        <color auto="1"/>
      </font>
    </odxf>
    <ndxf>
      <font>
        <sz val="10"/>
        <color auto="1"/>
      </font>
    </ndxf>
  </rcc>
  <rcc rId="5166" sId="3" odxf="1" dxf="1">
    <nc r="AP91">
      <v>2.1</v>
    </nc>
    <odxf>
      <font>
        <sz val="10"/>
        <color auto="1"/>
      </font>
    </odxf>
    <ndxf>
      <font>
        <sz val="10"/>
        <color auto="1"/>
      </font>
    </ndxf>
  </rcc>
  <rcc rId="5167" sId="3" odxf="1" dxf="1">
    <nc r="AQ91">
      <v>5.4</v>
    </nc>
    <odxf>
      <font>
        <sz val="10"/>
        <color auto="1"/>
      </font>
    </odxf>
    <ndxf>
      <font>
        <sz val="10"/>
        <color auto="1"/>
      </font>
    </ndxf>
  </rcc>
  <rcc rId="5168" sId="3" odxf="1" dxf="1">
    <nc r="AR91">
      <v>-1.4</v>
    </nc>
    <odxf>
      <font>
        <sz val="10"/>
        <color auto="1"/>
      </font>
    </odxf>
    <ndxf>
      <font>
        <sz val="10"/>
        <color auto="1"/>
      </font>
    </ndxf>
  </rcc>
  <rcc rId="5169" sId="3" odxf="1" dxf="1">
    <nc r="AS91">
      <v>-1.4</v>
    </nc>
    <odxf>
      <font>
        <sz val="10"/>
        <color auto="1"/>
      </font>
    </odxf>
    <ndxf>
      <font>
        <sz val="10"/>
        <color auto="1"/>
      </font>
    </ndxf>
  </rcc>
  <rcc rId="5170" sId="3" odxf="1" dxf="1">
    <nc r="AT91">
      <v>-1.4</v>
    </nc>
    <odxf>
      <font>
        <sz val="10"/>
        <color auto="1"/>
      </font>
    </odxf>
    <ndxf>
      <font>
        <sz val="10"/>
        <color auto="1"/>
      </font>
    </ndxf>
  </rcc>
  <rcc rId="5171" sId="3" odxf="1" dxf="1">
    <nc r="AU91">
      <v>-1.4</v>
    </nc>
    <odxf>
      <font>
        <sz val="10"/>
        <color auto="1"/>
      </font>
    </odxf>
    <ndxf>
      <font>
        <sz val="10"/>
        <color auto="1"/>
      </font>
    </ndxf>
  </rcc>
  <rcc rId="5172" sId="3" odxf="1" dxf="1">
    <nc r="AV91">
      <v>-1.5</v>
    </nc>
    <odxf>
      <font>
        <sz val="10"/>
        <color auto="1"/>
      </font>
    </odxf>
    <ndxf>
      <font>
        <sz val="10"/>
        <color auto="1"/>
      </font>
    </ndxf>
  </rcc>
  <rcc rId="5173" sId="3" odxf="1" dxf="1">
    <nc r="AW91">
      <v>-1.5</v>
    </nc>
    <odxf>
      <font>
        <sz val="10"/>
        <color auto="1"/>
      </font>
    </odxf>
    <ndxf>
      <font>
        <sz val="10"/>
        <color auto="1"/>
      </font>
    </ndxf>
  </rcc>
  <rcc rId="5174" sId="3" odxf="1" dxf="1">
    <nc r="AX91">
      <v>-1.5</v>
    </nc>
    <odxf>
      <font>
        <sz val="10"/>
        <color auto="1"/>
      </font>
    </odxf>
    <ndxf>
      <font>
        <sz val="10"/>
        <color auto="1"/>
      </font>
    </ndxf>
  </rcc>
  <rcc rId="5175" sId="3" odxf="1" dxf="1">
    <nc r="AY91">
      <v>-1.5</v>
    </nc>
    <odxf>
      <font>
        <sz val="10"/>
        <color auto="1"/>
      </font>
    </odxf>
    <ndxf>
      <font>
        <sz val="10"/>
        <color auto="1"/>
      </font>
    </ndxf>
  </rcc>
  <rcc rId="5176" sId="3" odxf="1" dxf="1">
    <nc r="AZ91">
      <v>-1.5</v>
    </nc>
    <odxf>
      <font>
        <sz val="10"/>
        <color auto="1"/>
      </font>
    </odxf>
    <ndxf>
      <font>
        <sz val="10"/>
        <color auto="1"/>
      </font>
    </ndxf>
  </rcc>
  <rcc rId="5177" sId="3" odxf="1" dxf="1">
    <nc r="BA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178" sId="3" odxf="1" dxf="1">
    <nc r="BB91">
      <v>-1.5</v>
    </nc>
    <odxf>
      <font>
        <sz val="10"/>
        <color auto="1"/>
      </font>
    </odxf>
    <ndxf>
      <font>
        <sz val="10"/>
        <color auto="1"/>
      </font>
    </ndxf>
  </rcc>
  <rcc rId="5179" sId="3" odxf="1" dxf="1">
    <nc r="BC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180" sId="3" odxf="1" dxf="1">
    <nc r="BD91">
      <v>-1.5</v>
    </nc>
    <odxf>
      <font>
        <sz val="10"/>
        <color auto="1"/>
      </font>
    </odxf>
    <ndxf>
      <font>
        <sz val="10"/>
        <color auto="1"/>
      </font>
    </ndxf>
  </rcc>
  <rcc rId="5181" sId="3" odxf="1" dxf="1">
    <nc r="BE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182" sId="3" odxf="1" dxf="1">
    <nc r="BF91">
      <v>8.6</v>
    </nc>
    <odxf>
      <font>
        <sz val="10"/>
        <color auto="1"/>
      </font>
    </odxf>
    <ndxf>
      <font>
        <sz val="10"/>
        <color auto="1"/>
      </font>
    </ndxf>
  </rcc>
  <rcc rId="5183" sId="3" odxf="1" dxf="1">
    <nc r="BG91">
      <v>49.3</v>
    </nc>
    <odxf>
      <font>
        <sz val="10"/>
        <color auto="1"/>
      </font>
    </odxf>
    <ndxf>
      <font>
        <sz val="10"/>
        <color auto="1"/>
      </font>
    </ndxf>
  </rcc>
  <rcc rId="5184" sId="3" odxf="1" dxf="1">
    <nc r="BH91">
      <v>0.1</v>
    </nc>
    <odxf>
      <font>
        <sz val="10"/>
        <color auto="1"/>
      </font>
    </odxf>
    <ndxf>
      <font>
        <sz val="10"/>
        <color auto="1"/>
      </font>
    </ndxf>
  </rcc>
  <rfmt sheetId="3" sqref="A91:XFD91" start="0" length="0">
    <dxf>
      <alignment vertical="center" wrapText="1"/>
    </dxf>
  </rfmt>
  <rcc rId="5185" sId="3" odxf="1" dxf="1">
    <oc r="A92" t="inlineStr">
      <is>
        <t>GENCO1</t>
      </is>
    </oc>
    <nc r="A92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5186" sId="3" odxf="1" dxf="1">
    <oc r="B92" t="inlineStr">
      <is>
        <t>Bình Thuận</t>
      </is>
    </oc>
    <nc r="B92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92" start="0" length="0">
    <dxf>
      <font>
        <sz val="10"/>
        <color auto="1"/>
      </font>
    </dxf>
  </rfmt>
  <rfmt sheetId="3" sqref="D92" start="0" length="0">
    <dxf>
      <font>
        <sz val="10"/>
        <color auto="1"/>
      </font>
    </dxf>
  </rfmt>
  <rcc rId="5187" sId="3" odxf="1" dxf="1">
    <oc r="E92" t="inlineStr">
      <is>
        <t>NMĐMT ĐA MI</t>
      </is>
    </oc>
    <nc r="E92" t="inlineStr">
      <is>
        <t>NMĐMT CMX</t>
      </is>
    </nc>
    <odxf>
      <font>
        <sz val="10"/>
        <color auto="1"/>
      </font>
    </odxf>
    <ndxf>
      <font>
        <sz val="10"/>
        <color auto="1"/>
      </font>
    </ndxf>
  </rcc>
  <rfmt sheetId="3" sqref="F92" start="0" length="0">
    <dxf>
      <font>
        <sz val="10"/>
        <color auto="1"/>
      </font>
    </dxf>
  </rfmt>
  <rcc rId="5188" sId="3" odxf="1" dxf="1">
    <nc r="G9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189" sId="3" odxf="1" dxf="1">
    <nc r="H92">
      <v>704.7</v>
    </nc>
    <odxf>
      <font>
        <sz val="10"/>
        <color auto="1"/>
      </font>
    </odxf>
    <ndxf>
      <font>
        <sz val="10"/>
        <color auto="1"/>
      </font>
    </ndxf>
  </rcc>
  <rfmt sheetId="3" sqref="I92" start="0" length="0">
    <dxf>
      <font>
        <sz val="10"/>
        <color auto="1"/>
      </font>
    </dxf>
  </rfmt>
  <rcc rId="5190" sId="3" odxf="1" dxf="1">
    <nc r="J92">
      <v>0.5</v>
    </nc>
    <odxf>
      <font>
        <sz val="10"/>
        <color auto="1"/>
      </font>
    </odxf>
    <ndxf>
      <font>
        <sz val="10"/>
        <color auto="1"/>
      </font>
    </ndxf>
  </rcc>
  <rcc rId="5191" sId="3" odxf="1" dxf="1">
    <nc r="K92">
      <v>0.5</v>
    </nc>
    <odxf>
      <font>
        <sz val="10"/>
        <color auto="1"/>
      </font>
    </odxf>
    <ndxf>
      <font>
        <sz val="10"/>
        <color auto="1"/>
      </font>
    </ndxf>
  </rcc>
  <rcc rId="5192" sId="3" odxf="1" dxf="1">
    <nc r="L92">
      <v>0.5</v>
    </nc>
    <odxf>
      <font>
        <sz val="10"/>
        <color auto="1"/>
      </font>
    </odxf>
    <ndxf>
      <font>
        <sz val="10"/>
        <color auto="1"/>
      </font>
    </ndxf>
  </rcc>
  <rcc rId="5193" sId="3" odxf="1" dxf="1">
    <nc r="M92">
      <v>0.5</v>
    </nc>
    <odxf>
      <font>
        <sz val="10"/>
        <color auto="1"/>
      </font>
    </odxf>
    <ndxf>
      <font>
        <sz val="10"/>
        <color auto="1"/>
      </font>
    </ndxf>
  </rcc>
  <rcc rId="5194" sId="3" odxf="1" dxf="1">
    <nc r="N92">
      <v>0.5</v>
    </nc>
    <odxf>
      <font>
        <sz val="10"/>
        <color auto="1"/>
      </font>
    </odxf>
    <ndxf>
      <font>
        <sz val="10"/>
        <color auto="1"/>
      </font>
    </ndxf>
  </rcc>
  <rcc rId="5195" sId="3" odxf="1" dxf="1">
    <nc r="O92">
      <v>0.5</v>
    </nc>
    <odxf>
      <font>
        <sz val="10"/>
        <color auto="1"/>
      </font>
    </odxf>
    <ndxf>
      <font>
        <sz val="10"/>
        <color auto="1"/>
      </font>
    </ndxf>
  </rcc>
  <rcc rId="5196" sId="3" odxf="1" dxf="1">
    <nc r="P92">
      <v>0.5</v>
    </nc>
    <odxf>
      <font>
        <sz val="10"/>
        <color auto="1"/>
      </font>
    </odxf>
    <ndxf>
      <font>
        <sz val="10"/>
        <color auto="1"/>
      </font>
    </ndxf>
  </rcc>
  <rcc rId="5197" sId="3" odxf="1" dxf="1">
    <nc r="Q92">
      <v>0.5</v>
    </nc>
    <odxf>
      <font>
        <sz val="10"/>
        <color auto="1"/>
      </font>
    </odxf>
    <ndxf>
      <font>
        <sz val="10"/>
        <color auto="1"/>
      </font>
    </ndxf>
  </rcc>
  <rcc rId="5198" sId="3" odxf="1" dxf="1">
    <nc r="R92">
      <v>0.5</v>
    </nc>
    <odxf>
      <font>
        <sz val="10"/>
        <color auto="1"/>
      </font>
    </odxf>
    <ndxf>
      <font>
        <sz val="10"/>
        <color auto="1"/>
      </font>
    </ndxf>
  </rcc>
  <rcc rId="5199" sId="3" odxf="1" dxf="1">
    <nc r="S92">
      <v>0.5</v>
    </nc>
    <odxf>
      <font>
        <sz val="10"/>
        <color auto="1"/>
      </font>
    </odxf>
    <ndxf>
      <font>
        <sz val="10"/>
        <color auto="1"/>
      </font>
    </ndxf>
  </rcc>
  <rcc rId="5200" sId="3" odxf="1" dxf="1">
    <nc r="T92">
      <v>0.5</v>
    </nc>
    <odxf>
      <font>
        <sz val="10"/>
        <color auto="1"/>
      </font>
    </odxf>
    <ndxf>
      <font>
        <sz val="10"/>
        <color auto="1"/>
      </font>
    </ndxf>
  </rcc>
  <rcc rId="5201" sId="3" odxf="1" dxf="1">
    <nc r="U92">
      <v>3.7</v>
    </nc>
    <odxf>
      <font>
        <sz val="10"/>
        <color auto="1"/>
      </font>
    </odxf>
    <ndxf>
      <font>
        <sz val="10"/>
        <color auto="1"/>
      </font>
    </ndxf>
  </rcc>
  <rcc rId="5202" sId="3" odxf="1" dxf="1">
    <nc r="V92">
      <v>25</v>
    </nc>
    <odxf>
      <font>
        <sz val="10"/>
        <color auto="1"/>
      </font>
    </odxf>
    <ndxf>
      <font>
        <sz val="10"/>
        <color auto="1"/>
      </font>
    </ndxf>
  </rcc>
  <rcc rId="5203" sId="3" odxf="1" dxf="1">
    <nc r="W92">
      <v>34.700000000000003</v>
    </nc>
    <odxf>
      <font>
        <sz val="10"/>
        <color auto="1"/>
      </font>
    </odxf>
    <ndxf>
      <font>
        <sz val="10"/>
        <color auto="1"/>
      </font>
    </ndxf>
  </rcc>
  <rcc rId="5204" sId="3" odxf="1" dxf="1">
    <nc r="X92">
      <v>13.3</v>
    </nc>
    <odxf>
      <font>
        <sz val="10"/>
        <color auto="1"/>
      </font>
    </odxf>
    <ndxf>
      <font>
        <sz val="10"/>
        <color auto="1"/>
      </font>
    </ndxf>
  </rcc>
  <rcc rId="5205" sId="3" odxf="1" dxf="1">
    <nc r="Y92">
      <v>52.4</v>
    </nc>
    <odxf>
      <font>
        <sz val="10"/>
        <color auto="1"/>
      </font>
    </odxf>
    <ndxf>
      <font>
        <sz val="10"/>
        <color auto="1"/>
      </font>
    </ndxf>
  </rcc>
  <rcc rId="5206" sId="3" odxf="1" dxf="1">
    <nc r="Z92">
      <v>86.8</v>
    </nc>
    <odxf>
      <font>
        <sz val="10"/>
        <color auto="1"/>
      </font>
    </odxf>
    <ndxf>
      <font>
        <sz val="10"/>
        <color auto="1"/>
      </font>
    </ndxf>
  </rcc>
  <rcc rId="5207" sId="3" odxf="1" dxf="1">
    <nc r="AA92">
      <v>96.4</v>
    </nc>
    <odxf>
      <font>
        <sz val="10"/>
        <color auto="1"/>
      </font>
    </odxf>
    <ndxf>
      <font>
        <sz val="10"/>
        <color auto="1"/>
      </font>
    </ndxf>
  </rcc>
  <rcc rId="5208" sId="3" odxf="1" dxf="1">
    <nc r="AB92">
      <v>100.1</v>
    </nc>
    <odxf>
      <font>
        <sz val="10"/>
        <color auto="1"/>
      </font>
    </odxf>
    <ndxf>
      <font>
        <sz val="10"/>
        <color auto="1"/>
      </font>
    </ndxf>
  </rcc>
  <rcc rId="5209" sId="3" odxf="1" dxf="1">
    <nc r="AC92">
      <v>89.9</v>
    </nc>
    <odxf>
      <font>
        <sz val="10"/>
        <color auto="1"/>
      </font>
    </odxf>
    <ndxf>
      <font>
        <sz val="10"/>
        <color auto="1"/>
      </font>
    </ndxf>
  </rcc>
  <rcc rId="5210" sId="3" odxf="1" dxf="1">
    <nc r="AD92">
      <v>63</v>
    </nc>
    <odxf>
      <font>
        <sz val="10"/>
        <color auto="1"/>
      </font>
    </odxf>
    <ndxf>
      <font>
        <sz val="10"/>
        <color auto="1"/>
      </font>
    </ndxf>
  </rcc>
  <rcc rId="5211" sId="3" odxf="1" dxf="1">
    <nc r="AE92">
      <v>89.5</v>
    </nc>
    <odxf>
      <font>
        <sz val="10"/>
        <color auto="1"/>
      </font>
    </odxf>
    <ndxf>
      <font>
        <sz val="10"/>
        <color auto="1"/>
      </font>
    </ndxf>
  </rcc>
  <rcc rId="5212" sId="3" odxf="1" dxf="1">
    <nc r="AF92">
      <v>77.099999999999994</v>
    </nc>
    <odxf>
      <font>
        <sz val="10"/>
        <color auto="1"/>
      </font>
    </odxf>
    <ndxf>
      <font>
        <sz val="10"/>
        <color auto="1"/>
      </font>
    </ndxf>
  </rcc>
  <rcc rId="5213" sId="3" odxf="1" dxf="1">
    <nc r="AG92">
      <v>66.3</v>
    </nc>
    <odxf>
      <font>
        <sz val="10"/>
        <color auto="1"/>
      </font>
    </odxf>
    <ndxf>
      <font>
        <sz val="10"/>
        <color auto="1"/>
      </font>
    </ndxf>
  </rcc>
  <rcc rId="5214" sId="3" odxf="1" dxf="1">
    <nc r="AH92">
      <v>74.599999999999994</v>
    </nc>
    <odxf>
      <font>
        <sz val="10"/>
        <color auto="1"/>
      </font>
    </odxf>
    <ndxf>
      <font>
        <sz val="10"/>
        <color auto="1"/>
      </font>
    </ndxf>
  </rcc>
  <rcc rId="5215" sId="3" odxf="1" dxf="1">
    <nc r="AI92">
      <v>109.6</v>
    </nc>
    <odxf>
      <font>
        <sz val="10"/>
        <color auto="1"/>
      </font>
    </odxf>
    <ndxf>
      <font>
        <sz val="10"/>
        <color auto="1"/>
      </font>
    </ndxf>
  </rcc>
  <rcc rId="5216" sId="3" odxf="1" dxf="1">
    <nc r="AJ92">
      <v>88.4</v>
    </nc>
    <odxf>
      <font>
        <sz val="10"/>
        <color auto="1"/>
      </font>
    </odxf>
    <ndxf>
      <font>
        <sz val="10"/>
        <color auto="1"/>
      </font>
    </ndxf>
  </rcc>
  <rcc rId="5217" sId="3" odxf="1" dxf="1">
    <nc r="AK92">
      <v>67.5</v>
    </nc>
    <odxf>
      <font>
        <sz val="10"/>
        <color auto="1"/>
      </font>
    </odxf>
    <ndxf>
      <font>
        <sz val="10"/>
        <color auto="1"/>
      </font>
    </ndxf>
  </rcc>
  <rcc rId="5218" sId="3" odxf="1" dxf="1">
    <nc r="AL92">
      <v>98.6</v>
    </nc>
    <odxf>
      <font>
        <sz val="10"/>
        <color auto="1"/>
      </font>
    </odxf>
    <ndxf>
      <font>
        <sz val="10"/>
        <color auto="1"/>
      </font>
    </ndxf>
  </rcc>
  <rcc rId="5219" sId="3" odxf="1" dxf="1">
    <nc r="AM92">
      <v>83.2</v>
    </nc>
    <odxf>
      <font>
        <sz val="10"/>
        <color auto="1"/>
      </font>
    </odxf>
    <ndxf>
      <font>
        <sz val="10"/>
        <color auto="1"/>
      </font>
    </ndxf>
  </rcc>
  <rcc rId="5220" sId="3" odxf="1" dxf="1">
    <nc r="AN92">
      <v>64</v>
    </nc>
    <odxf>
      <font>
        <sz val="10"/>
        <color auto="1"/>
      </font>
    </odxf>
    <ndxf>
      <font>
        <sz val="10"/>
        <color auto="1"/>
      </font>
    </ndxf>
  </rcc>
  <rcc rId="5221" sId="3" odxf="1" dxf="1">
    <nc r="AO92">
      <v>24.5</v>
    </nc>
    <odxf>
      <font>
        <sz val="10"/>
        <color auto="1"/>
      </font>
    </odxf>
    <ndxf>
      <font>
        <sz val="10"/>
        <color auto="1"/>
      </font>
    </ndxf>
  </rcc>
  <rcc rId="5222" sId="3" odxf="1" dxf="1">
    <nc r="AP92">
      <v>34.6</v>
    </nc>
    <odxf>
      <font>
        <sz val="10"/>
        <color auto="1"/>
      </font>
    </odxf>
    <ndxf>
      <font>
        <sz val="10"/>
        <color auto="1"/>
      </font>
    </ndxf>
  </rcc>
  <rcc rId="5223" sId="3" odxf="1" dxf="1">
    <nc r="AQ92">
      <v>5.5</v>
    </nc>
    <odxf>
      <font>
        <sz val="10"/>
        <color auto="1"/>
      </font>
    </odxf>
    <ndxf>
      <font>
        <sz val="10"/>
        <color auto="1"/>
      </font>
    </ndxf>
  </rcc>
  <rcc rId="5224" sId="3" odxf="1" dxf="1">
    <nc r="AR92">
      <v>0.1</v>
    </nc>
    <odxf>
      <font>
        <sz val="10"/>
        <color auto="1"/>
      </font>
    </odxf>
    <ndxf>
      <font>
        <sz val="10"/>
        <color auto="1"/>
      </font>
    </ndxf>
  </rcc>
  <rcc rId="5225" sId="3" odxf="1" dxf="1">
    <nc r="AS92">
      <v>0.5</v>
    </nc>
    <odxf>
      <font>
        <sz val="10"/>
        <color auto="1"/>
      </font>
    </odxf>
    <ndxf>
      <font>
        <sz val="10"/>
        <color auto="1"/>
      </font>
    </ndxf>
  </rcc>
  <rcc rId="5226" sId="3" odxf="1" dxf="1">
    <nc r="AT92">
      <v>0.5</v>
    </nc>
    <odxf>
      <font>
        <sz val="10"/>
        <color auto="1"/>
      </font>
    </odxf>
    <ndxf>
      <font>
        <sz val="10"/>
        <color auto="1"/>
      </font>
    </ndxf>
  </rcc>
  <rcc rId="5227" sId="3" odxf="1" dxf="1">
    <nc r="AU92">
      <v>0.5</v>
    </nc>
    <odxf>
      <font>
        <sz val="10"/>
        <color auto="1"/>
      </font>
    </odxf>
    <ndxf>
      <font>
        <sz val="10"/>
        <color auto="1"/>
      </font>
    </ndxf>
  </rcc>
  <rcc rId="5228" sId="3" odxf="1" dxf="1">
    <nc r="AV92">
      <v>0.5</v>
    </nc>
    <odxf>
      <font>
        <sz val="10"/>
        <color auto="1"/>
      </font>
    </odxf>
    <ndxf>
      <font>
        <sz val="10"/>
        <color auto="1"/>
      </font>
    </ndxf>
  </rcc>
  <rcc rId="5229" sId="3" odxf="1" dxf="1">
    <nc r="AW92">
      <v>0.5</v>
    </nc>
    <odxf>
      <font>
        <sz val="10"/>
        <color auto="1"/>
      </font>
    </odxf>
    <ndxf>
      <font>
        <sz val="10"/>
        <color auto="1"/>
      </font>
    </ndxf>
  </rcc>
  <rcc rId="5230" sId="3" odxf="1" dxf="1">
    <nc r="AX92">
      <v>0.5</v>
    </nc>
    <odxf>
      <font>
        <sz val="10"/>
        <color auto="1"/>
      </font>
    </odxf>
    <ndxf>
      <font>
        <sz val="10"/>
        <color auto="1"/>
      </font>
    </ndxf>
  </rcc>
  <rcc rId="5231" sId="3" odxf="1" dxf="1">
    <nc r="AY92">
      <v>0.5</v>
    </nc>
    <odxf>
      <font>
        <sz val="10"/>
        <color auto="1"/>
      </font>
    </odxf>
    <ndxf>
      <font>
        <sz val="10"/>
        <color auto="1"/>
      </font>
    </ndxf>
  </rcc>
  <rcc rId="5232" sId="3" odxf="1" dxf="1">
    <nc r="AZ92">
      <v>0.5</v>
    </nc>
    <odxf>
      <font>
        <sz val="10"/>
        <color auto="1"/>
      </font>
    </odxf>
    <ndxf>
      <font>
        <sz val="10"/>
        <color auto="1"/>
      </font>
    </ndxf>
  </rcc>
  <rcc rId="5233" sId="3" odxf="1" dxf="1">
    <nc r="BA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234" sId="3" odxf="1" dxf="1">
    <nc r="BB92">
      <v>0.5</v>
    </nc>
    <odxf>
      <font>
        <sz val="10"/>
        <color auto="1"/>
      </font>
    </odxf>
    <ndxf>
      <font>
        <sz val="10"/>
        <color auto="1"/>
      </font>
    </ndxf>
  </rcc>
  <rcc rId="5235" sId="3" odxf="1" dxf="1">
    <nc r="BC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236" sId="3" odxf="1" dxf="1">
    <nc r="BD92">
      <v>0.5</v>
    </nc>
    <odxf>
      <font>
        <sz val="10"/>
        <color auto="1"/>
      </font>
    </odxf>
    <ndxf>
      <font>
        <sz val="10"/>
        <color auto="1"/>
      </font>
    </ndxf>
  </rcc>
  <rcc rId="5237" sId="3" odxf="1" dxf="1">
    <nc r="BE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238" sId="3" odxf="1" dxf="1">
    <nc r="BF92">
      <v>29.4</v>
    </nc>
    <odxf>
      <font>
        <sz val="10"/>
        <color auto="1"/>
      </font>
    </odxf>
    <ndxf>
      <font>
        <sz val="10"/>
        <color auto="1"/>
      </font>
    </ndxf>
  </rcc>
  <rcc rId="5239" sId="3" odxf="1" dxf="1">
    <nc r="BG92">
      <v>122.2</v>
    </nc>
    <odxf>
      <font>
        <sz val="10"/>
        <color auto="1"/>
      </font>
    </odxf>
    <ndxf>
      <font>
        <sz val="10"/>
        <color auto="1"/>
      </font>
    </ndxf>
  </rcc>
  <rcc rId="5240" sId="3" odxf="1" dxf="1">
    <nc r="BH92">
      <v>0.1</v>
    </nc>
    <odxf>
      <font>
        <sz val="10"/>
        <color auto="1"/>
      </font>
    </odxf>
    <ndxf>
      <font>
        <sz val="10"/>
        <color auto="1"/>
      </font>
    </ndxf>
  </rcc>
  <rfmt sheetId="3" sqref="A92:XFD92" start="0" length="0">
    <dxf>
      <alignment vertical="center" wrapText="1"/>
    </dxf>
  </rfmt>
  <rcc rId="5241" sId="3" odxf="1" dxf="1">
    <oc r="A93" t="inlineStr">
      <is>
        <t>GENCO1</t>
      </is>
    </oc>
    <nc r="A93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5242" sId="3" odxf="1" dxf="1">
    <oc r="B93" t="inlineStr">
      <is>
        <t>Bình Thuận</t>
      </is>
    </oc>
    <nc r="B93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93" start="0" length="0">
    <dxf>
      <font>
        <sz val="10"/>
        <color auto="1"/>
      </font>
    </dxf>
  </rfmt>
  <rfmt sheetId="3" sqref="D93" start="0" length="0">
    <dxf>
      <font>
        <sz val="10"/>
        <color auto="1"/>
      </font>
    </dxf>
  </rfmt>
  <rcc rId="5243" sId="3" odxf="1" dxf="1">
    <oc r="E93" t="inlineStr">
      <is>
        <t>NMĐMT ĐA MI</t>
      </is>
    </oc>
    <nc r="E93" t="inlineStr">
      <is>
        <t>NMĐMT CMX</t>
      </is>
    </nc>
    <odxf>
      <font>
        <sz val="10"/>
        <color auto="1"/>
      </font>
    </odxf>
    <ndxf>
      <font>
        <sz val="10"/>
        <color auto="1"/>
      </font>
    </ndxf>
  </rcc>
  <rfmt sheetId="3" sqref="F93" start="0" length="0">
    <dxf>
      <font>
        <sz val="10"/>
        <color auto="1"/>
      </font>
    </dxf>
  </rfmt>
  <rcc rId="5244" sId="3" odxf="1" dxf="1">
    <nc r="G9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245" sId="3" odxf="1" dxf="1">
    <nc r="H93">
      <v>704.7</v>
    </nc>
    <odxf>
      <font>
        <sz val="10"/>
        <color auto="1"/>
      </font>
    </odxf>
    <ndxf>
      <font>
        <sz val="10"/>
        <color auto="1"/>
      </font>
    </ndxf>
  </rcc>
  <rfmt sheetId="3" sqref="I93" start="0" length="0">
    <dxf>
      <font>
        <sz val="10"/>
        <color auto="1"/>
      </font>
    </dxf>
  </rfmt>
  <rcc rId="5246" sId="3" odxf="1" dxf="1">
    <nc r="J93">
      <v>-0.9</v>
    </nc>
    <odxf>
      <font>
        <sz val="10"/>
        <color auto="1"/>
      </font>
    </odxf>
    <ndxf>
      <font>
        <sz val="10"/>
        <color auto="1"/>
      </font>
    </ndxf>
  </rcc>
  <rcc rId="5247" sId="3" odxf="1" dxf="1">
    <nc r="K93">
      <v>-0.9</v>
    </nc>
    <odxf>
      <font>
        <sz val="10"/>
        <color auto="1"/>
      </font>
    </odxf>
    <ndxf>
      <font>
        <sz val="10"/>
        <color auto="1"/>
      </font>
    </ndxf>
  </rcc>
  <rcc rId="5248" sId="3" odxf="1" dxf="1">
    <nc r="L93">
      <v>-0.9</v>
    </nc>
    <odxf>
      <font>
        <sz val="10"/>
        <color auto="1"/>
      </font>
    </odxf>
    <ndxf>
      <font>
        <sz val="10"/>
        <color auto="1"/>
      </font>
    </ndxf>
  </rcc>
  <rcc rId="5249" sId="3" odxf="1" dxf="1">
    <nc r="M93">
      <v>-0.9</v>
    </nc>
    <odxf>
      <font>
        <sz val="10"/>
        <color auto="1"/>
      </font>
    </odxf>
    <ndxf>
      <font>
        <sz val="10"/>
        <color auto="1"/>
      </font>
    </ndxf>
  </rcc>
  <rcc rId="5250" sId="3" odxf="1" dxf="1">
    <nc r="N93">
      <v>-0.9</v>
    </nc>
    <odxf>
      <font>
        <sz val="10"/>
        <color auto="1"/>
      </font>
    </odxf>
    <ndxf>
      <font>
        <sz val="10"/>
        <color auto="1"/>
      </font>
    </ndxf>
  </rcc>
  <rcc rId="5251" sId="3" odxf="1" dxf="1">
    <nc r="O93">
      <v>-0.9</v>
    </nc>
    <odxf>
      <font>
        <sz val="10"/>
        <color auto="1"/>
      </font>
    </odxf>
    <ndxf>
      <font>
        <sz val="10"/>
        <color auto="1"/>
      </font>
    </ndxf>
  </rcc>
  <rcc rId="5252" sId="3" odxf="1" dxf="1">
    <nc r="P93">
      <v>-0.9</v>
    </nc>
    <odxf>
      <font>
        <sz val="10"/>
        <color auto="1"/>
      </font>
    </odxf>
    <ndxf>
      <font>
        <sz val="10"/>
        <color auto="1"/>
      </font>
    </ndxf>
  </rcc>
  <rcc rId="5253" sId="3" odxf="1" dxf="1">
    <nc r="Q93">
      <v>-0.9</v>
    </nc>
    <odxf>
      <font>
        <sz val="10"/>
        <color auto="1"/>
      </font>
    </odxf>
    <ndxf>
      <font>
        <sz val="10"/>
        <color auto="1"/>
      </font>
    </ndxf>
  </rcc>
  <rcc rId="5254" sId="3" odxf="1" dxf="1">
    <nc r="R93">
      <v>-0.9</v>
    </nc>
    <odxf>
      <font>
        <sz val="10"/>
        <color auto="1"/>
      </font>
    </odxf>
    <ndxf>
      <font>
        <sz val="10"/>
        <color auto="1"/>
      </font>
    </ndxf>
  </rcc>
  <rcc rId="5255" sId="3" odxf="1" dxf="1">
    <nc r="S93">
      <v>-0.9</v>
    </nc>
    <odxf>
      <font>
        <sz val="10"/>
        <color auto="1"/>
      </font>
    </odxf>
    <ndxf>
      <font>
        <sz val="10"/>
        <color auto="1"/>
      </font>
    </ndxf>
  </rcc>
  <rcc rId="5256" sId="3" odxf="1" dxf="1">
    <nc r="T93">
      <v>-0.9</v>
    </nc>
    <odxf>
      <font>
        <sz val="10"/>
        <color auto="1"/>
      </font>
    </odxf>
    <ndxf>
      <font>
        <sz val="10"/>
        <color auto="1"/>
      </font>
    </ndxf>
  </rcc>
  <rcc rId="5257" sId="3" odxf="1" dxf="1">
    <nc r="U93">
      <v>-1</v>
    </nc>
    <odxf>
      <font>
        <sz val="10"/>
        <color auto="1"/>
      </font>
    </odxf>
    <ndxf>
      <font>
        <sz val="10"/>
        <color auto="1"/>
      </font>
    </ndxf>
  </rcc>
  <rcc rId="5258" sId="3" odxf="1" dxf="1">
    <nc r="V93">
      <v>6.1</v>
    </nc>
    <odxf>
      <font>
        <sz val="10"/>
        <color auto="1"/>
      </font>
    </odxf>
    <ndxf>
      <font>
        <sz val="10"/>
        <color auto="1"/>
      </font>
    </ndxf>
  </rcc>
  <rcc rId="5259" sId="3" odxf="1" dxf="1">
    <nc r="W93">
      <v>7.2</v>
    </nc>
    <odxf>
      <font>
        <sz val="10"/>
        <color auto="1"/>
      </font>
    </odxf>
    <ndxf>
      <font>
        <sz val="10"/>
        <color auto="1"/>
      </font>
    </ndxf>
  </rcc>
  <rcc rId="5260" sId="3" odxf="1" dxf="1">
    <nc r="X93">
      <v>-0.7</v>
    </nc>
    <odxf>
      <font>
        <sz val="10"/>
        <color auto="1"/>
      </font>
    </odxf>
    <ndxf>
      <font>
        <sz val="10"/>
        <color auto="1"/>
      </font>
    </ndxf>
  </rcc>
  <rcc rId="5261" sId="3" odxf="1" dxf="1">
    <nc r="Y93">
      <v>4.8</v>
    </nc>
    <odxf>
      <font>
        <sz val="10"/>
        <color auto="1"/>
      </font>
    </odxf>
    <ndxf>
      <font>
        <sz val="10"/>
        <color auto="1"/>
      </font>
    </ndxf>
  </rcc>
  <rcc rId="5262" sId="3" odxf="1" dxf="1">
    <nc r="Z93">
      <v>13.6</v>
    </nc>
    <odxf>
      <font>
        <sz val="10"/>
        <color auto="1"/>
      </font>
    </odxf>
    <ndxf>
      <font>
        <sz val="10"/>
        <color auto="1"/>
      </font>
    </ndxf>
  </rcc>
  <rcc rId="5263" sId="3" odxf="1" dxf="1">
    <nc r="AA93">
      <v>11.1</v>
    </nc>
    <odxf>
      <font>
        <sz val="10"/>
        <color auto="1"/>
      </font>
    </odxf>
    <ndxf>
      <font>
        <sz val="10"/>
        <color auto="1"/>
      </font>
    </ndxf>
  </rcc>
  <rcc rId="5264" sId="3" odxf="1" dxf="1">
    <nc r="AB93">
      <v>10.7</v>
    </nc>
    <odxf>
      <font>
        <sz val="10"/>
        <color auto="1"/>
      </font>
    </odxf>
    <ndxf>
      <font>
        <sz val="10"/>
        <color auto="1"/>
      </font>
    </ndxf>
  </rcc>
  <rcc rId="5265" sId="3" odxf="1" dxf="1">
    <nc r="AC93">
      <v>19.899999999999999</v>
    </nc>
    <odxf>
      <font>
        <sz val="10"/>
        <color auto="1"/>
      </font>
    </odxf>
    <ndxf>
      <font>
        <sz val="10"/>
        <color auto="1"/>
      </font>
    </ndxf>
  </rcc>
  <rcc rId="5266" sId="3" odxf="1" dxf="1">
    <nc r="AD93">
      <v>12.8</v>
    </nc>
    <odxf>
      <font>
        <sz val="10"/>
        <color auto="1"/>
      </font>
    </odxf>
    <ndxf>
      <font>
        <sz val="10"/>
        <color auto="1"/>
      </font>
    </ndxf>
  </rcc>
  <rcc rId="5267" sId="3" odxf="1" dxf="1">
    <nc r="AE93">
      <v>23.6</v>
    </nc>
    <odxf>
      <font>
        <sz val="10"/>
        <color auto="1"/>
      </font>
    </odxf>
    <ndxf>
      <font>
        <sz val="10"/>
        <color auto="1"/>
      </font>
    </ndxf>
  </rcc>
  <rcc rId="5268" sId="3" odxf="1" dxf="1">
    <nc r="AF93">
      <v>24.2</v>
    </nc>
    <odxf>
      <font>
        <sz val="10"/>
        <color auto="1"/>
      </font>
    </odxf>
    <ndxf>
      <font>
        <sz val="10"/>
        <color auto="1"/>
      </font>
    </ndxf>
  </rcc>
  <rcc rId="5269" sId="3" odxf="1" dxf="1">
    <nc r="AG93">
      <v>23.6</v>
    </nc>
    <odxf>
      <font>
        <sz val="10"/>
        <color auto="1"/>
      </font>
    </odxf>
    <ndxf>
      <font>
        <sz val="10"/>
        <color auto="1"/>
      </font>
    </ndxf>
  </rcc>
  <rcc rId="5270" sId="3" odxf="1" dxf="1">
    <nc r="AH93">
      <v>15.5</v>
    </nc>
    <odxf>
      <font>
        <sz val="10"/>
        <color auto="1"/>
      </font>
    </odxf>
    <ndxf>
      <font>
        <sz val="10"/>
        <color auto="1"/>
      </font>
    </ndxf>
  </rcc>
  <rcc rId="5271" sId="3" odxf="1" dxf="1">
    <nc r="AI93">
      <v>11.1</v>
    </nc>
    <odxf>
      <font>
        <sz val="10"/>
        <color auto="1"/>
      </font>
    </odxf>
    <ndxf>
      <font>
        <sz val="10"/>
        <color auto="1"/>
      </font>
    </ndxf>
  </rcc>
  <rcc rId="5272" sId="3" odxf="1" dxf="1">
    <nc r="AJ93">
      <v>11.8</v>
    </nc>
    <odxf>
      <font>
        <sz val="10"/>
        <color auto="1"/>
      </font>
    </odxf>
    <ndxf>
      <font>
        <sz val="10"/>
        <color auto="1"/>
      </font>
    </ndxf>
  </rcc>
  <rcc rId="5273" sId="3" odxf="1" dxf="1">
    <nc r="AK93">
      <v>12.2</v>
    </nc>
    <odxf>
      <font>
        <sz val="10"/>
        <color auto="1"/>
      </font>
    </odxf>
    <ndxf>
      <font>
        <sz val="10"/>
        <color auto="1"/>
      </font>
    </ndxf>
  </rcc>
  <rcc rId="5274" sId="3" odxf="1" dxf="1">
    <nc r="AL93">
      <v>22.9</v>
    </nc>
    <odxf>
      <font>
        <sz val="10"/>
        <color auto="1"/>
      </font>
    </odxf>
    <ndxf>
      <font>
        <sz val="10"/>
        <color auto="1"/>
      </font>
    </ndxf>
  </rcc>
  <rcc rId="5275" sId="3" odxf="1" dxf="1">
    <nc r="AM93">
      <v>19.899999999999999</v>
    </nc>
    <odxf>
      <font>
        <sz val="10"/>
        <color auto="1"/>
      </font>
    </odxf>
    <ndxf>
      <font>
        <sz val="10"/>
        <color auto="1"/>
      </font>
    </ndxf>
  </rcc>
  <rcc rId="5276" sId="3" odxf="1" dxf="1">
    <nc r="AN93">
      <v>12.8</v>
    </nc>
    <odxf>
      <font>
        <sz val="10"/>
        <color auto="1"/>
      </font>
    </odxf>
    <ndxf>
      <font>
        <sz val="10"/>
        <color auto="1"/>
      </font>
    </ndxf>
  </rcc>
  <rcc rId="5277" sId="3" odxf="1" dxf="1">
    <nc r="AO93">
      <v>7.3</v>
    </nc>
    <odxf>
      <font>
        <sz val="10"/>
        <color auto="1"/>
      </font>
    </odxf>
    <ndxf>
      <font>
        <sz val="10"/>
        <color auto="1"/>
      </font>
    </ndxf>
  </rcc>
  <rcc rId="5278" sId="3" odxf="1" dxf="1">
    <nc r="AP93">
      <v>11.2</v>
    </nc>
    <odxf>
      <font>
        <sz val="10"/>
        <color auto="1"/>
      </font>
    </odxf>
    <ndxf>
      <font>
        <sz val="10"/>
        <color auto="1"/>
      </font>
    </ndxf>
  </rcc>
  <rcc rId="5279" sId="3" odxf="1" dxf="1">
    <nc r="AQ93">
      <v>-3.2</v>
    </nc>
    <odxf>
      <font>
        <sz val="10"/>
        <color auto="1"/>
      </font>
    </odxf>
    <ndxf>
      <font>
        <sz val="10"/>
        <color auto="1"/>
      </font>
    </ndxf>
  </rcc>
  <rcc rId="5280" sId="3" odxf="1" dxf="1">
    <nc r="AR93">
      <v>-1.4</v>
    </nc>
    <odxf>
      <font>
        <sz val="10"/>
        <color auto="1"/>
      </font>
    </odxf>
    <ndxf>
      <font>
        <sz val="10"/>
        <color auto="1"/>
      </font>
    </ndxf>
  </rcc>
  <rcc rId="5281" sId="3" odxf="1" dxf="1">
    <nc r="AS93">
      <v>-0.9</v>
    </nc>
    <odxf>
      <font>
        <sz val="10"/>
        <color auto="1"/>
      </font>
    </odxf>
    <ndxf>
      <font>
        <sz val="10"/>
        <color auto="1"/>
      </font>
    </ndxf>
  </rcc>
  <rcc rId="5282" sId="3" odxf="1" dxf="1">
    <nc r="AT93">
      <v>-0.9</v>
    </nc>
    <odxf>
      <font>
        <sz val="10"/>
        <color auto="1"/>
      </font>
    </odxf>
    <ndxf>
      <font>
        <sz val="10"/>
        <color auto="1"/>
      </font>
    </ndxf>
  </rcc>
  <rcc rId="5283" sId="3" odxf="1" dxf="1">
    <nc r="AU93">
      <v>-0.9</v>
    </nc>
    <odxf>
      <font>
        <sz val="10"/>
        <color auto="1"/>
      </font>
    </odxf>
    <ndxf>
      <font>
        <sz val="10"/>
        <color auto="1"/>
      </font>
    </ndxf>
  </rcc>
  <rcc rId="5284" sId="3" odxf="1" dxf="1">
    <nc r="AV93">
      <v>-0.9</v>
    </nc>
    <odxf>
      <font>
        <sz val="10"/>
        <color auto="1"/>
      </font>
    </odxf>
    <ndxf>
      <font>
        <sz val="10"/>
        <color auto="1"/>
      </font>
    </ndxf>
  </rcc>
  <rcc rId="5285" sId="3" odxf="1" dxf="1">
    <nc r="AW93">
      <v>-0.9</v>
    </nc>
    <odxf>
      <font>
        <sz val="10"/>
        <color auto="1"/>
      </font>
    </odxf>
    <ndxf>
      <font>
        <sz val="10"/>
        <color auto="1"/>
      </font>
    </ndxf>
  </rcc>
  <rcc rId="5286" sId="3" odxf="1" dxf="1">
    <nc r="AX93">
      <v>-0.9</v>
    </nc>
    <odxf>
      <font>
        <sz val="10"/>
        <color auto="1"/>
      </font>
    </odxf>
    <ndxf>
      <font>
        <sz val="10"/>
        <color auto="1"/>
      </font>
    </ndxf>
  </rcc>
  <rcc rId="5287" sId="3" odxf="1" dxf="1">
    <nc r="AY93">
      <v>-0.9</v>
    </nc>
    <odxf>
      <font>
        <sz val="10"/>
        <color auto="1"/>
      </font>
    </odxf>
    <ndxf>
      <font>
        <sz val="10"/>
        <color auto="1"/>
      </font>
    </ndxf>
  </rcc>
  <rcc rId="5288" sId="3" odxf="1" dxf="1">
    <nc r="AZ93">
      <v>-0.9</v>
    </nc>
    <odxf>
      <font>
        <sz val="10"/>
        <color auto="1"/>
      </font>
    </odxf>
    <ndxf>
      <font>
        <sz val="10"/>
        <color auto="1"/>
      </font>
    </ndxf>
  </rcc>
  <rcc rId="5289" sId="3" odxf="1" dxf="1">
    <nc r="BA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290" sId="3" odxf="1" dxf="1">
    <nc r="BB93">
      <v>-0.9</v>
    </nc>
    <odxf>
      <font>
        <sz val="10"/>
        <color auto="1"/>
      </font>
    </odxf>
    <ndxf>
      <font>
        <sz val="10"/>
        <color auto="1"/>
      </font>
    </ndxf>
  </rcc>
  <rcc rId="5291" sId="3" odxf="1" dxf="1">
    <nc r="BC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292" sId="3" odxf="1" dxf="1">
    <nc r="BD93">
      <v>-0.9</v>
    </nc>
    <odxf>
      <font>
        <sz val="10"/>
        <color auto="1"/>
      </font>
    </odxf>
    <ndxf>
      <font>
        <sz val="10"/>
        <color auto="1"/>
      </font>
    </ndxf>
  </rcc>
  <rcc rId="5293" sId="3" odxf="1" dxf="1">
    <nc r="BE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294" sId="3" odxf="1" dxf="1">
    <nc r="BF93">
      <v>29.4</v>
    </nc>
    <odxf>
      <font>
        <sz val="10"/>
        <color auto="1"/>
      </font>
    </odxf>
    <ndxf>
      <font>
        <sz val="10"/>
        <color auto="1"/>
      </font>
    </ndxf>
  </rcc>
  <rcc rId="5295" sId="3" odxf="1" dxf="1">
    <nc r="BG93">
      <v>122.2</v>
    </nc>
    <odxf>
      <font>
        <sz val="10"/>
        <color auto="1"/>
      </font>
    </odxf>
    <ndxf>
      <font>
        <sz val="10"/>
        <color auto="1"/>
      </font>
    </ndxf>
  </rcc>
  <rcc rId="5296" sId="3" odxf="1" dxf="1">
    <nc r="BH93">
      <v>0.1</v>
    </nc>
    <odxf>
      <font>
        <sz val="10"/>
        <color auto="1"/>
      </font>
    </odxf>
    <ndxf>
      <font>
        <sz val="10"/>
        <color auto="1"/>
      </font>
    </ndxf>
  </rcc>
  <rfmt sheetId="3" sqref="A93:XFD93" start="0" length="0">
    <dxf>
      <alignment vertical="center" wrapText="1"/>
    </dxf>
  </rfmt>
  <rcc rId="5297" sId="3" odxf="1" dxf="1">
    <oc r="A94" t="inlineStr">
      <is>
        <t>Ngoài EVN</t>
      </is>
    </oc>
    <nc r="A94" t="inlineStr">
      <is>
        <t>GENCO1</t>
      </is>
    </nc>
    <odxf>
      <font>
        <sz val="10"/>
        <color auto="1"/>
      </font>
    </odxf>
    <ndxf>
      <font>
        <sz val="10"/>
        <color auto="1"/>
      </font>
    </ndxf>
  </rcc>
  <rcc rId="5298" sId="3" odxf="1" dxf="1">
    <oc r="B94" t="inlineStr">
      <is>
        <t>Long An</t>
      </is>
    </oc>
    <nc r="B94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94" start="0" length="0">
    <dxf>
      <font>
        <sz val="10"/>
        <color auto="1"/>
      </font>
    </dxf>
  </rfmt>
  <rfmt sheetId="3" sqref="D94" start="0" length="0">
    <dxf>
      <font>
        <sz val="10"/>
        <color auto="1"/>
      </font>
    </dxf>
  </rfmt>
  <rcc rId="5299" sId="3" odxf="1" dxf="1">
    <oc r="E94" t="inlineStr">
      <is>
        <t>NMĐMT TTC ĐỨC HUỆ 1</t>
      </is>
    </oc>
    <nc r="E94" t="inlineStr">
      <is>
        <t>NMĐMT ĐA MI</t>
      </is>
    </nc>
    <odxf>
      <font>
        <sz val="10"/>
        <color auto="1"/>
      </font>
    </odxf>
    <ndxf>
      <font>
        <sz val="10"/>
        <color auto="1"/>
      </font>
    </ndxf>
  </rcc>
  <rfmt sheetId="3" sqref="F94" start="0" length="0">
    <dxf>
      <font>
        <sz val="10"/>
        <color auto="1"/>
      </font>
    </dxf>
  </rfmt>
  <rcc rId="5300" sId="3" odxf="1" dxf="1">
    <nc r="G9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301" sId="3" odxf="1" dxf="1">
    <nc r="H94">
      <v>179.5</v>
    </nc>
    <odxf>
      <font>
        <sz val="10"/>
        <color auto="1"/>
      </font>
    </odxf>
    <ndxf>
      <font>
        <sz val="10"/>
        <color auto="1"/>
      </font>
    </ndxf>
  </rcc>
  <rfmt sheetId="3" sqref="I94" start="0" length="0">
    <dxf>
      <font>
        <sz val="10"/>
        <color auto="1"/>
      </font>
    </dxf>
  </rfmt>
  <rcc rId="5302" sId="3" odxf="1" dxf="1">
    <nc r="J94">
      <v>0.1</v>
    </nc>
    <odxf>
      <font>
        <sz val="10"/>
        <color auto="1"/>
      </font>
    </odxf>
    <ndxf>
      <font>
        <sz val="10"/>
        <color auto="1"/>
      </font>
    </ndxf>
  </rcc>
  <rcc rId="5303" sId="3" odxf="1" dxf="1">
    <nc r="K94">
      <v>0.1</v>
    </nc>
    <odxf>
      <font>
        <sz val="10"/>
        <color auto="1"/>
      </font>
    </odxf>
    <ndxf>
      <font>
        <sz val="10"/>
        <color auto="1"/>
      </font>
    </ndxf>
  </rcc>
  <rcc rId="5304" sId="3" odxf="1" dxf="1">
    <nc r="L94">
      <v>0.1</v>
    </nc>
    <odxf>
      <font>
        <sz val="10"/>
        <color auto="1"/>
      </font>
    </odxf>
    <ndxf>
      <font>
        <sz val="10"/>
        <color auto="1"/>
      </font>
    </ndxf>
  </rcc>
  <rcc rId="5305" sId="3" odxf="1" dxf="1">
    <nc r="M94">
      <v>0.1</v>
    </nc>
    <odxf>
      <font>
        <sz val="10"/>
        <color auto="1"/>
      </font>
    </odxf>
    <ndxf>
      <font>
        <sz val="10"/>
        <color auto="1"/>
      </font>
    </ndxf>
  </rcc>
  <rcc rId="5306" sId="3" odxf="1" dxf="1">
    <nc r="N94">
      <v>0.1</v>
    </nc>
    <odxf>
      <font>
        <sz val="10"/>
        <color auto="1"/>
      </font>
    </odxf>
    <ndxf>
      <font>
        <sz val="10"/>
        <color auto="1"/>
      </font>
    </ndxf>
  </rcc>
  <rcc rId="5307" sId="3" odxf="1" dxf="1">
    <nc r="O94">
      <v>0.1</v>
    </nc>
    <odxf>
      <font>
        <sz val="10"/>
        <color auto="1"/>
      </font>
    </odxf>
    <ndxf>
      <font>
        <sz val="10"/>
        <color auto="1"/>
      </font>
    </ndxf>
  </rcc>
  <rcc rId="5308" sId="3" odxf="1" dxf="1">
    <nc r="P94">
      <v>0.1</v>
    </nc>
    <odxf>
      <font>
        <sz val="10"/>
        <color auto="1"/>
      </font>
    </odxf>
    <ndxf>
      <font>
        <sz val="10"/>
        <color auto="1"/>
      </font>
    </ndxf>
  </rcc>
  <rcc rId="5309" sId="3" odxf="1" dxf="1">
    <nc r="Q94">
      <v>0.1</v>
    </nc>
    <odxf>
      <font>
        <sz val="10"/>
        <color auto="1"/>
      </font>
    </odxf>
    <ndxf>
      <font>
        <sz val="10"/>
        <color auto="1"/>
      </font>
    </ndxf>
  </rcc>
  <rcc rId="5310" sId="3" odxf="1" dxf="1">
    <nc r="R94">
      <v>0.1</v>
    </nc>
    <odxf>
      <font>
        <sz val="10"/>
        <color auto="1"/>
      </font>
    </odxf>
    <ndxf>
      <font>
        <sz val="10"/>
        <color auto="1"/>
      </font>
    </ndxf>
  </rcc>
  <rcc rId="5311" sId="3" odxf="1" dxf="1">
    <nc r="S94">
      <v>0.1</v>
    </nc>
    <odxf>
      <font>
        <sz val="10"/>
        <color auto="1"/>
      </font>
    </odxf>
    <ndxf>
      <font>
        <sz val="10"/>
        <color auto="1"/>
      </font>
    </ndxf>
  </rcc>
  <rcc rId="5312" sId="3" odxf="1" dxf="1">
    <nc r="T94">
      <v>0.1</v>
    </nc>
    <odxf>
      <font>
        <sz val="10"/>
        <color auto="1"/>
      </font>
    </odxf>
    <ndxf>
      <font>
        <sz val="10"/>
        <color auto="1"/>
      </font>
    </ndxf>
  </rcc>
  <rcc rId="5313" sId="3" odxf="1" dxf="1">
    <nc r="U94">
      <v>0.1</v>
    </nc>
    <odxf>
      <font>
        <sz val="10"/>
        <color auto="1"/>
      </font>
    </odxf>
    <ndxf>
      <font>
        <sz val="10"/>
        <color auto="1"/>
      </font>
    </ndxf>
  </rcc>
  <rcc rId="5314" sId="3" odxf="1" dxf="1">
    <nc r="V94">
      <v>1.5</v>
    </nc>
    <odxf>
      <font>
        <sz val="10"/>
        <color auto="1"/>
      </font>
    </odxf>
    <ndxf>
      <font>
        <sz val="10"/>
        <color auto="1"/>
      </font>
    </ndxf>
  </rcc>
  <rcc rId="5315" sId="3" odxf="1" dxf="1">
    <nc r="W94">
      <v>4.5999999999999996</v>
    </nc>
    <odxf>
      <font>
        <sz val="10"/>
        <color auto="1"/>
      </font>
    </odxf>
    <ndxf>
      <font>
        <sz val="10"/>
        <color auto="1"/>
      </font>
    </ndxf>
  </rcc>
  <rcc rId="5316" sId="3" odxf="1" dxf="1">
    <nc r="X94">
      <v>10</v>
    </nc>
    <odxf>
      <font>
        <sz val="10"/>
        <color auto="1"/>
      </font>
    </odxf>
    <ndxf>
      <font>
        <sz val="10"/>
        <color auto="1"/>
      </font>
    </ndxf>
  </rcc>
  <rcc rId="5317" sId="3" odxf="1" dxf="1">
    <nc r="Y94">
      <v>17.899999999999999</v>
    </nc>
    <odxf>
      <font>
        <sz val="10"/>
        <color auto="1"/>
      </font>
    </odxf>
    <ndxf>
      <font>
        <sz val="10"/>
        <color auto="1"/>
      </font>
    </ndxf>
  </rcc>
  <rcc rId="5318" sId="3" odxf="1" dxf="1">
    <nc r="Z94">
      <v>19.3</v>
    </nc>
    <odxf>
      <font>
        <sz val="10"/>
        <color auto="1"/>
      </font>
    </odxf>
    <ndxf>
      <font>
        <sz val="10"/>
        <color auto="1"/>
      </font>
    </ndxf>
  </rcc>
  <rcc rId="5319" sId="3" odxf="1" dxf="1">
    <nc r="AA94">
      <v>19.3</v>
    </nc>
    <odxf>
      <font>
        <sz val="10"/>
        <color auto="1"/>
      </font>
    </odxf>
    <ndxf>
      <font>
        <sz val="10"/>
        <color auto="1"/>
      </font>
    </ndxf>
  </rcc>
  <rcc rId="5320" sId="3" odxf="1" dxf="1">
    <nc r="AB94">
      <v>32.700000000000003</v>
    </nc>
    <odxf>
      <font>
        <sz val="10"/>
        <color auto="1"/>
      </font>
    </odxf>
    <ndxf>
      <font>
        <sz val="10"/>
        <color auto="1"/>
      </font>
    </ndxf>
  </rcc>
  <rcc rId="5321" sId="3" odxf="1" dxf="1">
    <nc r="AC94">
      <v>21.1</v>
    </nc>
    <odxf>
      <font>
        <sz val="10"/>
        <color auto="1"/>
      </font>
    </odxf>
    <ndxf>
      <font>
        <sz val="10"/>
        <color auto="1"/>
      </font>
    </ndxf>
  </rcc>
  <rcc rId="5322" sId="3" odxf="1" dxf="1">
    <nc r="AD94">
      <v>24.5</v>
    </nc>
    <odxf>
      <font>
        <sz val="10"/>
        <color auto="1"/>
      </font>
    </odxf>
    <ndxf>
      <font>
        <sz val="10"/>
        <color auto="1"/>
      </font>
    </ndxf>
  </rcc>
  <rcc rId="5323" sId="3" odxf="1" dxf="1">
    <nc r="AE94">
      <v>20.9</v>
    </nc>
    <odxf>
      <font>
        <sz val="10"/>
        <color auto="1"/>
      </font>
    </odxf>
    <ndxf>
      <font>
        <sz val="10"/>
        <color auto="1"/>
      </font>
    </ndxf>
  </rcc>
  <rcc rId="5324" sId="3" odxf="1" dxf="1">
    <nc r="AF94">
      <v>17.100000000000001</v>
    </nc>
    <odxf>
      <font>
        <sz val="10"/>
        <color auto="1"/>
      </font>
    </odxf>
    <ndxf>
      <font>
        <sz val="10"/>
        <color auto="1"/>
      </font>
    </ndxf>
  </rcc>
  <rcc rId="5325" sId="3" odxf="1" dxf="1">
    <nc r="AG94">
      <v>21.5</v>
    </nc>
    <odxf>
      <font>
        <sz val="10"/>
        <color auto="1"/>
      </font>
    </odxf>
    <ndxf>
      <font>
        <sz val="10"/>
        <color auto="1"/>
      </font>
    </ndxf>
  </rcc>
  <rcc rId="5326" sId="3" odxf="1" dxf="1">
    <nc r="AH94">
      <v>23.5</v>
    </nc>
    <odxf>
      <font>
        <sz val="10"/>
        <color auto="1"/>
      </font>
    </odxf>
    <ndxf>
      <font>
        <sz val="10"/>
        <color auto="1"/>
      </font>
    </ndxf>
  </rcc>
  <rcc rId="5327" sId="3" odxf="1" dxf="1">
    <nc r="AI94">
      <v>24.5</v>
    </nc>
    <odxf>
      <font>
        <sz val="10"/>
        <color auto="1"/>
      </font>
    </odxf>
    <ndxf>
      <font>
        <sz val="10"/>
        <color auto="1"/>
      </font>
    </ndxf>
  </rcc>
  <rcc rId="5328" sId="3" odxf="1" dxf="1">
    <nc r="AJ94">
      <v>12.3</v>
    </nc>
    <odxf>
      <font>
        <sz val="10"/>
        <color auto="1"/>
      </font>
    </odxf>
    <ndxf>
      <font>
        <sz val="10"/>
        <color auto="1"/>
      </font>
    </ndxf>
  </rcc>
  <rcc rId="5329" sId="3" odxf="1" dxf="1">
    <nc r="AK94">
      <v>23</v>
    </nc>
    <odxf>
      <font>
        <sz val="10"/>
        <color auto="1"/>
      </font>
    </odxf>
    <ndxf>
      <font>
        <sz val="10"/>
        <color auto="1"/>
      </font>
    </ndxf>
  </rcc>
  <rcc rId="5330" sId="3" odxf="1" dxf="1">
    <nc r="AL94">
      <v>20.9</v>
    </nc>
    <odxf>
      <font>
        <sz val="10"/>
        <color auto="1"/>
      </font>
    </odxf>
    <ndxf>
      <font>
        <sz val="10"/>
        <color auto="1"/>
      </font>
    </ndxf>
  </rcc>
  <rcc rId="5331" sId="3" odxf="1" dxf="1">
    <nc r="AM94">
      <v>22.4</v>
    </nc>
    <odxf>
      <font>
        <sz val="10"/>
        <color auto="1"/>
      </font>
    </odxf>
    <ndxf>
      <font>
        <sz val="10"/>
        <color auto="1"/>
      </font>
    </ndxf>
  </rcc>
  <rcc rId="5332" sId="3" odxf="1" dxf="1">
    <nc r="AN94">
      <v>21.8</v>
    </nc>
    <odxf>
      <font>
        <sz val="10"/>
        <color auto="1"/>
      </font>
    </odxf>
    <ndxf>
      <font>
        <sz val="10"/>
        <color auto="1"/>
      </font>
    </ndxf>
  </rcc>
  <rcc rId="5333" sId="3" odxf="1" dxf="1">
    <nc r="AO94">
      <v>11.1</v>
    </nc>
    <odxf>
      <font>
        <sz val="10"/>
        <color auto="1"/>
      </font>
    </odxf>
    <ndxf>
      <font>
        <sz val="10"/>
        <color auto="1"/>
      </font>
    </ndxf>
  </rcc>
  <rcc rId="5334" sId="3" odxf="1" dxf="1">
    <nc r="AP94">
      <v>5.3</v>
    </nc>
    <odxf>
      <font>
        <sz val="10"/>
        <color auto="1"/>
      </font>
    </odxf>
    <ndxf>
      <font>
        <sz val="10"/>
        <color auto="1"/>
      </font>
    </ndxf>
  </rcc>
  <rcc rId="5335" sId="3" odxf="1" dxf="1">
    <nc r="AQ94">
      <v>0.6</v>
    </nc>
    <odxf>
      <font>
        <sz val="10"/>
        <color auto="1"/>
      </font>
    </odxf>
    <ndxf>
      <font>
        <sz val="10"/>
        <color auto="1"/>
      </font>
    </ndxf>
  </rcc>
  <rcc rId="5336" sId="3" odxf="1" dxf="1">
    <nc r="AR94">
      <v>0</v>
    </nc>
    <odxf>
      <font>
        <sz val="10"/>
        <color auto="1"/>
      </font>
    </odxf>
    <ndxf>
      <font>
        <sz val="10"/>
        <color auto="1"/>
      </font>
    </ndxf>
  </rcc>
  <rcc rId="5337" sId="3" odxf="1" dxf="1">
    <nc r="AS94">
      <v>0.2</v>
    </nc>
    <odxf>
      <font>
        <sz val="10"/>
        <color auto="1"/>
      </font>
    </odxf>
    <ndxf>
      <font>
        <sz val="10"/>
        <color auto="1"/>
      </font>
    </ndxf>
  </rcc>
  <rcc rId="5338" sId="3" odxf="1" dxf="1">
    <nc r="AT94">
      <v>0.2</v>
    </nc>
    <odxf>
      <font>
        <sz val="10"/>
        <color auto="1"/>
      </font>
    </odxf>
    <ndxf>
      <font>
        <sz val="10"/>
        <color auto="1"/>
      </font>
    </ndxf>
  </rcc>
  <rcc rId="5339" sId="3" odxf="1" dxf="1">
    <nc r="AU94">
      <v>0.2</v>
    </nc>
    <odxf>
      <font>
        <sz val="10"/>
        <color auto="1"/>
      </font>
    </odxf>
    <ndxf>
      <font>
        <sz val="10"/>
        <color auto="1"/>
      </font>
    </ndxf>
  </rcc>
  <rcc rId="5340" sId="3" odxf="1" dxf="1">
    <nc r="AV94">
      <v>0.2</v>
    </nc>
    <odxf>
      <font>
        <sz val="10"/>
        <color auto="1"/>
      </font>
    </odxf>
    <ndxf>
      <font>
        <sz val="10"/>
        <color auto="1"/>
      </font>
    </ndxf>
  </rcc>
  <rcc rId="5341" sId="3" odxf="1" dxf="1">
    <nc r="AW94">
      <v>0.2</v>
    </nc>
    <odxf>
      <font>
        <sz val="10"/>
        <color auto="1"/>
      </font>
    </odxf>
    <ndxf>
      <font>
        <sz val="10"/>
        <color auto="1"/>
      </font>
    </ndxf>
  </rcc>
  <rcc rId="5342" sId="3" odxf="1" dxf="1">
    <nc r="AX94">
      <v>0.2</v>
    </nc>
    <odxf>
      <font>
        <sz val="10"/>
        <color auto="1"/>
      </font>
    </odxf>
    <ndxf>
      <font>
        <sz val="10"/>
        <color auto="1"/>
      </font>
    </ndxf>
  </rcc>
  <rcc rId="5343" sId="3" odxf="1" dxf="1">
    <nc r="AY94">
      <v>0.2</v>
    </nc>
    <odxf>
      <font>
        <sz val="10"/>
        <color auto="1"/>
      </font>
    </odxf>
    <ndxf>
      <font>
        <sz val="10"/>
        <color auto="1"/>
      </font>
    </ndxf>
  </rcc>
  <rcc rId="5344" sId="3" odxf="1" dxf="1">
    <nc r="AZ94">
      <v>0.2</v>
    </nc>
    <odxf>
      <font>
        <sz val="10"/>
        <color auto="1"/>
      </font>
    </odxf>
    <ndxf>
      <font>
        <sz val="10"/>
        <color auto="1"/>
      </font>
    </ndxf>
  </rcc>
  <rcc rId="5345" sId="3" odxf="1" dxf="1">
    <nc r="BA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346" sId="3" odxf="1" dxf="1">
    <nc r="BB94">
      <v>0.2</v>
    </nc>
    <odxf>
      <font>
        <sz val="10"/>
        <color auto="1"/>
      </font>
    </odxf>
    <ndxf>
      <font>
        <sz val="10"/>
        <color auto="1"/>
      </font>
    </ndxf>
  </rcc>
  <rcc rId="5347" sId="3" odxf="1" dxf="1">
    <nc r="BC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348" sId="3" odxf="1" dxf="1">
    <nc r="BD94">
      <v>0.2</v>
    </nc>
    <odxf>
      <font>
        <sz val="10"/>
        <color auto="1"/>
      </font>
    </odxf>
    <ndxf>
      <font>
        <sz val="10"/>
        <color auto="1"/>
      </font>
    </ndxf>
  </rcc>
  <rcc rId="5349" sId="3" odxf="1" dxf="1">
    <nc r="BE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350" sId="3" odxf="1" dxf="1">
    <nc r="BF94">
      <v>7.5</v>
    </nc>
    <odxf>
      <font>
        <sz val="10"/>
        <color auto="1"/>
      </font>
    </odxf>
    <ndxf>
      <font>
        <sz val="10"/>
        <color auto="1"/>
      </font>
    </ndxf>
  </rcc>
  <rcc rId="5351" sId="3" odxf="1" dxf="1">
    <nc r="BG94">
      <v>33.5</v>
    </nc>
    <odxf>
      <font>
        <sz val="10"/>
        <color auto="1"/>
      </font>
    </odxf>
    <ndxf>
      <font>
        <sz val="10"/>
        <color auto="1"/>
      </font>
    </ndxf>
  </rcc>
  <rcc rId="5352" sId="3" odxf="1" dxf="1">
    <nc r="BH94">
      <v>0</v>
    </nc>
    <odxf>
      <font>
        <sz val="10"/>
        <color auto="1"/>
      </font>
    </odxf>
    <ndxf>
      <font>
        <sz val="10"/>
        <color auto="1"/>
      </font>
    </ndxf>
  </rcc>
  <rfmt sheetId="3" sqref="A94:XFD94" start="0" length="0">
    <dxf>
      <alignment vertical="center" wrapText="1"/>
    </dxf>
  </rfmt>
  <rcc rId="5353" sId="3" odxf="1" dxf="1">
    <oc r="A95" t="inlineStr">
      <is>
        <t>Ngoài EVN</t>
      </is>
    </oc>
    <nc r="A95" t="inlineStr">
      <is>
        <t>GENCO1</t>
      </is>
    </nc>
    <odxf>
      <font>
        <sz val="10"/>
        <color auto="1"/>
      </font>
    </odxf>
    <ndxf>
      <font>
        <sz val="10"/>
        <color auto="1"/>
      </font>
    </ndxf>
  </rcc>
  <rcc rId="5354" sId="3" odxf="1" dxf="1">
    <oc r="B95" t="inlineStr">
      <is>
        <t>Long An</t>
      </is>
    </oc>
    <nc r="B95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95" start="0" length="0">
    <dxf>
      <font>
        <sz val="10"/>
        <color auto="1"/>
      </font>
    </dxf>
  </rfmt>
  <rfmt sheetId="3" sqref="D95" start="0" length="0">
    <dxf>
      <font>
        <sz val="10"/>
        <color auto="1"/>
      </font>
    </dxf>
  </rfmt>
  <rcc rId="5355" sId="3" odxf="1" dxf="1">
    <oc r="E95" t="inlineStr">
      <is>
        <t>NMĐMT TTC ĐỨC HUỆ 1</t>
      </is>
    </oc>
    <nc r="E95" t="inlineStr">
      <is>
        <t>NMĐMT ĐA MI</t>
      </is>
    </nc>
    <odxf>
      <font>
        <sz val="10"/>
        <color auto="1"/>
      </font>
    </odxf>
    <ndxf>
      <font>
        <sz val="10"/>
        <color auto="1"/>
      </font>
    </ndxf>
  </rcc>
  <rfmt sheetId="3" sqref="F95" start="0" length="0">
    <dxf>
      <font>
        <sz val="10"/>
        <color auto="1"/>
      </font>
    </dxf>
  </rfmt>
  <rcc rId="5356" sId="3" odxf="1" dxf="1">
    <nc r="G9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357" sId="3" odxf="1" dxf="1">
    <nc r="H95">
      <v>179.5</v>
    </nc>
    <odxf>
      <font>
        <sz val="10"/>
        <color auto="1"/>
      </font>
    </odxf>
    <ndxf>
      <font>
        <sz val="10"/>
        <color auto="1"/>
      </font>
    </ndxf>
  </rcc>
  <rfmt sheetId="3" sqref="I95" start="0" length="0">
    <dxf>
      <font>
        <sz val="10"/>
        <color auto="1"/>
      </font>
    </dxf>
  </rfmt>
  <rcc rId="5358" sId="3" odxf="1" dxf="1">
    <nc r="J95">
      <v>0.1</v>
    </nc>
    <odxf>
      <font>
        <sz val="10"/>
        <color auto="1"/>
      </font>
    </odxf>
    <ndxf>
      <font>
        <sz val="10"/>
        <color auto="1"/>
      </font>
    </ndxf>
  </rcc>
  <rcc rId="5359" sId="3" odxf="1" dxf="1">
    <nc r="K95">
      <v>0.1</v>
    </nc>
    <odxf>
      <font>
        <sz val="10"/>
        <color auto="1"/>
      </font>
    </odxf>
    <ndxf>
      <font>
        <sz val="10"/>
        <color auto="1"/>
      </font>
    </ndxf>
  </rcc>
  <rcc rId="5360" sId="3" odxf="1" dxf="1">
    <nc r="L95">
      <v>-0.2</v>
    </nc>
    <odxf>
      <font>
        <sz val="10"/>
        <color auto="1"/>
      </font>
    </odxf>
    <ndxf>
      <font>
        <sz val="10"/>
        <color auto="1"/>
      </font>
    </ndxf>
  </rcc>
  <rcc rId="5361" sId="3" odxf="1" dxf="1">
    <nc r="M95">
      <v>-0.1</v>
    </nc>
    <odxf>
      <font>
        <sz val="10"/>
        <color auto="1"/>
      </font>
    </odxf>
    <ndxf>
      <font>
        <sz val="10"/>
        <color auto="1"/>
      </font>
    </ndxf>
  </rcc>
  <rcc rId="5362" sId="3" odxf="1" dxf="1">
    <nc r="N95">
      <v>-0.1</v>
    </nc>
    <odxf>
      <font>
        <sz val="10"/>
        <color auto="1"/>
      </font>
    </odxf>
    <ndxf>
      <font>
        <sz val="10"/>
        <color auto="1"/>
      </font>
    </ndxf>
  </rcc>
  <rcc rId="5363" sId="3" odxf="1" dxf="1">
    <nc r="O95">
      <v>-0.1</v>
    </nc>
    <odxf>
      <font>
        <sz val="10"/>
        <color auto="1"/>
      </font>
    </odxf>
    <ndxf>
      <font>
        <sz val="10"/>
        <color auto="1"/>
      </font>
    </ndxf>
  </rcc>
  <rcc rId="5364" sId="3" odxf="1" dxf="1">
    <nc r="P95">
      <v>-0.1</v>
    </nc>
    <odxf>
      <font>
        <sz val="10"/>
        <color auto="1"/>
      </font>
    </odxf>
    <ndxf>
      <font>
        <sz val="10"/>
        <color auto="1"/>
      </font>
    </ndxf>
  </rcc>
  <rcc rId="5365" sId="3" odxf="1" dxf="1">
    <nc r="Q95">
      <v>0.1</v>
    </nc>
    <odxf>
      <font>
        <sz val="10"/>
        <color auto="1"/>
      </font>
    </odxf>
    <ndxf>
      <font>
        <sz val="10"/>
        <color auto="1"/>
      </font>
    </ndxf>
  </rcc>
  <rcc rId="5366" sId="3" odxf="1" dxf="1">
    <nc r="R95">
      <v>-0.1</v>
    </nc>
    <odxf>
      <font>
        <sz val="10"/>
        <color auto="1"/>
      </font>
    </odxf>
    <ndxf>
      <font>
        <sz val="10"/>
        <color auto="1"/>
      </font>
    </ndxf>
  </rcc>
  <rcc rId="5367" sId="3" odxf="1" dxf="1">
    <nc r="S95">
      <v>-0.1</v>
    </nc>
    <odxf>
      <font>
        <sz val="10"/>
        <color auto="1"/>
      </font>
    </odxf>
    <ndxf>
      <font>
        <sz val="10"/>
        <color auto="1"/>
      </font>
    </ndxf>
  </rcc>
  <rcc rId="5368" sId="3" odxf="1" dxf="1">
    <nc r="T95">
      <v>0.1</v>
    </nc>
    <odxf>
      <font>
        <sz val="10"/>
        <color auto="1"/>
      </font>
    </odxf>
    <ndxf>
      <font>
        <sz val="10"/>
        <color auto="1"/>
      </font>
    </ndxf>
  </rcc>
  <rcc rId="5369" sId="3" odxf="1" dxf="1">
    <nc r="U95">
      <v>0.7</v>
    </nc>
    <odxf>
      <font>
        <sz val="10"/>
        <color auto="1"/>
      </font>
    </odxf>
    <ndxf>
      <font>
        <sz val="10"/>
        <color auto="1"/>
      </font>
    </ndxf>
  </rcc>
  <rcc rId="5370" sId="3" odxf="1" dxf="1">
    <nc r="V95">
      <v>-5.2</v>
    </nc>
    <odxf>
      <font>
        <sz val="10"/>
        <color auto="1"/>
      </font>
    </odxf>
    <ndxf>
      <font>
        <sz val="10"/>
        <color auto="1"/>
      </font>
    </ndxf>
  </rcc>
  <rcc rId="5371" sId="3" odxf="1" dxf="1">
    <nc r="W95">
      <v>-3.9</v>
    </nc>
    <odxf>
      <font>
        <sz val="10"/>
        <color auto="1"/>
      </font>
    </odxf>
    <ndxf>
      <font>
        <sz val="10"/>
        <color auto="1"/>
      </font>
    </ndxf>
  </rcc>
  <rcc rId="5372" sId="3" odxf="1" dxf="1">
    <nc r="X95">
      <v>-6.8</v>
    </nc>
    <odxf>
      <font>
        <sz val="10"/>
        <color auto="1"/>
      </font>
    </odxf>
    <ndxf>
      <font>
        <sz val="10"/>
        <color auto="1"/>
      </font>
    </ndxf>
  </rcc>
  <rcc rId="5373" sId="3" odxf="1" dxf="1">
    <nc r="Y95">
      <v>-12.5</v>
    </nc>
    <odxf>
      <font>
        <sz val="10"/>
        <color auto="1"/>
      </font>
    </odxf>
    <ndxf>
      <font>
        <sz val="10"/>
        <color auto="1"/>
      </font>
    </ndxf>
  </rcc>
  <rcc rId="5374" sId="3" odxf="1" dxf="1">
    <nc r="Z95">
      <v>-17.7</v>
    </nc>
    <odxf>
      <font>
        <sz val="10"/>
        <color auto="1"/>
      </font>
    </odxf>
    <ndxf>
      <font>
        <sz val="10"/>
        <color auto="1"/>
      </font>
    </ndxf>
  </rcc>
  <rcc rId="5375" sId="3" odxf="1" dxf="1">
    <nc r="AA95">
      <v>-17.7</v>
    </nc>
    <odxf>
      <font>
        <sz val="10"/>
        <color auto="1"/>
      </font>
    </odxf>
    <ndxf>
      <font>
        <sz val="10"/>
        <color auto="1"/>
      </font>
    </ndxf>
  </rcc>
  <rcc rId="5376" sId="3" odxf="1" dxf="1">
    <nc r="AB95">
      <v>-12.4</v>
    </nc>
    <odxf>
      <font>
        <sz val="10"/>
        <color auto="1"/>
      </font>
    </odxf>
    <ndxf>
      <font>
        <sz val="10"/>
        <color auto="1"/>
      </font>
    </ndxf>
  </rcc>
  <rcc rId="5377" sId="3" odxf="1" dxf="1">
    <nc r="AC95">
      <v>-12.6</v>
    </nc>
    <odxf>
      <font>
        <sz val="10"/>
        <color auto="1"/>
      </font>
    </odxf>
    <ndxf>
      <font>
        <sz val="10"/>
        <color auto="1"/>
      </font>
    </ndxf>
  </rcc>
  <rcc rId="5378" sId="3" odxf="1" dxf="1">
    <nc r="AD95">
      <v>-12.6</v>
    </nc>
    <odxf>
      <font>
        <sz val="10"/>
        <color auto="1"/>
      </font>
    </odxf>
    <ndxf>
      <font>
        <sz val="10"/>
        <color auto="1"/>
      </font>
    </ndxf>
  </rcc>
  <rcc rId="5379" sId="3" odxf="1" dxf="1">
    <nc r="AE95">
      <v>-8.1999999999999993</v>
    </nc>
    <odxf>
      <font>
        <sz val="10"/>
        <color auto="1"/>
      </font>
    </odxf>
    <ndxf>
      <font>
        <sz val="10"/>
        <color auto="1"/>
      </font>
    </ndxf>
  </rcc>
  <rcc rId="5380" sId="3" odxf="1" dxf="1">
    <nc r="AF95">
      <v>1.3</v>
    </nc>
    <odxf>
      <font>
        <sz val="10"/>
        <color auto="1"/>
      </font>
    </odxf>
    <ndxf>
      <font>
        <sz val="10"/>
        <color auto="1"/>
      </font>
    </ndxf>
  </rcc>
  <rcc rId="5381" sId="3" odxf="1" dxf="1">
    <nc r="AG95">
      <v>-0.9</v>
    </nc>
    <odxf>
      <font>
        <sz val="10"/>
        <color auto="1"/>
      </font>
    </odxf>
    <ndxf>
      <font>
        <sz val="10"/>
        <color auto="1"/>
      </font>
    </ndxf>
  </rcc>
  <rcc rId="5382" sId="3" odxf="1" dxf="1">
    <nc r="AH95">
      <v>-6.7</v>
    </nc>
    <odxf>
      <font>
        <sz val="10"/>
        <color auto="1"/>
      </font>
    </odxf>
    <ndxf>
      <font>
        <sz val="10"/>
        <color auto="1"/>
      </font>
    </ndxf>
  </rcc>
  <rcc rId="5383" sId="3" odxf="1" dxf="1">
    <nc r="AI95">
      <v>-15.3</v>
    </nc>
    <odxf>
      <font>
        <sz val="10"/>
        <color auto="1"/>
      </font>
    </odxf>
    <ndxf>
      <font>
        <sz val="10"/>
        <color auto="1"/>
      </font>
    </ndxf>
  </rcc>
  <rcc rId="5384" sId="3" odxf="1" dxf="1">
    <nc r="AJ95">
      <v>-18.100000000000001</v>
    </nc>
    <odxf>
      <font>
        <sz val="10"/>
        <color auto="1"/>
      </font>
    </odxf>
    <ndxf>
      <font>
        <sz val="10"/>
        <color auto="1"/>
      </font>
    </ndxf>
  </rcc>
  <rcc rId="5385" sId="3" odxf="1" dxf="1">
    <nc r="AK95">
      <v>-15.3</v>
    </nc>
    <odxf>
      <font>
        <sz val="10"/>
        <color auto="1"/>
      </font>
    </odxf>
    <ndxf>
      <font>
        <sz val="10"/>
        <color auto="1"/>
      </font>
    </ndxf>
  </rcc>
  <rcc rId="5386" sId="3" odxf="1" dxf="1">
    <nc r="AL95">
      <v>-12.6</v>
    </nc>
    <odxf>
      <font>
        <sz val="10"/>
        <color auto="1"/>
      </font>
    </odxf>
    <ndxf>
      <font>
        <sz val="10"/>
        <color auto="1"/>
      </font>
    </ndxf>
  </rcc>
  <rcc rId="5387" sId="3" odxf="1" dxf="1">
    <nc r="AM95">
      <v>-12.7</v>
    </nc>
    <odxf>
      <font>
        <sz val="10"/>
        <color auto="1"/>
      </font>
    </odxf>
    <ndxf>
      <font>
        <sz val="10"/>
        <color auto="1"/>
      </font>
    </ndxf>
  </rcc>
  <rcc rId="5388" sId="3" odxf="1" dxf="1">
    <nc r="AN95">
      <v>-17.600000000000001</v>
    </nc>
    <odxf>
      <font>
        <sz val="10"/>
        <color auto="1"/>
      </font>
    </odxf>
    <ndxf>
      <font>
        <sz val="10"/>
        <color auto="1"/>
      </font>
    </ndxf>
  </rcc>
  <rcc rId="5389" sId="3" odxf="1" dxf="1">
    <nc r="AO95">
      <v>-6.6</v>
    </nc>
    <odxf>
      <font>
        <sz val="10"/>
        <color auto="1"/>
      </font>
    </odxf>
    <ndxf>
      <font>
        <sz val="10"/>
        <color auto="1"/>
      </font>
    </ndxf>
  </rcc>
  <rcc rId="5390" sId="3" odxf="1" dxf="1">
    <nc r="AP95">
      <v>-6.8</v>
    </nc>
    <odxf>
      <font>
        <sz val="10"/>
        <color auto="1"/>
      </font>
    </odxf>
    <ndxf>
      <font>
        <sz val="10"/>
        <color auto="1"/>
      </font>
    </ndxf>
  </rcc>
  <rcc rId="5391" sId="3" odxf="1" dxf="1">
    <nc r="AQ95">
      <v>-3.9</v>
    </nc>
    <odxf>
      <font>
        <sz val="10"/>
        <color auto="1"/>
      </font>
    </odxf>
    <ndxf>
      <font>
        <sz val="10"/>
        <color auto="1"/>
      </font>
    </ndxf>
  </rcc>
  <rcc rId="5392" sId="3" odxf="1" dxf="1">
    <nc r="AR95">
      <v>0.7</v>
    </nc>
    <odxf>
      <font>
        <sz val="10"/>
        <color auto="1"/>
      </font>
    </odxf>
    <ndxf>
      <font>
        <sz val="10"/>
        <color auto="1"/>
      </font>
    </ndxf>
  </rcc>
  <rcc rId="5393" sId="3" odxf="1" dxf="1">
    <nc r="AS95">
      <v>0.1</v>
    </nc>
    <odxf>
      <font>
        <sz val="10"/>
        <color auto="1"/>
      </font>
    </odxf>
    <ndxf>
      <font>
        <sz val="10"/>
        <color auto="1"/>
      </font>
    </ndxf>
  </rcc>
  <rcc rId="5394" sId="3" odxf="1" dxf="1">
    <nc r="AT95">
      <v>-0.1</v>
    </nc>
    <odxf>
      <font>
        <sz val="10"/>
        <color auto="1"/>
      </font>
    </odxf>
    <ndxf>
      <font>
        <sz val="10"/>
        <color auto="1"/>
      </font>
    </ndxf>
  </rcc>
  <rcc rId="5395" sId="3" odxf="1" dxf="1">
    <nc r="AU95">
      <v>0.1</v>
    </nc>
    <odxf>
      <font>
        <sz val="10"/>
        <color auto="1"/>
      </font>
    </odxf>
    <ndxf>
      <font>
        <sz val="10"/>
        <color auto="1"/>
      </font>
    </ndxf>
  </rcc>
  <rcc rId="5396" sId="3" odxf="1" dxf="1">
    <nc r="AV95">
      <v>0.1</v>
    </nc>
    <odxf>
      <font>
        <sz val="10"/>
        <color auto="1"/>
      </font>
    </odxf>
    <ndxf>
      <font>
        <sz val="10"/>
        <color auto="1"/>
      </font>
    </ndxf>
  </rcc>
  <rcc rId="5397" sId="3" odxf="1" dxf="1">
    <nc r="AW95">
      <v>-0.1</v>
    </nc>
    <odxf>
      <font>
        <sz val="10"/>
        <color auto="1"/>
      </font>
    </odxf>
    <ndxf>
      <font>
        <sz val="10"/>
        <color auto="1"/>
      </font>
    </ndxf>
  </rcc>
  <rcc rId="5398" sId="3" odxf="1" dxf="1">
    <nc r="AX95">
      <v>0.1</v>
    </nc>
    <odxf>
      <font>
        <sz val="10"/>
        <color auto="1"/>
      </font>
    </odxf>
    <ndxf>
      <font>
        <sz val="10"/>
        <color auto="1"/>
      </font>
    </ndxf>
  </rcc>
  <rcc rId="5399" sId="3" odxf="1" dxf="1">
    <nc r="AY95">
      <v>0.1</v>
    </nc>
    <odxf>
      <font>
        <sz val="10"/>
        <color auto="1"/>
      </font>
    </odxf>
    <ndxf>
      <font>
        <sz val="10"/>
        <color auto="1"/>
      </font>
    </ndxf>
  </rcc>
  <rcc rId="5400" sId="3" odxf="1" dxf="1">
    <nc r="AZ95">
      <v>0.1</v>
    </nc>
    <odxf>
      <font>
        <sz val="10"/>
        <color auto="1"/>
      </font>
    </odxf>
    <ndxf>
      <font>
        <sz val="10"/>
        <color auto="1"/>
      </font>
    </ndxf>
  </rcc>
  <rcc rId="5401" sId="3" odxf="1" dxf="1">
    <nc r="BA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402" sId="3" odxf="1" dxf="1">
    <nc r="BB95">
      <v>-0.1</v>
    </nc>
    <odxf>
      <font>
        <sz val="10"/>
        <color auto="1"/>
      </font>
    </odxf>
    <ndxf>
      <font>
        <sz val="10"/>
        <color auto="1"/>
      </font>
    </ndxf>
  </rcc>
  <rcc rId="5403" sId="3" odxf="1" dxf="1">
    <nc r="BC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404" sId="3" odxf="1" dxf="1">
    <nc r="BD95">
      <v>0.1</v>
    </nc>
    <odxf>
      <font>
        <sz val="10"/>
        <color auto="1"/>
      </font>
    </odxf>
    <ndxf>
      <font>
        <sz val="10"/>
        <color auto="1"/>
      </font>
    </ndxf>
  </rcc>
  <rcc rId="5405" sId="3" odxf="1" dxf="1">
    <nc r="BE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406" sId="3" odxf="1" dxf="1">
    <nc r="BF95">
      <v>7.5</v>
    </nc>
    <odxf>
      <font>
        <sz val="10"/>
        <color auto="1"/>
      </font>
    </odxf>
    <ndxf>
      <font>
        <sz val="10"/>
        <color auto="1"/>
      </font>
    </ndxf>
  </rcc>
  <rcc rId="5407" sId="3" odxf="1" dxf="1">
    <nc r="BG95">
      <v>33.5</v>
    </nc>
    <odxf>
      <font>
        <sz val="10"/>
        <color auto="1"/>
      </font>
    </odxf>
    <ndxf>
      <font>
        <sz val="10"/>
        <color auto="1"/>
      </font>
    </ndxf>
  </rcc>
  <rcc rId="5408" sId="3" odxf="1" dxf="1">
    <nc r="BH95">
      <v>0</v>
    </nc>
    <odxf>
      <font>
        <sz val="10"/>
        <color auto="1"/>
      </font>
    </odxf>
    <ndxf>
      <font>
        <sz val="10"/>
        <color auto="1"/>
      </font>
    </ndxf>
  </rcc>
  <rfmt sheetId="3" sqref="A95:XFD95" start="0" length="0">
    <dxf>
      <alignment vertical="center" wrapText="1"/>
    </dxf>
  </rfmt>
  <rfmt sheetId="3" sqref="A96" start="0" length="0">
    <dxf>
      <font>
        <sz val="10"/>
        <color auto="1"/>
      </font>
    </dxf>
  </rfmt>
  <rcc rId="5409" sId="3" odxf="1" dxf="1">
    <oc r="B96" t="inlineStr">
      <is>
        <t>Bình Thuận</t>
      </is>
    </oc>
    <nc r="B96" t="inlineStr">
      <is>
        <t>Long An</t>
      </is>
    </nc>
    <odxf>
      <font>
        <sz val="10"/>
        <color auto="1"/>
      </font>
    </odxf>
    <ndxf>
      <font>
        <sz val="10"/>
        <color auto="1"/>
      </font>
    </ndxf>
  </rcc>
  <rfmt sheetId="3" sqref="C96" start="0" length="0">
    <dxf>
      <font>
        <sz val="10"/>
        <color auto="1"/>
      </font>
    </dxf>
  </rfmt>
  <rfmt sheetId="3" sqref="D96" start="0" length="0">
    <dxf>
      <font>
        <sz val="10"/>
        <color auto="1"/>
      </font>
    </dxf>
  </rfmt>
  <rcc rId="5410" sId="3" odxf="1" dxf="1">
    <oc r="E96" t="inlineStr">
      <is>
        <t>NMĐMT ECO SEIDO TP</t>
      </is>
    </oc>
    <nc r="E96" t="inlineStr">
      <is>
        <t>NMĐMT TTC ĐỨC HUỆ 1</t>
      </is>
    </nc>
    <odxf>
      <font>
        <sz val="10"/>
        <color auto="1"/>
      </font>
    </odxf>
    <ndxf>
      <font>
        <sz val="10"/>
        <color auto="1"/>
      </font>
    </ndxf>
  </rcc>
  <rfmt sheetId="3" sqref="F96" start="0" length="0">
    <dxf>
      <font>
        <sz val="10"/>
        <color auto="1"/>
      </font>
    </dxf>
  </rfmt>
  <rcc rId="5411" sId="3" odxf="1" dxf="1">
    <nc r="G9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412" sId="3" odxf="1" dxf="1">
    <nc r="H96">
      <v>142.80000000000001</v>
    </nc>
    <odxf>
      <font>
        <sz val="10"/>
        <color auto="1"/>
      </font>
    </odxf>
    <ndxf>
      <font>
        <sz val="10"/>
        <color auto="1"/>
      </font>
    </ndxf>
  </rcc>
  <rfmt sheetId="3" sqref="I96" start="0" length="0">
    <dxf>
      <font>
        <sz val="10"/>
        <color auto="1"/>
      </font>
    </dxf>
  </rfmt>
  <rcc rId="5413" sId="3" odxf="1" dxf="1">
    <nc r="J96">
      <v>0.2</v>
    </nc>
    <odxf>
      <font>
        <sz val="10"/>
        <color auto="1"/>
      </font>
    </odxf>
    <ndxf>
      <font>
        <sz val="10"/>
        <color auto="1"/>
      </font>
    </ndxf>
  </rcc>
  <rcc rId="5414" sId="3" odxf="1" dxf="1">
    <nc r="K96">
      <v>0.2</v>
    </nc>
    <odxf>
      <font>
        <sz val="10"/>
        <color auto="1"/>
      </font>
    </odxf>
    <ndxf>
      <font>
        <sz val="10"/>
        <color auto="1"/>
      </font>
    </ndxf>
  </rcc>
  <rcc rId="5415" sId="3" odxf="1" dxf="1">
    <nc r="L96">
      <v>0.2</v>
    </nc>
    <odxf>
      <font>
        <sz val="10"/>
        <color auto="1"/>
      </font>
    </odxf>
    <ndxf>
      <font>
        <sz val="10"/>
        <color auto="1"/>
      </font>
    </ndxf>
  </rcc>
  <rcc rId="5416" sId="3" odxf="1" dxf="1">
    <nc r="M96">
      <v>0.2</v>
    </nc>
    <odxf>
      <font>
        <sz val="10"/>
        <color auto="1"/>
      </font>
    </odxf>
    <ndxf>
      <font>
        <sz val="10"/>
        <color auto="1"/>
      </font>
    </ndxf>
  </rcc>
  <rcc rId="5417" sId="3" odxf="1" dxf="1">
    <nc r="N96">
      <v>0.2</v>
    </nc>
    <odxf>
      <font>
        <sz val="10"/>
        <color auto="1"/>
      </font>
    </odxf>
    <ndxf>
      <font>
        <sz val="10"/>
        <color auto="1"/>
      </font>
    </ndxf>
  </rcc>
  <rcc rId="5418" sId="3" odxf="1" dxf="1">
    <nc r="O96">
      <v>0.2</v>
    </nc>
    <odxf>
      <font>
        <sz val="10"/>
        <color auto="1"/>
      </font>
    </odxf>
    <ndxf>
      <font>
        <sz val="10"/>
        <color auto="1"/>
      </font>
    </ndxf>
  </rcc>
  <rcc rId="5419" sId="3" odxf="1" dxf="1">
    <nc r="P96">
      <v>0.2</v>
    </nc>
    <odxf>
      <font>
        <sz val="10"/>
        <color auto="1"/>
      </font>
    </odxf>
    <ndxf>
      <font>
        <sz val="10"/>
        <color auto="1"/>
      </font>
    </ndxf>
  </rcc>
  <rcc rId="5420" sId="3" odxf="1" dxf="1">
    <nc r="Q96">
      <v>0.2</v>
    </nc>
    <odxf>
      <font>
        <sz val="10"/>
        <color auto="1"/>
      </font>
    </odxf>
    <ndxf>
      <font>
        <sz val="10"/>
        <color auto="1"/>
      </font>
    </ndxf>
  </rcc>
  <rcc rId="5421" sId="3" odxf="1" dxf="1">
    <nc r="R96">
      <v>0.2</v>
    </nc>
    <odxf>
      <font>
        <sz val="10"/>
        <color auto="1"/>
      </font>
    </odxf>
    <ndxf>
      <font>
        <sz val="10"/>
        <color auto="1"/>
      </font>
    </ndxf>
  </rcc>
  <rcc rId="5422" sId="3" odxf="1" dxf="1">
    <nc r="S96">
      <v>0.2</v>
    </nc>
    <odxf>
      <font>
        <sz val="10"/>
        <color auto="1"/>
      </font>
    </odxf>
    <ndxf>
      <font>
        <sz val="10"/>
        <color auto="1"/>
      </font>
    </ndxf>
  </rcc>
  <rcc rId="5423" sId="3" odxf="1" dxf="1">
    <nc r="T96">
      <v>0.2</v>
    </nc>
    <odxf>
      <font>
        <sz val="10"/>
        <color auto="1"/>
      </font>
    </odxf>
    <ndxf>
      <font>
        <sz val="10"/>
        <color auto="1"/>
      </font>
    </ndxf>
  </rcc>
  <rcc rId="5424" sId="3" odxf="1" dxf="1">
    <nc r="U96">
      <v>0.4</v>
    </nc>
    <odxf>
      <font>
        <sz val="10"/>
        <color auto="1"/>
      </font>
    </odxf>
    <ndxf>
      <font>
        <sz val="10"/>
        <color auto="1"/>
      </font>
    </ndxf>
  </rcc>
  <rcc rId="5425" sId="3" odxf="1" dxf="1">
    <nc r="V96">
      <v>1.4</v>
    </nc>
    <odxf>
      <font>
        <sz val="10"/>
        <color auto="1"/>
      </font>
    </odxf>
    <ndxf>
      <font>
        <sz val="10"/>
        <color auto="1"/>
      </font>
    </ndxf>
  </rcc>
  <rcc rId="5426" sId="3" odxf="1" dxf="1">
    <nc r="W96">
      <v>3</v>
    </nc>
    <odxf>
      <font>
        <sz val="10"/>
        <color auto="1"/>
      </font>
    </odxf>
    <ndxf>
      <font>
        <sz val="10"/>
        <color auto="1"/>
      </font>
    </ndxf>
  </rcc>
  <rcc rId="5427" sId="3" odxf="1" dxf="1">
    <nc r="X96">
      <v>5.6</v>
    </nc>
    <odxf>
      <font>
        <sz val="10"/>
        <color auto="1"/>
      </font>
    </odxf>
    <ndxf>
      <font>
        <sz val="10"/>
        <color auto="1"/>
      </font>
    </ndxf>
  </rcc>
  <rcc rId="5428" sId="3" odxf="1" dxf="1">
    <nc r="Y96">
      <v>7.5</v>
    </nc>
    <odxf>
      <font>
        <sz val="10"/>
        <color auto="1"/>
      </font>
    </odxf>
    <ndxf>
      <font>
        <sz val="10"/>
        <color auto="1"/>
      </font>
    </ndxf>
  </rcc>
  <rcc rId="5429" sId="3" odxf="1" dxf="1">
    <nc r="Z96">
      <v>14.7</v>
    </nc>
    <odxf>
      <font>
        <sz val="10"/>
        <color auto="1"/>
      </font>
    </odxf>
    <ndxf>
      <font>
        <sz val="10"/>
        <color auto="1"/>
      </font>
    </ndxf>
  </rcc>
  <rcc rId="5430" sId="3" odxf="1" dxf="1">
    <nc r="AA96">
      <v>14.7</v>
    </nc>
    <odxf>
      <font>
        <sz val="10"/>
        <color auto="1"/>
      </font>
    </odxf>
    <ndxf>
      <font>
        <sz val="10"/>
        <color auto="1"/>
      </font>
    </ndxf>
  </rcc>
  <rcc rId="5431" sId="3" odxf="1" dxf="1">
    <nc r="AB96">
      <v>22.3</v>
    </nc>
    <odxf>
      <font>
        <sz val="10"/>
        <color auto="1"/>
      </font>
    </odxf>
    <ndxf>
      <font>
        <sz val="10"/>
        <color auto="1"/>
      </font>
    </ndxf>
  </rcc>
  <rcc rId="5432" sId="3" odxf="1" dxf="1">
    <nc r="AC96">
      <v>6.8</v>
    </nc>
    <odxf>
      <font>
        <sz val="10"/>
        <color auto="1"/>
      </font>
    </odxf>
    <ndxf>
      <font>
        <sz val="10"/>
        <color auto="1"/>
      </font>
    </ndxf>
  </rcc>
  <rcc rId="5433" sId="3" odxf="1" dxf="1">
    <nc r="AD96">
      <v>19</v>
    </nc>
    <odxf>
      <font>
        <sz val="10"/>
        <color auto="1"/>
      </font>
    </odxf>
    <ndxf>
      <font>
        <sz val="10"/>
        <color auto="1"/>
      </font>
    </ndxf>
  </rcc>
  <rcc rId="5434" sId="3" odxf="1" dxf="1">
    <nc r="AE96">
      <v>16.100000000000001</v>
    </nc>
    <odxf>
      <font>
        <sz val="10"/>
        <color auto="1"/>
      </font>
    </odxf>
    <ndxf>
      <font>
        <sz val="10"/>
        <color auto="1"/>
      </font>
    </ndxf>
  </rcc>
  <rcc rId="5435" sId="3" odxf="1" dxf="1">
    <nc r="AF96">
      <v>17.100000000000001</v>
    </nc>
    <odxf>
      <font>
        <sz val="10"/>
        <color auto="1"/>
      </font>
    </odxf>
    <ndxf>
      <font>
        <sz val="10"/>
        <color auto="1"/>
      </font>
    </ndxf>
  </rcc>
  <rcc rId="5436" sId="3" odxf="1" dxf="1">
    <nc r="AG96">
      <v>13.5</v>
    </nc>
    <odxf>
      <font>
        <sz val="10"/>
        <color auto="1"/>
      </font>
    </odxf>
    <ndxf>
      <font>
        <sz val="10"/>
        <color auto="1"/>
      </font>
    </ndxf>
  </rcc>
  <rcc rId="5437" sId="3" odxf="1" dxf="1">
    <nc r="AH96">
      <v>18.7</v>
    </nc>
    <odxf>
      <font>
        <sz val="10"/>
        <color auto="1"/>
      </font>
    </odxf>
    <ndxf>
      <font>
        <sz val="10"/>
        <color auto="1"/>
      </font>
    </ndxf>
  </rcc>
  <rcc rId="5438" sId="3" odxf="1" dxf="1">
    <nc r="AI96">
      <v>15</v>
    </nc>
    <odxf>
      <font>
        <sz val="10"/>
        <color auto="1"/>
      </font>
    </odxf>
    <ndxf>
      <font>
        <sz val="10"/>
        <color auto="1"/>
      </font>
    </ndxf>
  </rcc>
  <rcc rId="5439" sId="3" odxf="1" dxf="1">
    <nc r="AJ96">
      <v>19</v>
    </nc>
    <odxf>
      <font>
        <sz val="10"/>
        <color auto="1"/>
      </font>
    </odxf>
    <ndxf>
      <font>
        <sz val="10"/>
        <color auto="1"/>
      </font>
    </ndxf>
  </rcc>
  <rcc rId="5440" sId="3" odxf="1" dxf="1">
    <nc r="AK96">
      <v>16.2</v>
    </nc>
    <odxf>
      <font>
        <sz val="10"/>
        <color auto="1"/>
      </font>
    </odxf>
    <ndxf>
      <font>
        <sz val="10"/>
        <color auto="1"/>
      </font>
    </ndxf>
  </rcc>
  <rcc rId="5441" sId="3" odxf="1" dxf="1">
    <nc r="AL96">
      <v>23.7</v>
    </nc>
    <odxf>
      <font>
        <sz val="10"/>
        <color auto="1"/>
      </font>
    </odxf>
    <ndxf>
      <font>
        <sz val="10"/>
        <color auto="1"/>
      </font>
    </ndxf>
  </rcc>
  <rcc rId="5442" sId="3" odxf="1" dxf="1">
    <nc r="AM96">
      <v>10</v>
    </nc>
    <odxf>
      <font>
        <sz val="10"/>
        <color auto="1"/>
      </font>
    </odxf>
    <ndxf>
      <font>
        <sz val="10"/>
        <color auto="1"/>
      </font>
    </ndxf>
  </rcc>
  <rcc rId="5443" sId="3" odxf="1" dxf="1">
    <nc r="AN96">
      <v>12</v>
    </nc>
    <odxf>
      <font>
        <sz val="10"/>
        <color auto="1"/>
      </font>
    </odxf>
    <ndxf>
      <font>
        <sz val="10"/>
        <color auto="1"/>
      </font>
    </ndxf>
  </rcc>
  <rcc rId="5444" sId="3" odxf="1" dxf="1">
    <nc r="AO96">
      <v>19.3</v>
    </nc>
    <odxf>
      <font>
        <sz val="10"/>
        <color auto="1"/>
      </font>
    </odxf>
    <ndxf>
      <font>
        <sz val="10"/>
        <color auto="1"/>
      </font>
    </ndxf>
  </rcc>
  <rcc rId="5445" sId="3" odxf="1" dxf="1">
    <nc r="AP96">
      <v>9.3000000000000007</v>
    </nc>
    <odxf>
      <font>
        <sz val="10"/>
        <color auto="1"/>
      </font>
    </odxf>
    <ndxf>
      <font>
        <sz val="10"/>
        <color auto="1"/>
      </font>
    </ndxf>
  </rcc>
  <rcc rId="5446" sId="3" odxf="1" dxf="1">
    <nc r="AQ96">
      <v>2.6</v>
    </nc>
    <odxf>
      <font>
        <sz val="10"/>
        <color auto="1"/>
      </font>
    </odxf>
    <ndxf>
      <font>
        <sz val="10"/>
        <color auto="1"/>
      </font>
    </ndxf>
  </rcc>
  <rcc rId="5447" sId="3" odxf="1" dxf="1">
    <nc r="AR96">
      <v>0</v>
    </nc>
    <odxf>
      <font>
        <sz val="10"/>
        <color auto="1"/>
      </font>
    </odxf>
    <ndxf>
      <font>
        <sz val="10"/>
        <color auto="1"/>
      </font>
    </ndxf>
  </rcc>
  <rcc rId="5448" sId="3" odxf="1" dxf="1">
    <nc r="AS96">
      <v>0</v>
    </nc>
    <odxf>
      <font>
        <sz val="10"/>
        <color auto="1"/>
      </font>
    </odxf>
    <ndxf>
      <font>
        <sz val="10"/>
        <color auto="1"/>
      </font>
    </ndxf>
  </rcc>
  <rcc rId="5449" sId="3" odxf="1" dxf="1">
    <nc r="AT96">
      <v>0</v>
    </nc>
    <odxf>
      <font>
        <sz val="10"/>
        <color auto="1"/>
      </font>
    </odxf>
    <ndxf>
      <font>
        <sz val="10"/>
        <color auto="1"/>
      </font>
    </ndxf>
  </rcc>
  <rcc rId="5450" sId="3" odxf="1" dxf="1">
    <nc r="AU96">
      <v>0</v>
    </nc>
    <odxf>
      <font>
        <sz val="10"/>
        <color auto="1"/>
      </font>
    </odxf>
    <ndxf>
      <font>
        <sz val="10"/>
        <color auto="1"/>
      </font>
    </ndxf>
  </rcc>
  <rcc rId="5451" sId="3" odxf="1" dxf="1">
    <nc r="AV96">
      <v>0</v>
    </nc>
    <odxf>
      <font>
        <sz val="10"/>
        <color auto="1"/>
      </font>
    </odxf>
    <ndxf>
      <font>
        <sz val="10"/>
        <color auto="1"/>
      </font>
    </ndxf>
  </rcc>
  <rcc rId="5452" sId="3" odxf="1" dxf="1">
    <nc r="AW96">
      <v>0</v>
    </nc>
    <odxf>
      <font>
        <sz val="10"/>
        <color auto="1"/>
      </font>
    </odxf>
    <ndxf>
      <font>
        <sz val="10"/>
        <color auto="1"/>
      </font>
    </ndxf>
  </rcc>
  <rcc rId="5453" sId="3" odxf="1" dxf="1">
    <nc r="AX96">
      <v>0</v>
    </nc>
    <odxf>
      <font>
        <sz val="10"/>
        <color auto="1"/>
      </font>
    </odxf>
    <ndxf>
      <font>
        <sz val="10"/>
        <color auto="1"/>
      </font>
    </ndxf>
  </rcc>
  <rcc rId="5454" sId="3" odxf="1" dxf="1">
    <nc r="AY96">
      <v>0</v>
    </nc>
    <odxf>
      <font>
        <sz val="10"/>
        <color auto="1"/>
      </font>
    </odxf>
    <ndxf>
      <font>
        <sz val="10"/>
        <color auto="1"/>
      </font>
    </ndxf>
  </rcc>
  <rcc rId="5455" sId="3" odxf="1" dxf="1">
    <nc r="AZ96">
      <v>0</v>
    </nc>
    <odxf>
      <font>
        <sz val="10"/>
        <color auto="1"/>
      </font>
    </odxf>
    <ndxf>
      <font>
        <sz val="10"/>
        <color auto="1"/>
      </font>
    </ndxf>
  </rcc>
  <rcc rId="5456" sId="3" odxf="1" dxf="1">
    <nc r="BA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457" sId="3" odxf="1" dxf="1">
    <nc r="BB96">
      <v>0</v>
    </nc>
    <odxf>
      <font>
        <sz val="10"/>
        <color auto="1"/>
      </font>
    </odxf>
    <ndxf>
      <font>
        <sz val="10"/>
        <color auto="1"/>
      </font>
    </ndxf>
  </rcc>
  <rcc rId="5458" sId="3" odxf="1" dxf="1">
    <nc r="BC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459" sId="3" odxf="1" dxf="1">
    <nc r="BD96">
      <v>0</v>
    </nc>
    <odxf>
      <font>
        <sz val="10"/>
        <color auto="1"/>
      </font>
    </odxf>
    <ndxf>
      <font>
        <sz val="10"/>
        <color auto="1"/>
      </font>
    </ndxf>
  </rcc>
  <rcc rId="5460" sId="3" odxf="1" dxf="1">
    <nc r="BE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461" sId="3" odxf="1" dxf="1">
    <nc r="BF96">
      <v>6</v>
    </nc>
    <odxf>
      <font>
        <sz val="10"/>
        <color auto="1"/>
      </font>
    </odxf>
    <ndxf>
      <font>
        <sz val="10"/>
        <color auto="1"/>
      </font>
    </ndxf>
  </rcc>
  <rcc rId="5462" sId="3" odxf="1" dxf="1">
    <nc r="BG96">
      <v>30.5</v>
    </nc>
    <odxf>
      <font>
        <sz val="10"/>
        <color auto="1"/>
      </font>
    </odxf>
    <ndxf>
      <font>
        <sz val="10"/>
        <color auto="1"/>
      </font>
    </ndxf>
  </rcc>
  <rcc rId="5463" sId="3" odxf="1" dxf="1">
    <nc r="BH96">
      <v>0</v>
    </nc>
    <odxf>
      <font>
        <sz val="10"/>
        <color auto="1"/>
      </font>
    </odxf>
    <ndxf>
      <font>
        <sz val="10"/>
        <color auto="1"/>
      </font>
    </ndxf>
  </rcc>
  <rfmt sheetId="3" sqref="A96:XFD96" start="0" length="0">
    <dxf>
      <alignment vertical="center" wrapText="1"/>
    </dxf>
  </rfmt>
  <rfmt sheetId="3" sqref="A97" start="0" length="0">
    <dxf>
      <font>
        <sz val="10"/>
        <color auto="1"/>
      </font>
    </dxf>
  </rfmt>
  <rcc rId="5464" sId="3" odxf="1" dxf="1">
    <oc r="B97" t="inlineStr">
      <is>
        <t>Bình Thuận</t>
      </is>
    </oc>
    <nc r="B97" t="inlineStr">
      <is>
        <t>Long An</t>
      </is>
    </nc>
    <odxf>
      <font>
        <sz val="10"/>
        <color auto="1"/>
      </font>
    </odxf>
    <ndxf>
      <font>
        <sz val="10"/>
        <color auto="1"/>
      </font>
    </ndxf>
  </rcc>
  <rfmt sheetId="3" sqref="C97" start="0" length="0">
    <dxf>
      <font>
        <sz val="10"/>
        <color auto="1"/>
      </font>
    </dxf>
  </rfmt>
  <rfmt sheetId="3" sqref="D97" start="0" length="0">
    <dxf>
      <font>
        <sz val="10"/>
        <color auto="1"/>
      </font>
    </dxf>
  </rfmt>
  <rcc rId="5465" sId="3" odxf="1" dxf="1">
    <oc r="E97" t="inlineStr">
      <is>
        <t>NMĐMT ECO SEIDO TP</t>
      </is>
    </oc>
    <nc r="E97" t="inlineStr">
      <is>
        <t>NMĐMT TTC ĐỨC HUỆ 1</t>
      </is>
    </nc>
    <odxf>
      <font>
        <sz val="10"/>
        <color auto="1"/>
      </font>
    </odxf>
    <ndxf>
      <font>
        <sz val="10"/>
        <color auto="1"/>
      </font>
    </ndxf>
  </rcc>
  <rfmt sheetId="3" sqref="F97" start="0" length="0">
    <dxf>
      <font>
        <sz val="10"/>
        <color auto="1"/>
      </font>
    </dxf>
  </rfmt>
  <rcc rId="5466" sId="3" odxf="1" dxf="1">
    <nc r="G9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467" sId="3" odxf="1" dxf="1">
    <nc r="H97">
      <v>142.80000000000001</v>
    </nc>
    <odxf>
      <font>
        <sz val="10"/>
        <color auto="1"/>
      </font>
    </odxf>
    <ndxf>
      <font>
        <sz val="10"/>
        <color auto="1"/>
      </font>
    </ndxf>
  </rcc>
  <rfmt sheetId="3" sqref="I97" start="0" length="0">
    <dxf>
      <font>
        <sz val="10"/>
        <color auto="1"/>
      </font>
    </dxf>
  </rfmt>
  <rcc rId="5468" sId="3" odxf="1" dxf="1">
    <nc r="J97">
      <v>0</v>
    </nc>
    <odxf>
      <font>
        <sz val="10"/>
        <color auto="1"/>
      </font>
    </odxf>
    <ndxf>
      <font>
        <sz val="10"/>
        <color auto="1"/>
      </font>
    </ndxf>
  </rcc>
  <rcc rId="5469" sId="3" odxf="1" dxf="1">
    <nc r="K97">
      <v>0</v>
    </nc>
    <odxf>
      <font>
        <sz val="10"/>
        <color auto="1"/>
      </font>
    </odxf>
    <ndxf>
      <font>
        <sz val="10"/>
        <color auto="1"/>
      </font>
    </ndxf>
  </rcc>
  <rcc rId="5470" sId="3" odxf="1" dxf="1">
    <nc r="L97">
      <v>0</v>
    </nc>
    <odxf>
      <font>
        <sz val="10"/>
        <color auto="1"/>
      </font>
    </odxf>
    <ndxf>
      <font>
        <sz val="10"/>
        <color auto="1"/>
      </font>
    </ndxf>
  </rcc>
  <rcc rId="5471" sId="3" odxf="1" dxf="1">
    <nc r="M97">
      <v>0</v>
    </nc>
    <odxf>
      <font>
        <sz val="10"/>
        <color auto="1"/>
      </font>
    </odxf>
    <ndxf>
      <font>
        <sz val="10"/>
        <color auto="1"/>
      </font>
    </ndxf>
  </rcc>
  <rcc rId="5472" sId="3" odxf="1" dxf="1">
    <nc r="N97">
      <v>0</v>
    </nc>
    <odxf>
      <font>
        <sz val="10"/>
        <color auto="1"/>
      </font>
    </odxf>
    <ndxf>
      <font>
        <sz val="10"/>
        <color auto="1"/>
      </font>
    </ndxf>
  </rcc>
  <rcc rId="5473" sId="3" odxf="1" dxf="1">
    <nc r="O97">
      <v>0</v>
    </nc>
    <odxf>
      <font>
        <sz val="10"/>
        <color auto="1"/>
      </font>
    </odxf>
    <ndxf>
      <font>
        <sz val="10"/>
        <color auto="1"/>
      </font>
    </ndxf>
  </rcc>
  <rcc rId="5474" sId="3" odxf="1" dxf="1">
    <nc r="P97">
      <v>0</v>
    </nc>
    <odxf>
      <font>
        <sz val="10"/>
        <color auto="1"/>
      </font>
    </odxf>
    <ndxf>
      <font>
        <sz val="10"/>
        <color auto="1"/>
      </font>
    </ndxf>
  </rcc>
  <rcc rId="5475" sId="3" odxf="1" dxf="1">
    <nc r="Q97">
      <v>0</v>
    </nc>
    <odxf>
      <font>
        <sz val="10"/>
        <color auto="1"/>
      </font>
    </odxf>
    <ndxf>
      <font>
        <sz val="10"/>
        <color auto="1"/>
      </font>
    </ndxf>
  </rcc>
  <rcc rId="5476" sId="3" odxf="1" dxf="1">
    <nc r="R97">
      <v>0</v>
    </nc>
    <odxf>
      <font>
        <sz val="10"/>
        <color auto="1"/>
      </font>
    </odxf>
    <ndxf>
      <font>
        <sz val="10"/>
        <color auto="1"/>
      </font>
    </ndxf>
  </rcc>
  <rcc rId="5477" sId="3" odxf="1" dxf="1">
    <nc r="S97">
      <v>0</v>
    </nc>
    <odxf>
      <font>
        <sz val="10"/>
        <color auto="1"/>
      </font>
    </odxf>
    <ndxf>
      <font>
        <sz val="10"/>
        <color auto="1"/>
      </font>
    </ndxf>
  </rcc>
  <rcc rId="5478" sId="3" odxf="1" dxf="1">
    <nc r="T97">
      <v>0</v>
    </nc>
    <odxf>
      <font>
        <sz val="10"/>
        <color auto="1"/>
      </font>
    </odxf>
    <ndxf>
      <font>
        <sz val="10"/>
        <color auto="1"/>
      </font>
    </ndxf>
  </rcc>
  <rcc rId="5479" sId="3" odxf="1" dxf="1">
    <nc r="U97">
      <v>0</v>
    </nc>
    <odxf>
      <font>
        <sz val="10"/>
        <color auto="1"/>
      </font>
    </odxf>
    <ndxf>
      <font>
        <sz val="10"/>
        <color auto="1"/>
      </font>
    </ndxf>
  </rcc>
  <rcc rId="5480" sId="3" odxf="1" dxf="1">
    <nc r="V97">
      <v>0</v>
    </nc>
    <odxf>
      <font>
        <sz val="10"/>
        <color auto="1"/>
      </font>
    </odxf>
    <ndxf>
      <font>
        <sz val="10"/>
        <color auto="1"/>
      </font>
    </ndxf>
  </rcc>
  <rcc rId="5481" sId="3" odxf="1" dxf="1">
    <nc r="W97">
      <v>0</v>
    </nc>
    <odxf>
      <font>
        <sz val="10"/>
        <color auto="1"/>
      </font>
    </odxf>
    <ndxf>
      <font>
        <sz val="10"/>
        <color auto="1"/>
      </font>
    </ndxf>
  </rcc>
  <rcc rId="5482" sId="3" odxf="1" dxf="1">
    <nc r="X97">
      <v>0.2</v>
    </nc>
    <odxf>
      <font>
        <sz val="10"/>
        <color auto="1"/>
      </font>
    </odxf>
    <ndxf>
      <font>
        <sz val="10"/>
        <color auto="1"/>
      </font>
    </ndxf>
  </rcc>
  <rcc rId="5483" sId="3" odxf="1" dxf="1">
    <nc r="Y97">
      <v>0.2</v>
    </nc>
    <odxf>
      <font>
        <sz val="10"/>
        <color auto="1"/>
      </font>
    </odxf>
    <ndxf>
      <font>
        <sz val="10"/>
        <color auto="1"/>
      </font>
    </ndxf>
  </rcc>
  <rcc rId="5484" sId="3" odxf="1" dxf="1">
    <nc r="Z97">
      <v>0.8</v>
    </nc>
    <odxf>
      <font>
        <sz val="10"/>
        <color auto="1"/>
      </font>
    </odxf>
    <ndxf>
      <font>
        <sz val="10"/>
        <color auto="1"/>
      </font>
    </ndxf>
  </rcc>
  <rcc rId="5485" sId="3" odxf="1" dxf="1">
    <nc r="AA97">
      <v>0.8</v>
    </nc>
    <odxf>
      <font>
        <sz val="10"/>
        <color auto="1"/>
      </font>
    </odxf>
    <ndxf>
      <font>
        <sz val="10"/>
        <color auto="1"/>
      </font>
    </ndxf>
  </rcc>
  <rcc rId="5486" sId="3" odxf="1" dxf="1">
    <nc r="AB97">
      <v>1.6</v>
    </nc>
    <odxf>
      <font>
        <sz val="10"/>
        <color auto="1"/>
      </font>
    </odxf>
    <ndxf>
      <font>
        <sz val="10"/>
        <color auto="1"/>
      </font>
    </ndxf>
  </rcc>
  <rcc rId="5487" sId="3" odxf="1" dxf="1">
    <nc r="AC97">
      <v>0.4</v>
    </nc>
    <odxf>
      <font>
        <sz val="10"/>
        <color auto="1"/>
      </font>
    </odxf>
    <ndxf>
      <font>
        <sz val="10"/>
        <color auto="1"/>
      </font>
    </ndxf>
  </rcc>
  <rcc rId="5488" sId="3" odxf="1" dxf="1">
    <nc r="AD97">
      <v>1.4</v>
    </nc>
    <odxf>
      <font>
        <sz val="10"/>
        <color auto="1"/>
      </font>
    </odxf>
    <ndxf>
      <font>
        <sz val="10"/>
        <color auto="1"/>
      </font>
    </ndxf>
  </rcc>
  <rcc rId="5489" sId="3" odxf="1" dxf="1">
    <nc r="AE97">
      <v>1.1000000000000001</v>
    </nc>
    <odxf>
      <font>
        <sz val="10"/>
        <color auto="1"/>
      </font>
    </odxf>
    <ndxf>
      <font>
        <sz val="10"/>
        <color auto="1"/>
      </font>
    </ndxf>
  </rcc>
  <rcc rId="5490" sId="3" odxf="1" dxf="1">
    <nc r="AF97">
      <v>1.1000000000000001</v>
    </nc>
    <odxf>
      <font>
        <sz val="10"/>
        <color auto="1"/>
      </font>
    </odxf>
    <ndxf>
      <font>
        <sz val="10"/>
        <color auto="1"/>
      </font>
    </ndxf>
  </rcc>
  <rcc rId="5491" sId="3" odxf="1" dxf="1">
    <nc r="AG97">
      <v>0.7</v>
    </nc>
    <odxf>
      <font>
        <sz val="10"/>
        <color auto="1"/>
      </font>
    </odxf>
    <ndxf>
      <font>
        <sz val="10"/>
        <color auto="1"/>
      </font>
    </ndxf>
  </rcc>
  <rcc rId="5492" sId="3" odxf="1" dxf="1">
    <nc r="AH97">
      <v>1.3</v>
    </nc>
    <odxf>
      <font>
        <sz val="10"/>
        <color auto="1"/>
      </font>
    </odxf>
    <ndxf>
      <font>
        <sz val="10"/>
        <color auto="1"/>
      </font>
    </ndxf>
  </rcc>
  <rcc rId="5493" sId="3" odxf="1" dxf="1">
    <nc r="AI97">
      <v>0.9</v>
    </nc>
    <odxf>
      <font>
        <sz val="10"/>
        <color auto="1"/>
      </font>
    </odxf>
    <ndxf>
      <font>
        <sz val="10"/>
        <color auto="1"/>
      </font>
    </ndxf>
  </rcc>
  <rcc rId="5494" sId="3" odxf="1" dxf="1">
    <nc r="AJ97">
      <v>1.5</v>
    </nc>
    <odxf>
      <font>
        <sz val="10"/>
        <color auto="1"/>
      </font>
    </odxf>
    <ndxf>
      <font>
        <sz val="10"/>
        <color auto="1"/>
      </font>
    </ndxf>
  </rcc>
  <rcc rId="5495" sId="3" odxf="1" dxf="1">
    <nc r="AK97">
      <v>1.1000000000000001</v>
    </nc>
    <odxf>
      <font>
        <sz val="10"/>
        <color auto="1"/>
      </font>
    </odxf>
    <ndxf>
      <font>
        <sz val="10"/>
        <color auto="1"/>
      </font>
    </ndxf>
  </rcc>
  <rcc rId="5496" sId="3" odxf="1" dxf="1">
    <nc r="AL97">
      <v>1.9</v>
    </nc>
    <odxf>
      <font>
        <sz val="10"/>
        <color auto="1"/>
      </font>
    </odxf>
    <ndxf>
      <font>
        <sz val="10"/>
        <color auto="1"/>
      </font>
    </ndxf>
  </rcc>
  <rcc rId="5497" sId="3" odxf="1" dxf="1">
    <nc r="AM97">
      <v>0.5</v>
    </nc>
    <odxf>
      <font>
        <sz val="10"/>
        <color auto="1"/>
      </font>
    </odxf>
    <ndxf>
      <font>
        <sz val="10"/>
        <color auto="1"/>
      </font>
    </ndxf>
  </rcc>
  <rcc rId="5498" sId="3" odxf="1" dxf="1">
    <nc r="AN97">
      <v>0.5</v>
    </nc>
    <odxf>
      <font>
        <sz val="10"/>
        <color auto="1"/>
      </font>
    </odxf>
    <ndxf>
      <font>
        <sz val="10"/>
        <color auto="1"/>
      </font>
    </ndxf>
  </rcc>
  <rcc rId="5499" sId="3" odxf="1" dxf="1">
    <nc r="AO97">
      <v>1.3</v>
    </nc>
    <odxf>
      <font>
        <sz val="10"/>
        <color auto="1"/>
      </font>
    </odxf>
    <ndxf>
      <font>
        <sz val="10"/>
        <color auto="1"/>
      </font>
    </ndxf>
  </rcc>
  <rcc rId="5500" sId="3" odxf="1" dxf="1">
    <nc r="AP97">
      <v>0.5</v>
    </nc>
    <odxf>
      <font>
        <sz val="10"/>
        <color auto="1"/>
      </font>
    </odxf>
    <ndxf>
      <font>
        <sz val="10"/>
        <color auto="1"/>
      </font>
    </ndxf>
  </rcc>
  <rcc rId="5501" sId="3" odxf="1" dxf="1">
    <nc r="AQ97">
      <v>0.3</v>
    </nc>
    <odxf>
      <font>
        <sz val="10"/>
        <color auto="1"/>
      </font>
    </odxf>
    <ndxf>
      <font>
        <sz val="10"/>
        <color auto="1"/>
      </font>
    </ndxf>
  </rcc>
  <rcc rId="5502" sId="3" odxf="1" dxf="1">
    <nc r="AR97">
      <v>0.1</v>
    </nc>
    <odxf>
      <font>
        <sz val="10"/>
        <color auto="1"/>
      </font>
    </odxf>
    <ndxf>
      <font>
        <sz val="10"/>
        <color auto="1"/>
      </font>
    </ndxf>
  </rcc>
  <rcc rId="5503" sId="3" odxf="1" dxf="1">
    <nc r="AS97">
      <v>0.1</v>
    </nc>
    <odxf>
      <font>
        <sz val="10"/>
        <color auto="1"/>
      </font>
    </odxf>
    <ndxf>
      <font>
        <sz val="10"/>
        <color auto="1"/>
      </font>
    </ndxf>
  </rcc>
  <rcc rId="5504" sId="3" odxf="1" dxf="1">
    <nc r="AT97">
      <v>0.1</v>
    </nc>
    <odxf>
      <font>
        <sz val="10"/>
        <color auto="1"/>
      </font>
    </odxf>
    <ndxf>
      <font>
        <sz val="10"/>
        <color auto="1"/>
      </font>
    </ndxf>
  </rcc>
  <rcc rId="5505" sId="3" odxf="1" dxf="1">
    <nc r="AU97">
      <v>0.1</v>
    </nc>
    <odxf>
      <font>
        <sz val="10"/>
        <color auto="1"/>
      </font>
    </odxf>
    <ndxf>
      <font>
        <sz val="10"/>
        <color auto="1"/>
      </font>
    </ndxf>
  </rcc>
  <rcc rId="5506" sId="3" odxf="1" dxf="1">
    <nc r="AV97">
      <v>0.1</v>
    </nc>
    <odxf>
      <font>
        <sz val="10"/>
        <color auto="1"/>
      </font>
    </odxf>
    <ndxf>
      <font>
        <sz val="10"/>
        <color auto="1"/>
      </font>
    </ndxf>
  </rcc>
  <rcc rId="5507" sId="3" odxf="1" dxf="1">
    <nc r="AW97">
      <v>0.1</v>
    </nc>
    <odxf>
      <font>
        <sz val="10"/>
        <color auto="1"/>
      </font>
    </odxf>
    <ndxf>
      <font>
        <sz val="10"/>
        <color auto="1"/>
      </font>
    </ndxf>
  </rcc>
  <rcc rId="5508" sId="3" odxf="1" dxf="1">
    <nc r="AX97">
      <v>0.1</v>
    </nc>
    <odxf>
      <font>
        <sz val="10"/>
        <color auto="1"/>
      </font>
    </odxf>
    <ndxf>
      <font>
        <sz val="10"/>
        <color auto="1"/>
      </font>
    </ndxf>
  </rcc>
  <rcc rId="5509" sId="3" odxf="1" dxf="1">
    <nc r="AY97">
      <v>0.1</v>
    </nc>
    <odxf>
      <font>
        <sz val="10"/>
        <color auto="1"/>
      </font>
    </odxf>
    <ndxf>
      <font>
        <sz val="10"/>
        <color auto="1"/>
      </font>
    </ndxf>
  </rcc>
  <rcc rId="5510" sId="3" odxf="1" dxf="1">
    <nc r="AZ97">
      <v>0.1</v>
    </nc>
    <odxf>
      <font>
        <sz val="10"/>
        <color auto="1"/>
      </font>
    </odxf>
    <ndxf>
      <font>
        <sz val="10"/>
        <color auto="1"/>
      </font>
    </ndxf>
  </rcc>
  <rcc rId="5511" sId="3" odxf="1" dxf="1">
    <nc r="BA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512" sId="3" odxf="1" dxf="1">
    <nc r="BB97">
      <v>0.1</v>
    </nc>
    <odxf>
      <font>
        <sz val="10"/>
        <color auto="1"/>
      </font>
    </odxf>
    <ndxf>
      <font>
        <sz val="10"/>
        <color auto="1"/>
      </font>
    </ndxf>
  </rcc>
  <rcc rId="5513" sId="3" odxf="1" dxf="1">
    <nc r="BC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514" sId="3" odxf="1" dxf="1">
    <nc r="BD97">
      <v>0.1</v>
    </nc>
    <odxf>
      <font>
        <sz val="10"/>
        <color auto="1"/>
      </font>
    </odxf>
    <ndxf>
      <font>
        <sz val="10"/>
        <color auto="1"/>
      </font>
    </ndxf>
  </rcc>
  <rcc rId="5515" sId="3" odxf="1" dxf="1">
    <nc r="BE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516" sId="3" odxf="1" dxf="1">
    <nc r="BF97">
      <v>6</v>
    </nc>
    <odxf>
      <font>
        <sz val="10"/>
        <color auto="1"/>
      </font>
    </odxf>
    <ndxf>
      <font>
        <sz val="10"/>
        <color auto="1"/>
      </font>
    </ndxf>
  </rcc>
  <rcc rId="5517" sId="3" odxf="1" dxf="1">
    <nc r="BG97">
      <v>30.5</v>
    </nc>
    <odxf>
      <font>
        <sz val="10"/>
        <color auto="1"/>
      </font>
    </odxf>
    <ndxf>
      <font>
        <sz val="10"/>
        <color auto="1"/>
      </font>
    </ndxf>
  </rcc>
  <rcc rId="5518" sId="3" odxf="1" dxf="1">
    <nc r="BH97">
      <v>0</v>
    </nc>
    <odxf>
      <font>
        <sz val="10"/>
        <color auto="1"/>
      </font>
    </odxf>
    <ndxf>
      <font>
        <sz val="10"/>
        <color auto="1"/>
      </font>
    </ndxf>
  </rcc>
  <rfmt sheetId="3" sqref="A97:XFD97" start="0" length="0">
    <dxf>
      <alignment vertical="center" wrapText="1"/>
    </dxf>
  </rfmt>
  <rfmt sheetId="3" sqref="A98" start="0" length="0">
    <dxf>
      <font>
        <sz val="10"/>
        <color auto="1"/>
      </font>
    </dxf>
  </rfmt>
  <rcc rId="5519" sId="3" odxf="1" dxf="1">
    <oc r="B98" t="inlineStr">
      <is>
        <t>Long An</t>
      </is>
    </oc>
    <nc r="B98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98" start="0" length="0">
    <dxf>
      <font>
        <sz val="10"/>
        <color auto="1"/>
      </font>
    </dxf>
  </rfmt>
  <rfmt sheetId="3" sqref="D98" start="0" length="0">
    <dxf>
      <font>
        <sz val="10"/>
        <color auto="1"/>
      </font>
    </dxf>
  </rfmt>
  <rcc rId="5520" sId="3" odxf="1" dxf="1">
    <oc r="E98" t="inlineStr">
      <is>
        <t>NMĐMT EUROPLAST LONG AN</t>
      </is>
    </oc>
    <nc r="E98" t="inlineStr">
      <is>
        <t>NMĐMT ECO SEIDO TP</t>
      </is>
    </nc>
    <odxf>
      <font>
        <sz val="10"/>
        <color auto="1"/>
      </font>
    </odxf>
    <ndxf>
      <font>
        <sz val="10"/>
        <color auto="1"/>
      </font>
    </ndxf>
  </rcc>
  <rfmt sheetId="3" sqref="F98" start="0" length="0">
    <dxf>
      <font>
        <sz val="10"/>
        <color auto="1"/>
      </font>
    </dxf>
  </rfmt>
  <rcc rId="5521" sId="3" odxf="1" dxf="1">
    <nc r="G9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522" sId="3" odxf="1" dxf="1">
    <nc r="H98">
      <v>170</v>
    </nc>
    <odxf>
      <font>
        <sz val="10"/>
        <color auto="1"/>
      </font>
    </odxf>
    <ndxf>
      <font>
        <sz val="10"/>
        <color auto="1"/>
      </font>
    </ndxf>
  </rcc>
  <rfmt sheetId="3" sqref="I98" start="0" length="0">
    <dxf>
      <font>
        <sz val="10"/>
        <color auto="1"/>
      </font>
    </dxf>
  </rfmt>
  <rcc rId="5523" sId="3" odxf="1" dxf="1">
    <nc r="J98">
      <v>0</v>
    </nc>
    <odxf>
      <font>
        <sz val="10"/>
        <color auto="1"/>
      </font>
    </odxf>
    <ndxf>
      <font>
        <sz val="10"/>
        <color auto="1"/>
      </font>
    </ndxf>
  </rcc>
  <rcc rId="5524" sId="3" odxf="1" dxf="1">
    <nc r="K98">
      <v>0</v>
    </nc>
    <odxf>
      <font>
        <sz val="10"/>
        <color auto="1"/>
      </font>
    </odxf>
    <ndxf>
      <font>
        <sz val="10"/>
        <color auto="1"/>
      </font>
    </ndxf>
  </rcc>
  <rcc rId="5525" sId="3" odxf="1" dxf="1">
    <nc r="L98">
      <v>0</v>
    </nc>
    <odxf>
      <font>
        <sz val="10"/>
        <color auto="1"/>
      </font>
    </odxf>
    <ndxf>
      <font>
        <sz val="10"/>
        <color auto="1"/>
      </font>
    </ndxf>
  </rcc>
  <rcc rId="5526" sId="3" odxf="1" dxf="1">
    <nc r="M98">
      <v>0</v>
    </nc>
    <odxf>
      <font>
        <sz val="10"/>
        <color auto="1"/>
      </font>
    </odxf>
    <ndxf>
      <font>
        <sz val="10"/>
        <color auto="1"/>
      </font>
    </ndxf>
  </rcc>
  <rcc rId="5527" sId="3" odxf="1" dxf="1">
    <nc r="N98">
      <v>0</v>
    </nc>
    <odxf>
      <font>
        <sz val="10"/>
        <color auto="1"/>
      </font>
    </odxf>
    <ndxf>
      <font>
        <sz val="10"/>
        <color auto="1"/>
      </font>
    </ndxf>
  </rcc>
  <rcc rId="5528" sId="3" odxf="1" dxf="1">
    <nc r="O98">
      <v>0</v>
    </nc>
    <odxf>
      <font>
        <sz val="10"/>
        <color auto="1"/>
      </font>
    </odxf>
    <ndxf>
      <font>
        <sz val="10"/>
        <color auto="1"/>
      </font>
    </ndxf>
  </rcc>
  <rcc rId="5529" sId="3" odxf="1" dxf="1">
    <nc r="P98">
      <v>0</v>
    </nc>
    <odxf>
      <font>
        <sz val="10"/>
        <color auto="1"/>
      </font>
    </odxf>
    <ndxf>
      <font>
        <sz val="10"/>
        <color auto="1"/>
      </font>
    </ndxf>
  </rcc>
  <rcc rId="5530" sId="3" odxf="1" dxf="1">
    <nc r="Q98">
      <v>0</v>
    </nc>
    <odxf>
      <font>
        <sz val="10"/>
        <color auto="1"/>
      </font>
    </odxf>
    <ndxf>
      <font>
        <sz val="10"/>
        <color auto="1"/>
      </font>
    </ndxf>
  </rcc>
  <rcc rId="5531" sId="3" odxf="1" dxf="1">
    <nc r="R98">
      <v>0</v>
    </nc>
    <odxf>
      <font>
        <sz val="10"/>
        <color auto="1"/>
      </font>
    </odxf>
    <ndxf>
      <font>
        <sz val="10"/>
        <color auto="1"/>
      </font>
    </ndxf>
  </rcc>
  <rcc rId="5532" sId="3" odxf="1" dxf="1">
    <nc r="S98">
      <v>0</v>
    </nc>
    <odxf>
      <font>
        <sz val="10"/>
        <color auto="1"/>
      </font>
    </odxf>
    <ndxf>
      <font>
        <sz val="10"/>
        <color auto="1"/>
      </font>
    </ndxf>
  </rcc>
  <rcc rId="5533" sId="3" odxf="1" dxf="1">
    <nc r="T98">
      <v>0</v>
    </nc>
    <odxf>
      <font>
        <sz val="10"/>
        <color auto="1"/>
      </font>
    </odxf>
    <ndxf>
      <font>
        <sz val="10"/>
        <color auto="1"/>
      </font>
    </ndxf>
  </rcc>
  <rcc rId="5534" sId="3" odxf="1" dxf="1">
    <nc r="U98">
      <v>1.9</v>
    </nc>
    <odxf>
      <font>
        <sz val="10"/>
        <color auto="1"/>
      </font>
    </odxf>
    <ndxf>
      <font>
        <sz val="10"/>
        <color auto="1"/>
      </font>
    </ndxf>
  </rcc>
  <rcc rId="5535" sId="3" odxf="1" dxf="1">
    <nc r="V98">
      <v>2.8</v>
    </nc>
    <odxf>
      <font>
        <sz val="10"/>
        <color auto="1"/>
      </font>
    </odxf>
    <ndxf>
      <font>
        <sz val="10"/>
        <color auto="1"/>
      </font>
    </ndxf>
  </rcc>
  <rcc rId="5536" sId="3" odxf="1" dxf="1">
    <nc r="W98">
      <v>9.8000000000000007</v>
    </nc>
    <odxf>
      <font>
        <sz val="10"/>
        <color auto="1"/>
      </font>
    </odxf>
    <ndxf>
      <font>
        <sz val="10"/>
        <color auto="1"/>
      </font>
    </ndxf>
  </rcc>
  <rcc rId="5537" sId="3" odxf="1" dxf="1">
    <nc r="X98">
      <v>26.1</v>
    </nc>
    <odxf>
      <font>
        <sz val="10"/>
        <color auto="1"/>
      </font>
    </odxf>
    <ndxf>
      <font>
        <sz val="10"/>
        <color auto="1"/>
      </font>
    </ndxf>
  </rcc>
  <rcc rId="5538" sId="3" odxf="1" dxf="1">
    <nc r="Y98">
      <v>25.6</v>
    </nc>
    <odxf>
      <font>
        <sz val="10"/>
        <color auto="1"/>
      </font>
    </odxf>
    <ndxf>
      <font>
        <sz val="10"/>
        <color auto="1"/>
      </font>
    </ndxf>
  </rcc>
  <rcc rId="5539" sId="3" odxf="1" dxf="1">
    <nc r="Z98">
      <v>18.8</v>
    </nc>
    <odxf>
      <font>
        <sz val="10"/>
        <color auto="1"/>
      </font>
    </odxf>
    <ndxf>
      <font>
        <sz val="10"/>
        <color auto="1"/>
      </font>
    </ndxf>
  </rcc>
  <rcc rId="5540" sId="3" odxf="1" dxf="1">
    <nc r="AA98">
      <v>30.4</v>
    </nc>
    <odxf>
      <font>
        <sz val="10"/>
        <color auto="1"/>
      </font>
    </odxf>
    <ndxf>
      <font>
        <sz val="10"/>
        <color auto="1"/>
      </font>
    </ndxf>
  </rcc>
  <rcc rId="5541" sId="3" odxf="1" dxf="1">
    <nc r="AB98">
      <v>8.8000000000000007</v>
    </nc>
    <odxf>
      <font>
        <sz val="10"/>
        <color auto="1"/>
      </font>
    </odxf>
    <ndxf>
      <font>
        <sz val="10"/>
        <color auto="1"/>
      </font>
    </ndxf>
  </rcc>
  <rcc rId="5542" sId="3" odxf="1" dxf="1">
    <nc r="AC98">
      <v>13.2</v>
    </nc>
    <odxf>
      <font>
        <sz val="10"/>
        <color auto="1"/>
      </font>
    </odxf>
    <ndxf>
      <font>
        <sz val="10"/>
        <color auto="1"/>
      </font>
    </ndxf>
  </rcc>
  <rcc rId="5543" sId="3" odxf="1" dxf="1">
    <nc r="AD98">
      <v>25.1</v>
    </nc>
    <odxf>
      <font>
        <sz val="10"/>
        <color auto="1"/>
      </font>
    </odxf>
    <ndxf>
      <font>
        <sz val="10"/>
        <color auto="1"/>
      </font>
    </ndxf>
  </rcc>
  <rcc rId="5544" sId="3" odxf="1" dxf="1">
    <nc r="AE98">
      <v>17.100000000000001</v>
    </nc>
    <odxf>
      <font>
        <sz val="10"/>
        <color auto="1"/>
      </font>
    </odxf>
    <ndxf>
      <font>
        <sz val="10"/>
        <color auto="1"/>
      </font>
    </ndxf>
  </rcc>
  <rcc rId="5545" sId="3" odxf="1" dxf="1">
    <nc r="AF98">
      <v>15.5</v>
    </nc>
    <odxf>
      <font>
        <sz val="10"/>
        <color auto="1"/>
      </font>
    </odxf>
    <ndxf>
      <font>
        <sz val="10"/>
        <color auto="1"/>
      </font>
    </ndxf>
  </rcc>
  <rcc rId="5546" sId="3" odxf="1" dxf="1">
    <nc r="AG98">
      <v>28.2</v>
    </nc>
    <odxf>
      <font>
        <sz val="10"/>
        <color auto="1"/>
      </font>
    </odxf>
    <ndxf>
      <font>
        <sz val="10"/>
        <color auto="1"/>
      </font>
    </ndxf>
  </rcc>
  <rcc rId="5547" sId="3" odxf="1" dxf="1">
    <nc r="AH98">
      <v>35.200000000000003</v>
    </nc>
    <odxf>
      <font>
        <sz val="10"/>
        <color auto="1"/>
      </font>
    </odxf>
    <ndxf>
      <font>
        <sz val="10"/>
        <color auto="1"/>
      </font>
    </ndxf>
  </rcc>
  <rcc rId="5548" sId="3" odxf="1" dxf="1">
    <nc r="AI98">
      <v>30.3</v>
    </nc>
    <odxf>
      <font>
        <sz val="10"/>
        <color auto="1"/>
      </font>
    </odxf>
    <ndxf>
      <font>
        <sz val="10"/>
        <color auto="1"/>
      </font>
    </ndxf>
  </rcc>
  <rcc rId="5549" sId="3" odxf="1" dxf="1">
    <nc r="AJ98">
      <v>34.200000000000003</v>
    </nc>
    <odxf>
      <font>
        <sz val="10"/>
        <color auto="1"/>
      </font>
    </odxf>
    <ndxf>
      <font>
        <sz val="10"/>
        <color auto="1"/>
      </font>
    </ndxf>
  </rcc>
  <rcc rId="5550" sId="3" odxf="1" dxf="1">
    <nc r="AK98">
      <v>9.1999999999999993</v>
    </nc>
    <odxf>
      <font>
        <sz val="10"/>
        <color auto="1"/>
      </font>
    </odxf>
    <ndxf>
      <font>
        <sz val="10"/>
        <color auto="1"/>
      </font>
    </ndxf>
  </rcc>
  <rcc rId="5551" sId="3" odxf="1" dxf="1">
    <nc r="AL98">
      <v>11</v>
    </nc>
    <odxf>
      <font>
        <sz val="10"/>
        <color auto="1"/>
      </font>
    </odxf>
    <ndxf>
      <font>
        <sz val="10"/>
        <color auto="1"/>
      </font>
    </ndxf>
  </rcc>
  <rcc rId="5552" sId="3" odxf="1" dxf="1">
    <nc r="AM98">
      <v>9.5</v>
    </nc>
    <odxf>
      <font>
        <sz val="10"/>
        <color auto="1"/>
      </font>
    </odxf>
    <ndxf>
      <font>
        <sz val="10"/>
        <color auto="1"/>
      </font>
    </ndxf>
  </rcc>
  <rcc rId="5553" sId="3" odxf="1" dxf="1">
    <nc r="AN98">
      <v>25.3</v>
    </nc>
    <odxf>
      <font>
        <sz val="10"/>
        <color auto="1"/>
      </font>
    </odxf>
    <ndxf>
      <font>
        <sz val="10"/>
        <color auto="1"/>
      </font>
    </ndxf>
  </rcc>
  <rcc rId="5554" sId="3" odxf="1" dxf="1">
    <nc r="AO98">
      <v>5.7</v>
    </nc>
    <odxf>
      <font>
        <sz val="10"/>
        <color auto="1"/>
      </font>
    </odxf>
    <ndxf>
      <font>
        <sz val="10"/>
        <color auto="1"/>
      </font>
    </ndxf>
  </rcc>
  <rcc rId="5555" sId="3" odxf="1" dxf="1">
    <nc r="AP98">
      <v>2.7</v>
    </nc>
    <odxf>
      <font>
        <sz val="10"/>
        <color auto="1"/>
      </font>
    </odxf>
    <ndxf>
      <font>
        <sz val="10"/>
        <color auto="1"/>
      </font>
    </ndxf>
  </rcc>
  <rcc rId="5556" sId="3" odxf="1" dxf="1">
    <nc r="AQ98">
      <v>1.6</v>
    </nc>
    <odxf>
      <font>
        <sz val="10"/>
        <color auto="1"/>
      </font>
    </odxf>
    <ndxf>
      <font>
        <sz val="10"/>
        <color auto="1"/>
      </font>
    </ndxf>
  </rcc>
  <rcc rId="5557" sId="3" odxf="1" dxf="1">
    <nc r="AR98">
      <v>0</v>
    </nc>
    <odxf>
      <font>
        <sz val="10"/>
        <color auto="1"/>
      </font>
    </odxf>
    <ndxf>
      <font>
        <sz val="10"/>
        <color auto="1"/>
      </font>
    </ndxf>
  </rcc>
  <rcc rId="5558" sId="3" odxf="1" dxf="1">
    <nc r="AS98">
      <v>0</v>
    </nc>
    <odxf>
      <font>
        <sz val="10"/>
        <color auto="1"/>
      </font>
    </odxf>
    <ndxf>
      <font>
        <sz val="10"/>
        <color auto="1"/>
      </font>
    </ndxf>
  </rcc>
  <rcc rId="5559" sId="3" odxf="1" dxf="1">
    <nc r="AT98">
      <v>0</v>
    </nc>
    <odxf>
      <font>
        <sz val="10"/>
        <color auto="1"/>
      </font>
    </odxf>
    <ndxf>
      <font>
        <sz val="10"/>
        <color auto="1"/>
      </font>
    </ndxf>
  </rcc>
  <rcc rId="5560" sId="3" odxf="1" dxf="1">
    <nc r="AU98">
      <v>0</v>
    </nc>
    <odxf>
      <font>
        <sz val="10"/>
        <color auto="1"/>
      </font>
    </odxf>
    <ndxf>
      <font>
        <sz val="10"/>
        <color auto="1"/>
      </font>
    </ndxf>
  </rcc>
  <rcc rId="5561" sId="3" odxf="1" dxf="1">
    <nc r="AV98">
      <v>0</v>
    </nc>
    <odxf>
      <font>
        <sz val="10"/>
        <color auto="1"/>
      </font>
    </odxf>
    <ndxf>
      <font>
        <sz val="10"/>
        <color auto="1"/>
      </font>
    </ndxf>
  </rcc>
  <rcc rId="5562" sId="3" odxf="1" dxf="1">
    <nc r="AW98">
      <v>0</v>
    </nc>
    <odxf>
      <font>
        <sz val="10"/>
        <color auto="1"/>
      </font>
    </odxf>
    <ndxf>
      <font>
        <sz val="10"/>
        <color auto="1"/>
      </font>
    </ndxf>
  </rcc>
  <rcc rId="5563" sId="3" odxf="1" dxf="1">
    <nc r="AX98">
      <v>0</v>
    </nc>
    <odxf>
      <font>
        <sz val="10"/>
        <color auto="1"/>
      </font>
    </odxf>
    <ndxf>
      <font>
        <sz val="10"/>
        <color auto="1"/>
      </font>
    </ndxf>
  </rcc>
  <rcc rId="5564" sId="3" odxf="1" dxf="1">
    <nc r="AY98">
      <v>0</v>
    </nc>
    <odxf>
      <font>
        <sz val="10"/>
        <color auto="1"/>
      </font>
    </odxf>
    <ndxf>
      <font>
        <sz val="10"/>
        <color auto="1"/>
      </font>
    </ndxf>
  </rcc>
  <rcc rId="5565" sId="3" odxf="1" dxf="1">
    <nc r="AZ98">
      <v>0</v>
    </nc>
    <odxf>
      <font>
        <sz val="10"/>
        <color auto="1"/>
      </font>
    </odxf>
    <ndxf>
      <font>
        <sz val="10"/>
        <color auto="1"/>
      </font>
    </ndxf>
  </rcc>
  <rcc rId="5566" sId="3" odxf="1" dxf="1">
    <nc r="BA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567" sId="3" odxf="1" dxf="1">
    <nc r="BB98">
      <v>0</v>
    </nc>
    <odxf>
      <font>
        <sz val="10"/>
        <color auto="1"/>
      </font>
    </odxf>
    <ndxf>
      <font>
        <sz val="10"/>
        <color auto="1"/>
      </font>
    </ndxf>
  </rcc>
  <rcc rId="5568" sId="3" odxf="1" dxf="1">
    <nc r="BC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569" sId="3" odxf="1" dxf="1">
    <nc r="BD98">
      <v>0</v>
    </nc>
    <odxf>
      <font>
        <sz val="10"/>
        <color auto="1"/>
      </font>
    </odxf>
    <ndxf>
      <font>
        <sz val="10"/>
        <color auto="1"/>
      </font>
    </ndxf>
  </rcc>
  <rcc rId="5570" sId="3" odxf="1" dxf="1">
    <nc r="BE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571" sId="3" odxf="1" dxf="1">
    <nc r="BF98">
      <v>7.1</v>
    </nc>
    <odxf>
      <font>
        <sz val="10"/>
        <color auto="1"/>
      </font>
    </odxf>
    <ndxf>
      <font>
        <sz val="10"/>
        <color auto="1"/>
      </font>
    </ndxf>
  </rcc>
  <rcc rId="5572" sId="3" odxf="1" dxf="1">
    <nc r="BG98">
      <v>37.700000000000003</v>
    </nc>
    <odxf>
      <font>
        <sz val="10"/>
        <color auto="1"/>
      </font>
    </odxf>
    <ndxf>
      <font>
        <sz val="10"/>
        <color auto="1"/>
      </font>
    </ndxf>
  </rcc>
  <rcc rId="5573" sId="3" odxf="1" dxf="1">
    <nc r="BH98">
      <v>0</v>
    </nc>
    <odxf>
      <font>
        <sz val="10"/>
        <color auto="1"/>
      </font>
    </odxf>
    <ndxf>
      <font>
        <sz val="10"/>
        <color auto="1"/>
      </font>
    </ndxf>
  </rcc>
  <rfmt sheetId="3" sqref="A98:XFD98" start="0" length="0">
    <dxf>
      <alignment vertical="center" wrapText="1"/>
    </dxf>
  </rfmt>
  <rfmt sheetId="3" sqref="A99" start="0" length="0">
    <dxf>
      <font>
        <sz val="10"/>
        <color auto="1"/>
      </font>
    </dxf>
  </rfmt>
  <rcc rId="5574" sId="3" odxf="1" dxf="1">
    <oc r="B99" t="inlineStr">
      <is>
        <t>Long An</t>
      </is>
    </oc>
    <nc r="B99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99" start="0" length="0">
    <dxf>
      <font>
        <sz val="10"/>
        <color auto="1"/>
      </font>
    </dxf>
  </rfmt>
  <rfmt sheetId="3" sqref="D99" start="0" length="0">
    <dxf>
      <font>
        <sz val="10"/>
        <color auto="1"/>
      </font>
    </dxf>
  </rfmt>
  <rcc rId="5575" sId="3" odxf="1" dxf="1">
    <oc r="E99" t="inlineStr">
      <is>
        <t>NMĐMT EUROPLAST LONG AN</t>
      </is>
    </oc>
    <nc r="E99" t="inlineStr">
      <is>
        <t>NMĐMT ECO SEIDO TP</t>
      </is>
    </nc>
    <odxf>
      <font>
        <sz val="10"/>
        <color auto="1"/>
      </font>
    </odxf>
    <ndxf>
      <font>
        <sz val="10"/>
        <color auto="1"/>
      </font>
    </ndxf>
  </rcc>
  <rfmt sheetId="3" sqref="F99" start="0" length="0">
    <dxf>
      <font>
        <sz val="10"/>
        <color auto="1"/>
      </font>
    </dxf>
  </rfmt>
  <rcc rId="5576" sId="3" odxf="1" dxf="1">
    <nc r="G9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577" sId="3" odxf="1" dxf="1">
    <nc r="H99">
      <v>170</v>
    </nc>
    <odxf>
      <font>
        <sz val="10"/>
        <color auto="1"/>
      </font>
    </odxf>
    <ndxf>
      <font>
        <sz val="10"/>
        <color auto="1"/>
      </font>
    </ndxf>
  </rcc>
  <rfmt sheetId="3" sqref="I99" start="0" length="0">
    <dxf>
      <font>
        <sz val="10"/>
        <color auto="1"/>
      </font>
    </dxf>
  </rfmt>
  <rcc rId="5578" sId="3" odxf="1" dxf="1">
    <nc r="J99">
      <v>0</v>
    </nc>
    <odxf>
      <font>
        <sz val="10"/>
        <color auto="1"/>
      </font>
    </odxf>
    <ndxf>
      <font>
        <sz val="10"/>
        <color auto="1"/>
      </font>
    </ndxf>
  </rcc>
  <rcc rId="5579" sId="3" odxf="1" dxf="1">
    <nc r="K99">
      <v>0</v>
    </nc>
    <odxf>
      <font>
        <sz val="10"/>
        <color auto="1"/>
      </font>
    </odxf>
    <ndxf>
      <font>
        <sz val="10"/>
        <color auto="1"/>
      </font>
    </ndxf>
  </rcc>
  <rcc rId="5580" sId="3" odxf="1" dxf="1">
    <nc r="L99">
      <v>0</v>
    </nc>
    <odxf>
      <font>
        <sz val="10"/>
        <color auto="1"/>
      </font>
    </odxf>
    <ndxf>
      <font>
        <sz val="10"/>
        <color auto="1"/>
      </font>
    </ndxf>
  </rcc>
  <rcc rId="5581" sId="3" odxf="1" dxf="1">
    <nc r="M99">
      <v>0</v>
    </nc>
    <odxf>
      <font>
        <sz val="10"/>
        <color auto="1"/>
      </font>
    </odxf>
    <ndxf>
      <font>
        <sz val="10"/>
        <color auto="1"/>
      </font>
    </ndxf>
  </rcc>
  <rcc rId="5582" sId="3" odxf="1" dxf="1">
    <nc r="N99">
      <v>0</v>
    </nc>
    <odxf>
      <font>
        <sz val="10"/>
        <color auto="1"/>
      </font>
    </odxf>
    <ndxf>
      <font>
        <sz val="10"/>
        <color auto="1"/>
      </font>
    </ndxf>
  </rcc>
  <rcc rId="5583" sId="3" odxf="1" dxf="1">
    <nc r="O99">
      <v>0</v>
    </nc>
    <odxf>
      <font>
        <sz val="10"/>
        <color auto="1"/>
      </font>
    </odxf>
    <ndxf>
      <font>
        <sz val="10"/>
        <color auto="1"/>
      </font>
    </ndxf>
  </rcc>
  <rcc rId="5584" sId="3" odxf="1" dxf="1">
    <nc r="P99">
      <v>0</v>
    </nc>
    <odxf>
      <font>
        <sz val="10"/>
        <color auto="1"/>
      </font>
    </odxf>
    <ndxf>
      <font>
        <sz val="10"/>
        <color auto="1"/>
      </font>
    </ndxf>
  </rcc>
  <rcc rId="5585" sId="3" odxf="1" dxf="1">
    <nc r="Q99">
      <v>0</v>
    </nc>
    <odxf>
      <font>
        <sz val="10"/>
        <color auto="1"/>
      </font>
    </odxf>
    <ndxf>
      <font>
        <sz val="10"/>
        <color auto="1"/>
      </font>
    </ndxf>
  </rcc>
  <rcc rId="5586" sId="3" odxf="1" dxf="1">
    <nc r="R99">
      <v>0</v>
    </nc>
    <odxf>
      <font>
        <sz val="10"/>
        <color auto="1"/>
      </font>
    </odxf>
    <ndxf>
      <font>
        <sz val="10"/>
        <color auto="1"/>
      </font>
    </ndxf>
  </rcc>
  <rcc rId="5587" sId="3" odxf="1" dxf="1">
    <nc r="S99">
      <v>0</v>
    </nc>
    <odxf>
      <font>
        <sz val="10"/>
        <color auto="1"/>
      </font>
    </odxf>
    <ndxf>
      <font>
        <sz val="10"/>
        <color auto="1"/>
      </font>
    </ndxf>
  </rcc>
  <rcc rId="5588" sId="3" odxf="1" dxf="1">
    <nc r="T99">
      <v>0</v>
    </nc>
    <odxf>
      <font>
        <sz val="10"/>
        <color auto="1"/>
      </font>
    </odxf>
    <ndxf>
      <font>
        <sz val="10"/>
        <color auto="1"/>
      </font>
    </ndxf>
  </rcc>
  <rcc rId="5589" sId="3" odxf="1" dxf="1">
    <nc r="U99">
      <v>0</v>
    </nc>
    <odxf>
      <font>
        <sz val="10"/>
        <color auto="1"/>
      </font>
    </odxf>
    <ndxf>
      <font>
        <sz val="10"/>
        <color auto="1"/>
      </font>
    </ndxf>
  </rcc>
  <rcc rId="5590" sId="3" odxf="1" dxf="1">
    <nc r="V99">
      <v>0</v>
    </nc>
    <odxf>
      <font>
        <sz val="10"/>
        <color auto="1"/>
      </font>
    </odxf>
    <ndxf>
      <font>
        <sz val="10"/>
        <color auto="1"/>
      </font>
    </ndxf>
  </rcc>
  <rcc rId="5591" sId="3" odxf="1" dxf="1">
    <nc r="W99">
      <v>0</v>
    </nc>
    <odxf>
      <font>
        <sz val="10"/>
        <color auto="1"/>
      </font>
    </odxf>
    <ndxf>
      <font>
        <sz val="10"/>
        <color auto="1"/>
      </font>
    </ndxf>
  </rcc>
  <rcc rId="5592" sId="3" odxf="1" dxf="1">
    <nc r="X99">
      <v>0</v>
    </nc>
    <odxf>
      <font>
        <sz val="10"/>
        <color auto="1"/>
      </font>
    </odxf>
    <ndxf>
      <font>
        <sz val="10"/>
        <color auto="1"/>
      </font>
    </ndxf>
  </rcc>
  <rcc rId="5593" sId="3" odxf="1" dxf="1">
    <nc r="Y99">
      <v>0</v>
    </nc>
    <odxf>
      <font>
        <sz val="10"/>
        <color auto="1"/>
      </font>
    </odxf>
    <ndxf>
      <font>
        <sz val="10"/>
        <color auto="1"/>
      </font>
    </ndxf>
  </rcc>
  <rcc rId="5594" sId="3" odxf="1" dxf="1">
    <nc r="Z99">
      <v>0</v>
    </nc>
    <odxf>
      <font>
        <sz val="10"/>
        <color auto="1"/>
      </font>
    </odxf>
    <ndxf>
      <font>
        <sz val="10"/>
        <color auto="1"/>
      </font>
    </ndxf>
  </rcc>
  <rcc rId="5595" sId="3" odxf="1" dxf="1">
    <nc r="AA99">
      <v>0</v>
    </nc>
    <odxf>
      <font>
        <sz val="10"/>
        <color auto="1"/>
      </font>
    </odxf>
    <ndxf>
      <font>
        <sz val="10"/>
        <color auto="1"/>
      </font>
    </ndxf>
  </rcc>
  <rcc rId="5596" sId="3" odxf="1" dxf="1">
    <nc r="AB99">
      <v>0</v>
    </nc>
    <odxf>
      <font>
        <sz val="10"/>
        <color auto="1"/>
      </font>
    </odxf>
    <ndxf>
      <font>
        <sz val="10"/>
        <color auto="1"/>
      </font>
    </ndxf>
  </rcc>
  <rcc rId="5597" sId="3" odxf="1" dxf="1">
    <nc r="AC99">
      <v>0</v>
    </nc>
    <odxf>
      <font>
        <sz val="10"/>
        <color auto="1"/>
      </font>
    </odxf>
    <ndxf>
      <font>
        <sz val="10"/>
        <color auto="1"/>
      </font>
    </ndxf>
  </rcc>
  <rcc rId="5598" sId="3" odxf="1" dxf="1">
    <nc r="AD99">
      <v>0</v>
    </nc>
    <odxf>
      <font>
        <sz val="10"/>
        <color auto="1"/>
      </font>
    </odxf>
    <ndxf>
      <font>
        <sz val="10"/>
        <color auto="1"/>
      </font>
    </ndxf>
  </rcc>
  <rcc rId="5599" sId="3" odxf="1" dxf="1">
    <nc r="AE99">
      <v>-2</v>
    </nc>
    <odxf>
      <font>
        <sz val="10"/>
        <color auto="1"/>
      </font>
    </odxf>
    <ndxf>
      <font>
        <sz val="10"/>
        <color auto="1"/>
      </font>
    </ndxf>
  </rcc>
  <rcc rId="5600" sId="3" odxf="1" dxf="1">
    <nc r="AF99">
      <v>-2.2000000000000002</v>
    </nc>
    <odxf>
      <font>
        <sz val="10"/>
        <color auto="1"/>
      </font>
    </odxf>
    <ndxf>
      <font>
        <sz val="10"/>
        <color auto="1"/>
      </font>
    </ndxf>
  </rcc>
  <rcc rId="5601" sId="3" odxf="1" dxf="1">
    <nc r="AG99">
      <v>-2</v>
    </nc>
    <odxf>
      <font>
        <sz val="10"/>
        <color auto="1"/>
      </font>
    </odxf>
    <ndxf>
      <font>
        <sz val="10"/>
        <color auto="1"/>
      </font>
    </ndxf>
  </rcc>
  <rcc rId="5602" sId="3" odxf="1" dxf="1">
    <nc r="AH99">
      <v>-2.1</v>
    </nc>
    <odxf>
      <font>
        <sz val="10"/>
        <color auto="1"/>
      </font>
    </odxf>
    <ndxf>
      <font>
        <sz val="10"/>
        <color auto="1"/>
      </font>
    </ndxf>
  </rcc>
  <rcc rId="5603" sId="3" odxf="1" dxf="1">
    <nc r="AI99">
      <v>-1.8</v>
    </nc>
    <odxf>
      <font>
        <sz val="10"/>
        <color auto="1"/>
      </font>
    </odxf>
    <ndxf>
      <font>
        <sz val="10"/>
        <color auto="1"/>
      </font>
    </ndxf>
  </rcc>
  <rcc rId="5604" sId="3" odxf="1" dxf="1">
    <nc r="AJ99">
      <v>-2.1</v>
    </nc>
    <odxf>
      <font>
        <sz val="10"/>
        <color auto="1"/>
      </font>
    </odxf>
    <ndxf>
      <font>
        <sz val="10"/>
        <color auto="1"/>
      </font>
    </ndxf>
  </rcc>
  <rcc rId="5605" sId="3" odxf="1" dxf="1">
    <nc r="AK99">
      <v>-2.1</v>
    </nc>
    <odxf>
      <font>
        <sz val="10"/>
        <color auto="1"/>
      </font>
    </odxf>
    <ndxf>
      <font>
        <sz val="10"/>
        <color auto="1"/>
      </font>
    </ndxf>
  </rcc>
  <rcc rId="5606" sId="3" odxf="1" dxf="1">
    <nc r="AL99">
      <v>-2</v>
    </nc>
    <odxf>
      <font>
        <sz val="10"/>
        <color auto="1"/>
      </font>
    </odxf>
    <ndxf>
      <font>
        <sz val="10"/>
        <color auto="1"/>
      </font>
    </ndxf>
  </rcc>
  <rcc rId="5607" sId="3" odxf="1" dxf="1">
    <nc r="AM99">
      <v>-1.9</v>
    </nc>
    <odxf>
      <font>
        <sz val="10"/>
        <color auto="1"/>
      </font>
    </odxf>
    <ndxf>
      <font>
        <sz val="10"/>
        <color auto="1"/>
      </font>
    </ndxf>
  </rcc>
  <rcc rId="5608" sId="3" odxf="1" dxf="1">
    <nc r="AN99">
      <v>-2.1</v>
    </nc>
    <odxf>
      <font>
        <sz val="10"/>
        <color auto="1"/>
      </font>
    </odxf>
    <ndxf>
      <font>
        <sz val="10"/>
        <color auto="1"/>
      </font>
    </ndxf>
  </rcc>
  <rcc rId="5609" sId="3" odxf="1" dxf="1">
    <nc r="AO99">
      <v>-2.1</v>
    </nc>
    <odxf>
      <font>
        <sz val="10"/>
        <color auto="1"/>
      </font>
    </odxf>
    <ndxf>
      <font>
        <sz val="10"/>
        <color auto="1"/>
      </font>
    </ndxf>
  </rcc>
  <rcc rId="5610" sId="3" odxf="1" dxf="1">
    <nc r="AP99">
      <v>0</v>
    </nc>
    <odxf>
      <font>
        <sz val="10"/>
        <color auto="1"/>
      </font>
    </odxf>
    <ndxf>
      <font>
        <sz val="10"/>
        <color auto="1"/>
      </font>
    </ndxf>
  </rcc>
  <rcc rId="5611" sId="3" odxf="1" dxf="1">
    <nc r="AQ99">
      <v>0</v>
    </nc>
    <odxf>
      <font>
        <sz val="10"/>
        <color auto="1"/>
      </font>
    </odxf>
    <ndxf>
      <font>
        <sz val="10"/>
        <color auto="1"/>
      </font>
    </ndxf>
  </rcc>
  <rcc rId="5612" sId="3" odxf="1" dxf="1">
    <nc r="AR99">
      <v>0</v>
    </nc>
    <odxf>
      <font>
        <sz val="10"/>
        <color auto="1"/>
      </font>
    </odxf>
    <ndxf>
      <font>
        <sz val="10"/>
        <color auto="1"/>
      </font>
    </ndxf>
  </rcc>
  <rcc rId="5613" sId="3" odxf="1" dxf="1">
    <nc r="AS99">
      <v>0</v>
    </nc>
    <odxf>
      <font>
        <sz val="10"/>
        <color auto="1"/>
      </font>
    </odxf>
    <ndxf>
      <font>
        <sz val="10"/>
        <color auto="1"/>
      </font>
    </ndxf>
  </rcc>
  <rcc rId="5614" sId="3" odxf="1" dxf="1">
    <nc r="AT99">
      <v>0</v>
    </nc>
    <odxf>
      <font>
        <sz val="10"/>
        <color auto="1"/>
      </font>
    </odxf>
    <ndxf>
      <font>
        <sz val="10"/>
        <color auto="1"/>
      </font>
    </ndxf>
  </rcc>
  <rcc rId="5615" sId="3" odxf="1" dxf="1">
    <nc r="AU99">
      <v>0</v>
    </nc>
    <odxf>
      <font>
        <sz val="10"/>
        <color auto="1"/>
      </font>
    </odxf>
    <ndxf>
      <font>
        <sz val="10"/>
        <color auto="1"/>
      </font>
    </ndxf>
  </rcc>
  <rcc rId="5616" sId="3" odxf="1" dxf="1">
    <nc r="AV99">
      <v>0</v>
    </nc>
    <odxf>
      <font>
        <sz val="10"/>
        <color auto="1"/>
      </font>
    </odxf>
    <ndxf>
      <font>
        <sz val="10"/>
        <color auto="1"/>
      </font>
    </ndxf>
  </rcc>
  <rcc rId="5617" sId="3" odxf="1" dxf="1">
    <nc r="AW99">
      <v>0</v>
    </nc>
    <odxf>
      <font>
        <sz val="10"/>
        <color auto="1"/>
      </font>
    </odxf>
    <ndxf>
      <font>
        <sz val="10"/>
        <color auto="1"/>
      </font>
    </ndxf>
  </rcc>
  <rcc rId="5618" sId="3" odxf="1" dxf="1">
    <nc r="AX99">
      <v>0</v>
    </nc>
    <odxf>
      <font>
        <sz val="10"/>
        <color auto="1"/>
      </font>
    </odxf>
    <ndxf>
      <font>
        <sz val="10"/>
        <color auto="1"/>
      </font>
    </ndxf>
  </rcc>
  <rcc rId="5619" sId="3" odxf="1" dxf="1">
    <nc r="AY99">
      <v>0</v>
    </nc>
    <odxf>
      <font>
        <sz val="10"/>
        <color auto="1"/>
      </font>
    </odxf>
    <ndxf>
      <font>
        <sz val="10"/>
        <color auto="1"/>
      </font>
    </ndxf>
  </rcc>
  <rcc rId="5620" sId="3" odxf="1" dxf="1">
    <nc r="AZ99">
      <v>0</v>
    </nc>
    <odxf>
      <font>
        <sz val="10"/>
        <color auto="1"/>
      </font>
    </odxf>
    <ndxf>
      <font>
        <sz val="10"/>
        <color auto="1"/>
      </font>
    </ndxf>
  </rcc>
  <rcc rId="5621" sId="3" odxf="1" dxf="1">
    <nc r="BA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622" sId="3" odxf="1" dxf="1">
    <nc r="BB99">
      <v>0</v>
    </nc>
    <odxf>
      <font>
        <sz val="10"/>
        <color auto="1"/>
      </font>
    </odxf>
    <ndxf>
      <font>
        <sz val="10"/>
        <color auto="1"/>
      </font>
    </ndxf>
  </rcc>
  <rcc rId="5623" sId="3" odxf="1" dxf="1">
    <nc r="BC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624" sId="3" odxf="1" dxf="1">
    <nc r="BD99">
      <v>0</v>
    </nc>
    <odxf>
      <font>
        <sz val="10"/>
        <color auto="1"/>
      </font>
    </odxf>
    <ndxf>
      <font>
        <sz val="10"/>
        <color auto="1"/>
      </font>
    </ndxf>
  </rcc>
  <rcc rId="5625" sId="3" odxf="1" dxf="1">
    <nc r="BE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626" sId="3" odxf="1" dxf="1">
    <nc r="BF99">
      <v>7.1</v>
    </nc>
    <odxf>
      <font>
        <sz val="10"/>
        <color auto="1"/>
      </font>
    </odxf>
    <ndxf>
      <font>
        <sz val="10"/>
        <color auto="1"/>
      </font>
    </ndxf>
  </rcc>
  <rcc rId="5627" sId="3" odxf="1" dxf="1">
    <nc r="BG99">
      <v>37.700000000000003</v>
    </nc>
    <odxf>
      <font>
        <sz val="10"/>
        <color auto="1"/>
      </font>
    </odxf>
    <ndxf>
      <font>
        <sz val="10"/>
        <color auto="1"/>
      </font>
    </ndxf>
  </rcc>
  <rcc rId="5628" sId="3" odxf="1" dxf="1">
    <nc r="BH99">
      <v>0</v>
    </nc>
    <odxf>
      <font>
        <sz val="10"/>
        <color auto="1"/>
      </font>
    </odxf>
    <ndxf>
      <font>
        <sz val="10"/>
        <color auto="1"/>
      </font>
    </ndxf>
  </rcc>
  <rfmt sheetId="3" sqref="A99:XFD99" start="0" length="0">
    <dxf>
      <alignment vertical="center" wrapText="1"/>
    </dxf>
  </rfmt>
  <rfmt sheetId="3" sqref="A100" start="0" length="0">
    <dxf>
      <font>
        <sz val="10"/>
        <color auto="1"/>
      </font>
    </dxf>
  </rfmt>
  <rfmt sheetId="3" sqref="B100" start="0" length="0">
    <dxf>
      <font>
        <sz val="10"/>
        <color auto="1"/>
      </font>
    </dxf>
  </rfmt>
  <rfmt sheetId="3" sqref="C100" start="0" length="0">
    <dxf>
      <font>
        <sz val="10"/>
        <color auto="1"/>
      </font>
    </dxf>
  </rfmt>
  <rfmt sheetId="3" sqref="D100" start="0" length="0">
    <dxf>
      <font>
        <sz val="10"/>
        <color auto="1"/>
      </font>
    </dxf>
  </rfmt>
  <rcc rId="5629" sId="3" odxf="1" dxf="1">
    <oc r="E100" t="inlineStr">
      <is>
        <t>NMĐMT GAIA</t>
      </is>
    </oc>
    <nc r="E100" t="inlineStr">
      <is>
        <t>NMĐMT EUROPLAST LONG AN</t>
      </is>
    </nc>
    <odxf>
      <font>
        <sz val="10"/>
        <color auto="1"/>
      </font>
    </odxf>
    <ndxf>
      <font>
        <sz val="10"/>
        <color auto="1"/>
      </font>
    </ndxf>
  </rcc>
  <rfmt sheetId="3" sqref="F100" start="0" length="0">
    <dxf>
      <font>
        <sz val="10"/>
        <color auto="1"/>
      </font>
    </dxf>
  </rfmt>
  <rcc rId="5630" sId="3" odxf="1" dxf="1">
    <nc r="G10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631" sId="3" odxf="1" dxf="1">
    <nc r="H100">
      <v>153</v>
    </nc>
    <odxf>
      <font>
        <sz val="10"/>
        <color auto="1"/>
      </font>
    </odxf>
    <ndxf>
      <font>
        <sz val="10"/>
        <color auto="1"/>
      </font>
    </ndxf>
  </rcc>
  <rfmt sheetId="3" sqref="I100" start="0" length="0">
    <dxf>
      <font>
        <sz val="10"/>
        <color auto="1"/>
      </font>
    </dxf>
  </rfmt>
  <rcc rId="5632" sId="3" odxf="1" dxf="1">
    <nc r="J100">
      <v>0.1</v>
    </nc>
    <odxf>
      <font>
        <sz val="10"/>
        <color auto="1"/>
      </font>
    </odxf>
    <ndxf>
      <font>
        <sz val="10"/>
        <color auto="1"/>
      </font>
    </ndxf>
  </rcc>
  <rcc rId="5633" sId="3" odxf="1" dxf="1">
    <nc r="K100">
      <v>0.1</v>
    </nc>
    <odxf>
      <font>
        <sz val="10"/>
        <color auto="1"/>
      </font>
    </odxf>
    <ndxf>
      <font>
        <sz val="10"/>
        <color auto="1"/>
      </font>
    </ndxf>
  </rcc>
  <rcc rId="5634" sId="3" odxf="1" dxf="1">
    <nc r="L100">
      <v>0.1</v>
    </nc>
    <odxf>
      <font>
        <sz val="10"/>
        <color auto="1"/>
      </font>
    </odxf>
    <ndxf>
      <font>
        <sz val="10"/>
        <color auto="1"/>
      </font>
    </ndxf>
  </rcc>
  <rcc rId="5635" sId="3" odxf="1" dxf="1">
    <nc r="M100">
      <v>0.1</v>
    </nc>
    <odxf>
      <font>
        <sz val="10"/>
        <color auto="1"/>
      </font>
    </odxf>
    <ndxf>
      <font>
        <sz val="10"/>
        <color auto="1"/>
      </font>
    </ndxf>
  </rcc>
  <rcc rId="5636" sId="3" odxf="1" dxf="1">
    <nc r="N100">
      <v>0.1</v>
    </nc>
    <odxf>
      <font>
        <sz val="10"/>
        <color auto="1"/>
      </font>
    </odxf>
    <ndxf>
      <font>
        <sz val="10"/>
        <color auto="1"/>
      </font>
    </ndxf>
  </rcc>
  <rcc rId="5637" sId="3" odxf="1" dxf="1">
    <nc r="O100">
      <v>0.1</v>
    </nc>
    <odxf>
      <font>
        <sz val="10"/>
        <color auto="1"/>
      </font>
    </odxf>
    <ndxf>
      <font>
        <sz val="10"/>
        <color auto="1"/>
      </font>
    </ndxf>
  </rcc>
  <rcc rId="5638" sId="3" odxf="1" dxf="1">
    <nc r="P100">
      <v>0.1</v>
    </nc>
    <odxf>
      <font>
        <sz val="10"/>
        <color auto="1"/>
      </font>
    </odxf>
    <ndxf>
      <font>
        <sz val="10"/>
        <color auto="1"/>
      </font>
    </ndxf>
  </rcc>
  <rcc rId="5639" sId="3" odxf="1" dxf="1">
    <nc r="Q100">
      <v>0.1</v>
    </nc>
    <odxf>
      <font>
        <sz val="10"/>
        <color auto="1"/>
      </font>
    </odxf>
    <ndxf>
      <font>
        <sz val="10"/>
        <color auto="1"/>
      </font>
    </ndxf>
  </rcc>
  <rcc rId="5640" sId="3" odxf="1" dxf="1">
    <nc r="R100">
      <v>0.1</v>
    </nc>
    <odxf>
      <font>
        <sz val="10"/>
        <color auto="1"/>
      </font>
    </odxf>
    <ndxf>
      <font>
        <sz val="10"/>
        <color auto="1"/>
      </font>
    </ndxf>
  </rcc>
  <rcc rId="5641" sId="3" odxf="1" dxf="1">
    <nc r="S100">
      <v>0.1</v>
    </nc>
    <odxf>
      <font>
        <sz val="10"/>
        <color auto="1"/>
      </font>
    </odxf>
    <ndxf>
      <font>
        <sz val="10"/>
        <color auto="1"/>
      </font>
    </ndxf>
  </rcc>
  <rcc rId="5642" sId="3" odxf="1" dxf="1">
    <nc r="T100">
      <v>0.1</v>
    </nc>
    <odxf>
      <font>
        <sz val="10"/>
        <color auto="1"/>
      </font>
    </odxf>
    <ndxf>
      <font>
        <sz val="10"/>
        <color auto="1"/>
      </font>
    </ndxf>
  </rcc>
  <rcc rId="5643" sId="3" odxf="1" dxf="1">
    <nc r="U100">
      <v>0.5</v>
    </nc>
    <odxf>
      <font>
        <sz val="10"/>
        <color auto="1"/>
      </font>
    </odxf>
    <ndxf>
      <font>
        <sz val="10"/>
        <color auto="1"/>
      </font>
    </ndxf>
  </rcc>
  <rcc rId="5644" sId="3" odxf="1" dxf="1">
    <nc r="V100">
      <v>1.7</v>
    </nc>
    <odxf>
      <font>
        <sz val="10"/>
        <color auto="1"/>
      </font>
    </odxf>
    <ndxf>
      <font>
        <sz val="10"/>
        <color auto="1"/>
      </font>
    </ndxf>
  </rcc>
  <rcc rId="5645" sId="3" odxf="1" dxf="1">
    <nc r="W100">
      <v>3.2</v>
    </nc>
    <odxf>
      <font>
        <sz val="10"/>
        <color auto="1"/>
      </font>
    </odxf>
    <ndxf>
      <font>
        <sz val="10"/>
        <color auto="1"/>
      </font>
    </ndxf>
  </rcc>
  <rcc rId="5646" sId="3" odxf="1" dxf="1">
    <nc r="X100">
      <v>4.4000000000000004</v>
    </nc>
    <odxf>
      <font>
        <sz val="10"/>
        <color auto="1"/>
      </font>
    </odxf>
    <ndxf>
      <font>
        <sz val="10"/>
        <color auto="1"/>
      </font>
    </ndxf>
  </rcc>
  <rcc rId="5647" sId="3" odxf="1" dxf="1">
    <nc r="Y100">
      <v>10.199999999999999</v>
    </nc>
    <odxf>
      <font>
        <sz val="10"/>
        <color auto="1"/>
      </font>
    </odxf>
    <ndxf>
      <font>
        <sz val="10"/>
        <color auto="1"/>
      </font>
    </ndxf>
  </rcc>
  <rcc rId="5648" sId="3" odxf="1" dxf="1">
    <nc r="Z100">
      <v>12.2</v>
    </nc>
    <odxf>
      <font>
        <sz val="10"/>
        <color auto="1"/>
      </font>
    </odxf>
    <ndxf>
      <font>
        <sz val="10"/>
        <color auto="1"/>
      </font>
    </ndxf>
  </rcc>
  <rcc rId="5649" sId="3" odxf="1" dxf="1">
    <nc r="AA100">
      <v>17.7</v>
    </nc>
    <odxf>
      <font>
        <sz val="10"/>
        <color auto="1"/>
      </font>
    </odxf>
    <ndxf>
      <font>
        <sz val="10"/>
        <color auto="1"/>
      </font>
    </ndxf>
  </rcc>
  <rcc rId="5650" sId="3" odxf="1" dxf="1">
    <nc r="AB100">
      <v>16.100000000000001</v>
    </nc>
    <odxf>
      <font>
        <sz val="10"/>
        <color auto="1"/>
      </font>
    </odxf>
    <ndxf>
      <font>
        <sz val="10"/>
        <color auto="1"/>
      </font>
    </ndxf>
  </rcc>
  <rcc rId="5651" sId="3" odxf="1" dxf="1">
    <nc r="AC100">
      <v>24.6</v>
    </nc>
    <odxf>
      <font>
        <sz val="10"/>
        <color auto="1"/>
      </font>
    </odxf>
    <ndxf>
      <font>
        <sz val="10"/>
        <color auto="1"/>
      </font>
    </ndxf>
  </rcc>
  <rcc rId="5652" sId="3" odxf="1" dxf="1">
    <nc r="AD100">
      <v>35</v>
    </nc>
    <odxf>
      <font>
        <sz val="10"/>
        <color auto="1"/>
      </font>
    </odxf>
    <ndxf>
      <font>
        <sz val="10"/>
        <color auto="1"/>
      </font>
    </ndxf>
  </rcc>
  <rcc rId="5653" sId="3" odxf="1" dxf="1">
    <nc r="AE100">
      <v>32.4</v>
    </nc>
    <odxf>
      <font>
        <sz val="10"/>
        <color auto="1"/>
      </font>
    </odxf>
    <ndxf>
      <font>
        <sz val="10"/>
        <color auto="1"/>
      </font>
    </ndxf>
  </rcc>
  <rcc rId="5654" sId="3" odxf="1" dxf="1">
    <nc r="AF100">
      <v>21.4</v>
    </nc>
    <odxf>
      <font>
        <sz val="10"/>
        <color auto="1"/>
      </font>
    </odxf>
    <ndxf>
      <font>
        <sz val="10"/>
        <color auto="1"/>
      </font>
    </ndxf>
  </rcc>
  <rcc rId="5655" sId="3" odxf="1" dxf="1">
    <nc r="AG100">
      <v>15</v>
    </nc>
    <odxf>
      <font>
        <sz val="10"/>
        <color auto="1"/>
      </font>
    </odxf>
    <ndxf>
      <font>
        <sz val="10"/>
        <color auto="1"/>
      </font>
    </ndxf>
  </rcc>
  <rcc rId="5656" sId="3" odxf="1" dxf="1">
    <nc r="AH100">
      <v>19.600000000000001</v>
    </nc>
    <odxf>
      <font>
        <sz val="10"/>
        <color auto="1"/>
      </font>
    </odxf>
    <ndxf>
      <font>
        <sz val="10"/>
        <color auto="1"/>
      </font>
    </ndxf>
  </rcc>
  <rcc rId="5657" sId="3" odxf="1" dxf="1">
    <nc r="AI100">
      <v>15.4</v>
    </nc>
    <odxf>
      <font>
        <sz val="10"/>
        <color auto="1"/>
      </font>
    </odxf>
    <ndxf>
      <font>
        <sz val="10"/>
        <color auto="1"/>
      </font>
    </ndxf>
  </rcc>
  <rcc rId="5658" sId="3" odxf="1" dxf="1">
    <nc r="AJ100">
      <v>24.2</v>
    </nc>
    <odxf>
      <font>
        <sz val="10"/>
        <color auto="1"/>
      </font>
    </odxf>
    <ndxf>
      <font>
        <sz val="10"/>
        <color auto="1"/>
      </font>
    </ndxf>
  </rcc>
  <rcc rId="5659" sId="3" odxf="1" dxf="1">
    <nc r="AK100">
      <v>17.8</v>
    </nc>
    <odxf>
      <font>
        <sz val="10"/>
        <color auto="1"/>
      </font>
    </odxf>
    <ndxf>
      <font>
        <sz val="10"/>
        <color auto="1"/>
      </font>
    </ndxf>
  </rcc>
  <rcc rId="5660" sId="3" odxf="1" dxf="1">
    <nc r="AL100">
      <v>10.7</v>
    </nc>
    <odxf>
      <font>
        <sz val="10"/>
        <color auto="1"/>
      </font>
    </odxf>
    <ndxf>
      <font>
        <sz val="10"/>
        <color auto="1"/>
      </font>
    </ndxf>
  </rcc>
  <rcc rId="5661" sId="3" odxf="1" dxf="1">
    <nc r="AM100">
      <v>12.5</v>
    </nc>
    <odxf>
      <font>
        <sz val="10"/>
        <color auto="1"/>
      </font>
    </odxf>
    <ndxf>
      <font>
        <sz val="10"/>
        <color auto="1"/>
      </font>
    </ndxf>
  </rcc>
  <rcc rId="5662" sId="3" odxf="1" dxf="1">
    <nc r="AN100">
      <v>5.8</v>
    </nc>
    <odxf>
      <font>
        <sz val="10"/>
        <color auto="1"/>
      </font>
    </odxf>
    <ndxf>
      <font>
        <sz val="10"/>
        <color auto="1"/>
      </font>
    </ndxf>
  </rcc>
  <rcc rId="5663" sId="3" odxf="1" dxf="1">
    <nc r="AO100">
      <v>15.7</v>
    </nc>
    <odxf>
      <font>
        <sz val="10"/>
        <color auto="1"/>
      </font>
    </odxf>
    <ndxf>
      <font>
        <sz val="10"/>
        <color auto="1"/>
      </font>
    </ndxf>
  </rcc>
  <rcc rId="5664" sId="3" odxf="1" dxf="1">
    <nc r="AP100">
      <v>13.8</v>
    </nc>
    <odxf>
      <font>
        <sz val="10"/>
        <color auto="1"/>
      </font>
    </odxf>
    <ndxf>
      <font>
        <sz val="10"/>
        <color auto="1"/>
      </font>
    </ndxf>
  </rcc>
  <rcc rId="5665" sId="3" odxf="1" dxf="1">
    <nc r="AQ100">
      <v>2.9</v>
    </nc>
    <odxf>
      <font>
        <sz val="10"/>
        <color auto="1"/>
      </font>
    </odxf>
    <ndxf>
      <font>
        <sz val="10"/>
        <color auto="1"/>
      </font>
    </ndxf>
  </rcc>
  <rcc rId="5666" sId="3" odxf="1" dxf="1">
    <nc r="AR100">
      <v>0.1</v>
    </nc>
    <odxf>
      <font>
        <sz val="10"/>
        <color auto="1"/>
      </font>
    </odxf>
    <ndxf>
      <font>
        <sz val="10"/>
        <color auto="1"/>
      </font>
    </ndxf>
  </rcc>
  <rcc rId="5667" sId="3" odxf="1" dxf="1">
    <nc r="AS100">
      <v>0</v>
    </nc>
    <odxf>
      <font>
        <sz val="10"/>
        <color auto="1"/>
      </font>
    </odxf>
    <ndxf>
      <font>
        <sz val="10"/>
        <color auto="1"/>
      </font>
    </ndxf>
  </rcc>
  <rcc rId="5668" sId="3" odxf="1" dxf="1">
    <nc r="AT100">
      <v>0</v>
    </nc>
    <odxf>
      <font>
        <sz val="10"/>
        <color auto="1"/>
      </font>
    </odxf>
    <ndxf>
      <font>
        <sz val="10"/>
        <color auto="1"/>
      </font>
    </ndxf>
  </rcc>
  <rcc rId="5669" sId="3" odxf="1" dxf="1">
    <nc r="AU100">
      <v>0</v>
    </nc>
    <odxf>
      <font>
        <sz val="10"/>
        <color auto="1"/>
      </font>
    </odxf>
    <ndxf>
      <font>
        <sz val="10"/>
        <color auto="1"/>
      </font>
    </ndxf>
  </rcc>
  <rcc rId="5670" sId="3" odxf="1" dxf="1">
    <nc r="AV100">
      <v>0</v>
    </nc>
    <odxf>
      <font>
        <sz val="10"/>
        <color auto="1"/>
      </font>
    </odxf>
    <ndxf>
      <font>
        <sz val="10"/>
        <color auto="1"/>
      </font>
    </ndxf>
  </rcc>
  <rcc rId="5671" sId="3" odxf="1" dxf="1">
    <nc r="AW100">
      <v>0</v>
    </nc>
    <odxf>
      <font>
        <sz val="10"/>
        <color auto="1"/>
      </font>
    </odxf>
    <ndxf>
      <font>
        <sz val="10"/>
        <color auto="1"/>
      </font>
    </ndxf>
  </rcc>
  <rcc rId="5672" sId="3" odxf="1" dxf="1">
    <nc r="AX100">
      <v>0</v>
    </nc>
    <odxf>
      <font>
        <sz val="10"/>
        <color auto="1"/>
      </font>
    </odxf>
    <ndxf>
      <font>
        <sz val="10"/>
        <color auto="1"/>
      </font>
    </ndxf>
  </rcc>
  <rcc rId="5673" sId="3" odxf="1" dxf="1">
    <nc r="AY100">
      <v>0</v>
    </nc>
    <odxf>
      <font>
        <sz val="10"/>
        <color auto="1"/>
      </font>
    </odxf>
    <ndxf>
      <font>
        <sz val="10"/>
        <color auto="1"/>
      </font>
    </ndxf>
  </rcc>
  <rcc rId="5674" sId="3" odxf="1" dxf="1">
    <nc r="AZ100">
      <v>0</v>
    </nc>
    <odxf>
      <font>
        <sz val="10"/>
        <color auto="1"/>
      </font>
    </odxf>
    <ndxf>
      <font>
        <sz val="10"/>
        <color auto="1"/>
      </font>
    </ndxf>
  </rcc>
  <rcc rId="5675" sId="3" odxf="1" dxf="1">
    <nc r="BA1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676" sId="3" odxf="1" dxf="1">
    <nc r="BB100">
      <v>0</v>
    </nc>
    <odxf>
      <font>
        <sz val="10"/>
        <color auto="1"/>
      </font>
    </odxf>
    <ndxf>
      <font>
        <sz val="10"/>
        <color auto="1"/>
      </font>
    </ndxf>
  </rcc>
  <rcc rId="5677" sId="3" odxf="1" dxf="1">
    <nc r="BC1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678" sId="3" odxf="1" dxf="1">
    <nc r="BD100">
      <v>0</v>
    </nc>
    <odxf>
      <font>
        <sz val="10"/>
        <color auto="1"/>
      </font>
    </odxf>
    <ndxf>
      <font>
        <sz val="10"/>
        <color auto="1"/>
      </font>
    </ndxf>
  </rcc>
  <rcc rId="5679" sId="3" odxf="1" dxf="1">
    <nc r="BE1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680" sId="3" odxf="1" dxf="1">
    <nc r="BF100">
      <v>6.4</v>
    </nc>
    <odxf>
      <font>
        <sz val="10"/>
        <color auto="1"/>
      </font>
    </odxf>
    <ndxf>
      <font>
        <sz val="10"/>
        <color auto="1"/>
      </font>
    </ndxf>
  </rcc>
  <rcc rId="5681" sId="3" odxf="1" dxf="1">
    <nc r="BG100">
      <v>36.6</v>
    </nc>
    <odxf>
      <font>
        <sz val="10"/>
        <color auto="1"/>
      </font>
    </odxf>
    <ndxf>
      <font>
        <sz val="10"/>
        <color auto="1"/>
      </font>
    </ndxf>
  </rcc>
  <rcc rId="5682" sId="3" odxf="1" dxf="1">
    <nc r="BH100">
      <v>0</v>
    </nc>
    <odxf>
      <font>
        <sz val="10"/>
        <color auto="1"/>
      </font>
    </odxf>
    <ndxf>
      <font>
        <sz val="10"/>
        <color auto="1"/>
      </font>
    </ndxf>
  </rcc>
  <rfmt sheetId="3" sqref="A100:XFD100" start="0" length="0">
    <dxf>
      <alignment vertical="center" wrapText="1"/>
    </dxf>
  </rfmt>
  <rfmt sheetId="3" sqref="A101" start="0" length="0">
    <dxf>
      <font>
        <sz val="10"/>
        <color auto="1"/>
      </font>
    </dxf>
  </rfmt>
  <rfmt sheetId="3" sqref="B101" start="0" length="0">
    <dxf>
      <font>
        <sz val="10"/>
        <color auto="1"/>
      </font>
    </dxf>
  </rfmt>
  <rfmt sheetId="3" sqref="C101" start="0" length="0">
    <dxf>
      <font>
        <sz val="10"/>
        <color auto="1"/>
      </font>
    </dxf>
  </rfmt>
  <rfmt sheetId="3" sqref="D101" start="0" length="0">
    <dxf>
      <font>
        <sz val="10"/>
        <color auto="1"/>
      </font>
    </dxf>
  </rfmt>
  <rcc rId="5683" sId="3" odxf="1" dxf="1">
    <oc r="E101" t="inlineStr">
      <is>
        <t>NMĐMT GAIA</t>
      </is>
    </oc>
    <nc r="E101" t="inlineStr">
      <is>
        <t>NMĐMT EUROPLAST LONG AN</t>
      </is>
    </nc>
    <odxf>
      <font>
        <sz val="10"/>
        <color auto="1"/>
      </font>
    </odxf>
    <ndxf>
      <font>
        <sz val="10"/>
        <color auto="1"/>
      </font>
    </ndxf>
  </rcc>
  <rfmt sheetId="3" sqref="F101" start="0" length="0">
    <dxf>
      <font>
        <sz val="10"/>
        <color auto="1"/>
      </font>
    </dxf>
  </rfmt>
  <rcc rId="5684" sId="3" odxf="1" dxf="1">
    <nc r="G10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685" sId="3" odxf="1" dxf="1">
    <nc r="H101">
      <v>153</v>
    </nc>
    <odxf>
      <font>
        <sz val="10"/>
        <color auto="1"/>
      </font>
    </odxf>
    <ndxf>
      <font>
        <sz val="10"/>
        <color auto="1"/>
      </font>
    </ndxf>
  </rcc>
  <rfmt sheetId="3" sqref="I101" start="0" length="0">
    <dxf>
      <font>
        <sz val="10"/>
        <color auto="1"/>
      </font>
    </dxf>
  </rfmt>
  <rcc rId="5686" sId="3" odxf="1" dxf="1">
    <nc r="J101">
      <v>0.1</v>
    </nc>
    <odxf>
      <font>
        <sz val="10"/>
        <color auto="1"/>
      </font>
    </odxf>
    <ndxf>
      <font>
        <sz val="10"/>
        <color auto="1"/>
      </font>
    </ndxf>
  </rcc>
  <rcc rId="5687" sId="3" odxf="1" dxf="1">
    <nc r="K101">
      <v>0.1</v>
    </nc>
    <odxf>
      <font>
        <sz val="10"/>
        <color auto="1"/>
      </font>
    </odxf>
    <ndxf>
      <font>
        <sz val="10"/>
        <color auto="1"/>
      </font>
    </ndxf>
  </rcc>
  <rcc rId="5688" sId="3" odxf="1" dxf="1">
    <nc r="L101">
      <v>0.1</v>
    </nc>
    <odxf>
      <font>
        <sz val="10"/>
        <color auto="1"/>
      </font>
    </odxf>
    <ndxf>
      <font>
        <sz val="10"/>
        <color auto="1"/>
      </font>
    </ndxf>
  </rcc>
  <rcc rId="5689" sId="3" odxf="1" dxf="1">
    <nc r="M101">
      <v>0.1</v>
    </nc>
    <odxf>
      <font>
        <sz val="10"/>
        <color auto="1"/>
      </font>
    </odxf>
    <ndxf>
      <font>
        <sz val="10"/>
        <color auto="1"/>
      </font>
    </ndxf>
  </rcc>
  <rcc rId="5690" sId="3" odxf="1" dxf="1">
    <nc r="N101">
      <v>0.1</v>
    </nc>
    <odxf>
      <font>
        <sz val="10"/>
        <color auto="1"/>
      </font>
    </odxf>
    <ndxf>
      <font>
        <sz val="10"/>
        <color auto="1"/>
      </font>
    </ndxf>
  </rcc>
  <rcc rId="5691" sId="3" odxf="1" dxf="1">
    <nc r="O101">
      <v>0.1</v>
    </nc>
    <odxf>
      <font>
        <sz val="10"/>
        <color auto="1"/>
      </font>
    </odxf>
    <ndxf>
      <font>
        <sz val="10"/>
        <color auto="1"/>
      </font>
    </ndxf>
  </rcc>
  <rcc rId="5692" sId="3" odxf="1" dxf="1">
    <nc r="P101">
      <v>0.1</v>
    </nc>
    <odxf>
      <font>
        <sz val="10"/>
        <color auto="1"/>
      </font>
    </odxf>
    <ndxf>
      <font>
        <sz val="10"/>
        <color auto="1"/>
      </font>
    </ndxf>
  </rcc>
  <rcc rId="5693" sId="3" odxf="1" dxf="1">
    <nc r="Q101">
      <v>0.1</v>
    </nc>
    <odxf>
      <font>
        <sz val="10"/>
        <color auto="1"/>
      </font>
    </odxf>
    <ndxf>
      <font>
        <sz val="10"/>
        <color auto="1"/>
      </font>
    </ndxf>
  </rcc>
  <rcc rId="5694" sId="3" odxf="1" dxf="1">
    <nc r="R101">
      <v>0.1</v>
    </nc>
    <odxf>
      <font>
        <sz val="10"/>
        <color auto="1"/>
      </font>
    </odxf>
    <ndxf>
      <font>
        <sz val="10"/>
        <color auto="1"/>
      </font>
    </ndxf>
  </rcc>
  <rcc rId="5695" sId="3" odxf="1" dxf="1">
    <nc r="S101">
      <v>0.1</v>
    </nc>
    <odxf>
      <font>
        <sz val="10"/>
        <color auto="1"/>
      </font>
    </odxf>
    <ndxf>
      <font>
        <sz val="10"/>
        <color auto="1"/>
      </font>
    </ndxf>
  </rcc>
  <rcc rId="5696" sId="3" odxf="1" dxf="1">
    <nc r="T101">
      <v>0.1</v>
    </nc>
    <odxf>
      <font>
        <sz val="10"/>
        <color auto="1"/>
      </font>
    </odxf>
    <ndxf>
      <font>
        <sz val="10"/>
        <color auto="1"/>
      </font>
    </ndxf>
  </rcc>
  <rcc rId="5697" sId="3" odxf="1" dxf="1">
    <nc r="U101">
      <v>0.1</v>
    </nc>
    <odxf>
      <font>
        <sz val="10"/>
        <color auto="1"/>
      </font>
    </odxf>
    <ndxf>
      <font>
        <sz val="10"/>
        <color auto="1"/>
      </font>
    </ndxf>
  </rcc>
  <rcc rId="5698" sId="3" odxf="1" dxf="1">
    <nc r="V101">
      <v>0.1</v>
    </nc>
    <odxf>
      <font>
        <sz val="10"/>
        <color auto="1"/>
      </font>
    </odxf>
    <ndxf>
      <font>
        <sz val="10"/>
        <color auto="1"/>
      </font>
    </ndxf>
  </rcc>
  <rcc rId="5699" sId="3" odxf="1" dxf="1">
    <nc r="W101">
      <v>0.1</v>
    </nc>
    <odxf>
      <font>
        <sz val="10"/>
        <color auto="1"/>
      </font>
    </odxf>
    <ndxf>
      <font>
        <sz val="10"/>
        <color auto="1"/>
      </font>
    </ndxf>
  </rcc>
  <rcc rId="5700" sId="3" odxf="1" dxf="1">
    <nc r="X101">
      <v>0.2</v>
    </nc>
    <odxf>
      <font>
        <sz val="10"/>
        <color auto="1"/>
      </font>
    </odxf>
    <ndxf>
      <font>
        <sz val="10"/>
        <color auto="1"/>
      </font>
    </ndxf>
  </rcc>
  <rcc rId="5701" sId="3" odxf="1" dxf="1">
    <nc r="Y101">
      <v>0.4</v>
    </nc>
    <odxf>
      <font>
        <sz val="10"/>
        <color auto="1"/>
      </font>
    </odxf>
    <ndxf>
      <font>
        <sz val="10"/>
        <color auto="1"/>
      </font>
    </ndxf>
  </rcc>
  <rcc rId="5702" sId="3" odxf="1" dxf="1">
    <nc r="Z101">
      <v>0.6</v>
    </nc>
    <odxf>
      <font>
        <sz val="10"/>
        <color auto="1"/>
      </font>
    </odxf>
    <ndxf>
      <font>
        <sz val="10"/>
        <color auto="1"/>
      </font>
    </ndxf>
  </rcc>
  <rcc rId="5703" sId="3" odxf="1" dxf="1">
    <nc r="AA101">
      <v>1.2</v>
    </nc>
    <odxf>
      <font>
        <sz val="10"/>
        <color auto="1"/>
      </font>
    </odxf>
    <ndxf>
      <font>
        <sz val="10"/>
        <color auto="1"/>
      </font>
    </ndxf>
  </rcc>
  <rcc rId="5704" sId="3" odxf="1" dxf="1">
    <nc r="AB101">
      <v>1</v>
    </nc>
    <odxf>
      <font>
        <sz val="10"/>
        <color auto="1"/>
      </font>
    </odxf>
    <ndxf>
      <font>
        <sz val="10"/>
        <color auto="1"/>
      </font>
    </ndxf>
  </rcc>
  <rcc rId="5705" sId="3" odxf="1" dxf="1">
    <nc r="AC101">
      <v>2.2999999999999998</v>
    </nc>
    <odxf>
      <font>
        <sz val="10"/>
        <color auto="1"/>
      </font>
    </odxf>
    <ndxf>
      <font>
        <sz val="10"/>
        <color auto="1"/>
      </font>
    </ndxf>
  </rcc>
  <rcc rId="5706" sId="3" odxf="1" dxf="1">
    <nc r="AD101">
      <v>4.5999999999999996</v>
    </nc>
    <odxf>
      <font>
        <sz val="10"/>
        <color auto="1"/>
      </font>
    </odxf>
    <ndxf>
      <font>
        <sz val="10"/>
        <color auto="1"/>
      </font>
    </ndxf>
  </rcc>
  <rcc rId="5707" sId="3" odxf="1" dxf="1">
    <nc r="AE101">
      <v>4</v>
    </nc>
    <odxf>
      <font>
        <sz val="10"/>
        <color auto="1"/>
      </font>
    </odxf>
    <ndxf>
      <font>
        <sz val="10"/>
        <color auto="1"/>
      </font>
    </ndxf>
  </rcc>
  <rcc rId="5708" sId="3" odxf="1" dxf="1">
    <nc r="AF101">
      <v>1.7</v>
    </nc>
    <odxf>
      <font>
        <sz val="10"/>
        <color auto="1"/>
      </font>
    </odxf>
    <ndxf>
      <font>
        <sz val="10"/>
        <color auto="1"/>
      </font>
    </ndxf>
  </rcc>
  <rcc rId="5709" sId="3" odxf="1" dxf="1">
    <nc r="AG101">
      <v>1</v>
    </nc>
    <odxf>
      <font>
        <sz val="10"/>
        <color auto="1"/>
      </font>
    </odxf>
    <ndxf>
      <font>
        <sz val="10"/>
        <color auto="1"/>
      </font>
    </ndxf>
  </rcc>
  <rcc rId="5710" sId="3" odxf="1" dxf="1">
    <nc r="AH101">
      <v>1.5</v>
    </nc>
    <odxf>
      <font>
        <sz val="10"/>
        <color auto="1"/>
      </font>
    </odxf>
    <ndxf>
      <font>
        <sz val="10"/>
        <color auto="1"/>
      </font>
    </ndxf>
  </rcc>
  <rcc rId="5711" sId="3" odxf="1" dxf="1">
    <nc r="AI101">
      <v>1</v>
    </nc>
    <odxf>
      <font>
        <sz val="10"/>
        <color auto="1"/>
      </font>
    </odxf>
    <ndxf>
      <font>
        <sz val="10"/>
        <color auto="1"/>
      </font>
    </ndxf>
  </rcc>
  <rcc rId="5712" sId="3" odxf="1" dxf="1">
    <nc r="AJ101">
      <v>2.2999999999999998</v>
    </nc>
    <odxf>
      <font>
        <sz val="10"/>
        <color auto="1"/>
      </font>
    </odxf>
    <ndxf>
      <font>
        <sz val="10"/>
        <color auto="1"/>
      </font>
    </ndxf>
  </rcc>
  <rcc rId="5713" sId="3" odxf="1" dxf="1">
    <nc r="AK101">
      <v>1.3</v>
    </nc>
    <odxf>
      <font>
        <sz val="10"/>
        <color auto="1"/>
      </font>
    </odxf>
    <ndxf>
      <font>
        <sz val="10"/>
        <color auto="1"/>
      </font>
    </ndxf>
  </rcc>
  <rcc rId="5714" sId="3" odxf="1" dxf="1">
    <nc r="AL101">
      <v>0.5</v>
    </nc>
    <odxf>
      <font>
        <sz val="10"/>
        <color auto="1"/>
      </font>
    </odxf>
    <ndxf>
      <font>
        <sz val="10"/>
        <color auto="1"/>
      </font>
    </ndxf>
  </rcc>
  <rcc rId="5715" sId="3" odxf="1" dxf="1">
    <nc r="AM101">
      <v>0.6</v>
    </nc>
    <odxf>
      <font>
        <sz val="10"/>
        <color auto="1"/>
      </font>
    </odxf>
    <ndxf>
      <font>
        <sz val="10"/>
        <color auto="1"/>
      </font>
    </ndxf>
  </rcc>
  <rcc rId="5716" sId="3" odxf="1" dxf="1">
    <nc r="AN101">
      <v>0.1</v>
    </nc>
    <odxf>
      <font>
        <sz val="10"/>
        <color auto="1"/>
      </font>
    </odxf>
    <ndxf>
      <font>
        <sz val="10"/>
        <color auto="1"/>
      </font>
    </ndxf>
  </rcc>
  <rcc rId="5717" sId="3" odxf="1" dxf="1">
    <nc r="AO101">
      <v>0.9</v>
    </nc>
    <odxf>
      <font>
        <sz val="10"/>
        <color auto="1"/>
      </font>
    </odxf>
    <ndxf>
      <font>
        <sz val="10"/>
        <color auto="1"/>
      </font>
    </ndxf>
  </rcc>
  <rcc rId="5718" sId="3" odxf="1" dxf="1">
    <nc r="AP101">
      <v>0.8</v>
    </nc>
    <odxf>
      <font>
        <sz val="10"/>
        <color auto="1"/>
      </font>
    </odxf>
    <ndxf>
      <font>
        <sz val="10"/>
        <color auto="1"/>
      </font>
    </ndxf>
  </rcc>
  <rcc rId="5719" sId="3" odxf="1" dxf="1">
    <nc r="AQ101">
      <v>0.1</v>
    </nc>
    <odxf>
      <font>
        <sz val="10"/>
        <color auto="1"/>
      </font>
    </odxf>
    <ndxf>
      <font>
        <sz val="10"/>
        <color auto="1"/>
      </font>
    </ndxf>
  </rcc>
  <rcc rId="5720" sId="3" odxf="1" dxf="1">
    <nc r="AR101">
      <v>0.1</v>
    </nc>
    <odxf>
      <font>
        <sz val="10"/>
        <color auto="1"/>
      </font>
    </odxf>
    <ndxf>
      <font>
        <sz val="10"/>
        <color auto="1"/>
      </font>
    </ndxf>
  </rcc>
  <rcc rId="5721" sId="3" odxf="1" dxf="1">
    <nc r="AS101">
      <v>0</v>
    </nc>
    <odxf>
      <font>
        <sz val="10"/>
        <color auto="1"/>
      </font>
    </odxf>
    <ndxf>
      <font>
        <sz val="10"/>
        <color auto="1"/>
      </font>
    </ndxf>
  </rcc>
  <rcc rId="5722" sId="3" odxf="1" dxf="1">
    <nc r="AT101">
      <v>0</v>
    </nc>
    <odxf>
      <font>
        <sz val="10"/>
        <color auto="1"/>
      </font>
    </odxf>
    <ndxf>
      <font>
        <sz val="10"/>
        <color auto="1"/>
      </font>
    </ndxf>
  </rcc>
  <rcc rId="5723" sId="3" odxf="1" dxf="1">
    <nc r="AU101">
      <v>0</v>
    </nc>
    <odxf>
      <font>
        <sz val="10"/>
        <color auto="1"/>
      </font>
    </odxf>
    <ndxf>
      <font>
        <sz val="10"/>
        <color auto="1"/>
      </font>
    </ndxf>
  </rcc>
  <rcc rId="5724" sId="3" odxf="1" dxf="1">
    <nc r="AV101">
      <v>0</v>
    </nc>
    <odxf>
      <font>
        <sz val="10"/>
        <color auto="1"/>
      </font>
    </odxf>
    <ndxf>
      <font>
        <sz val="10"/>
        <color auto="1"/>
      </font>
    </ndxf>
  </rcc>
  <rcc rId="5725" sId="3" odxf="1" dxf="1">
    <nc r="AW101">
      <v>0</v>
    </nc>
    <odxf>
      <font>
        <sz val="10"/>
        <color auto="1"/>
      </font>
    </odxf>
    <ndxf>
      <font>
        <sz val="10"/>
        <color auto="1"/>
      </font>
    </ndxf>
  </rcc>
  <rcc rId="5726" sId="3" odxf="1" dxf="1">
    <nc r="AX101">
      <v>0</v>
    </nc>
    <odxf>
      <font>
        <sz val="10"/>
        <color auto="1"/>
      </font>
    </odxf>
    <ndxf>
      <font>
        <sz val="10"/>
        <color auto="1"/>
      </font>
    </ndxf>
  </rcc>
  <rcc rId="5727" sId="3" odxf="1" dxf="1">
    <nc r="AY101">
      <v>0</v>
    </nc>
    <odxf>
      <font>
        <sz val="10"/>
        <color auto="1"/>
      </font>
    </odxf>
    <ndxf>
      <font>
        <sz val="10"/>
        <color auto="1"/>
      </font>
    </ndxf>
  </rcc>
  <rcc rId="5728" sId="3" odxf="1" dxf="1">
    <nc r="AZ101">
      <v>0</v>
    </nc>
    <odxf>
      <font>
        <sz val="10"/>
        <color auto="1"/>
      </font>
    </odxf>
    <ndxf>
      <font>
        <sz val="10"/>
        <color auto="1"/>
      </font>
    </ndxf>
  </rcc>
  <rcc rId="5729" sId="3" odxf="1" dxf="1">
    <nc r="BA1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730" sId="3" odxf="1" dxf="1">
    <nc r="BB101">
      <v>0</v>
    </nc>
    <odxf>
      <font>
        <sz val="10"/>
        <color auto="1"/>
      </font>
    </odxf>
    <ndxf>
      <font>
        <sz val="10"/>
        <color auto="1"/>
      </font>
    </ndxf>
  </rcc>
  <rcc rId="5731" sId="3" odxf="1" dxf="1">
    <nc r="BC1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732" sId="3" odxf="1" dxf="1">
    <nc r="BD101">
      <v>0</v>
    </nc>
    <odxf>
      <font>
        <sz val="10"/>
        <color auto="1"/>
      </font>
    </odxf>
    <ndxf>
      <font>
        <sz val="10"/>
        <color auto="1"/>
      </font>
    </ndxf>
  </rcc>
  <rcc rId="5733" sId="3" odxf="1" dxf="1">
    <nc r="BE1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734" sId="3" odxf="1" dxf="1">
    <nc r="BF101">
      <v>6.4</v>
    </nc>
    <odxf>
      <font>
        <sz val="10"/>
        <color auto="1"/>
      </font>
    </odxf>
    <ndxf>
      <font>
        <sz val="10"/>
        <color auto="1"/>
      </font>
    </ndxf>
  </rcc>
  <rcc rId="5735" sId="3" odxf="1" dxf="1">
    <nc r="BG101">
      <v>36.6</v>
    </nc>
    <odxf>
      <font>
        <sz val="10"/>
        <color auto="1"/>
      </font>
    </odxf>
    <ndxf>
      <font>
        <sz val="10"/>
        <color auto="1"/>
      </font>
    </ndxf>
  </rcc>
  <rcc rId="5736" sId="3" odxf="1" dxf="1">
    <nc r="BH101">
      <v>0</v>
    </nc>
    <odxf>
      <font>
        <sz val="10"/>
        <color auto="1"/>
      </font>
    </odxf>
    <ndxf>
      <font>
        <sz val="10"/>
        <color auto="1"/>
      </font>
    </ndxf>
  </rcc>
  <rfmt sheetId="3" sqref="A101:XFD101" start="0" length="0">
    <dxf>
      <alignment vertical="center" wrapText="1"/>
    </dxf>
  </rfmt>
  <rfmt sheetId="3" sqref="A102" start="0" length="0">
    <dxf>
      <font>
        <sz val="10"/>
        <color auto="1"/>
      </font>
    </dxf>
  </rfmt>
  <rcc rId="5737" sId="3" odxf="1" dxf="1">
    <oc r="B102" t="inlineStr">
      <is>
        <t>Ninh Thuận</t>
      </is>
    </oc>
    <nc r="B102" t="inlineStr">
      <is>
        <t>Long An</t>
      </is>
    </nc>
    <odxf>
      <font>
        <sz val="10"/>
        <color auto="1"/>
      </font>
    </odxf>
    <ndxf>
      <font>
        <sz val="10"/>
        <color auto="1"/>
      </font>
    </ndxf>
  </rcc>
  <rfmt sheetId="3" sqref="C102" start="0" length="0">
    <dxf>
      <font>
        <sz val="10"/>
        <color auto="1"/>
      </font>
    </dxf>
  </rfmt>
  <rfmt sheetId="3" sqref="D102" start="0" length="0">
    <dxf>
      <font>
        <sz val="10"/>
        <color auto="1"/>
      </font>
    </dxf>
  </rfmt>
  <rcc rId="5738" sId="3" odxf="1" dxf="1">
    <oc r="E102" t="inlineStr">
      <is>
        <t>NMĐMT GELEX</t>
      </is>
    </oc>
    <nc r="E102" t="inlineStr">
      <is>
        <t>NMĐMT GAIA</t>
      </is>
    </nc>
    <odxf>
      <font>
        <sz val="10"/>
        <color auto="1"/>
      </font>
    </odxf>
    <ndxf>
      <font>
        <sz val="10"/>
        <color auto="1"/>
      </font>
    </ndxf>
  </rcc>
  <rfmt sheetId="3" sqref="F102" start="0" length="0">
    <dxf>
      <font>
        <sz val="10"/>
        <color auto="1"/>
      </font>
    </dxf>
  </rfmt>
  <rcc rId="5739" sId="3" odxf="1" dxf="1">
    <nc r="G10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740" sId="3" odxf="1" dxf="1">
    <nc r="H102">
      <v>262.8</v>
    </nc>
    <odxf>
      <font>
        <sz val="10"/>
        <color auto="1"/>
      </font>
    </odxf>
    <ndxf>
      <font>
        <sz val="10"/>
        <color auto="1"/>
      </font>
    </ndxf>
  </rcc>
  <rfmt sheetId="3" sqref="I102" start="0" length="0">
    <dxf>
      <font>
        <sz val="10"/>
        <color auto="1"/>
      </font>
    </dxf>
  </rfmt>
  <rcc rId="5741" sId="3" odxf="1" dxf="1">
    <nc r="J102">
      <v>0.1</v>
    </nc>
    <odxf>
      <font>
        <sz val="10"/>
        <color auto="1"/>
      </font>
    </odxf>
    <ndxf>
      <font>
        <sz val="10"/>
        <color auto="1"/>
      </font>
    </ndxf>
  </rcc>
  <rcc rId="5742" sId="3" odxf="1" dxf="1">
    <nc r="K102">
      <v>0.1</v>
    </nc>
    <odxf>
      <font>
        <sz val="10"/>
        <color auto="1"/>
      </font>
    </odxf>
    <ndxf>
      <font>
        <sz val="10"/>
        <color auto="1"/>
      </font>
    </ndxf>
  </rcc>
  <rcc rId="5743" sId="3" odxf="1" dxf="1">
    <nc r="L102">
      <v>0.1</v>
    </nc>
    <odxf>
      <font>
        <sz val="10"/>
        <color auto="1"/>
      </font>
    </odxf>
    <ndxf>
      <font>
        <sz val="10"/>
        <color auto="1"/>
      </font>
    </ndxf>
  </rcc>
  <rcc rId="5744" sId="3" odxf="1" dxf="1">
    <nc r="M102">
      <v>0.1</v>
    </nc>
    <odxf>
      <font>
        <sz val="10"/>
        <color auto="1"/>
      </font>
    </odxf>
    <ndxf>
      <font>
        <sz val="10"/>
        <color auto="1"/>
      </font>
    </ndxf>
  </rcc>
  <rcc rId="5745" sId="3" odxf="1" dxf="1">
    <nc r="N102">
      <v>0.1</v>
    </nc>
    <odxf>
      <font>
        <sz val="10"/>
        <color auto="1"/>
      </font>
    </odxf>
    <ndxf>
      <font>
        <sz val="10"/>
        <color auto="1"/>
      </font>
    </ndxf>
  </rcc>
  <rcc rId="5746" sId="3" odxf="1" dxf="1">
    <nc r="O102">
      <v>0.1</v>
    </nc>
    <odxf>
      <font>
        <sz val="10"/>
        <color auto="1"/>
      </font>
    </odxf>
    <ndxf>
      <font>
        <sz val="10"/>
        <color auto="1"/>
      </font>
    </ndxf>
  </rcc>
  <rcc rId="5747" sId="3" odxf="1" dxf="1">
    <nc r="P102">
      <v>0.1</v>
    </nc>
    <odxf>
      <font>
        <sz val="10"/>
        <color auto="1"/>
      </font>
    </odxf>
    <ndxf>
      <font>
        <sz val="10"/>
        <color auto="1"/>
      </font>
    </ndxf>
  </rcc>
  <rcc rId="5748" sId="3" odxf="1" dxf="1">
    <nc r="Q102">
      <v>0.1</v>
    </nc>
    <odxf>
      <font>
        <sz val="10"/>
        <color auto="1"/>
      </font>
    </odxf>
    <ndxf>
      <font>
        <sz val="10"/>
        <color auto="1"/>
      </font>
    </ndxf>
  </rcc>
  <rcc rId="5749" sId="3" odxf="1" dxf="1">
    <nc r="R102">
      <v>0.1</v>
    </nc>
    <odxf>
      <font>
        <sz val="10"/>
        <color auto="1"/>
      </font>
    </odxf>
    <ndxf>
      <font>
        <sz val="10"/>
        <color auto="1"/>
      </font>
    </ndxf>
  </rcc>
  <rcc rId="5750" sId="3" odxf="1" dxf="1">
    <nc r="S102">
      <v>0.1</v>
    </nc>
    <odxf>
      <font>
        <sz val="10"/>
        <color auto="1"/>
      </font>
    </odxf>
    <ndxf>
      <font>
        <sz val="10"/>
        <color auto="1"/>
      </font>
    </ndxf>
  </rcc>
  <rcc rId="5751" sId="3" odxf="1" dxf="1">
    <nc r="T102">
      <v>0.1</v>
    </nc>
    <odxf>
      <font>
        <sz val="10"/>
        <color auto="1"/>
      </font>
    </odxf>
    <ndxf>
      <font>
        <sz val="10"/>
        <color auto="1"/>
      </font>
    </ndxf>
  </rcc>
  <rcc rId="5752" sId="3" odxf="1" dxf="1">
    <nc r="U102">
      <v>1</v>
    </nc>
    <odxf>
      <font>
        <sz val="10"/>
        <color auto="1"/>
      </font>
    </odxf>
    <ndxf>
      <font>
        <sz val="10"/>
        <color auto="1"/>
      </font>
    </ndxf>
  </rcc>
  <rcc rId="5753" sId="3" odxf="1" dxf="1">
    <nc r="V102">
      <v>3.3</v>
    </nc>
    <odxf>
      <font>
        <sz val="10"/>
        <color auto="1"/>
      </font>
    </odxf>
    <ndxf>
      <font>
        <sz val="10"/>
        <color auto="1"/>
      </font>
    </ndxf>
  </rcc>
  <rcc rId="5754" sId="3" odxf="1" dxf="1">
    <nc r="W102">
      <v>3.3</v>
    </nc>
    <odxf>
      <font>
        <sz val="10"/>
        <color auto="1"/>
      </font>
    </odxf>
    <ndxf>
      <font>
        <sz val="10"/>
        <color auto="1"/>
      </font>
    </ndxf>
  </rcc>
  <rcc rId="5755" sId="3" odxf="1" dxf="1">
    <nc r="X102">
      <v>5.7</v>
    </nc>
    <odxf>
      <font>
        <sz val="10"/>
        <color auto="1"/>
      </font>
    </odxf>
    <ndxf>
      <font>
        <sz val="10"/>
        <color auto="1"/>
      </font>
    </ndxf>
  </rcc>
  <rcc rId="5756" sId="3" odxf="1" dxf="1">
    <nc r="Y102">
      <v>23.1</v>
    </nc>
    <odxf>
      <font>
        <sz val="10"/>
        <color auto="1"/>
      </font>
    </odxf>
    <ndxf>
      <font>
        <sz val="10"/>
        <color auto="1"/>
      </font>
    </ndxf>
  </rcc>
  <rcc rId="5757" sId="3" odxf="1" dxf="1">
    <nc r="Z102">
      <v>16.2</v>
    </nc>
    <odxf>
      <font>
        <sz val="10"/>
        <color auto="1"/>
      </font>
    </odxf>
    <ndxf>
      <font>
        <sz val="10"/>
        <color auto="1"/>
      </font>
    </ndxf>
  </rcc>
  <rcc rId="5758" sId="3" odxf="1" dxf="1">
    <nc r="AA102">
      <v>27.2</v>
    </nc>
    <odxf>
      <font>
        <sz val="10"/>
        <color auto="1"/>
      </font>
    </odxf>
    <ndxf>
      <font>
        <sz val="10"/>
        <color auto="1"/>
      </font>
    </ndxf>
  </rcc>
  <rcc rId="5759" sId="3" odxf="1" dxf="1">
    <nc r="AB102">
      <v>55.7</v>
    </nc>
    <odxf>
      <font>
        <sz val="10"/>
        <color auto="1"/>
      </font>
    </odxf>
    <ndxf>
      <font>
        <sz val="10"/>
        <color auto="1"/>
      </font>
    </ndxf>
  </rcc>
  <rcc rId="5760" sId="3" odxf="1" dxf="1">
    <nc r="AC102">
      <v>55.9</v>
    </nc>
    <odxf>
      <font>
        <sz val="10"/>
        <color auto="1"/>
      </font>
    </odxf>
    <ndxf>
      <font>
        <sz val="10"/>
        <color auto="1"/>
      </font>
    </ndxf>
  </rcc>
  <rcc rId="5761" sId="3" odxf="1" dxf="1">
    <nc r="AD102">
      <v>64.2</v>
    </nc>
    <odxf>
      <font>
        <sz val="10"/>
        <color auto="1"/>
      </font>
    </odxf>
    <ndxf>
      <font>
        <sz val="10"/>
        <color auto="1"/>
      </font>
    </ndxf>
  </rcc>
  <rcc rId="5762" sId="3" odxf="1" dxf="1">
    <nc r="AE102">
      <v>56.7</v>
    </nc>
    <odxf>
      <font>
        <sz val="10"/>
        <color auto="1"/>
      </font>
    </odxf>
    <ndxf>
      <font>
        <sz val="10"/>
        <color auto="1"/>
      </font>
    </ndxf>
  </rcc>
  <rcc rId="5763" sId="3" odxf="1" dxf="1">
    <nc r="AF102">
      <v>41.8</v>
    </nc>
    <odxf>
      <font>
        <sz val="10"/>
        <color auto="1"/>
      </font>
    </odxf>
    <ndxf>
      <font>
        <sz val="10"/>
        <color auto="1"/>
      </font>
    </ndxf>
  </rcc>
  <rcc rId="5764" sId="3" odxf="1" dxf="1">
    <nc r="AG102">
      <v>32.4</v>
    </nc>
    <odxf>
      <font>
        <sz val="10"/>
        <color auto="1"/>
      </font>
    </odxf>
    <ndxf>
      <font>
        <sz val="10"/>
        <color auto="1"/>
      </font>
    </ndxf>
  </rcc>
  <rcc rId="5765" sId="3" odxf="1" dxf="1">
    <nc r="AH102">
      <v>26.1</v>
    </nc>
    <odxf>
      <font>
        <sz val="10"/>
        <color auto="1"/>
      </font>
    </odxf>
    <ndxf>
      <font>
        <sz val="10"/>
        <color auto="1"/>
      </font>
    </ndxf>
  </rcc>
  <rcc rId="5766" sId="3" odxf="1" dxf="1">
    <nc r="AI102">
      <v>7.8</v>
    </nc>
    <odxf>
      <font>
        <sz val="10"/>
        <color auto="1"/>
      </font>
    </odxf>
    <ndxf>
      <font>
        <sz val="10"/>
        <color auto="1"/>
      </font>
    </ndxf>
  </rcc>
  <rcc rId="5767" sId="3" odxf="1" dxf="1">
    <nc r="AJ102">
      <v>23.4</v>
    </nc>
    <odxf>
      <font>
        <sz val="10"/>
        <color auto="1"/>
      </font>
    </odxf>
    <ndxf>
      <font>
        <sz val="10"/>
        <color auto="1"/>
      </font>
    </ndxf>
  </rcc>
  <rcc rId="5768" sId="3" odxf="1" dxf="1">
    <nc r="AK102">
      <v>20.3</v>
    </nc>
    <odxf>
      <font>
        <sz val="10"/>
        <color auto="1"/>
      </font>
    </odxf>
    <ndxf>
      <font>
        <sz val="10"/>
        <color auto="1"/>
      </font>
    </ndxf>
  </rcc>
  <rcc rId="5769" sId="3" odxf="1" dxf="1">
    <nc r="AL102">
      <v>23.5</v>
    </nc>
    <odxf>
      <font>
        <sz val="10"/>
        <color auto="1"/>
      </font>
    </odxf>
    <ndxf>
      <font>
        <sz val="10"/>
        <color auto="1"/>
      </font>
    </ndxf>
  </rcc>
  <rcc rId="5770" sId="3" odxf="1" dxf="1">
    <nc r="AM102">
      <v>23.5</v>
    </nc>
    <odxf>
      <font>
        <sz val="10"/>
        <color auto="1"/>
      </font>
    </odxf>
    <ndxf>
      <font>
        <sz val="10"/>
        <color auto="1"/>
      </font>
    </ndxf>
  </rcc>
  <rcc rId="5771" sId="3" odxf="1" dxf="1">
    <nc r="AN102">
      <v>13.3</v>
    </nc>
    <odxf>
      <font>
        <sz val="10"/>
        <color auto="1"/>
      </font>
    </odxf>
    <ndxf>
      <font>
        <sz val="10"/>
        <color auto="1"/>
      </font>
    </ndxf>
  </rcc>
  <rcc rId="5772" sId="3" odxf="1" dxf="1">
    <nc r="AO102">
      <v>23.5</v>
    </nc>
    <odxf>
      <font>
        <sz val="10"/>
        <color auto="1"/>
      </font>
    </odxf>
    <ndxf>
      <font>
        <sz val="10"/>
        <color auto="1"/>
      </font>
    </ndxf>
  </rcc>
  <rcc rId="5773" sId="3" odxf="1" dxf="1">
    <nc r="AP102">
      <v>23.2</v>
    </nc>
    <odxf>
      <font>
        <sz val="10"/>
        <color auto="1"/>
      </font>
    </odxf>
    <ndxf>
      <font>
        <sz val="10"/>
        <color auto="1"/>
      </font>
    </ndxf>
  </rcc>
  <rcc rId="5774" sId="3" odxf="1" dxf="1">
    <nc r="AQ102">
      <v>5.0999999999999996</v>
    </nc>
    <odxf>
      <font>
        <sz val="10"/>
        <color auto="1"/>
      </font>
    </odxf>
    <ndxf>
      <font>
        <sz val="10"/>
        <color auto="1"/>
      </font>
    </ndxf>
  </rcc>
  <rcc rId="5775" sId="3" odxf="1" dxf="1">
    <nc r="AR102">
      <v>0.6</v>
    </nc>
    <odxf>
      <font>
        <sz val="10"/>
        <color auto="1"/>
      </font>
    </odxf>
    <ndxf>
      <font>
        <sz val="10"/>
        <color auto="1"/>
      </font>
    </ndxf>
  </rcc>
  <rcc rId="5776" sId="3" odxf="1" dxf="1">
    <nc r="AS102">
      <v>0.1</v>
    </nc>
    <odxf>
      <font>
        <sz val="10"/>
        <color auto="1"/>
      </font>
    </odxf>
    <ndxf>
      <font>
        <sz val="10"/>
        <color auto="1"/>
      </font>
    </ndxf>
  </rcc>
  <rcc rId="5777" sId="3" odxf="1" dxf="1">
    <nc r="AT102">
      <v>0.1</v>
    </nc>
    <odxf>
      <font>
        <sz val="10"/>
        <color auto="1"/>
      </font>
    </odxf>
    <ndxf>
      <font>
        <sz val="10"/>
        <color auto="1"/>
      </font>
    </ndxf>
  </rcc>
  <rcc rId="5778" sId="3" odxf="1" dxf="1">
    <nc r="AU102">
      <v>0.1</v>
    </nc>
    <odxf>
      <font>
        <sz val="10"/>
        <color auto="1"/>
      </font>
    </odxf>
    <ndxf>
      <font>
        <sz val="10"/>
        <color auto="1"/>
      </font>
    </ndxf>
  </rcc>
  <rcc rId="5779" sId="3" odxf="1" dxf="1">
    <nc r="AV102">
      <v>0.1</v>
    </nc>
    <odxf>
      <font>
        <sz val="10"/>
        <color auto="1"/>
      </font>
    </odxf>
    <ndxf>
      <font>
        <sz val="10"/>
        <color auto="1"/>
      </font>
    </ndxf>
  </rcc>
  <rcc rId="5780" sId="3" odxf="1" dxf="1">
    <nc r="AW102">
      <v>0.1</v>
    </nc>
    <odxf>
      <font>
        <sz val="10"/>
        <color auto="1"/>
      </font>
    </odxf>
    <ndxf>
      <font>
        <sz val="10"/>
        <color auto="1"/>
      </font>
    </ndxf>
  </rcc>
  <rcc rId="5781" sId="3" odxf="1" dxf="1">
    <nc r="AX102">
      <v>0.1</v>
    </nc>
    <odxf>
      <font>
        <sz val="10"/>
        <color auto="1"/>
      </font>
    </odxf>
    <ndxf>
      <font>
        <sz val="10"/>
        <color auto="1"/>
      </font>
    </ndxf>
  </rcc>
  <rcc rId="5782" sId="3" odxf="1" dxf="1">
    <nc r="AY102">
      <v>0.1</v>
    </nc>
    <odxf>
      <font>
        <sz val="10"/>
        <color auto="1"/>
      </font>
    </odxf>
    <ndxf>
      <font>
        <sz val="10"/>
        <color auto="1"/>
      </font>
    </ndxf>
  </rcc>
  <rcc rId="5783" sId="3" odxf="1" dxf="1">
    <nc r="AZ102">
      <v>0.1</v>
    </nc>
    <odxf>
      <font>
        <sz val="10"/>
        <color auto="1"/>
      </font>
    </odxf>
    <ndxf>
      <font>
        <sz val="10"/>
        <color auto="1"/>
      </font>
    </ndxf>
  </rcc>
  <rcc rId="5784" sId="3" odxf="1" dxf="1">
    <nc r="BA1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785" sId="3" odxf="1" dxf="1">
    <nc r="BB102">
      <v>0.1</v>
    </nc>
    <odxf>
      <font>
        <sz val="10"/>
        <color auto="1"/>
      </font>
    </odxf>
    <ndxf>
      <font>
        <sz val="10"/>
        <color auto="1"/>
      </font>
    </ndxf>
  </rcc>
  <rcc rId="5786" sId="3" odxf="1" dxf="1">
    <nc r="BC1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787" sId="3" odxf="1" dxf="1">
    <nc r="BD102">
      <v>0.1</v>
    </nc>
    <odxf>
      <font>
        <sz val="10"/>
        <color auto="1"/>
      </font>
    </odxf>
    <ndxf>
      <font>
        <sz val="10"/>
        <color auto="1"/>
      </font>
    </ndxf>
  </rcc>
  <rcc rId="5788" sId="3" odxf="1" dxf="1">
    <nc r="BE1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789" sId="3" odxf="1" dxf="1">
    <nc r="BF102">
      <v>11</v>
    </nc>
    <odxf>
      <font>
        <sz val="10"/>
        <color auto="1"/>
      </font>
    </odxf>
    <ndxf>
      <font>
        <sz val="10"/>
        <color auto="1"/>
      </font>
    </ndxf>
  </rcc>
  <rcc rId="5790" sId="3" odxf="1" dxf="1">
    <nc r="BG102">
      <v>66.2</v>
    </nc>
    <odxf>
      <font>
        <sz val="10"/>
        <color auto="1"/>
      </font>
    </odxf>
    <ndxf>
      <font>
        <sz val="10"/>
        <color auto="1"/>
      </font>
    </ndxf>
  </rcc>
  <rcc rId="5791" sId="3" odxf="1" dxf="1">
    <nc r="BH102">
      <v>0.1</v>
    </nc>
    <odxf>
      <font>
        <sz val="10"/>
        <color auto="1"/>
      </font>
    </odxf>
    <ndxf>
      <font>
        <sz val="10"/>
        <color auto="1"/>
      </font>
    </ndxf>
  </rcc>
  <rfmt sheetId="3" sqref="A102:XFD102" start="0" length="0">
    <dxf>
      <alignment vertical="center" wrapText="1"/>
    </dxf>
  </rfmt>
  <rfmt sheetId="3" sqref="A103" start="0" length="0">
    <dxf>
      <font>
        <sz val="10"/>
        <color auto="1"/>
      </font>
    </dxf>
  </rfmt>
  <rcc rId="5792" sId="3" odxf="1" dxf="1">
    <oc r="B103" t="inlineStr">
      <is>
        <t>Ninh Thuận</t>
      </is>
    </oc>
    <nc r="B103" t="inlineStr">
      <is>
        <t>Long An</t>
      </is>
    </nc>
    <odxf>
      <font>
        <sz val="10"/>
        <color auto="1"/>
      </font>
    </odxf>
    <ndxf>
      <font>
        <sz val="10"/>
        <color auto="1"/>
      </font>
    </ndxf>
  </rcc>
  <rfmt sheetId="3" sqref="C103" start="0" length="0">
    <dxf>
      <font>
        <sz val="10"/>
        <color auto="1"/>
      </font>
    </dxf>
  </rfmt>
  <rfmt sheetId="3" sqref="D103" start="0" length="0">
    <dxf>
      <font>
        <sz val="10"/>
        <color auto="1"/>
      </font>
    </dxf>
  </rfmt>
  <rcc rId="5793" sId="3" odxf="1" dxf="1">
    <oc r="E103" t="inlineStr">
      <is>
        <t>NMĐMT GELEX</t>
      </is>
    </oc>
    <nc r="E103" t="inlineStr">
      <is>
        <t>NMĐMT GAIA</t>
      </is>
    </nc>
    <odxf>
      <font>
        <sz val="10"/>
        <color auto="1"/>
      </font>
    </odxf>
    <ndxf>
      <font>
        <sz val="10"/>
        <color auto="1"/>
      </font>
    </ndxf>
  </rcc>
  <rfmt sheetId="3" sqref="F103" start="0" length="0">
    <dxf>
      <font>
        <sz val="10"/>
        <color auto="1"/>
      </font>
    </dxf>
  </rfmt>
  <rcc rId="5794" sId="3" odxf="1" dxf="1">
    <nc r="G10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795" sId="3" odxf="1" dxf="1">
    <nc r="H103">
      <v>262.8</v>
    </nc>
    <odxf>
      <font>
        <sz val="10"/>
        <color auto="1"/>
      </font>
    </odxf>
    <ndxf>
      <font>
        <sz val="10"/>
        <color auto="1"/>
      </font>
    </ndxf>
  </rcc>
  <rfmt sheetId="3" sqref="I103" start="0" length="0">
    <dxf>
      <font>
        <sz val="10"/>
        <color auto="1"/>
      </font>
    </dxf>
  </rfmt>
  <rcc rId="5796" sId="3" odxf="1" dxf="1">
    <nc r="J103">
      <v>-0.5</v>
    </nc>
    <odxf>
      <font>
        <sz val="10"/>
        <color auto="1"/>
      </font>
    </odxf>
    <ndxf>
      <font>
        <sz val="10"/>
        <color auto="1"/>
      </font>
    </ndxf>
  </rcc>
  <rcc rId="5797" sId="3" odxf="1" dxf="1">
    <nc r="K103">
      <v>-0.5</v>
    </nc>
    <odxf>
      <font>
        <sz val="10"/>
        <color auto="1"/>
      </font>
    </odxf>
    <ndxf>
      <font>
        <sz val="10"/>
        <color auto="1"/>
      </font>
    </ndxf>
  </rcc>
  <rcc rId="5798" sId="3" odxf="1" dxf="1">
    <nc r="L103">
      <v>-0.5</v>
    </nc>
    <odxf>
      <font>
        <sz val="10"/>
        <color auto="1"/>
      </font>
    </odxf>
    <ndxf>
      <font>
        <sz val="10"/>
        <color auto="1"/>
      </font>
    </ndxf>
  </rcc>
  <rcc rId="5799" sId="3" odxf="1" dxf="1">
    <nc r="M103">
      <v>-0.5</v>
    </nc>
    <odxf>
      <font>
        <sz val="10"/>
        <color auto="1"/>
      </font>
    </odxf>
    <ndxf>
      <font>
        <sz val="10"/>
        <color auto="1"/>
      </font>
    </ndxf>
  </rcc>
  <rcc rId="5800" sId="3" odxf="1" dxf="1">
    <nc r="N103">
      <v>-0.5</v>
    </nc>
    <odxf>
      <font>
        <sz val="10"/>
        <color auto="1"/>
      </font>
    </odxf>
    <ndxf>
      <font>
        <sz val="10"/>
        <color auto="1"/>
      </font>
    </ndxf>
  </rcc>
  <rcc rId="5801" sId="3" odxf="1" dxf="1">
    <nc r="O103">
      <v>-0.5</v>
    </nc>
    <odxf>
      <font>
        <sz val="10"/>
        <color auto="1"/>
      </font>
    </odxf>
    <ndxf>
      <font>
        <sz val="10"/>
        <color auto="1"/>
      </font>
    </ndxf>
  </rcc>
  <rcc rId="5802" sId="3" odxf="1" dxf="1">
    <nc r="P103">
      <v>-0.5</v>
    </nc>
    <odxf>
      <font>
        <sz val="10"/>
        <color auto="1"/>
      </font>
    </odxf>
    <ndxf>
      <font>
        <sz val="10"/>
        <color auto="1"/>
      </font>
    </ndxf>
  </rcc>
  <rcc rId="5803" sId="3" odxf="1" dxf="1">
    <nc r="Q103">
      <v>-0.5</v>
    </nc>
    <odxf>
      <font>
        <sz val="10"/>
        <color auto="1"/>
      </font>
    </odxf>
    <ndxf>
      <font>
        <sz val="10"/>
        <color auto="1"/>
      </font>
    </ndxf>
  </rcc>
  <rcc rId="5804" sId="3" odxf="1" dxf="1">
    <nc r="R103">
      <v>-0.5</v>
    </nc>
    <odxf>
      <font>
        <sz val="10"/>
        <color auto="1"/>
      </font>
    </odxf>
    <ndxf>
      <font>
        <sz val="10"/>
        <color auto="1"/>
      </font>
    </ndxf>
  </rcc>
  <rcc rId="5805" sId="3" odxf="1" dxf="1">
    <nc r="S103">
      <v>-0.5</v>
    </nc>
    <odxf>
      <font>
        <sz val="10"/>
        <color auto="1"/>
      </font>
    </odxf>
    <ndxf>
      <font>
        <sz val="10"/>
        <color auto="1"/>
      </font>
    </ndxf>
  </rcc>
  <rcc rId="5806" sId="3" odxf="1" dxf="1">
    <nc r="T103">
      <v>-0.5</v>
    </nc>
    <odxf>
      <font>
        <sz val="10"/>
        <color auto="1"/>
      </font>
    </odxf>
    <ndxf>
      <font>
        <sz val="10"/>
        <color auto="1"/>
      </font>
    </ndxf>
  </rcc>
  <rcc rId="5807" sId="3" odxf="1" dxf="1">
    <nc r="U103">
      <v>-0.2</v>
    </nc>
    <odxf>
      <font>
        <sz val="10"/>
        <color auto="1"/>
      </font>
    </odxf>
    <ndxf>
      <font>
        <sz val="10"/>
        <color auto="1"/>
      </font>
    </ndxf>
  </rcc>
  <rcc rId="5808" sId="3" odxf="1" dxf="1">
    <nc r="V103">
      <v>-0.3</v>
    </nc>
    <odxf>
      <font>
        <sz val="10"/>
        <color auto="1"/>
      </font>
    </odxf>
    <ndxf>
      <font>
        <sz val="10"/>
        <color auto="1"/>
      </font>
    </ndxf>
  </rcc>
  <rcc rId="5809" sId="3" odxf="1" dxf="1">
    <nc r="W103">
      <v>-0.3</v>
    </nc>
    <odxf>
      <font>
        <sz val="10"/>
        <color auto="1"/>
      </font>
    </odxf>
    <ndxf>
      <font>
        <sz val="10"/>
        <color auto="1"/>
      </font>
    </ndxf>
  </rcc>
  <rcc rId="5810" sId="3" odxf="1" dxf="1">
    <nc r="X103">
      <v>-0.2</v>
    </nc>
    <odxf>
      <font>
        <sz val="10"/>
        <color auto="1"/>
      </font>
    </odxf>
    <ndxf>
      <font>
        <sz val="10"/>
        <color auto="1"/>
      </font>
    </ndxf>
  </rcc>
  <rcc rId="5811" sId="3" odxf="1" dxf="1">
    <nc r="Y103">
      <v>0.7</v>
    </nc>
    <odxf>
      <font>
        <sz val="10"/>
        <color auto="1"/>
      </font>
    </odxf>
    <ndxf>
      <font>
        <sz val="10"/>
        <color auto="1"/>
      </font>
    </ndxf>
  </rcc>
  <rcc rId="5812" sId="3" odxf="1" dxf="1">
    <nc r="Z103">
      <v>1.3</v>
    </nc>
    <odxf>
      <font>
        <sz val="10"/>
        <color auto="1"/>
      </font>
    </odxf>
    <ndxf>
      <font>
        <sz val="10"/>
        <color auto="1"/>
      </font>
    </ndxf>
  </rcc>
  <rcc rId="5813" sId="3" odxf="1" dxf="1">
    <nc r="AA103">
      <v>1.7</v>
    </nc>
    <odxf>
      <font>
        <sz val="10"/>
        <color auto="1"/>
      </font>
    </odxf>
    <ndxf>
      <font>
        <sz val="10"/>
        <color auto="1"/>
      </font>
    </ndxf>
  </rcc>
  <rcc rId="5814" sId="3" odxf="1" dxf="1">
    <nc r="AB103">
      <v>6.7</v>
    </nc>
    <odxf>
      <font>
        <sz val="10"/>
        <color auto="1"/>
      </font>
    </odxf>
    <ndxf>
      <font>
        <sz val="10"/>
        <color auto="1"/>
      </font>
    </ndxf>
  </rcc>
  <rcc rId="5815" sId="3" odxf="1" dxf="1">
    <nc r="AC103">
      <v>6.7</v>
    </nc>
    <odxf>
      <font>
        <sz val="10"/>
        <color auto="1"/>
      </font>
    </odxf>
    <ndxf>
      <font>
        <sz val="10"/>
        <color auto="1"/>
      </font>
    </ndxf>
  </rcc>
  <rcc rId="5816" sId="3" odxf="1" dxf="1">
    <nc r="AD103">
      <v>9.9</v>
    </nc>
    <odxf>
      <font>
        <sz val="10"/>
        <color auto="1"/>
      </font>
    </odxf>
    <ndxf>
      <font>
        <sz val="10"/>
        <color auto="1"/>
      </font>
    </ndxf>
  </rcc>
  <rcc rId="5817" sId="3" odxf="1" dxf="1">
    <nc r="AE103">
      <v>9.3000000000000007</v>
    </nc>
    <odxf>
      <font>
        <sz val="10"/>
        <color auto="1"/>
      </font>
    </odxf>
    <ndxf>
      <font>
        <sz val="10"/>
        <color auto="1"/>
      </font>
    </ndxf>
  </rcc>
  <rcc rId="5818" sId="3" odxf="1" dxf="1">
    <nc r="AF103">
      <v>7.5</v>
    </nc>
    <odxf>
      <font>
        <sz val="10"/>
        <color auto="1"/>
      </font>
    </odxf>
    <ndxf>
      <font>
        <sz val="10"/>
        <color auto="1"/>
      </font>
    </ndxf>
  </rcc>
  <rcc rId="5819" sId="3" odxf="1" dxf="1">
    <nc r="AG103">
      <v>5.3</v>
    </nc>
    <odxf>
      <font>
        <sz val="10"/>
        <color auto="1"/>
      </font>
    </odxf>
    <ndxf>
      <font>
        <sz val="10"/>
        <color auto="1"/>
      </font>
    </ndxf>
  </rcc>
  <rcc rId="5820" sId="3" odxf="1" dxf="1">
    <nc r="AH103">
      <v>1.7</v>
    </nc>
    <odxf>
      <font>
        <sz val="10"/>
        <color auto="1"/>
      </font>
    </odxf>
    <ndxf>
      <font>
        <sz val="10"/>
        <color auto="1"/>
      </font>
    </ndxf>
  </rcc>
  <rcc rId="5821" sId="3" odxf="1" dxf="1">
    <nc r="AI103">
      <v>-4.9000000000000004</v>
    </nc>
    <odxf>
      <font>
        <sz val="10"/>
        <color auto="1"/>
      </font>
    </odxf>
    <ndxf>
      <font>
        <sz val="10"/>
        <color auto="1"/>
      </font>
    </ndxf>
  </rcc>
  <rcc rId="5822" sId="3" odxf="1" dxf="1">
    <nc r="AJ103">
      <v>-3.3</v>
    </nc>
    <odxf>
      <font>
        <sz val="10"/>
        <color auto="1"/>
      </font>
    </odxf>
    <ndxf>
      <font>
        <sz val="10"/>
        <color auto="1"/>
      </font>
    </ndxf>
  </rcc>
  <rcc rId="5823" sId="3" odxf="1" dxf="1">
    <nc r="AK103">
      <v>-2.6</v>
    </nc>
    <odxf>
      <font>
        <sz val="10"/>
        <color auto="1"/>
      </font>
    </odxf>
    <ndxf>
      <font>
        <sz val="10"/>
        <color auto="1"/>
      </font>
    </ndxf>
  </rcc>
  <rcc rId="5824" sId="3" odxf="1" dxf="1">
    <nc r="AL103">
      <v>0.4</v>
    </nc>
    <odxf>
      <font>
        <sz val="10"/>
        <color auto="1"/>
      </font>
    </odxf>
    <ndxf>
      <font>
        <sz val="10"/>
        <color auto="1"/>
      </font>
    </ndxf>
  </rcc>
  <rcc rId="5825" sId="3" odxf="1" dxf="1">
    <nc r="AM103">
      <v>-0.5</v>
    </nc>
    <odxf>
      <font>
        <sz val="10"/>
        <color auto="1"/>
      </font>
    </odxf>
    <ndxf>
      <font>
        <sz val="10"/>
        <color auto="1"/>
      </font>
    </ndxf>
  </rcc>
  <rcc rId="5826" sId="3" odxf="1" dxf="1">
    <nc r="AN103">
      <v>-3.1</v>
    </nc>
    <odxf>
      <font>
        <sz val="10"/>
        <color auto="1"/>
      </font>
    </odxf>
    <ndxf>
      <font>
        <sz val="10"/>
        <color auto="1"/>
      </font>
    </ndxf>
  </rcc>
  <rcc rId="5827" sId="3" odxf="1" dxf="1">
    <nc r="AO103">
      <v>-0.1</v>
    </nc>
    <odxf>
      <font>
        <sz val="10"/>
        <color auto="1"/>
      </font>
    </odxf>
    <ndxf>
      <font>
        <sz val="10"/>
        <color auto="1"/>
      </font>
    </ndxf>
  </rcc>
  <rcc rId="5828" sId="3" odxf="1" dxf="1">
    <nc r="AP103">
      <v>4.7</v>
    </nc>
    <odxf>
      <font>
        <sz val="10"/>
        <color auto="1"/>
      </font>
    </odxf>
    <ndxf>
      <font>
        <sz val="10"/>
        <color auto="1"/>
      </font>
    </ndxf>
  </rcc>
  <rcc rId="5829" sId="3" odxf="1" dxf="1">
    <nc r="AQ103">
      <v>1.9</v>
    </nc>
    <odxf>
      <font>
        <sz val="10"/>
        <color auto="1"/>
      </font>
    </odxf>
    <ndxf>
      <font>
        <sz val="10"/>
        <color auto="1"/>
      </font>
    </ndxf>
  </rcc>
  <rcc rId="5830" sId="3" odxf="1" dxf="1">
    <nc r="AR103">
      <v>-0.2</v>
    </nc>
    <odxf>
      <font>
        <sz val="10"/>
        <color auto="1"/>
      </font>
    </odxf>
    <ndxf>
      <font>
        <sz val="10"/>
        <color auto="1"/>
      </font>
    </ndxf>
  </rcc>
  <rcc rId="5831" sId="3" odxf="1" dxf="1">
    <nc r="AS103">
      <v>-0.5</v>
    </nc>
    <odxf>
      <font>
        <sz val="10"/>
        <color auto="1"/>
      </font>
    </odxf>
    <ndxf>
      <font>
        <sz val="10"/>
        <color auto="1"/>
      </font>
    </ndxf>
  </rcc>
  <rcc rId="5832" sId="3" odxf="1" dxf="1">
    <nc r="AT103">
      <v>-0.5</v>
    </nc>
    <odxf>
      <font>
        <sz val="10"/>
        <color auto="1"/>
      </font>
    </odxf>
    <ndxf>
      <font>
        <sz val="10"/>
        <color auto="1"/>
      </font>
    </ndxf>
  </rcc>
  <rcc rId="5833" sId="3" odxf="1" dxf="1">
    <nc r="AU103">
      <v>-0.5</v>
    </nc>
    <odxf>
      <font>
        <sz val="10"/>
        <color auto="1"/>
      </font>
    </odxf>
    <ndxf>
      <font>
        <sz val="10"/>
        <color auto="1"/>
      </font>
    </ndxf>
  </rcc>
  <rcc rId="5834" sId="3" odxf="1" dxf="1">
    <nc r="AV103">
      <v>-0.5</v>
    </nc>
    <odxf>
      <font>
        <sz val="10"/>
        <color auto="1"/>
      </font>
    </odxf>
    <ndxf>
      <font>
        <sz val="10"/>
        <color auto="1"/>
      </font>
    </ndxf>
  </rcc>
  <rcc rId="5835" sId="3" odxf="1" dxf="1">
    <nc r="AW103">
      <v>-0.5</v>
    </nc>
    <odxf>
      <font>
        <sz val="10"/>
        <color auto="1"/>
      </font>
    </odxf>
    <ndxf>
      <font>
        <sz val="10"/>
        <color auto="1"/>
      </font>
    </ndxf>
  </rcc>
  <rcc rId="5836" sId="3" odxf="1" dxf="1">
    <nc r="AX103">
      <v>-0.5</v>
    </nc>
    <odxf>
      <font>
        <sz val="10"/>
        <color auto="1"/>
      </font>
    </odxf>
    <ndxf>
      <font>
        <sz val="10"/>
        <color auto="1"/>
      </font>
    </ndxf>
  </rcc>
  <rcc rId="5837" sId="3" odxf="1" dxf="1">
    <nc r="AY103">
      <v>-0.5</v>
    </nc>
    <odxf>
      <font>
        <sz val="10"/>
        <color auto="1"/>
      </font>
    </odxf>
    <ndxf>
      <font>
        <sz val="10"/>
        <color auto="1"/>
      </font>
    </ndxf>
  </rcc>
  <rcc rId="5838" sId="3" odxf="1" dxf="1">
    <nc r="AZ103">
      <v>-0.5</v>
    </nc>
    <odxf>
      <font>
        <sz val="10"/>
        <color auto="1"/>
      </font>
    </odxf>
    <ndxf>
      <font>
        <sz val="10"/>
        <color auto="1"/>
      </font>
    </ndxf>
  </rcc>
  <rcc rId="5839" sId="3" odxf="1" dxf="1">
    <nc r="BA1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840" sId="3" odxf="1" dxf="1">
    <nc r="BB103">
      <v>-0.5</v>
    </nc>
    <odxf>
      <font>
        <sz val="10"/>
        <color auto="1"/>
      </font>
    </odxf>
    <ndxf>
      <font>
        <sz val="10"/>
        <color auto="1"/>
      </font>
    </ndxf>
  </rcc>
  <rcc rId="5841" sId="3" odxf="1" dxf="1">
    <nc r="BC1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842" sId="3" odxf="1" dxf="1">
    <nc r="BD103">
      <v>-0.5</v>
    </nc>
    <odxf>
      <font>
        <sz val="10"/>
        <color auto="1"/>
      </font>
    </odxf>
    <ndxf>
      <font>
        <sz val="10"/>
        <color auto="1"/>
      </font>
    </ndxf>
  </rcc>
  <rcc rId="5843" sId="3" odxf="1" dxf="1">
    <nc r="BE1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844" sId="3" odxf="1" dxf="1">
    <nc r="BF103">
      <v>11</v>
    </nc>
    <odxf>
      <font>
        <sz val="10"/>
        <color auto="1"/>
      </font>
    </odxf>
    <ndxf>
      <font>
        <sz val="10"/>
        <color auto="1"/>
      </font>
    </ndxf>
  </rcc>
  <rcc rId="5845" sId="3" odxf="1" dxf="1">
    <nc r="BG103">
      <v>66.2</v>
    </nc>
    <odxf>
      <font>
        <sz val="10"/>
        <color auto="1"/>
      </font>
    </odxf>
    <ndxf>
      <font>
        <sz val="10"/>
        <color auto="1"/>
      </font>
    </ndxf>
  </rcc>
  <rcc rId="5846" sId="3" odxf="1" dxf="1">
    <nc r="BH103">
      <v>0.1</v>
    </nc>
    <odxf>
      <font>
        <sz val="10"/>
        <color auto="1"/>
      </font>
    </odxf>
    <ndxf>
      <font>
        <sz val="10"/>
        <color auto="1"/>
      </font>
    </ndxf>
  </rcc>
  <rfmt sheetId="3" sqref="A103:XFD103" start="0" length="0">
    <dxf>
      <alignment vertical="center" wrapText="1"/>
    </dxf>
  </rfmt>
  <rfmt sheetId="3" sqref="A104" start="0" length="0">
    <dxf>
      <font>
        <sz val="10"/>
        <color auto="1"/>
      </font>
    </dxf>
  </rfmt>
  <rcc rId="5847" sId="3" odxf="1" dxf="1">
    <oc r="B104" t="inlineStr">
      <is>
        <t>Bình Thuận</t>
      </is>
    </oc>
    <nc r="B104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04" start="0" length="0">
    <dxf>
      <font>
        <sz val="10"/>
        <color auto="1"/>
      </font>
    </dxf>
  </rfmt>
  <rfmt sheetId="3" sqref="D104" start="0" length="0">
    <dxf>
      <font>
        <sz val="10"/>
        <color auto="1"/>
      </font>
    </dxf>
  </rfmt>
  <rcc rId="5848" sId="3" odxf="1" dxf="1">
    <oc r="E104" t="inlineStr">
      <is>
        <t>NMĐMT HÀM KIỆM 1</t>
      </is>
    </oc>
    <nc r="E104" t="inlineStr">
      <is>
        <t>NMĐMT GELEX</t>
      </is>
    </nc>
    <odxf>
      <font>
        <sz val="10"/>
        <color auto="1"/>
      </font>
    </odxf>
    <ndxf>
      <font>
        <sz val="10"/>
        <color auto="1"/>
      </font>
    </ndxf>
  </rcc>
  <rfmt sheetId="3" sqref="F104" start="0" length="0">
    <dxf>
      <font>
        <sz val="10"/>
        <color auto="1"/>
      </font>
    </dxf>
  </rfmt>
  <rcc rId="5849" sId="3" odxf="1" dxf="1">
    <nc r="G10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850" sId="3" odxf="1" dxf="1">
    <nc r="H104">
      <v>169.1</v>
    </nc>
    <odxf>
      <font>
        <sz val="10"/>
        <color auto="1"/>
      </font>
    </odxf>
    <ndxf>
      <font>
        <sz val="10"/>
        <color auto="1"/>
      </font>
    </ndxf>
  </rcc>
  <rfmt sheetId="3" sqref="I104" start="0" length="0">
    <dxf>
      <font>
        <sz val="10"/>
        <color auto="1"/>
      </font>
    </dxf>
  </rfmt>
  <rcc rId="5851" sId="3" odxf="1" dxf="1">
    <nc r="J104">
      <v>0.1</v>
    </nc>
    <odxf>
      <font>
        <sz val="10"/>
        <color auto="1"/>
      </font>
    </odxf>
    <ndxf>
      <font>
        <sz val="10"/>
        <color auto="1"/>
      </font>
    </ndxf>
  </rcc>
  <rcc rId="5852" sId="3" odxf="1" dxf="1">
    <nc r="K104">
      <v>0.1</v>
    </nc>
    <odxf>
      <font>
        <sz val="10"/>
        <color auto="1"/>
      </font>
    </odxf>
    <ndxf>
      <font>
        <sz val="10"/>
        <color auto="1"/>
      </font>
    </ndxf>
  </rcc>
  <rcc rId="5853" sId="3" odxf="1" dxf="1">
    <nc r="L104">
      <v>0.1</v>
    </nc>
    <odxf>
      <font>
        <sz val="10"/>
        <color auto="1"/>
      </font>
    </odxf>
    <ndxf>
      <font>
        <sz val="10"/>
        <color auto="1"/>
      </font>
    </ndxf>
  </rcc>
  <rcc rId="5854" sId="3" odxf="1" dxf="1">
    <nc r="M104">
      <v>0.1</v>
    </nc>
    <odxf>
      <font>
        <sz val="10"/>
        <color auto="1"/>
      </font>
    </odxf>
    <ndxf>
      <font>
        <sz val="10"/>
        <color auto="1"/>
      </font>
    </ndxf>
  </rcc>
  <rcc rId="5855" sId="3" odxf="1" dxf="1">
    <nc r="N104">
      <v>0.1</v>
    </nc>
    <odxf>
      <font>
        <sz val="10"/>
        <color auto="1"/>
      </font>
    </odxf>
    <ndxf>
      <font>
        <sz val="10"/>
        <color auto="1"/>
      </font>
    </ndxf>
  </rcc>
  <rcc rId="5856" sId="3" odxf="1" dxf="1">
    <nc r="O104">
      <v>0.1</v>
    </nc>
    <odxf>
      <font>
        <sz val="10"/>
        <color auto="1"/>
      </font>
    </odxf>
    <ndxf>
      <font>
        <sz val="10"/>
        <color auto="1"/>
      </font>
    </ndxf>
  </rcc>
  <rcc rId="5857" sId="3" odxf="1" dxf="1">
    <nc r="P104">
      <v>0.1</v>
    </nc>
    <odxf>
      <font>
        <sz val="10"/>
        <color auto="1"/>
      </font>
    </odxf>
    <ndxf>
      <font>
        <sz val="10"/>
        <color auto="1"/>
      </font>
    </ndxf>
  </rcc>
  <rcc rId="5858" sId="3" odxf="1" dxf="1">
    <nc r="Q104">
      <v>0.1</v>
    </nc>
    <odxf>
      <font>
        <sz val="10"/>
        <color auto="1"/>
      </font>
    </odxf>
    <ndxf>
      <font>
        <sz val="10"/>
        <color auto="1"/>
      </font>
    </ndxf>
  </rcc>
  <rcc rId="5859" sId="3" odxf="1" dxf="1">
    <nc r="R104">
      <v>0.1</v>
    </nc>
    <odxf>
      <font>
        <sz val="10"/>
        <color auto="1"/>
      </font>
    </odxf>
    <ndxf>
      <font>
        <sz val="10"/>
        <color auto="1"/>
      </font>
    </ndxf>
  </rcc>
  <rcc rId="5860" sId="3" odxf="1" dxf="1">
    <nc r="S104">
      <v>0.1</v>
    </nc>
    <odxf>
      <font>
        <sz val="10"/>
        <color auto="1"/>
      </font>
    </odxf>
    <ndxf>
      <font>
        <sz val="10"/>
        <color auto="1"/>
      </font>
    </ndxf>
  </rcc>
  <rcc rId="5861" sId="3" odxf="1" dxf="1">
    <nc r="T104">
      <v>0.1</v>
    </nc>
    <odxf>
      <font>
        <sz val="10"/>
        <color auto="1"/>
      </font>
    </odxf>
    <ndxf>
      <font>
        <sz val="10"/>
        <color auto="1"/>
      </font>
    </ndxf>
  </rcc>
  <rcc rId="5862" sId="3" odxf="1" dxf="1">
    <nc r="U104">
      <v>0.1</v>
    </nc>
    <odxf>
      <font>
        <sz val="10"/>
        <color auto="1"/>
      </font>
    </odxf>
    <ndxf>
      <font>
        <sz val="10"/>
        <color auto="1"/>
      </font>
    </ndxf>
  </rcc>
  <rcc rId="5863" sId="3" odxf="1" dxf="1">
    <nc r="V104">
      <v>7.2</v>
    </nc>
    <odxf>
      <font>
        <sz val="10"/>
        <color auto="1"/>
      </font>
    </odxf>
    <ndxf>
      <font>
        <sz val="10"/>
        <color auto="1"/>
      </font>
    </ndxf>
  </rcc>
  <rcc rId="5864" sId="3" odxf="1" dxf="1">
    <nc r="W104">
      <v>10.4</v>
    </nc>
    <odxf>
      <font>
        <sz val="10"/>
        <color auto="1"/>
      </font>
    </odxf>
    <ndxf>
      <font>
        <sz val="10"/>
        <color auto="1"/>
      </font>
    </ndxf>
  </rcc>
  <rcc rId="5865" sId="3" odxf="1" dxf="1">
    <nc r="X104">
      <v>19.3</v>
    </nc>
    <odxf>
      <font>
        <sz val="10"/>
        <color auto="1"/>
      </font>
    </odxf>
    <ndxf>
      <font>
        <sz val="10"/>
        <color auto="1"/>
      </font>
    </ndxf>
  </rcc>
  <rcc rId="5866" sId="3" odxf="1" dxf="1">
    <nc r="Y104">
      <v>24</v>
    </nc>
    <odxf>
      <font>
        <sz val="10"/>
        <color auto="1"/>
      </font>
    </odxf>
    <ndxf>
      <font>
        <sz val="10"/>
        <color auto="1"/>
      </font>
    </ndxf>
  </rcc>
  <rcc rId="5867" sId="3" odxf="1" dxf="1">
    <nc r="Z104">
      <v>28.1</v>
    </nc>
    <odxf>
      <font>
        <sz val="10"/>
        <color auto="1"/>
      </font>
    </odxf>
    <ndxf>
      <font>
        <sz val="10"/>
        <color auto="1"/>
      </font>
    </ndxf>
  </rcc>
  <rcc rId="5868" sId="3" odxf="1" dxf="1">
    <nc r="AA104">
      <v>16</v>
    </nc>
    <odxf>
      <font>
        <sz val="10"/>
        <color auto="1"/>
      </font>
    </odxf>
    <ndxf>
      <font>
        <sz val="10"/>
        <color auto="1"/>
      </font>
    </ndxf>
  </rcc>
  <rcc rId="5869" sId="3" odxf="1" dxf="1">
    <nc r="AB104">
      <v>40.799999999999997</v>
    </nc>
    <odxf>
      <font>
        <sz val="10"/>
        <color auto="1"/>
      </font>
    </odxf>
    <ndxf>
      <font>
        <sz val="10"/>
        <color auto="1"/>
      </font>
    </ndxf>
  </rcc>
  <rcc rId="5870" sId="3" odxf="1" dxf="1">
    <nc r="AC104">
      <v>18.3</v>
    </nc>
    <odxf>
      <font>
        <sz val="10"/>
        <color auto="1"/>
      </font>
    </odxf>
    <ndxf>
      <font>
        <sz val="10"/>
        <color auto="1"/>
      </font>
    </ndxf>
  </rcc>
  <rcc rId="5871" sId="3" odxf="1" dxf="1">
    <nc r="AD104">
      <v>16.899999999999999</v>
    </nc>
    <odxf>
      <font>
        <sz val="10"/>
        <color auto="1"/>
      </font>
    </odxf>
    <ndxf>
      <font>
        <sz val="10"/>
        <color auto="1"/>
      </font>
    </ndxf>
  </rcc>
  <rcc rId="5872" sId="3" odxf="1" dxf="1">
    <nc r="AE104">
      <v>31.1</v>
    </nc>
    <odxf>
      <font>
        <sz val="10"/>
        <color auto="1"/>
      </font>
    </odxf>
    <ndxf>
      <font>
        <sz val="10"/>
        <color auto="1"/>
      </font>
    </ndxf>
  </rcc>
  <rcc rId="5873" sId="3" odxf="1" dxf="1">
    <nc r="AF104">
      <v>13.9</v>
    </nc>
    <odxf>
      <font>
        <sz val="10"/>
        <color auto="1"/>
      </font>
    </odxf>
    <ndxf>
      <font>
        <sz val="10"/>
        <color auto="1"/>
      </font>
    </ndxf>
  </rcc>
  <rcc rId="5874" sId="3" odxf="1" dxf="1">
    <nc r="AG104">
      <v>11.6</v>
    </nc>
    <odxf>
      <font>
        <sz val="10"/>
        <color auto="1"/>
      </font>
    </odxf>
    <ndxf>
      <font>
        <sz val="10"/>
        <color auto="1"/>
      </font>
    </ndxf>
  </rcc>
  <rcc rId="5875" sId="3" odxf="1" dxf="1">
    <nc r="AH104">
      <v>15.2</v>
    </nc>
    <odxf>
      <font>
        <sz val="10"/>
        <color auto="1"/>
      </font>
    </odxf>
    <ndxf>
      <font>
        <sz val="10"/>
        <color auto="1"/>
      </font>
    </ndxf>
  </rcc>
  <rcc rId="5876" sId="3" odxf="1" dxf="1">
    <nc r="AI104">
      <v>35.9</v>
    </nc>
    <odxf>
      <font>
        <sz val="10"/>
        <color auto="1"/>
      </font>
    </odxf>
    <ndxf>
      <font>
        <sz val="10"/>
        <color auto="1"/>
      </font>
    </ndxf>
  </rcc>
  <rcc rId="5877" sId="3" odxf="1" dxf="1">
    <nc r="AJ104">
      <v>34.299999999999997</v>
    </nc>
    <odxf>
      <font>
        <sz val="10"/>
        <color auto="1"/>
      </font>
    </odxf>
    <ndxf>
      <font>
        <sz val="10"/>
        <color auto="1"/>
      </font>
    </ndxf>
  </rcc>
  <rcc rId="5878" sId="3" odxf="1" dxf="1">
    <nc r="AK104">
      <v>31.5</v>
    </nc>
    <odxf>
      <font>
        <sz val="10"/>
        <color auto="1"/>
      </font>
    </odxf>
    <ndxf>
      <font>
        <sz val="10"/>
        <color auto="1"/>
      </font>
    </ndxf>
  </rcc>
  <rcc rId="5879" sId="3" odxf="1" dxf="1">
    <nc r="AL104">
      <v>22</v>
    </nc>
    <odxf>
      <font>
        <sz val="10"/>
        <color auto="1"/>
      </font>
    </odxf>
    <ndxf>
      <font>
        <sz val="10"/>
        <color auto="1"/>
      </font>
    </ndxf>
  </rcc>
  <rcc rId="5880" sId="3" odxf="1" dxf="1">
    <nc r="AM104">
      <v>8.4</v>
    </nc>
    <odxf>
      <font>
        <sz val="10"/>
        <color auto="1"/>
      </font>
    </odxf>
    <ndxf>
      <font>
        <sz val="10"/>
        <color auto="1"/>
      </font>
    </ndxf>
  </rcc>
  <rcc rId="5881" sId="3" odxf="1" dxf="1">
    <nc r="AN104">
      <v>5.6</v>
    </nc>
    <odxf>
      <font>
        <sz val="10"/>
        <color auto="1"/>
      </font>
    </odxf>
    <ndxf>
      <font>
        <sz val="10"/>
        <color auto="1"/>
      </font>
    </ndxf>
  </rcc>
  <rcc rId="5882" sId="3" odxf="1" dxf="1">
    <nc r="AO104">
      <v>5.9</v>
    </nc>
    <odxf>
      <font>
        <sz val="10"/>
        <color auto="1"/>
      </font>
    </odxf>
    <ndxf>
      <font>
        <sz val="10"/>
        <color auto="1"/>
      </font>
    </ndxf>
  </rcc>
  <rcc rId="5883" sId="3" odxf="1" dxf="1">
    <nc r="AP104">
      <v>6.5</v>
    </nc>
    <odxf>
      <font>
        <sz val="10"/>
        <color auto="1"/>
      </font>
    </odxf>
    <ndxf>
      <font>
        <sz val="10"/>
        <color auto="1"/>
      </font>
    </ndxf>
  </rcc>
  <rcc rId="5884" sId="3" odxf="1" dxf="1">
    <nc r="AQ104">
      <v>1</v>
    </nc>
    <odxf>
      <font>
        <sz val="10"/>
        <color auto="1"/>
      </font>
    </odxf>
    <ndxf>
      <font>
        <sz val="10"/>
        <color auto="1"/>
      </font>
    </ndxf>
  </rcc>
  <rcc rId="5885" sId="3" odxf="1" dxf="1">
    <nc r="AR104">
      <v>0.1</v>
    </nc>
    <odxf>
      <font>
        <sz val="10"/>
        <color auto="1"/>
      </font>
    </odxf>
    <ndxf>
      <font>
        <sz val="10"/>
        <color auto="1"/>
      </font>
    </ndxf>
  </rcc>
  <rcc rId="5886" sId="3" odxf="1" dxf="1">
    <nc r="AS104">
      <v>0.1</v>
    </nc>
    <odxf>
      <font>
        <sz val="10"/>
        <color auto="1"/>
      </font>
    </odxf>
    <ndxf>
      <font>
        <sz val="10"/>
        <color auto="1"/>
      </font>
    </ndxf>
  </rcc>
  <rcc rId="5887" sId="3" odxf="1" dxf="1">
    <nc r="AT104">
      <v>0.1</v>
    </nc>
    <odxf>
      <font>
        <sz val="10"/>
        <color auto="1"/>
      </font>
    </odxf>
    <ndxf>
      <font>
        <sz val="10"/>
        <color auto="1"/>
      </font>
    </ndxf>
  </rcc>
  <rcc rId="5888" sId="3" odxf="1" dxf="1">
    <nc r="AU104">
      <v>0.1</v>
    </nc>
    <odxf>
      <font>
        <sz val="10"/>
        <color auto="1"/>
      </font>
    </odxf>
    <ndxf>
      <font>
        <sz val="10"/>
        <color auto="1"/>
      </font>
    </ndxf>
  </rcc>
  <rcc rId="5889" sId="3" odxf="1" dxf="1">
    <nc r="AV104">
      <v>0.1</v>
    </nc>
    <odxf>
      <font>
        <sz val="10"/>
        <color auto="1"/>
      </font>
    </odxf>
    <ndxf>
      <font>
        <sz val="10"/>
        <color auto="1"/>
      </font>
    </ndxf>
  </rcc>
  <rcc rId="5890" sId="3" odxf="1" dxf="1">
    <nc r="AW104">
      <v>0.1</v>
    </nc>
    <odxf>
      <font>
        <sz val="10"/>
        <color auto="1"/>
      </font>
    </odxf>
    <ndxf>
      <font>
        <sz val="10"/>
        <color auto="1"/>
      </font>
    </ndxf>
  </rcc>
  <rcc rId="5891" sId="3" odxf="1" dxf="1">
    <nc r="AX104">
      <v>0.1</v>
    </nc>
    <odxf>
      <font>
        <sz val="10"/>
        <color auto="1"/>
      </font>
    </odxf>
    <ndxf>
      <font>
        <sz val="10"/>
        <color auto="1"/>
      </font>
    </ndxf>
  </rcc>
  <rcc rId="5892" sId="3" odxf="1" dxf="1">
    <nc r="AY104">
      <v>0.1</v>
    </nc>
    <odxf>
      <font>
        <sz val="10"/>
        <color auto="1"/>
      </font>
    </odxf>
    <ndxf>
      <font>
        <sz val="10"/>
        <color auto="1"/>
      </font>
    </ndxf>
  </rcc>
  <rcc rId="5893" sId="3" odxf="1" dxf="1">
    <nc r="AZ104">
      <v>0.1</v>
    </nc>
    <odxf>
      <font>
        <sz val="10"/>
        <color auto="1"/>
      </font>
    </odxf>
    <ndxf>
      <font>
        <sz val="10"/>
        <color auto="1"/>
      </font>
    </ndxf>
  </rcc>
  <rcc rId="5894" sId="3" odxf="1" dxf="1">
    <nc r="BA1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895" sId="3" odxf="1" dxf="1">
    <nc r="BB104">
      <v>0.1</v>
    </nc>
    <odxf>
      <font>
        <sz val="10"/>
        <color auto="1"/>
      </font>
    </odxf>
    <ndxf>
      <font>
        <sz val="10"/>
        <color auto="1"/>
      </font>
    </ndxf>
  </rcc>
  <rcc rId="5896" sId="3" odxf="1" dxf="1">
    <nc r="BC1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897" sId="3" odxf="1" dxf="1">
    <nc r="BD104">
      <v>0.1</v>
    </nc>
    <odxf>
      <font>
        <sz val="10"/>
        <color auto="1"/>
      </font>
    </odxf>
    <ndxf>
      <font>
        <sz val="10"/>
        <color auto="1"/>
      </font>
    </ndxf>
  </rcc>
  <rcc rId="5898" sId="3" odxf="1" dxf="1">
    <nc r="BE1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899" sId="3" odxf="1" dxf="1">
    <nc r="BF104">
      <v>7.1</v>
    </nc>
    <odxf>
      <font>
        <sz val="10"/>
        <color auto="1"/>
      </font>
    </odxf>
    <ndxf>
      <font>
        <sz val="10"/>
        <color auto="1"/>
      </font>
    </ndxf>
  </rcc>
  <rcc rId="5900" sId="3" odxf="1" dxf="1">
    <nc r="BG104">
      <v>40.799999999999997</v>
    </nc>
    <odxf>
      <font>
        <sz val="10"/>
        <color auto="1"/>
      </font>
    </odxf>
    <ndxf>
      <font>
        <sz val="10"/>
        <color auto="1"/>
      </font>
    </ndxf>
  </rcc>
  <rcc rId="5901" sId="3" odxf="1" dxf="1">
    <nc r="BH104">
      <v>0</v>
    </nc>
    <odxf>
      <font>
        <sz val="10"/>
        <color auto="1"/>
      </font>
    </odxf>
    <ndxf>
      <font>
        <sz val="10"/>
        <color auto="1"/>
      </font>
    </ndxf>
  </rcc>
  <rfmt sheetId="3" sqref="A104:XFD104" start="0" length="0">
    <dxf>
      <alignment vertical="center" wrapText="1"/>
    </dxf>
  </rfmt>
  <rfmt sheetId="3" sqref="A105" start="0" length="0">
    <dxf>
      <font>
        <sz val="10"/>
        <color auto="1"/>
      </font>
    </dxf>
  </rfmt>
  <rcc rId="5902" sId="3" odxf="1" dxf="1">
    <oc r="B105" t="inlineStr">
      <is>
        <t>Bình Thuận</t>
      </is>
    </oc>
    <nc r="B105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05" start="0" length="0">
    <dxf>
      <font>
        <sz val="10"/>
        <color auto="1"/>
      </font>
    </dxf>
  </rfmt>
  <rfmt sheetId="3" sqref="D105" start="0" length="0">
    <dxf>
      <font>
        <sz val="10"/>
        <color auto="1"/>
      </font>
    </dxf>
  </rfmt>
  <rcc rId="5903" sId="3" odxf="1" dxf="1">
    <oc r="E105" t="inlineStr">
      <is>
        <t>NMĐMT HÀM KIỆM 1</t>
      </is>
    </oc>
    <nc r="E105" t="inlineStr">
      <is>
        <t>NMĐMT GELEX</t>
      </is>
    </nc>
    <odxf>
      <font>
        <sz val="10"/>
        <color auto="1"/>
      </font>
    </odxf>
    <ndxf>
      <font>
        <sz val="10"/>
        <color auto="1"/>
      </font>
    </ndxf>
  </rcc>
  <rfmt sheetId="3" sqref="F105" start="0" length="0">
    <dxf>
      <font>
        <sz val="10"/>
        <color auto="1"/>
      </font>
    </dxf>
  </rfmt>
  <rcc rId="5904" sId="3" odxf="1" dxf="1">
    <nc r="G10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905" sId="3" odxf="1" dxf="1">
    <nc r="H105">
      <v>169.1</v>
    </nc>
    <odxf>
      <font>
        <sz val="10"/>
        <color auto="1"/>
      </font>
    </odxf>
    <ndxf>
      <font>
        <sz val="10"/>
        <color auto="1"/>
      </font>
    </ndxf>
  </rcc>
  <rfmt sheetId="3" sqref="I105" start="0" length="0">
    <dxf>
      <font>
        <sz val="10"/>
        <color auto="1"/>
      </font>
    </dxf>
  </rfmt>
  <rcc rId="5906" sId="3" odxf="1" dxf="1">
    <nc r="J105">
      <v>-0.1</v>
    </nc>
    <odxf>
      <font>
        <sz val="10"/>
        <color auto="1"/>
      </font>
    </odxf>
    <ndxf>
      <font>
        <sz val="10"/>
        <color auto="1"/>
      </font>
    </ndxf>
  </rcc>
  <rcc rId="5907" sId="3" odxf="1" dxf="1">
    <nc r="K105">
      <v>-0.1</v>
    </nc>
    <odxf>
      <font>
        <sz val="10"/>
        <color auto="1"/>
      </font>
    </odxf>
    <ndxf>
      <font>
        <sz val="10"/>
        <color auto="1"/>
      </font>
    </ndxf>
  </rcc>
  <rcc rId="5908" sId="3" odxf="1" dxf="1">
    <nc r="L105">
      <v>-0.1</v>
    </nc>
    <odxf>
      <font>
        <sz val="10"/>
        <color auto="1"/>
      </font>
    </odxf>
    <ndxf>
      <font>
        <sz val="10"/>
        <color auto="1"/>
      </font>
    </ndxf>
  </rcc>
  <rcc rId="5909" sId="3" odxf="1" dxf="1">
    <nc r="M105">
      <v>-0.1</v>
    </nc>
    <odxf>
      <font>
        <sz val="10"/>
        <color auto="1"/>
      </font>
    </odxf>
    <ndxf>
      <font>
        <sz val="10"/>
        <color auto="1"/>
      </font>
    </ndxf>
  </rcc>
  <rcc rId="5910" sId="3" odxf="1" dxf="1">
    <nc r="N105">
      <v>-0.1</v>
    </nc>
    <odxf>
      <font>
        <sz val="10"/>
        <color auto="1"/>
      </font>
    </odxf>
    <ndxf>
      <font>
        <sz val="10"/>
        <color auto="1"/>
      </font>
    </ndxf>
  </rcc>
  <rcc rId="5911" sId="3" odxf="1" dxf="1">
    <nc r="O105">
      <v>-0.1</v>
    </nc>
    <odxf>
      <font>
        <sz val="10"/>
        <color auto="1"/>
      </font>
    </odxf>
    <ndxf>
      <font>
        <sz val="10"/>
        <color auto="1"/>
      </font>
    </ndxf>
  </rcc>
  <rcc rId="5912" sId="3" odxf="1" dxf="1">
    <nc r="P105">
      <v>-0.1</v>
    </nc>
    <odxf>
      <font>
        <sz val="10"/>
        <color auto="1"/>
      </font>
    </odxf>
    <ndxf>
      <font>
        <sz val="10"/>
        <color auto="1"/>
      </font>
    </ndxf>
  </rcc>
  <rcc rId="5913" sId="3" odxf="1" dxf="1">
    <nc r="Q105">
      <v>-0.1</v>
    </nc>
    <odxf>
      <font>
        <sz val="10"/>
        <color auto="1"/>
      </font>
    </odxf>
    <ndxf>
      <font>
        <sz val="10"/>
        <color auto="1"/>
      </font>
    </ndxf>
  </rcc>
  <rcc rId="5914" sId="3" odxf="1" dxf="1">
    <nc r="R105">
      <v>-0.1</v>
    </nc>
    <odxf>
      <font>
        <sz val="10"/>
        <color auto="1"/>
      </font>
    </odxf>
    <ndxf>
      <font>
        <sz val="10"/>
        <color auto="1"/>
      </font>
    </ndxf>
  </rcc>
  <rcc rId="5915" sId="3" odxf="1" dxf="1">
    <nc r="S105">
      <v>-0.1</v>
    </nc>
    <odxf>
      <font>
        <sz val="10"/>
        <color auto="1"/>
      </font>
    </odxf>
    <ndxf>
      <font>
        <sz val="10"/>
        <color auto="1"/>
      </font>
    </ndxf>
  </rcc>
  <rcc rId="5916" sId="3" odxf="1" dxf="1">
    <nc r="T105">
      <v>-0.1</v>
    </nc>
    <odxf>
      <font>
        <sz val="10"/>
        <color auto="1"/>
      </font>
    </odxf>
    <ndxf>
      <font>
        <sz val="10"/>
        <color auto="1"/>
      </font>
    </ndxf>
  </rcc>
  <rcc rId="5917" sId="3" odxf="1" dxf="1">
    <nc r="U105">
      <v>-0.1</v>
    </nc>
    <odxf>
      <font>
        <sz val="10"/>
        <color auto="1"/>
      </font>
    </odxf>
    <ndxf>
      <font>
        <sz val="10"/>
        <color auto="1"/>
      </font>
    </ndxf>
  </rcc>
  <rcc rId="5918" sId="3" odxf="1" dxf="1">
    <nc r="V105">
      <v>0</v>
    </nc>
    <odxf>
      <font>
        <sz val="10"/>
        <color auto="1"/>
      </font>
    </odxf>
    <ndxf>
      <font>
        <sz val="10"/>
        <color auto="1"/>
      </font>
    </ndxf>
  </rcc>
  <rcc rId="5919" sId="3" odxf="1" dxf="1">
    <nc r="W105">
      <v>2.9</v>
    </nc>
    <odxf>
      <font>
        <sz val="10"/>
        <color auto="1"/>
      </font>
    </odxf>
    <ndxf>
      <font>
        <sz val="10"/>
        <color auto="1"/>
      </font>
    </ndxf>
  </rcc>
  <rcc rId="5920" sId="3" odxf="1" dxf="1">
    <nc r="X105">
      <v>3</v>
    </nc>
    <odxf>
      <font>
        <sz val="10"/>
        <color auto="1"/>
      </font>
    </odxf>
    <ndxf>
      <font>
        <sz val="10"/>
        <color auto="1"/>
      </font>
    </ndxf>
  </rcc>
  <rcc rId="5921" sId="3" odxf="1" dxf="1">
    <nc r="Y105">
      <v>1.9</v>
    </nc>
    <odxf>
      <font>
        <sz val="10"/>
        <color auto="1"/>
      </font>
    </odxf>
    <ndxf>
      <font>
        <sz val="10"/>
        <color auto="1"/>
      </font>
    </ndxf>
  </rcc>
  <rcc rId="5922" sId="3" odxf="1" dxf="1">
    <nc r="Z105">
      <v>0</v>
    </nc>
    <odxf>
      <font>
        <sz val="10"/>
        <color auto="1"/>
      </font>
    </odxf>
    <ndxf>
      <font>
        <sz val="10"/>
        <color auto="1"/>
      </font>
    </ndxf>
  </rcc>
  <rcc rId="5923" sId="3" odxf="1" dxf="1">
    <nc r="AA105">
      <v>0</v>
    </nc>
    <odxf>
      <font>
        <sz val="10"/>
        <color auto="1"/>
      </font>
    </odxf>
    <ndxf>
      <font>
        <sz val="10"/>
        <color auto="1"/>
      </font>
    </ndxf>
  </rcc>
  <rcc rId="5924" sId="3" odxf="1" dxf="1">
    <nc r="AB105">
      <v>-0.1</v>
    </nc>
    <odxf>
      <font>
        <sz val="10"/>
        <color auto="1"/>
      </font>
    </odxf>
    <ndxf>
      <font>
        <sz val="10"/>
        <color auto="1"/>
      </font>
    </ndxf>
  </rcc>
  <rcc rId="5925" sId="3" odxf="1" dxf="1">
    <nc r="AC105">
      <v>-0.1</v>
    </nc>
    <odxf>
      <font>
        <sz val="10"/>
        <color auto="1"/>
      </font>
    </odxf>
    <ndxf>
      <font>
        <sz val="10"/>
        <color auto="1"/>
      </font>
    </ndxf>
  </rcc>
  <rcc rId="5926" sId="3" odxf="1" dxf="1">
    <nc r="AD105">
      <v>0</v>
    </nc>
    <odxf>
      <font>
        <sz val="10"/>
        <color auto="1"/>
      </font>
    </odxf>
    <ndxf>
      <font>
        <sz val="10"/>
        <color auto="1"/>
      </font>
    </ndxf>
  </rcc>
  <rcc rId="5927" sId="3" odxf="1" dxf="1">
    <nc r="AE105">
      <v>-0.1</v>
    </nc>
    <odxf>
      <font>
        <sz val="10"/>
        <color auto="1"/>
      </font>
    </odxf>
    <ndxf>
      <font>
        <sz val="10"/>
        <color auto="1"/>
      </font>
    </ndxf>
  </rcc>
  <rcc rId="5928" sId="3" odxf="1" dxf="1">
    <nc r="AF105">
      <v>0</v>
    </nc>
    <odxf>
      <font>
        <sz val="10"/>
        <color auto="1"/>
      </font>
    </odxf>
    <ndxf>
      <font>
        <sz val="10"/>
        <color auto="1"/>
      </font>
    </ndxf>
  </rcc>
  <rcc rId="5929" sId="3" odxf="1" dxf="1">
    <nc r="AG105">
      <v>0</v>
    </nc>
    <odxf>
      <font>
        <sz val="10"/>
        <color auto="1"/>
      </font>
    </odxf>
    <ndxf>
      <font>
        <sz val="10"/>
        <color auto="1"/>
      </font>
    </ndxf>
  </rcc>
  <rcc rId="5930" sId="3" odxf="1" dxf="1">
    <nc r="AH105">
      <v>-0.1</v>
    </nc>
    <odxf>
      <font>
        <sz val="10"/>
        <color auto="1"/>
      </font>
    </odxf>
    <ndxf>
      <font>
        <sz val="10"/>
        <color auto="1"/>
      </font>
    </ndxf>
  </rcc>
  <rcc rId="5931" sId="3" odxf="1" dxf="1">
    <nc r="AI105">
      <v>0</v>
    </nc>
    <odxf>
      <font>
        <sz val="10"/>
        <color auto="1"/>
      </font>
    </odxf>
    <ndxf>
      <font>
        <sz val="10"/>
        <color auto="1"/>
      </font>
    </ndxf>
  </rcc>
  <rcc rId="5932" sId="3" odxf="1" dxf="1">
    <nc r="AJ105">
      <v>0</v>
    </nc>
    <odxf>
      <font>
        <sz val="10"/>
        <color auto="1"/>
      </font>
    </odxf>
    <ndxf>
      <font>
        <sz val="10"/>
        <color auto="1"/>
      </font>
    </ndxf>
  </rcc>
  <rcc rId="5933" sId="3" odxf="1" dxf="1">
    <nc r="AK105">
      <v>0</v>
    </nc>
    <odxf>
      <font>
        <sz val="10"/>
        <color auto="1"/>
      </font>
    </odxf>
    <ndxf>
      <font>
        <sz val="10"/>
        <color auto="1"/>
      </font>
    </ndxf>
  </rcc>
  <rcc rId="5934" sId="3" odxf="1" dxf="1">
    <nc r="AL105">
      <v>-0.1</v>
    </nc>
    <odxf>
      <font>
        <sz val="10"/>
        <color auto="1"/>
      </font>
    </odxf>
    <ndxf>
      <font>
        <sz val="10"/>
        <color auto="1"/>
      </font>
    </ndxf>
  </rcc>
  <rcc rId="5935" sId="3" odxf="1" dxf="1">
    <nc r="AM105">
      <v>0</v>
    </nc>
    <odxf>
      <font>
        <sz val="10"/>
        <color auto="1"/>
      </font>
    </odxf>
    <ndxf>
      <font>
        <sz val="10"/>
        <color auto="1"/>
      </font>
    </ndxf>
  </rcc>
  <rcc rId="5936" sId="3" odxf="1" dxf="1">
    <nc r="AN105">
      <v>0</v>
    </nc>
    <odxf>
      <font>
        <sz val="10"/>
        <color auto="1"/>
      </font>
    </odxf>
    <ndxf>
      <font>
        <sz val="10"/>
        <color auto="1"/>
      </font>
    </ndxf>
  </rcc>
  <rcc rId="5937" sId="3" odxf="1" dxf="1">
    <nc r="AO105">
      <v>0</v>
    </nc>
    <odxf>
      <font>
        <sz val="10"/>
        <color auto="1"/>
      </font>
    </odxf>
    <ndxf>
      <font>
        <sz val="10"/>
        <color auto="1"/>
      </font>
    </ndxf>
  </rcc>
  <rcc rId="5938" sId="3" odxf="1" dxf="1">
    <nc r="AP105">
      <v>0</v>
    </nc>
    <odxf>
      <font>
        <sz val="10"/>
        <color auto="1"/>
      </font>
    </odxf>
    <ndxf>
      <font>
        <sz val="10"/>
        <color auto="1"/>
      </font>
    </ndxf>
  </rcc>
  <rcc rId="5939" sId="3" odxf="1" dxf="1">
    <nc r="AQ105">
      <v>0</v>
    </nc>
    <odxf>
      <font>
        <sz val="10"/>
        <color auto="1"/>
      </font>
    </odxf>
    <ndxf>
      <font>
        <sz val="10"/>
        <color auto="1"/>
      </font>
    </ndxf>
  </rcc>
  <rcc rId="5940" sId="3" odxf="1" dxf="1">
    <nc r="AR105">
      <v>0</v>
    </nc>
    <odxf>
      <font>
        <sz val="10"/>
        <color auto="1"/>
      </font>
    </odxf>
    <ndxf>
      <font>
        <sz val="10"/>
        <color auto="1"/>
      </font>
    </ndxf>
  </rcc>
  <rcc rId="5941" sId="3" odxf="1" dxf="1">
    <nc r="AS105">
      <v>-0.1</v>
    </nc>
    <odxf>
      <font>
        <sz val="10"/>
        <color auto="1"/>
      </font>
    </odxf>
    <ndxf>
      <font>
        <sz val="10"/>
        <color auto="1"/>
      </font>
    </ndxf>
  </rcc>
  <rcc rId="5942" sId="3" odxf="1" dxf="1">
    <nc r="AT105">
      <v>-0.1</v>
    </nc>
    <odxf>
      <font>
        <sz val="10"/>
        <color auto="1"/>
      </font>
    </odxf>
    <ndxf>
      <font>
        <sz val="10"/>
        <color auto="1"/>
      </font>
    </ndxf>
  </rcc>
  <rcc rId="5943" sId="3" odxf="1" dxf="1">
    <nc r="AU105">
      <v>-0.1</v>
    </nc>
    <odxf>
      <font>
        <sz val="10"/>
        <color auto="1"/>
      </font>
    </odxf>
    <ndxf>
      <font>
        <sz val="10"/>
        <color auto="1"/>
      </font>
    </ndxf>
  </rcc>
  <rcc rId="5944" sId="3" odxf="1" dxf="1">
    <nc r="AV105">
      <v>-0.1</v>
    </nc>
    <odxf>
      <font>
        <sz val="10"/>
        <color auto="1"/>
      </font>
    </odxf>
    <ndxf>
      <font>
        <sz val="10"/>
        <color auto="1"/>
      </font>
    </ndxf>
  </rcc>
  <rcc rId="5945" sId="3" odxf="1" dxf="1">
    <nc r="AW105">
      <v>-0.1</v>
    </nc>
    <odxf>
      <font>
        <sz val="10"/>
        <color auto="1"/>
      </font>
    </odxf>
    <ndxf>
      <font>
        <sz val="10"/>
        <color auto="1"/>
      </font>
    </ndxf>
  </rcc>
  <rcc rId="5946" sId="3" odxf="1" dxf="1">
    <nc r="AX105">
      <v>-0.1</v>
    </nc>
    <odxf>
      <font>
        <sz val="10"/>
        <color auto="1"/>
      </font>
    </odxf>
    <ndxf>
      <font>
        <sz val="10"/>
        <color auto="1"/>
      </font>
    </ndxf>
  </rcc>
  <rcc rId="5947" sId="3" odxf="1" dxf="1">
    <nc r="AY105">
      <v>-0.1</v>
    </nc>
    <odxf>
      <font>
        <sz val="10"/>
        <color auto="1"/>
      </font>
    </odxf>
    <ndxf>
      <font>
        <sz val="10"/>
        <color auto="1"/>
      </font>
    </ndxf>
  </rcc>
  <rcc rId="5948" sId="3" odxf="1" dxf="1">
    <nc r="AZ105">
      <v>-0.1</v>
    </nc>
    <odxf>
      <font>
        <sz val="10"/>
        <color auto="1"/>
      </font>
    </odxf>
    <ndxf>
      <font>
        <sz val="10"/>
        <color auto="1"/>
      </font>
    </ndxf>
  </rcc>
  <rcc rId="5949" sId="3" odxf="1" dxf="1">
    <nc r="BA1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950" sId="3" odxf="1" dxf="1">
    <nc r="BB105">
      <v>-0.1</v>
    </nc>
    <odxf>
      <font>
        <sz val="10"/>
        <color auto="1"/>
      </font>
    </odxf>
    <ndxf>
      <font>
        <sz val="10"/>
        <color auto="1"/>
      </font>
    </ndxf>
  </rcc>
  <rcc rId="5951" sId="3" odxf="1" dxf="1">
    <nc r="BC1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952" sId="3" odxf="1" dxf="1">
    <nc r="BD105">
      <v>-0.1</v>
    </nc>
    <odxf>
      <font>
        <sz val="10"/>
        <color auto="1"/>
      </font>
    </odxf>
    <ndxf>
      <font>
        <sz val="10"/>
        <color auto="1"/>
      </font>
    </ndxf>
  </rcc>
  <rcc rId="5953" sId="3" odxf="1" dxf="1">
    <nc r="BE1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5954" sId="3" odxf="1" dxf="1">
    <nc r="BF105">
      <v>7.1</v>
    </nc>
    <odxf>
      <font>
        <sz val="10"/>
        <color auto="1"/>
      </font>
    </odxf>
    <ndxf>
      <font>
        <sz val="10"/>
        <color auto="1"/>
      </font>
    </ndxf>
  </rcc>
  <rcc rId="5955" sId="3" odxf="1" dxf="1">
    <nc r="BG105">
      <v>40.799999999999997</v>
    </nc>
    <odxf>
      <font>
        <sz val="10"/>
        <color auto="1"/>
      </font>
    </odxf>
    <ndxf>
      <font>
        <sz val="10"/>
        <color auto="1"/>
      </font>
    </ndxf>
  </rcc>
  <rcc rId="5956" sId="3" odxf="1" dxf="1">
    <nc r="BH105">
      <v>0</v>
    </nc>
    <odxf>
      <font>
        <sz val="10"/>
        <color auto="1"/>
      </font>
    </odxf>
    <ndxf>
      <font>
        <sz val="10"/>
        <color auto="1"/>
      </font>
    </ndxf>
  </rcc>
  <rfmt sheetId="3" sqref="A105:XFD105" start="0" length="0">
    <dxf>
      <alignment vertical="center" wrapText="1"/>
    </dxf>
  </rfmt>
  <rfmt sheetId="3" sqref="A106" start="0" length="0">
    <dxf>
      <font>
        <sz val="10"/>
        <color auto="1"/>
      </font>
    </dxf>
  </rfmt>
  <rfmt sheetId="3" sqref="B106" start="0" length="0">
    <dxf>
      <font>
        <sz val="10"/>
        <color auto="1"/>
      </font>
    </dxf>
  </rfmt>
  <rfmt sheetId="3" sqref="C106" start="0" length="0">
    <dxf>
      <font>
        <sz val="10"/>
        <color auto="1"/>
      </font>
    </dxf>
  </rfmt>
  <rfmt sheetId="3" sqref="D106" start="0" length="0">
    <dxf>
      <font>
        <sz val="10"/>
        <color auto="1"/>
      </font>
    </dxf>
  </rfmt>
  <rcc rId="5957" sId="3" odxf="1" dxf="1">
    <oc r="E106" t="inlineStr">
      <is>
        <t>NMĐMT HỒNG LIÊM 3</t>
      </is>
    </oc>
    <nc r="E106" t="inlineStr">
      <is>
        <t>NMĐMT HÀM KIỆM 1</t>
      </is>
    </nc>
    <odxf>
      <font>
        <sz val="10"/>
        <color auto="1"/>
      </font>
    </odxf>
    <ndxf>
      <font>
        <sz val="10"/>
        <color auto="1"/>
      </font>
    </ndxf>
  </rcc>
  <rfmt sheetId="3" sqref="F106" start="0" length="0">
    <dxf>
      <font>
        <sz val="10"/>
        <color auto="1"/>
      </font>
    </dxf>
  </rfmt>
  <rcc rId="5958" sId="3" odxf="1" dxf="1">
    <nc r="G10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5959" sId="3" odxf="1" dxf="1">
    <nc r="H106">
      <v>155.6</v>
    </nc>
    <odxf>
      <font>
        <sz val="10"/>
        <color auto="1"/>
      </font>
    </odxf>
    <ndxf>
      <font>
        <sz val="10"/>
        <color auto="1"/>
      </font>
    </ndxf>
  </rcc>
  <rfmt sheetId="3" sqref="I106" start="0" length="0">
    <dxf>
      <font>
        <sz val="10"/>
        <color auto="1"/>
      </font>
    </dxf>
  </rfmt>
  <rcc rId="5960" sId="3" odxf="1" dxf="1">
    <nc r="J106">
      <v>0.1</v>
    </nc>
    <odxf>
      <font>
        <sz val="10"/>
        <color auto="1"/>
      </font>
    </odxf>
    <ndxf>
      <font>
        <sz val="10"/>
        <color auto="1"/>
      </font>
    </ndxf>
  </rcc>
  <rcc rId="5961" sId="3" odxf="1" dxf="1">
    <nc r="K106">
      <v>0.1</v>
    </nc>
    <odxf>
      <font>
        <sz val="10"/>
        <color auto="1"/>
      </font>
    </odxf>
    <ndxf>
      <font>
        <sz val="10"/>
        <color auto="1"/>
      </font>
    </ndxf>
  </rcc>
  <rcc rId="5962" sId="3" odxf="1" dxf="1">
    <nc r="L106">
      <v>0.1</v>
    </nc>
    <odxf>
      <font>
        <sz val="10"/>
        <color auto="1"/>
      </font>
    </odxf>
    <ndxf>
      <font>
        <sz val="10"/>
        <color auto="1"/>
      </font>
    </ndxf>
  </rcc>
  <rcc rId="5963" sId="3" odxf="1" dxf="1">
    <nc r="M106">
      <v>0.1</v>
    </nc>
    <odxf>
      <font>
        <sz val="10"/>
        <color auto="1"/>
      </font>
    </odxf>
    <ndxf>
      <font>
        <sz val="10"/>
        <color auto="1"/>
      </font>
    </ndxf>
  </rcc>
  <rcc rId="5964" sId="3" odxf="1" dxf="1">
    <nc r="N106">
      <v>0.1</v>
    </nc>
    <odxf>
      <font>
        <sz val="10"/>
        <color auto="1"/>
      </font>
    </odxf>
    <ndxf>
      <font>
        <sz val="10"/>
        <color auto="1"/>
      </font>
    </ndxf>
  </rcc>
  <rcc rId="5965" sId="3" odxf="1" dxf="1">
    <nc r="O106">
      <v>0.1</v>
    </nc>
    <odxf>
      <font>
        <sz val="10"/>
        <color auto="1"/>
      </font>
    </odxf>
    <ndxf>
      <font>
        <sz val="10"/>
        <color auto="1"/>
      </font>
    </ndxf>
  </rcc>
  <rcc rId="5966" sId="3" odxf="1" dxf="1">
    <nc r="P106">
      <v>0.1</v>
    </nc>
    <odxf>
      <font>
        <sz val="10"/>
        <color auto="1"/>
      </font>
    </odxf>
    <ndxf>
      <font>
        <sz val="10"/>
        <color auto="1"/>
      </font>
    </ndxf>
  </rcc>
  <rcc rId="5967" sId="3" odxf="1" dxf="1">
    <nc r="Q106">
      <v>0.1</v>
    </nc>
    <odxf>
      <font>
        <sz val="10"/>
        <color auto="1"/>
      </font>
    </odxf>
    <ndxf>
      <font>
        <sz val="10"/>
        <color auto="1"/>
      </font>
    </ndxf>
  </rcc>
  <rcc rId="5968" sId="3" odxf="1" dxf="1">
    <nc r="R106">
      <v>0.1</v>
    </nc>
    <odxf>
      <font>
        <sz val="10"/>
        <color auto="1"/>
      </font>
    </odxf>
    <ndxf>
      <font>
        <sz val="10"/>
        <color auto="1"/>
      </font>
    </ndxf>
  </rcc>
  <rcc rId="5969" sId="3" odxf="1" dxf="1">
    <nc r="S106">
      <v>0.1</v>
    </nc>
    <odxf>
      <font>
        <sz val="10"/>
        <color auto="1"/>
      </font>
    </odxf>
    <ndxf>
      <font>
        <sz val="10"/>
        <color auto="1"/>
      </font>
    </ndxf>
  </rcc>
  <rcc rId="5970" sId="3" odxf="1" dxf="1">
    <nc r="T106">
      <v>0.1</v>
    </nc>
    <odxf>
      <font>
        <sz val="10"/>
        <color auto="1"/>
      </font>
    </odxf>
    <ndxf>
      <font>
        <sz val="10"/>
        <color auto="1"/>
      </font>
    </ndxf>
  </rcc>
  <rcc rId="5971" sId="3" odxf="1" dxf="1">
    <nc r="U106">
      <v>0.4</v>
    </nc>
    <odxf>
      <font>
        <sz val="10"/>
        <color auto="1"/>
      </font>
    </odxf>
    <ndxf>
      <font>
        <sz val="10"/>
        <color auto="1"/>
      </font>
    </ndxf>
  </rcc>
  <rcc rId="5972" sId="3" odxf="1" dxf="1">
    <nc r="V106">
      <v>2.8</v>
    </nc>
    <odxf>
      <font>
        <sz val="10"/>
        <color auto="1"/>
      </font>
    </odxf>
    <ndxf>
      <font>
        <sz val="10"/>
        <color auto="1"/>
      </font>
    </ndxf>
  </rcc>
  <rcc rId="5973" sId="3" odxf="1" dxf="1">
    <nc r="W106">
      <v>10.5</v>
    </nc>
    <odxf>
      <font>
        <sz val="10"/>
        <color auto="1"/>
      </font>
    </odxf>
    <ndxf>
      <font>
        <sz val="10"/>
        <color auto="1"/>
      </font>
    </ndxf>
  </rcc>
  <rcc rId="5974" sId="3" odxf="1" dxf="1">
    <nc r="X106">
      <v>16.2</v>
    </nc>
    <odxf>
      <font>
        <sz val="10"/>
        <color auto="1"/>
      </font>
    </odxf>
    <ndxf>
      <font>
        <sz val="10"/>
        <color auto="1"/>
      </font>
    </ndxf>
  </rcc>
  <rcc rId="5975" sId="3" odxf="1" dxf="1">
    <nc r="Y106">
      <v>20.6</v>
    </nc>
    <odxf>
      <font>
        <sz val="10"/>
        <color auto="1"/>
      </font>
    </odxf>
    <ndxf>
      <font>
        <sz val="10"/>
        <color auto="1"/>
      </font>
    </ndxf>
  </rcc>
  <rcc rId="5976" sId="3" odxf="1" dxf="1">
    <nc r="Z106">
      <v>27.6</v>
    </nc>
    <odxf>
      <font>
        <sz val="10"/>
        <color auto="1"/>
      </font>
    </odxf>
    <ndxf>
      <font>
        <sz val="10"/>
        <color auto="1"/>
      </font>
    </ndxf>
  </rcc>
  <rcc rId="5977" sId="3" odxf="1" dxf="1">
    <nc r="AA106">
      <v>26.8</v>
    </nc>
    <odxf>
      <font>
        <sz val="10"/>
        <color auto="1"/>
      </font>
    </odxf>
    <ndxf>
      <font>
        <sz val="10"/>
        <color auto="1"/>
      </font>
    </ndxf>
  </rcc>
  <rcc rId="5978" sId="3" odxf="1" dxf="1">
    <nc r="AB106">
      <v>12</v>
    </nc>
    <odxf>
      <font>
        <sz val="10"/>
        <color auto="1"/>
      </font>
    </odxf>
    <ndxf>
      <font>
        <sz val="10"/>
        <color auto="1"/>
      </font>
    </ndxf>
  </rcc>
  <rcc rId="5979" sId="3" odxf="1" dxf="1">
    <nc r="AC106">
      <v>26.8</v>
    </nc>
    <odxf>
      <font>
        <sz val="10"/>
        <color auto="1"/>
      </font>
    </odxf>
    <ndxf>
      <font>
        <sz val="10"/>
        <color auto="1"/>
      </font>
    </ndxf>
  </rcc>
  <rcc rId="5980" sId="3" odxf="1" dxf="1">
    <nc r="AD106">
      <v>25.5</v>
    </nc>
    <odxf>
      <font>
        <sz val="10"/>
        <color auto="1"/>
      </font>
    </odxf>
    <ndxf>
      <font>
        <sz val="10"/>
        <color auto="1"/>
      </font>
    </ndxf>
  </rcc>
  <rcc rId="5981" sId="3" odxf="1" dxf="1">
    <nc r="AE106">
      <v>25.8</v>
    </nc>
    <odxf>
      <font>
        <sz val="10"/>
        <color auto="1"/>
      </font>
    </odxf>
    <ndxf>
      <font>
        <sz val="10"/>
        <color auto="1"/>
      </font>
    </ndxf>
  </rcc>
  <rcc rId="5982" sId="3" odxf="1" dxf="1">
    <nc r="AF106">
      <v>15.1</v>
    </nc>
    <odxf>
      <font>
        <sz val="10"/>
        <color auto="1"/>
      </font>
    </odxf>
    <ndxf>
      <font>
        <sz val="10"/>
        <color auto="1"/>
      </font>
    </ndxf>
  </rcc>
  <rcc rId="5983" sId="3" odxf="1" dxf="1">
    <nc r="AG106">
      <v>16.3</v>
    </nc>
    <odxf>
      <font>
        <sz val="10"/>
        <color auto="1"/>
      </font>
    </odxf>
    <ndxf>
      <font>
        <sz val="10"/>
        <color auto="1"/>
      </font>
    </ndxf>
  </rcc>
  <rcc rId="5984" sId="3" odxf="1" dxf="1">
    <nc r="AH106">
      <v>26.3</v>
    </nc>
    <odxf>
      <font>
        <sz val="10"/>
        <color auto="1"/>
      </font>
    </odxf>
    <ndxf>
      <font>
        <sz val="10"/>
        <color auto="1"/>
      </font>
    </ndxf>
  </rcc>
  <rcc rId="5985" sId="3" odxf="1" dxf="1">
    <nc r="AI106">
      <v>20.3</v>
    </nc>
    <odxf>
      <font>
        <sz val="10"/>
        <color auto="1"/>
      </font>
    </odxf>
    <ndxf>
      <font>
        <sz val="10"/>
        <color auto="1"/>
      </font>
    </ndxf>
  </rcc>
  <rcc rId="5986" sId="3" odxf="1" dxf="1">
    <nc r="AJ106">
      <v>16.8</v>
    </nc>
    <odxf>
      <font>
        <sz val="10"/>
        <color auto="1"/>
      </font>
    </odxf>
    <ndxf>
      <font>
        <sz val="10"/>
        <color auto="1"/>
      </font>
    </ndxf>
  </rcc>
  <rcc rId="5987" sId="3" odxf="1" dxf="1">
    <nc r="AK106">
      <v>32.299999999999997</v>
    </nc>
    <odxf>
      <font>
        <sz val="10"/>
        <color auto="1"/>
      </font>
    </odxf>
    <ndxf>
      <font>
        <sz val="10"/>
        <color auto="1"/>
      </font>
    </ndxf>
  </rcc>
  <rcc rId="5988" sId="3" odxf="1" dxf="1">
    <nc r="AL106">
      <v>25.3</v>
    </nc>
    <odxf>
      <font>
        <sz val="10"/>
        <color auto="1"/>
      </font>
    </odxf>
    <ndxf>
      <font>
        <sz val="10"/>
        <color auto="1"/>
      </font>
    </ndxf>
  </rcc>
  <rcc rId="5989" sId="3" odxf="1" dxf="1">
    <nc r="AM106">
      <v>10.5</v>
    </nc>
    <odxf>
      <font>
        <sz val="10"/>
        <color auto="1"/>
      </font>
    </odxf>
    <ndxf>
      <font>
        <sz val="10"/>
        <color auto="1"/>
      </font>
    </ndxf>
  </rcc>
  <rcc rId="5990" sId="3" odxf="1" dxf="1">
    <nc r="AN106">
      <v>14.8</v>
    </nc>
    <odxf>
      <font>
        <sz val="10"/>
        <color auto="1"/>
      </font>
    </odxf>
    <ndxf>
      <font>
        <sz val="10"/>
        <color auto="1"/>
      </font>
    </ndxf>
  </rcc>
  <rcc rId="5991" sId="3" odxf="1" dxf="1">
    <nc r="AO106">
      <v>7.1</v>
    </nc>
    <odxf>
      <font>
        <sz val="10"/>
        <color auto="1"/>
      </font>
    </odxf>
    <ndxf>
      <font>
        <sz val="10"/>
        <color auto="1"/>
      </font>
    </ndxf>
  </rcc>
  <rcc rId="5992" sId="3" odxf="1" dxf="1">
    <nc r="AP106">
      <v>7</v>
    </nc>
    <odxf>
      <font>
        <sz val="10"/>
        <color auto="1"/>
      </font>
    </odxf>
    <ndxf>
      <font>
        <sz val="10"/>
        <color auto="1"/>
      </font>
    </ndxf>
  </rcc>
  <rcc rId="5993" sId="3" odxf="1" dxf="1">
    <nc r="AQ106">
      <v>0.7</v>
    </nc>
    <odxf>
      <font>
        <sz val="10"/>
        <color auto="1"/>
      </font>
    </odxf>
    <ndxf>
      <font>
        <sz val="10"/>
        <color auto="1"/>
      </font>
    </ndxf>
  </rcc>
  <rcc rId="5994" sId="3" odxf="1" dxf="1">
    <nc r="AR106">
      <v>0.1</v>
    </nc>
    <odxf>
      <font>
        <sz val="10"/>
        <color auto="1"/>
      </font>
    </odxf>
    <ndxf>
      <font>
        <sz val="10"/>
        <color auto="1"/>
      </font>
    </ndxf>
  </rcc>
  <rcc rId="5995" sId="3" odxf="1" dxf="1">
    <nc r="AS106">
      <v>0.1</v>
    </nc>
    <odxf>
      <font>
        <sz val="10"/>
        <color auto="1"/>
      </font>
    </odxf>
    <ndxf>
      <font>
        <sz val="10"/>
        <color auto="1"/>
      </font>
    </ndxf>
  </rcc>
  <rcc rId="5996" sId="3" odxf="1" dxf="1">
    <nc r="AT106">
      <v>0.1</v>
    </nc>
    <odxf>
      <font>
        <sz val="10"/>
        <color auto="1"/>
      </font>
    </odxf>
    <ndxf>
      <font>
        <sz val="10"/>
        <color auto="1"/>
      </font>
    </ndxf>
  </rcc>
  <rcc rId="5997" sId="3" odxf="1" dxf="1">
    <nc r="AU106">
      <v>0.1</v>
    </nc>
    <odxf>
      <font>
        <sz val="10"/>
        <color auto="1"/>
      </font>
    </odxf>
    <ndxf>
      <font>
        <sz val="10"/>
        <color auto="1"/>
      </font>
    </ndxf>
  </rcc>
  <rcc rId="5998" sId="3" odxf="1" dxf="1">
    <nc r="AV106">
      <v>0.1</v>
    </nc>
    <odxf>
      <font>
        <sz val="10"/>
        <color auto="1"/>
      </font>
    </odxf>
    <ndxf>
      <font>
        <sz val="10"/>
        <color auto="1"/>
      </font>
    </ndxf>
  </rcc>
  <rcc rId="5999" sId="3" odxf="1" dxf="1">
    <nc r="AW106">
      <v>0.1</v>
    </nc>
    <odxf>
      <font>
        <sz val="10"/>
        <color auto="1"/>
      </font>
    </odxf>
    <ndxf>
      <font>
        <sz val="10"/>
        <color auto="1"/>
      </font>
    </ndxf>
  </rcc>
  <rcc rId="6000" sId="3" odxf="1" dxf="1">
    <nc r="AX106">
      <v>0.1</v>
    </nc>
    <odxf>
      <font>
        <sz val="10"/>
        <color auto="1"/>
      </font>
    </odxf>
    <ndxf>
      <font>
        <sz val="10"/>
        <color auto="1"/>
      </font>
    </ndxf>
  </rcc>
  <rcc rId="6001" sId="3" odxf="1" dxf="1">
    <nc r="AY106">
      <v>0.1</v>
    </nc>
    <odxf>
      <font>
        <sz val="10"/>
        <color auto="1"/>
      </font>
    </odxf>
    <ndxf>
      <font>
        <sz val="10"/>
        <color auto="1"/>
      </font>
    </ndxf>
  </rcc>
  <rcc rId="6002" sId="3" odxf="1" dxf="1">
    <nc r="AZ106">
      <v>0.1</v>
    </nc>
    <odxf>
      <font>
        <sz val="10"/>
        <color auto="1"/>
      </font>
    </odxf>
    <ndxf>
      <font>
        <sz val="10"/>
        <color auto="1"/>
      </font>
    </ndxf>
  </rcc>
  <rcc rId="6003" sId="3" odxf="1" dxf="1">
    <nc r="BA1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004" sId="3" odxf="1" dxf="1">
    <nc r="BB106">
      <v>0.1</v>
    </nc>
    <odxf>
      <font>
        <sz val="10"/>
        <color auto="1"/>
      </font>
    </odxf>
    <ndxf>
      <font>
        <sz val="10"/>
        <color auto="1"/>
      </font>
    </ndxf>
  </rcc>
  <rcc rId="6005" sId="3" odxf="1" dxf="1">
    <nc r="BC1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006" sId="3" odxf="1" dxf="1">
    <nc r="BD106">
      <v>0.1</v>
    </nc>
    <odxf>
      <font>
        <sz val="10"/>
        <color auto="1"/>
      </font>
    </odxf>
    <ndxf>
      <font>
        <sz val="10"/>
        <color auto="1"/>
      </font>
    </ndxf>
  </rcc>
  <rcc rId="6007" sId="3" odxf="1" dxf="1">
    <nc r="BE1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008" sId="3" odxf="1" dxf="1">
    <nc r="BF106">
      <v>6.5</v>
    </nc>
    <odxf>
      <font>
        <sz val="10"/>
        <color auto="1"/>
      </font>
    </odxf>
    <ndxf>
      <font>
        <sz val="10"/>
        <color auto="1"/>
      </font>
    </ndxf>
  </rcc>
  <rcc rId="6009" sId="3" odxf="1" dxf="1">
    <nc r="BG106">
      <v>34.299999999999997</v>
    </nc>
    <odxf>
      <font>
        <sz val="10"/>
        <color auto="1"/>
      </font>
    </odxf>
    <ndxf>
      <font>
        <sz val="10"/>
        <color auto="1"/>
      </font>
    </ndxf>
  </rcc>
  <rcc rId="6010" sId="3" odxf="1" dxf="1">
    <nc r="BH106">
      <v>0</v>
    </nc>
    <odxf>
      <font>
        <sz val="10"/>
        <color auto="1"/>
      </font>
    </odxf>
    <ndxf>
      <font>
        <sz val="10"/>
        <color auto="1"/>
      </font>
    </ndxf>
  </rcc>
  <rfmt sheetId="3" sqref="A106:XFD106" start="0" length="0">
    <dxf>
      <alignment vertical="center" wrapText="1"/>
    </dxf>
  </rfmt>
  <rfmt sheetId="3" sqref="A107" start="0" length="0">
    <dxf>
      <font>
        <sz val="10"/>
        <color auto="1"/>
      </font>
    </dxf>
  </rfmt>
  <rfmt sheetId="3" sqref="B107" start="0" length="0">
    <dxf>
      <font>
        <sz val="10"/>
        <color auto="1"/>
      </font>
    </dxf>
  </rfmt>
  <rfmt sheetId="3" sqref="C107" start="0" length="0">
    <dxf>
      <font>
        <sz val="10"/>
        <color auto="1"/>
      </font>
    </dxf>
  </rfmt>
  <rfmt sheetId="3" sqref="D107" start="0" length="0">
    <dxf>
      <font>
        <sz val="10"/>
        <color auto="1"/>
      </font>
    </dxf>
  </rfmt>
  <rcc rId="6011" sId="3" odxf="1" dxf="1">
    <oc r="E107" t="inlineStr">
      <is>
        <t>NMĐMT HỒNG LIÊM 3</t>
      </is>
    </oc>
    <nc r="E107" t="inlineStr">
      <is>
        <t>NMĐMT HÀM KIỆM 1</t>
      </is>
    </nc>
    <odxf>
      <font>
        <sz val="10"/>
        <color auto="1"/>
      </font>
    </odxf>
    <ndxf>
      <font>
        <sz val="10"/>
        <color auto="1"/>
      </font>
    </ndxf>
  </rcc>
  <rfmt sheetId="3" sqref="F107" start="0" length="0">
    <dxf>
      <font>
        <sz val="10"/>
        <color auto="1"/>
      </font>
    </dxf>
  </rfmt>
  <rcc rId="6012" sId="3" odxf="1" dxf="1">
    <nc r="G10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013" sId="3" odxf="1" dxf="1">
    <nc r="H107">
      <v>155.6</v>
    </nc>
    <odxf>
      <font>
        <sz val="10"/>
        <color auto="1"/>
      </font>
    </odxf>
    <ndxf>
      <font>
        <sz val="10"/>
        <color auto="1"/>
      </font>
    </ndxf>
  </rcc>
  <rfmt sheetId="3" sqref="I107" start="0" length="0">
    <dxf>
      <font>
        <sz val="10"/>
        <color auto="1"/>
      </font>
    </dxf>
  </rfmt>
  <rcc rId="6014" sId="3" odxf="1" dxf="1">
    <nc r="J107">
      <v>-1.5</v>
    </nc>
    <odxf>
      <font>
        <sz val="10"/>
        <color auto="1"/>
      </font>
    </odxf>
    <ndxf>
      <font>
        <sz val="10"/>
        <color auto="1"/>
      </font>
    </ndxf>
  </rcc>
  <rcc rId="6015" sId="3" odxf="1" dxf="1">
    <nc r="K107">
      <v>-1.5</v>
    </nc>
    <odxf>
      <font>
        <sz val="10"/>
        <color auto="1"/>
      </font>
    </odxf>
    <ndxf>
      <font>
        <sz val="10"/>
        <color auto="1"/>
      </font>
    </ndxf>
  </rcc>
  <rcc rId="6016" sId="3" odxf="1" dxf="1">
    <nc r="L107">
      <v>-1.5</v>
    </nc>
    <odxf>
      <font>
        <sz val="10"/>
        <color auto="1"/>
      </font>
    </odxf>
    <ndxf>
      <font>
        <sz val="10"/>
        <color auto="1"/>
      </font>
    </ndxf>
  </rcc>
  <rcc rId="6017" sId="3" odxf="1" dxf="1">
    <nc r="M107">
      <v>-1.5</v>
    </nc>
    <odxf>
      <font>
        <sz val="10"/>
        <color auto="1"/>
      </font>
    </odxf>
    <ndxf>
      <font>
        <sz val="10"/>
        <color auto="1"/>
      </font>
    </ndxf>
  </rcc>
  <rcc rId="6018" sId="3" odxf="1" dxf="1">
    <nc r="N107">
      <v>-1.5</v>
    </nc>
    <odxf>
      <font>
        <sz val="10"/>
        <color auto="1"/>
      </font>
    </odxf>
    <ndxf>
      <font>
        <sz val="10"/>
        <color auto="1"/>
      </font>
    </ndxf>
  </rcc>
  <rcc rId="6019" sId="3" odxf="1" dxf="1">
    <nc r="O107">
      <v>-1.5</v>
    </nc>
    <odxf>
      <font>
        <sz val="10"/>
        <color auto="1"/>
      </font>
    </odxf>
    <ndxf>
      <font>
        <sz val="10"/>
        <color auto="1"/>
      </font>
    </ndxf>
  </rcc>
  <rcc rId="6020" sId="3" odxf="1" dxf="1">
    <nc r="P107">
      <v>-1.5</v>
    </nc>
    <odxf>
      <font>
        <sz val="10"/>
        <color auto="1"/>
      </font>
    </odxf>
    <ndxf>
      <font>
        <sz val="10"/>
        <color auto="1"/>
      </font>
    </ndxf>
  </rcc>
  <rcc rId="6021" sId="3" odxf="1" dxf="1">
    <nc r="Q107">
      <v>-1.5</v>
    </nc>
    <odxf>
      <font>
        <sz val="10"/>
        <color auto="1"/>
      </font>
    </odxf>
    <ndxf>
      <font>
        <sz val="10"/>
        <color auto="1"/>
      </font>
    </ndxf>
  </rcc>
  <rcc rId="6022" sId="3" odxf="1" dxf="1">
    <nc r="R107">
      <v>-0.5</v>
    </nc>
    <odxf>
      <font>
        <sz val="10"/>
        <color auto="1"/>
      </font>
    </odxf>
    <ndxf>
      <font>
        <sz val="10"/>
        <color auto="1"/>
      </font>
    </ndxf>
  </rcc>
  <rcc rId="6023" sId="3" odxf="1" dxf="1">
    <nc r="S107">
      <v>-1.5</v>
    </nc>
    <odxf>
      <font>
        <sz val="10"/>
        <color auto="1"/>
      </font>
    </odxf>
    <ndxf>
      <font>
        <sz val="10"/>
        <color auto="1"/>
      </font>
    </ndxf>
  </rcc>
  <rcc rId="6024" sId="3" odxf="1" dxf="1">
    <nc r="T107">
      <v>-1.1000000000000001</v>
    </nc>
    <odxf>
      <font>
        <sz val="10"/>
        <color auto="1"/>
      </font>
    </odxf>
    <ndxf>
      <font>
        <sz val="10"/>
        <color auto="1"/>
      </font>
    </ndxf>
  </rcc>
  <rcc rId="6025" sId="3" odxf="1" dxf="1">
    <nc r="U107">
      <v>-0.5</v>
    </nc>
    <odxf>
      <font>
        <sz val="10"/>
        <color auto="1"/>
      </font>
    </odxf>
    <ndxf>
      <font>
        <sz val="10"/>
        <color auto="1"/>
      </font>
    </ndxf>
  </rcc>
  <rcc rId="6026" sId="3" odxf="1" dxf="1">
    <nc r="V107">
      <v>-0.2</v>
    </nc>
    <odxf>
      <font>
        <sz val="10"/>
        <color auto="1"/>
      </font>
    </odxf>
    <ndxf>
      <font>
        <sz val="10"/>
        <color auto="1"/>
      </font>
    </ndxf>
  </rcc>
  <rcc rId="6027" sId="3" odxf="1" dxf="1">
    <nc r="W107">
      <v>0.6</v>
    </nc>
    <odxf>
      <font>
        <sz val="10"/>
        <color auto="1"/>
      </font>
    </odxf>
    <ndxf>
      <font>
        <sz val="10"/>
        <color auto="1"/>
      </font>
    </ndxf>
  </rcc>
  <rcc rId="6028" sId="3" odxf="1" dxf="1">
    <nc r="X107">
      <v>-1.2</v>
    </nc>
    <odxf>
      <font>
        <sz val="10"/>
        <color auto="1"/>
      </font>
    </odxf>
    <ndxf>
      <font>
        <sz val="10"/>
        <color auto="1"/>
      </font>
    </ndxf>
  </rcc>
  <rcc rId="6029" sId="3" odxf="1" dxf="1">
    <nc r="Y107">
      <v>1.2</v>
    </nc>
    <odxf>
      <font>
        <sz val="10"/>
        <color auto="1"/>
      </font>
    </odxf>
    <ndxf>
      <font>
        <sz val="10"/>
        <color auto="1"/>
      </font>
    </ndxf>
  </rcc>
  <rcc rId="6030" sId="3" odxf="1" dxf="1">
    <nc r="Z107">
      <v>-2.2999999999999998</v>
    </nc>
    <odxf>
      <font>
        <sz val="10"/>
        <color auto="1"/>
      </font>
    </odxf>
    <ndxf>
      <font>
        <sz val="10"/>
        <color auto="1"/>
      </font>
    </ndxf>
  </rcc>
  <rcc rId="6031" sId="3" odxf="1" dxf="1">
    <nc r="AA107">
      <v>-1.3</v>
    </nc>
    <odxf>
      <font>
        <sz val="10"/>
        <color auto="1"/>
      </font>
    </odxf>
    <ndxf>
      <font>
        <sz val="10"/>
        <color auto="1"/>
      </font>
    </ndxf>
  </rcc>
  <rcc rId="6032" sId="3" odxf="1" dxf="1">
    <nc r="AB107">
      <v>-3.1</v>
    </nc>
    <odxf>
      <font>
        <sz val="10"/>
        <color auto="1"/>
      </font>
    </odxf>
    <ndxf>
      <font>
        <sz val="10"/>
        <color auto="1"/>
      </font>
    </ndxf>
  </rcc>
  <rcc rId="6033" sId="3" odxf="1" dxf="1">
    <nc r="AC107">
      <v>2.1</v>
    </nc>
    <odxf>
      <font>
        <sz val="10"/>
        <color auto="1"/>
      </font>
    </odxf>
    <ndxf>
      <font>
        <sz val="10"/>
        <color auto="1"/>
      </font>
    </ndxf>
  </rcc>
  <rcc rId="6034" sId="3" odxf="1" dxf="1">
    <nc r="AD107">
      <v>0.6</v>
    </nc>
    <odxf>
      <font>
        <sz val="10"/>
        <color auto="1"/>
      </font>
    </odxf>
    <ndxf>
      <font>
        <sz val="10"/>
        <color auto="1"/>
      </font>
    </ndxf>
  </rcc>
  <rcc rId="6035" sId="3" odxf="1" dxf="1">
    <nc r="AE107">
      <v>1.6</v>
    </nc>
    <odxf>
      <font>
        <sz val="10"/>
        <color auto="1"/>
      </font>
    </odxf>
    <ndxf>
      <font>
        <sz val="10"/>
        <color auto="1"/>
      </font>
    </ndxf>
  </rcc>
  <rcc rId="6036" sId="3" odxf="1" dxf="1">
    <nc r="AF107">
      <v>2.9</v>
    </nc>
    <odxf>
      <font>
        <sz val="10"/>
        <color auto="1"/>
      </font>
    </odxf>
    <ndxf>
      <font>
        <sz val="10"/>
        <color auto="1"/>
      </font>
    </ndxf>
  </rcc>
  <rcc rId="6037" sId="3" odxf="1" dxf="1">
    <nc r="AG107">
      <v>-0.4</v>
    </nc>
    <odxf>
      <font>
        <sz val="10"/>
        <color auto="1"/>
      </font>
    </odxf>
    <ndxf>
      <font>
        <sz val="10"/>
        <color auto="1"/>
      </font>
    </ndxf>
  </rcc>
  <rcc rId="6038" sId="3" odxf="1" dxf="1">
    <nc r="AH107">
      <v>-0.9</v>
    </nc>
    <odxf>
      <font>
        <sz val="10"/>
        <color auto="1"/>
      </font>
    </odxf>
    <ndxf>
      <font>
        <sz val="10"/>
        <color auto="1"/>
      </font>
    </ndxf>
  </rcc>
  <rcc rId="6039" sId="3" odxf="1" dxf="1">
    <nc r="AI107">
      <v>-2.2000000000000002</v>
    </nc>
    <odxf>
      <font>
        <sz val="10"/>
        <color auto="1"/>
      </font>
    </odxf>
    <ndxf>
      <font>
        <sz val="10"/>
        <color auto="1"/>
      </font>
    </ndxf>
  </rcc>
  <rcc rId="6040" sId="3" odxf="1" dxf="1">
    <nc r="AJ107">
      <v>-0.5</v>
    </nc>
    <odxf>
      <font>
        <sz val="10"/>
        <color auto="1"/>
      </font>
    </odxf>
    <ndxf>
      <font>
        <sz val="10"/>
        <color auto="1"/>
      </font>
    </ndxf>
  </rcc>
  <rcc rId="6041" sId="3" odxf="1" dxf="1">
    <nc r="AK107">
      <v>1.7</v>
    </nc>
    <odxf>
      <font>
        <sz val="10"/>
        <color auto="1"/>
      </font>
    </odxf>
    <ndxf>
      <font>
        <sz val="10"/>
        <color auto="1"/>
      </font>
    </ndxf>
  </rcc>
  <rcc rId="6042" sId="3" odxf="1" dxf="1">
    <nc r="AL107">
      <v>1.6</v>
    </nc>
    <odxf>
      <font>
        <sz val="10"/>
        <color auto="1"/>
      </font>
    </odxf>
    <ndxf>
      <font>
        <sz val="10"/>
        <color auto="1"/>
      </font>
    </ndxf>
  </rcc>
  <rcc rId="6043" sId="3" odxf="1" dxf="1">
    <nc r="AM107">
      <v>1.1000000000000001</v>
    </nc>
    <odxf>
      <font>
        <sz val="10"/>
        <color auto="1"/>
      </font>
    </odxf>
    <ndxf>
      <font>
        <sz val="10"/>
        <color auto="1"/>
      </font>
    </ndxf>
  </rcc>
  <rcc rId="6044" sId="3" odxf="1" dxf="1">
    <nc r="AN107">
      <v>-0.4</v>
    </nc>
    <odxf>
      <font>
        <sz val="10"/>
        <color auto="1"/>
      </font>
    </odxf>
    <ndxf>
      <font>
        <sz val="10"/>
        <color auto="1"/>
      </font>
    </ndxf>
  </rcc>
  <rcc rId="6045" sId="3" odxf="1" dxf="1">
    <nc r="AO107">
      <v>-0.5</v>
    </nc>
    <odxf>
      <font>
        <sz val="10"/>
        <color auto="1"/>
      </font>
    </odxf>
    <ndxf>
      <font>
        <sz val="10"/>
        <color auto="1"/>
      </font>
    </ndxf>
  </rcc>
  <rcc rId="6046" sId="3" odxf="1" dxf="1">
    <nc r="AP107">
      <v>0.8</v>
    </nc>
    <odxf>
      <font>
        <sz val="10"/>
        <color auto="1"/>
      </font>
    </odxf>
    <ndxf>
      <font>
        <sz val="10"/>
        <color auto="1"/>
      </font>
    </ndxf>
  </rcc>
  <rcc rId="6047" sId="3" odxf="1" dxf="1">
    <nc r="AQ107">
      <v>-0.4</v>
    </nc>
    <odxf>
      <font>
        <sz val="10"/>
        <color auto="1"/>
      </font>
    </odxf>
    <ndxf>
      <font>
        <sz val="10"/>
        <color auto="1"/>
      </font>
    </ndxf>
  </rcc>
  <rcc rId="6048" sId="3" odxf="1" dxf="1">
    <nc r="AR107">
      <v>-0.4</v>
    </nc>
    <odxf>
      <font>
        <sz val="10"/>
        <color auto="1"/>
      </font>
    </odxf>
    <ndxf>
      <font>
        <sz val="10"/>
        <color auto="1"/>
      </font>
    </ndxf>
  </rcc>
  <rcc rId="6049" sId="3" odxf="1" dxf="1">
    <nc r="AS107">
      <v>-0.4</v>
    </nc>
    <odxf>
      <font>
        <sz val="10"/>
        <color auto="1"/>
      </font>
    </odxf>
    <ndxf>
      <font>
        <sz val="10"/>
        <color auto="1"/>
      </font>
    </ndxf>
  </rcc>
  <rcc rId="6050" sId="3" odxf="1" dxf="1">
    <nc r="AT107">
      <v>-0.4</v>
    </nc>
    <odxf>
      <font>
        <sz val="10"/>
        <color auto="1"/>
      </font>
    </odxf>
    <ndxf>
      <font>
        <sz val="10"/>
        <color auto="1"/>
      </font>
    </ndxf>
  </rcc>
  <rcc rId="6051" sId="3" odxf="1" dxf="1">
    <nc r="AU107">
      <v>-0.4</v>
    </nc>
    <odxf>
      <font>
        <sz val="10"/>
        <color auto="1"/>
      </font>
    </odxf>
    <ndxf>
      <font>
        <sz val="10"/>
        <color auto="1"/>
      </font>
    </ndxf>
  </rcc>
  <rcc rId="6052" sId="3" odxf="1" dxf="1">
    <nc r="AV107">
      <v>-0.4</v>
    </nc>
    <odxf>
      <font>
        <sz val="10"/>
        <color auto="1"/>
      </font>
    </odxf>
    <ndxf>
      <font>
        <sz val="10"/>
        <color auto="1"/>
      </font>
    </ndxf>
  </rcc>
  <rcc rId="6053" sId="3" odxf="1" dxf="1">
    <nc r="AW107">
      <v>-0.5</v>
    </nc>
    <odxf>
      <font>
        <sz val="10"/>
        <color auto="1"/>
      </font>
    </odxf>
    <ndxf>
      <font>
        <sz val="10"/>
        <color auto="1"/>
      </font>
    </ndxf>
  </rcc>
  <rcc rId="6054" sId="3" odxf="1" dxf="1">
    <nc r="AX107">
      <v>-0.9</v>
    </nc>
    <odxf>
      <font>
        <sz val="10"/>
        <color auto="1"/>
      </font>
    </odxf>
    <ndxf>
      <font>
        <sz val="10"/>
        <color auto="1"/>
      </font>
    </ndxf>
  </rcc>
  <rcc rId="6055" sId="3" odxf="1" dxf="1">
    <nc r="AY107">
      <v>-1.2</v>
    </nc>
    <odxf>
      <font>
        <sz val="10"/>
        <color auto="1"/>
      </font>
    </odxf>
    <ndxf>
      <font>
        <sz val="10"/>
        <color auto="1"/>
      </font>
    </ndxf>
  </rcc>
  <rcc rId="6056" sId="3" odxf="1" dxf="1">
    <nc r="AZ107">
      <v>-1.4</v>
    </nc>
    <odxf>
      <font>
        <sz val="10"/>
        <color auto="1"/>
      </font>
    </odxf>
    <ndxf>
      <font>
        <sz val="10"/>
        <color auto="1"/>
      </font>
    </ndxf>
  </rcc>
  <rcc rId="6057" sId="3" odxf="1" dxf="1">
    <nc r="BA1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058" sId="3" odxf="1" dxf="1">
    <nc r="BB107">
      <v>-1.6</v>
    </nc>
    <odxf>
      <font>
        <sz val="10"/>
        <color auto="1"/>
      </font>
    </odxf>
    <ndxf>
      <font>
        <sz val="10"/>
        <color auto="1"/>
      </font>
    </ndxf>
  </rcc>
  <rcc rId="6059" sId="3" odxf="1" dxf="1">
    <nc r="BC1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060" sId="3" odxf="1" dxf="1">
    <nc r="BD107">
      <v>-1.6</v>
    </nc>
    <odxf>
      <font>
        <sz val="10"/>
        <color auto="1"/>
      </font>
    </odxf>
    <ndxf>
      <font>
        <sz val="10"/>
        <color auto="1"/>
      </font>
    </ndxf>
  </rcc>
  <rcc rId="6061" sId="3" odxf="1" dxf="1">
    <nc r="BE1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062" sId="3" odxf="1" dxf="1">
    <nc r="BF107">
      <v>6.5</v>
    </nc>
    <odxf>
      <font>
        <sz val="10"/>
        <color auto="1"/>
      </font>
    </odxf>
    <ndxf>
      <font>
        <sz val="10"/>
        <color auto="1"/>
      </font>
    </ndxf>
  </rcc>
  <rcc rId="6063" sId="3" odxf="1" dxf="1">
    <nc r="BG107">
      <v>34.299999999999997</v>
    </nc>
    <odxf>
      <font>
        <sz val="10"/>
        <color auto="1"/>
      </font>
    </odxf>
    <ndxf>
      <font>
        <sz val="10"/>
        <color auto="1"/>
      </font>
    </ndxf>
  </rcc>
  <rcc rId="6064" sId="3" odxf="1" dxf="1">
    <nc r="BH107">
      <v>0</v>
    </nc>
    <odxf>
      <font>
        <sz val="10"/>
        <color auto="1"/>
      </font>
    </odxf>
    <ndxf>
      <font>
        <sz val="10"/>
        <color auto="1"/>
      </font>
    </ndxf>
  </rcc>
  <rfmt sheetId="3" sqref="A107:XFD107" start="0" length="0">
    <dxf>
      <alignment vertical="center" wrapText="1"/>
    </dxf>
  </rfmt>
  <rfmt sheetId="3" sqref="A108" start="0" length="0">
    <dxf>
      <font>
        <sz val="10"/>
        <color auto="1"/>
      </font>
    </dxf>
  </rfmt>
  <rfmt sheetId="3" sqref="B108" start="0" length="0">
    <dxf>
      <font>
        <sz val="10"/>
        <color auto="1"/>
      </font>
    </dxf>
  </rfmt>
  <rfmt sheetId="3" sqref="C108" start="0" length="0">
    <dxf>
      <font>
        <sz val="10"/>
        <color auto="1"/>
      </font>
    </dxf>
  </rfmt>
  <rfmt sheetId="3" sqref="D108" start="0" length="0">
    <dxf>
      <font>
        <sz val="10"/>
        <color auto="1"/>
      </font>
    </dxf>
  </rfmt>
  <rcc rId="6065" sId="3" odxf="1" dxf="1">
    <oc r="E108" t="inlineStr">
      <is>
        <t>NMĐMT HỒNG PHONG 5.2</t>
      </is>
    </oc>
    <nc r="E108" t="inlineStr">
      <is>
        <t>NMĐMT HỒNG LIÊM 3</t>
      </is>
    </nc>
    <odxf>
      <font>
        <sz val="10"/>
        <color auto="1"/>
      </font>
    </odxf>
    <ndxf>
      <font>
        <sz val="10"/>
        <color auto="1"/>
      </font>
    </ndxf>
  </rcc>
  <rfmt sheetId="3" sqref="F108" start="0" length="0">
    <dxf>
      <font>
        <sz val="10"/>
        <color auto="1"/>
      </font>
    </dxf>
  </rfmt>
  <rcc rId="6066" sId="3" odxf="1" dxf="1">
    <nc r="G10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067" sId="3" odxf="1" dxf="1">
    <nc r="H108">
      <v>206.4</v>
    </nc>
    <odxf>
      <font>
        <sz val="10"/>
        <color auto="1"/>
      </font>
    </odxf>
    <ndxf>
      <font>
        <sz val="10"/>
        <color auto="1"/>
      </font>
    </ndxf>
  </rcc>
  <rfmt sheetId="3" sqref="I108" start="0" length="0">
    <dxf>
      <font>
        <sz val="10"/>
        <color auto="1"/>
      </font>
    </dxf>
  </rfmt>
  <rcc rId="6068" sId="3" odxf="1" dxf="1">
    <nc r="J108">
      <v>0.3</v>
    </nc>
    <odxf>
      <font>
        <sz val="10"/>
        <color auto="1"/>
      </font>
    </odxf>
    <ndxf>
      <font>
        <sz val="10"/>
        <color auto="1"/>
      </font>
    </ndxf>
  </rcc>
  <rcc rId="6069" sId="3" odxf="1" dxf="1">
    <nc r="K108">
      <v>0.3</v>
    </nc>
    <odxf>
      <font>
        <sz val="10"/>
        <color auto="1"/>
      </font>
    </odxf>
    <ndxf>
      <font>
        <sz val="10"/>
        <color auto="1"/>
      </font>
    </ndxf>
  </rcc>
  <rcc rId="6070" sId="3" odxf="1" dxf="1">
    <nc r="L108">
      <v>0.3</v>
    </nc>
    <odxf>
      <font>
        <sz val="10"/>
        <color auto="1"/>
      </font>
    </odxf>
    <ndxf>
      <font>
        <sz val="10"/>
        <color auto="1"/>
      </font>
    </ndxf>
  </rcc>
  <rcc rId="6071" sId="3" odxf="1" dxf="1">
    <nc r="M108">
      <v>0.3</v>
    </nc>
    <odxf>
      <font>
        <sz val="10"/>
        <color auto="1"/>
      </font>
    </odxf>
    <ndxf>
      <font>
        <sz val="10"/>
        <color auto="1"/>
      </font>
    </ndxf>
  </rcc>
  <rcc rId="6072" sId="3" odxf="1" dxf="1">
    <nc r="N108">
      <v>0.3</v>
    </nc>
    <odxf>
      <font>
        <sz val="10"/>
        <color auto="1"/>
      </font>
    </odxf>
    <ndxf>
      <font>
        <sz val="10"/>
        <color auto="1"/>
      </font>
    </ndxf>
  </rcc>
  <rcc rId="6073" sId="3" odxf="1" dxf="1">
    <nc r="O108">
      <v>0.3</v>
    </nc>
    <odxf>
      <font>
        <sz val="10"/>
        <color auto="1"/>
      </font>
    </odxf>
    <ndxf>
      <font>
        <sz val="10"/>
        <color auto="1"/>
      </font>
    </ndxf>
  </rcc>
  <rcc rId="6074" sId="3" odxf="1" dxf="1">
    <nc r="P108">
      <v>0.3</v>
    </nc>
    <odxf>
      <font>
        <sz val="10"/>
        <color auto="1"/>
      </font>
    </odxf>
    <ndxf>
      <font>
        <sz val="10"/>
        <color auto="1"/>
      </font>
    </ndxf>
  </rcc>
  <rcc rId="6075" sId="3" odxf="1" dxf="1">
    <nc r="Q108">
      <v>0.3</v>
    </nc>
    <odxf>
      <font>
        <sz val="10"/>
        <color auto="1"/>
      </font>
    </odxf>
    <ndxf>
      <font>
        <sz val="10"/>
        <color auto="1"/>
      </font>
    </ndxf>
  </rcc>
  <rcc rId="6076" sId="3" odxf="1" dxf="1">
    <nc r="R108">
      <v>0.3</v>
    </nc>
    <odxf>
      <font>
        <sz val="10"/>
        <color auto="1"/>
      </font>
    </odxf>
    <ndxf>
      <font>
        <sz val="10"/>
        <color auto="1"/>
      </font>
    </ndxf>
  </rcc>
  <rcc rId="6077" sId="3" odxf="1" dxf="1">
    <nc r="S108">
      <v>0.3</v>
    </nc>
    <odxf>
      <font>
        <sz val="10"/>
        <color auto="1"/>
      </font>
    </odxf>
    <ndxf>
      <font>
        <sz val="10"/>
        <color auto="1"/>
      </font>
    </ndxf>
  </rcc>
  <rcc rId="6078" sId="3" odxf="1" dxf="1">
    <nc r="T108">
      <v>0.3</v>
    </nc>
    <odxf>
      <font>
        <sz val="10"/>
        <color auto="1"/>
      </font>
    </odxf>
    <ndxf>
      <font>
        <sz val="10"/>
        <color auto="1"/>
      </font>
    </ndxf>
  </rcc>
  <rcc rId="6079" sId="3" odxf="1" dxf="1">
    <nc r="U108">
      <v>0.7</v>
    </nc>
    <odxf>
      <font>
        <sz val="10"/>
        <color auto="1"/>
      </font>
    </odxf>
    <ndxf>
      <font>
        <sz val="10"/>
        <color auto="1"/>
      </font>
    </ndxf>
  </rcc>
  <rcc rId="6080" sId="3" odxf="1" dxf="1">
    <nc r="V108">
      <v>1.2</v>
    </nc>
    <odxf>
      <font>
        <sz val="10"/>
        <color auto="1"/>
      </font>
    </odxf>
    <ndxf>
      <font>
        <sz val="10"/>
        <color auto="1"/>
      </font>
    </ndxf>
  </rcc>
  <rcc rId="6081" sId="3" odxf="1" dxf="1">
    <nc r="W108">
      <v>6.2</v>
    </nc>
    <odxf>
      <font>
        <sz val="10"/>
        <color auto="1"/>
      </font>
    </odxf>
    <ndxf>
      <font>
        <sz val="10"/>
        <color auto="1"/>
      </font>
    </ndxf>
  </rcc>
  <rcc rId="6082" sId="3" odxf="1" dxf="1">
    <nc r="X108">
      <v>13.8</v>
    </nc>
    <odxf>
      <font>
        <sz val="10"/>
        <color auto="1"/>
      </font>
    </odxf>
    <ndxf>
      <font>
        <sz val="10"/>
        <color auto="1"/>
      </font>
    </ndxf>
  </rcc>
  <rcc rId="6083" sId="3" odxf="1" dxf="1">
    <nc r="Y108">
      <v>25</v>
    </nc>
    <odxf>
      <font>
        <sz val="10"/>
        <color auto="1"/>
      </font>
    </odxf>
    <ndxf>
      <font>
        <sz val="10"/>
        <color auto="1"/>
      </font>
    </ndxf>
  </rcc>
  <rcc rId="6084" sId="3" odxf="1" dxf="1">
    <nc r="Z108">
      <v>23.4</v>
    </nc>
    <odxf>
      <font>
        <sz val="10"/>
        <color auto="1"/>
      </font>
    </odxf>
    <ndxf>
      <font>
        <sz val="10"/>
        <color auto="1"/>
      </font>
    </ndxf>
  </rcc>
  <rcc rId="6085" sId="3" odxf="1" dxf="1">
    <nc r="AA108">
      <v>29.6</v>
    </nc>
    <odxf>
      <font>
        <sz val="10"/>
        <color auto="1"/>
      </font>
    </odxf>
    <ndxf>
      <font>
        <sz val="10"/>
        <color auto="1"/>
      </font>
    </ndxf>
  </rcc>
  <rcc rId="6086" sId="3" odxf="1" dxf="1">
    <nc r="AB108">
      <v>33.9</v>
    </nc>
    <odxf>
      <font>
        <sz val="10"/>
        <color auto="1"/>
      </font>
    </odxf>
    <ndxf>
      <font>
        <sz val="10"/>
        <color auto="1"/>
      </font>
    </ndxf>
  </rcc>
  <rcc rId="6087" sId="3" odxf="1" dxf="1">
    <nc r="AC108">
      <v>37.799999999999997</v>
    </nc>
    <odxf>
      <font>
        <sz val="10"/>
        <color auto="1"/>
      </font>
    </odxf>
    <ndxf>
      <font>
        <sz val="10"/>
        <color auto="1"/>
      </font>
    </ndxf>
  </rcc>
  <rcc rId="6088" sId="3" odxf="1" dxf="1">
    <nc r="AD108">
      <v>19.3</v>
    </nc>
    <odxf>
      <font>
        <sz val="10"/>
        <color auto="1"/>
      </font>
    </odxf>
    <ndxf>
      <font>
        <sz val="10"/>
        <color auto="1"/>
      </font>
    </ndxf>
  </rcc>
  <rcc rId="6089" sId="3" odxf="1" dxf="1">
    <nc r="AE108">
      <v>18.2</v>
    </nc>
    <odxf>
      <font>
        <sz val="10"/>
        <color auto="1"/>
      </font>
    </odxf>
    <ndxf>
      <font>
        <sz val="10"/>
        <color auto="1"/>
      </font>
    </ndxf>
  </rcc>
  <rcc rId="6090" sId="3" odxf="1" dxf="1">
    <nc r="AF108">
      <v>13.6</v>
    </nc>
    <odxf>
      <font>
        <sz val="10"/>
        <color auto="1"/>
      </font>
    </odxf>
    <ndxf>
      <font>
        <sz val="10"/>
        <color auto="1"/>
      </font>
    </ndxf>
  </rcc>
  <rcc rId="6091" sId="3" odxf="1" dxf="1">
    <nc r="AG108">
      <v>21.3</v>
    </nc>
    <odxf>
      <font>
        <sz val="10"/>
        <color auto="1"/>
      </font>
    </odxf>
    <ndxf>
      <font>
        <sz val="10"/>
        <color auto="1"/>
      </font>
    </ndxf>
  </rcc>
  <rcc rId="6092" sId="3" odxf="1" dxf="1">
    <nc r="AH108">
      <v>25.1</v>
    </nc>
    <odxf>
      <font>
        <sz val="10"/>
        <color auto="1"/>
      </font>
    </odxf>
    <ndxf>
      <font>
        <sz val="10"/>
        <color auto="1"/>
      </font>
    </ndxf>
  </rcc>
  <rcc rId="6093" sId="3" odxf="1" dxf="1">
    <nc r="AI108">
      <v>31.1</v>
    </nc>
    <odxf>
      <font>
        <sz val="10"/>
        <color auto="1"/>
      </font>
    </odxf>
    <ndxf>
      <font>
        <sz val="10"/>
        <color auto="1"/>
      </font>
    </ndxf>
  </rcc>
  <rcc rId="6094" sId="3" odxf="1" dxf="1">
    <nc r="AJ108">
      <v>32.6</v>
    </nc>
    <odxf>
      <font>
        <sz val="10"/>
        <color auto="1"/>
      </font>
    </odxf>
    <ndxf>
      <font>
        <sz val="10"/>
        <color auto="1"/>
      </font>
    </ndxf>
  </rcc>
  <rcc rId="6095" sId="3" odxf="1" dxf="1">
    <nc r="AK108">
      <v>10.4</v>
    </nc>
    <odxf>
      <font>
        <sz val="10"/>
        <color auto="1"/>
      </font>
    </odxf>
    <ndxf>
      <font>
        <sz val="10"/>
        <color auto="1"/>
      </font>
    </ndxf>
  </rcc>
  <rcc rId="6096" sId="3" odxf="1" dxf="1">
    <nc r="AL108">
      <v>27.9</v>
    </nc>
    <odxf>
      <font>
        <sz val="10"/>
        <color auto="1"/>
      </font>
    </odxf>
    <ndxf>
      <font>
        <sz val="10"/>
        <color auto="1"/>
      </font>
    </ndxf>
  </rcc>
  <rcc rId="6097" sId="3" odxf="1" dxf="1">
    <nc r="AM108">
      <v>17</v>
    </nc>
    <odxf>
      <font>
        <sz val="10"/>
        <color auto="1"/>
      </font>
    </odxf>
    <ndxf>
      <font>
        <sz val="10"/>
        <color auto="1"/>
      </font>
    </ndxf>
  </rcc>
  <rcc rId="6098" sId="3" odxf="1" dxf="1">
    <nc r="AN108">
      <v>21</v>
    </nc>
    <odxf>
      <font>
        <sz val="10"/>
        <color auto="1"/>
      </font>
    </odxf>
    <ndxf>
      <font>
        <sz val="10"/>
        <color auto="1"/>
      </font>
    </ndxf>
  </rcc>
  <rcc rId="6099" sId="3" odxf="1" dxf="1">
    <nc r="AO108">
      <v>13.5</v>
    </nc>
    <odxf>
      <font>
        <sz val="10"/>
        <color auto="1"/>
      </font>
    </odxf>
    <ndxf>
      <font>
        <sz val="10"/>
        <color auto="1"/>
      </font>
    </ndxf>
  </rcc>
  <rcc rId="6100" sId="3" odxf="1" dxf="1">
    <nc r="AP108">
      <v>5.4</v>
    </nc>
    <odxf>
      <font>
        <sz val="10"/>
        <color auto="1"/>
      </font>
    </odxf>
    <ndxf>
      <font>
        <sz val="10"/>
        <color auto="1"/>
      </font>
    </ndxf>
  </rcc>
  <rcc rId="6101" sId="3" odxf="1" dxf="1">
    <nc r="AQ108">
      <v>1.4</v>
    </nc>
    <odxf>
      <font>
        <sz val="10"/>
        <color auto="1"/>
      </font>
    </odxf>
    <ndxf>
      <font>
        <sz val="10"/>
        <color auto="1"/>
      </font>
    </ndxf>
  </rcc>
  <rcc rId="6102" sId="3" odxf="1" dxf="1">
    <nc r="AR108">
      <v>0.3</v>
    </nc>
    <odxf>
      <font>
        <sz val="10"/>
        <color auto="1"/>
      </font>
    </odxf>
    <ndxf>
      <font>
        <sz val="10"/>
        <color auto="1"/>
      </font>
    </ndxf>
  </rcc>
  <rcc rId="6103" sId="3" odxf="1" dxf="1">
    <nc r="AS108">
      <v>0.3</v>
    </nc>
    <odxf>
      <font>
        <sz val="10"/>
        <color auto="1"/>
      </font>
    </odxf>
    <ndxf>
      <font>
        <sz val="10"/>
        <color auto="1"/>
      </font>
    </ndxf>
  </rcc>
  <rcc rId="6104" sId="3" odxf="1" dxf="1">
    <nc r="AT108">
      <v>0.3</v>
    </nc>
    <odxf>
      <font>
        <sz val="10"/>
        <color auto="1"/>
      </font>
    </odxf>
    <ndxf>
      <font>
        <sz val="10"/>
        <color auto="1"/>
      </font>
    </ndxf>
  </rcc>
  <rcc rId="6105" sId="3" odxf="1" dxf="1">
    <nc r="AU108">
      <v>0.3</v>
    </nc>
    <odxf>
      <font>
        <sz val="10"/>
        <color auto="1"/>
      </font>
    </odxf>
    <ndxf>
      <font>
        <sz val="10"/>
        <color auto="1"/>
      </font>
    </ndxf>
  </rcc>
  <rcc rId="6106" sId="3" odxf="1" dxf="1">
    <nc r="AV108">
      <v>0.3</v>
    </nc>
    <odxf>
      <font>
        <sz val="10"/>
        <color auto="1"/>
      </font>
    </odxf>
    <ndxf>
      <font>
        <sz val="10"/>
        <color auto="1"/>
      </font>
    </ndxf>
  </rcc>
  <rcc rId="6107" sId="3" odxf="1" dxf="1">
    <nc r="AW108">
      <v>0.3</v>
    </nc>
    <odxf>
      <font>
        <sz val="10"/>
        <color auto="1"/>
      </font>
    </odxf>
    <ndxf>
      <font>
        <sz val="10"/>
        <color auto="1"/>
      </font>
    </ndxf>
  </rcc>
  <rcc rId="6108" sId="3" odxf="1" dxf="1">
    <nc r="AX108">
      <v>0.3</v>
    </nc>
    <odxf>
      <font>
        <sz val="10"/>
        <color auto="1"/>
      </font>
    </odxf>
    <ndxf>
      <font>
        <sz val="10"/>
        <color auto="1"/>
      </font>
    </ndxf>
  </rcc>
  <rcc rId="6109" sId="3" odxf="1" dxf="1">
    <nc r="AY108">
      <v>0.3</v>
    </nc>
    <odxf>
      <font>
        <sz val="10"/>
        <color auto="1"/>
      </font>
    </odxf>
    <ndxf>
      <font>
        <sz val="10"/>
        <color auto="1"/>
      </font>
    </ndxf>
  </rcc>
  <rcc rId="6110" sId="3" odxf="1" dxf="1">
    <nc r="AZ108">
      <v>0.3</v>
    </nc>
    <odxf>
      <font>
        <sz val="10"/>
        <color auto="1"/>
      </font>
    </odxf>
    <ndxf>
      <font>
        <sz val="10"/>
        <color auto="1"/>
      </font>
    </ndxf>
  </rcc>
  <rcc rId="6111" sId="3" odxf="1" dxf="1">
    <nc r="BA10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112" sId="3" odxf="1" dxf="1">
    <nc r="BB108">
      <v>0.3</v>
    </nc>
    <odxf>
      <font>
        <sz val="10"/>
        <color auto="1"/>
      </font>
    </odxf>
    <ndxf>
      <font>
        <sz val="10"/>
        <color auto="1"/>
      </font>
    </ndxf>
  </rcc>
  <rcc rId="6113" sId="3" odxf="1" dxf="1">
    <nc r="BC10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114" sId="3" odxf="1" dxf="1">
    <nc r="BD108">
      <v>0.3</v>
    </nc>
    <odxf>
      <font>
        <sz val="10"/>
        <color auto="1"/>
      </font>
    </odxf>
    <ndxf>
      <font>
        <sz val="10"/>
        <color auto="1"/>
      </font>
    </ndxf>
  </rcc>
  <rcc rId="6115" sId="3" odxf="1" dxf="1">
    <nc r="BE10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116" sId="3" odxf="1" dxf="1">
    <nc r="BF108">
      <v>8.6</v>
    </nc>
    <odxf>
      <font>
        <sz val="10"/>
        <color auto="1"/>
      </font>
    </odxf>
    <ndxf>
      <font>
        <sz val="10"/>
        <color auto="1"/>
      </font>
    </ndxf>
  </rcc>
  <rcc rId="6117" sId="3" odxf="1" dxf="1">
    <nc r="BG108">
      <v>39.799999999999997</v>
    </nc>
    <odxf>
      <font>
        <sz val="10"/>
        <color auto="1"/>
      </font>
    </odxf>
    <ndxf>
      <font>
        <sz val="10"/>
        <color auto="1"/>
      </font>
    </ndxf>
  </rcc>
  <rcc rId="6118" sId="3" odxf="1" dxf="1">
    <nc r="BH108">
      <v>0.3</v>
    </nc>
    <odxf>
      <font>
        <sz val="10"/>
        <color auto="1"/>
      </font>
    </odxf>
    <ndxf>
      <font>
        <sz val="10"/>
        <color auto="1"/>
      </font>
    </ndxf>
  </rcc>
  <rfmt sheetId="3" sqref="A108:XFD108" start="0" length="0">
    <dxf>
      <alignment vertical="center" wrapText="1"/>
    </dxf>
  </rfmt>
  <rfmt sheetId="3" sqref="A109" start="0" length="0">
    <dxf>
      <font>
        <sz val="10"/>
        <color auto="1"/>
      </font>
    </dxf>
  </rfmt>
  <rfmt sheetId="3" sqref="B109" start="0" length="0">
    <dxf>
      <font>
        <sz val="10"/>
        <color auto="1"/>
      </font>
    </dxf>
  </rfmt>
  <rfmt sheetId="3" sqref="C109" start="0" length="0">
    <dxf>
      <font>
        <sz val="10"/>
        <color auto="1"/>
      </font>
    </dxf>
  </rfmt>
  <rfmt sheetId="3" sqref="D109" start="0" length="0">
    <dxf>
      <font>
        <sz val="10"/>
        <color auto="1"/>
      </font>
    </dxf>
  </rfmt>
  <rcc rId="6119" sId="3" odxf="1" dxf="1">
    <oc r="E109" t="inlineStr">
      <is>
        <t>NMĐMT HỒNG PHONG 5.2</t>
      </is>
    </oc>
    <nc r="E109" t="inlineStr">
      <is>
        <t>NMĐMT HỒNG LIÊM 3</t>
      </is>
    </nc>
    <odxf>
      <font>
        <sz val="10"/>
        <color auto="1"/>
      </font>
    </odxf>
    <ndxf>
      <font>
        <sz val="10"/>
        <color auto="1"/>
      </font>
    </ndxf>
  </rcc>
  <rfmt sheetId="3" sqref="F109" start="0" length="0">
    <dxf>
      <font>
        <sz val="10"/>
        <color auto="1"/>
      </font>
    </dxf>
  </rfmt>
  <rcc rId="6120" sId="3" odxf="1" dxf="1">
    <nc r="G10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121" sId="3" odxf="1" dxf="1">
    <nc r="H109">
      <v>206.4</v>
    </nc>
    <odxf>
      <font>
        <sz val="10"/>
        <color auto="1"/>
      </font>
    </odxf>
    <ndxf>
      <font>
        <sz val="10"/>
        <color auto="1"/>
      </font>
    </ndxf>
  </rcc>
  <rfmt sheetId="3" sqref="I109" start="0" length="0">
    <dxf>
      <font>
        <sz val="10"/>
        <color auto="1"/>
      </font>
    </dxf>
  </rfmt>
  <rcc rId="6122" sId="3" odxf="1" dxf="1">
    <nc r="J109">
      <v>0</v>
    </nc>
    <odxf>
      <font>
        <sz val="10"/>
        <color auto="1"/>
      </font>
    </odxf>
    <ndxf>
      <font>
        <sz val="10"/>
        <color auto="1"/>
      </font>
    </ndxf>
  </rcc>
  <rcc rId="6123" sId="3" odxf="1" dxf="1">
    <nc r="K109">
      <v>0</v>
    </nc>
    <odxf>
      <font>
        <sz val="10"/>
        <color auto="1"/>
      </font>
    </odxf>
    <ndxf>
      <font>
        <sz val="10"/>
        <color auto="1"/>
      </font>
    </ndxf>
  </rcc>
  <rcc rId="6124" sId="3" odxf="1" dxf="1">
    <nc r="L109">
      <v>0</v>
    </nc>
    <odxf>
      <font>
        <sz val="10"/>
        <color auto="1"/>
      </font>
    </odxf>
    <ndxf>
      <font>
        <sz val="10"/>
        <color auto="1"/>
      </font>
    </ndxf>
  </rcc>
  <rcc rId="6125" sId="3" odxf="1" dxf="1">
    <nc r="M109">
      <v>0</v>
    </nc>
    <odxf>
      <font>
        <sz val="10"/>
        <color auto="1"/>
      </font>
    </odxf>
    <ndxf>
      <font>
        <sz val="10"/>
        <color auto="1"/>
      </font>
    </ndxf>
  </rcc>
  <rcc rId="6126" sId="3" odxf="1" dxf="1">
    <nc r="N109">
      <v>0</v>
    </nc>
    <odxf>
      <font>
        <sz val="10"/>
        <color auto="1"/>
      </font>
    </odxf>
    <ndxf>
      <font>
        <sz val="10"/>
        <color auto="1"/>
      </font>
    </ndxf>
  </rcc>
  <rcc rId="6127" sId="3" odxf="1" dxf="1">
    <nc r="O109">
      <v>0</v>
    </nc>
    <odxf>
      <font>
        <sz val="10"/>
        <color auto="1"/>
      </font>
    </odxf>
    <ndxf>
      <font>
        <sz val="10"/>
        <color auto="1"/>
      </font>
    </ndxf>
  </rcc>
  <rcc rId="6128" sId="3" odxf="1" dxf="1">
    <nc r="P109">
      <v>0</v>
    </nc>
    <odxf>
      <font>
        <sz val="10"/>
        <color auto="1"/>
      </font>
    </odxf>
    <ndxf>
      <font>
        <sz val="10"/>
        <color auto="1"/>
      </font>
    </ndxf>
  </rcc>
  <rcc rId="6129" sId="3" odxf="1" dxf="1">
    <nc r="Q109">
      <v>0</v>
    </nc>
    <odxf>
      <font>
        <sz val="10"/>
        <color auto="1"/>
      </font>
    </odxf>
    <ndxf>
      <font>
        <sz val="10"/>
        <color auto="1"/>
      </font>
    </ndxf>
  </rcc>
  <rcc rId="6130" sId="3" odxf="1" dxf="1">
    <nc r="R109">
      <v>0</v>
    </nc>
    <odxf>
      <font>
        <sz val="10"/>
        <color auto="1"/>
      </font>
    </odxf>
    <ndxf>
      <font>
        <sz val="10"/>
        <color auto="1"/>
      </font>
    </ndxf>
  </rcc>
  <rcc rId="6131" sId="3" odxf="1" dxf="1">
    <nc r="S109">
      <v>0</v>
    </nc>
    <odxf>
      <font>
        <sz val="10"/>
        <color auto="1"/>
      </font>
    </odxf>
    <ndxf>
      <font>
        <sz val="10"/>
        <color auto="1"/>
      </font>
    </ndxf>
  </rcc>
  <rcc rId="6132" sId="3" odxf="1" dxf="1">
    <nc r="T109">
      <v>0</v>
    </nc>
    <odxf>
      <font>
        <sz val="10"/>
        <color auto="1"/>
      </font>
    </odxf>
    <ndxf>
      <font>
        <sz val="10"/>
        <color auto="1"/>
      </font>
    </ndxf>
  </rcc>
  <rcc rId="6133" sId="3" odxf="1" dxf="1">
    <nc r="U109">
      <v>-3.7</v>
    </nc>
    <odxf>
      <font>
        <sz val="10"/>
        <color auto="1"/>
      </font>
    </odxf>
    <ndxf>
      <font>
        <sz val="10"/>
        <color auto="1"/>
      </font>
    </ndxf>
  </rcc>
  <rcc rId="6134" sId="3" odxf="1" dxf="1">
    <nc r="V109">
      <v>-3.7</v>
    </nc>
    <odxf>
      <font>
        <sz val="10"/>
        <color auto="1"/>
      </font>
    </odxf>
    <ndxf>
      <font>
        <sz val="10"/>
        <color auto="1"/>
      </font>
    </ndxf>
  </rcc>
  <rcc rId="6135" sId="3" odxf="1" dxf="1">
    <nc r="W109">
      <v>-3.2</v>
    </nc>
    <odxf>
      <font>
        <sz val="10"/>
        <color auto="1"/>
      </font>
    </odxf>
    <ndxf>
      <font>
        <sz val="10"/>
        <color auto="1"/>
      </font>
    </ndxf>
  </rcc>
  <rcc rId="6136" sId="3" odxf="1" dxf="1">
    <nc r="X109">
      <v>-3.2</v>
    </nc>
    <odxf>
      <font>
        <sz val="10"/>
        <color auto="1"/>
      </font>
    </odxf>
    <ndxf>
      <font>
        <sz val="10"/>
        <color auto="1"/>
      </font>
    </ndxf>
  </rcc>
  <rcc rId="6137" sId="3" odxf="1" dxf="1">
    <nc r="Y109">
      <v>-2.9</v>
    </nc>
    <odxf>
      <font>
        <sz val="10"/>
        <color auto="1"/>
      </font>
    </odxf>
    <ndxf>
      <font>
        <sz val="10"/>
        <color auto="1"/>
      </font>
    </ndxf>
  </rcc>
  <rcc rId="6138" sId="3" odxf="1" dxf="1">
    <nc r="Z109">
      <v>-3.9</v>
    </nc>
    <odxf>
      <font>
        <sz val="10"/>
        <color auto="1"/>
      </font>
    </odxf>
    <ndxf>
      <font>
        <sz val="10"/>
        <color auto="1"/>
      </font>
    </ndxf>
  </rcc>
  <rcc rId="6139" sId="3" odxf="1" dxf="1">
    <nc r="AA109">
      <v>-2.6</v>
    </nc>
    <odxf>
      <font>
        <sz val="10"/>
        <color auto="1"/>
      </font>
    </odxf>
    <ndxf>
      <font>
        <sz val="10"/>
        <color auto="1"/>
      </font>
    </ndxf>
  </rcc>
  <rcc rId="6140" sId="3" odxf="1" dxf="1">
    <nc r="AB109">
      <v>-1.3</v>
    </nc>
    <odxf>
      <font>
        <sz val="10"/>
        <color auto="1"/>
      </font>
    </odxf>
    <ndxf>
      <font>
        <sz val="10"/>
        <color auto="1"/>
      </font>
    </ndxf>
  </rcc>
  <rcc rId="6141" sId="3" odxf="1" dxf="1">
    <nc r="AC109">
      <v>0.2</v>
    </nc>
    <odxf>
      <font>
        <sz val="10"/>
        <color auto="1"/>
      </font>
    </odxf>
    <ndxf>
      <font>
        <sz val="10"/>
        <color auto="1"/>
      </font>
    </ndxf>
  </rcc>
  <rcc rId="6142" sId="3" odxf="1" dxf="1">
    <nc r="AD109">
      <v>-3.5</v>
    </nc>
    <odxf>
      <font>
        <sz val="10"/>
        <color auto="1"/>
      </font>
    </odxf>
    <ndxf>
      <font>
        <sz val="10"/>
        <color auto="1"/>
      </font>
    </ndxf>
  </rcc>
  <rcc rId="6143" sId="3" odxf="1" dxf="1">
    <nc r="AE109">
      <v>-1.9</v>
    </nc>
    <odxf>
      <font>
        <sz val="10"/>
        <color auto="1"/>
      </font>
    </odxf>
    <ndxf>
      <font>
        <sz val="10"/>
        <color auto="1"/>
      </font>
    </ndxf>
  </rcc>
  <rcc rId="6144" sId="3" odxf="1" dxf="1">
    <nc r="AF109">
      <v>-0.1</v>
    </nc>
    <odxf>
      <font>
        <sz val="10"/>
        <color auto="1"/>
      </font>
    </odxf>
    <ndxf>
      <font>
        <sz val="10"/>
        <color auto="1"/>
      </font>
    </ndxf>
  </rcc>
  <rcc rId="6145" sId="3" odxf="1" dxf="1">
    <nc r="AG109">
      <v>1.5</v>
    </nc>
    <odxf>
      <font>
        <sz val="10"/>
        <color auto="1"/>
      </font>
    </odxf>
    <ndxf>
      <font>
        <sz val="10"/>
        <color auto="1"/>
      </font>
    </ndxf>
  </rcc>
  <rcc rId="6146" sId="3" odxf="1" dxf="1">
    <nc r="AH109">
      <v>-0.7</v>
    </nc>
    <odxf>
      <font>
        <sz val="10"/>
        <color auto="1"/>
      </font>
    </odxf>
    <ndxf>
      <font>
        <sz val="10"/>
        <color auto="1"/>
      </font>
    </ndxf>
  </rcc>
  <rcc rId="6147" sId="3" odxf="1" dxf="1">
    <nc r="AI109">
      <v>-2.2999999999999998</v>
    </nc>
    <odxf>
      <font>
        <sz val="10"/>
        <color auto="1"/>
      </font>
    </odxf>
    <ndxf>
      <font>
        <sz val="10"/>
        <color auto="1"/>
      </font>
    </ndxf>
  </rcc>
  <rcc rId="6148" sId="3" odxf="1" dxf="1">
    <nc r="AJ109">
      <v>-2.2000000000000002</v>
    </nc>
    <odxf>
      <font>
        <sz val="10"/>
        <color auto="1"/>
      </font>
    </odxf>
    <ndxf>
      <font>
        <sz val="10"/>
        <color auto="1"/>
      </font>
    </ndxf>
  </rcc>
  <rcc rId="6149" sId="3" odxf="1" dxf="1">
    <nc r="AK109">
      <v>-4.2</v>
    </nc>
    <odxf>
      <font>
        <sz val="10"/>
        <color auto="1"/>
      </font>
    </odxf>
    <ndxf>
      <font>
        <sz val="10"/>
        <color auto="1"/>
      </font>
    </ndxf>
  </rcc>
  <rcc rId="6150" sId="3" odxf="1" dxf="1">
    <nc r="AL109">
      <v>-1.1000000000000001</v>
    </nc>
    <odxf>
      <font>
        <sz val="10"/>
        <color auto="1"/>
      </font>
    </odxf>
    <ndxf>
      <font>
        <sz val="10"/>
        <color auto="1"/>
      </font>
    </ndxf>
  </rcc>
  <rcc rId="6151" sId="3" odxf="1" dxf="1">
    <nc r="AM109">
      <v>-2.1</v>
    </nc>
    <odxf>
      <font>
        <sz val="10"/>
        <color auto="1"/>
      </font>
    </odxf>
    <ndxf>
      <font>
        <sz val="10"/>
        <color auto="1"/>
      </font>
    </ndxf>
  </rcc>
  <rcc rId="6152" sId="3" odxf="1" dxf="1">
    <nc r="AN109">
      <v>-1.6</v>
    </nc>
    <odxf>
      <font>
        <sz val="10"/>
        <color auto="1"/>
      </font>
    </odxf>
    <ndxf>
      <font>
        <sz val="10"/>
        <color auto="1"/>
      </font>
    </ndxf>
  </rcc>
  <rcc rId="6153" sId="3" odxf="1" dxf="1">
    <nc r="AO109">
      <v>-1.6</v>
    </nc>
    <odxf>
      <font>
        <sz val="10"/>
        <color auto="1"/>
      </font>
    </odxf>
    <ndxf>
      <font>
        <sz val="10"/>
        <color auto="1"/>
      </font>
    </ndxf>
  </rcc>
  <rcc rId="6154" sId="3" odxf="1" dxf="1">
    <nc r="AP109">
      <v>-1.6</v>
    </nc>
    <odxf>
      <font>
        <sz val="10"/>
        <color auto="1"/>
      </font>
    </odxf>
    <ndxf>
      <font>
        <sz val="10"/>
        <color auto="1"/>
      </font>
    </ndxf>
  </rcc>
  <rcc rId="6155" sId="3" odxf="1" dxf="1">
    <nc r="AQ109">
      <v>-0.3</v>
    </nc>
    <odxf>
      <font>
        <sz val="10"/>
        <color auto="1"/>
      </font>
    </odxf>
    <ndxf>
      <font>
        <sz val="10"/>
        <color auto="1"/>
      </font>
    </ndxf>
  </rcc>
  <rcc rId="6156" sId="3" odxf="1" dxf="1">
    <nc r="AR109">
      <v>-0.3</v>
    </nc>
    <odxf>
      <font>
        <sz val="10"/>
        <color auto="1"/>
      </font>
    </odxf>
    <ndxf>
      <font>
        <sz val="10"/>
        <color auto="1"/>
      </font>
    </ndxf>
  </rcc>
  <rcc rId="6157" sId="3" odxf="1" dxf="1">
    <nc r="AS109">
      <v>0</v>
    </nc>
    <odxf>
      <font>
        <sz val="10"/>
        <color auto="1"/>
      </font>
    </odxf>
    <ndxf>
      <font>
        <sz val="10"/>
        <color auto="1"/>
      </font>
    </ndxf>
  </rcc>
  <rcc rId="6158" sId="3" odxf="1" dxf="1">
    <nc r="AT109">
      <v>0</v>
    </nc>
    <odxf>
      <font>
        <sz val="10"/>
        <color auto="1"/>
      </font>
    </odxf>
    <ndxf>
      <font>
        <sz val="10"/>
        <color auto="1"/>
      </font>
    </ndxf>
  </rcc>
  <rcc rId="6159" sId="3" odxf="1" dxf="1">
    <nc r="AU109">
      <v>0</v>
    </nc>
    <odxf>
      <font>
        <sz val="10"/>
        <color auto="1"/>
      </font>
    </odxf>
    <ndxf>
      <font>
        <sz val="10"/>
        <color auto="1"/>
      </font>
    </ndxf>
  </rcc>
  <rcc rId="6160" sId="3" odxf="1" dxf="1">
    <nc r="AV109">
      <v>0</v>
    </nc>
    <odxf>
      <font>
        <sz val="10"/>
        <color auto="1"/>
      </font>
    </odxf>
    <ndxf>
      <font>
        <sz val="10"/>
        <color auto="1"/>
      </font>
    </ndxf>
  </rcc>
  <rcc rId="6161" sId="3" odxf="1" dxf="1">
    <nc r="AW109">
      <v>0</v>
    </nc>
    <odxf>
      <font>
        <sz val="10"/>
        <color auto="1"/>
      </font>
    </odxf>
    <ndxf>
      <font>
        <sz val="10"/>
        <color auto="1"/>
      </font>
    </ndxf>
  </rcc>
  <rcc rId="6162" sId="3" odxf="1" dxf="1">
    <nc r="AX109">
      <v>0</v>
    </nc>
    <odxf>
      <font>
        <sz val="10"/>
        <color auto="1"/>
      </font>
    </odxf>
    <ndxf>
      <font>
        <sz val="10"/>
        <color auto="1"/>
      </font>
    </ndxf>
  </rcc>
  <rcc rId="6163" sId="3" odxf="1" dxf="1">
    <nc r="AY109">
      <v>0</v>
    </nc>
    <odxf>
      <font>
        <sz val="10"/>
        <color auto="1"/>
      </font>
    </odxf>
    <ndxf>
      <font>
        <sz val="10"/>
        <color auto="1"/>
      </font>
    </ndxf>
  </rcc>
  <rcc rId="6164" sId="3" odxf="1" dxf="1">
    <nc r="AZ109">
      <v>0</v>
    </nc>
    <odxf>
      <font>
        <sz val="10"/>
        <color auto="1"/>
      </font>
    </odxf>
    <ndxf>
      <font>
        <sz val="10"/>
        <color auto="1"/>
      </font>
    </ndxf>
  </rcc>
  <rcc rId="6165" sId="3" odxf="1" dxf="1">
    <nc r="BA10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166" sId="3" odxf="1" dxf="1">
    <nc r="BB109">
      <v>0</v>
    </nc>
    <odxf>
      <font>
        <sz val="10"/>
        <color auto="1"/>
      </font>
    </odxf>
    <ndxf>
      <font>
        <sz val="10"/>
        <color auto="1"/>
      </font>
    </ndxf>
  </rcc>
  <rcc rId="6167" sId="3" odxf="1" dxf="1">
    <nc r="BC10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168" sId="3" odxf="1" dxf="1">
    <nc r="BD109">
      <v>0</v>
    </nc>
    <odxf>
      <font>
        <sz val="10"/>
        <color auto="1"/>
      </font>
    </odxf>
    <ndxf>
      <font>
        <sz val="10"/>
        <color auto="1"/>
      </font>
    </ndxf>
  </rcc>
  <rcc rId="6169" sId="3" odxf="1" dxf="1">
    <nc r="BE10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170" sId="3" odxf="1" dxf="1">
    <nc r="BF109">
      <v>8.6</v>
    </nc>
    <odxf>
      <font>
        <sz val="10"/>
        <color auto="1"/>
      </font>
    </odxf>
    <ndxf>
      <font>
        <sz val="10"/>
        <color auto="1"/>
      </font>
    </ndxf>
  </rcc>
  <rcc rId="6171" sId="3" odxf="1" dxf="1">
    <nc r="BG109">
      <v>39.799999999999997</v>
    </nc>
    <odxf>
      <font>
        <sz val="10"/>
        <color auto="1"/>
      </font>
    </odxf>
    <ndxf>
      <font>
        <sz val="10"/>
        <color auto="1"/>
      </font>
    </ndxf>
  </rcc>
  <rcc rId="6172" sId="3" odxf="1" dxf="1">
    <nc r="BH109">
      <v>0.3</v>
    </nc>
    <odxf>
      <font>
        <sz val="10"/>
        <color auto="1"/>
      </font>
    </odxf>
    <ndxf>
      <font>
        <sz val="10"/>
        <color auto="1"/>
      </font>
    </ndxf>
  </rcc>
  <rfmt sheetId="3" sqref="A109:XFD109" start="0" length="0">
    <dxf>
      <alignment vertical="center" wrapText="1"/>
    </dxf>
  </rfmt>
  <rfmt sheetId="3" sqref="A110" start="0" length="0">
    <dxf>
      <font>
        <sz val="10"/>
        <color auto="1"/>
      </font>
    </dxf>
  </rfmt>
  <rfmt sheetId="3" sqref="B110" start="0" length="0">
    <dxf>
      <font>
        <sz val="10"/>
        <color auto="1"/>
      </font>
    </dxf>
  </rfmt>
  <rfmt sheetId="3" sqref="C110" start="0" length="0">
    <dxf>
      <font>
        <sz val="10"/>
        <color auto="1"/>
      </font>
    </dxf>
  </rfmt>
  <rfmt sheetId="3" sqref="D110" start="0" length="0">
    <dxf>
      <font>
        <sz val="10"/>
        <color auto="1"/>
      </font>
    </dxf>
  </rfmt>
  <rcc rId="6173" sId="3" odxf="1" dxf="1">
    <oc r="E110" t="inlineStr">
      <is>
        <t>NMĐMT HỒNG PHONG 4</t>
      </is>
    </oc>
    <nc r="E110" t="inlineStr">
      <is>
        <t>NMĐMT HỒNG PHONG 5.2</t>
      </is>
    </nc>
    <odxf>
      <font>
        <sz val="10"/>
        <color auto="1"/>
      </font>
    </odxf>
    <ndxf>
      <font>
        <sz val="10"/>
        <color auto="1"/>
      </font>
    </ndxf>
  </rcc>
  <rfmt sheetId="3" sqref="F110" start="0" length="0">
    <dxf>
      <font>
        <sz val="10"/>
        <color auto="1"/>
      </font>
    </dxf>
  </rfmt>
  <rcc rId="6174" sId="3" odxf="1" dxf="1">
    <nc r="G11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175" sId="3" odxf="1" dxf="1">
    <nc r="H110">
      <v>199.6</v>
    </nc>
    <odxf>
      <font>
        <sz val="10"/>
        <color auto="1"/>
      </font>
    </odxf>
    <ndxf>
      <font>
        <sz val="10"/>
        <color auto="1"/>
      </font>
    </ndxf>
  </rcc>
  <rfmt sheetId="3" sqref="I110" start="0" length="0">
    <dxf>
      <font>
        <sz val="10"/>
        <color auto="1"/>
      </font>
    </dxf>
  </rfmt>
  <rcc rId="6176" sId="3" odxf="1" dxf="1">
    <nc r="J110">
      <v>0</v>
    </nc>
    <odxf>
      <font>
        <sz val="10"/>
        <color auto="1"/>
      </font>
    </odxf>
    <ndxf>
      <font>
        <sz val="10"/>
        <color auto="1"/>
      </font>
    </ndxf>
  </rcc>
  <rcc rId="6177" sId="3" odxf="1" dxf="1">
    <nc r="K110">
      <v>0</v>
    </nc>
    <odxf>
      <font>
        <sz val="10"/>
        <color auto="1"/>
      </font>
    </odxf>
    <ndxf>
      <font>
        <sz val="10"/>
        <color auto="1"/>
      </font>
    </ndxf>
  </rcc>
  <rcc rId="6178" sId="3" odxf="1" dxf="1">
    <nc r="L110">
      <v>0</v>
    </nc>
    <odxf>
      <font>
        <sz val="10"/>
        <color auto="1"/>
      </font>
    </odxf>
    <ndxf>
      <font>
        <sz val="10"/>
        <color auto="1"/>
      </font>
    </ndxf>
  </rcc>
  <rcc rId="6179" sId="3" odxf="1" dxf="1">
    <nc r="M110">
      <v>0</v>
    </nc>
    <odxf>
      <font>
        <sz val="10"/>
        <color auto="1"/>
      </font>
    </odxf>
    <ndxf>
      <font>
        <sz val="10"/>
        <color auto="1"/>
      </font>
    </ndxf>
  </rcc>
  <rcc rId="6180" sId="3" odxf="1" dxf="1">
    <nc r="N110">
      <v>0</v>
    </nc>
    <odxf>
      <font>
        <sz val="10"/>
        <color auto="1"/>
      </font>
    </odxf>
    <ndxf>
      <font>
        <sz val="10"/>
        <color auto="1"/>
      </font>
    </ndxf>
  </rcc>
  <rcc rId="6181" sId="3" odxf="1" dxf="1">
    <nc r="O110">
      <v>0</v>
    </nc>
    <odxf>
      <font>
        <sz val="10"/>
        <color auto="1"/>
      </font>
    </odxf>
    <ndxf>
      <font>
        <sz val="10"/>
        <color auto="1"/>
      </font>
    </ndxf>
  </rcc>
  <rcc rId="6182" sId="3" odxf="1" dxf="1">
    <nc r="P110">
      <v>0</v>
    </nc>
    <odxf>
      <font>
        <sz val="10"/>
        <color auto="1"/>
      </font>
    </odxf>
    <ndxf>
      <font>
        <sz val="10"/>
        <color auto="1"/>
      </font>
    </ndxf>
  </rcc>
  <rcc rId="6183" sId="3" odxf="1" dxf="1">
    <nc r="Q110">
      <v>0</v>
    </nc>
    <odxf>
      <font>
        <sz val="10"/>
        <color auto="1"/>
      </font>
    </odxf>
    <ndxf>
      <font>
        <sz val="10"/>
        <color auto="1"/>
      </font>
    </ndxf>
  </rcc>
  <rcc rId="6184" sId="3" odxf="1" dxf="1">
    <nc r="R110">
      <v>0</v>
    </nc>
    <odxf>
      <font>
        <sz val="10"/>
        <color auto="1"/>
      </font>
    </odxf>
    <ndxf>
      <font>
        <sz val="10"/>
        <color auto="1"/>
      </font>
    </ndxf>
  </rcc>
  <rcc rId="6185" sId="3" odxf="1" dxf="1">
    <nc r="S110">
      <v>0</v>
    </nc>
    <odxf>
      <font>
        <sz val="10"/>
        <color auto="1"/>
      </font>
    </odxf>
    <ndxf>
      <font>
        <sz val="10"/>
        <color auto="1"/>
      </font>
    </ndxf>
  </rcc>
  <rcc rId="6186" sId="3" odxf="1" dxf="1">
    <nc r="T110">
      <v>0</v>
    </nc>
    <odxf>
      <font>
        <sz val="10"/>
        <color auto="1"/>
      </font>
    </odxf>
    <ndxf>
      <font>
        <sz val="10"/>
        <color auto="1"/>
      </font>
    </ndxf>
  </rcc>
  <rcc rId="6187" sId="3" odxf="1" dxf="1">
    <nc r="U110">
      <v>1</v>
    </nc>
    <odxf>
      <font>
        <sz val="10"/>
        <color auto="1"/>
      </font>
    </odxf>
    <ndxf>
      <font>
        <sz val="10"/>
        <color auto="1"/>
      </font>
    </ndxf>
  </rcc>
  <rcc rId="6188" sId="3" odxf="1" dxf="1">
    <nc r="V110">
      <v>2.2000000000000002</v>
    </nc>
    <odxf>
      <font>
        <sz val="10"/>
        <color auto="1"/>
      </font>
    </odxf>
    <ndxf>
      <font>
        <sz val="10"/>
        <color auto="1"/>
      </font>
    </ndxf>
  </rcc>
  <rcc rId="6189" sId="3" odxf="1" dxf="1">
    <nc r="W110">
      <v>10.5</v>
    </nc>
    <odxf>
      <font>
        <sz val="10"/>
        <color auto="1"/>
      </font>
    </odxf>
    <ndxf>
      <font>
        <sz val="10"/>
        <color auto="1"/>
      </font>
    </ndxf>
  </rcc>
  <rcc rId="6190" sId="3" odxf="1" dxf="1">
    <nc r="X110">
      <v>14.2</v>
    </nc>
    <odxf>
      <font>
        <sz val="10"/>
        <color auto="1"/>
      </font>
    </odxf>
    <ndxf>
      <font>
        <sz val="10"/>
        <color auto="1"/>
      </font>
    </ndxf>
  </rcc>
  <rcc rId="6191" sId="3" odxf="1" dxf="1">
    <nc r="Y110">
      <v>23.6</v>
    </nc>
    <odxf>
      <font>
        <sz val="10"/>
        <color auto="1"/>
      </font>
    </odxf>
    <ndxf>
      <font>
        <sz val="10"/>
        <color auto="1"/>
      </font>
    </ndxf>
  </rcc>
  <rcc rId="6192" sId="3" odxf="1" dxf="1">
    <nc r="Z110">
      <v>25.5</v>
    </nc>
    <odxf>
      <font>
        <sz val="10"/>
        <color auto="1"/>
      </font>
    </odxf>
    <ndxf>
      <font>
        <sz val="10"/>
        <color auto="1"/>
      </font>
    </ndxf>
  </rcc>
  <rcc rId="6193" sId="3" odxf="1" dxf="1">
    <nc r="AA110">
      <v>35.6</v>
    </nc>
    <odxf>
      <font>
        <sz val="10"/>
        <color auto="1"/>
      </font>
    </odxf>
    <ndxf>
      <font>
        <sz val="10"/>
        <color auto="1"/>
      </font>
    </ndxf>
  </rcc>
  <rcc rId="6194" sId="3" odxf="1" dxf="1">
    <nc r="AB110">
      <v>33.299999999999997</v>
    </nc>
    <odxf>
      <font>
        <sz val="10"/>
        <color auto="1"/>
      </font>
    </odxf>
    <ndxf>
      <font>
        <sz val="10"/>
        <color auto="1"/>
      </font>
    </ndxf>
  </rcc>
  <rcc rId="6195" sId="3" odxf="1" dxf="1">
    <nc r="AC110">
      <v>18</v>
    </nc>
    <odxf>
      <font>
        <sz val="10"/>
        <color auto="1"/>
      </font>
    </odxf>
    <ndxf>
      <font>
        <sz val="10"/>
        <color auto="1"/>
      </font>
    </ndxf>
  </rcc>
  <rcc rId="6196" sId="3" odxf="1" dxf="1">
    <nc r="AD110">
      <v>21.1</v>
    </nc>
    <odxf>
      <font>
        <sz val="10"/>
        <color auto="1"/>
      </font>
    </odxf>
    <ndxf>
      <font>
        <sz val="10"/>
        <color auto="1"/>
      </font>
    </ndxf>
  </rcc>
  <rcc rId="6197" sId="3" odxf="1" dxf="1">
    <nc r="AE110">
      <v>7.4</v>
    </nc>
    <odxf>
      <font>
        <sz val="10"/>
        <color auto="1"/>
      </font>
    </odxf>
    <ndxf>
      <font>
        <sz val="10"/>
        <color auto="1"/>
      </font>
    </ndxf>
  </rcc>
  <rcc rId="6198" sId="3" odxf="1" dxf="1">
    <nc r="AF110">
      <v>12.8</v>
    </nc>
    <odxf>
      <font>
        <sz val="10"/>
        <color auto="1"/>
      </font>
    </odxf>
    <ndxf>
      <font>
        <sz val="10"/>
        <color auto="1"/>
      </font>
    </ndxf>
  </rcc>
  <rcc rId="6199" sId="3" odxf="1" dxf="1">
    <nc r="AG110">
      <v>18.600000000000001</v>
    </nc>
    <odxf>
      <font>
        <sz val="10"/>
        <color auto="1"/>
      </font>
    </odxf>
    <ndxf>
      <font>
        <sz val="10"/>
        <color auto="1"/>
      </font>
    </ndxf>
  </rcc>
  <rcc rId="6200" sId="3" odxf="1" dxf="1">
    <nc r="AH110">
      <v>27.7</v>
    </nc>
    <odxf>
      <font>
        <sz val="10"/>
        <color auto="1"/>
      </font>
    </odxf>
    <ndxf>
      <font>
        <sz val="10"/>
        <color auto="1"/>
      </font>
    </ndxf>
  </rcc>
  <rcc rId="6201" sId="3" odxf="1" dxf="1">
    <nc r="AI110">
      <v>35.299999999999997</v>
    </nc>
    <odxf>
      <font>
        <sz val="10"/>
        <color auto="1"/>
      </font>
    </odxf>
    <ndxf>
      <font>
        <sz val="10"/>
        <color auto="1"/>
      </font>
    </ndxf>
  </rcc>
  <rcc rId="6202" sId="3" odxf="1" dxf="1">
    <nc r="AJ110">
      <v>24.6</v>
    </nc>
    <odxf>
      <font>
        <sz val="10"/>
        <color auto="1"/>
      </font>
    </odxf>
    <ndxf>
      <font>
        <sz val="10"/>
        <color auto="1"/>
      </font>
    </ndxf>
  </rcc>
  <rcc rId="6203" sId="3" odxf="1" dxf="1">
    <nc r="AK110">
      <v>36</v>
    </nc>
    <odxf>
      <font>
        <sz val="10"/>
        <color auto="1"/>
      </font>
    </odxf>
    <ndxf>
      <font>
        <sz val="10"/>
        <color auto="1"/>
      </font>
    </ndxf>
  </rcc>
  <rcc rId="6204" sId="3" odxf="1" dxf="1">
    <nc r="AL110">
      <v>26.8</v>
    </nc>
    <odxf>
      <font>
        <sz val="10"/>
        <color auto="1"/>
      </font>
    </odxf>
    <ndxf>
      <font>
        <sz val="10"/>
        <color auto="1"/>
      </font>
    </ndxf>
  </rcc>
  <rcc rId="6205" sId="3" odxf="1" dxf="1">
    <nc r="AM110">
      <v>21.3</v>
    </nc>
    <odxf>
      <font>
        <sz val="10"/>
        <color auto="1"/>
      </font>
    </odxf>
    <ndxf>
      <font>
        <sz val="10"/>
        <color auto="1"/>
      </font>
    </ndxf>
  </rcc>
  <rcc rId="6206" sId="3" odxf="1" dxf="1">
    <nc r="AN110">
      <v>20.399999999999999</v>
    </nc>
    <odxf>
      <font>
        <sz val="10"/>
        <color auto="1"/>
      </font>
    </odxf>
    <ndxf>
      <font>
        <sz val="10"/>
        <color auto="1"/>
      </font>
    </ndxf>
  </rcc>
  <rcc rId="6207" sId="3" odxf="1" dxf="1">
    <nc r="AO110">
      <v>12.6</v>
    </nc>
    <odxf>
      <font>
        <sz val="10"/>
        <color auto="1"/>
      </font>
    </odxf>
    <ndxf>
      <font>
        <sz val="10"/>
        <color auto="1"/>
      </font>
    </ndxf>
  </rcc>
  <rcc rId="6208" sId="3" odxf="1" dxf="1">
    <nc r="AP110">
      <v>6.9</v>
    </nc>
    <odxf>
      <font>
        <sz val="10"/>
        <color auto="1"/>
      </font>
    </odxf>
    <ndxf>
      <font>
        <sz val="10"/>
        <color auto="1"/>
      </font>
    </ndxf>
  </rcc>
  <rcc rId="6209" sId="3" odxf="1" dxf="1">
    <nc r="AQ110">
      <v>1.1000000000000001</v>
    </nc>
    <odxf>
      <font>
        <sz val="10"/>
        <color auto="1"/>
      </font>
    </odxf>
    <ndxf>
      <font>
        <sz val="10"/>
        <color auto="1"/>
      </font>
    </ndxf>
  </rcc>
  <rcc rId="6210" sId="3" odxf="1" dxf="1">
    <nc r="AR110">
      <v>0</v>
    </nc>
    <odxf>
      <font>
        <sz val="10"/>
        <color auto="1"/>
      </font>
    </odxf>
    <ndxf>
      <font>
        <sz val="10"/>
        <color auto="1"/>
      </font>
    </ndxf>
  </rcc>
  <rcc rId="6211" sId="3" odxf="1" dxf="1">
    <nc r="AS110">
      <v>0</v>
    </nc>
    <odxf>
      <font>
        <sz val="10"/>
        <color auto="1"/>
      </font>
    </odxf>
    <ndxf>
      <font>
        <sz val="10"/>
        <color auto="1"/>
      </font>
    </ndxf>
  </rcc>
  <rcc rId="6212" sId="3" odxf="1" dxf="1">
    <nc r="AT110">
      <v>0</v>
    </nc>
    <odxf>
      <font>
        <sz val="10"/>
        <color auto="1"/>
      </font>
    </odxf>
    <ndxf>
      <font>
        <sz val="10"/>
        <color auto="1"/>
      </font>
    </ndxf>
  </rcc>
  <rcc rId="6213" sId="3" odxf="1" dxf="1">
    <nc r="AU110">
      <v>0</v>
    </nc>
    <odxf>
      <font>
        <sz val="10"/>
        <color auto="1"/>
      </font>
    </odxf>
    <ndxf>
      <font>
        <sz val="10"/>
        <color auto="1"/>
      </font>
    </ndxf>
  </rcc>
  <rcc rId="6214" sId="3" odxf="1" dxf="1">
    <nc r="AV110">
      <v>0</v>
    </nc>
    <odxf>
      <font>
        <sz val="10"/>
        <color auto="1"/>
      </font>
    </odxf>
    <ndxf>
      <font>
        <sz val="10"/>
        <color auto="1"/>
      </font>
    </ndxf>
  </rcc>
  <rcc rId="6215" sId="3" odxf="1" dxf="1">
    <nc r="AW110">
      <v>0</v>
    </nc>
    <odxf>
      <font>
        <sz val="10"/>
        <color auto="1"/>
      </font>
    </odxf>
    <ndxf>
      <font>
        <sz val="10"/>
        <color auto="1"/>
      </font>
    </ndxf>
  </rcc>
  <rcc rId="6216" sId="3" odxf="1" dxf="1">
    <nc r="AX110">
      <v>0</v>
    </nc>
    <odxf>
      <font>
        <sz val="10"/>
        <color auto="1"/>
      </font>
    </odxf>
    <ndxf>
      <font>
        <sz val="10"/>
        <color auto="1"/>
      </font>
    </ndxf>
  </rcc>
  <rcc rId="6217" sId="3" odxf="1" dxf="1">
    <nc r="AY110">
      <v>0</v>
    </nc>
    <odxf>
      <font>
        <sz val="10"/>
        <color auto="1"/>
      </font>
    </odxf>
    <ndxf>
      <font>
        <sz val="10"/>
        <color auto="1"/>
      </font>
    </ndxf>
  </rcc>
  <rcc rId="6218" sId="3" odxf="1" dxf="1">
    <nc r="AZ110">
      <v>0</v>
    </nc>
    <odxf>
      <font>
        <sz val="10"/>
        <color auto="1"/>
      </font>
    </odxf>
    <ndxf>
      <font>
        <sz val="10"/>
        <color auto="1"/>
      </font>
    </ndxf>
  </rcc>
  <rcc rId="6219" sId="3" odxf="1" dxf="1">
    <nc r="BA1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220" sId="3" odxf="1" dxf="1">
    <nc r="BB110">
      <v>0</v>
    </nc>
    <odxf>
      <font>
        <sz val="10"/>
        <color auto="1"/>
      </font>
    </odxf>
    <ndxf>
      <font>
        <sz val="10"/>
        <color auto="1"/>
      </font>
    </ndxf>
  </rcc>
  <rcc rId="6221" sId="3" odxf="1" dxf="1">
    <nc r="BC1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222" sId="3" odxf="1" dxf="1">
    <nc r="BD110">
      <v>0</v>
    </nc>
    <odxf>
      <font>
        <sz val="10"/>
        <color auto="1"/>
      </font>
    </odxf>
    <ndxf>
      <font>
        <sz val="10"/>
        <color auto="1"/>
      </font>
    </ndxf>
  </rcc>
  <rcc rId="6223" sId="3" odxf="1" dxf="1">
    <nc r="BE1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224" sId="3" odxf="1" dxf="1">
    <nc r="BF110">
      <v>8.3000000000000007</v>
    </nc>
    <odxf>
      <font>
        <sz val="10"/>
        <color auto="1"/>
      </font>
    </odxf>
    <ndxf>
      <font>
        <sz val="10"/>
        <color auto="1"/>
      </font>
    </ndxf>
  </rcc>
  <rcc rId="6225" sId="3" odxf="1" dxf="1">
    <nc r="BG110">
      <v>40.4</v>
    </nc>
    <odxf>
      <font>
        <sz val="10"/>
        <color auto="1"/>
      </font>
    </odxf>
    <ndxf>
      <font>
        <sz val="10"/>
        <color auto="1"/>
      </font>
    </ndxf>
  </rcc>
  <rcc rId="6226" sId="3" odxf="1" dxf="1">
    <nc r="BH110">
      <v>0</v>
    </nc>
    <odxf>
      <font>
        <sz val="10"/>
        <color auto="1"/>
      </font>
    </odxf>
    <ndxf>
      <font>
        <sz val="10"/>
        <color auto="1"/>
      </font>
    </ndxf>
  </rcc>
  <rfmt sheetId="3" sqref="A110:XFD110" start="0" length="0">
    <dxf>
      <alignment vertical="center" wrapText="1"/>
    </dxf>
  </rfmt>
  <rfmt sheetId="3" sqref="A111" start="0" length="0">
    <dxf>
      <font>
        <sz val="10"/>
        <color auto="1"/>
      </font>
    </dxf>
  </rfmt>
  <rfmt sheetId="3" sqref="B111" start="0" length="0">
    <dxf>
      <font>
        <sz val="10"/>
        <color auto="1"/>
      </font>
    </dxf>
  </rfmt>
  <rfmt sheetId="3" sqref="C111" start="0" length="0">
    <dxf>
      <font>
        <sz val="10"/>
        <color auto="1"/>
      </font>
    </dxf>
  </rfmt>
  <rfmt sheetId="3" sqref="D111" start="0" length="0">
    <dxf>
      <font>
        <sz val="10"/>
        <color auto="1"/>
      </font>
    </dxf>
  </rfmt>
  <rcc rId="6227" sId="3" odxf="1" dxf="1">
    <oc r="E111" t="inlineStr">
      <is>
        <t>NMĐMT HỒNG PHONG 4</t>
      </is>
    </oc>
    <nc r="E111" t="inlineStr">
      <is>
        <t>NMĐMT HỒNG PHONG 5.2</t>
      </is>
    </nc>
    <odxf>
      <font>
        <sz val="10"/>
        <color auto="1"/>
      </font>
    </odxf>
    <ndxf>
      <font>
        <sz val="10"/>
        <color auto="1"/>
      </font>
    </ndxf>
  </rcc>
  <rfmt sheetId="3" sqref="F111" start="0" length="0">
    <dxf>
      <font>
        <sz val="10"/>
        <color auto="1"/>
      </font>
    </dxf>
  </rfmt>
  <rcc rId="6228" sId="3" odxf="1" dxf="1">
    <nc r="G11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229" sId="3" odxf="1" dxf="1">
    <nc r="H111">
      <v>199.6</v>
    </nc>
    <odxf>
      <font>
        <sz val="10"/>
        <color auto="1"/>
      </font>
    </odxf>
    <ndxf>
      <font>
        <sz val="10"/>
        <color auto="1"/>
      </font>
    </ndxf>
  </rcc>
  <rfmt sheetId="3" sqref="I111" start="0" length="0">
    <dxf>
      <font>
        <sz val="10"/>
        <color auto="1"/>
      </font>
    </dxf>
  </rfmt>
  <rcc rId="6230" sId="3" odxf="1" dxf="1">
    <nc r="J111">
      <v>0</v>
    </nc>
    <odxf>
      <font>
        <sz val="10"/>
        <color auto="1"/>
      </font>
    </odxf>
    <ndxf>
      <font>
        <sz val="10"/>
        <color auto="1"/>
      </font>
    </ndxf>
  </rcc>
  <rcc rId="6231" sId="3" odxf="1" dxf="1">
    <nc r="K111">
      <v>0</v>
    </nc>
    <odxf>
      <font>
        <sz val="10"/>
        <color auto="1"/>
      </font>
    </odxf>
    <ndxf>
      <font>
        <sz val="10"/>
        <color auto="1"/>
      </font>
    </ndxf>
  </rcc>
  <rcc rId="6232" sId="3" odxf="1" dxf="1">
    <nc r="L111">
      <v>0</v>
    </nc>
    <odxf>
      <font>
        <sz val="10"/>
        <color auto="1"/>
      </font>
    </odxf>
    <ndxf>
      <font>
        <sz val="10"/>
        <color auto="1"/>
      </font>
    </ndxf>
  </rcc>
  <rcc rId="6233" sId="3" odxf="1" dxf="1">
    <nc r="M111">
      <v>0</v>
    </nc>
    <odxf>
      <font>
        <sz val="10"/>
        <color auto="1"/>
      </font>
    </odxf>
    <ndxf>
      <font>
        <sz val="10"/>
        <color auto="1"/>
      </font>
    </ndxf>
  </rcc>
  <rcc rId="6234" sId="3" odxf="1" dxf="1">
    <nc r="N111">
      <v>0</v>
    </nc>
    <odxf>
      <font>
        <sz val="10"/>
        <color auto="1"/>
      </font>
    </odxf>
    <ndxf>
      <font>
        <sz val="10"/>
        <color auto="1"/>
      </font>
    </ndxf>
  </rcc>
  <rcc rId="6235" sId="3" odxf="1" dxf="1">
    <nc r="O111">
      <v>0</v>
    </nc>
    <odxf>
      <font>
        <sz val="10"/>
        <color auto="1"/>
      </font>
    </odxf>
    <ndxf>
      <font>
        <sz val="10"/>
        <color auto="1"/>
      </font>
    </ndxf>
  </rcc>
  <rcc rId="6236" sId="3" odxf="1" dxf="1">
    <nc r="P111">
      <v>0</v>
    </nc>
    <odxf>
      <font>
        <sz val="10"/>
        <color auto="1"/>
      </font>
    </odxf>
    <ndxf>
      <font>
        <sz val="10"/>
        <color auto="1"/>
      </font>
    </ndxf>
  </rcc>
  <rcc rId="6237" sId="3" odxf="1" dxf="1">
    <nc r="Q111">
      <v>0</v>
    </nc>
    <odxf>
      <font>
        <sz val="10"/>
        <color auto="1"/>
      </font>
    </odxf>
    <ndxf>
      <font>
        <sz val="10"/>
        <color auto="1"/>
      </font>
    </ndxf>
  </rcc>
  <rcc rId="6238" sId="3" odxf="1" dxf="1">
    <nc r="R111">
      <v>0</v>
    </nc>
    <odxf>
      <font>
        <sz val="10"/>
        <color auto="1"/>
      </font>
    </odxf>
    <ndxf>
      <font>
        <sz val="10"/>
        <color auto="1"/>
      </font>
    </ndxf>
  </rcc>
  <rcc rId="6239" sId="3" odxf="1" dxf="1">
    <nc r="S111">
      <v>0</v>
    </nc>
    <odxf>
      <font>
        <sz val="10"/>
        <color auto="1"/>
      </font>
    </odxf>
    <ndxf>
      <font>
        <sz val="10"/>
        <color auto="1"/>
      </font>
    </ndxf>
  </rcc>
  <rcc rId="6240" sId="3" odxf="1" dxf="1">
    <nc r="T111">
      <v>0</v>
    </nc>
    <odxf>
      <font>
        <sz val="10"/>
        <color auto="1"/>
      </font>
    </odxf>
    <ndxf>
      <font>
        <sz val="10"/>
        <color auto="1"/>
      </font>
    </ndxf>
  </rcc>
  <rcc rId="6241" sId="3" odxf="1" dxf="1">
    <nc r="U111">
      <v>0</v>
    </nc>
    <odxf>
      <font>
        <sz val="10"/>
        <color auto="1"/>
      </font>
    </odxf>
    <ndxf>
      <font>
        <sz val="10"/>
        <color auto="1"/>
      </font>
    </ndxf>
  </rcc>
  <rcc rId="6242" sId="3" odxf="1" dxf="1">
    <nc r="V111">
      <v>0.2</v>
    </nc>
    <odxf>
      <font>
        <sz val="10"/>
        <color auto="1"/>
      </font>
    </odxf>
    <ndxf>
      <font>
        <sz val="10"/>
        <color auto="1"/>
      </font>
    </ndxf>
  </rcc>
  <rcc rId="6243" sId="3" odxf="1" dxf="1">
    <nc r="W111">
      <v>0.7</v>
    </nc>
    <odxf>
      <font>
        <sz val="10"/>
        <color auto="1"/>
      </font>
    </odxf>
    <ndxf>
      <font>
        <sz val="10"/>
        <color auto="1"/>
      </font>
    </ndxf>
  </rcc>
  <rcc rId="6244" sId="3" odxf="1" dxf="1">
    <nc r="X111">
      <v>1.2</v>
    </nc>
    <odxf>
      <font>
        <sz val="10"/>
        <color auto="1"/>
      </font>
    </odxf>
    <ndxf>
      <font>
        <sz val="10"/>
        <color auto="1"/>
      </font>
    </ndxf>
  </rcc>
  <rcc rId="6245" sId="3" odxf="1" dxf="1">
    <nc r="Y111">
      <v>3</v>
    </nc>
    <odxf>
      <font>
        <sz val="10"/>
        <color auto="1"/>
      </font>
    </odxf>
    <ndxf>
      <font>
        <sz val="10"/>
        <color auto="1"/>
      </font>
    </ndxf>
  </rcc>
  <rcc rId="6246" sId="3" odxf="1" dxf="1">
    <nc r="Z111">
      <v>3.4</v>
    </nc>
    <odxf>
      <font>
        <sz val="10"/>
        <color auto="1"/>
      </font>
    </odxf>
    <ndxf>
      <font>
        <sz val="10"/>
        <color auto="1"/>
      </font>
    </ndxf>
  </rcc>
  <rcc rId="6247" sId="3" odxf="1" dxf="1">
    <nc r="AA111">
      <v>6.7</v>
    </nc>
    <odxf>
      <font>
        <sz val="10"/>
        <color auto="1"/>
      </font>
    </odxf>
    <ndxf>
      <font>
        <sz val="10"/>
        <color auto="1"/>
      </font>
    </ndxf>
  </rcc>
  <rcc rId="6248" sId="3" odxf="1" dxf="1">
    <nc r="AB111">
      <v>5.8</v>
    </nc>
    <odxf>
      <font>
        <sz val="10"/>
        <color auto="1"/>
      </font>
    </odxf>
    <ndxf>
      <font>
        <sz val="10"/>
        <color auto="1"/>
      </font>
    </ndxf>
  </rcc>
  <rcc rId="6249" sId="3" odxf="1" dxf="1">
    <nc r="AC111">
      <v>1.8</v>
    </nc>
    <odxf>
      <font>
        <sz val="10"/>
        <color auto="1"/>
      </font>
    </odxf>
    <ndxf>
      <font>
        <sz val="10"/>
        <color auto="1"/>
      </font>
    </ndxf>
  </rcc>
  <rcc rId="6250" sId="3" odxf="1" dxf="1">
    <nc r="AD111">
      <v>2.4</v>
    </nc>
    <odxf>
      <font>
        <sz val="10"/>
        <color auto="1"/>
      </font>
    </odxf>
    <ndxf>
      <font>
        <sz val="10"/>
        <color auto="1"/>
      </font>
    </ndxf>
  </rcc>
  <rcc rId="6251" sId="3" odxf="1" dxf="1">
    <nc r="AE111">
      <v>0.2</v>
    </nc>
    <odxf>
      <font>
        <sz val="10"/>
        <color auto="1"/>
      </font>
    </odxf>
    <ndxf>
      <font>
        <sz val="10"/>
        <color auto="1"/>
      </font>
    </ndxf>
  </rcc>
  <rcc rId="6252" sId="3" odxf="1" dxf="1">
    <nc r="AF111">
      <v>0.8</v>
    </nc>
    <odxf>
      <font>
        <sz val="10"/>
        <color auto="1"/>
      </font>
    </odxf>
    <ndxf>
      <font>
        <sz val="10"/>
        <color auto="1"/>
      </font>
    </ndxf>
  </rcc>
  <rcc rId="6253" sId="3" odxf="1" dxf="1">
    <nc r="AG111">
      <v>1.8</v>
    </nc>
    <odxf>
      <font>
        <sz val="10"/>
        <color auto="1"/>
      </font>
    </odxf>
    <ndxf>
      <font>
        <sz val="10"/>
        <color auto="1"/>
      </font>
    </ndxf>
  </rcc>
  <rcc rId="6254" sId="3" odxf="1" dxf="1">
    <nc r="AH111">
      <v>3.9</v>
    </nc>
    <odxf>
      <font>
        <sz val="10"/>
        <color auto="1"/>
      </font>
    </odxf>
    <ndxf>
      <font>
        <sz val="10"/>
        <color auto="1"/>
      </font>
    </ndxf>
  </rcc>
  <rcc rId="6255" sId="3" odxf="1" dxf="1">
    <nc r="AI111">
      <v>6.6</v>
    </nc>
    <odxf>
      <font>
        <sz val="10"/>
        <color auto="1"/>
      </font>
    </odxf>
    <ndxf>
      <font>
        <sz val="10"/>
        <color auto="1"/>
      </font>
    </ndxf>
  </rcc>
  <rcc rId="6256" sId="3" odxf="1" dxf="1">
    <nc r="AJ111">
      <v>3.4</v>
    </nc>
    <odxf>
      <font>
        <sz val="10"/>
        <color auto="1"/>
      </font>
    </odxf>
    <ndxf>
      <font>
        <sz val="10"/>
        <color auto="1"/>
      </font>
    </ndxf>
  </rcc>
  <rcc rId="6257" sId="3" odxf="1" dxf="1">
    <nc r="AK111">
      <v>6.9</v>
    </nc>
    <odxf>
      <font>
        <sz val="10"/>
        <color auto="1"/>
      </font>
    </odxf>
    <ndxf>
      <font>
        <sz val="10"/>
        <color auto="1"/>
      </font>
    </ndxf>
  </rcc>
  <rcc rId="6258" sId="3" odxf="1" dxf="1">
    <nc r="AL111">
      <v>3.7</v>
    </nc>
    <odxf>
      <font>
        <sz val="10"/>
        <color auto="1"/>
      </font>
    </odxf>
    <ndxf>
      <font>
        <sz val="10"/>
        <color auto="1"/>
      </font>
    </ndxf>
  </rcc>
  <rcc rId="6259" sId="3" odxf="1" dxf="1">
    <nc r="AM111">
      <v>2.4</v>
    </nc>
    <odxf>
      <font>
        <sz val="10"/>
        <color auto="1"/>
      </font>
    </odxf>
    <ndxf>
      <font>
        <sz val="10"/>
        <color auto="1"/>
      </font>
    </ndxf>
  </rcc>
  <rcc rId="6260" sId="3" odxf="1" dxf="1">
    <nc r="AN111">
      <v>2.2000000000000002</v>
    </nc>
    <odxf>
      <font>
        <sz val="10"/>
        <color auto="1"/>
      </font>
    </odxf>
    <ndxf>
      <font>
        <sz val="10"/>
        <color auto="1"/>
      </font>
    </ndxf>
  </rcc>
  <rcc rId="6261" sId="3" odxf="1" dxf="1">
    <nc r="AO111">
      <v>0.8</v>
    </nc>
    <odxf>
      <font>
        <sz val="10"/>
        <color auto="1"/>
      </font>
    </odxf>
    <ndxf>
      <font>
        <sz val="10"/>
        <color auto="1"/>
      </font>
    </ndxf>
  </rcc>
  <rcc rId="6262" sId="3" odxf="1" dxf="1">
    <nc r="AP111">
      <v>0.2</v>
    </nc>
    <odxf>
      <font>
        <sz val="10"/>
        <color auto="1"/>
      </font>
    </odxf>
    <ndxf>
      <font>
        <sz val="10"/>
        <color auto="1"/>
      </font>
    </ndxf>
  </rcc>
  <rcc rId="6263" sId="3" odxf="1" dxf="1">
    <nc r="AQ111">
      <v>0</v>
    </nc>
    <odxf>
      <font>
        <sz val="10"/>
        <color auto="1"/>
      </font>
    </odxf>
    <ndxf>
      <font>
        <sz val="10"/>
        <color auto="1"/>
      </font>
    </ndxf>
  </rcc>
  <rcc rId="6264" sId="3" odxf="1" dxf="1">
    <nc r="AR111">
      <v>0</v>
    </nc>
    <odxf>
      <font>
        <sz val="10"/>
        <color auto="1"/>
      </font>
    </odxf>
    <ndxf>
      <font>
        <sz val="10"/>
        <color auto="1"/>
      </font>
    </ndxf>
  </rcc>
  <rcc rId="6265" sId="3" odxf="1" dxf="1">
    <nc r="AS111">
      <v>0</v>
    </nc>
    <odxf>
      <font>
        <sz val="10"/>
        <color auto="1"/>
      </font>
    </odxf>
    <ndxf>
      <font>
        <sz val="10"/>
        <color auto="1"/>
      </font>
    </ndxf>
  </rcc>
  <rcc rId="6266" sId="3" odxf="1" dxf="1">
    <nc r="AT111">
      <v>0</v>
    </nc>
    <odxf>
      <font>
        <sz val="10"/>
        <color auto="1"/>
      </font>
    </odxf>
    <ndxf>
      <font>
        <sz val="10"/>
        <color auto="1"/>
      </font>
    </ndxf>
  </rcc>
  <rcc rId="6267" sId="3" odxf="1" dxf="1">
    <nc r="AU111">
      <v>0</v>
    </nc>
    <odxf>
      <font>
        <sz val="10"/>
        <color auto="1"/>
      </font>
    </odxf>
    <ndxf>
      <font>
        <sz val="10"/>
        <color auto="1"/>
      </font>
    </ndxf>
  </rcc>
  <rcc rId="6268" sId="3" odxf="1" dxf="1">
    <nc r="AV111">
      <v>0</v>
    </nc>
    <odxf>
      <font>
        <sz val="10"/>
        <color auto="1"/>
      </font>
    </odxf>
    <ndxf>
      <font>
        <sz val="10"/>
        <color auto="1"/>
      </font>
    </ndxf>
  </rcc>
  <rcc rId="6269" sId="3" odxf="1" dxf="1">
    <nc r="AW111">
      <v>0</v>
    </nc>
    <odxf>
      <font>
        <sz val="10"/>
        <color auto="1"/>
      </font>
    </odxf>
    <ndxf>
      <font>
        <sz val="10"/>
        <color auto="1"/>
      </font>
    </ndxf>
  </rcc>
  <rcc rId="6270" sId="3" odxf="1" dxf="1">
    <nc r="AX111">
      <v>0</v>
    </nc>
    <odxf>
      <font>
        <sz val="10"/>
        <color auto="1"/>
      </font>
    </odxf>
    <ndxf>
      <font>
        <sz val="10"/>
        <color auto="1"/>
      </font>
    </ndxf>
  </rcc>
  <rcc rId="6271" sId="3" odxf="1" dxf="1">
    <nc r="AY111">
      <v>0</v>
    </nc>
    <odxf>
      <font>
        <sz val="10"/>
        <color auto="1"/>
      </font>
    </odxf>
    <ndxf>
      <font>
        <sz val="10"/>
        <color auto="1"/>
      </font>
    </ndxf>
  </rcc>
  <rcc rId="6272" sId="3" odxf="1" dxf="1">
    <nc r="AZ111">
      <v>0</v>
    </nc>
    <odxf>
      <font>
        <sz val="10"/>
        <color auto="1"/>
      </font>
    </odxf>
    <ndxf>
      <font>
        <sz val="10"/>
        <color auto="1"/>
      </font>
    </ndxf>
  </rcc>
  <rcc rId="6273" sId="3" odxf="1" dxf="1">
    <nc r="BA1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274" sId="3" odxf="1" dxf="1">
    <nc r="BB111">
      <v>0</v>
    </nc>
    <odxf>
      <font>
        <sz val="10"/>
        <color auto="1"/>
      </font>
    </odxf>
    <ndxf>
      <font>
        <sz val="10"/>
        <color auto="1"/>
      </font>
    </ndxf>
  </rcc>
  <rcc rId="6275" sId="3" odxf="1" dxf="1">
    <nc r="BC1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276" sId="3" odxf="1" dxf="1">
    <nc r="BD111">
      <v>0</v>
    </nc>
    <odxf>
      <font>
        <sz val="10"/>
        <color auto="1"/>
      </font>
    </odxf>
    <ndxf>
      <font>
        <sz val="10"/>
        <color auto="1"/>
      </font>
    </ndxf>
  </rcc>
  <rcc rId="6277" sId="3" odxf="1" dxf="1">
    <nc r="BE1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278" sId="3" odxf="1" dxf="1">
    <nc r="BF111">
      <v>8.3000000000000007</v>
    </nc>
    <odxf>
      <font>
        <sz val="10"/>
        <color auto="1"/>
      </font>
    </odxf>
    <ndxf>
      <font>
        <sz val="10"/>
        <color auto="1"/>
      </font>
    </ndxf>
  </rcc>
  <rcc rId="6279" sId="3" odxf="1" dxf="1">
    <nc r="BG111">
      <v>40.4</v>
    </nc>
    <odxf>
      <font>
        <sz val="10"/>
        <color auto="1"/>
      </font>
    </odxf>
    <ndxf>
      <font>
        <sz val="10"/>
        <color auto="1"/>
      </font>
    </ndxf>
  </rcc>
  <rcc rId="6280" sId="3" odxf="1" dxf="1">
    <nc r="BH111">
      <v>0</v>
    </nc>
    <odxf>
      <font>
        <sz val="10"/>
        <color auto="1"/>
      </font>
    </odxf>
    <ndxf>
      <font>
        <sz val="10"/>
        <color auto="1"/>
      </font>
    </ndxf>
  </rcc>
  <rfmt sheetId="3" sqref="A111:XFD111" start="0" length="0">
    <dxf>
      <alignment vertical="center" wrapText="1"/>
    </dxf>
  </rfmt>
  <rfmt sheetId="3" sqref="A112" start="0" length="0">
    <dxf>
      <font>
        <sz val="10"/>
        <color auto="1"/>
      </font>
    </dxf>
  </rfmt>
  <rcc rId="6281" sId="3" odxf="1" dxf="1">
    <oc r="B112" t="inlineStr">
      <is>
        <t>Tây Ninh</t>
      </is>
    </oc>
    <nc r="B112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12" start="0" length="0">
    <dxf>
      <font>
        <sz val="10"/>
        <color auto="1"/>
      </font>
    </dxf>
  </rfmt>
  <rfmt sheetId="3" sqref="D112" start="0" length="0">
    <dxf>
      <font>
        <sz val="10"/>
        <color auto="1"/>
      </font>
    </dxf>
  </rfmt>
  <rcc rId="6282" sId="3" odxf="1" dxf="1">
    <oc r="E112" t="inlineStr">
      <is>
        <t>NMĐMT HTG</t>
      </is>
    </oc>
    <nc r="E112" t="inlineStr">
      <is>
        <t>NMĐMT HỒNG PHONG 4</t>
      </is>
    </nc>
    <odxf>
      <font>
        <sz val="10"/>
        <color auto="1"/>
      </font>
    </odxf>
    <ndxf>
      <font>
        <sz val="10"/>
        <color auto="1"/>
      </font>
    </ndxf>
  </rcc>
  <rfmt sheetId="3" sqref="F112" start="0" length="0">
    <dxf>
      <font>
        <sz val="10"/>
        <color auto="1"/>
      </font>
    </dxf>
  </rfmt>
  <rcc rId="6283" sId="3" odxf="1" dxf="1">
    <nc r="G11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284" sId="3" odxf="1" dxf="1">
    <nc r="H112">
      <v>240.5</v>
    </nc>
    <odxf>
      <font>
        <sz val="10"/>
        <color auto="1"/>
      </font>
    </odxf>
    <ndxf>
      <font>
        <sz val="10"/>
        <color auto="1"/>
      </font>
    </ndxf>
  </rcc>
  <rfmt sheetId="3" sqref="I112" start="0" length="0">
    <dxf>
      <font>
        <sz val="10"/>
        <color auto="1"/>
      </font>
    </dxf>
  </rfmt>
  <rcc rId="6285" sId="3" odxf="1" dxf="1">
    <nc r="J112">
      <v>0</v>
    </nc>
    <odxf>
      <font>
        <sz val="10"/>
        <color auto="1"/>
      </font>
    </odxf>
    <ndxf>
      <font>
        <sz val="10"/>
        <color auto="1"/>
      </font>
    </ndxf>
  </rcc>
  <rcc rId="6286" sId="3" odxf="1" dxf="1">
    <nc r="K112">
      <v>0</v>
    </nc>
    <odxf>
      <font>
        <sz val="10"/>
        <color auto="1"/>
      </font>
    </odxf>
    <ndxf>
      <font>
        <sz val="10"/>
        <color auto="1"/>
      </font>
    </ndxf>
  </rcc>
  <rcc rId="6287" sId="3" odxf="1" dxf="1">
    <nc r="L112">
      <v>0</v>
    </nc>
    <odxf>
      <font>
        <sz val="10"/>
        <color auto="1"/>
      </font>
    </odxf>
    <ndxf>
      <font>
        <sz val="10"/>
        <color auto="1"/>
      </font>
    </ndxf>
  </rcc>
  <rcc rId="6288" sId="3" odxf="1" dxf="1">
    <nc r="M112">
      <v>0</v>
    </nc>
    <odxf>
      <font>
        <sz val="10"/>
        <color auto="1"/>
      </font>
    </odxf>
    <ndxf>
      <font>
        <sz val="10"/>
        <color auto="1"/>
      </font>
    </ndxf>
  </rcc>
  <rcc rId="6289" sId="3" odxf="1" dxf="1">
    <nc r="N112">
      <v>0</v>
    </nc>
    <odxf>
      <font>
        <sz val="10"/>
        <color auto="1"/>
      </font>
    </odxf>
    <ndxf>
      <font>
        <sz val="10"/>
        <color auto="1"/>
      </font>
    </ndxf>
  </rcc>
  <rcc rId="6290" sId="3" odxf="1" dxf="1">
    <nc r="O112">
      <v>0</v>
    </nc>
    <odxf>
      <font>
        <sz val="10"/>
        <color auto="1"/>
      </font>
    </odxf>
    <ndxf>
      <font>
        <sz val="10"/>
        <color auto="1"/>
      </font>
    </ndxf>
  </rcc>
  <rcc rId="6291" sId="3" odxf="1" dxf="1">
    <nc r="P112">
      <v>0</v>
    </nc>
    <odxf>
      <font>
        <sz val="10"/>
        <color auto="1"/>
      </font>
    </odxf>
    <ndxf>
      <font>
        <sz val="10"/>
        <color auto="1"/>
      </font>
    </ndxf>
  </rcc>
  <rcc rId="6292" sId="3" odxf="1" dxf="1">
    <nc r="Q112">
      <v>0</v>
    </nc>
    <odxf>
      <font>
        <sz val="10"/>
        <color auto="1"/>
      </font>
    </odxf>
    <ndxf>
      <font>
        <sz val="10"/>
        <color auto="1"/>
      </font>
    </ndxf>
  </rcc>
  <rcc rId="6293" sId="3" odxf="1" dxf="1">
    <nc r="R112">
      <v>0</v>
    </nc>
    <odxf>
      <font>
        <sz val="10"/>
        <color auto="1"/>
      </font>
    </odxf>
    <ndxf>
      <font>
        <sz val="10"/>
        <color auto="1"/>
      </font>
    </ndxf>
  </rcc>
  <rcc rId="6294" sId="3" odxf="1" dxf="1">
    <nc r="S112">
      <v>0</v>
    </nc>
    <odxf>
      <font>
        <sz val="10"/>
        <color auto="1"/>
      </font>
    </odxf>
    <ndxf>
      <font>
        <sz val="10"/>
        <color auto="1"/>
      </font>
    </ndxf>
  </rcc>
  <rcc rId="6295" sId="3" odxf="1" dxf="1">
    <nc r="T112">
      <v>0</v>
    </nc>
    <odxf>
      <font>
        <sz val="10"/>
        <color auto="1"/>
      </font>
    </odxf>
    <ndxf>
      <font>
        <sz val="10"/>
        <color auto="1"/>
      </font>
    </ndxf>
  </rcc>
  <rcc rId="6296" sId="3" odxf="1" dxf="1">
    <nc r="U112">
      <v>1</v>
    </nc>
    <odxf>
      <font>
        <sz val="10"/>
        <color auto="1"/>
      </font>
    </odxf>
    <ndxf>
      <font>
        <sz val="10"/>
        <color auto="1"/>
      </font>
    </ndxf>
  </rcc>
  <rcc rId="6297" sId="3" odxf="1" dxf="1">
    <nc r="V112">
      <v>2.2000000000000002</v>
    </nc>
    <odxf>
      <font>
        <sz val="10"/>
        <color auto="1"/>
      </font>
    </odxf>
    <ndxf>
      <font>
        <sz val="10"/>
        <color auto="1"/>
      </font>
    </ndxf>
  </rcc>
  <rcc rId="6298" sId="3" odxf="1" dxf="1">
    <nc r="W112">
      <v>11.9</v>
    </nc>
    <odxf>
      <font>
        <sz val="10"/>
        <color auto="1"/>
      </font>
    </odxf>
    <ndxf>
      <font>
        <sz val="10"/>
        <color auto="1"/>
      </font>
    </ndxf>
  </rcc>
  <rcc rId="6299" sId="3" odxf="1" dxf="1">
    <nc r="X112">
      <v>7.2</v>
    </nc>
    <odxf>
      <font>
        <sz val="10"/>
        <color auto="1"/>
      </font>
    </odxf>
    <ndxf>
      <font>
        <sz val="10"/>
        <color auto="1"/>
      </font>
    </ndxf>
  </rcc>
  <rcc rId="6300" sId="3" odxf="1" dxf="1">
    <nc r="Y112">
      <v>32.4</v>
    </nc>
    <odxf>
      <font>
        <sz val="10"/>
        <color auto="1"/>
      </font>
    </odxf>
    <ndxf>
      <font>
        <sz val="10"/>
        <color auto="1"/>
      </font>
    </ndxf>
  </rcc>
  <rcc rId="6301" sId="3" odxf="1" dxf="1">
    <nc r="Z112">
      <v>36</v>
    </nc>
    <odxf>
      <font>
        <sz val="10"/>
        <color auto="1"/>
      </font>
    </odxf>
    <ndxf>
      <font>
        <sz val="10"/>
        <color auto="1"/>
      </font>
    </ndxf>
  </rcc>
  <rcc rId="6302" sId="3" odxf="1" dxf="1">
    <nc r="AA112">
      <v>36.799999999999997</v>
    </nc>
    <odxf>
      <font>
        <sz val="10"/>
        <color auto="1"/>
      </font>
    </odxf>
    <ndxf>
      <font>
        <sz val="10"/>
        <color auto="1"/>
      </font>
    </ndxf>
  </rcc>
  <rcc rId="6303" sId="3" odxf="1" dxf="1">
    <nc r="AB112">
      <v>13.3</v>
    </nc>
    <odxf>
      <font>
        <sz val="10"/>
        <color auto="1"/>
      </font>
    </odxf>
    <ndxf>
      <font>
        <sz val="10"/>
        <color auto="1"/>
      </font>
    </ndxf>
  </rcc>
  <rcc rId="6304" sId="3" odxf="1" dxf="1">
    <nc r="AC112">
      <v>26.2</v>
    </nc>
    <odxf>
      <font>
        <sz val="10"/>
        <color auto="1"/>
      </font>
    </odxf>
    <ndxf>
      <font>
        <sz val="10"/>
        <color auto="1"/>
      </font>
    </ndxf>
  </rcc>
  <rcc rId="6305" sId="3" odxf="1" dxf="1">
    <nc r="AD112">
      <v>38</v>
    </nc>
    <odxf>
      <font>
        <sz val="10"/>
        <color auto="1"/>
      </font>
    </odxf>
    <ndxf>
      <font>
        <sz val="10"/>
        <color auto="1"/>
      </font>
    </ndxf>
  </rcc>
  <rcc rId="6306" sId="3" odxf="1" dxf="1">
    <nc r="AE112">
      <v>37.200000000000003</v>
    </nc>
    <odxf>
      <font>
        <sz val="10"/>
        <color auto="1"/>
      </font>
    </odxf>
    <ndxf>
      <font>
        <sz val="10"/>
        <color auto="1"/>
      </font>
    </ndxf>
  </rcc>
  <rcc rId="6307" sId="3" odxf="1" dxf="1">
    <nc r="AF112">
      <v>22.3</v>
    </nc>
    <odxf>
      <font>
        <sz val="10"/>
        <color auto="1"/>
      </font>
    </odxf>
    <ndxf>
      <font>
        <sz val="10"/>
        <color auto="1"/>
      </font>
    </ndxf>
  </rcc>
  <rcc rId="6308" sId="3" odxf="1" dxf="1">
    <nc r="AG112">
      <v>22.7</v>
    </nc>
    <odxf>
      <font>
        <sz val="10"/>
        <color auto="1"/>
      </font>
    </odxf>
    <ndxf>
      <font>
        <sz val="10"/>
        <color auto="1"/>
      </font>
    </ndxf>
  </rcc>
  <rcc rId="6309" sId="3" odxf="1" dxf="1">
    <nc r="AH112">
      <v>37.200000000000003</v>
    </nc>
    <odxf>
      <font>
        <sz val="10"/>
        <color auto="1"/>
      </font>
    </odxf>
    <ndxf>
      <font>
        <sz val="10"/>
        <color auto="1"/>
      </font>
    </ndxf>
  </rcc>
  <rcc rId="6310" sId="3" odxf="1" dxf="1">
    <nc r="AI112">
      <v>36.9</v>
    </nc>
    <odxf>
      <font>
        <sz val="10"/>
        <color auto="1"/>
      </font>
    </odxf>
    <ndxf>
      <font>
        <sz val="10"/>
        <color auto="1"/>
      </font>
    </ndxf>
  </rcc>
  <rcc rId="6311" sId="3" odxf="1" dxf="1">
    <nc r="AJ112">
      <v>40</v>
    </nc>
    <odxf>
      <font>
        <sz val="10"/>
        <color auto="1"/>
      </font>
    </odxf>
    <ndxf>
      <font>
        <sz val="10"/>
        <color auto="1"/>
      </font>
    </ndxf>
  </rcc>
  <rcc rId="6312" sId="3" odxf="1" dxf="1">
    <nc r="AK112">
      <v>27.1</v>
    </nc>
    <odxf>
      <font>
        <sz val="10"/>
        <color auto="1"/>
      </font>
    </odxf>
    <ndxf>
      <font>
        <sz val="10"/>
        <color auto="1"/>
      </font>
    </ndxf>
  </rcc>
  <rcc rId="6313" sId="3" odxf="1" dxf="1">
    <nc r="AL112">
      <v>33</v>
    </nc>
    <odxf>
      <font>
        <sz val="10"/>
        <color auto="1"/>
      </font>
    </odxf>
    <ndxf>
      <font>
        <sz val="10"/>
        <color auto="1"/>
      </font>
    </ndxf>
  </rcc>
  <rcc rId="6314" sId="3" odxf="1" dxf="1">
    <nc r="AM112">
      <v>28.6</v>
    </nc>
    <odxf>
      <font>
        <sz val="10"/>
        <color auto="1"/>
      </font>
    </odxf>
    <ndxf>
      <font>
        <sz val="10"/>
        <color auto="1"/>
      </font>
    </ndxf>
  </rcc>
  <rcc rId="6315" sId="3" odxf="1" dxf="1">
    <nc r="AN112">
      <v>29.4</v>
    </nc>
    <odxf>
      <font>
        <sz val="10"/>
        <color auto="1"/>
      </font>
    </odxf>
    <ndxf>
      <font>
        <sz val="10"/>
        <color auto="1"/>
      </font>
    </ndxf>
  </rcc>
  <rcc rId="6316" sId="3" odxf="1" dxf="1">
    <nc r="AO112">
      <v>18.600000000000001</v>
    </nc>
    <odxf>
      <font>
        <sz val="10"/>
        <color auto="1"/>
      </font>
    </odxf>
    <ndxf>
      <font>
        <sz val="10"/>
        <color auto="1"/>
      </font>
    </ndxf>
  </rcc>
  <rcc rId="6317" sId="3" odxf="1" dxf="1">
    <nc r="AP112">
      <v>10.3</v>
    </nc>
    <odxf>
      <font>
        <sz val="10"/>
        <color auto="1"/>
      </font>
    </odxf>
    <ndxf>
      <font>
        <sz val="10"/>
        <color auto="1"/>
      </font>
    </ndxf>
  </rcc>
  <rcc rId="6318" sId="3" odxf="1" dxf="1">
    <nc r="AQ112">
      <v>1.2</v>
    </nc>
    <odxf>
      <font>
        <sz val="10"/>
        <color auto="1"/>
      </font>
    </odxf>
    <ndxf>
      <font>
        <sz val="10"/>
        <color auto="1"/>
      </font>
    </ndxf>
  </rcc>
  <rcc rId="6319" sId="3" odxf="1" dxf="1">
    <nc r="AR112">
      <v>0</v>
    </nc>
    <odxf>
      <font>
        <sz val="10"/>
        <color auto="1"/>
      </font>
    </odxf>
    <ndxf>
      <font>
        <sz val="10"/>
        <color auto="1"/>
      </font>
    </ndxf>
  </rcc>
  <rcc rId="6320" sId="3" odxf="1" dxf="1">
    <nc r="AS112">
      <v>0</v>
    </nc>
    <odxf>
      <font>
        <sz val="10"/>
        <color auto="1"/>
      </font>
    </odxf>
    <ndxf>
      <font>
        <sz val="10"/>
        <color auto="1"/>
      </font>
    </ndxf>
  </rcc>
  <rcc rId="6321" sId="3" odxf="1" dxf="1">
    <nc r="AT112">
      <v>0</v>
    </nc>
    <odxf>
      <font>
        <sz val="10"/>
        <color auto="1"/>
      </font>
    </odxf>
    <ndxf>
      <font>
        <sz val="10"/>
        <color auto="1"/>
      </font>
    </ndxf>
  </rcc>
  <rcc rId="6322" sId="3" odxf="1" dxf="1">
    <nc r="AU112">
      <v>0</v>
    </nc>
    <odxf>
      <font>
        <sz val="10"/>
        <color auto="1"/>
      </font>
    </odxf>
    <ndxf>
      <font>
        <sz val="10"/>
        <color auto="1"/>
      </font>
    </ndxf>
  </rcc>
  <rcc rId="6323" sId="3" odxf="1" dxf="1">
    <nc r="AV112">
      <v>0</v>
    </nc>
    <odxf>
      <font>
        <sz val="10"/>
        <color auto="1"/>
      </font>
    </odxf>
    <ndxf>
      <font>
        <sz val="10"/>
        <color auto="1"/>
      </font>
    </ndxf>
  </rcc>
  <rcc rId="6324" sId="3" odxf="1" dxf="1">
    <nc r="AW112">
      <v>0</v>
    </nc>
    <odxf>
      <font>
        <sz val="10"/>
        <color auto="1"/>
      </font>
    </odxf>
    <ndxf>
      <font>
        <sz val="10"/>
        <color auto="1"/>
      </font>
    </ndxf>
  </rcc>
  <rcc rId="6325" sId="3" odxf="1" dxf="1">
    <nc r="AX112">
      <v>0</v>
    </nc>
    <odxf>
      <font>
        <sz val="10"/>
        <color auto="1"/>
      </font>
    </odxf>
    <ndxf>
      <font>
        <sz val="10"/>
        <color auto="1"/>
      </font>
    </ndxf>
  </rcc>
  <rcc rId="6326" sId="3" odxf="1" dxf="1">
    <nc r="AY112">
      <v>0</v>
    </nc>
    <odxf>
      <font>
        <sz val="10"/>
        <color auto="1"/>
      </font>
    </odxf>
    <ndxf>
      <font>
        <sz val="10"/>
        <color auto="1"/>
      </font>
    </ndxf>
  </rcc>
  <rcc rId="6327" sId="3" odxf="1" dxf="1">
    <nc r="AZ112">
      <v>0</v>
    </nc>
    <odxf>
      <font>
        <sz val="10"/>
        <color auto="1"/>
      </font>
    </odxf>
    <ndxf>
      <font>
        <sz val="10"/>
        <color auto="1"/>
      </font>
    </ndxf>
  </rcc>
  <rcc rId="6328" sId="3" odxf="1" dxf="1">
    <nc r="BA1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329" sId="3" odxf="1" dxf="1">
    <nc r="BB112">
      <v>0</v>
    </nc>
    <odxf>
      <font>
        <sz val="10"/>
        <color auto="1"/>
      </font>
    </odxf>
    <ndxf>
      <font>
        <sz val="10"/>
        <color auto="1"/>
      </font>
    </ndxf>
  </rcc>
  <rcc rId="6330" sId="3" odxf="1" dxf="1">
    <nc r="BC1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331" sId="3" odxf="1" dxf="1">
    <nc r="BD112">
      <v>0</v>
    </nc>
    <odxf>
      <font>
        <sz val="10"/>
        <color auto="1"/>
      </font>
    </odxf>
    <ndxf>
      <font>
        <sz val="10"/>
        <color auto="1"/>
      </font>
    </ndxf>
  </rcc>
  <rcc rId="6332" sId="3" odxf="1" dxf="1">
    <nc r="BE1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333" sId="3" odxf="1" dxf="1">
    <nc r="BF112">
      <v>10</v>
    </nc>
    <odxf>
      <font>
        <sz val="10"/>
        <color auto="1"/>
      </font>
    </odxf>
    <ndxf>
      <font>
        <sz val="10"/>
        <color auto="1"/>
      </font>
    </ndxf>
  </rcc>
  <rcc rId="6334" sId="3" odxf="1" dxf="1">
    <nc r="BG112">
      <v>40</v>
    </nc>
    <odxf>
      <font>
        <sz val="10"/>
        <color auto="1"/>
      </font>
    </odxf>
    <ndxf>
      <font>
        <sz val="10"/>
        <color auto="1"/>
      </font>
    </ndxf>
  </rcc>
  <rcc rId="6335" sId="3" odxf="1" dxf="1">
    <nc r="BH112">
      <v>0</v>
    </nc>
    <odxf>
      <font>
        <sz val="10"/>
        <color auto="1"/>
      </font>
    </odxf>
    <ndxf>
      <font>
        <sz val="10"/>
        <color auto="1"/>
      </font>
    </ndxf>
  </rcc>
  <rfmt sheetId="3" sqref="A112:XFD112" start="0" length="0">
    <dxf>
      <alignment vertical="center" wrapText="1"/>
    </dxf>
  </rfmt>
  <rfmt sheetId="3" sqref="A113" start="0" length="0">
    <dxf>
      <font>
        <sz val="10"/>
        <color auto="1"/>
      </font>
    </dxf>
  </rfmt>
  <rcc rId="6336" sId="3" odxf="1" dxf="1">
    <oc r="B113" t="inlineStr">
      <is>
        <t>Tây Ninh</t>
      </is>
    </oc>
    <nc r="B113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13" start="0" length="0">
    <dxf>
      <font>
        <sz val="10"/>
        <color auto="1"/>
      </font>
    </dxf>
  </rfmt>
  <rfmt sheetId="3" sqref="D113" start="0" length="0">
    <dxf>
      <font>
        <sz val="10"/>
        <color auto="1"/>
      </font>
    </dxf>
  </rfmt>
  <rcc rId="6337" sId="3" odxf="1" dxf="1">
    <oc r="E113" t="inlineStr">
      <is>
        <t>NMĐMT HTG</t>
      </is>
    </oc>
    <nc r="E113" t="inlineStr">
      <is>
        <t>NMĐMT HỒNG PHONG 4</t>
      </is>
    </nc>
    <odxf>
      <font>
        <sz val="10"/>
        <color auto="1"/>
      </font>
    </odxf>
    <ndxf>
      <font>
        <sz val="10"/>
        <color auto="1"/>
      </font>
    </ndxf>
  </rcc>
  <rfmt sheetId="3" sqref="F113" start="0" length="0">
    <dxf>
      <font>
        <sz val="10"/>
        <color auto="1"/>
      </font>
    </dxf>
  </rfmt>
  <rcc rId="6338" sId="3" odxf="1" dxf="1">
    <nc r="G11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339" sId="3" odxf="1" dxf="1">
    <nc r="H113">
      <v>240.5</v>
    </nc>
    <odxf>
      <font>
        <sz val="10"/>
        <color auto="1"/>
      </font>
    </odxf>
    <ndxf>
      <font>
        <sz val="10"/>
        <color auto="1"/>
      </font>
    </ndxf>
  </rcc>
  <rfmt sheetId="3" sqref="I113" start="0" length="0">
    <dxf>
      <font>
        <sz val="10"/>
        <color auto="1"/>
      </font>
    </dxf>
  </rfmt>
  <rcc rId="6340" sId="3" odxf="1" dxf="1">
    <nc r="J113">
      <v>0</v>
    </nc>
    <odxf>
      <font>
        <sz val="10"/>
        <color auto="1"/>
      </font>
    </odxf>
    <ndxf>
      <font>
        <sz val="10"/>
        <color auto="1"/>
      </font>
    </ndxf>
  </rcc>
  <rcc rId="6341" sId="3" odxf="1" dxf="1">
    <nc r="K113">
      <v>0</v>
    </nc>
    <odxf>
      <font>
        <sz val="10"/>
        <color auto="1"/>
      </font>
    </odxf>
    <ndxf>
      <font>
        <sz val="10"/>
        <color auto="1"/>
      </font>
    </ndxf>
  </rcc>
  <rcc rId="6342" sId="3" odxf="1" dxf="1">
    <nc r="L113">
      <v>0</v>
    </nc>
    <odxf>
      <font>
        <sz val="10"/>
        <color auto="1"/>
      </font>
    </odxf>
    <ndxf>
      <font>
        <sz val="10"/>
        <color auto="1"/>
      </font>
    </ndxf>
  </rcc>
  <rcc rId="6343" sId="3" odxf="1" dxf="1">
    <nc r="M113">
      <v>0</v>
    </nc>
    <odxf>
      <font>
        <sz val="10"/>
        <color auto="1"/>
      </font>
    </odxf>
    <ndxf>
      <font>
        <sz val="10"/>
        <color auto="1"/>
      </font>
    </ndxf>
  </rcc>
  <rcc rId="6344" sId="3" odxf="1" dxf="1">
    <nc r="N113">
      <v>0</v>
    </nc>
    <odxf>
      <font>
        <sz val="10"/>
        <color auto="1"/>
      </font>
    </odxf>
    <ndxf>
      <font>
        <sz val="10"/>
        <color auto="1"/>
      </font>
    </ndxf>
  </rcc>
  <rcc rId="6345" sId="3" odxf="1" dxf="1">
    <nc r="O113">
      <v>0</v>
    </nc>
    <odxf>
      <font>
        <sz val="10"/>
        <color auto="1"/>
      </font>
    </odxf>
    <ndxf>
      <font>
        <sz val="10"/>
        <color auto="1"/>
      </font>
    </ndxf>
  </rcc>
  <rcc rId="6346" sId="3" odxf="1" dxf="1">
    <nc r="P113">
      <v>0</v>
    </nc>
    <odxf>
      <font>
        <sz val="10"/>
        <color auto="1"/>
      </font>
    </odxf>
    <ndxf>
      <font>
        <sz val="10"/>
        <color auto="1"/>
      </font>
    </ndxf>
  </rcc>
  <rcc rId="6347" sId="3" odxf="1" dxf="1">
    <nc r="Q113">
      <v>0</v>
    </nc>
    <odxf>
      <font>
        <sz val="10"/>
        <color auto="1"/>
      </font>
    </odxf>
    <ndxf>
      <font>
        <sz val="10"/>
        <color auto="1"/>
      </font>
    </ndxf>
  </rcc>
  <rcc rId="6348" sId="3" odxf="1" dxf="1">
    <nc r="R113">
      <v>0</v>
    </nc>
    <odxf>
      <font>
        <sz val="10"/>
        <color auto="1"/>
      </font>
    </odxf>
    <ndxf>
      <font>
        <sz val="10"/>
        <color auto="1"/>
      </font>
    </ndxf>
  </rcc>
  <rcc rId="6349" sId="3" odxf="1" dxf="1">
    <nc r="S113">
      <v>0</v>
    </nc>
    <odxf>
      <font>
        <sz val="10"/>
        <color auto="1"/>
      </font>
    </odxf>
    <ndxf>
      <font>
        <sz val="10"/>
        <color auto="1"/>
      </font>
    </ndxf>
  </rcc>
  <rcc rId="6350" sId="3" odxf="1" dxf="1">
    <nc r="T113">
      <v>0</v>
    </nc>
    <odxf>
      <font>
        <sz val="10"/>
        <color auto="1"/>
      </font>
    </odxf>
    <ndxf>
      <font>
        <sz val="10"/>
        <color auto="1"/>
      </font>
    </ndxf>
  </rcc>
  <rcc rId="6351" sId="3" odxf="1" dxf="1">
    <nc r="U113">
      <v>0</v>
    </nc>
    <odxf>
      <font>
        <sz val="10"/>
        <color auto="1"/>
      </font>
    </odxf>
    <ndxf>
      <font>
        <sz val="10"/>
        <color auto="1"/>
      </font>
    </ndxf>
  </rcc>
  <rcc rId="6352" sId="3" odxf="1" dxf="1">
    <nc r="V113">
      <v>0</v>
    </nc>
    <odxf>
      <font>
        <sz val="10"/>
        <color auto="1"/>
      </font>
    </odxf>
    <ndxf>
      <font>
        <sz val="10"/>
        <color auto="1"/>
      </font>
    </ndxf>
  </rcc>
  <rcc rId="6353" sId="3" odxf="1" dxf="1">
    <nc r="W113">
      <v>0</v>
    </nc>
    <odxf>
      <font>
        <sz val="10"/>
        <color auto="1"/>
      </font>
    </odxf>
    <ndxf>
      <font>
        <sz val="10"/>
        <color auto="1"/>
      </font>
    </ndxf>
  </rcc>
  <rcc rId="6354" sId="3" odxf="1" dxf="1">
    <nc r="X113">
      <v>0.1</v>
    </nc>
    <odxf>
      <font>
        <sz val="10"/>
        <color auto="1"/>
      </font>
    </odxf>
    <ndxf>
      <font>
        <sz val="10"/>
        <color auto="1"/>
      </font>
    </ndxf>
  </rcc>
  <rcc rId="6355" sId="3" odxf="1" dxf="1">
    <nc r="Y113">
      <v>0.1</v>
    </nc>
    <odxf>
      <font>
        <sz val="10"/>
        <color auto="1"/>
      </font>
    </odxf>
    <ndxf>
      <font>
        <sz val="10"/>
        <color auto="1"/>
      </font>
    </ndxf>
  </rcc>
  <rcc rId="6356" sId="3" odxf="1" dxf="1">
    <nc r="Z113">
      <v>2</v>
    </nc>
    <odxf>
      <font>
        <sz val="10"/>
        <color auto="1"/>
      </font>
    </odxf>
    <ndxf>
      <font>
        <sz val="10"/>
        <color auto="1"/>
      </font>
    </ndxf>
  </rcc>
  <rcc rId="6357" sId="3" odxf="1" dxf="1">
    <nc r="AA113">
      <v>1.8</v>
    </nc>
    <odxf>
      <font>
        <sz val="10"/>
        <color auto="1"/>
      </font>
    </odxf>
    <ndxf>
      <font>
        <sz val="10"/>
        <color auto="1"/>
      </font>
    </ndxf>
  </rcc>
  <rcc rId="6358" sId="3" odxf="1" dxf="1">
    <nc r="AB113">
      <v>1.9</v>
    </nc>
    <odxf>
      <font>
        <sz val="10"/>
        <color auto="1"/>
      </font>
    </odxf>
    <ndxf>
      <font>
        <sz val="10"/>
        <color auto="1"/>
      </font>
    </ndxf>
  </rcc>
  <rcc rId="6359" sId="3" odxf="1" dxf="1">
    <nc r="AC113">
      <v>0.2</v>
    </nc>
    <odxf>
      <font>
        <sz val="10"/>
        <color auto="1"/>
      </font>
    </odxf>
    <ndxf>
      <font>
        <sz val="10"/>
        <color auto="1"/>
      </font>
    </ndxf>
  </rcc>
  <rcc rId="6360" sId="3" odxf="1" dxf="1">
    <nc r="AD113">
      <v>0</v>
    </nc>
    <odxf>
      <font>
        <sz val="10"/>
        <color auto="1"/>
      </font>
    </odxf>
    <ndxf>
      <font>
        <sz val="10"/>
        <color auto="1"/>
      </font>
    </ndxf>
  </rcc>
  <rcc rId="6361" sId="3" odxf="1" dxf="1">
    <nc r="AE113">
      <v>-0.1</v>
    </nc>
    <odxf>
      <font>
        <sz val="10"/>
        <color auto="1"/>
      </font>
    </odxf>
    <ndxf>
      <font>
        <sz val="10"/>
        <color auto="1"/>
      </font>
    </ndxf>
  </rcc>
  <rcc rId="6362" sId="3" odxf="1" dxf="1">
    <nc r="AF113">
      <v>0</v>
    </nc>
    <odxf>
      <font>
        <sz val="10"/>
        <color auto="1"/>
      </font>
    </odxf>
    <ndxf>
      <font>
        <sz val="10"/>
        <color auto="1"/>
      </font>
    </ndxf>
  </rcc>
  <rcc rId="6363" sId="3" odxf="1" dxf="1">
    <nc r="AG113">
      <v>2</v>
    </nc>
    <odxf>
      <font>
        <sz val="10"/>
        <color auto="1"/>
      </font>
    </odxf>
    <ndxf>
      <font>
        <sz val="10"/>
        <color auto="1"/>
      </font>
    </ndxf>
  </rcc>
  <rcc rId="6364" sId="3" odxf="1" dxf="1">
    <nc r="AH113">
      <v>1.9</v>
    </nc>
    <odxf>
      <font>
        <sz val="10"/>
        <color auto="1"/>
      </font>
    </odxf>
    <ndxf>
      <font>
        <sz val="10"/>
        <color auto="1"/>
      </font>
    </ndxf>
  </rcc>
  <rcc rId="6365" sId="3" odxf="1" dxf="1">
    <nc r="AI113">
      <v>2</v>
    </nc>
    <odxf>
      <font>
        <sz val="10"/>
        <color auto="1"/>
      </font>
    </odxf>
    <ndxf>
      <font>
        <sz val="10"/>
        <color auto="1"/>
      </font>
    </ndxf>
  </rcc>
  <rcc rId="6366" sId="3" odxf="1" dxf="1">
    <nc r="AJ113">
      <v>2.1</v>
    </nc>
    <odxf>
      <font>
        <sz val="10"/>
        <color auto="1"/>
      </font>
    </odxf>
    <ndxf>
      <font>
        <sz val="10"/>
        <color auto="1"/>
      </font>
    </ndxf>
  </rcc>
  <rcc rId="6367" sId="3" odxf="1" dxf="1">
    <nc r="AK113">
      <v>1.9</v>
    </nc>
    <odxf>
      <font>
        <sz val="10"/>
        <color auto="1"/>
      </font>
    </odxf>
    <ndxf>
      <font>
        <sz val="10"/>
        <color auto="1"/>
      </font>
    </ndxf>
  </rcc>
  <rcc rId="6368" sId="3" odxf="1" dxf="1">
    <nc r="AL113">
      <v>2</v>
    </nc>
    <odxf>
      <font>
        <sz val="10"/>
        <color auto="1"/>
      </font>
    </odxf>
    <ndxf>
      <font>
        <sz val="10"/>
        <color auto="1"/>
      </font>
    </ndxf>
  </rcc>
  <rcc rId="6369" sId="3" odxf="1" dxf="1">
    <nc r="AM113">
      <v>2</v>
    </nc>
    <odxf>
      <font>
        <sz val="10"/>
        <color auto="1"/>
      </font>
    </odxf>
    <ndxf>
      <font>
        <sz val="10"/>
        <color auto="1"/>
      </font>
    </ndxf>
  </rcc>
  <rcc rId="6370" sId="3" odxf="1" dxf="1">
    <nc r="AN113">
      <v>2</v>
    </nc>
    <odxf>
      <font>
        <sz val="10"/>
        <color auto="1"/>
      </font>
    </odxf>
    <ndxf>
      <font>
        <sz val="10"/>
        <color auto="1"/>
      </font>
    </ndxf>
  </rcc>
  <rcc rId="6371" sId="3" odxf="1" dxf="1">
    <nc r="AO113">
      <v>0</v>
    </nc>
    <odxf>
      <font>
        <sz val="10"/>
        <color auto="1"/>
      </font>
    </odxf>
    <ndxf>
      <font>
        <sz val="10"/>
        <color auto="1"/>
      </font>
    </ndxf>
  </rcc>
  <rcc rId="6372" sId="3" odxf="1" dxf="1">
    <nc r="AP113">
      <v>0</v>
    </nc>
    <odxf>
      <font>
        <sz val="10"/>
        <color auto="1"/>
      </font>
    </odxf>
    <ndxf>
      <font>
        <sz val="10"/>
        <color auto="1"/>
      </font>
    </ndxf>
  </rcc>
  <rcc rId="6373" sId="3" odxf="1" dxf="1">
    <nc r="AQ113">
      <v>0</v>
    </nc>
    <odxf>
      <font>
        <sz val="10"/>
        <color auto="1"/>
      </font>
    </odxf>
    <ndxf>
      <font>
        <sz val="10"/>
        <color auto="1"/>
      </font>
    </ndxf>
  </rcc>
  <rcc rId="6374" sId="3" odxf="1" dxf="1">
    <nc r="AR113">
      <v>0</v>
    </nc>
    <odxf>
      <font>
        <sz val="10"/>
        <color auto="1"/>
      </font>
    </odxf>
    <ndxf>
      <font>
        <sz val="10"/>
        <color auto="1"/>
      </font>
    </ndxf>
  </rcc>
  <rcc rId="6375" sId="3" odxf="1" dxf="1">
    <nc r="AS113">
      <v>0</v>
    </nc>
    <odxf>
      <font>
        <sz val="10"/>
        <color auto="1"/>
      </font>
    </odxf>
    <ndxf>
      <font>
        <sz val="10"/>
        <color auto="1"/>
      </font>
    </ndxf>
  </rcc>
  <rcc rId="6376" sId="3" odxf="1" dxf="1">
    <nc r="AT113">
      <v>0</v>
    </nc>
    <odxf>
      <font>
        <sz val="10"/>
        <color auto="1"/>
      </font>
    </odxf>
    <ndxf>
      <font>
        <sz val="10"/>
        <color auto="1"/>
      </font>
    </ndxf>
  </rcc>
  <rcc rId="6377" sId="3" odxf="1" dxf="1">
    <nc r="AU113">
      <v>0</v>
    </nc>
    <odxf>
      <font>
        <sz val="10"/>
        <color auto="1"/>
      </font>
    </odxf>
    <ndxf>
      <font>
        <sz val="10"/>
        <color auto="1"/>
      </font>
    </ndxf>
  </rcc>
  <rcc rId="6378" sId="3" odxf="1" dxf="1">
    <nc r="AV113">
      <v>0</v>
    </nc>
    <odxf>
      <font>
        <sz val="10"/>
        <color auto="1"/>
      </font>
    </odxf>
    <ndxf>
      <font>
        <sz val="10"/>
        <color auto="1"/>
      </font>
    </ndxf>
  </rcc>
  <rcc rId="6379" sId="3" odxf="1" dxf="1">
    <nc r="AW113">
      <v>0</v>
    </nc>
    <odxf>
      <font>
        <sz val="10"/>
        <color auto="1"/>
      </font>
    </odxf>
    <ndxf>
      <font>
        <sz val="10"/>
        <color auto="1"/>
      </font>
    </ndxf>
  </rcc>
  <rcc rId="6380" sId="3" odxf="1" dxf="1">
    <nc r="AX113">
      <v>0</v>
    </nc>
    <odxf>
      <font>
        <sz val="10"/>
        <color auto="1"/>
      </font>
    </odxf>
    <ndxf>
      <font>
        <sz val="10"/>
        <color auto="1"/>
      </font>
    </ndxf>
  </rcc>
  <rcc rId="6381" sId="3" odxf="1" dxf="1">
    <nc r="AY113">
      <v>0</v>
    </nc>
    <odxf>
      <font>
        <sz val="10"/>
        <color auto="1"/>
      </font>
    </odxf>
    <ndxf>
      <font>
        <sz val="10"/>
        <color auto="1"/>
      </font>
    </ndxf>
  </rcc>
  <rcc rId="6382" sId="3" odxf="1" dxf="1">
    <nc r="AZ113">
      <v>0</v>
    </nc>
    <odxf>
      <font>
        <sz val="10"/>
        <color auto="1"/>
      </font>
    </odxf>
    <ndxf>
      <font>
        <sz val="10"/>
        <color auto="1"/>
      </font>
    </ndxf>
  </rcc>
  <rcc rId="6383" sId="3" odxf="1" dxf="1">
    <nc r="BA1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384" sId="3" odxf="1" dxf="1">
    <nc r="BB113">
      <v>0</v>
    </nc>
    <odxf>
      <font>
        <sz val="10"/>
        <color auto="1"/>
      </font>
    </odxf>
    <ndxf>
      <font>
        <sz val="10"/>
        <color auto="1"/>
      </font>
    </ndxf>
  </rcc>
  <rcc rId="6385" sId="3" odxf="1" dxf="1">
    <nc r="BC1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386" sId="3" odxf="1" dxf="1">
    <nc r="BD113">
      <v>0</v>
    </nc>
    <odxf>
      <font>
        <sz val="10"/>
        <color auto="1"/>
      </font>
    </odxf>
    <ndxf>
      <font>
        <sz val="10"/>
        <color auto="1"/>
      </font>
    </ndxf>
  </rcc>
  <rcc rId="6387" sId="3" odxf="1" dxf="1">
    <nc r="BE1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388" sId="3" odxf="1" dxf="1">
    <nc r="BF113">
      <v>10</v>
    </nc>
    <odxf>
      <font>
        <sz val="10"/>
        <color auto="1"/>
      </font>
    </odxf>
    <ndxf>
      <font>
        <sz val="10"/>
        <color auto="1"/>
      </font>
    </ndxf>
  </rcc>
  <rcc rId="6389" sId="3" odxf="1" dxf="1">
    <nc r="BG113">
      <v>40</v>
    </nc>
    <odxf>
      <font>
        <sz val="10"/>
        <color auto="1"/>
      </font>
    </odxf>
    <ndxf>
      <font>
        <sz val="10"/>
        <color auto="1"/>
      </font>
    </ndxf>
  </rcc>
  <rcc rId="6390" sId="3" odxf="1" dxf="1">
    <nc r="BH113">
      <v>0</v>
    </nc>
    <odxf>
      <font>
        <sz val="10"/>
        <color auto="1"/>
      </font>
    </odxf>
    <ndxf>
      <font>
        <sz val="10"/>
        <color auto="1"/>
      </font>
    </ndxf>
  </rcc>
  <rfmt sheetId="3" sqref="A113:XFD113" start="0" length="0">
    <dxf>
      <alignment vertical="center" wrapText="1"/>
    </dxf>
  </rfmt>
  <rfmt sheetId="3" sqref="A114" start="0" length="0">
    <dxf>
      <font>
        <sz val="10"/>
        <color auto="1"/>
      </font>
    </dxf>
  </rfmt>
  <rcc rId="6391" sId="3" odxf="1" dxf="1">
    <oc r="B114" t="inlineStr">
      <is>
        <t>Bình Thuận</t>
      </is>
    </oc>
    <nc r="B114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114" start="0" length="0">
    <dxf>
      <font>
        <sz val="10"/>
        <color auto="1"/>
      </font>
    </dxf>
  </rfmt>
  <rfmt sheetId="3" sqref="D114" start="0" length="0">
    <dxf>
      <font>
        <sz val="10"/>
        <color auto="1"/>
      </font>
    </dxf>
  </rfmt>
  <rcc rId="6392" sId="3" odxf="1" dxf="1">
    <oc r="E114" t="inlineStr">
      <is>
        <t>NMĐMT HÀM KIỆM</t>
      </is>
    </oc>
    <nc r="E114" t="inlineStr">
      <is>
        <t>NMĐMT HTG</t>
      </is>
    </nc>
    <odxf>
      <font>
        <sz val="10"/>
        <color auto="1"/>
      </font>
    </odxf>
    <ndxf>
      <font>
        <sz val="10"/>
        <color auto="1"/>
      </font>
    </ndxf>
  </rcc>
  <rfmt sheetId="3" sqref="F114" start="0" length="0">
    <dxf>
      <font>
        <sz val="10"/>
        <color auto="1"/>
      </font>
    </dxf>
  </rfmt>
  <rcc rId="6393" sId="3" odxf="1" dxf="1">
    <nc r="G11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394" sId="3" odxf="1" dxf="1">
    <nc r="H114">
      <v>152.69999999999999</v>
    </nc>
    <odxf>
      <font>
        <sz val="10"/>
        <color auto="1"/>
      </font>
    </odxf>
    <ndxf>
      <font>
        <sz val="10"/>
        <color auto="1"/>
      </font>
    </ndxf>
  </rcc>
  <rfmt sheetId="3" sqref="I114" start="0" length="0">
    <dxf>
      <font>
        <sz val="10"/>
        <color auto="1"/>
      </font>
    </dxf>
  </rfmt>
  <rcc rId="6395" sId="3" odxf="1" dxf="1">
    <nc r="J114">
      <v>0.1</v>
    </nc>
    <odxf>
      <font>
        <sz val="10"/>
        <color auto="1"/>
      </font>
    </odxf>
    <ndxf>
      <font>
        <sz val="10"/>
        <color auto="1"/>
      </font>
    </ndxf>
  </rcc>
  <rcc rId="6396" sId="3" odxf="1" dxf="1">
    <nc r="K114">
      <v>0.1</v>
    </nc>
    <odxf>
      <font>
        <sz val="10"/>
        <color auto="1"/>
      </font>
    </odxf>
    <ndxf>
      <font>
        <sz val="10"/>
        <color auto="1"/>
      </font>
    </ndxf>
  </rcc>
  <rcc rId="6397" sId="3" odxf="1" dxf="1">
    <nc r="L114">
      <v>0.1</v>
    </nc>
    <odxf>
      <font>
        <sz val="10"/>
        <color auto="1"/>
      </font>
    </odxf>
    <ndxf>
      <font>
        <sz val="10"/>
        <color auto="1"/>
      </font>
    </ndxf>
  </rcc>
  <rcc rId="6398" sId="3" odxf="1" dxf="1">
    <nc r="M114">
      <v>0.1</v>
    </nc>
    <odxf>
      <font>
        <sz val="10"/>
        <color auto="1"/>
      </font>
    </odxf>
    <ndxf>
      <font>
        <sz val="10"/>
        <color auto="1"/>
      </font>
    </ndxf>
  </rcc>
  <rcc rId="6399" sId="3" odxf="1" dxf="1">
    <nc r="N114">
      <v>0.1</v>
    </nc>
    <odxf>
      <font>
        <sz val="10"/>
        <color auto="1"/>
      </font>
    </odxf>
    <ndxf>
      <font>
        <sz val="10"/>
        <color auto="1"/>
      </font>
    </ndxf>
  </rcc>
  <rcc rId="6400" sId="3" odxf="1" dxf="1">
    <nc r="O114">
      <v>0.1</v>
    </nc>
    <odxf>
      <font>
        <sz val="10"/>
        <color auto="1"/>
      </font>
    </odxf>
    <ndxf>
      <font>
        <sz val="10"/>
        <color auto="1"/>
      </font>
    </ndxf>
  </rcc>
  <rcc rId="6401" sId="3" odxf="1" dxf="1">
    <nc r="P114">
      <v>0.1</v>
    </nc>
    <odxf>
      <font>
        <sz val="10"/>
        <color auto="1"/>
      </font>
    </odxf>
    <ndxf>
      <font>
        <sz val="10"/>
        <color auto="1"/>
      </font>
    </ndxf>
  </rcc>
  <rcc rId="6402" sId="3" odxf="1" dxf="1">
    <nc r="Q114">
      <v>0.1</v>
    </nc>
    <odxf>
      <font>
        <sz val="10"/>
        <color auto="1"/>
      </font>
    </odxf>
    <ndxf>
      <font>
        <sz val="10"/>
        <color auto="1"/>
      </font>
    </ndxf>
  </rcc>
  <rcc rId="6403" sId="3" odxf="1" dxf="1">
    <nc r="R114">
      <v>0.1</v>
    </nc>
    <odxf>
      <font>
        <sz val="10"/>
        <color auto="1"/>
      </font>
    </odxf>
    <ndxf>
      <font>
        <sz val="10"/>
        <color auto="1"/>
      </font>
    </ndxf>
  </rcc>
  <rcc rId="6404" sId="3" odxf="1" dxf="1">
    <nc r="S114">
      <v>0.1</v>
    </nc>
    <odxf>
      <font>
        <sz val="10"/>
        <color auto="1"/>
      </font>
    </odxf>
    <ndxf>
      <font>
        <sz val="10"/>
        <color auto="1"/>
      </font>
    </ndxf>
  </rcc>
  <rcc rId="6405" sId="3" odxf="1" dxf="1">
    <nc r="T114">
      <v>0.1</v>
    </nc>
    <odxf>
      <font>
        <sz val="10"/>
        <color auto="1"/>
      </font>
    </odxf>
    <ndxf>
      <font>
        <sz val="10"/>
        <color auto="1"/>
      </font>
    </ndxf>
  </rcc>
  <rcc rId="6406" sId="3" odxf="1" dxf="1">
    <nc r="U114">
      <v>0.1</v>
    </nc>
    <odxf>
      <font>
        <sz val="10"/>
        <color auto="1"/>
      </font>
    </odxf>
    <ndxf>
      <font>
        <sz val="10"/>
        <color auto="1"/>
      </font>
    </ndxf>
  </rcc>
  <rcc rId="6407" sId="3" odxf="1" dxf="1">
    <nc r="V114">
      <v>2.2000000000000002</v>
    </nc>
    <odxf>
      <font>
        <sz val="10"/>
        <color auto="1"/>
      </font>
    </odxf>
    <ndxf>
      <font>
        <sz val="10"/>
        <color auto="1"/>
      </font>
    </ndxf>
  </rcc>
  <rcc rId="6408" sId="3" odxf="1" dxf="1">
    <nc r="W114">
      <v>6.4</v>
    </nc>
    <odxf>
      <font>
        <sz val="10"/>
        <color auto="1"/>
      </font>
    </odxf>
    <ndxf>
      <font>
        <sz val="10"/>
        <color auto="1"/>
      </font>
    </ndxf>
  </rcc>
  <rcc rId="6409" sId="3" odxf="1" dxf="1">
    <nc r="X114">
      <v>8.8000000000000007</v>
    </nc>
    <odxf>
      <font>
        <sz val="10"/>
        <color auto="1"/>
      </font>
    </odxf>
    <ndxf>
      <font>
        <sz val="10"/>
        <color auto="1"/>
      </font>
    </ndxf>
  </rcc>
  <rcc rId="6410" sId="3" odxf="1" dxf="1">
    <nc r="Y114">
      <v>8.9</v>
    </nc>
    <odxf>
      <font>
        <sz val="10"/>
        <color auto="1"/>
      </font>
    </odxf>
    <ndxf>
      <font>
        <sz val="10"/>
        <color auto="1"/>
      </font>
    </ndxf>
  </rcc>
  <rcc rId="6411" sId="3" odxf="1" dxf="1">
    <nc r="Z114">
      <v>20.9</v>
    </nc>
    <odxf>
      <font>
        <sz val="10"/>
        <color auto="1"/>
      </font>
    </odxf>
    <ndxf>
      <font>
        <sz val="10"/>
        <color auto="1"/>
      </font>
    </ndxf>
  </rcc>
  <rcc rId="6412" sId="3" odxf="1" dxf="1">
    <nc r="AA114">
      <v>16.8</v>
    </nc>
    <odxf>
      <font>
        <sz val="10"/>
        <color auto="1"/>
      </font>
    </odxf>
    <ndxf>
      <font>
        <sz val="10"/>
        <color auto="1"/>
      </font>
    </ndxf>
  </rcc>
  <rcc rId="6413" sId="3" odxf="1" dxf="1">
    <nc r="AB114">
      <v>6.6</v>
    </nc>
    <odxf>
      <font>
        <sz val="10"/>
        <color auto="1"/>
      </font>
    </odxf>
    <ndxf>
      <font>
        <sz val="10"/>
        <color auto="1"/>
      </font>
    </ndxf>
  </rcc>
  <rcc rId="6414" sId="3" odxf="1" dxf="1">
    <nc r="AC114">
      <v>11.7</v>
    </nc>
    <odxf>
      <font>
        <sz val="10"/>
        <color auto="1"/>
      </font>
    </odxf>
    <ndxf>
      <font>
        <sz val="10"/>
        <color auto="1"/>
      </font>
    </ndxf>
  </rcc>
  <rcc rId="6415" sId="3" odxf="1" dxf="1">
    <nc r="AD114">
      <v>35.200000000000003</v>
    </nc>
    <odxf>
      <font>
        <sz val="10"/>
        <color auto="1"/>
      </font>
    </odxf>
    <ndxf>
      <font>
        <sz val="10"/>
        <color auto="1"/>
      </font>
    </ndxf>
  </rcc>
  <rcc rId="6416" sId="3" odxf="1" dxf="1">
    <nc r="AE114">
      <v>31.5</v>
    </nc>
    <odxf>
      <font>
        <sz val="10"/>
        <color auto="1"/>
      </font>
    </odxf>
    <ndxf>
      <font>
        <sz val="10"/>
        <color auto="1"/>
      </font>
    </ndxf>
  </rcc>
  <rcc rId="6417" sId="3" odxf="1" dxf="1">
    <nc r="AF114">
      <v>24.5</v>
    </nc>
    <odxf>
      <font>
        <sz val="10"/>
        <color auto="1"/>
      </font>
    </odxf>
    <ndxf>
      <font>
        <sz val="10"/>
        <color auto="1"/>
      </font>
    </ndxf>
  </rcc>
  <rcc rId="6418" sId="3" odxf="1" dxf="1">
    <nc r="AG114">
      <v>23.7</v>
    </nc>
    <odxf>
      <font>
        <sz val="10"/>
        <color auto="1"/>
      </font>
    </odxf>
    <ndxf>
      <font>
        <sz val="10"/>
        <color auto="1"/>
      </font>
    </ndxf>
  </rcc>
  <rcc rId="6419" sId="3" odxf="1" dxf="1">
    <nc r="AH114">
      <v>26.5</v>
    </nc>
    <odxf>
      <font>
        <sz val="10"/>
        <color auto="1"/>
      </font>
    </odxf>
    <ndxf>
      <font>
        <sz val="10"/>
        <color auto="1"/>
      </font>
    </ndxf>
  </rcc>
  <rcc rId="6420" sId="3" odxf="1" dxf="1">
    <nc r="AI114">
      <v>23</v>
    </nc>
    <odxf>
      <font>
        <sz val="10"/>
        <color auto="1"/>
      </font>
    </odxf>
    <ndxf>
      <font>
        <sz val="10"/>
        <color auto="1"/>
      </font>
    </ndxf>
  </rcc>
  <rcc rId="6421" sId="3" odxf="1" dxf="1">
    <nc r="AJ114">
      <v>5.8</v>
    </nc>
    <odxf>
      <font>
        <sz val="10"/>
        <color auto="1"/>
      </font>
    </odxf>
    <ndxf>
      <font>
        <sz val="10"/>
        <color auto="1"/>
      </font>
    </ndxf>
  </rcc>
  <rcc rId="6422" sId="3" odxf="1" dxf="1">
    <nc r="AK114">
      <v>2.1</v>
    </nc>
    <odxf>
      <font>
        <sz val="10"/>
        <color auto="1"/>
      </font>
    </odxf>
    <ndxf>
      <font>
        <sz val="10"/>
        <color auto="1"/>
      </font>
    </ndxf>
  </rcc>
  <rcc rId="6423" sId="3" odxf="1" dxf="1">
    <nc r="AL114">
      <v>10.1</v>
    </nc>
    <odxf>
      <font>
        <sz val="10"/>
        <color auto="1"/>
      </font>
    </odxf>
    <ndxf>
      <font>
        <sz val="10"/>
        <color auto="1"/>
      </font>
    </ndxf>
  </rcc>
  <rcc rId="6424" sId="3" odxf="1" dxf="1">
    <nc r="AM114">
      <v>28.8</v>
    </nc>
    <odxf>
      <font>
        <sz val="10"/>
        <color auto="1"/>
      </font>
    </odxf>
    <ndxf>
      <font>
        <sz val="10"/>
        <color auto="1"/>
      </font>
    </ndxf>
  </rcc>
  <rcc rId="6425" sId="3" odxf="1" dxf="1">
    <nc r="AN114">
      <v>15</v>
    </nc>
    <odxf>
      <font>
        <sz val="10"/>
        <color auto="1"/>
      </font>
    </odxf>
    <ndxf>
      <font>
        <sz val="10"/>
        <color auto="1"/>
      </font>
    </ndxf>
  </rcc>
  <rcc rId="6426" sId="3" odxf="1" dxf="1">
    <nc r="AO114">
      <v>8.4</v>
    </nc>
    <odxf>
      <font>
        <sz val="10"/>
        <color auto="1"/>
      </font>
    </odxf>
    <ndxf>
      <font>
        <sz val="10"/>
        <color auto="1"/>
      </font>
    </ndxf>
  </rcc>
  <rcc rId="6427" sId="3" odxf="1" dxf="1">
    <nc r="AP114">
      <v>2.9</v>
    </nc>
    <odxf>
      <font>
        <sz val="10"/>
        <color auto="1"/>
      </font>
    </odxf>
    <ndxf>
      <font>
        <sz val="10"/>
        <color auto="1"/>
      </font>
    </ndxf>
  </rcc>
  <rcc rId="6428" sId="3" odxf="1" dxf="1">
    <nc r="AQ114">
      <v>1.9</v>
    </nc>
    <odxf>
      <font>
        <sz val="10"/>
        <color auto="1"/>
      </font>
    </odxf>
    <ndxf>
      <font>
        <sz val="10"/>
        <color auto="1"/>
      </font>
    </ndxf>
  </rcc>
  <rcc rId="6429" sId="3" odxf="1" dxf="1">
    <nc r="AR114">
      <v>0.1</v>
    </nc>
    <odxf>
      <font>
        <sz val="10"/>
        <color auto="1"/>
      </font>
    </odxf>
    <ndxf>
      <font>
        <sz val="10"/>
        <color auto="1"/>
      </font>
    </ndxf>
  </rcc>
  <rcc rId="6430" sId="3" odxf="1" dxf="1">
    <nc r="AS114">
      <v>0.1</v>
    </nc>
    <odxf>
      <font>
        <sz val="10"/>
        <color auto="1"/>
      </font>
    </odxf>
    <ndxf>
      <font>
        <sz val="10"/>
        <color auto="1"/>
      </font>
    </ndxf>
  </rcc>
  <rcc rId="6431" sId="3" odxf="1" dxf="1">
    <nc r="AT114">
      <v>0.1</v>
    </nc>
    <odxf>
      <font>
        <sz val="10"/>
        <color auto="1"/>
      </font>
    </odxf>
    <ndxf>
      <font>
        <sz val="10"/>
        <color auto="1"/>
      </font>
    </ndxf>
  </rcc>
  <rcc rId="6432" sId="3" odxf="1" dxf="1">
    <nc r="AU114">
      <v>0.1</v>
    </nc>
    <odxf>
      <font>
        <sz val="10"/>
        <color auto="1"/>
      </font>
    </odxf>
    <ndxf>
      <font>
        <sz val="10"/>
        <color auto="1"/>
      </font>
    </ndxf>
  </rcc>
  <rcc rId="6433" sId="3" odxf="1" dxf="1">
    <nc r="AV114">
      <v>0.1</v>
    </nc>
    <odxf>
      <font>
        <sz val="10"/>
        <color auto="1"/>
      </font>
    </odxf>
    <ndxf>
      <font>
        <sz val="10"/>
        <color auto="1"/>
      </font>
    </ndxf>
  </rcc>
  <rcc rId="6434" sId="3" odxf="1" dxf="1">
    <nc r="AW114">
      <v>0.1</v>
    </nc>
    <odxf>
      <font>
        <sz val="10"/>
        <color auto="1"/>
      </font>
    </odxf>
    <ndxf>
      <font>
        <sz val="10"/>
        <color auto="1"/>
      </font>
    </ndxf>
  </rcc>
  <rcc rId="6435" sId="3" odxf="1" dxf="1">
    <nc r="AX114">
      <v>0.1</v>
    </nc>
    <odxf>
      <font>
        <sz val="10"/>
        <color auto="1"/>
      </font>
    </odxf>
    <ndxf>
      <font>
        <sz val="10"/>
        <color auto="1"/>
      </font>
    </ndxf>
  </rcc>
  <rcc rId="6436" sId="3" odxf="1" dxf="1">
    <nc r="AY114">
      <v>0.1</v>
    </nc>
    <odxf>
      <font>
        <sz val="10"/>
        <color auto="1"/>
      </font>
    </odxf>
    <ndxf>
      <font>
        <sz val="10"/>
        <color auto="1"/>
      </font>
    </ndxf>
  </rcc>
  <rcc rId="6437" sId="3" odxf="1" dxf="1">
    <nc r="AZ114">
      <v>0.1</v>
    </nc>
    <odxf>
      <font>
        <sz val="10"/>
        <color auto="1"/>
      </font>
    </odxf>
    <ndxf>
      <font>
        <sz val="10"/>
        <color auto="1"/>
      </font>
    </ndxf>
  </rcc>
  <rcc rId="6438" sId="3" odxf="1" dxf="1">
    <nc r="BA1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439" sId="3" odxf="1" dxf="1">
    <nc r="BB114">
      <v>0.1</v>
    </nc>
    <odxf>
      <font>
        <sz val="10"/>
        <color auto="1"/>
      </font>
    </odxf>
    <ndxf>
      <font>
        <sz val="10"/>
        <color auto="1"/>
      </font>
    </ndxf>
  </rcc>
  <rcc rId="6440" sId="3" odxf="1" dxf="1">
    <nc r="BC1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441" sId="3" odxf="1" dxf="1">
    <nc r="BD114">
      <v>0.1</v>
    </nc>
    <odxf>
      <font>
        <sz val="10"/>
        <color auto="1"/>
      </font>
    </odxf>
    <ndxf>
      <font>
        <sz val="10"/>
        <color auto="1"/>
      </font>
    </ndxf>
  </rcc>
  <rcc rId="6442" sId="3" odxf="1" dxf="1">
    <nc r="BE1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443" sId="3" odxf="1" dxf="1">
    <nc r="BF114">
      <v>6.4</v>
    </nc>
    <odxf>
      <font>
        <sz val="10"/>
        <color auto="1"/>
      </font>
    </odxf>
    <ndxf>
      <font>
        <sz val="10"/>
        <color auto="1"/>
      </font>
    </ndxf>
  </rcc>
  <rcc rId="6444" sId="3" odxf="1" dxf="1">
    <nc r="BG114">
      <v>37.6</v>
    </nc>
    <odxf>
      <font>
        <sz val="10"/>
        <color auto="1"/>
      </font>
    </odxf>
    <ndxf>
      <font>
        <sz val="10"/>
        <color auto="1"/>
      </font>
    </ndxf>
  </rcc>
  <rcc rId="6445" sId="3" odxf="1" dxf="1">
    <nc r="BH114">
      <v>0</v>
    </nc>
    <odxf>
      <font>
        <sz val="10"/>
        <color auto="1"/>
      </font>
    </odxf>
    <ndxf>
      <font>
        <sz val="10"/>
        <color auto="1"/>
      </font>
    </ndxf>
  </rcc>
  <rfmt sheetId="3" sqref="A114:XFD114" start="0" length="0">
    <dxf>
      <alignment vertical="center" wrapText="1"/>
    </dxf>
  </rfmt>
  <rfmt sheetId="3" sqref="A115" start="0" length="0">
    <dxf>
      <font>
        <sz val="10"/>
        <color auto="1"/>
      </font>
    </dxf>
  </rfmt>
  <rcc rId="6446" sId="3" odxf="1" dxf="1">
    <oc r="B115" t="inlineStr">
      <is>
        <t>Bình Thuận</t>
      </is>
    </oc>
    <nc r="B115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115" start="0" length="0">
    <dxf>
      <font>
        <sz val="10"/>
        <color auto="1"/>
      </font>
    </dxf>
  </rfmt>
  <rfmt sheetId="3" sqref="D115" start="0" length="0">
    <dxf>
      <font>
        <sz val="10"/>
        <color auto="1"/>
      </font>
    </dxf>
  </rfmt>
  <rcc rId="6447" sId="3" odxf="1" dxf="1">
    <oc r="E115" t="inlineStr">
      <is>
        <t>NMĐMT HÀM KIỆM</t>
      </is>
    </oc>
    <nc r="E115" t="inlineStr">
      <is>
        <t>NMĐMT HTG</t>
      </is>
    </nc>
    <odxf>
      <font>
        <sz val="10"/>
        <color auto="1"/>
      </font>
    </odxf>
    <ndxf>
      <font>
        <sz val="10"/>
        <color auto="1"/>
      </font>
    </ndxf>
  </rcc>
  <rfmt sheetId="3" sqref="F115" start="0" length="0">
    <dxf>
      <font>
        <sz val="10"/>
        <color auto="1"/>
      </font>
    </dxf>
  </rfmt>
  <rcc rId="6448" sId="3" odxf="1" dxf="1">
    <nc r="G11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449" sId="3" odxf="1" dxf="1">
    <nc r="H115">
      <v>152.69999999999999</v>
    </nc>
    <odxf>
      <font>
        <sz val="10"/>
        <color auto="1"/>
      </font>
    </odxf>
    <ndxf>
      <font>
        <sz val="10"/>
        <color auto="1"/>
      </font>
    </ndxf>
  </rcc>
  <rfmt sheetId="3" sqref="I115" start="0" length="0">
    <dxf>
      <font>
        <sz val="10"/>
        <color auto="1"/>
      </font>
    </dxf>
  </rfmt>
  <rcc rId="6450" sId="3" odxf="1" dxf="1">
    <nc r="J115">
      <v>0</v>
    </nc>
    <odxf>
      <font>
        <sz val="10"/>
        <color auto="1"/>
      </font>
    </odxf>
    <ndxf>
      <font>
        <sz val="10"/>
        <color auto="1"/>
      </font>
    </ndxf>
  </rcc>
  <rcc rId="6451" sId="3" odxf="1" dxf="1">
    <nc r="K115">
      <v>0</v>
    </nc>
    <odxf>
      <font>
        <sz val="10"/>
        <color auto="1"/>
      </font>
    </odxf>
    <ndxf>
      <font>
        <sz val="10"/>
        <color auto="1"/>
      </font>
    </ndxf>
  </rcc>
  <rcc rId="6452" sId="3" odxf="1" dxf="1">
    <nc r="L115">
      <v>0</v>
    </nc>
    <odxf>
      <font>
        <sz val="10"/>
        <color auto="1"/>
      </font>
    </odxf>
    <ndxf>
      <font>
        <sz val="10"/>
        <color auto="1"/>
      </font>
    </ndxf>
  </rcc>
  <rcc rId="6453" sId="3" odxf="1" dxf="1">
    <nc r="M115">
      <v>0</v>
    </nc>
    <odxf>
      <font>
        <sz val="10"/>
        <color auto="1"/>
      </font>
    </odxf>
    <ndxf>
      <font>
        <sz val="10"/>
        <color auto="1"/>
      </font>
    </ndxf>
  </rcc>
  <rcc rId="6454" sId="3" odxf="1" dxf="1">
    <nc r="N115">
      <v>0</v>
    </nc>
    <odxf>
      <font>
        <sz val="10"/>
        <color auto="1"/>
      </font>
    </odxf>
    <ndxf>
      <font>
        <sz val="10"/>
        <color auto="1"/>
      </font>
    </ndxf>
  </rcc>
  <rcc rId="6455" sId="3" odxf="1" dxf="1">
    <nc r="O115">
      <v>0</v>
    </nc>
    <odxf>
      <font>
        <sz val="10"/>
        <color auto="1"/>
      </font>
    </odxf>
    <ndxf>
      <font>
        <sz val="10"/>
        <color auto="1"/>
      </font>
    </ndxf>
  </rcc>
  <rcc rId="6456" sId="3" odxf="1" dxf="1">
    <nc r="P115">
      <v>0</v>
    </nc>
    <odxf>
      <font>
        <sz val="10"/>
        <color auto="1"/>
      </font>
    </odxf>
    <ndxf>
      <font>
        <sz val="10"/>
        <color auto="1"/>
      </font>
    </ndxf>
  </rcc>
  <rcc rId="6457" sId="3" odxf="1" dxf="1">
    <nc r="Q115">
      <v>0</v>
    </nc>
    <odxf>
      <font>
        <sz val="10"/>
        <color auto="1"/>
      </font>
    </odxf>
    <ndxf>
      <font>
        <sz val="10"/>
        <color auto="1"/>
      </font>
    </ndxf>
  </rcc>
  <rcc rId="6458" sId="3" odxf="1" dxf="1">
    <nc r="R115">
      <v>0</v>
    </nc>
    <odxf>
      <font>
        <sz val="10"/>
        <color auto="1"/>
      </font>
    </odxf>
    <ndxf>
      <font>
        <sz val="10"/>
        <color auto="1"/>
      </font>
    </ndxf>
  </rcc>
  <rcc rId="6459" sId="3" odxf="1" dxf="1">
    <nc r="S115">
      <v>0</v>
    </nc>
    <odxf>
      <font>
        <sz val="10"/>
        <color auto="1"/>
      </font>
    </odxf>
    <ndxf>
      <font>
        <sz val="10"/>
        <color auto="1"/>
      </font>
    </ndxf>
  </rcc>
  <rcc rId="6460" sId="3" odxf="1" dxf="1">
    <nc r="T115">
      <v>0</v>
    </nc>
    <odxf>
      <font>
        <sz val="10"/>
        <color auto="1"/>
      </font>
    </odxf>
    <ndxf>
      <font>
        <sz val="10"/>
        <color auto="1"/>
      </font>
    </ndxf>
  </rcc>
  <rcc rId="6461" sId="3" odxf="1" dxf="1">
    <nc r="U115">
      <v>0</v>
    </nc>
    <odxf>
      <font>
        <sz val="10"/>
        <color auto="1"/>
      </font>
    </odxf>
    <ndxf>
      <font>
        <sz val="10"/>
        <color auto="1"/>
      </font>
    </ndxf>
  </rcc>
  <rcc rId="6462" sId="3" odxf="1" dxf="1">
    <nc r="V115">
      <v>-0.1</v>
    </nc>
    <odxf>
      <font>
        <sz val="10"/>
        <color auto="1"/>
      </font>
    </odxf>
    <ndxf>
      <font>
        <sz val="10"/>
        <color auto="1"/>
      </font>
    </ndxf>
  </rcc>
  <rcc rId="6463" sId="3" odxf="1" dxf="1">
    <nc r="W115">
      <v>-0.3</v>
    </nc>
    <odxf>
      <font>
        <sz val="10"/>
        <color auto="1"/>
      </font>
    </odxf>
    <ndxf>
      <font>
        <sz val="10"/>
        <color auto="1"/>
      </font>
    </ndxf>
  </rcc>
  <rcc rId="6464" sId="3" odxf="1" dxf="1">
    <nc r="X115">
      <v>-0.5</v>
    </nc>
    <odxf>
      <font>
        <sz val="10"/>
        <color auto="1"/>
      </font>
    </odxf>
    <ndxf>
      <font>
        <sz val="10"/>
        <color auto="1"/>
      </font>
    </ndxf>
  </rcc>
  <rcc rId="6465" sId="3" odxf="1" dxf="1">
    <nc r="Y115">
      <v>-0.5</v>
    </nc>
    <odxf>
      <font>
        <sz val="10"/>
        <color auto="1"/>
      </font>
    </odxf>
    <ndxf>
      <font>
        <sz val="10"/>
        <color auto="1"/>
      </font>
    </ndxf>
  </rcc>
  <rcc rId="6466" sId="3" odxf="1" dxf="1">
    <nc r="Z115">
      <v>-2.2000000000000002</v>
    </nc>
    <odxf>
      <font>
        <sz val="10"/>
        <color auto="1"/>
      </font>
    </odxf>
    <ndxf>
      <font>
        <sz val="10"/>
        <color auto="1"/>
      </font>
    </ndxf>
  </rcc>
  <rcc rId="6467" sId="3" odxf="1" dxf="1">
    <nc r="AA115">
      <v>-1.4</v>
    </nc>
    <odxf>
      <font>
        <sz val="10"/>
        <color auto="1"/>
      </font>
    </odxf>
    <ndxf>
      <font>
        <sz val="10"/>
        <color auto="1"/>
      </font>
    </ndxf>
  </rcc>
  <rcc rId="6468" sId="3" odxf="1" dxf="1">
    <nc r="AB115">
      <v>-0.3</v>
    </nc>
    <odxf>
      <font>
        <sz val="10"/>
        <color auto="1"/>
      </font>
    </odxf>
    <ndxf>
      <font>
        <sz val="10"/>
        <color auto="1"/>
      </font>
    </ndxf>
  </rcc>
  <rcc rId="6469" sId="3" odxf="1" dxf="1">
    <nc r="AC115">
      <v>-0.8</v>
    </nc>
    <odxf>
      <font>
        <sz val="10"/>
        <color auto="1"/>
      </font>
    </odxf>
    <ndxf>
      <font>
        <sz val="10"/>
        <color auto="1"/>
      </font>
    </ndxf>
  </rcc>
  <rcc rId="6470" sId="3" odxf="1" dxf="1">
    <nc r="AD115">
      <v>-5.0999999999999996</v>
    </nc>
    <odxf>
      <font>
        <sz val="10"/>
        <color auto="1"/>
      </font>
    </odxf>
    <ndxf>
      <font>
        <sz val="10"/>
        <color auto="1"/>
      </font>
    </ndxf>
  </rcc>
  <rcc rId="6471" sId="3" odxf="1" dxf="1">
    <nc r="AE115">
      <v>-4.3</v>
    </nc>
    <odxf>
      <font>
        <sz val="10"/>
        <color auto="1"/>
      </font>
    </odxf>
    <ndxf>
      <font>
        <sz val="10"/>
        <color auto="1"/>
      </font>
    </ndxf>
  </rcc>
  <rcc rId="6472" sId="3" odxf="1" dxf="1">
    <nc r="AF115">
      <v>-2.6</v>
    </nc>
    <odxf>
      <font>
        <sz val="10"/>
        <color auto="1"/>
      </font>
    </odxf>
    <ndxf>
      <font>
        <sz val="10"/>
        <color auto="1"/>
      </font>
    </ndxf>
  </rcc>
  <rcc rId="6473" sId="3" odxf="1" dxf="1">
    <nc r="AG115">
      <v>-2.6</v>
    </nc>
    <odxf>
      <font>
        <sz val="10"/>
        <color auto="1"/>
      </font>
    </odxf>
    <ndxf>
      <font>
        <sz val="10"/>
        <color auto="1"/>
      </font>
    </ndxf>
  </rcc>
  <rcc rId="6474" sId="3" odxf="1" dxf="1">
    <nc r="AH115">
      <v>-3.1</v>
    </nc>
    <odxf>
      <font>
        <sz val="10"/>
        <color auto="1"/>
      </font>
    </odxf>
    <ndxf>
      <font>
        <sz val="10"/>
        <color auto="1"/>
      </font>
    </ndxf>
  </rcc>
  <rcc rId="6475" sId="3" odxf="1" dxf="1">
    <nc r="AI115">
      <v>-2.5</v>
    </nc>
    <odxf>
      <font>
        <sz val="10"/>
        <color auto="1"/>
      </font>
    </odxf>
    <ndxf>
      <font>
        <sz val="10"/>
        <color auto="1"/>
      </font>
    </ndxf>
  </rcc>
  <rcc rId="6476" sId="3" odxf="1" dxf="1">
    <nc r="AJ115">
      <v>-0.2</v>
    </nc>
    <odxf>
      <font>
        <sz val="10"/>
        <color auto="1"/>
      </font>
    </odxf>
    <ndxf>
      <font>
        <sz val="10"/>
        <color auto="1"/>
      </font>
    </ndxf>
  </rcc>
  <rcc rId="6477" sId="3" odxf="1" dxf="1">
    <nc r="AK115">
      <v>-0.1</v>
    </nc>
    <odxf>
      <font>
        <sz val="10"/>
        <color auto="1"/>
      </font>
    </odxf>
    <ndxf>
      <font>
        <sz val="10"/>
        <color auto="1"/>
      </font>
    </ndxf>
  </rcc>
  <rcc rId="6478" sId="3" odxf="1" dxf="1">
    <nc r="AL115">
      <v>-0.6</v>
    </nc>
    <odxf>
      <font>
        <sz val="10"/>
        <color auto="1"/>
      </font>
    </odxf>
    <ndxf>
      <font>
        <sz val="10"/>
        <color auto="1"/>
      </font>
    </ndxf>
  </rcc>
  <rcc rId="6479" sId="3" odxf="1" dxf="1">
    <nc r="AM115">
      <v>-3.7</v>
    </nc>
    <odxf>
      <font>
        <sz val="10"/>
        <color auto="1"/>
      </font>
    </odxf>
    <ndxf>
      <font>
        <sz val="10"/>
        <color auto="1"/>
      </font>
    </ndxf>
  </rcc>
  <rcc rId="6480" sId="3" odxf="1" dxf="1">
    <nc r="AN115">
      <v>-1.1000000000000001</v>
    </nc>
    <odxf>
      <font>
        <sz val="10"/>
        <color auto="1"/>
      </font>
    </odxf>
    <ndxf>
      <font>
        <sz val="10"/>
        <color auto="1"/>
      </font>
    </ndxf>
  </rcc>
  <rcc rId="6481" sId="3" odxf="1" dxf="1">
    <nc r="AO115">
      <v>-0.5</v>
    </nc>
    <odxf>
      <font>
        <sz val="10"/>
        <color auto="1"/>
      </font>
    </odxf>
    <ndxf>
      <font>
        <sz val="10"/>
        <color auto="1"/>
      </font>
    </ndxf>
  </rcc>
  <rcc rId="6482" sId="3" odxf="1" dxf="1">
    <nc r="AP115">
      <v>-0.1</v>
    </nc>
    <odxf>
      <font>
        <sz val="10"/>
        <color auto="1"/>
      </font>
    </odxf>
    <ndxf>
      <font>
        <sz val="10"/>
        <color auto="1"/>
      </font>
    </ndxf>
  </rcc>
  <rcc rId="6483" sId="3" odxf="1" dxf="1">
    <nc r="AQ115">
      <v>-0.1</v>
    </nc>
    <odxf>
      <font>
        <sz val="10"/>
        <color auto="1"/>
      </font>
    </odxf>
    <ndxf>
      <font>
        <sz val="10"/>
        <color auto="1"/>
      </font>
    </ndxf>
  </rcc>
  <rcc rId="6484" sId="3" odxf="1" dxf="1">
    <nc r="AR115">
      <v>0</v>
    </nc>
    <odxf>
      <font>
        <sz val="10"/>
        <color auto="1"/>
      </font>
    </odxf>
    <ndxf>
      <font>
        <sz val="10"/>
        <color auto="1"/>
      </font>
    </ndxf>
  </rcc>
  <rcc rId="6485" sId="3" odxf="1" dxf="1">
    <nc r="AS115">
      <v>0</v>
    </nc>
    <odxf>
      <font>
        <sz val="10"/>
        <color auto="1"/>
      </font>
    </odxf>
    <ndxf>
      <font>
        <sz val="10"/>
        <color auto="1"/>
      </font>
    </ndxf>
  </rcc>
  <rcc rId="6486" sId="3" odxf="1" dxf="1">
    <nc r="AT115">
      <v>0</v>
    </nc>
    <odxf>
      <font>
        <sz val="10"/>
        <color auto="1"/>
      </font>
    </odxf>
    <ndxf>
      <font>
        <sz val="10"/>
        <color auto="1"/>
      </font>
    </ndxf>
  </rcc>
  <rcc rId="6487" sId="3" odxf="1" dxf="1">
    <nc r="AU115">
      <v>0</v>
    </nc>
    <odxf>
      <font>
        <sz val="10"/>
        <color auto="1"/>
      </font>
    </odxf>
    <ndxf>
      <font>
        <sz val="10"/>
        <color auto="1"/>
      </font>
    </ndxf>
  </rcc>
  <rcc rId="6488" sId="3" odxf="1" dxf="1">
    <nc r="AV115">
      <v>0</v>
    </nc>
    <odxf>
      <font>
        <sz val="10"/>
        <color auto="1"/>
      </font>
    </odxf>
    <ndxf>
      <font>
        <sz val="10"/>
        <color auto="1"/>
      </font>
    </ndxf>
  </rcc>
  <rcc rId="6489" sId="3" odxf="1" dxf="1">
    <nc r="AW115">
      <v>0</v>
    </nc>
    <odxf>
      <font>
        <sz val="10"/>
        <color auto="1"/>
      </font>
    </odxf>
    <ndxf>
      <font>
        <sz val="10"/>
        <color auto="1"/>
      </font>
    </ndxf>
  </rcc>
  <rcc rId="6490" sId="3" odxf="1" dxf="1">
    <nc r="AX115">
      <v>0.1</v>
    </nc>
    <odxf>
      <font>
        <sz val="10"/>
        <color auto="1"/>
      </font>
    </odxf>
    <ndxf>
      <font>
        <sz val="10"/>
        <color auto="1"/>
      </font>
    </ndxf>
  </rcc>
  <rcc rId="6491" sId="3" odxf="1" dxf="1">
    <nc r="AY115">
      <v>0</v>
    </nc>
    <odxf>
      <font>
        <sz val="10"/>
        <color auto="1"/>
      </font>
    </odxf>
    <ndxf>
      <font>
        <sz val="10"/>
        <color auto="1"/>
      </font>
    </ndxf>
  </rcc>
  <rcc rId="6492" sId="3" odxf="1" dxf="1">
    <nc r="AZ115">
      <v>0</v>
    </nc>
    <odxf>
      <font>
        <sz val="10"/>
        <color auto="1"/>
      </font>
    </odxf>
    <ndxf>
      <font>
        <sz val="10"/>
        <color auto="1"/>
      </font>
    </ndxf>
  </rcc>
  <rcc rId="6493" sId="3" odxf="1" dxf="1">
    <nc r="BA1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494" sId="3" odxf="1" dxf="1">
    <nc r="BB115">
      <v>0</v>
    </nc>
    <odxf>
      <font>
        <sz val="10"/>
        <color auto="1"/>
      </font>
    </odxf>
    <ndxf>
      <font>
        <sz val="10"/>
        <color auto="1"/>
      </font>
    </ndxf>
  </rcc>
  <rcc rId="6495" sId="3" odxf="1" dxf="1">
    <nc r="BC1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496" sId="3" odxf="1" dxf="1">
    <nc r="BD115">
      <v>0</v>
    </nc>
    <odxf>
      <font>
        <sz val="10"/>
        <color auto="1"/>
      </font>
    </odxf>
    <ndxf>
      <font>
        <sz val="10"/>
        <color auto="1"/>
      </font>
    </ndxf>
  </rcc>
  <rcc rId="6497" sId="3" odxf="1" dxf="1">
    <nc r="BE1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498" sId="3" odxf="1" dxf="1">
    <nc r="BF115">
      <v>6.4</v>
    </nc>
    <odxf>
      <font>
        <sz val="10"/>
        <color auto="1"/>
      </font>
    </odxf>
    <ndxf>
      <font>
        <sz val="10"/>
        <color auto="1"/>
      </font>
    </ndxf>
  </rcc>
  <rcc rId="6499" sId="3" odxf="1" dxf="1">
    <nc r="BG115">
      <v>37.6</v>
    </nc>
    <odxf>
      <font>
        <sz val="10"/>
        <color auto="1"/>
      </font>
    </odxf>
    <ndxf>
      <font>
        <sz val="10"/>
        <color auto="1"/>
      </font>
    </ndxf>
  </rcc>
  <rcc rId="6500" sId="3" odxf="1" dxf="1">
    <nc r="BH115">
      <v>0</v>
    </nc>
    <odxf>
      <font>
        <sz val="10"/>
        <color auto="1"/>
      </font>
    </odxf>
    <ndxf>
      <font>
        <sz val="10"/>
        <color auto="1"/>
      </font>
    </ndxf>
  </rcc>
  <rfmt sheetId="3" sqref="A115:XFD115" start="0" length="0">
    <dxf>
      <alignment vertical="center" wrapText="1"/>
    </dxf>
  </rfmt>
  <rfmt sheetId="3" sqref="A116" start="0" length="0">
    <dxf>
      <font>
        <sz val="10"/>
        <color auto="1"/>
      </font>
    </dxf>
  </rfmt>
  <rfmt sheetId="3" sqref="B116" start="0" length="0">
    <dxf>
      <font>
        <sz val="10"/>
        <color auto="1"/>
      </font>
    </dxf>
  </rfmt>
  <rfmt sheetId="3" sqref="C116" start="0" length="0">
    <dxf>
      <font>
        <sz val="10"/>
        <color auto="1"/>
      </font>
    </dxf>
  </rfmt>
  <rfmt sheetId="3" sqref="D116" start="0" length="0">
    <dxf>
      <font>
        <sz val="10"/>
        <color auto="1"/>
      </font>
    </dxf>
  </rfmt>
  <rcc rId="6501" sId="3" odxf="1" dxf="1">
    <oc r="E116" t="inlineStr">
      <is>
        <t>NMĐMT HÀM PHÚ 2</t>
      </is>
    </oc>
    <nc r="E116" t="inlineStr">
      <is>
        <t>NMĐMT HÀM KIỆM</t>
      </is>
    </nc>
    <odxf>
      <font>
        <sz val="10"/>
        <color auto="1"/>
      </font>
    </odxf>
    <ndxf>
      <font>
        <sz val="10"/>
        <color auto="1"/>
      </font>
    </ndxf>
  </rcc>
  <rfmt sheetId="3" sqref="F116" start="0" length="0">
    <dxf>
      <font>
        <sz val="10"/>
        <color auto="1"/>
      </font>
    </dxf>
  </rfmt>
  <rcc rId="6502" sId="3" odxf="1" dxf="1">
    <nc r="G11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503" sId="3" odxf="1" dxf="1">
    <nc r="H116">
      <v>178.5</v>
    </nc>
    <odxf>
      <font>
        <sz val="10"/>
        <color auto="1"/>
      </font>
    </odxf>
    <ndxf>
      <font>
        <sz val="10"/>
        <color auto="1"/>
      </font>
    </ndxf>
  </rcc>
  <rfmt sheetId="3" sqref="I116" start="0" length="0">
    <dxf>
      <font>
        <sz val="10"/>
        <color auto="1"/>
      </font>
    </dxf>
  </rfmt>
  <rcc rId="6504" sId="3" odxf="1" dxf="1">
    <nc r="J116">
      <v>0.2</v>
    </nc>
    <odxf>
      <font>
        <sz val="10"/>
        <color auto="1"/>
      </font>
    </odxf>
    <ndxf>
      <font>
        <sz val="10"/>
        <color auto="1"/>
      </font>
    </ndxf>
  </rcc>
  <rcc rId="6505" sId="3" odxf="1" dxf="1">
    <nc r="K116">
      <v>0.2</v>
    </nc>
    <odxf>
      <font>
        <sz val="10"/>
        <color auto="1"/>
      </font>
    </odxf>
    <ndxf>
      <font>
        <sz val="10"/>
        <color auto="1"/>
      </font>
    </ndxf>
  </rcc>
  <rcc rId="6506" sId="3" odxf="1" dxf="1">
    <nc r="L116">
      <v>0.2</v>
    </nc>
    <odxf>
      <font>
        <sz val="10"/>
        <color auto="1"/>
      </font>
    </odxf>
    <ndxf>
      <font>
        <sz val="10"/>
        <color auto="1"/>
      </font>
    </ndxf>
  </rcc>
  <rcc rId="6507" sId="3" odxf="1" dxf="1">
    <nc r="M116">
      <v>0.2</v>
    </nc>
    <odxf>
      <font>
        <sz val="10"/>
        <color auto="1"/>
      </font>
    </odxf>
    <ndxf>
      <font>
        <sz val="10"/>
        <color auto="1"/>
      </font>
    </ndxf>
  </rcc>
  <rcc rId="6508" sId="3" odxf="1" dxf="1">
    <nc r="N116">
      <v>0.2</v>
    </nc>
    <odxf>
      <font>
        <sz val="10"/>
        <color auto="1"/>
      </font>
    </odxf>
    <ndxf>
      <font>
        <sz val="10"/>
        <color auto="1"/>
      </font>
    </ndxf>
  </rcc>
  <rcc rId="6509" sId="3" odxf="1" dxf="1">
    <nc r="O116">
      <v>0.2</v>
    </nc>
    <odxf>
      <font>
        <sz val="10"/>
        <color auto="1"/>
      </font>
    </odxf>
    <ndxf>
      <font>
        <sz val="10"/>
        <color auto="1"/>
      </font>
    </ndxf>
  </rcc>
  <rcc rId="6510" sId="3" odxf="1" dxf="1">
    <nc r="P116">
      <v>0.2</v>
    </nc>
    <odxf>
      <font>
        <sz val="10"/>
        <color auto="1"/>
      </font>
    </odxf>
    <ndxf>
      <font>
        <sz val="10"/>
        <color auto="1"/>
      </font>
    </ndxf>
  </rcc>
  <rcc rId="6511" sId="3" odxf="1" dxf="1">
    <nc r="Q116">
      <v>0.2</v>
    </nc>
    <odxf>
      <font>
        <sz val="10"/>
        <color auto="1"/>
      </font>
    </odxf>
    <ndxf>
      <font>
        <sz val="10"/>
        <color auto="1"/>
      </font>
    </ndxf>
  </rcc>
  <rcc rId="6512" sId="3" odxf="1" dxf="1">
    <nc r="R116">
      <v>0.2</v>
    </nc>
    <odxf>
      <font>
        <sz val="10"/>
        <color auto="1"/>
      </font>
    </odxf>
    <ndxf>
      <font>
        <sz val="10"/>
        <color auto="1"/>
      </font>
    </ndxf>
  </rcc>
  <rcc rId="6513" sId="3" odxf="1" dxf="1">
    <nc r="S116">
      <v>0.2</v>
    </nc>
    <odxf>
      <font>
        <sz val="10"/>
        <color auto="1"/>
      </font>
    </odxf>
    <ndxf>
      <font>
        <sz val="10"/>
        <color auto="1"/>
      </font>
    </ndxf>
  </rcc>
  <rcc rId="6514" sId="3" odxf="1" dxf="1">
    <nc r="T116">
      <v>0.2</v>
    </nc>
    <odxf>
      <font>
        <sz val="10"/>
        <color auto="1"/>
      </font>
    </odxf>
    <ndxf>
      <font>
        <sz val="10"/>
        <color auto="1"/>
      </font>
    </ndxf>
  </rcc>
  <rcc rId="6515" sId="3" odxf="1" dxf="1">
    <nc r="U116">
      <v>0.1</v>
    </nc>
    <odxf>
      <font>
        <sz val="10"/>
        <color auto="1"/>
      </font>
    </odxf>
    <ndxf>
      <font>
        <sz val="10"/>
        <color auto="1"/>
      </font>
    </ndxf>
  </rcc>
  <rcc rId="6516" sId="3" odxf="1" dxf="1">
    <nc r="V116">
      <v>3.1</v>
    </nc>
    <odxf>
      <font>
        <sz val="10"/>
        <color auto="1"/>
      </font>
    </odxf>
    <ndxf>
      <font>
        <sz val="10"/>
        <color auto="1"/>
      </font>
    </ndxf>
  </rcc>
  <rcc rId="6517" sId="3" odxf="1" dxf="1">
    <nc r="W116">
      <v>11.1</v>
    </nc>
    <odxf>
      <font>
        <sz val="10"/>
        <color auto="1"/>
      </font>
    </odxf>
    <ndxf>
      <font>
        <sz val="10"/>
        <color auto="1"/>
      </font>
    </ndxf>
  </rcc>
  <rcc rId="6518" sId="3" odxf="1" dxf="1">
    <nc r="X116">
      <v>17.100000000000001</v>
    </nc>
    <odxf>
      <font>
        <sz val="10"/>
        <color auto="1"/>
      </font>
    </odxf>
    <ndxf>
      <font>
        <sz val="10"/>
        <color auto="1"/>
      </font>
    </ndxf>
  </rcc>
  <rcc rId="6519" sId="3" odxf="1" dxf="1">
    <nc r="Y116">
      <v>22.7</v>
    </nc>
    <odxf>
      <font>
        <sz val="10"/>
        <color auto="1"/>
      </font>
    </odxf>
    <ndxf>
      <font>
        <sz val="10"/>
        <color auto="1"/>
      </font>
    </ndxf>
  </rcc>
  <rcc rId="6520" sId="3" odxf="1" dxf="1">
    <nc r="Z116">
      <v>27.9</v>
    </nc>
    <odxf>
      <font>
        <sz val="10"/>
        <color auto="1"/>
      </font>
    </odxf>
    <ndxf>
      <font>
        <sz val="10"/>
        <color auto="1"/>
      </font>
    </ndxf>
  </rcc>
  <rcc rId="6521" sId="3" odxf="1" dxf="1">
    <nc r="AA116">
      <v>19.2</v>
    </nc>
    <odxf>
      <font>
        <sz val="10"/>
        <color auto="1"/>
      </font>
    </odxf>
    <ndxf>
      <font>
        <sz val="10"/>
        <color auto="1"/>
      </font>
    </ndxf>
  </rcc>
  <rcc rId="6522" sId="3" odxf="1" dxf="1">
    <nc r="AB116">
      <v>14.1</v>
    </nc>
    <odxf>
      <font>
        <sz val="10"/>
        <color auto="1"/>
      </font>
    </odxf>
    <ndxf>
      <font>
        <sz val="10"/>
        <color auto="1"/>
      </font>
    </ndxf>
  </rcc>
  <rcc rId="6523" sId="3" odxf="1" dxf="1">
    <nc r="AC116">
      <v>19.5</v>
    </nc>
    <odxf>
      <font>
        <sz val="10"/>
        <color auto="1"/>
      </font>
    </odxf>
    <ndxf>
      <font>
        <sz val="10"/>
        <color auto="1"/>
      </font>
    </ndxf>
  </rcc>
  <rcc rId="6524" sId="3" odxf="1" dxf="1">
    <nc r="AD116">
      <v>14.6</v>
    </nc>
    <odxf>
      <font>
        <sz val="10"/>
        <color auto="1"/>
      </font>
    </odxf>
    <ndxf>
      <font>
        <sz val="10"/>
        <color auto="1"/>
      </font>
    </ndxf>
  </rcc>
  <rcc rId="6525" sId="3" odxf="1" dxf="1">
    <nc r="AE116">
      <v>30.3</v>
    </nc>
    <odxf>
      <font>
        <sz val="10"/>
        <color auto="1"/>
      </font>
    </odxf>
    <ndxf>
      <font>
        <sz val="10"/>
        <color auto="1"/>
      </font>
    </ndxf>
  </rcc>
  <rcc rId="6526" sId="3" odxf="1" dxf="1">
    <nc r="AF116">
      <v>20</v>
    </nc>
    <odxf>
      <font>
        <sz val="10"/>
        <color auto="1"/>
      </font>
    </odxf>
    <ndxf>
      <font>
        <sz val="10"/>
        <color auto="1"/>
      </font>
    </ndxf>
  </rcc>
  <rcc rId="6527" sId="3" odxf="1" dxf="1">
    <nc r="AG116">
      <v>24.4</v>
    </nc>
    <odxf>
      <font>
        <sz val="10"/>
        <color auto="1"/>
      </font>
    </odxf>
    <ndxf>
      <font>
        <sz val="10"/>
        <color auto="1"/>
      </font>
    </ndxf>
  </rcc>
  <rcc rId="6528" sId="3" odxf="1" dxf="1">
    <nc r="AH116">
      <v>23.4</v>
    </nc>
    <odxf>
      <font>
        <sz val="10"/>
        <color auto="1"/>
      </font>
    </odxf>
    <ndxf>
      <font>
        <sz val="10"/>
        <color auto="1"/>
      </font>
    </ndxf>
  </rcc>
  <rcc rId="6529" sId="3" odxf="1" dxf="1">
    <nc r="AI116">
      <v>11.1</v>
    </nc>
    <odxf>
      <font>
        <sz val="10"/>
        <color auto="1"/>
      </font>
    </odxf>
    <ndxf>
      <font>
        <sz val="10"/>
        <color auto="1"/>
      </font>
    </ndxf>
  </rcc>
  <rcc rId="6530" sId="3" odxf="1" dxf="1">
    <nc r="AJ116">
      <v>11.3</v>
    </nc>
    <odxf>
      <font>
        <sz val="10"/>
        <color auto="1"/>
      </font>
    </odxf>
    <ndxf>
      <font>
        <sz val="10"/>
        <color auto="1"/>
      </font>
    </ndxf>
  </rcc>
  <rcc rId="6531" sId="3" odxf="1" dxf="1">
    <nc r="AK116">
      <v>35.200000000000003</v>
    </nc>
    <odxf>
      <font>
        <sz val="10"/>
        <color auto="1"/>
      </font>
    </odxf>
    <ndxf>
      <font>
        <sz val="10"/>
        <color auto="1"/>
      </font>
    </ndxf>
  </rcc>
  <rcc rId="6532" sId="3" odxf="1" dxf="1">
    <nc r="AL116">
      <v>24.8</v>
    </nc>
    <odxf>
      <font>
        <sz val="10"/>
        <color auto="1"/>
      </font>
    </odxf>
    <ndxf>
      <font>
        <sz val="10"/>
        <color auto="1"/>
      </font>
    </ndxf>
  </rcc>
  <rcc rId="6533" sId="3" odxf="1" dxf="1">
    <nc r="AM116">
      <v>18.399999999999999</v>
    </nc>
    <odxf>
      <font>
        <sz val="10"/>
        <color auto="1"/>
      </font>
    </odxf>
    <ndxf>
      <font>
        <sz val="10"/>
        <color auto="1"/>
      </font>
    </ndxf>
  </rcc>
  <rcc rId="6534" sId="3" odxf="1" dxf="1">
    <nc r="AN116">
      <v>16.8</v>
    </nc>
    <odxf>
      <font>
        <sz val="10"/>
        <color auto="1"/>
      </font>
    </odxf>
    <ndxf>
      <font>
        <sz val="10"/>
        <color auto="1"/>
      </font>
    </ndxf>
  </rcc>
  <rcc rId="6535" sId="3" odxf="1" dxf="1">
    <nc r="AO116">
      <v>10.6</v>
    </nc>
    <odxf>
      <font>
        <sz val="10"/>
        <color auto="1"/>
      </font>
    </odxf>
    <ndxf>
      <font>
        <sz val="10"/>
        <color auto="1"/>
      </font>
    </ndxf>
  </rcc>
  <rcc rId="6536" sId="3" odxf="1" dxf="1">
    <nc r="AP116">
      <v>5.8</v>
    </nc>
    <odxf>
      <font>
        <sz val="10"/>
        <color auto="1"/>
      </font>
    </odxf>
    <ndxf>
      <font>
        <sz val="10"/>
        <color auto="1"/>
      </font>
    </ndxf>
  </rcc>
  <rcc rId="6537" sId="3" odxf="1" dxf="1">
    <nc r="AQ116">
      <v>0.6</v>
    </nc>
    <odxf>
      <font>
        <sz val="10"/>
        <color auto="1"/>
      </font>
    </odxf>
    <ndxf>
      <font>
        <sz val="10"/>
        <color auto="1"/>
      </font>
    </ndxf>
  </rcc>
  <rcc rId="6538" sId="3" odxf="1" dxf="1">
    <nc r="AR116">
      <v>0</v>
    </nc>
    <odxf>
      <font>
        <sz val="10"/>
        <color auto="1"/>
      </font>
    </odxf>
    <ndxf>
      <font>
        <sz val="10"/>
        <color auto="1"/>
      </font>
    </ndxf>
  </rcc>
  <rcc rId="6539" sId="3" odxf="1" dxf="1">
    <nc r="AS116">
      <v>0.2</v>
    </nc>
    <odxf>
      <font>
        <sz val="10"/>
        <color auto="1"/>
      </font>
    </odxf>
    <ndxf>
      <font>
        <sz val="10"/>
        <color auto="1"/>
      </font>
    </ndxf>
  </rcc>
  <rcc rId="6540" sId="3" odxf="1" dxf="1">
    <nc r="AT116">
      <v>0.2</v>
    </nc>
    <odxf>
      <font>
        <sz val="10"/>
        <color auto="1"/>
      </font>
    </odxf>
    <ndxf>
      <font>
        <sz val="10"/>
        <color auto="1"/>
      </font>
    </ndxf>
  </rcc>
  <rcc rId="6541" sId="3" odxf="1" dxf="1">
    <nc r="AU116">
      <v>0.2</v>
    </nc>
    <odxf>
      <font>
        <sz val="10"/>
        <color auto="1"/>
      </font>
    </odxf>
    <ndxf>
      <font>
        <sz val="10"/>
        <color auto="1"/>
      </font>
    </ndxf>
  </rcc>
  <rcc rId="6542" sId="3" odxf="1" dxf="1">
    <nc r="AV116">
      <v>0.2</v>
    </nc>
    <odxf>
      <font>
        <sz val="10"/>
        <color auto="1"/>
      </font>
    </odxf>
    <ndxf>
      <font>
        <sz val="10"/>
        <color auto="1"/>
      </font>
    </ndxf>
  </rcc>
  <rcc rId="6543" sId="3" odxf="1" dxf="1">
    <nc r="AW116">
      <v>0.2</v>
    </nc>
    <odxf>
      <font>
        <sz val="10"/>
        <color auto="1"/>
      </font>
    </odxf>
    <ndxf>
      <font>
        <sz val="10"/>
        <color auto="1"/>
      </font>
    </ndxf>
  </rcc>
  <rcc rId="6544" sId="3" odxf="1" dxf="1">
    <nc r="AX116">
      <v>0.2</v>
    </nc>
    <odxf>
      <font>
        <sz val="10"/>
        <color auto="1"/>
      </font>
    </odxf>
    <ndxf>
      <font>
        <sz val="10"/>
        <color auto="1"/>
      </font>
    </ndxf>
  </rcc>
  <rcc rId="6545" sId="3" odxf="1" dxf="1">
    <nc r="AY116">
      <v>0.2</v>
    </nc>
    <odxf>
      <font>
        <sz val="10"/>
        <color auto="1"/>
      </font>
    </odxf>
    <ndxf>
      <font>
        <sz val="10"/>
        <color auto="1"/>
      </font>
    </ndxf>
  </rcc>
  <rcc rId="6546" sId="3" odxf="1" dxf="1">
    <nc r="AZ116">
      <v>0.2</v>
    </nc>
    <odxf>
      <font>
        <sz val="10"/>
        <color auto="1"/>
      </font>
    </odxf>
    <ndxf>
      <font>
        <sz val="10"/>
        <color auto="1"/>
      </font>
    </ndxf>
  </rcc>
  <rcc rId="6547" sId="3" odxf="1" dxf="1">
    <nc r="BA1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548" sId="3" odxf="1" dxf="1">
    <nc r="BB116">
      <v>0.2</v>
    </nc>
    <odxf>
      <font>
        <sz val="10"/>
        <color auto="1"/>
      </font>
    </odxf>
    <ndxf>
      <font>
        <sz val="10"/>
        <color auto="1"/>
      </font>
    </ndxf>
  </rcc>
  <rcc rId="6549" sId="3" odxf="1" dxf="1">
    <nc r="BC1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550" sId="3" odxf="1" dxf="1">
    <nc r="BD116">
      <v>0.2</v>
    </nc>
    <odxf>
      <font>
        <sz val="10"/>
        <color auto="1"/>
      </font>
    </odxf>
    <ndxf>
      <font>
        <sz val="10"/>
        <color auto="1"/>
      </font>
    </ndxf>
  </rcc>
  <rcc rId="6551" sId="3" odxf="1" dxf="1">
    <nc r="BE1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552" sId="3" odxf="1" dxf="1">
    <nc r="BF116">
      <v>7.4</v>
    </nc>
    <odxf>
      <font>
        <sz val="10"/>
        <color auto="1"/>
      </font>
    </odxf>
    <ndxf>
      <font>
        <sz val="10"/>
        <color auto="1"/>
      </font>
    </ndxf>
  </rcc>
  <rcc rId="6553" sId="3" odxf="1" dxf="1">
    <nc r="BG116">
      <v>38.9</v>
    </nc>
    <odxf>
      <font>
        <sz val="10"/>
        <color auto="1"/>
      </font>
    </odxf>
    <ndxf>
      <font>
        <sz val="10"/>
        <color auto="1"/>
      </font>
    </ndxf>
  </rcc>
  <rcc rId="6554" sId="3" odxf="1" dxf="1">
    <nc r="BH116">
      <v>0</v>
    </nc>
    <odxf>
      <font>
        <sz val="10"/>
        <color auto="1"/>
      </font>
    </odxf>
    <ndxf>
      <font>
        <sz val="10"/>
        <color auto="1"/>
      </font>
    </ndxf>
  </rcc>
  <rfmt sheetId="3" sqref="A116:XFD116" start="0" length="0">
    <dxf>
      <alignment vertical="center" wrapText="1"/>
    </dxf>
  </rfmt>
  <rfmt sheetId="3" sqref="A117" start="0" length="0">
    <dxf>
      <font>
        <sz val="10"/>
        <color auto="1"/>
      </font>
    </dxf>
  </rfmt>
  <rfmt sheetId="3" sqref="B117" start="0" length="0">
    <dxf>
      <font>
        <sz val="10"/>
        <color auto="1"/>
      </font>
    </dxf>
  </rfmt>
  <rfmt sheetId="3" sqref="C117" start="0" length="0">
    <dxf>
      <font>
        <sz val="10"/>
        <color auto="1"/>
      </font>
    </dxf>
  </rfmt>
  <rfmt sheetId="3" sqref="D117" start="0" length="0">
    <dxf>
      <font>
        <sz val="10"/>
        <color auto="1"/>
      </font>
    </dxf>
  </rfmt>
  <rcc rId="6555" sId="3" odxf="1" dxf="1">
    <oc r="E117" t="inlineStr">
      <is>
        <t>NMĐMT HÀM PHÚ 2</t>
      </is>
    </oc>
    <nc r="E117" t="inlineStr">
      <is>
        <t>NMĐMT HÀM KIỆM</t>
      </is>
    </nc>
    <odxf>
      <font>
        <sz val="10"/>
        <color auto="1"/>
      </font>
    </odxf>
    <ndxf>
      <font>
        <sz val="10"/>
        <color auto="1"/>
      </font>
    </ndxf>
  </rcc>
  <rfmt sheetId="3" sqref="F117" start="0" length="0">
    <dxf>
      <font>
        <sz val="10"/>
        <color auto="1"/>
      </font>
    </dxf>
  </rfmt>
  <rcc rId="6556" sId="3" odxf="1" dxf="1">
    <nc r="G11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557" sId="3" odxf="1" dxf="1">
    <nc r="H117">
      <v>178.5</v>
    </nc>
    <odxf>
      <font>
        <sz val="10"/>
        <color auto="1"/>
      </font>
    </odxf>
    <ndxf>
      <font>
        <sz val="10"/>
        <color auto="1"/>
      </font>
    </ndxf>
  </rcc>
  <rfmt sheetId="3" sqref="I117" start="0" length="0">
    <dxf>
      <font>
        <sz val="10"/>
        <color auto="1"/>
      </font>
    </dxf>
  </rfmt>
  <rcc rId="6558" sId="3" odxf="1" dxf="1">
    <nc r="J117">
      <v>0</v>
    </nc>
    <odxf>
      <font>
        <sz val="10"/>
        <color auto="1"/>
      </font>
    </odxf>
    <ndxf>
      <font>
        <sz val="10"/>
        <color auto="1"/>
      </font>
    </ndxf>
  </rcc>
  <rcc rId="6559" sId="3" odxf="1" dxf="1">
    <nc r="K117">
      <v>0</v>
    </nc>
    <odxf>
      <font>
        <sz val="10"/>
        <color auto="1"/>
      </font>
    </odxf>
    <ndxf>
      <font>
        <sz val="10"/>
        <color auto="1"/>
      </font>
    </ndxf>
  </rcc>
  <rcc rId="6560" sId="3" odxf="1" dxf="1">
    <nc r="L117">
      <v>0</v>
    </nc>
    <odxf>
      <font>
        <sz val="10"/>
        <color auto="1"/>
      </font>
    </odxf>
    <ndxf>
      <font>
        <sz val="10"/>
        <color auto="1"/>
      </font>
    </ndxf>
  </rcc>
  <rcc rId="6561" sId="3" odxf="1" dxf="1">
    <nc r="M117">
      <v>0</v>
    </nc>
    <odxf>
      <font>
        <sz val="10"/>
        <color auto="1"/>
      </font>
    </odxf>
    <ndxf>
      <font>
        <sz val="10"/>
        <color auto="1"/>
      </font>
    </ndxf>
  </rcc>
  <rcc rId="6562" sId="3" odxf="1" dxf="1">
    <nc r="N117">
      <v>0</v>
    </nc>
    <odxf>
      <font>
        <sz val="10"/>
        <color auto="1"/>
      </font>
    </odxf>
    <ndxf>
      <font>
        <sz val="10"/>
        <color auto="1"/>
      </font>
    </ndxf>
  </rcc>
  <rcc rId="6563" sId="3" odxf="1" dxf="1">
    <nc r="O117">
      <v>0</v>
    </nc>
    <odxf>
      <font>
        <sz val="10"/>
        <color auto="1"/>
      </font>
    </odxf>
    <ndxf>
      <font>
        <sz val="10"/>
        <color auto="1"/>
      </font>
    </ndxf>
  </rcc>
  <rcc rId="6564" sId="3" odxf="1" dxf="1">
    <nc r="P117">
      <v>0</v>
    </nc>
    <odxf>
      <font>
        <sz val="10"/>
        <color auto="1"/>
      </font>
    </odxf>
    <ndxf>
      <font>
        <sz val="10"/>
        <color auto="1"/>
      </font>
    </ndxf>
  </rcc>
  <rcc rId="6565" sId="3" odxf="1" dxf="1">
    <nc r="Q117">
      <v>0</v>
    </nc>
    <odxf>
      <font>
        <sz val="10"/>
        <color auto="1"/>
      </font>
    </odxf>
    <ndxf>
      <font>
        <sz val="10"/>
        <color auto="1"/>
      </font>
    </ndxf>
  </rcc>
  <rcc rId="6566" sId="3" odxf="1" dxf="1">
    <nc r="R117">
      <v>0</v>
    </nc>
    <odxf>
      <font>
        <sz val="10"/>
        <color auto="1"/>
      </font>
    </odxf>
    <ndxf>
      <font>
        <sz val="10"/>
        <color auto="1"/>
      </font>
    </ndxf>
  </rcc>
  <rcc rId="6567" sId="3" odxf="1" dxf="1">
    <nc r="S117">
      <v>0</v>
    </nc>
    <odxf>
      <font>
        <sz val="10"/>
        <color auto="1"/>
      </font>
    </odxf>
    <ndxf>
      <font>
        <sz val="10"/>
        <color auto="1"/>
      </font>
    </ndxf>
  </rcc>
  <rcc rId="6568" sId="3" odxf="1" dxf="1">
    <nc r="T117">
      <v>0</v>
    </nc>
    <odxf>
      <font>
        <sz val="10"/>
        <color auto="1"/>
      </font>
    </odxf>
    <ndxf>
      <font>
        <sz val="10"/>
        <color auto="1"/>
      </font>
    </ndxf>
  </rcc>
  <rcc rId="6569" sId="3" odxf="1" dxf="1">
    <nc r="U117">
      <v>0</v>
    </nc>
    <odxf>
      <font>
        <sz val="10"/>
        <color auto="1"/>
      </font>
    </odxf>
    <ndxf>
      <font>
        <sz val="10"/>
        <color auto="1"/>
      </font>
    </ndxf>
  </rcc>
  <rcc rId="6570" sId="3" odxf="1" dxf="1">
    <nc r="V117">
      <v>0</v>
    </nc>
    <odxf>
      <font>
        <sz val="10"/>
        <color auto="1"/>
      </font>
    </odxf>
    <ndxf>
      <font>
        <sz val="10"/>
        <color auto="1"/>
      </font>
    </ndxf>
  </rcc>
  <rcc rId="6571" sId="3" odxf="1" dxf="1">
    <nc r="W117">
      <v>0</v>
    </nc>
    <odxf>
      <font>
        <sz val="10"/>
        <color auto="1"/>
      </font>
    </odxf>
    <ndxf>
      <font>
        <sz val="10"/>
        <color auto="1"/>
      </font>
    </ndxf>
  </rcc>
  <rcc rId="6572" sId="3" odxf="1" dxf="1">
    <nc r="X117">
      <v>0.7</v>
    </nc>
    <odxf>
      <font>
        <sz val="10"/>
        <color auto="1"/>
      </font>
    </odxf>
    <ndxf>
      <font>
        <sz val="10"/>
        <color auto="1"/>
      </font>
    </ndxf>
  </rcc>
  <rcc rId="6573" sId="3" odxf="1" dxf="1">
    <nc r="Y117">
      <v>1.3</v>
    </nc>
    <odxf>
      <font>
        <sz val="10"/>
        <color auto="1"/>
      </font>
    </odxf>
    <ndxf>
      <font>
        <sz val="10"/>
        <color auto="1"/>
      </font>
    </ndxf>
  </rcc>
  <rcc rId="6574" sId="3" odxf="1" dxf="1">
    <nc r="Z117">
      <v>2.2000000000000002</v>
    </nc>
    <odxf>
      <font>
        <sz val="10"/>
        <color auto="1"/>
      </font>
    </odxf>
    <ndxf>
      <font>
        <sz val="10"/>
        <color auto="1"/>
      </font>
    </ndxf>
  </rcc>
  <rcc rId="6575" sId="3" odxf="1" dxf="1">
    <nc r="AA117">
      <v>1.2</v>
    </nc>
    <odxf>
      <font>
        <sz val="10"/>
        <color auto="1"/>
      </font>
    </odxf>
    <ndxf>
      <font>
        <sz val="10"/>
        <color auto="1"/>
      </font>
    </ndxf>
  </rcc>
  <rcc rId="6576" sId="3" odxf="1" dxf="1">
    <nc r="AB117">
      <v>0.2</v>
    </nc>
    <odxf>
      <font>
        <sz val="10"/>
        <color auto="1"/>
      </font>
    </odxf>
    <ndxf>
      <font>
        <sz val="10"/>
        <color auto="1"/>
      </font>
    </ndxf>
  </rcc>
  <rcc rId="6577" sId="3" odxf="1" dxf="1">
    <nc r="AC117">
      <v>1</v>
    </nc>
    <odxf>
      <font>
        <sz val="10"/>
        <color auto="1"/>
      </font>
    </odxf>
    <ndxf>
      <font>
        <sz val="10"/>
        <color auto="1"/>
      </font>
    </ndxf>
  </rcc>
  <rcc rId="6578" sId="3" odxf="1" dxf="1">
    <nc r="AD117">
      <v>0.7</v>
    </nc>
    <odxf>
      <font>
        <sz val="10"/>
        <color auto="1"/>
      </font>
    </odxf>
    <ndxf>
      <font>
        <sz val="10"/>
        <color auto="1"/>
      </font>
    </ndxf>
  </rcc>
  <rcc rId="6579" sId="3" odxf="1" dxf="1">
    <nc r="AE117">
      <v>2.7</v>
    </nc>
    <odxf>
      <font>
        <sz val="10"/>
        <color auto="1"/>
      </font>
    </odxf>
    <ndxf>
      <font>
        <sz val="10"/>
        <color auto="1"/>
      </font>
    </ndxf>
  </rcc>
  <rcc rId="6580" sId="3" odxf="1" dxf="1">
    <nc r="AF117">
      <v>1.1000000000000001</v>
    </nc>
    <odxf>
      <font>
        <sz val="10"/>
        <color auto="1"/>
      </font>
    </odxf>
    <ndxf>
      <font>
        <sz val="10"/>
        <color auto="1"/>
      </font>
    </ndxf>
  </rcc>
  <rcc rId="6581" sId="3" odxf="1" dxf="1">
    <nc r="AG117">
      <v>1.8</v>
    </nc>
    <odxf>
      <font>
        <sz val="10"/>
        <color auto="1"/>
      </font>
    </odxf>
    <ndxf>
      <font>
        <sz val="10"/>
        <color auto="1"/>
      </font>
    </ndxf>
  </rcc>
  <rcc rId="6582" sId="3" odxf="1" dxf="1">
    <nc r="AH117">
      <v>1.4</v>
    </nc>
    <odxf>
      <font>
        <sz val="10"/>
        <color auto="1"/>
      </font>
    </odxf>
    <ndxf>
      <font>
        <sz val="10"/>
        <color auto="1"/>
      </font>
    </ndxf>
  </rcc>
  <rcc rId="6583" sId="3" odxf="1" dxf="1">
    <nc r="AI117">
      <v>0</v>
    </nc>
    <odxf>
      <font>
        <sz val="10"/>
        <color auto="1"/>
      </font>
    </odxf>
    <ndxf>
      <font>
        <sz val="10"/>
        <color auto="1"/>
      </font>
    </ndxf>
  </rcc>
  <rcc rId="6584" sId="3" odxf="1" dxf="1">
    <nc r="AJ117">
      <v>0</v>
    </nc>
    <odxf>
      <font>
        <sz val="10"/>
        <color auto="1"/>
      </font>
    </odxf>
    <ndxf>
      <font>
        <sz val="10"/>
        <color auto="1"/>
      </font>
    </ndxf>
  </rcc>
  <rcc rId="6585" sId="3" odxf="1" dxf="1">
    <nc r="AK117">
      <v>3.6</v>
    </nc>
    <odxf>
      <font>
        <sz val="10"/>
        <color auto="1"/>
      </font>
    </odxf>
    <ndxf>
      <font>
        <sz val="10"/>
        <color auto="1"/>
      </font>
    </ndxf>
  </rcc>
  <rcc rId="6586" sId="3" odxf="1" dxf="1">
    <nc r="AL117">
      <v>1.7</v>
    </nc>
    <odxf>
      <font>
        <sz val="10"/>
        <color auto="1"/>
      </font>
    </odxf>
    <ndxf>
      <font>
        <sz val="10"/>
        <color auto="1"/>
      </font>
    </ndxf>
  </rcc>
  <rcc rId="6587" sId="3" odxf="1" dxf="1">
    <nc r="AM117">
      <v>1</v>
    </nc>
    <odxf>
      <font>
        <sz val="10"/>
        <color auto="1"/>
      </font>
    </odxf>
    <ndxf>
      <font>
        <sz val="10"/>
        <color auto="1"/>
      </font>
    </ndxf>
  </rcc>
  <rcc rId="6588" sId="3" odxf="1" dxf="1">
    <nc r="AN117">
      <v>0.5</v>
    </nc>
    <odxf>
      <font>
        <sz val="10"/>
        <color auto="1"/>
      </font>
    </odxf>
    <ndxf>
      <font>
        <sz val="10"/>
        <color auto="1"/>
      </font>
    </ndxf>
  </rcc>
  <rcc rId="6589" sId="3" odxf="1" dxf="1">
    <nc r="AO117">
      <v>0</v>
    </nc>
    <odxf>
      <font>
        <sz val="10"/>
        <color auto="1"/>
      </font>
    </odxf>
    <ndxf>
      <font>
        <sz val="10"/>
        <color auto="1"/>
      </font>
    </ndxf>
  </rcc>
  <rcc rId="6590" sId="3" odxf="1" dxf="1">
    <nc r="AP117">
      <v>0</v>
    </nc>
    <odxf>
      <font>
        <sz val="10"/>
        <color auto="1"/>
      </font>
    </odxf>
    <ndxf>
      <font>
        <sz val="10"/>
        <color auto="1"/>
      </font>
    </ndxf>
  </rcc>
  <rcc rId="6591" sId="3" odxf="1" dxf="1">
    <nc r="AQ117">
      <v>0</v>
    </nc>
    <odxf>
      <font>
        <sz val="10"/>
        <color auto="1"/>
      </font>
    </odxf>
    <ndxf>
      <font>
        <sz val="10"/>
        <color auto="1"/>
      </font>
    </ndxf>
  </rcc>
  <rcc rId="6592" sId="3" odxf="1" dxf="1">
    <nc r="AR117">
      <v>0</v>
    </nc>
    <odxf>
      <font>
        <sz val="10"/>
        <color auto="1"/>
      </font>
    </odxf>
    <ndxf>
      <font>
        <sz val="10"/>
        <color auto="1"/>
      </font>
    </ndxf>
  </rcc>
  <rcc rId="6593" sId="3" odxf="1" dxf="1">
    <nc r="AS117">
      <v>0</v>
    </nc>
    <odxf>
      <font>
        <sz val="10"/>
        <color auto="1"/>
      </font>
    </odxf>
    <ndxf>
      <font>
        <sz val="10"/>
        <color auto="1"/>
      </font>
    </ndxf>
  </rcc>
  <rcc rId="6594" sId="3" odxf="1" dxf="1">
    <nc r="AT117">
      <v>0</v>
    </nc>
    <odxf>
      <font>
        <sz val="10"/>
        <color auto="1"/>
      </font>
    </odxf>
    <ndxf>
      <font>
        <sz val="10"/>
        <color auto="1"/>
      </font>
    </ndxf>
  </rcc>
  <rcc rId="6595" sId="3" odxf="1" dxf="1">
    <nc r="AU117">
      <v>0</v>
    </nc>
    <odxf>
      <font>
        <sz val="10"/>
        <color auto="1"/>
      </font>
    </odxf>
    <ndxf>
      <font>
        <sz val="10"/>
        <color auto="1"/>
      </font>
    </ndxf>
  </rcc>
  <rcc rId="6596" sId="3" odxf="1" dxf="1">
    <nc r="AV117">
      <v>0</v>
    </nc>
    <odxf>
      <font>
        <sz val="10"/>
        <color auto="1"/>
      </font>
    </odxf>
    <ndxf>
      <font>
        <sz val="10"/>
        <color auto="1"/>
      </font>
    </ndxf>
  </rcc>
  <rcc rId="6597" sId="3" odxf="1" dxf="1">
    <nc r="AW117">
      <v>0</v>
    </nc>
    <odxf>
      <font>
        <sz val="10"/>
        <color auto="1"/>
      </font>
    </odxf>
    <ndxf>
      <font>
        <sz val="10"/>
        <color auto="1"/>
      </font>
    </ndxf>
  </rcc>
  <rcc rId="6598" sId="3" odxf="1" dxf="1">
    <nc r="AX117">
      <v>0</v>
    </nc>
    <odxf>
      <font>
        <sz val="10"/>
        <color auto="1"/>
      </font>
    </odxf>
    <ndxf>
      <font>
        <sz val="10"/>
        <color auto="1"/>
      </font>
    </ndxf>
  </rcc>
  <rcc rId="6599" sId="3" odxf="1" dxf="1">
    <nc r="AY117">
      <v>0</v>
    </nc>
    <odxf>
      <font>
        <sz val="10"/>
        <color auto="1"/>
      </font>
    </odxf>
    <ndxf>
      <font>
        <sz val="10"/>
        <color auto="1"/>
      </font>
    </ndxf>
  </rcc>
  <rcc rId="6600" sId="3" odxf="1" dxf="1">
    <nc r="AZ117">
      <v>0</v>
    </nc>
    <odxf>
      <font>
        <sz val="10"/>
        <color auto="1"/>
      </font>
    </odxf>
    <ndxf>
      <font>
        <sz val="10"/>
        <color auto="1"/>
      </font>
    </ndxf>
  </rcc>
  <rcc rId="6601" sId="3" odxf="1" dxf="1">
    <nc r="BA1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602" sId="3" odxf="1" dxf="1">
    <nc r="BB117">
      <v>0</v>
    </nc>
    <odxf>
      <font>
        <sz val="10"/>
        <color auto="1"/>
      </font>
    </odxf>
    <ndxf>
      <font>
        <sz val="10"/>
        <color auto="1"/>
      </font>
    </ndxf>
  </rcc>
  <rcc rId="6603" sId="3" odxf="1" dxf="1">
    <nc r="BC1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604" sId="3" odxf="1" dxf="1">
    <nc r="BD117">
      <v>0</v>
    </nc>
    <odxf>
      <font>
        <sz val="10"/>
        <color auto="1"/>
      </font>
    </odxf>
    <ndxf>
      <font>
        <sz val="10"/>
        <color auto="1"/>
      </font>
    </ndxf>
  </rcc>
  <rcc rId="6605" sId="3" odxf="1" dxf="1">
    <nc r="BE1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606" sId="3" odxf="1" dxf="1">
    <nc r="BF117">
      <v>7.4</v>
    </nc>
    <odxf>
      <font>
        <sz val="10"/>
        <color auto="1"/>
      </font>
    </odxf>
    <ndxf>
      <font>
        <sz val="10"/>
        <color auto="1"/>
      </font>
    </ndxf>
  </rcc>
  <rcc rId="6607" sId="3" odxf="1" dxf="1">
    <nc r="BG117">
      <v>38.9</v>
    </nc>
    <odxf>
      <font>
        <sz val="10"/>
        <color auto="1"/>
      </font>
    </odxf>
    <ndxf>
      <font>
        <sz val="10"/>
        <color auto="1"/>
      </font>
    </ndxf>
  </rcc>
  <rcc rId="6608" sId="3" odxf="1" dxf="1">
    <nc r="BH117">
      <v>0</v>
    </nc>
    <odxf>
      <font>
        <sz val="10"/>
        <color auto="1"/>
      </font>
    </odxf>
    <ndxf>
      <font>
        <sz val="10"/>
        <color auto="1"/>
      </font>
    </ndxf>
  </rcc>
  <rfmt sheetId="3" sqref="A117:XFD117" start="0" length="0">
    <dxf>
      <alignment vertical="center" wrapText="1"/>
    </dxf>
  </rfmt>
  <rfmt sheetId="3" sqref="A118" start="0" length="0">
    <dxf>
      <font>
        <sz val="10"/>
        <color auto="1"/>
      </font>
    </dxf>
  </rfmt>
  <rcc rId="6609" sId="3" odxf="1" dxf="1">
    <oc r="B118" t="inlineStr">
      <is>
        <t>Hậu Giang</t>
      </is>
    </oc>
    <nc r="B118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18" start="0" length="0">
    <dxf>
      <font>
        <sz val="10"/>
        <color auto="1"/>
      </font>
    </dxf>
  </rfmt>
  <rfmt sheetId="3" sqref="D118" start="0" length="0">
    <dxf>
      <font>
        <sz val="10"/>
        <color auto="1"/>
      </font>
    </dxf>
  </rfmt>
  <rcc rId="6610" sId="3" odxf="1" dxf="1">
    <oc r="E118" t="inlineStr">
      <is>
        <t>NMĐMT HẬU GIANG</t>
      </is>
    </oc>
    <nc r="E118" t="inlineStr">
      <is>
        <t>NMĐMT HÀM PHÚ 2</t>
      </is>
    </nc>
    <odxf>
      <font>
        <sz val="10"/>
        <color auto="1"/>
      </font>
    </odxf>
    <ndxf>
      <font>
        <sz val="10"/>
        <color auto="1"/>
      </font>
    </ndxf>
  </rcc>
  <rcc rId="6611" sId="3" odxf="1" dxf="1">
    <oc r="F118" t="inlineStr">
      <is>
        <t>PPN</t>
      </is>
    </oc>
    <nc r="F118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6612" sId="3" odxf="1" dxf="1">
    <nc r="G11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613" sId="3" odxf="1" dxf="1">
    <nc r="H118">
      <v>148.30000000000001</v>
    </nc>
    <odxf>
      <font>
        <sz val="10"/>
        <color auto="1"/>
      </font>
    </odxf>
    <ndxf>
      <font>
        <sz val="10"/>
        <color auto="1"/>
      </font>
    </ndxf>
  </rcc>
  <rfmt sheetId="3" sqref="I118" start="0" length="0">
    <dxf>
      <font>
        <sz val="10"/>
        <color auto="1"/>
      </font>
    </dxf>
  </rfmt>
  <rcc rId="6614" sId="3" odxf="1" dxf="1">
    <nc r="J118">
      <v>0.1</v>
    </nc>
    <odxf>
      <font>
        <sz val="10"/>
        <color auto="1"/>
      </font>
    </odxf>
    <ndxf>
      <font>
        <sz val="10"/>
        <color auto="1"/>
      </font>
    </ndxf>
  </rcc>
  <rcc rId="6615" sId="3" odxf="1" dxf="1">
    <nc r="K118">
      <v>0.1</v>
    </nc>
    <odxf>
      <font>
        <sz val="10"/>
        <color auto="1"/>
      </font>
    </odxf>
    <ndxf>
      <font>
        <sz val="10"/>
        <color auto="1"/>
      </font>
    </ndxf>
  </rcc>
  <rcc rId="6616" sId="3" odxf="1" dxf="1">
    <nc r="L118">
      <v>0.1</v>
    </nc>
    <odxf>
      <font>
        <sz val="10"/>
        <color auto="1"/>
      </font>
    </odxf>
    <ndxf>
      <font>
        <sz val="10"/>
        <color auto="1"/>
      </font>
    </ndxf>
  </rcc>
  <rcc rId="6617" sId="3" odxf="1" dxf="1">
    <nc r="M118">
      <v>0.1</v>
    </nc>
    <odxf>
      <font>
        <sz val="10"/>
        <color auto="1"/>
      </font>
    </odxf>
    <ndxf>
      <font>
        <sz val="10"/>
        <color auto="1"/>
      </font>
    </ndxf>
  </rcc>
  <rcc rId="6618" sId="3" odxf="1" dxf="1">
    <nc r="N118">
      <v>0.1</v>
    </nc>
    <odxf>
      <font>
        <sz val="10"/>
        <color auto="1"/>
      </font>
    </odxf>
    <ndxf>
      <font>
        <sz val="10"/>
        <color auto="1"/>
      </font>
    </ndxf>
  </rcc>
  <rcc rId="6619" sId="3" odxf="1" dxf="1">
    <nc r="O118">
      <v>0.1</v>
    </nc>
    <odxf>
      <font>
        <sz val="10"/>
        <color auto="1"/>
      </font>
    </odxf>
    <ndxf>
      <font>
        <sz val="10"/>
        <color auto="1"/>
      </font>
    </ndxf>
  </rcc>
  <rcc rId="6620" sId="3" odxf="1" dxf="1">
    <nc r="P118">
      <v>0.1</v>
    </nc>
    <odxf>
      <font>
        <sz val="10"/>
        <color auto="1"/>
      </font>
    </odxf>
    <ndxf>
      <font>
        <sz val="10"/>
        <color auto="1"/>
      </font>
    </ndxf>
  </rcc>
  <rcc rId="6621" sId="3" odxf="1" dxf="1">
    <nc r="Q118">
      <v>0.1</v>
    </nc>
    <odxf>
      <font>
        <sz val="10"/>
        <color auto="1"/>
      </font>
    </odxf>
    <ndxf>
      <font>
        <sz val="10"/>
        <color auto="1"/>
      </font>
    </ndxf>
  </rcc>
  <rcc rId="6622" sId="3" odxf="1" dxf="1">
    <nc r="R118">
      <v>0.1</v>
    </nc>
    <odxf>
      <font>
        <sz val="10"/>
        <color auto="1"/>
      </font>
    </odxf>
    <ndxf>
      <font>
        <sz val="10"/>
        <color auto="1"/>
      </font>
    </ndxf>
  </rcc>
  <rcc rId="6623" sId="3" odxf="1" dxf="1">
    <nc r="S118">
      <v>0.1</v>
    </nc>
    <odxf>
      <font>
        <sz val="10"/>
        <color auto="1"/>
      </font>
    </odxf>
    <ndxf>
      <font>
        <sz val="10"/>
        <color auto="1"/>
      </font>
    </ndxf>
  </rcc>
  <rcc rId="6624" sId="3" odxf="1" dxf="1">
    <nc r="T118">
      <v>0.1</v>
    </nc>
    <odxf>
      <font>
        <sz val="10"/>
        <color auto="1"/>
      </font>
    </odxf>
    <ndxf>
      <font>
        <sz val="10"/>
        <color auto="1"/>
      </font>
    </ndxf>
  </rcc>
  <rcc rId="6625" sId="3" odxf="1" dxf="1">
    <nc r="U118">
      <v>0.1</v>
    </nc>
    <odxf>
      <font>
        <sz val="10"/>
        <color auto="1"/>
      </font>
    </odxf>
    <ndxf>
      <font>
        <sz val="10"/>
        <color auto="1"/>
      </font>
    </ndxf>
  </rcc>
  <rcc rId="6626" sId="3" odxf="1" dxf="1">
    <nc r="V118">
      <v>2</v>
    </nc>
    <odxf>
      <font>
        <sz val="10"/>
        <color auto="1"/>
      </font>
    </odxf>
    <ndxf>
      <font>
        <sz val="10"/>
        <color auto="1"/>
      </font>
    </ndxf>
  </rcc>
  <rcc rId="6627" sId="3" odxf="1" dxf="1">
    <nc r="W118">
      <v>8.5</v>
    </nc>
    <odxf>
      <font>
        <sz val="10"/>
        <color auto="1"/>
      </font>
    </odxf>
    <ndxf>
      <font>
        <sz val="10"/>
        <color auto="1"/>
      </font>
    </ndxf>
  </rcc>
  <rcc rId="6628" sId="3" odxf="1" dxf="1">
    <nc r="X118">
      <v>15.1</v>
    </nc>
    <odxf>
      <font>
        <sz val="10"/>
        <color auto="1"/>
      </font>
    </odxf>
    <ndxf>
      <font>
        <sz val="10"/>
        <color auto="1"/>
      </font>
    </ndxf>
  </rcc>
  <rcc rId="6629" sId="3" odxf="1" dxf="1">
    <nc r="Y118">
      <v>22.2</v>
    </nc>
    <odxf>
      <font>
        <sz val="10"/>
        <color auto="1"/>
      </font>
    </odxf>
    <ndxf>
      <font>
        <sz val="10"/>
        <color auto="1"/>
      </font>
    </ndxf>
  </rcc>
  <rcc rId="6630" sId="3" odxf="1" dxf="1">
    <nc r="Z118">
      <v>21.2</v>
    </nc>
    <odxf>
      <font>
        <sz val="10"/>
        <color auto="1"/>
      </font>
    </odxf>
    <ndxf>
      <font>
        <sz val="10"/>
        <color auto="1"/>
      </font>
    </ndxf>
  </rcc>
  <rcc rId="6631" sId="3" odxf="1" dxf="1">
    <nc r="AA118">
      <v>22.7</v>
    </nc>
    <odxf>
      <font>
        <sz val="10"/>
        <color auto="1"/>
      </font>
    </odxf>
    <ndxf>
      <font>
        <sz val="10"/>
        <color auto="1"/>
      </font>
    </ndxf>
  </rcc>
  <rcc rId="6632" sId="3" odxf="1" dxf="1">
    <nc r="AB118">
      <v>30.4</v>
    </nc>
    <odxf>
      <font>
        <sz val="10"/>
        <color auto="1"/>
      </font>
    </odxf>
    <ndxf>
      <font>
        <sz val="10"/>
        <color auto="1"/>
      </font>
    </ndxf>
  </rcc>
  <rcc rId="6633" sId="3" odxf="1" dxf="1">
    <nc r="AC118">
      <v>10.9</v>
    </nc>
    <odxf>
      <font>
        <sz val="10"/>
        <color auto="1"/>
      </font>
    </odxf>
    <ndxf>
      <font>
        <sz val="10"/>
        <color auto="1"/>
      </font>
    </ndxf>
  </rcc>
  <rcc rId="6634" sId="3" odxf="1" dxf="1">
    <nc r="AD118">
      <v>26.8</v>
    </nc>
    <odxf>
      <font>
        <sz val="10"/>
        <color auto="1"/>
      </font>
    </odxf>
    <ndxf>
      <font>
        <sz val="10"/>
        <color auto="1"/>
      </font>
    </ndxf>
  </rcc>
  <rcc rId="6635" sId="3" odxf="1" dxf="1">
    <nc r="AE118">
      <v>26.7</v>
    </nc>
    <odxf>
      <font>
        <sz val="10"/>
        <color auto="1"/>
      </font>
    </odxf>
    <ndxf>
      <font>
        <sz val="10"/>
        <color auto="1"/>
      </font>
    </ndxf>
  </rcc>
  <rcc rId="6636" sId="3" odxf="1" dxf="1">
    <nc r="AF118">
      <v>18.5</v>
    </nc>
    <odxf>
      <font>
        <sz val="10"/>
        <color auto="1"/>
      </font>
    </odxf>
    <ndxf>
      <font>
        <sz val="10"/>
        <color auto="1"/>
      </font>
    </ndxf>
  </rcc>
  <rcc rId="6637" sId="3" odxf="1" dxf="1">
    <nc r="AG118">
      <v>18</v>
    </nc>
    <odxf>
      <font>
        <sz val="10"/>
        <color auto="1"/>
      </font>
    </odxf>
    <ndxf>
      <font>
        <sz val="10"/>
        <color auto="1"/>
      </font>
    </ndxf>
  </rcc>
  <rcc rId="6638" sId="3" odxf="1" dxf="1">
    <nc r="AH118">
      <v>21.7</v>
    </nc>
    <odxf>
      <font>
        <sz val="10"/>
        <color auto="1"/>
      </font>
    </odxf>
    <ndxf>
      <font>
        <sz val="10"/>
        <color auto="1"/>
      </font>
    </ndxf>
  </rcc>
  <rcc rId="6639" sId="3" odxf="1" dxf="1">
    <nc r="AI118">
      <v>8</v>
    </nc>
    <odxf>
      <font>
        <sz val="10"/>
        <color auto="1"/>
      </font>
    </odxf>
    <ndxf>
      <font>
        <sz val="10"/>
        <color auto="1"/>
      </font>
    </ndxf>
  </rcc>
  <rcc rId="6640" sId="3" odxf="1" dxf="1">
    <nc r="AJ118">
      <v>15.2</v>
    </nc>
    <odxf>
      <font>
        <sz val="10"/>
        <color auto="1"/>
      </font>
    </odxf>
    <ndxf>
      <font>
        <sz val="10"/>
        <color auto="1"/>
      </font>
    </ndxf>
  </rcc>
  <rcc rId="6641" sId="3" odxf="1" dxf="1">
    <nc r="AK118">
      <v>33.799999999999997</v>
    </nc>
    <odxf>
      <font>
        <sz val="10"/>
        <color auto="1"/>
      </font>
    </odxf>
    <ndxf>
      <font>
        <sz val="10"/>
        <color auto="1"/>
      </font>
    </ndxf>
  </rcc>
  <rcc rId="6642" sId="3" odxf="1" dxf="1">
    <nc r="AL118">
      <v>6.9</v>
    </nc>
    <odxf>
      <font>
        <sz val="10"/>
        <color auto="1"/>
      </font>
    </odxf>
    <ndxf>
      <font>
        <sz val="10"/>
        <color auto="1"/>
      </font>
    </ndxf>
  </rcc>
  <rcc rId="6643" sId="3" odxf="1" dxf="1">
    <nc r="AM118">
      <v>7.5</v>
    </nc>
    <odxf>
      <font>
        <sz val="10"/>
        <color auto="1"/>
      </font>
    </odxf>
    <ndxf>
      <font>
        <sz val="10"/>
        <color auto="1"/>
      </font>
    </ndxf>
  </rcc>
  <rcc rId="6644" sId="3" odxf="1" dxf="1">
    <nc r="AN118">
      <v>16.399999999999999</v>
    </nc>
    <odxf>
      <font>
        <sz val="10"/>
        <color auto="1"/>
      </font>
    </odxf>
    <ndxf>
      <font>
        <sz val="10"/>
        <color auto="1"/>
      </font>
    </ndxf>
  </rcc>
  <rcc rId="6645" sId="3" odxf="1" dxf="1">
    <nc r="AO118">
      <v>2.4</v>
    </nc>
    <odxf>
      <font>
        <sz val="10"/>
        <color auto="1"/>
      </font>
    </odxf>
    <ndxf>
      <font>
        <sz val="10"/>
        <color auto="1"/>
      </font>
    </ndxf>
  </rcc>
  <rcc rId="6646" sId="3" odxf="1" dxf="1">
    <nc r="AP118">
      <v>1.4</v>
    </nc>
    <odxf>
      <font>
        <sz val="10"/>
        <color auto="1"/>
      </font>
    </odxf>
    <ndxf>
      <font>
        <sz val="10"/>
        <color auto="1"/>
      </font>
    </ndxf>
  </rcc>
  <rcc rId="6647" sId="3" odxf="1" dxf="1">
    <nc r="AQ118">
      <v>0.4</v>
    </nc>
    <odxf>
      <font>
        <sz val="10"/>
        <color auto="1"/>
      </font>
    </odxf>
    <ndxf>
      <font>
        <sz val="10"/>
        <color auto="1"/>
      </font>
    </ndxf>
  </rcc>
  <rcc rId="6648" sId="3" odxf="1" dxf="1">
    <nc r="AR118">
      <v>0.2</v>
    </nc>
    <odxf>
      <font>
        <sz val="10"/>
        <color auto="1"/>
      </font>
    </odxf>
    <ndxf>
      <font>
        <sz val="10"/>
        <color auto="1"/>
      </font>
    </ndxf>
  </rcc>
  <rcc rId="6649" sId="3" odxf="1" dxf="1">
    <nc r="AS118">
      <v>0.2</v>
    </nc>
    <odxf>
      <font>
        <sz val="10"/>
        <color auto="1"/>
      </font>
    </odxf>
    <ndxf>
      <font>
        <sz val="10"/>
        <color auto="1"/>
      </font>
    </ndxf>
  </rcc>
  <rcc rId="6650" sId="3" odxf="1" dxf="1">
    <nc r="AT118">
      <v>0.2</v>
    </nc>
    <odxf>
      <font>
        <sz val="10"/>
        <color auto="1"/>
      </font>
    </odxf>
    <ndxf>
      <font>
        <sz val="10"/>
        <color auto="1"/>
      </font>
    </ndxf>
  </rcc>
  <rcc rId="6651" sId="3" odxf="1" dxf="1">
    <nc r="AU118">
      <v>0.2</v>
    </nc>
    <odxf>
      <font>
        <sz val="10"/>
        <color auto="1"/>
      </font>
    </odxf>
    <ndxf>
      <font>
        <sz val="10"/>
        <color auto="1"/>
      </font>
    </ndxf>
  </rcc>
  <rcc rId="6652" sId="3" odxf="1" dxf="1">
    <nc r="AV118">
      <v>0.2</v>
    </nc>
    <odxf>
      <font>
        <sz val="10"/>
        <color auto="1"/>
      </font>
    </odxf>
    <ndxf>
      <font>
        <sz val="10"/>
        <color auto="1"/>
      </font>
    </ndxf>
  </rcc>
  <rcc rId="6653" sId="3" odxf="1" dxf="1">
    <nc r="AW118">
      <v>0.2</v>
    </nc>
    <odxf>
      <font>
        <sz val="10"/>
        <color auto="1"/>
      </font>
    </odxf>
    <ndxf>
      <font>
        <sz val="10"/>
        <color auto="1"/>
      </font>
    </ndxf>
  </rcc>
  <rcc rId="6654" sId="3" odxf="1" dxf="1">
    <nc r="AX118">
      <v>0.2</v>
    </nc>
    <odxf>
      <font>
        <sz val="10"/>
        <color auto="1"/>
      </font>
    </odxf>
    <ndxf>
      <font>
        <sz val="10"/>
        <color auto="1"/>
      </font>
    </ndxf>
  </rcc>
  <rcc rId="6655" sId="3" odxf="1" dxf="1">
    <nc r="AY118">
      <v>0.2</v>
    </nc>
    <odxf>
      <font>
        <sz val="10"/>
        <color auto="1"/>
      </font>
    </odxf>
    <ndxf>
      <font>
        <sz val="10"/>
        <color auto="1"/>
      </font>
    </ndxf>
  </rcc>
  <rcc rId="6656" sId="3" odxf="1" dxf="1">
    <nc r="AZ118">
      <v>0.2</v>
    </nc>
    <odxf>
      <font>
        <sz val="10"/>
        <color auto="1"/>
      </font>
    </odxf>
    <ndxf>
      <font>
        <sz val="10"/>
        <color auto="1"/>
      </font>
    </ndxf>
  </rcc>
  <rcc rId="6657" sId="3" odxf="1" dxf="1">
    <nc r="BA1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658" sId="3" odxf="1" dxf="1">
    <nc r="BB118">
      <v>0.2</v>
    </nc>
    <odxf>
      <font>
        <sz val="10"/>
        <color auto="1"/>
      </font>
    </odxf>
    <ndxf>
      <font>
        <sz val="10"/>
        <color auto="1"/>
      </font>
    </ndxf>
  </rcc>
  <rcc rId="6659" sId="3" odxf="1" dxf="1">
    <nc r="BC1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660" sId="3" odxf="1" dxf="1">
    <nc r="BD118">
      <v>0.2</v>
    </nc>
    <odxf>
      <font>
        <sz val="10"/>
        <color auto="1"/>
      </font>
    </odxf>
    <ndxf>
      <font>
        <sz val="10"/>
        <color auto="1"/>
      </font>
    </ndxf>
  </rcc>
  <rcc rId="6661" sId="3" odxf="1" dxf="1">
    <nc r="BE1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662" sId="3" odxf="1" dxf="1">
    <nc r="BF118">
      <v>6.2</v>
    </nc>
    <odxf>
      <font>
        <sz val="10"/>
        <color auto="1"/>
      </font>
    </odxf>
    <ndxf>
      <font>
        <sz val="10"/>
        <color auto="1"/>
      </font>
    </ndxf>
  </rcc>
  <rcc rId="6663" sId="3" odxf="1" dxf="1">
    <nc r="BG118">
      <v>39.4</v>
    </nc>
    <odxf>
      <font>
        <sz val="10"/>
        <color auto="1"/>
      </font>
    </odxf>
    <ndxf>
      <font>
        <sz val="10"/>
        <color auto="1"/>
      </font>
    </ndxf>
  </rcc>
  <rcc rId="6664" sId="3" odxf="1" dxf="1">
    <nc r="BH118">
      <v>0.1</v>
    </nc>
    <odxf>
      <font>
        <sz val="10"/>
        <color auto="1"/>
      </font>
    </odxf>
    <ndxf>
      <font>
        <sz val="10"/>
        <color auto="1"/>
      </font>
    </ndxf>
  </rcc>
  <rfmt sheetId="3" sqref="A118:XFD118" start="0" length="0">
    <dxf>
      <alignment vertical="center" wrapText="1"/>
    </dxf>
  </rfmt>
  <rfmt sheetId="3" sqref="A119" start="0" length="0">
    <dxf>
      <font>
        <sz val="10"/>
        <color auto="1"/>
      </font>
    </dxf>
  </rfmt>
  <rcc rId="6665" sId="3" odxf="1" dxf="1">
    <oc r="B119" t="inlineStr">
      <is>
        <t>Hậu Giang</t>
      </is>
    </oc>
    <nc r="B119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19" start="0" length="0">
    <dxf>
      <font>
        <sz val="10"/>
        <color auto="1"/>
      </font>
    </dxf>
  </rfmt>
  <rfmt sheetId="3" sqref="D119" start="0" length="0">
    <dxf>
      <font>
        <sz val="10"/>
        <color auto="1"/>
      </font>
    </dxf>
  </rfmt>
  <rcc rId="6666" sId="3" odxf="1" dxf="1">
    <oc r="E119" t="inlineStr">
      <is>
        <t>NMĐMT HẬU GIANG</t>
      </is>
    </oc>
    <nc r="E119" t="inlineStr">
      <is>
        <t>NMĐMT HÀM PHÚ 2</t>
      </is>
    </nc>
    <odxf>
      <font>
        <sz val="10"/>
        <color auto="1"/>
      </font>
    </odxf>
    <ndxf>
      <font>
        <sz val="10"/>
        <color auto="1"/>
      </font>
    </ndxf>
  </rcc>
  <rcc rId="6667" sId="3" odxf="1" dxf="1">
    <oc r="F119" t="inlineStr">
      <is>
        <t>PPN</t>
      </is>
    </oc>
    <nc r="F119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6668" sId="3" odxf="1" dxf="1">
    <nc r="G11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669" sId="3" odxf="1" dxf="1">
    <nc r="H119">
      <v>148.30000000000001</v>
    </nc>
    <odxf>
      <font>
        <sz val="10"/>
        <color auto="1"/>
      </font>
    </odxf>
    <ndxf>
      <font>
        <sz val="10"/>
        <color auto="1"/>
      </font>
    </ndxf>
  </rcc>
  <rfmt sheetId="3" sqref="I119" start="0" length="0">
    <dxf>
      <font>
        <sz val="10"/>
        <color auto="1"/>
      </font>
    </dxf>
  </rfmt>
  <rcc rId="6670" sId="3" odxf="1" dxf="1">
    <nc r="J119">
      <v>0</v>
    </nc>
    <odxf>
      <font>
        <sz val="10"/>
        <color auto="1"/>
      </font>
    </odxf>
    <ndxf>
      <font>
        <sz val="10"/>
        <color auto="1"/>
      </font>
    </ndxf>
  </rcc>
  <rcc rId="6671" sId="3" odxf="1" dxf="1">
    <nc r="K119">
      <v>0</v>
    </nc>
    <odxf>
      <font>
        <sz val="10"/>
        <color auto="1"/>
      </font>
    </odxf>
    <ndxf>
      <font>
        <sz val="10"/>
        <color auto="1"/>
      </font>
    </ndxf>
  </rcc>
  <rcc rId="6672" sId="3" odxf="1" dxf="1">
    <nc r="L119">
      <v>0</v>
    </nc>
    <odxf>
      <font>
        <sz val="10"/>
        <color auto="1"/>
      </font>
    </odxf>
    <ndxf>
      <font>
        <sz val="10"/>
        <color auto="1"/>
      </font>
    </ndxf>
  </rcc>
  <rcc rId="6673" sId="3" odxf="1" dxf="1">
    <nc r="M119">
      <v>0</v>
    </nc>
    <odxf>
      <font>
        <sz val="10"/>
        <color auto="1"/>
      </font>
    </odxf>
    <ndxf>
      <font>
        <sz val="10"/>
        <color auto="1"/>
      </font>
    </ndxf>
  </rcc>
  <rcc rId="6674" sId="3" odxf="1" dxf="1">
    <nc r="N119">
      <v>0</v>
    </nc>
    <odxf>
      <font>
        <sz val="10"/>
        <color auto="1"/>
      </font>
    </odxf>
    <ndxf>
      <font>
        <sz val="10"/>
        <color auto="1"/>
      </font>
    </ndxf>
  </rcc>
  <rcc rId="6675" sId="3" odxf="1" dxf="1">
    <nc r="O119">
      <v>0</v>
    </nc>
    <odxf>
      <font>
        <sz val="10"/>
        <color auto="1"/>
      </font>
    </odxf>
    <ndxf>
      <font>
        <sz val="10"/>
        <color auto="1"/>
      </font>
    </ndxf>
  </rcc>
  <rcc rId="6676" sId="3" odxf="1" dxf="1">
    <nc r="P119">
      <v>0</v>
    </nc>
    <odxf>
      <font>
        <sz val="10"/>
        <color auto="1"/>
      </font>
    </odxf>
    <ndxf>
      <font>
        <sz val="10"/>
        <color auto="1"/>
      </font>
    </ndxf>
  </rcc>
  <rcc rId="6677" sId="3" odxf="1" dxf="1">
    <nc r="Q119">
      <v>0</v>
    </nc>
    <odxf>
      <font>
        <sz val="10"/>
        <color auto="1"/>
      </font>
    </odxf>
    <ndxf>
      <font>
        <sz val="10"/>
        <color auto="1"/>
      </font>
    </ndxf>
  </rcc>
  <rcc rId="6678" sId="3" odxf="1" dxf="1">
    <nc r="R119">
      <v>0</v>
    </nc>
    <odxf>
      <font>
        <sz val="10"/>
        <color auto="1"/>
      </font>
    </odxf>
    <ndxf>
      <font>
        <sz val="10"/>
        <color auto="1"/>
      </font>
    </ndxf>
  </rcc>
  <rcc rId="6679" sId="3" odxf="1" dxf="1">
    <nc r="S119">
      <v>0</v>
    </nc>
    <odxf>
      <font>
        <sz val="10"/>
        <color auto="1"/>
      </font>
    </odxf>
    <ndxf>
      <font>
        <sz val="10"/>
        <color auto="1"/>
      </font>
    </ndxf>
  </rcc>
  <rcc rId="6680" sId="3" odxf="1" dxf="1">
    <nc r="T119">
      <v>0</v>
    </nc>
    <odxf>
      <font>
        <sz val="10"/>
        <color auto="1"/>
      </font>
    </odxf>
    <ndxf>
      <font>
        <sz val="10"/>
        <color auto="1"/>
      </font>
    </ndxf>
  </rcc>
  <rcc rId="6681" sId="3" odxf="1" dxf="1">
    <nc r="U119">
      <v>3.7</v>
    </nc>
    <odxf>
      <font>
        <sz val="10"/>
        <color auto="1"/>
      </font>
    </odxf>
    <ndxf>
      <font>
        <sz val="10"/>
        <color auto="1"/>
      </font>
    </ndxf>
  </rcc>
  <rcc rId="6682" sId="3" odxf="1" dxf="1">
    <nc r="V119">
      <v>4.3</v>
    </nc>
    <odxf>
      <font>
        <sz val="10"/>
        <color auto="1"/>
      </font>
    </odxf>
    <ndxf>
      <font>
        <sz val="10"/>
        <color auto="1"/>
      </font>
    </ndxf>
  </rcc>
  <rcc rId="6683" sId="3" odxf="1" dxf="1">
    <nc r="W119">
      <v>5.4</v>
    </nc>
    <odxf>
      <font>
        <sz val="10"/>
        <color auto="1"/>
      </font>
    </odxf>
    <ndxf>
      <font>
        <sz val="10"/>
        <color auto="1"/>
      </font>
    </ndxf>
  </rcc>
  <rcc rId="6684" sId="3" odxf="1" dxf="1">
    <nc r="X119">
      <v>3.9</v>
    </nc>
    <odxf>
      <font>
        <sz val="10"/>
        <color auto="1"/>
      </font>
    </odxf>
    <ndxf>
      <font>
        <sz val="10"/>
        <color auto="1"/>
      </font>
    </ndxf>
  </rcc>
  <rcc rId="6685" sId="3" odxf="1" dxf="1">
    <nc r="Y119">
      <v>3.5</v>
    </nc>
    <odxf>
      <font>
        <sz val="10"/>
        <color auto="1"/>
      </font>
    </odxf>
    <ndxf>
      <font>
        <sz val="10"/>
        <color auto="1"/>
      </font>
    </ndxf>
  </rcc>
  <rcc rId="6686" sId="3" odxf="1" dxf="1">
    <nc r="Z119">
      <v>3.6</v>
    </nc>
    <odxf>
      <font>
        <sz val="10"/>
        <color auto="1"/>
      </font>
    </odxf>
    <ndxf>
      <font>
        <sz val="10"/>
        <color auto="1"/>
      </font>
    </ndxf>
  </rcc>
  <rcc rId="6687" sId="3" odxf="1" dxf="1">
    <nc r="AA119">
      <v>4</v>
    </nc>
    <odxf>
      <font>
        <sz val="10"/>
        <color auto="1"/>
      </font>
    </odxf>
    <ndxf>
      <font>
        <sz val="10"/>
        <color auto="1"/>
      </font>
    </ndxf>
  </rcc>
  <rcc rId="6688" sId="3" odxf="1" dxf="1">
    <nc r="AB119">
      <v>6.6</v>
    </nc>
    <odxf>
      <font>
        <sz val="10"/>
        <color auto="1"/>
      </font>
    </odxf>
    <ndxf>
      <font>
        <sz val="10"/>
        <color auto="1"/>
      </font>
    </ndxf>
  </rcc>
  <rcc rId="6689" sId="3" odxf="1" dxf="1">
    <nc r="AC119">
      <v>4.5</v>
    </nc>
    <odxf>
      <font>
        <sz val="10"/>
        <color auto="1"/>
      </font>
    </odxf>
    <ndxf>
      <font>
        <sz val="10"/>
        <color auto="1"/>
      </font>
    </ndxf>
  </rcc>
  <rcc rId="6690" sId="3" odxf="1" dxf="1">
    <nc r="AD119">
      <v>6.6</v>
    </nc>
    <odxf>
      <font>
        <sz val="10"/>
        <color auto="1"/>
      </font>
    </odxf>
    <ndxf>
      <font>
        <sz val="10"/>
        <color auto="1"/>
      </font>
    </ndxf>
  </rcc>
  <rcc rId="6691" sId="3" odxf="1" dxf="1">
    <nc r="AE119">
      <v>7.6</v>
    </nc>
    <odxf>
      <font>
        <sz val="10"/>
        <color auto="1"/>
      </font>
    </odxf>
    <ndxf>
      <font>
        <sz val="10"/>
        <color auto="1"/>
      </font>
    </ndxf>
  </rcc>
  <rcc rId="6692" sId="3" odxf="1" dxf="1">
    <nc r="AF119">
      <v>6.2</v>
    </nc>
    <odxf>
      <font>
        <sz val="10"/>
        <color auto="1"/>
      </font>
    </odxf>
    <ndxf>
      <font>
        <sz val="10"/>
        <color auto="1"/>
      </font>
    </ndxf>
  </rcc>
  <rcc rId="6693" sId="3" odxf="1" dxf="1">
    <nc r="AG119">
      <v>5.6</v>
    </nc>
    <odxf>
      <font>
        <sz val="10"/>
        <color auto="1"/>
      </font>
    </odxf>
    <ndxf>
      <font>
        <sz val="10"/>
        <color auto="1"/>
      </font>
    </ndxf>
  </rcc>
  <rcc rId="6694" sId="3" odxf="1" dxf="1">
    <nc r="AH119">
      <v>4.0999999999999996</v>
    </nc>
    <odxf>
      <font>
        <sz val="10"/>
        <color auto="1"/>
      </font>
    </odxf>
    <ndxf>
      <font>
        <sz val="10"/>
        <color auto="1"/>
      </font>
    </ndxf>
  </rcc>
  <rcc rId="6695" sId="3" odxf="1" dxf="1">
    <nc r="AI119">
      <v>1.1000000000000001</v>
    </nc>
    <odxf>
      <font>
        <sz val="10"/>
        <color auto="1"/>
      </font>
    </odxf>
    <ndxf>
      <font>
        <sz val="10"/>
        <color auto="1"/>
      </font>
    </ndxf>
  </rcc>
  <rcc rId="6696" sId="3" odxf="1" dxf="1">
    <nc r="AJ119">
      <v>1</v>
    </nc>
    <odxf>
      <font>
        <sz val="10"/>
        <color auto="1"/>
      </font>
    </odxf>
    <ndxf>
      <font>
        <sz val="10"/>
        <color auto="1"/>
      </font>
    </ndxf>
  </rcc>
  <rcc rId="6697" sId="3" odxf="1" dxf="1">
    <nc r="AK119">
      <v>4.5999999999999996</v>
    </nc>
    <odxf>
      <font>
        <sz val="10"/>
        <color auto="1"/>
      </font>
    </odxf>
    <ndxf>
      <font>
        <sz val="10"/>
        <color auto="1"/>
      </font>
    </ndxf>
  </rcc>
  <rcc rId="6698" sId="3" odxf="1" dxf="1">
    <nc r="AL119">
      <v>3.8</v>
    </nc>
    <odxf>
      <font>
        <sz val="10"/>
        <color auto="1"/>
      </font>
    </odxf>
    <ndxf>
      <font>
        <sz val="10"/>
        <color auto="1"/>
      </font>
    </ndxf>
  </rcc>
  <rcc rId="6699" sId="3" odxf="1" dxf="1">
    <nc r="AM119">
      <v>4.8</v>
    </nc>
    <odxf>
      <font>
        <sz val="10"/>
        <color auto="1"/>
      </font>
    </odxf>
    <ndxf>
      <font>
        <sz val="10"/>
        <color auto="1"/>
      </font>
    </ndxf>
  </rcc>
  <rcc rId="6700" sId="3" odxf="1" dxf="1">
    <nc r="AN119">
      <v>4.8</v>
    </nc>
    <odxf>
      <font>
        <sz val="10"/>
        <color auto="1"/>
      </font>
    </odxf>
    <ndxf>
      <font>
        <sz val="10"/>
        <color auto="1"/>
      </font>
    </ndxf>
  </rcc>
  <rcc rId="6701" sId="3" odxf="1" dxf="1">
    <nc r="AO119">
      <v>4.8</v>
    </nc>
    <odxf>
      <font>
        <sz val="10"/>
        <color auto="1"/>
      </font>
    </odxf>
    <ndxf>
      <font>
        <sz val="10"/>
        <color auto="1"/>
      </font>
    </ndxf>
  </rcc>
  <rcc rId="6702" sId="3" odxf="1" dxf="1">
    <nc r="AP119">
      <v>5.8</v>
    </nc>
    <odxf>
      <font>
        <sz val="10"/>
        <color auto="1"/>
      </font>
    </odxf>
    <ndxf>
      <font>
        <sz val="10"/>
        <color auto="1"/>
      </font>
    </ndxf>
  </rcc>
  <rcc rId="6703" sId="3" odxf="1" dxf="1">
    <nc r="AQ119">
      <v>6.3</v>
    </nc>
    <odxf>
      <font>
        <sz val="10"/>
        <color auto="1"/>
      </font>
    </odxf>
    <ndxf>
      <font>
        <sz val="10"/>
        <color auto="1"/>
      </font>
    </ndxf>
  </rcc>
  <rcc rId="6704" sId="3" odxf="1" dxf="1">
    <nc r="AR119">
      <v>6.3</v>
    </nc>
    <odxf>
      <font>
        <sz val="10"/>
        <color auto="1"/>
      </font>
    </odxf>
    <ndxf>
      <font>
        <sz val="10"/>
        <color auto="1"/>
      </font>
    </ndxf>
  </rcc>
  <rcc rId="6705" sId="3" odxf="1" dxf="1">
    <nc r="AS119">
      <v>0</v>
    </nc>
    <odxf>
      <font>
        <sz val="10"/>
        <color auto="1"/>
      </font>
    </odxf>
    <ndxf>
      <font>
        <sz val="10"/>
        <color auto="1"/>
      </font>
    </ndxf>
  </rcc>
  <rcc rId="6706" sId="3" odxf="1" dxf="1">
    <nc r="AT119">
      <v>0</v>
    </nc>
    <odxf>
      <font>
        <sz val="10"/>
        <color auto="1"/>
      </font>
    </odxf>
    <ndxf>
      <font>
        <sz val="10"/>
        <color auto="1"/>
      </font>
    </ndxf>
  </rcc>
  <rcc rId="6707" sId="3" odxf="1" dxf="1">
    <nc r="AU119">
      <v>0</v>
    </nc>
    <odxf>
      <font>
        <sz val="10"/>
        <color auto="1"/>
      </font>
    </odxf>
    <ndxf>
      <font>
        <sz val="10"/>
        <color auto="1"/>
      </font>
    </ndxf>
  </rcc>
  <rcc rId="6708" sId="3" odxf="1" dxf="1">
    <nc r="AV119">
      <v>0</v>
    </nc>
    <odxf>
      <font>
        <sz val="10"/>
        <color auto="1"/>
      </font>
    </odxf>
    <ndxf>
      <font>
        <sz val="10"/>
        <color auto="1"/>
      </font>
    </ndxf>
  </rcc>
  <rcc rId="6709" sId="3" odxf="1" dxf="1">
    <nc r="AW119">
      <v>0</v>
    </nc>
    <odxf>
      <font>
        <sz val="10"/>
        <color auto="1"/>
      </font>
    </odxf>
    <ndxf>
      <font>
        <sz val="10"/>
        <color auto="1"/>
      </font>
    </ndxf>
  </rcc>
  <rcc rId="6710" sId="3" odxf="1" dxf="1">
    <nc r="AX119">
      <v>0</v>
    </nc>
    <odxf>
      <font>
        <sz val="10"/>
        <color auto="1"/>
      </font>
    </odxf>
    <ndxf>
      <font>
        <sz val="10"/>
        <color auto="1"/>
      </font>
    </ndxf>
  </rcc>
  <rcc rId="6711" sId="3" odxf="1" dxf="1">
    <nc r="AY119">
      <v>0</v>
    </nc>
    <odxf>
      <font>
        <sz val="10"/>
        <color auto="1"/>
      </font>
    </odxf>
    <ndxf>
      <font>
        <sz val="10"/>
        <color auto="1"/>
      </font>
    </ndxf>
  </rcc>
  <rcc rId="6712" sId="3" odxf="1" dxf="1">
    <nc r="AZ119">
      <v>0</v>
    </nc>
    <odxf>
      <font>
        <sz val="10"/>
        <color auto="1"/>
      </font>
    </odxf>
    <ndxf>
      <font>
        <sz val="10"/>
        <color auto="1"/>
      </font>
    </ndxf>
  </rcc>
  <rcc rId="6713" sId="3" odxf="1" dxf="1">
    <nc r="BA1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714" sId="3" odxf="1" dxf="1">
    <nc r="BB119">
      <v>0</v>
    </nc>
    <odxf>
      <font>
        <sz val="10"/>
        <color auto="1"/>
      </font>
    </odxf>
    <ndxf>
      <font>
        <sz val="10"/>
        <color auto="1"/>
      </font>
    </ndxf>
  </rcc>
  <rcc rId="6715" sId="3" odxf="1" dxf="1">
    <nc r="BC1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716" sId="3" odxf="1" dxf="1">
    <nc r="BD119">
      <v>0</v>
    </nc>
    <odxf>
      <font>
        <sz val="10"/>
        <color auto="1"/>
      </font>
    </odxf>
    <ndxf>
      <font>
        <sz val="10"/>
        <color auto="1"/>
      </font>
    </ndxf>
  </rcc>
  <rcc rId="6717" sId="3" odxf="1" dxf="1">
    <nc r="BE1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718" sId="3" odxf="1" dxf="1">
    <nc r="BF119">
      <v>6.2</v>
    </nc>
    <odxf>
      <font>
        <sz val="10"/>
        <color auto="1"/>
      </font>
    </odxf>
    <ndxf>
      <font>
        <sz val="10"/>
        <color auto="1"/>
      </font>
    </ndxf>
  </rcc>
  <rcc rId="6719" sId="3" odxf="1" dxf="1">
    <nc r="BG119">
      <v>39.4</v>
    </nc>
    <odxf>
      <font>
        <sz val="10"/>
        <color auto="1"/>
      </font>
    </odxf>
    <ndxf>
      <font>
        <sz val="10"/>
        <color auto="1"/>
      </font>
    </ndxf>
  </rcc>
  <rcc rId="6720" sId="3" odxf="1" dxf="1">
    <nc r="BH119">
      <v>0.1</v>
    </nc>
    <odxf>
      <font>
        <sz val="10"/>
        <color auto="1"/>
      </font>
    </odxf>
    <ndxf>
      <font>
        <sz val="10"/>
        <color auto="1"/>
      </font>
    </ndxf>
  </rcc>
  <rfmt sheetId="3" sqref="A119:XFD119" start="0" length="0">
    <dxf>
      <alignment vertical="center" wrapText="1"/>
    </dxf>
  </rfmt>
  <rfmt sheetId="3" sqref="A120" start="0" length="0">
    <dxf>
      <font>
        <sz val="10"/>
        <color auto="1"/>
      </font>
    </dxf>
  </rfmt>
  <rcc rId="6721" sId="3" odxf="1" dxf="1">
    <oc r="B120" t="inlineStr">
      <is>
        <t>Ninh Thuận</t>
      </is>
    </oc>
    <nc r="B120" t="inlineStr">
      <is>
        <t>Hậu Giang</t>
      </is>
    </nc>
    <odxf>
      <font>
        <sz val="10"/>
        <color auto="1"/>
      </font>
    </odxf>
    <ndxf>
      <font>
        <sz val="10"/>
        <color auto="1"/>
      </font>
    </ndxf>
  </rcc>
  <rfmt sheetId="3" sqref="C120" start="0" length="0">
    <dxf>
      <font>
        <sz val="10"/>
        <color auto="1"/>
      </font>
    </dxf>
  </rfmt>
  <rfmt sheetId="3" sqref="D120" start="0" length="0">
    <dxf>
      <font>
        <sz val="10"/>
        <color auto="1"/>
      </font>
    </dxf>
  </rfmt>
  <rcc rId="6722" sId="3" odxf="1" dxf="1">
    <oc r="E120" t="inlineStr">
      <is>
        <t>NMĐMT HỒ BẦU NGỨ</t>
      </is>
    </oc>
    <nc r="E120" t="inlineStr">
      <is>
        <t>NMĐMT HẬU GIANG</t>
      </is>
    </nc>
    <odxf>
      <font>
        <sz val="10"/>
        <color auto="1"/>
      </font>
    </odxf>
    <ndxf>
      <font>
        <sz val="10"/>
        <color auto="1"/>
      </font>
    </ndxf>
  </rcc>
  <rcc rId="6723" sId="3" odxf="1" dxf="1">
    <oc r="F120" t="inlineStr">
      <is>
        <t>PP</t>
      </is>
    </oc>
    <nc r="F120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6724" sId="3" odxf="1" dxf="1">
    <nc r="G12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725" sId="3" odxf="1" dxf="1">
    <nc r="H120">
      <v>73.8</v>
    </nc>
    <odxf>
      <font>
        <sz val="10"/>
        <color auto="1"/>
      </font>
    </odxf>
    <ndxf>
      <font>
        <sz val="10"/>
        <color auto="1"/>
      </font>
    </ndxf>
  </rcc>
  <rfmt sheetId="3" sqref="I120" start="0" length="0">
    <dxf>
      <font>
        <sz val="10"/>
        <color auto="1"/>
      </font>
    </dxf>
  </rfmt>
  <rcc rId="6726" sId="3" odxf="1" dxf="1">
    <nc r="J120">
      <v>0</v>
    </nc>
    <odxf>
      <font>
        <sz val="10"/>
        <color auto="1"/>
      </font>
    </odxf>
    <ndxf>
      <font>
        <sz val="10"/>
        <color auto="1"/>
      </font>
    </ndxf>
  </rcc>
  <rcc rId="6727" sId="3" odxf="1" dxf="1">
    <nc r="K120">
      <v>0</v>
    </nc>
    <odxf>
      <font>
        <sz val="10"/>
        <color auto="1"/>
      </font>
    </odxf>
    <ndxf>
      <font>
        <sz val="10"/>
        <color auto="1"/>
      </font>
    </ndxf>
  </rcc>
  <rcc rId="6728" sId="3" odxf="1" dxf="1">
    <nc r="L120">
      <v>0</v>
    </nc>
    <odxf>
      <font>
        <sz val="10"/>
        <color auto="1"/>
      </font>
    </odxf>
    <ndxf>
      <font>
        <sz val="10"/>
        <color auto="1"/>
      </font>
    </ndxf>
  </rcc>
  <rcc rId="6729" sId="3" odxf="1" dxf="1">
    <nc r="M120">
      <v>0</v>
    </nc>
    <odxf>
      <font>
        <sz val="10"/>
        <color auto="1"/>
      </font>
    </odxf>
    <ndxf>
      <font>
        <sz val="10"/>
        <color auto="1"/>
      </font>
    </ndxf>
  </rcc>
  <rcc rId="6730" sId="3" odxf="1" dxf="1">
    <nc r="N120">
      <v>0</v>
    </nc>
    <odxf>
      <font>
        <sz val="10"/>
        <color auto="1"/>
      </font>
    </odxf>
    <ndxf>
      <font>
        <sz val="10"/>
        <color auto="1"/>
      </font>
    </ndxf>
  </rcc>
  <rcc rId="6731" sId="3" odxf="1" dxf="1">
    <nc r="O120">
      <v>0</v>
    </nc>
    <odxf>
      <font>
        <sz val="10"/>
        <color auto="1"/>
      </font>
    </odxf>
    <ndxf>
      <font>
        <sz val="10"/>
        <color auto="1"/>
      </font>
    </ndxf>
  </rcc>
  <rcc rId="6732" sId="3" odxf="1" dxf="1">
    <nc r="P120">
      <v>0</v>
    </nc>
    <odxf>
      <font>
        <sz val="10"/>
        <color auto="1"/>
      </font>
    </odxf>
    <ndxf>
      <font>
        <sz val="10"/>
        <color auto="1"/>
      </font>
    </ndxf>
  </rcc>
  <rcc rId="6733" sId="3" odxf="1" dxf="1">
    <nc r="Q120">
      <v>0</v>
    </nc>
    <odxf>
      <font>
        <sz val="10"/>
        <color auto="1"/>
      </font>
    </odxf>
    <ndxf>
      <font>
        <sz val="10"/>
        <color auto="1"/>
      </font>
    </ndxf>
  </rcc>
  <rcc rId="6734" sId="3" odxf="1" dxf="1">
    <nc r="R120">
      <v>0</v>
    </nc>
    <odxf>
      <font>
        <sz val="10"/>
        <color auto="1"/>
      </font>
    </odxf>
    <ndxf>
      <font>
        <sz val="10"/>
        <color auto="1"/>
      </font>
    </ndxf>
  </rcc>
  <rcc rId="6735" sId="3" odxf="1" dxf="1">
    <nc r="S120">
      <v>0</v>
    </nc>
    <odxf>
      <font>
        <sz val="10"/>
        <color auto="1"/>
      </font>
    </odxf>
    <ndxf>
      <font>
        <sz val="10"/>
        <color auto="1"/>
      </font>
    </ndxf>
  </rcc>
  <rcc rId="6736" sId="3" odxf="1" dxf="1">
    <nc r="T120">
      <v>0</v>
    </nc>
    <odxf>
      <font>
        <sz val="10"/>
        <color auto="1"/>
      </font>
    </odxf>
    <ndxf>
      <font>
        <sz val="10"/>
        <color auto="1"/>
      </font>
    </ndxf>
  </rcc>
  <rcc rId="6737" sId="3" odxf="1" dxf="1">
    <nc r="U120">
      <v>0</v>
    </nc>
    <odxf>
      <font>
        <sz val="10"/>
        <color auto="1"/>
      </font>
    </odxf>
    <ndxf>
      <font>
        <sz val="10"/>
        <color auto="1"/>
      </font>
    </ndxf>
  </rcc>
  <rcc rId="6738" sId="3" odxf="1" dxf="1">
    <nc r="V120">
      <v>1</v>
    </nc>
    <odxf>
      <font>
        <sz val="10"/>
        <color auto="1"/>
      </font>
    </odxf>
    <ndxf>
      <font>
        <sz val="10"/>
        <color auto="1"/>
      </font>
    </ndxf>
  </rcc>
  <rcc rId="6739" sId="3" odxf="1" dxf="1">
    <nc r="W120">
      <v>0</v>
    </nc>
    <odxf>
      <font>
        <sz val="10"/>
        <color auto="1"/>
      </font>
    </odxf>
    <ndxf>
      <font>
        <sz val="10"/>
        <color auto="1"/>
      </font>
    </ndxf>
  </rcc>
  <rcc rId="6740" sId="3" odxf="1" dxf="1">
    <nc r="X120">
      <v>6.1</v>
    </nc>
    <odxf>
      <font>
        <sz val="10"/>
        <color auto="1"/>
      </font>
    </odxf>
    <ndxf>
      <font>
        <sz val="10"/>
        <color auto="1"/>
      </font>
    </ndxf>
  </rcc>
  <rcc rId="6741" sId="3" odxf="1" dxf="1">
    <nc r="Y120">
      <v>7.8</v>
    </nc>
    <odxf>
      <font>
        <sz val="10"/>
        <color auto="1"/>
      </font>
    </odxf>
    <ndxf>
      <font>
        <sz val="10"/>
        <color auto="1"/>
      </font>
    </ndxf>
  </rcc>
  <rcc rId="6742" sId="3" odxf="1" dxf="1">
    <nc r="Z120">
      <v>14.9</v>
    </nc>
    <odxf>
      <font>
        <sz val="10"/>
        <color auto="1"/>
      </font>
    </odxf>
    <ndxf>
      <font>
        <sz val="10"/>
        <color auto="1"/>
      </font>
    </ndxf>
  </rcc>
  <rcc rId="6743" sId="3" odxf="1" dxf="1">
    <nc r="AA120">
      <v>5.7</v>
    </nc>
    <odxf>
      <font>
        <sz val="10"/>
        <color auto="1"/>
      </font>
    </odxf>
    <ndxf>
      <font>
        <sz val="10"/>
        <color auto="1"/>
      </font>
    </ndxf>
  </rcc>
  <rcc rId="6744" sId="3" odxf="1" dxf="1">
    <nc r="AB120">
      <v>13.8</v>
    </nc>
    <odxf>
      <font>
        <sz val="10"/>
        <color auto="1"/>
      </font>
    </odxf>
    <ndxf>
      <font>
        <sz val="10"/>
        <color auto="1"/>
      </font>
    </ndxf>
  </rcc>
  <rcc rId="6745" sId="3" odxf="1" dxf="1">
    <nc r="AC120">
      <v>25.5</v>
    </nc>
    <odxf>
      <font>
        <sz val="10"/>
        <color auto="1"/>
      </font>
    </odxf>
    <ndxf>
      <font>
        <sz val="10"/>
        <color auto="1"/>
      </font>
    </ndxf>
  </rcc>
  <rcc rId="6746" sId="3" odxf="1" dxf="1">
    <nc r="AD120">
      <v>28.3</v>
    </nc>
    <odxf>
      <font>
        <sz val="10"/>
        <color auto="1"/>
      </font>
    </odxf>
    <ndxf>
      <font>
        <sz val="10"/>
        <color auto="1"/>
      </font>
    </ndxf>
  </rcc>
  <rcc rId="6747" sId="3" odxf="1" dxf="1">
    <nc r="AE120">
      <v>6.2</v>
    </nc>
    <odxf>
      <font>
        <sz val="10"/>
        <color auto="1"/>
      </font>
    </odxf>
    <ndxf>
      <font>
        <sz val="10"/>
        <color auto="1"/>
      </font>
    </ndxf>
  </rcc>
  <rcc rId="6748" sId="3" odxf="1" dxf="1">
    <nc r="AF120">
      <v>2.5</v>
    </nc>
    <odxf>
      <font>
        <sz val="10"/>
        <color auto="1"/>
      </font>
    </odxf>
    <ndxf>
      <font>
        <sz val="10"/>
        <color auto="1"/>
      </font>
    </ndxf>
  </rcc>
  <rcc rId="6749" sId="3" odxf="1" dxf="1">
    <nc r="AG120">
      <v>5.4</v>
    </nc>
    <odxf>
      <font>
        <sz val="10"/>
        <color auto="1"/>
      </font>
    </odxf>
    <ndxf>
      <font>
        <sz val="10"/>
        <color auto="1"/>
      </font>
    </ndxf>
  </rcc>
  <rcc rId="6750" sId="3" odxf="1" dxf="1">
    <nc r="AH120">
      <v>7.9</v>
    </nc>
    <odxf>
      <font>
        <sz val="10"/>
        <color auto="1"/>
      </font>
    </odxf>
    <ndxf>
      <font>
        <sz val="10"/>
        <color auto="1"/>
      </font>
    </ndxf>
  </rcc>
  <rcc rId="6751" sId="3" odxf="1" dxf="1">
    <nc r="AI120">
      <v>7.5</v>
    </nc>
    <odxf>
      <font>
        <sz val="10"/>
        <color auto="1"/>
      </font>
    </odxf>
    <ndxf>
      <font>
        <sz val="10"/>
        <color auto="1"/>
      </font>
    </ndxf>
  </rcc>
  <rcc rId="6752" sId="3" odxf="1" dxf="1">
    <nc r="AJ120">
      <v>6.4</v>
    </nc>
    <odxf>
      <font>
        <sz val="10"/>
        <color auto="1"/>
      </font>
    </odxf>
    <ndxf>
      <font>
        <sz val="10"/>
        <color auto="1"/>
      </font>
    </ndxf>
  </rcc>
  <rcc rId="6753" sId="3" odxf="1" dxf="1">
    <nc r="AK120">
      <v>6.9</v>
    </nc>
    <odxf>
      <font>
        <sz val="10"/>
        <color auto="1"/>
      </font>
    </odxf>
    <ndxf>
      <font>
        <sz val="10"/>
        <color auto="1"/>
      </font>
    </ndxf>
  </rcc>
  <rcc rId="6754" sId="3" odxf="1" dxf="1">
    <nc r="AL120">
      <v>7.7</v>
    </nc>
    <odxf>
      <font>
        <sz val="10"/>
        <color auto="1"/>
      </font>
    </odxf>
    <ndxf>
      <font>
        <sz val="10"/>
        <color auto="1"/>
      </font>
    </ndxf>
  </rcc>
  <rcc rId="6755" sId="3" odxf="1" dxf="1">
    <nc r="AM120">
      <v>7.7</v>
    </nc>
    <odxf>
      <font>
        <sz val="10"/>
        <color auto="1"/>
      </font>
    </odxf>
    <ndxf>
      <font>
        <sz val="10"/>
        <color auto="1"/>
      </font>
    </ndxf>
  </rcc>
  <rcc rId="6756" sId="3" odxf="1" dxf="1">
    <nc r="AN120">
      <v>8.6</v>
    </nc>
    <odxf>
      <font>
        <sz val="10"/>
        <color auto="1"/>
      </font>
    </odxf>
    <ndxf>
      <font>
        <sz val="10"/>
        <color auto="1"/>
      </font>
    </ndxf>
  </rcc>
  <rcc rId="6757" sId="3" odxf="1" dxf="1">
    <nc r="AO120">
      <v>6.2</v>
    </nc>
    <odxf>
      <font>
        <sz val="10"/>
        <color auto="1"/>
      </font>
    </odxf>
    <ndxf>
      <font>
        <sz val="10"/>
        <color auto="1"/>
      </font>
    </ndxf>
  </rcc>
  <rcc rId="6758" sId="3" odxf="1" dxf="1">
    <nc r="AP120">
      <v>5</v>
    </nc>
    <odxf>
      <font>
        <sz val="10"/>
        <color auto="1"/>
      </font>
    </odxf>
    <ndxf>
      <font>
        <sz val="10"/>
        <color auto="1"/>
      </font>
    </ndxf>
  </rcc>
  <rcc rId="6759" sId="3" odxf="1" dxf="1">
    <nc r="AQ120">
      <v>2.5</v>
    </nc>
    <odxf>
      <font>
        <sz val="10"/>
        <color auto="1"/>
      </font>
    </odxf>
    <ndxf>
      <font>
        <sz val="10"/>
        <color auto="1"/>
      </font>
    </ndxf>
  </rcc>
  <rcc rId="6760" sId="3" odxf="1" dxf="1">
    <nc r="AR120">
      <v>0</v>
    </nc>
    <odxf>
      <font>
        <sz val="10"/>
        <color auto="1"/>
      </font>
    </odxf>
    <ndxf>
      <font>
        <sz val="10"/>
        <color auto="1"/>
      </font>
    </ndxf>
  </rcc>
  <rcc rId="6761" sId="3" odxf="1" dxf="1">
    <nc r="AS120">
      <v>0</v>
    </nc>
    <odxf>
      <font>
        <sz val="10"/>
        <color auto="1"/>
      </font>
    </odxf>
    <ndxf>
      <font>
        <sz val="10"/>
        <color auto="1"/>
      </font>
    </ndxf>
  </rcc>
  <rcc rId="6762" sId="3" odxf="1" dxf="1">
    <nc r="AT120">
      <v>0</v>
    </nc>
    <odxf>
      <font>
        <sz val="10"/>
        <color auto="1"/>
      </font>
    </odxf>
    <ndxf>
      <font>
        <sz val="10"/>
        <color auto="1"/>
      </font>
    </ndxf>
  </rcc>
  <rcc rId="6763" sId="3" odxf="1" dxf="1">
    <nc r="AU120">
      <v>0</v>
    </nc>
    <odxf>
      <font>
        <sz val="10"/>
        <color auto="1"/>
      </font>
    </odxf>
    <ndxf>
      <font>
        <sz val="10"/>
        <color auto="1"/>
      </font>
    </ndxf>
  </rcc>
  <rcc rId="6764" sId="3" odxf="1" dxf="1">
    <nc r="AV120">
      <v>0</v>
    </nc>
    <odxf>
      <font>
        <sz val="10"/>
        <color auto="1"/>
      </font>
    </odxf>
    <ndxf>
      <font>
        <sz val="10"/>
        <color auto="1"/>
      </font>
    </ndxf>
  </rcc>
  <rcc rId="6765" sId="3" odxf="1" dxf="1">
    <nc r="AW120">
      <v>0</v>
    </nc>
    <odxf>
      <font>
        <sz val="10"/>
        <color auto="1"/>
      </font>
    </odxf>
    <ndxf>
      <font>
        <sz val="10"/>
        <color auto="1"/>
      </font>
    </ndxf>
  </rcc>
  <rcc rId="6766" sId="3" odxf="1" dxf="1">
    <nc r="AX120">
      <v>0</v>
    </nc>
    <odxf>
      <font>
        <sz val="10"/>
        <color auto="1"/>
      </font>
    </odxf>
    <ndxf>
      <font>
        <sz val="10"/>
        <color auto="1"/>
      </font>
    </ndxf>
  </rcc>
  <rcc rId="6767" sId="3" odxf="1" dxf="1">
    <nc r="AY120">
      <v>0</v>
    </nc>
    <odxf>
      <font>
        <sz val="10"/>
        <color auto="1"/>
      </font>
    </odxf>
    <ndxf>
      <font>
        <sz val="10"/>
        <color auto="1"/>
      </font>
    </ndxf>
  </rcc>
  <rcc rId="6768" sId="3" odxf="1" dxf="1">
    <nc r="AZ120">
      <v>0</v>
    </nc>
    <odxf>
      <font>
        <sz val="10"/>
        <color auto="1"/>
      </font>
    </odxf>
    <ndxf>
      <font>
        <sz val="10"/>
        <color auto="1"/>
      </font>
    </ndxf>
  </rcc>
  <rcc rId="6769" sId="3" odxf="1" dxf="1">
    <nc r="BA1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770" sId="3" odxf="1" dxf="1">
    <nc r="BB120">
      <v>0</v>
    </nc>
    <odxf>
      <font>
        <sz val="10"/>
        <color auto="1"/>
      </font>
    </odxf>
    <ndxf>
      <font>
        <sz val="10"/>
        <color auto="1"/>
      </font>
    </ndxf>
  </rcc>
  <rcc rId="6771" sId="3" odxf="1" dxf="1">
    <nc r="BC1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772" sId="3" odxf="1" dxf="1">
    <nc r="BD120">
      <v>0</v>
    </nc>
    <odxf>
      <font>
        <sz val="10"/>
        <color auto="1"/>
      </font>
    </odxf>
    <ndxf>
      <font>
        <sz val="10"/>
        <color auto="1"/>
      </font>
    </ndxf>
  </rcc>
  <rcc rId="6773" sId="3" odxf="1" dxf="1">
    <nc r="BE1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774" sId="3" odxf="1" dxf="1">
    <nc r="BF120">
      <v>3.1</v>
    </nc>
    <odxf>
      <font>
        <sz val="10"/>
        <color auto="1"/>
      </font>
    </odxf>
    <ndxf>
      <font>
        <sz val="10"/>
        <color auto="1"/>
      </font>
    </ndxf>
  </rcc>
  <rcc rId="6775" sId="3" odxf="1" dxf="1">
    <nc r="BG120">
      <v>25.5</v>
    </nc>
    <odxf>
      <font>
        <sz val="10"/>
        <color auto="1"/>
      </font>
    </odxf>
    <ndxf>
      <font>
        <sz val="10"/>
        <color auto="1"/>
      </font>
    </ndxf>
  </rcc>
  <rcc rId="6776" sId="3" odxf="1" dxf="1">
    <nc r="BH120">
      <v>0</v>
    </nc>
    <odxf>
      <font>
        <sz val="10"/>
        <color auto="1"/>
      </font>
    </odxf>
    <ndxf>
      <font>
        <sz val="10"/>
        <color auto="1"/>
      </font>
    </ndxf>
  </rcc>
  <rfmt sheetId="3" sqref="A120:XFD120" start="0" length="0">
    <dxf>
      <alignment vertical="center" wrapText="1"/>
    </dxf>
  </rfmt>
  <rfmt sheetId="3" sqref="A121" start="0" length="0">
    <dxf>
      <font>
        <sz val="10"/>
        <color auto="1"/>
      </font>
    </dxf>
  </rfmt>
  <rcc rId="6777" sId="3" odxf="1" dxf="1">
    <oc r="B121" t="inlineStr">
      <is>
        <t>Ninh Thuận</t>
      </is>
    </oc>
    <nc r="B121" t="inlineStr">
      <is>
        <t>Hậu Giang</t>
      </is>
    </nc>
    <odxf>
      <font>
        <sz val="10"/>
        <color auto="1"/>
      </font>
    </odxf>
    <ndxf>
      <font>
        <sz val="10"/>
        <color auto="1"/>
      </font>
    </ndxf>
  </rcc>
  <rfmt sheetId="3" sqref="C121" start="0" length="0">
    <dxf>
      <font>
        <sz val="10"/>
        <color auto="1"/>
      </font>
    </dxf>
  </rfmt>
  <rfmt sheetId="3" sqref="D121" start="0" length="0">
    <dxf>
      <font>
        <sz val="10"/>
        <color auto="1"/>
      </font>
    </dxf>
  </rfmt>
  <rcc rId="6778" sId="3" odxf="1" dxf="1">
    <oc r="E121" t="inlineStr">
      <is>
        <t>NMĐMT HỒ BẦU NGỨ</t>
      </is>
    </oc>
    <nc r="E121" t="inlineStr">
      <is>
        <t>NMĐMT HẬU GIANG</t>
      </is>
    </nc>
    <odxf>
      <font>
        <sz val="10"/>
        <color auto="1"/>
      </font>
    </odxf>
    <ndxf>
      <font>
        <sz val="10"/>
        <color auto="1"/>
      </font>
    </ndxf>
  </rcc>
  <rcc rId="6779" sId="3" odxf="1" dxf="1">
    <oc r="F121" t="inlineStr">
      <is>
        <t>PP</t>
      </is>
    </oc>
    <nc r="F121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6780" sId="3" odxf="1" dxf="1">
    <nc r="G12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781" sId="3" odxf="1" dxf="1">
    <nc r="H121">
      <v>73.8</v>
    </nc>
    <odxf>
      <font>
        <sz val="10"/>
        <color auto="1"/>
      </font>
    </odxf>
    <ndxf>
      <font>
        <sz val="10"/>
        <color auto="1"/>
      </font>
    </ndxf>
  </rcc>
  <rfmt sheetId="3" sqref="I121" start="0" length="0">
    <dxf>
      <font>
        <sz val="10"/>
        <color auto="1"/>
      </font>
    </dxf>
  </rfmt>
  <rcc rId="6782" sId="3" odxf="1" dxf="1">
    <nc r="J121">
      <v>0</v>
    </nc>
    <odxf>
      <font>
        <sz val="10"/>
        <color auto="1"/>
      </font>
    </odxf>
    <ndxf>
      <font>
        <sz val="10"/>
        <color auto="1"/>
      </font>
    </ndxf>
  </rcc>
  <rcc rId="6783" sId="3" odxf="1" dxf="1">
    <nc r="K121">
      <v>0</v>
    </nc>
    <odxf>
      <font>
        <sz val="10"/>
        <color auto="1"/>
      </font>
    </odxf>
    <ndxf>
      <font>
        <sz val="10"/>
        <color auto="1"/>
      </font>
    </ndxf>
  </rcc>
  <rcc rId="6784" sId="3" odxf="1" dxf="1">
    <nc r="L121">
      <v>0</v>
    </nc>
    <odxf>
      <font>
        <sz val="10"/>
        <color auto="1"/>
      </font>
    </odxf>
    <ndxf>
      <font>
        <sz val="10"/>
        <color auto="1"/>
      </font>
    </ndxf>
  </rcc>
  <rcc rId="6785" sId="3" odxf="1" dxf="1">
    <nc r="M121">
      <v>0</v>
    </nc>
    <odxf>
      <font>
        <sz val="10"/>
        <color auto="1"/>
      </font>
    </odxf>
    <ndxf>
      <font>
        <sz val="10"/>
        <color auto="1"/>
      </font>
    </ndxf>
  </rcc>
  <rcc rId="6786" sId="3" odxf="1" dxf="1">
    <nc r="N121">
      <v>0</v>
    </nc>
    <odxf>
      <font>
        <sz val="10"/>
        <color auto="1"/>
      </font>
    </odxf>
    <ndxf>
      <font>
        <sz val="10"/>
        <color auto="1"/>
      </font>
    </ndxf>
  </rcc>
  <rcc rId="6787" sId="3" odxf="1" dxf="1">
    <nc r="O121">
      <v>0</v>
    </nc>
    <odxf>
      <font>
        <sz val="10"/>
        <color auto="1"/>
      </font>
    </odxf>
    <ndxf>
      <font>
        <sz val="10"/>
        <color auto="1"/>
      </font>
    </ndxf>
  </rcc>
  <rcc rId="6788" sId="3" odxf="1" dxf="1">
    <nc r="P121">
      <v>0</v>
    </nc>
    <odxf>
      <font>
        <sz val="10"/>
        <color auto="1"/>
      </font>
    </odxf>
    <ndxf>
      <font>
        <sz val="10"/>
        <color auto="1"/>
      </font>
    </ndxf>
  </rcc>
  <rcc rId="6789" sId="3" odxf="1" dxf="1">
    <nc r="Q121">
      <v>0</v>
    </nc>
    <odxf>
      <font>
        <sz val="10"/>
        <color auto="1"/>
      </font>
    </odxf>
    <ndxf>
      <font>
        <sz val="10"/>
        <color auto="1"/>
      </font>
    </ndxf>
  </rcc>
  <rcc rId="6790" sId="3" odxf="1" dxf="1">
    <nc r="R121">
      <v>0</v>
    </nc>
    <odxf>
      <font>
        <sz val="10"/>
        <color auto="1"/>
      </font>
    </odxf>
    <ndxf>
      <font>
        <sz val="10"/>
        <color auto="1"/>
      </font>
    </ndxf>
  </rcc>
  <rcc rId="6791" sId="3" odxf="1" dxf="1">
    <nc r="S121">
      <v>0</v>
    </nc>
    <odxf>
      <font>
        <sz val="10"/>
        <color auto="1"/>
      </font>
    </odxf>
    <ndxf>
      <font>
        <sz val="10"/>
        <color auto="1"/>
      </font>
    </ndxf>
  </rcc>
  <rcc rId="6792" sId="3" odxf="1" dxf="1">
    <nc r="T121">
      <v>0</v>
    </nc>
    <odxf>
      <font>
        <sz val="10"/>
        <color auto="1"/>
      </font>
    </odxf>
    <ndxf>
      <font>
        <sz val="10"/>
        <color auto="1"/>
      </font>
    </ndxf>
  </rcc>
  <rcc rId="6793" sId="3" odxf="1" dxf="1">
    <nc r="U121">
      <v>0</v>
    </nc>
    <odxf>
      <font>
        <sz val="10"/>
        <color auto="1"/>
      </font>
    </odxf>
    <ndxf>
      <font>
        <sz val="10"/>
        <color auto="1"/>
      </font>
    </ndxf>
  </rcc>
  <rcc rId="6794" sId="3" odxf="1" dxf="1">
    <nc r="V121">
      <v>0.2</v>
    </nc>
    <odxf>
      <font>
        <sz val="10"/>
        <color auto="1"/>
      </font>
    </odxf>
    <ndxf>
      <font>
        <sz val="10"/>
        <color auto="1"/>
      </font>
    </ndxf>
  </rcc>
  <rcc rId="6795" sId="3" odxf="1" dxf="1">
    <nc r="W121">
      <v>0</v>
    </nc>
    <odxf>
      <font>
        <sz val="10"/>
        <color auto="1"/>
      </font>
    </odxf>
    <ndxf>
      <font>
        <sz val="10"/>
        <color auto="1"/>
      </font>
    </ndxf>
  </rcc>
  <rcc rId="6796" sId="3" odxf="1" dxf="1">
    <nc r="X121">
      <v>-0.2</v>
    </nc>
    <odxf>
      <font>
        <sz val="10"/>
        <color auto="1"/>
      </font>
    </odxf>
    <ndxf>
      <font>
        <sz val="10"/>
        <color auto="1"/>
      </font>
    </ndxf>
  </rcc>
  <rcc rId="6797" sId="3" odxf="1" dxf="1">
    <nc r="Y121">
      <v>0.2</v>
    </nc>
    <odxf>
      <font>
        <sz val="10"/>
        <color auto="1"/>
      </font>
    </odxf>
    <ndxf>
      <font>
        <sz val="10"/>
        <color auto="1"/>
      </font>
    </ndxf>
  </rcc>
  <rcc rId="6798" sId="3" odxf="1" dxf="1">
    <nc r="Z121">
      <v>1.8</v>
    </nc>
    <odxf>
      <font>
        <sz val="10"/>
        <color auto="1"/>
      </font>
    </odxf>
    <ndxf>
      <font>
        <sz val="10"/>
        <color auto="1"/>
      </font>
    </ndxf>
  </rcc>
  <rcc rId="6799" sId="3" odxf="1" dxf="1">
    <nc r="AA121">
      <v>0.2</v>
    </nc>
    <odxf>
      <font>
        <sz val="10"/>
        <color auto="1"/>
      </font>
    </odxf>
    <ndxf>
      <font>
        <sz val="10"/>
        <color auto="1"/>
      </font>
    </ndxf>
  </rcc>
  <rcc rId="6800" sId="3" odxf="1" dxf="1">
    <nc r="AB121">
      <v>3.5</v>
    </nc>
    <odxf>
      <font>
        <sz val="10"/>
        <color auto="1"/>
      </font>
    </odxf>
    <ndxf>
      <font>
        <sz val="10"/>
        <color auto="1"/>
      </font>
    </ndxf>
  </rcc>
  <rcc rId="6801" sId="3" odxf="1" dxf="1">
    <nc r="AC121">
      <v>4.2</v>
    </nc>
    <odxf>
      <font>
        <sz val="10"/>
        <color auto="1"/>
      </font>
    </odxf>
    <ndxf>
      <font>
        <sz val="10"/>
        <color auto="1"/>
      </font>
    </ndxf>
  </rcc>
  <rcc rId="6802" sId="3" odxf="1" dxf="1">
    <nc r="AD121">
      <v>4.7</v>
    </nc>
    <odxf>
      <font>
        <sz val="10"/>
        <color auto="1"/>
      </font>
    </odxf>
    <ndxf>
      <font>
        <sz val="10"/>
        <color auto="1"/>
      </font>
    </ndxf>
  </rcc>
  <rcc rId="6803" sId="3" odxf="1" dxf="1">
    <nc r="AE121">
      <v>0.9</v>
    </nc>
    <odxf>
      <font>
        <sz val="10"/>
        <color auto="1"/>
      </font>
    </odxf>
    <ndxf>
      <font>
        <sz val="10"/>
        <color auto="1"/>
      </font>
    </ndxf>
  </rcc>
  <rcc rId="6804" sId="3" odxf="1" dxf="1">
    <nc r="AF121">
      <v>0.1</v>
    </nc>
    <odxf>
      <font>
        <sz val="10"/>
        <color auto="1"/>
      </font>
    </odxf>
    <ndxf>
      <font>
        <sz val="10"/>
        <color auto="1"/>
      </font>
    </ndxf>
  </rcc>
  <rcc rId="6805" sId="3" odxf="1" dxf="1">
    <nc r="AG121">
      <v>-0.3</v>
    </nc>
    <odxf>
      <font>
        <sz val="10"/>
        <color auto="1"/>
      </font>
    </odxf>
    <ndxf>
      <font>
        <sz val="10"/>
        <color auto="1"/>
      </font>
    </ndxf>
  </rcc>
  <rcc rId="6806" sId="3" odxf="1" dxf="1">
    <nc r="AH121">
      <v>-0.5</v>
    </nc>
    <odxf>
      <font>
        <sz val="10"/>
        <color auto="1"/>
      </font>
    </odxf>
    <ndxf>
      <font>
        <sz val="10"/>
        <color auto="1"/>
      </font>
    </ndxf>
  </rcc>
  <rcc rId="6807" sId="3" odxf="1" dxf="1">
    <nc r="AI121">
      <v>-0.8</v>
    </nc>
    <odxf>
      <font>
        <sz val="10"/>
        <color auto="1"/>
      </font>
    </odxf>
    <ndxf>
      <font>
        <sz val="10"/>
        <color auto="1"/>
      </font>
    </ndxf>
  </rcc>
  <rcc rId="6808" sId="3" odxf="1" dxf="1">
    <nc r="AJ121">
      <v>0.1</v>
    </nc>
    <odxf>
      <font>
        <sz val="10"/>
        <color auto="1"/>
      </font>
    </odxf>
    <ndxf>
      <font>
        <sz val="10"/>
        <color auto="1"/>
      </font>
    </ndxf>
  </rcc>
  <rcc rId="6809" sId="3" odxf="1" dxf="1">
    <nc r="AK121">
      <v>0.6</v>
    </nc>
    <odxf>
      <font>
        <sz val="10"/>
        <color auto="1"/>
      </font>
    </odxf>
    <ndxf>
      <font>
        <sz val="10"/>
        <color auto="1"/>
      </font>
    </ndxf>
  </rcc>
  <rcc rId="6810" sId="3" odxf="1" dxf="1">
    <nc r="AL121">
      <v>0</v>
    </nc>
    <odxf>
      <font>
        <sz val="10"/>
        <color auto="1"/>
      </font>
    </odxf>
    <ndxf>
      <font>
        <sz val="10"/>
        <color auto="1"/>
      </font>
    </ndxf>
  </rcc>
  <rcc rId="6811" sId="3" odxf="1" dxf="1">
    <nc r="AM121">
      <v>0.1</v>
    </nc>
    <odxf>
      <font>
        <sz val="10"/>
        <color auto="1"/>
      </font>
    </odxf>
    <ndxf>
      <font>
        <sz val="10"/>
        <color auto="1"/>
      </font>
    </ndxf>
  </rcc>
  <rcc rId="6812" sId="3" odxf="1" dxf="1">
    <nc r="AN121">
      <v>0</v>
    </nc>
    <odxf>
      <font>
        <sz val="10"/>
        <color auto="1"/>
      </font>
    </odxf>
    <ndxf>
      <font>
        <sz val="10"/>
        <color auto="1"/>
      </font>
    </ndxf>
  </rcc>
  <rcc rId="6813" sId="3" odxf="1" dxf="1">
    <nc r="AO121">
      <v>-1.1000000000000001</v>
    </nc>
    <odxf>
      <font>
        <sz val="10"/>
        <color auto="1"/>
      </font>
    </odxf>
    <ndxf>
      <font>
        <sz val="10"/>
        <color auto="1"/>
      </font>
    </ndxf>
  </rcc>
  <rcc rId="6814" sId="3" odxf="1" dxf="1">
    <nc r="AP121">
      <v>-0.2</v>
    </nc>
    <odxf>
      <font>
        <sz val="10"/>
        <color auto="1"/>
      </font>
    </odxf>
    <ndxf>
      <font>
        <sz val="10"/>
        <color auto="1"/>
      </font>
    </ndxf>
  </rcc>
  <rcc rId="6815" sId="3" odxf="1" dxf="1">
    <nc r="AQ121">
      <v>0.7</v>
    </nc>
    <odxf>
      <font>
        <sz val="10"/>
        <color auto="1"/>
      </font>
    </odxf>
    <ndxf>
      <font>
        <sz val="10"/>
        <color auto="1"/>
      </font>
    </ndxf>
  </rcc>
  <rcc rId="6816" sId="3" odxf="1" dxf="1">
    <nc r="AR121">
      <v>0</v>
    </nc>
    <odxf>
      <font>
        <sz val="10"/>
        <color auto="1"/>
      </font>
    </odxf>
    <ndxf>
      <font>
        <sz val="10"/>
        <color auto="1"/>
      </font>
    </ndxf>
  </rcc>
  <rcc rId="6817" sId="3" odxf="1" dxf="1">
    <nc r="AS121">
      <v>0</v>
    </nc>
    <odxf>
      <font>
        <sz val="10"/>
        <color auto="1"/>
      </font>
    </odxf>
    <ndxf>
      <font>
        <sz val="10"/>
        <color auto="1"/>
      </font>
    </ndxf>
  </rcc>
  <rcc rId="6818" sId="3" odxf="1" dxf="1">
    <nc r="AT121">
      <v>0</v>
    </nc>
    <odxf>
      <font>
        <sz val="10"/>
        <color auto="1"/>
      </font>
    </odxf>
    <ndxf>
      <font>
        <sz val="10"/>
        <color auto="1"/>
      </font>
    </ndxf>
  </rcc>
  <rcc rId="6819" sId="3" odxf="1" dxf="1">
    <nc r="AU121">
      <v>0</v>
    </nc>
    <odxf>
      <font>
        <sz val="10"/>
        <color auto="1"/>
      </font>
    </odxf>
    <ndxf>
      <font>
        <sz val="10"/>
        <color auto="1"/>
      </font>
    </ndxf>
  </rcc>
  <rcc rId="6820" sId="3" odxf="1" dxf="1">
    <nc r="AV121">
      <v>0</v>
    </nc>
    <odxf>
      <font>
        <sz val="10"/>
        <color auto="1"/>
      </font>
    </odxf>
    <ndxf>
      <font>
        <sz val="10"/>
        <color auto="1"/>
      </font>
    </ndxf>
  </rcc>
  <rcc rId="6821" sId="3" odxf="1" dxf="1">
    <nc r="AW121">
      <v>0</v>
    </nc>
    <odxf>
      <font>
        <sz val="10"/>
        <color auto="1"/>
      </font>
    </odxf>
    <ndxf>
      <font>
        <sz val="10"/>
        <color auto="1"/>
      </font>
    </ndxf>
  </rcc>
  <rcc rId="6822" sId="3" odxf="1" dxf="1">
    <nc r="AX121">
      <v>0</v>
    </nc>
    <odxf>
      <font>
        <sz val="10"/>
        <color auto="1"/>
      </font>
    </odxf>
    <ndxf>
      <font>
        <sz val="10"/>
        <color auto="1"/>
      </font>
    </ndxf>
  </rcc>
  <rcc rId="6823" sId="3" odxf="1" dxf="1">
    <nc r="AY121">
      <v>0</v>
    </nc>
    <odxf>
      <font>
        <sz val="10"/>
        <color auto="1"/>
      </font>
    </odxf>
    <ndxf>
      <font>
        <sz val="10"/>
        <color auto="1"/>
      </font>
    </ndxf>
  </rcc>
  <rcc rId="6824" sId="3" odxf="1" dxf="1">
    <nc r="AZ121">
      <v>0</v>
    </nc>
    <odxf>
      <font>
        <sz val="10"/>
        <color auto="1"/>
      </font>
    </odxf>
    <ndxf>
      <font>
        <sz val="10"/>
        <color auto="1"/>
      </font>
    </ndxf>
  </rcc>
  <rcc rId="6825" sId="3" odxf="1" dxf="1">
    <nc r="BA1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826" sId="3" odxf="1" dxf="1">
    <nc r="BB121">
      <v>0</v>
    </nc>
    <odxf>
      <font>
        <sz val="10"/>
        <color auto="1"/>
      </font>
    </odxf>
    <ndxf>
      <font>
        <sz val="10"/>
        <color auto="1"/>
      </font>
    </ndxf>
  </rcc>
  <rcc rId="6827" sId="3" odxf="1" dxf="1">
    <nc r="BC1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828" sId="3" odxf="1" dxf="1">
    <nc r="BD121">
      <v>0</v>
    </nc>
    <odxf>
      <font>
        <sz val="10"/>
        <color auto="1"/>
      </font>
    </odxf>
    <ndxf>
      <font>
        <sz val="10"/>
        <color auto="1"/>
      </font>
    </ndxf>
  </rcc>
  <rcc rId="6829" sId="3" odxf="1" dxf="1">
    <nc r="BE1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830" sId="3" odxf="1" dxf="1">
    <nc r="BF121">
      <v>3.1</v>
    </nc>
    <odxf>
      <font>
        <sz val="10"/>
        <color auto="1"/>
      </font>
    </odxf>
    <ndxf>
      <font>
        <sz val="10"/>
        <color auto="1"/>
      </font>
    </ndxf>
  </rcc>
  <rcc rId="6831" sId="3" odxf="1" dxf="1">
    <nc r="BG121">
      <v>25.5</v>
    </nc>
    <odxf>
      <font>
        <sz val="10"/>
        <color auto="1"/>
      </font>
    </odxf>
    <ndxf>
      <font>
        <sz val="10"/>
        <color auto="1"/>
      </font>
    </ndxf>
  </rcc>
  <rcc rId="6832" sId="3" odxf="1" dxf="1">
    <nc r="BH121">
      <v>0</v>
    </nc>
    <odxf>
      <font>
        <sz val="10"/>
        <color auto="1"/>
      </font>
    </odxf>
    <ndxf>
      <font>
        <sz val="10"/>
        <color auto="1"/>
      </font>
    </ndxf>
  </rcc>
  <rfmt sheetId="3" sqref="A121:XFD121" start="0" length="0">
    <dxf>
      <alignment vertical="center" wrapText="1"/>
    </dxf>
  </rfmt>
  <rfmt sheetId="3" sqref="A122" start="0" length="0">
    <dxf>
      <font>
        <sz val="10"/>
        <color auto="1"/>
      </font>
    </dxf>
  </rfmt>
  <rcc rId="6833" sId="3" odxf="1" dxf="1">
    <oc r="B122" t="inlineStr">
      <is>
        <t>Tây Ninh</t>
      </is>
    </oc>
    <nc r="B122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22" start="0" length="0">
    <dxf>
      <font>
        <sz val="10"/>
        <color auto="1"/>
      </font>
    </dxf>
  </rfmt>
  <rfmt sheetId="3" sqref="D122" start="0" length="0">
    <dxf>
      <font>
        <sz val="10"/>
        <color auto="1"/>
      </font>
    </dxf>
  </rfmt>
  <rcc rId="6834" sId="3" odxf="1" dxf="1">
    <oc r="E122" t="inlineStr">
      <is>
        <t>NMĐMT HCG</t>
      </is>
    </oc>
    <nc r="E122" t="inlineStr">
      <is>
        <t>NMĐMT HỒ BẦU NGỨ</t>
      </is>
    </nc>
    <odxf>
      <font>
        <sz val="10"/>
        <color auto="1"/>
      </font>
    </odxf>
    <ndxf>
      <font>
        <sz val="10"/>
        <color auto="1"/>
      </font>
    </ndxf>
  </rcc>
  <rfmt sheetId="3" sqref="F122" start="0" length="0">
    <dxf>
      <font>
        <sz val="10"/>
        <color auto="1"/>
      </font>
    </dxf>
  </rfmt>
  <rcc rId="6835" sId="3" odxf="1" dxf="1">
    <nc r="G12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836" sId="3" odxf="1" dxf="1">
    <nc r="H122">
      <v>194.7</v>
    </nc>
    <odxf>
      <font>
        <sz val="10"/>
        <color auto="1"/>
      </font>
    </odxf>
    <ndxf>
      <font>
        <sz val="10"/>
        <color auto="1"/>
      </font>
    </ndxf>
  </rcc>
  <rfmt sheetId="3" sqref="I122" start="0" length="0">
    <dxf>
      <font>
        <sz val="10"/>
        <color auto="1"/>
      </font>
    </dxf>
  </rfmt>
  <rcc rId="6837" sId="3" odxf="1" dxf="1">
    <nc r="J122">
      <v>0.2</v>
    </nc>
    <odxf>
      <font>
        <sz val="10"/>
        <color auto="1"/>
      </font>
    </odxf>
    <ndxf>
      <font>
        <sz val="10"/>
        <color auto="1"/>
      </font>
    </ndxf>
  </rcc>
  <rcc rId="6838" sId="3" odxf="1" dxf="1">
    <nc r="K122">
      <v>0.2</v>
    </nc>
    <odxf>
      <font>
        <sz val="10"/>
        <color auto="1"/>
      </font>
    </odxf>
    <ndxf>
      <font>
        <sz val="10"/>
        <color auto="1"/>
      </font>
    </ndxf>
  </rcc>
  <rcc rId="6839" sId="3" odxf="1" dxf="1">
    <nc r="L122">
      <v>0.2</v>
    </nc>
    <odxf>
      <font>
        <sz val="10"/>
        <color auto="1"/>
      </font>
    </odxf>
    <ndxf>
      <font>
        <sz val="10"/>
        <color auto="1"/>
      </font>
    </ndxf>
  </rcc>
  <rcc rId="6840" sId="3" odxf="1" dxf="1">
    <nc r="M122">
      <v>0.2</v>
    </nc>
    <odxf>
      <font>
        <sz val="10"/>
        <color auto="1"/>
      </font>
    </odxf>
    <ndxf>
      <font>
        <sz val="10"/>
        <color auto="1"/>
      </font>
    </ndxf>
  </rcc>
  <rcc rId="6841" sId="3" odxf="1" dxf="1">
    <nc r="N122">
      <v>0.2</v>
    </nc>
    <odxf>
      <font>
        <sz val="10"/>
        <color auto="1"/>
      </font>
    </odxf>
    <ndxf>
      <font>
        <sz val="10"/>
        <color auto="1"/>
      </font>
    </ndxf>
  </rcc>
  <rcc rId="6842" sId="3" odxf="1" dxf="1">
    <nc r="O122">
      <v>0.2</v>
    </nc>
    <odxf>
      <font>
        <sz val="10"/>
        <color auto="1"/>
      </font>
    </odxf>
    <ndxf>
      <font>
        <sz val="10"/>
        <color auto="1"/>
      </font>
    </ndxf>
  </rcc>
  <rcc rId="6843" sId="3" odxf="1" dxf="1">
    <nc r="P122">
      <v>0.2</v>
    </nc>
    <odxf>
      <font>
        <sz val="10"/>
        <color auto="1"/>
      </font>
    </odxf>
    <ndxf>
      <font>
        <sz val="10"/>
        <color auto="1"/>
      </font>
    </ndxf>
  </rcc>
  <rcc rId="6844" sId="3" odxf="1" dxf="1">
    <nc r="Q122">
      <v>0.2</v>
    </nc>
    <odxf>
      <font>
        <sz val="10"/>
        <color auto="1"/>
      </font>
    </odxf>
    <ndxf>
      <font>
        <sz val="10"/>
        <color auto="1"/>
      </font>
    </ndxf>
  </rcc>
  <rcc rId="6845" sId="3" odxf="1" dxf="1">
    <nc r="R122">
      <v>0.2</v>
    </nc>
    <odxf>
      <font>
        <sz val="10"/>
        <color auto="1"/>
      </font>
    </odxf>
    <ndxf>
      <font>
        <sz val="10"/>
        <color auto="1"/>
      </font>
    </ndxf>
  </rcc>
  <rcc rId="6846" sId="3" odxf="1" dxf="1">
    <nc r="S122">
      <v>0.2</v>
    </nc>
    <odxf>
      <font>
        <sz val="10"/>
        <color auto="1"/>
      </font>
    </odxf>
    <ndxf>
      <font>
        <sz val="10"/>
        <color auto="1"/>
      </font>
    </ndxf>
  </rcc>
  <rcc rId="6847" sId="3" odxf="1" dxf="1">
    <nc r="T122">
      <v>0.2</v>
    </nc>
    <odxf>
      <font>
        <sz val="10"/>
        <color auto="1"/>
      </font>
    </odxf>
    <ndxf>
      <font>
        <sz val="10"/>
        <color auto="1"/>
      </font>
    </ndxf>
  </rcc>
  <rcc rId="6848" sId="3" odxf="1" dxf="1">
    <nc r="U122">
      <v>0.6</v>
    </nc>
    <odxf>
      <font>
        <sz val="10"/>
        <color auto="1"/>
      </font>
    </odxf>
    <ndxf>
      <font>
        <sz val="10"/>
        <color auto="1"/>
      </font>
    </ndxf>
  </rcc>
  <rcc rId="6849" sId="3" odxf="1" dxf="1">
    <nc r="V122">
      <v>6.2</v>
    </nc>
    <odxf>
      <font>
        <sz val="10"/>
        <color auto="1"/>
      </font>
    </odxf>
    <ndxf>
      <font>
        <sz val="10"/>
        <color auto="1"/>
      </font>
    </ndxf>
  </rcc>
  <rcc rId="6850" sId="3" odxf="1" dxf="1">
    <nc r="W122">
      <v>10.6</v>
    </nc>
    <odxf>
      <font>
        <sz val="10"/>
        <color auto="1"/>
      </font>
    </odxf>
    <ndxf>
      <font>
        <sz val="10"/>
        <color auto="1"/>
      </font>
    </ndxf>
  </rcc>
  <rcc rId="6851" sId="3" odxf="1" dxf="1">
    <nc r="X122">
      <v>26.3</v>
    </nc>
    <odxf>
      <font>
        <sz val="10"/>
        <color auto="1"/>
      </font>
    </odxf>
    <ndxf>
      <font>
        <sz val="10"/>
        <color auto="1"/>
      </font>
    </ndxf>
  </rcc>
  <rcc rId="6852" sId="3" odxf="1" dxf="1">
    <nc r="Y122">
      <v>11.1</v>
    </nc>
    <odxf>
      <font>
        <sz val="10"/>
        <color auto="1"/>
      </font>
    </odxf>
    <ndxf>
      <font>
        <sz val="10"/>
        <color auto="1"/>
      </font>
    </ndxf>
  </rcc>
  <rcc rId="6853" sId="3" odxf="1" dxf="1">
    <nc r="Z122">
      <v>18.8</v>
    </nc>
    <odxf>
      <font>
        <sz val="10"/>
        <color auto="1"/>
      </font>
    </odxf>
    <ndxf>
      <font>
        <sz val="10"/>
        <color auto="1"/>
      </font>
    </ndxf>
  </rcc>
  <rcc rId="6854" sId="3" odxf="1" dxf="1">
    <nc r="AA122">
      <v>13.8</v>
    </nc>
    <odxf>
      <font>
        <sz val="10"/>
        <color auto="1"/>
      </font>
    </odxf>
    <ndxf>
      <font>
        <sz val="10"/>
        <color auto="1"/>
      </font>
    </ndxf>
  </rcc>
  <rcc rId="6855" sId="3" odxf="1" dxf="1">
    <nc r="AB122">
      <v>6</v>
    </nc>
    <odxf>
      <font>
        <sz val="10"/>
        <color auto="1"/>
      </font>
    </odxf>
    <ndxf>
      <font>
        <sz val="10"/>
        <color auto="1"/>
      </font>
    </ndxf>
  </rcc>
  <rcc rId="6856" sId="3" odxf="1" dxf="1">
    <nc r="AC122">
      <v>7.7</v>
    </nc>
    <odxf>
      <font>
        <sz val="10"/>
        <color auto="1"/>
      </font>
    </odxf>
    <ndxf>
      <font>
        <sz val="10"/>
        <color auto="1"/>
      </font>
    </ndxf>
  </rcc>
  <rcc rId="6857" sId="3" odxf="1" dxf="1">
    <nc r="AD122">
      <v>24.3</v>
    </nc>
    <odxf>
      <font>
        <sz val="10"/>
        <color auto="1"/>
      </font>
    </odxf>
    <ndxf>
      <font>
        <sz val="10"/>
        <color auto="1"/>
      </font>
    </ndxf>
  </rcc>
  <rcc rId="6858" sId="3" odxf="1" dxf="1">
    <nc r="AE122">
      <v>17.100000000000001</v>
    </nc>
    <odxf>
      <font>
        <sz val="10"/>
        <color auto="1"/>
      </font>
    </odxf>
    <ndxf>
      <font>
        <sz val="10"/>
        <color auto="1"/>
      </font>
    </ndxf>
  </rcc>
  <rcc rId="6859" sId="3" odxf="1" dxf="1">
    <nc r="AF122">
      <v>26.8</v>
    </nc>
    <odxf>
      <font>
        <sz val="10"/>
        <color auto="1"/>
      </font>
    </odxf>
    <ndxf>
      <font>
        <sz val="10"/>
        <color auto="1"/>
      </font>
    </ndxf>
  </rcc>
  <rcc rId="6860" sId="3" odxf="1" dxf="1">
    <nc r="AG122">
      <v>25.1</v>
    </nc>
    <odxf>
      <font>
        <sz val="10"/>
        <color auto="1"/>
      </font>
    </odxf>
    <ndxf>
      <font>
        <sz val="10"/>
        <color auto="1"/>
      </font>
    </ndxf>
  </rcc>
  <rcc rId="6861" sId="3" odxf="1" dxf="1">
    <nc r="AH122">
      <v>44.1</v>
    </nc>
    <odxf>
      <font>
        <sz val="10"/>
        <color auto="1"/>
      </font>
    </odxf>
    <ndxf>
      <font>
        <sz val="10"/>
        <color auto="1"/>
      </font>
    </ndxf>
  </rcc>
  <rcc rId="6862" sId="3" odxf="1" dxf="1">
    <nc r="AI122">
      <v>43.6</v>
    </nc>
    <odxf>
      <font>
        <sz val="10"/>
        <color auto="1"/>
      </font>
    </odxf>
    <ndxf>
      <font>
        <sz val="10"/>
        <color auto="1"/>
      </font>
    </ndxf>
  </rcc>
  <rcc rId="6863" sId="3" odxf="1" dxf="1">
    <nc r="AJ122">
      <v>39.799999999999997</v>
    </nc>
    <odxf>
      <font>
        <sz val="10"/>
        <color auto="1"/>
      </font>
    </odxf>
    <ndxf>
      <font>
        <sz val="10"/>
        <color auto="1"/>
      </font>
    </ndxf>
  </rcc>
  <rcc rId="6864" sId="3" odxf="1" dxf="1">
    <nc r="AK122">
      <v>31.2</v>
    </nc>
    <odxf>
      <font>
        <sz val="10"/>
        <color auto="1"/>
      </font>
    </odxf>
    <ndxf>
      <font>
        <sz val="10"/>
        <color auto="1"/>
      </font>
    </ndxf>
  </rcc>
  <rcc rId="6865" sId="3" odxf="1" dxf="1">
    <nc r="AL122">
      <v>29.5</v>
    </nc>
    <odxf>
      <font>
        <sz val="10"/>
        <color auto="1"/>
      </font>
    </odxf>
    <ndxf>
      <font>
        <sz val="10"/>
        <color auto="1"/>
      </font>
    </ndxf>
  </rcc>
  <rcc rId="6866" sId="3" odxf="1" dxf="1">
    <nc r="AM122">
      <v>10.199999999999999</v>
    </nc>
    <odxf>
      <font>
        <sz val="10"/>
        <color auto="1"/>
      </font>
    </odxf>
    <ndxf>
      <font>
        <sz val="10"/>
        <color auto="1"/>
      </font>
    </ndxf>
  </rcc>
  <rcc rId="6867" sId="3" odxf="1" dxf="1">
    <nc r="AN122">
      <v>10.9</v>
    </nc>
    <odxf>
      <font>
        <sz val="10"/>
        <color auto="1"/>
      </font>
    </odxf>
    <ndxf>
      <font>
        <sz val="10"/>
        <color auto="1"/>
      </font>
    </ndxf>
  </rcc>
  <rcc rId="6868" sId="3" odxf="1" dxf="1">
    <nc r="AO122">
      <v>7</v>
    </nc>
    <odxf>
      <font>
        <sz val="10"/>
        <color auto="1"/>
      </font>
    </odxf>
    <ndxf>
      <font>
        <sz val="10"/>
        <color auto="1"/>
      </font>
    </ndxf>
  </rcc>
  <rcc rId="6869" sId="3" odxf="1" dxf="1">
    <nc r="AP122">
      <v>4.5</v>
    </nc>
    <odxf>
      <font>
        <sz val="10"/>
        <color auto="1"/>
      </font>
    </odxf>
    <ndxf>
      <font>
        <sz val="10"/>
        <color auto="1"/>
      </font>
    </ndxf>
  </rcc>
  <rcc rId="6870" sId="3" odxf="1" dxf="1">
    <nc r="AQ122">
      <v>1.4</v>
    </nc>
    <odxf>
      <font>
        <sz val="10"/>
        <color auto="1"/>
      </font>
    </odxf>
    <ndxf>
      <font>
        <sz val="10"/>
        <color auto="1"/>
      </font>
    </ndxf>
  </rcc>
  <rcc rId="6871" sId="3" odxf="1" dxf="1">
    <nc r="AR122">
      <v>0.2</v>
    </nc>
    <odxf>
      <font>
        <sz val="10"/>
        <color auto="1"/>
      </font>
    </odxf>
    <ndxf>
      <font>
        <sz val="10"/>
        <color auto="1"/>
      </font>
    </ndxf>
  </rcc>
  <rcc rId="6872" sId="3" odxf="1" dxf="1">
    <nc r="AS122">
      <v>0.1</v>
    </nc>
    <odxf>
      <font>
        <sz val="10"/>
        <color auto="1"/>
      </font>
    </odxf>
    <ndxf>
      <font>
        <sz val="10"/>
        <color auto="1"/>
      </font>
    </ndxf>
  </rcc>
  <rcc rId="6873" sId="3" odxf="1" dxf="1">
    <nc r="AT122">
      <v>0.1</v>
    </nc>
    <odxf>
      <font>
        <sz val="10"/>
        <color auto="1"/>
      </font>
    </odxf>
    <ndxf>
      <font>
        <sz val="10"/>
        <color auto="1"/>
      </font>
    </ndxf>
  </rcc>
  <rcc rId="6874" sId="3" odxf="1" dxf="1">
    <nc r="AU122">
      <v>0.1</v>
    </nc>
    <odxf>
      <font>
        <sz val="10"/>
        <color auto="1"/>
      </font>
    </odxf>
    <ndxf>
      <font>
        <sz val="10"/>
        <color auto="1"/>
      </font>
    </ndxf>
  </rcc>
  <rcc rId="6875" sId="3" odxf="1" dxf="1">
    <nc r="AV122">
      <v>0.1</v>
    </nc>
    <odxf>
      <font>
        <sz val="10"/>
        <color auto="1"/>
      </font>
    </odxf>
    <ndxf>
      <font>
        <sz val="10"/>
        <color auto="1"/>
      </font>
    </ndxf>
  </rcc>
  <rcc rId="6876" sId="3" odxf="1" dxf="1">
    <nc r="AW122">
      <v>0.1</v>
    </nc>
    <odxf>
      <font>
        <sz val="10"/>
        <color auto="1"/>
      </font>
    </odxf>
    <ndxf>
      <font>
        <sz val="10"/>
        <color auto="1"/>
      </font>
    </ndxf>
  </rcc>
  <rcc rId="6877" sId="3" odxf="1" dxf="1">
    <nc r="AX122">
      <v>0.1</v>
    </nc>
    <odxf>
      <font>
        <sz val="10"/>
        <color auto="1"/>
      </font>
    </odxf>
    <ndxf>
      <font>
        <sz val="10"/>
        <color auto="1"/>
      </font>
    </ndxf>
  </rcc>
  <rcc rId="6878" sId="3" odxf="1" dxf="1">
    <nc r="AY122">
      <v>0.1</v>
    </nc>
    <odxf>
      <font>
        <sz val="10"/>
        <color auto="1"/>
      </font>
    </odxf>
    <ndxf>
      <font>
        <sz val="10"/>
        <color auto="1"/>
      </font>
    </ndxf>
  </rcc>
  <rcc rId="6879" sId="3" odxf="1" dxf="1">
    <nc r="AZ122">
      <v>0.1</v>
    </nc>
    <odxf>
      <font>
        <sz val="10"/>
        <color auto="1"/>
      </font>
    </odxf>
    <ndxf>
      <font>
        <sz val="10"/>
        <color auto="1"/>
      </font>
    </ndxf>
  </rcc>
  <rcc rId="6880" sId="3" odxf="1" dxf="1">
    <nc r="BA1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881" sId="3" odxf="1" dxf="1">
    <nc r="BB122">
      <v>0.1</v>
    </nc>
    <odxf>
      <font>
        <sz val="10"/>
        <color auto="1"/>
      </font>
    </odxf>
    <ndxf>
      <font>
        <sz val="10"/>
        <color auto="1"/>
      </font>
    </ndxf>
  </rcc>
  <rcc rId="6882" sId="3" odxf="1" dxf="1">
    <nc r="BC1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883" sId="3" odxf="1" dxf="1">
    <nc r="BD122">
      <v>0.1</v>
    </nc>
    <odxf>
      <font>
        <sz val="10"/>
        <color auto="1"/>
      </font>
    </odxf>
    <ndxf>
      <font>
        <sz val="10"/>
        <color auto="1"/>
      </font>
    </ndxf>
  </rcc>
  <rcc rId="6884" sId="3" odxf="1" dxf="1">
    <nc r="BE1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885" sId="3" odxf="1" dxf="1">
    <nc r="BF122">
      <v>8.1</v>
    </nc>
    <odxf>
      <font>
        <sz val="10"/>
        <color auto="1"/>
      </font>
    </odxf>
    <ndxf>
      <font>
        <sz val="10"/>
        <color auto="1"/>
      </font>
    </ndxf>
  </rcc>
  <rcc rId="6886" sId="3" odxf="1" dxf="1">
    <nc r="BG122">
      <v>45.5</v>
    </nc>
    <odxf>
      <font>
        <sz val="10"/>
        <color auto="1"/>
      </font>
    </odxf>
    <ndxf>
      <font>
        <sz val="10"/>
        <color auto="1"/>
      </font>
    </ndxf>
  </rcc>
  <rcc rId="6887" sId="3" odxf="1" dxf="1">
    <nc r="BH122">
      <v>0.1</v>
    </nc>
    <odxf>
      <font>
        <sz val="10"/>
        <color auto="1"/>
      </font>
    </odxf>
    <ndxf>
      <font>
        <sz val="10"/>
        <color auto="1"/>
      </font>
    </ndxf>
  </rcc>
  <rfmt sheetId="3" sqref="A122:XFD122" start="0" length="0">
    <dxf>
      <alignment vertical="center" wrapText="1"/>
    </dxf>
  </rfmt>
  <rfmt sheetId="3" sqref="A123" start="0" length="0">
    <dxf>
      <font>
        <sz val="10"/>
        <color auto="1"/>
      </font>
    </dxf>
  </rfmt>
  <rcc rId="6888" sId="3" odxf="1" dxf="1">
    <oc r="B123" t="inlineStr">
      <is>
        <t>Tây Ninh</t>
      </is>
    </oc>
    <nc r="B123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23" start="0" length="0">
    <dxf>
      <font>
        <sz val="10"/>
        <color auto="1"/>
      </font>
    </dxf>
  </rfmt>
  <rfmt sheetId="3" sqref="D123" start="0" length="0">
    <dxf>
      <font>
        <sz val="10"/>
        <color auto="1"/>
      </font>
    </dxf>
  </rfmt>
  <rcc rId="6889" sId="3" odxf="1" dxf="1">
    <oc r="E123" t="inlineStr">
      <is>
        <t>NMĐMT HCG</t>
      </is>
    </oc>
    <nc r="E123" t="inlineStr">
      <is>
        <t>NMĐMT HỒ BẦU NGỨ</t>
      </is>
    </nc>
    <odxf>
      <font>
        <sz val="10"/>
        <color auto="1"/>
      </font>
    </odxf>
    <ndxf>
      <font>
        <sz val="10"/>
        <color auto="1"/>
      </font>
    </ndxf>
  </rcc>
  <rfmt sheetId="3" sqref="F123" start="0" length="0">
    <dxf>
      <font>
        <sz val="10"/>
        <color auto="1"/>
      </font>
    </dxf>
  </rfmt>
  <rcc rId="6890" sId="3" odxf="1" dxf="1">
    <nc r="G12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891" sId="3" odxf="1" dxf="1">
    <nc r="H123">
      <v>194.7</v>
    </nc>
    <odxf>
      <font>
        <sz val="10"/>
        <color auto="1"/>
      </font>
    </odxf>
    <ndxf>
      <font>
        <sz val="10"/>
        <color auto="1"/>
      </font>
    </ndxf>
  </rcc>
  <rfmt sheetId="3" sqref="I123" start="0" length="0">
    <dxf>
      <font>
        <sz val="10"/>
        <color auto="1"/>
      </font>
    </dxf>
  </rfmt>
  <rcc rId="6892" sId="3" odxf="1" dxf="1">
    <nc r="J123">
      <v>-0.2</v>
    </nc>
    <odxf>
      <font>
        <sz val="10"/>
        <color auto="1"/>
      </font>
    </odxf>
    <ndxf>
      <font>
        <sz val="10"/>
        <color auto="1"/>
      </font>
    </ndxf>
  </rcc>
  <rcc rId="6893" sId="3" odxf="1" dxf="1">
    <nc r="K123">
      <v>-0.2</v>
    </nc>
    <odxf>
      <font>
        <sz val="10"/>
        <color auto="1"/>
      </font>
    </odxf>
    <ndxf>
      <font>
        <sz val="10"/>
        <color auto="1"/>
      </font>
    </ndxf>
  </rcc>
  <rcc rId="6894" sId="3" odxf="1" dxf="1">
    <nc r="L123">
      <v>-0.2</v>
    </nc>
    <odxf>
      <font>
        <sz val="10"/>
        <color auto="1"/>
      </font>
    </odxf>
    <ndxf>
      <font>
        <sz val="10"/>
        <color auto="1"/>
      </font>
    </ndxf>
  </rcc>
  <rcc rId="6895" sId="3" odxf="1" dxf="1">
    <nc r="M123">
      <v>-0.2</v>
    </nc>
    <odxf>
      <font>
        <sz val="10"/>
        <color auto="1"/>
      </font>
    </odxf>
    <ndxf>
      <font>
        <sz val="10"/>
        <color auto="1"/>
      </font>
    </ndxf>
  </rcc>
  <rcc rId="6896" sId="3" odxf="1" dxf="1">
    <nc r="N123">
      <v>-0.2</v>
    </nc>
    <odxf>
      <font>
        <sz val="10"/>
        <color auto="1"/>
      </font>
    </odxf>
    <ndxf>
      <font>
        <sz val="10"/>
        <color auto="1"/>
      </font>
    </ndxf>
  </rcc>
  <rcc rId="6897" sId="3" odxf="1" dxf="1">
    <nc r="O123">
      <v>-0.2</v>
    </nc>
    <odxf>
      <font>
        <sz val="10"/>
        <color auto="1"/>
      </font>
    </odxf>
    <ndxf>
      <font>
        <sz val="10"/>
        <color auto="1"/>
      </font>
    </ndxf>
  </rcc>
  <rcc rId="6898" sId="3" odxf="1" dxf="1">
    <nc r="P123">
      <v>-0.2</v>
    </nc>
    <odxf>
      <font>
        <sz val="10"/>
        <color auto="1"/>
      </font>
    </odxf>
    <ndxf>
      <font>
        <sz val="10"/>
        <color auto="1"/>
      </font>
    </ndxf>
  </rcc>
  <rcc rId="6899" sId="3" odxf="1" dxf="1">
    <nc r="Q123">
      <v>-0.2</v>
    </nc>
    <odxf>
      <font>
        <sz val="10"/>
        <color auto="1"/>
      </font>
    </odxf>
    <ndxf>
      <font>
        <sz val="10"/>
        <color auto="1"/>
      </font>
    </ndxf>
  </rcc>
  <rcc rId="6900" sId="3" odxf="1" dxf="1">
    <nc r="R123">
      <v>-0.2</v>
    </nc>
    <odxf>
      <font>
        <sz val="10"/>
        <color auto="1"/>
      </font>
    </odxf>
    <ndxf>
      <font>
        <sz val="10"/>
        <color auto="1"/>
      </font>
    </ndxf>
  </rcc>
  <rcc rId="6901" sId="3" odxf="1" dxf="1">
    <nc r="S123">
      <v>-0.2</v>
    </nc>
    <odxf>
      <font>
        <sz val="10"/>
        <color auto="1"/>
      </font>
    </odxf>
    <ndxf>
      <font>
        <sz val="10"/>
        <color auto="1"/>
      </font>
    </ndxf>
  </rcc>
  <rcc rId="6902" sId="3" odxf="1" dxf="1">
    <nc r="T123">
      <v>-0.2</v>
    </nc>
    <odxf>
      <font>
        <sz val="10"/>
        <color auto="1"/>
      </font>
    </odxf>
    <ndxf>
      <font>
        <sz val="10"/>
        <color auto="1"/>
      </font>
    </ndxf>
  </rcc>
  <rcc rId="6903" sId="3" odxf="1" dxf="1">
    <nc r="U123">
      <v>-0.2</v>
    </nc>
    <odxf>
      <font>
        <sz val="10"/>
        <color auto="1"/>
      </font>
    </odxf>
    <ndxf>
      <font>
        <sz val="10"/>
        <color auto="1"/>
      </font>
    </ndxf>
  </rcc>
  <rcc rId="6904" sId="3" odxf="1" dxf="1">
    <nc r="V123">
      <v>0</v>
    </nc>
    <odxf>
      <font>
        <sz val="10"/>
        <color auto="1"/>
      </font>
    </odxf>
    <ndxf>
      <font>
        <sz val="10"/>
        <color auto="1"/>
      </font>
    </ndxf>
  </rcc>
  <rcc rId="6905" sId="3" odxf="1" dxf="1">
    <nc r="W123">
      <v>0.4</v>
    </nc>
    <odxf>
      <font>
        <sz val="10"/>
        <color auto="1"/>
      </font>
    </odxf>
    <ndxf>
      <font>
        <sz val="10"/>
        <color auto="1"/>
      </font>
    </ndxf>
  </rcc>
  <rcc rId="6906" sId="3" odxf="1" dxf="1">
    <nc r="X123">
      <v>0.4</v>
    </nc>
    <odxf>
      <font>
        <sz val="10"/>
        <color auto="1"/>
      </font>
    </odxf>
    <ndxf>
      <font>
        <sz val="10"/>
        <color auto="1"/>
      </font>
    </ndxf>
  </rcc>
  <rcc rId="6907" sId="3" odxf="1" dxf="1">
    <nc r="Y123">
      <v>-2.4</v>
    </nc>
    <odxf>
      <font>
        <sz val="10"/>
        <color auto="1"/>
      </font>
    </odxf>
    <ndxf>
      <font>
        <sz val="10"/>
        <color auto="1"/>
      </font>
    </ndxf>
  </rcc>
  <rcc rId="6908" sId="3" odxf="1" dxf="1">
    <nc r="Z123">
      <v>-5.7</v>
    </nc>
    <odxf>
      <font>
        <sz val="10"/>
        <color auto="1"/>
      </font>
    </odxf>
    <ndxf>
      <font>
        <sz val="10"/>
        <color auto="1"/>
      </font>
    </ndxf>
  </rcc>
  <rcc rId="6909" sId="3" odxf="1" dxf="1">
    <nc r="AA123">
      <v>1.5</v>
    </nc>
    <odxf>
      <font>
        <sz val="10"/>
        <color auto="1"/>
      </font>
    </odxf>
    <ndxf>
      <font>
        <sz val="10"/>
        <color auto="1"/>
      </font>
    </ndxf>
  </rcc>
  <rcc rId="6910" sId="3" odxf="1" dxf="1">
    <nc r="AB123">
      <v>1.1000000000000001</v>
    </nc>
    <odxf>
      <font>
        <sz val="10"/>
        <color auto="1"/>
      </font>
    </odxf>
    <ndxf>
      <font>
        <sz val="10"/>
        <color auto="1"/>
      </font>
    </ndxf>
  </rcc>
  <rcc rId="6911" sId="3" odxf="1" dxf="1">
    <nc r="AC123">
      <v>1.1000000000000001</v>
    </nc>
    <odxf>
      <font>
        <sz val="10"/>
        <color auto="1"/>
      </font>
    </odxf>
    <ndxf>
      <font>
        <sz val="10"/>
        <color auto="1"/>
      </font>
    </ndxf>
  </rcc>
  <rcc rId="6912" sId="3" odxf="1" dxf="1">
    <nc r="AD123">
      <v>-2.6</v>
    </nc>
    <odxf>
      <font>
        <sz val="10"/>
        <color auto="1"/>
      </font>
    </odxf>
    <ndxf>
      <font>
        <sz val="10"/>
        <color auto="1"/>
      </font>
    </ndxf>
  </rcc>
  <rcc rId="6913" sId="3" odxf="1" dxf="1">
    <nc r="AE123">
      <v>1.1000000000000001</v>
    </nc>
    <odxf>
      <font>
        <sz val="10"/>
        <color auto="1"/>
      </font>
    </odxf>
    <ndxf>
      <font>
        <sz val="10"/>
        <color auto="1"/>
      </font>
    </ndxf>
  </rcc>
  <rcc rId="6914" sId="3" odxf="1" dxf="1">
    <nc r="AF123">
      <v>4</v>
    </nc>
    <odxf>
      <font>
        <sz val="10"/>
        <color auto="1"/>
      </font>
    </odxf>
    <ndxf>
      <font>
        <sz val="10"/>
        <color auto="1"/>
      </font>
    </ndxf>
  </rcc>
  <rcc rId="6915" sId="3" odxf="1" dxf="1">
    <nc r="AG123">
      <v>0</v>
    </nc>
    <odxf>
      <font>
        <sz val="10"/>
        <color auto="1"/>
      </font>
    </odxf>
    <ndxf>
      <font>
        <sz val="10"/>
        <color auto="1"/>
      </font>
    </ndxf>
  </rcc>
  <rcc rId="6916" sId="3" odxf="1" dxf="1">
    <nc r="AH123">
      <v>2.4</v>
    </nc>
    <odxf>
      <font>
        <sz val="10"/>
        <color auto="1"/>
      </font>
    </odxf>
    <ndxf>
      <font>
        <sz val="10"/>
        <color auto="1"/>
      </font>
    </ndxf>
  </rcc>
  <rcc rId="6917" sId="3" odxf="1" dxf="1">
    <nc r="AI123">
      <v>-1.3</v>
    </nc>
    <odxf>
      <font>
        <sz val="10"/>
        <color auto="1"/>
      </font>
    </odxf>
    <ndxf>
      <font>
        <sz val="10"/>
        <color auto="1"/>
      </font>
    </ndxf>
  </rcc>
  <rcc rId="6918" sId="3" odxf="1" dxf="1">
    <nc r="AJ123">
      <v>-1.2</v>
    </nc>
    <odxf>
      <font>
        <sz val="10"/>
        <color auto="1"/>
      </font>
    </odxf>
    <ndxf>
      <font>
        <sz val="10"/>
        <color auto="1"/>
      </font>
    </ndxf>
  </rcc>
  <rcc rId="6919" sId="3" odxf="1" dxf="1">
    <nc r="AK123">
      <v>3.6</v>
    </nc>
    <odxf>
      <font>
        <sz val="10"/>
        <color auto="1"/>
      </font>
    </odxf>
    <ndxf>
      <font>
        <sz val="10"/>
        <color auto="1"/>
      </font>
    </ndxf>
  </rcc>
  <rcc rId="6920" sId="3" odxf="1" dxf="1">
    <nc r="AL123">
      <v>-1.1000000000000001</v>
    </nc>
    <odxf>
      <font>
        <sz val="10"/>
        <color auto="1"/>
      </font>
    </odxf>
    <ndxf>
      <font>
        <sz val="10"/>
        <color auto="1"/>
      </font>
    </ndxf>
  </rcc>
  <rcc rId="6921" sId="3" odxf="1" dxf="1">
    <nc r="AM123">
      <v>1.9</v>
    </nc>
    <odxf>
      <font>
        <sz val="10"/>
        <color auto="1"/>
      </font>
    </odxf>
    <ndxf>
      <font>
        <sz val="10"/>
        <color auto="1"/>
      </font>
    </ndxf>
  </rcc>
  <rcc rId="6922" sId="3" odxf="1" dxf="1">
    <nc r="AN123">
      <v>0.3</v>
    </nc>
    <odxf>
      <font>
        <sz val="10"/>
        <color auto="1"/>
      </font>
    </odxf>
    <ndxf>
      <font>
        <sz val="10"/>
        <color auto="1"/>
      </font>
    </ndxf>
  </rcc>
  <rcc rId="6923" sId="3" odxf="1" dxf="1">
    <nc r="AO123">
      <v>1.2</v>
    </nc>
    <odxf>
      <font>
        <sz val="10"/>
        <color auto="1"/>
      </font>
    </odxf>
    <ndxf>
      <font>
        <sz val="10"/>
        <color auto="1"/>
      </font>
    </ndxf>
  </rcc>
  <rcc rId="6924" sId="3" odxf="1" dxf="1">
    <nc r="AP123">
      <v>0.3</v>
    </nc>
    <odxf>
      <font>
        <sz val="10"/>
        <color auto="1"/>
      </font>
    </odxf>
    <ndxf>
      <font>
        <sz val="10"/>
        <color auto="1"/>
      </font>
    </ndxf>
  </rcc>
  <rcc rId="6925" sId="3" odxf="1" dxf="1">
    <nc r="AQ123">
      <v>-0.2</v>
    </nc>
    <odxf>
      <font>
        <sz val="10"/>
        <color auto="1"/>
      </font>
    </odxf>
    <ndxf>
      <font>
        <sz val="10"/>
        <color auto="1"/>
      </font>
    </ndxf>
  </rcc>
  <rcc rId="6926" sId="3" odxf="1" dxf="1">
    <nc r="AR123">
      <v>-0.3</v>
    </nc>
    <odxf>
      <font>
        <sz val="10"/>
        <color auto="1"/>
      </font>
    </odxf>
    <ndxf>
      <font>
        <sz val="10"/>
        <color auto="1"/>
      </font>
    </ndxf>
  </rcc>
  <rcc rId="6927" sId="3" odxf="1" dxf="1">
    <nc r="AS123">
      <v>-0.2</v>
    </nc>
    <odxf>
      <font>
        <sz val="10"/>
        <color auto="1"/>
      </font>
    </odxf>
    <ndxf>
      <font>
        <sz val="10"/>
        <color auto="1"/>
      </font>
    </ndxf>
  </rcc>
  <rcc rId="6928" sId="3" odxf="1" dxf="1">
    <nc r="AT123">
      <v>-0.2</v>
    </nc>
    <odxf>
      <font>
        <sz val="10"/>
        <color auto="1"/>
      </font>
    </odxf>
    <ndxf>
      <font>
        <sz val="10"/>
        <color auto="1"/>
      </font>
    </ndxf>
  </rcc>
  <rcc rId="6929" sId="3" odxf="1" dxf="1">
    <nc r="AU123">
      <v>-0.2</v>
    </nc>
    <odxf>
      <font>
        <sz val="10"/>
        <color auto="1"/>
      </font>
    </odxf>
    <ndxf>
      <font>
        <sz val="10"/>
        <color auto="1"/>
      </font>
    </ndxf>
  </rcc>
  <rcc rId="6930" sId="3" odxf="1" dxf="1">
    <nc r="AV123">
      <v>-0.2</v>
    </nc>
    <odxf>
      <font>
        <sz val="10"/>
        <color auto="1"/>
      </font>
    </odxf>
    <ndxf>
      <font>
        <sz val="10"/>
        <color auto="1"/>
      </font>
    </ndxf>
  </rcc>
  <rcc rId="6931" sId="3" odxf="1" dxf="1">
    <nc r="AW123">
      <v>-0.2</v>
    </nc>
    <odxf>
      <font>
        <sz val="10"/>
        <color auto="1"/>
      </font>
    </odxf>
    <ndxf>
      <font>
        <sz val="10"/>
        <color auto="1"/>
      </font>
    </ndxf>
  </rcc>
  <rcc rId="6932" sId="3" odxf="1" dxf="1">
    <nc r="AX123">
      <v>-0.2</v>
    </nc>
    <odxf>
      <font>
        <sz val="10"/>
        <color auto="1"/>
      </font>
    </odxf>
    <ndxf>
      <font>
        <sz val="10"/>
        <color auto="1"/>
      </font>
    </ndxf>
  </rcc>
  <rcc rId="6933" sId="3" odxf="1" dxf="1">
    <nc r="AY123">
      <v>-0.2</v>
    </nc>
    <odxf>
      <font>
        <sz val="10"/>
        <color auto="1"/>
      </font>
    </odxf>
    <ndxf>
      <font>
        <sz val="10"/>
        <color auto="1"/>
      </font>
    </ndxf>
  </rcc>
  <rcc rId="6934" sId="3" odxf="1" dxf="1">
    <nc r="AZ123">
      <v>-0.2</v>
    </nc>
    <odxf>
      <font>
        <sz val="10"/>
        <color auto="1"/>
      </font>
    </odxf>
    <ndxf>
      <font>
        <sz val="10"/>
        <color auto="1"/>
      </font>
    </ndxf>
  </rcc>
  <rcc rId="6935" sId="3" odxf="1" dxf="1">
    <nc r="BA1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936" sId="3" odxf="1" dxf="1">
    <nc r="BB123">
      <v>-0.3</v>
    </nc>
    <odxf>
      <font>
        <sz val="10"/>
        <color auto="1"/>
      </font>
    </odxf>
    <ndxf>
      <font>
        <sz val="10"/>
        <color auto="1"/>
      </font>
    </ndxf>
  </rcc>
  <rcc rId="6937" sId="3" odxf="1" dxf="1">
    <nc r="BC1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938" sId="3" odxf="1" dxf="1">
    <nc r="BD123">
      <v>-0.3</v>
    </nc>
    <odxf>
      <font>
        <sz val="10"/>
        <color auto="1"/>
      </font>
    </odxf>
    <ndxf>
      <font>
        <sz val="10"/>
        <color auto="1"/>
      </font>
    </ndxf>
  </rcc>
  <rcc rId="6939" sId="3" odxf="1" dxf="1">
    <nc r="BE1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940" sId="3" odxf="1" dxf="1">
    <nc r="BF123">
      <v>8.1</v>
    </nc>
    <odxf>
      <font>
        <sz val="10"/>
        <color auto="1"/>
      </font>
    </odxf>
    <ndxf>
      <font>
        <sz val="10"/>
        <color auto="1"/>
      </font>
    </ndxf>
  </rcc>
  <rcc rId="6941" sId="3" odxf="1" dxf="1">
    <nc r="BG123">
      <v>45.5</v>
    </nc>
    <odxf>
      <font>
        <sz val="10"/>
        <color auto="1"/>
      </font>
    </odxf>
    <ndxf>
      <font>
        <sz val="10"/>
        <color auto="1"/>
      </font>
    </ndxf>
  </rcc>
  <rcc rId="6942" sId="3" odxf="1" dxf="1">
    <nc r="BH123">
      <v>0.1</v>
    </nc>
    <odxf>
      <font>
        <sz val="10"/>
        <color auto="1"/>
      </font>
    </odxf>
    <ndxf>
      <font>
        <sz val="10"/>
        <color auto="1"/>
      </font>
    </ndxf>
  </rcc>
  <rfmt sheetId="3" sqref="A123:XFD123" start="0" length="0">
    <dxf>
      <alignment vertical="center" wrapText="1"/>
    </dxf>
  </rfmt>
  <rfmt sheetId="3" sqref="A124" start="0" length="0">
    <dxf>
      <font>
        <sz val="10"/>
        <color auto="1"/>
      </font>
    </dxf>
  </rfmt>
  <rcc rId="6943" sId="3" odxf="1" dxf="1">
    <oc r="B124" t="inlineStr">
      <is>
        <t>Vũng Tàu</t>
      </is>
    </oc>
    <nc r="B124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124" start="0" length="0">
    <dxf>
      <font>
        <sz val="10"/>
        <color auto="1"/>
      </font>
    </dxf>
  </rfmt>
  <rfmt sheetId="3" sqref="D124" start="0" length="0">
    <dxf>
      <font>
        <sz val="10"/>
        <color auto="1"/>
      </font>
    </dxf>
  </rfmt>
  <rcc rId="6944" sId="3" odxf="1" dxf="1">
    <oc r="E124" t="inlineStr">
      <is>
        <t>NMĐMT HỒ GIA HOÉT 1</t>
      </is>
    </oc>
    <nc r="E124" t="inlineStr">
      <is>
        <t>NMĐMT HCG</t>
      </is>
    </nc>
    <odxf>
      <font>
        <sz val="10"/>
        <color auto="1"/>
      </font>
    </odxf>
    <ndxf>
      <font>
        <sz val="10"/>
        <color auto="1"/>
      </font>
    </ndxf>
  </rcc>
  <rcc rId="6945" sId="3" odxf="1" dxf="1">
    <oc r="F124" t="inlineStr">
      <is>
        <t>PPN</t>
      </is>
    </oc>
    <nc r="F124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6946" sId="3" odxf="1" dxf="1">
    <nc r="G12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6947" sId="3" odxf="1" dxf="1">
    <nc r="H124">
      <v>153.6</v>
    </nc>
    <odxf>
      <font>
        <sz val="10"/>
        <color auto="1"/>
      </font>
    </odxf>
    <ndxf>
      <font>
        <sz val="10"/>
        <color auto="1"/>
      </font>
    </ndxf>
  </rcc>
  <rfmt sheetId="3" sqref="I124" start="0" length="0">
    <dxf>
      <font>
        <sz val="10"/>
        <color auto="1"/>
      </font>
    </dxf>
  </rfmt>
  <rcc rId="6948" sId="3" odxf="1" dxf="1">
    <nc r="J124">
      <v>0.1</v>
    </nc>
    <odxf>
      <font>
        <sz val="10"/>
        <color auto="1"/>
      </font>
    </odxf>
    <ndxf>
      <font>
        <sz val="10"/>
        <color auto="1"/>
      </font>
    </ndxf>
  </rcc>
  <rcc rId="6949" sId="3" odxf="1" dxf="1">
    <nc r="K124">
      <v>0.1</v>
    </nc>
    <odxf>
      <font>
        <sz val="10"/>
        <color auto="1"/>
      </font>
    </odxf>
    <ndxf>
      <font>
        <sz val="10"/>
        <color auto="1"/>
      </font>
    </ndxf>
  </rcc>
  <rcc rId="6950" sId="3" odxf="1" dxf="1">
    <nc r="L124">
      <v>0.1</v>
    </nc>
    <odxf>
      <font>
        <sz val="10"/>
        <color auto="1"/>
      </font>
    </odxf>
    <ndxf>
      <font>
        <sz val="10"/>
        <color auto="1"/>
      </font>
    </ndxf>
  </rcc>
  <rcc rId="6951" sId="3" odxf="1" dxf="1">
    <nc r="M124">
      <v>0.1</v>
    </nc>
    <odxf>
      <font>
        <sz val="10"/>
        <color auto="1"/>
      </font>
    </odxf>
    <ndxf>
      <font>
        <sz val="10"/>
        <color auto="1"/>
      </font>
    </ndxf>
  </rcc>
  <rcc rId="6952" sId="3" odxf="1" dxf="1">
    <nc r="N124">
      <v>0.1</v>
    </nc>
    <odxf>
      <font>
        <sz val="10"/>
        <color auto="1"/>
      </font>
    </odxf>
    <ndxf>
      <font>
        <sz val="10"/>
        <color auto="1"/>
      </font>
    </ndxf>
  </rcc>
  <rcc rId="6953" sId="3" odxf="1" dxf="1">
    <nc r="O124">
      <v>0.1</v>
    </nc>
    <odxf>
      <font>
        <sz val="10"/>
        <color auto="1"/>
      </font>
    </odxf>
    <ndxf>
      <font>
        <sz val="10"/>
        <color auto="1"/>
      </font>
    </ndxf>
  </rcc>
  <rcc rId="6954" sId="3" odxf="1" dxf="1">
    <nc r="P124">
      <v>0.1</v>
    </nc>
    <odxf>
      <font>
        <sz val="10"/>
        <color auto="1"/>
      </font>
    </odxf>
    <ndxf>
      <font>
        <sz val="10"/>
        <color auto="1"/>
      </font>
    </ndxf>
  </rcc>
  <rcc rId="6955" sId="3" odxf="1" dxf="1">
    <nc r="Q124">
      <v>0.1</v>
    </nc>
    <odxf>
      <font>
        <sz val="10"/>
        <color auto="1"/>
      </font>
    </odxf>
    <ndxf>
      <font>
        <sz val="10"/>
        <color auto="1"/>
      </font>
    </ndxf>
  </rcc>
  <rcc rId="6956" sId="3" odxf="1" dxf="1">
    <nc r="R124">
      <v>0.1</v>
    </nc>
    <odxf>
      <font>
        <sz val="10"/>
        <color auto="1"/>
      </font>
    </odxf>
    <ndxf>
      <font>
        <sz val="10"/>
        <color auto="1"/>
      </font>
    </ndxf>
  </rcc>
  <rcc rId="6957" sId="3" odxf="1" dxf="1">
    <nc r="S124">
      <v>0.1</v>
    </nc>
    <odxf>
      <font>
        <sz val="10"/>
        <color auto="1"/>
      </font>
    </odxf>
    <ndxf>
      <font>
        <sz val="10"/>
        <color auto="1"/>
      </font>
    </ndxf>
  </rcc>
  <rcc rId="6958" sId="3" odxf="1" dxf="1">
    <nc r="T124">
      <v>0.1</v>
    </nc>
    <odxf>
      <font>
        <sz val="10"/>
        <color auto="1"/>
      </font>
    </odxf>
    <ndxf>
      <font>
        <sz val="10"/>
        <color auto="1"/>
      </font>
    </ndxf>
  </rcc>
  <rcc rId="6959" sId="3" odxf="1" dxf="1">
    <nc r="U124">
      <v>0.2</v>
    </nc>
    <odxf>
      <font>
        <sz val="10"/>
        <color auto="1"/>
      </font>
    </odxf>
    <ndxf>
      <font>
        <sz val="10"/>
        <color auto="1"/>
      </font>
    </ndxf>
  </rcc>
  <rcc rId="6960" sId="3" odxf="1" dxf="1">
    <nc r="V124">
      <v>2.4</v>
    </nc>
    <odxf>
      <font>
        <sz val="10"/>
        <color auto="1"/>
      </font>
    </odxf>
    <ndxf>
      <font>
        <sz val="10"/>
        <color auto="1"/>
      </font>
    </ndxf>
  </rcc>
  <rcc rId="6961" sId="3" odxf="1" dxf="1">
    <nc r="W124">
      <v>7.1</v>
    </nc>
    <odxf>
      <font>
        <sz val="10"/>
        <color auto="1"/>
      </font>
    </odxf>
    <ndxf>
      <font>
        <sz val="10"/>
        <color auto="1"/>
      </font>
    </ndxf>
  </rcc>
  <rcc rId="6962" sId="3" odxf="1" dxf="1">
    <nc r="X124">
      <v>8.8000000000000007</v>
    </nc>
    <odxf>
      <font>
        <sz val="10"/>
        <color auto="1"/>
      </font>
    </odxf>
    <ndxf>
      <font>
        <sz val="10"/>
        <color auto="1"/>
      </font>
    </ndxf>
  </rcc>
  <rcc rId="6963" sId="3" odxf="1" dxf="1">
    <nc r="Y124">
      <v>9.1999999999999993</v>
    </nc>
    <odxf>
      <font>
        <sz val="10"/>
        <color auto="1"/>
      </font>
    </odxf>
    <ndxf>
      <font>
        <sz val="10"/>
        <color auto="1"/>
      </font>
    </ndxf>
  </rcc>
  <rcc rId="6964" sId="3" odxf="1" dxf="1">
    <nc r="Z124">
      <v>22.9</v>
    </nc>
    <odxf>
      <font>
        <sz val="10"/>
        <color auto="1"/>
      </font>
    </odxf>
    <ndxf>
      <font>
        <sz val="10"/>
        <color auto="1"/>
      </font>
    </ndxf>
  </rcc>
  <rcc rId="6965" sId="3" odxf="1" dxf="1">
    <nc r="AA124">
      <v>14</v>
    </nc>
    <odxf>
      <font>
        <sz val="10"/>
        <color auto="1"/>
      </font>
    </odxf>
    <ndxf>
      <font>
        <sz val="10"/>
        <color auto="1"/>
      </font>
    </ndxf>
  </rcc>
  <rcc rId="6966" sId="3" odxf="1" dxf="1">
    <nc r="AB124">
      <v>9</v>
    </nc>
    <odxf>
      <font>
        <sz val="10"/>
        <color auto="1"/>
      </font>
    </odxf>
    <ndxf>
      <font>
        <sz val="10"/>
        <color auto="1"/>
      </font>
    </ndxf>
  </rcc>
  <rcc rId="6967" sId="3" odxf="1" dxf="1">
    <nc r="AC124">
      <v>10.7</v>
    </nc>
    <odxf>
      <font>
        <sz val="10"/>
        <color auto="1"/>
      </font>
    </odxf>
    <ndxf>
      <font>
        <sz val="10"/>
        <color auto="1"/>
      </font>
    </ndxf>
  </rcc>
  <rcc rId="6968" sId="3" odxf="1" dxf="1">
    <nc r="AD124">
      <v>36.200000000000003</v>
    </nc>
    <odxf>
      <font>
        <sz val="10"/>
        <color auto="1"/>
      </font>
    </odxf>
    <ndxf>
      <font>
        <sz val="10"/>
        <color auto="1"/>
      </font>
    </ndxf>
  </rcc>
  <rcc rId="6969" sId="3" odxf="1" dxf="1">
    <nc r="AE124">
      <v>33.4</v>
    </nc>
    <odxf>
      <font>
        <sz val="10"/>
        <color auto="1"/>
      </font>
    </odxf>
    <ndxf>
      <font>
        <sz val="10"/>
        <color auto="1"/>
      </font>
    </ndxf>
  </rcc>
  <rcc rId="6970" sId="3" odxf="1" dxf="1">
    <nc r="AF124">
      <v>24.5</v>
    </nc>
    <odxf>
      <font>
        <sz val="10"/>
        <color auto="1"/>
      </font>
    </odxf>
    <ndxf>
      <font>
        <sz val="10"/>
        <color auto="1"/>
      </font>
    </ndxf>
  </rcc>
  <rcc rId="6971" sId="3" odxf="1" dxf="1">
    <nc r="AG124">
      <v>23.7</v>
    </nc>
    <odxf>
      <font>
        <sz val="10"/>
        <color auto="1"/>
      </font>
    </odxf>
    <ndxf>
      <font>
        <sz val="10"/>
        <color auto="1"/>
      </font>
    </ndxf>
  </rcc>
  <rcc rId="6972" sId="3" odxf="1" dxf="1">
    <nc r="AH124">
      <v>27.3</v>
    </nc>
    <odxf>
      <font>
        <sz val="10"/>
        <color auto="1"/>
      </font>
    </odxf>
    <ndxf>
      <font>
        <sz val="10"/>
        <color auto="1"/>
      </font>
    </ndxf>
  </rcc>
  <rcc rId="6973" sId="3" odxf="1" dxf="1">
    <nc r="AI124">
      <v>23.9</v>
    </nc>
    <odxf>
      <font>
        <sz val="10"/>
        <color auto="1"/>
      </font>
    </odxf>
    <ndxf>
      <font>
        <sz val="10"/>
        <color auto="1"/>
      </font>
    </ndxf>
  </rcc>
  <rcc rId="6974" sId="3" odxf="1" dxf="1">
    <nc r="AJ124">
      <v>5.8</v>
    </nc>
    <odxf>
      <font>
        <sz val="10"/>
        <color auto="1"/>
      </font>
    </odxf>
    <ndxf>
      <font>
        <sz val="10"/>
        <color auto="1"/>
      </font>
    </ndxf>
  </rcc>
  <rcc rId="6975" sId="3" odxf="1" dxf="1">
    <nc r="AK124">
      <v>1.9</v>
    </nc>
    <odxf>
      <font>
        <sz val="10"/>
        <color auto="1"/>
      </font>
    </odxf>
    <ndxf>
      <font>
        <sz val="10"/>
        <color auto="1"/>
      </font>
    </ndxf>
  </rcc>
  <rcc rId="6976" sId="3" odxf="1" dxf="1">
    <nc r="AL124">
      <v>10.6</v>
    </nc>
    <odxf>
      <font>
        <sz val="10"/>
        <color auto="1"/>
      </font>
    </odxf>
    <ndxf>
      <font>
        <sz val="10"/>
        <color auto="1"/>
      </font>
    </ndxf>
  </rcc>
  <rcc rId="6977" sId="3" odxf="1" dxf="1">
    <nc r="AM124">
      <v>29.3</v>
    </nc>
    <odxf>
      <font>
        <sz val="10"/>
        <color auto="1"/>
      </font>
    </odxf>
    <ndxf>
      <font>
        <sz val="10"/>
        <color auto="1"/>
      </font>
    </ndxf>
  </rcc>
  <rcc rId="6978" sId="3" odxf="1" dxf="1">
    <nc r="AN124">
      <v>25</v>
    </nc>
    <odxf>
      <font>
        <sz val="10"/>
        <color auto="1"/>
      </font>
    </odxf>
    <ndxf>
      <font>
        <sz val="10"/>
        <color auto="1"/>
      </font>
    </ndxf>
  </rcc>
  <rcc rId="6979" sId="3" odxf="1" dxf="1">
    <nc r="AO124">
      <v>8.6999999999999993</v>
    </nc>
    <odxf>
      <font>
        <sz val="10"/>
        <color auto="1"/>
      </font>
    </odxf>
    <ndxf>
      <font>
        <sz val="10"/>
        <color auto="1"/>
      </font>
    </ndxf>
  </rcc>
  <rcc rId="6980" sId="3" odxf="1" dxf="1">
    <nc r="AP124">
      <v>3.7</v>
    </nc>
    <odxf>
      <font>
        <sz val="10"/>
        <color auto="1"/>
      </font>
    </odxf>
    <ndxf>
      <font>
        <sz val="10"/>
        <color auto="1"/>
      </font>
    </ndxf>
  </rcc>
  <rcc rId="6981" sId="3" odxf="1" dxf="1">
    <nc r="AQ124">
      <v>2.1</v>
    </nc>
    <odxf>
      <font>
        <sz val="10"/>
        <color auto="1"/>
      </font>
    </odxf>
    <ndxf>
      <font>
        <sz val="10"/>
        <color auto="1"/>
      </font>
    </ndxf>
  </rcc>
  <rcc rId="6982" sId="3" odxf="1" dxf="1">
    <nc r="AR124">
      <v>0.1</v>
    </nc>
    <odxf>
      <font>
        <sz val="10"/>
        <color auto="1"/>
      </font>
    </odxf>
    <ndxf>
      <font>
        <sz val="10"/>
        <color auto="1"/>
      </font>
    </ndxf>
  </rcc>
  <rcc rId="6983" sId="3" odxf="1" dxf="1">
    <nc r="AS124">
      <v>0.1</v>
    </nc>
    <odxf>
      <font>
        <sz val="10"/>
        <color auto="1"/>
      </font>
    </odxf>
    <ndxf>
      <font>
        <sz val="10"/>
        <color auto="1"/>
      </font>
    </ndxf>
  </rcc>
  <rcc rId="6984" sId="3" odxf="1" dxf="1">
    <nc r="AT124">
      <v>0.1</v>
    </nc>
    <odxf>
      <font>
        <sz val="10"/>
        <color auto="1"/>
      </font>
    </odxf>
    <ndxf>
      <font>
        <sz val="10"/>
        <color auto="1"/>
      </font>
    </ndxf>
  </rcc>
  <rcc rId="6985" sId="3" odxf="1" dxf="1">
    <nc r="AU124">
      <v>0.1</v>
    </nc>
    <odxf>
      <font>
        <sz val="10"/>
        <color auto="1"/>
      </font>
    </odxf>
    <ndxf>
      <font>
        <sz val="10"/>
        <color auto="1"/>
      </font>
    </ndxf>
  </rcc>
  <rcc rId="6986" sId="3" odxf="1" dxf="1">
    <nc r="AV124">
      <v>0.1</v>
    </nc>
    <odxf>
      <font>
        <sz val="10"/>
        <color auto="1"/>
      </font>
    </odxf>
    <ndxf>
      <font>
        <sz val="10"/>
        <color auto="1"/>
      </font>
    </ndxf>
  </rcc>
  <rcc rId="6987" sId="3" odxf="1" dxf="1">
    <nc r="AW124">
      <v>0.1</v>
    </nc>
    <odxf>
      <font>
        <sz val="10"/>
        <color auto="1"/>
      </font>
    </odxf>
    <ndxf>
      <font>
        <sz val="10"/>
        <color auto="1"/>
      </font>
    </ndxf>
  </rcc>
  <rcc rId="6988" sId="3" odxf="1" dxf="1">
    <nc r="AX124">
      <v>0.1</v>
    </nc>
    <odxf>
      <font>
        <sz val="10"/>
        <color auto="1"/>
      </font>
    </odxf>
    <ndxf>
      <font>
        <sz val="10"/>
        <color auto="1"/>
      </font>
    </ndxf>
  </rcc>
  <rcc rId="6989" sId="3" odxf="1" dxf="1">
    <nc r="AY124">
      <v>0.1</v>
    </nc>
    <odxf>
      <font>
        <sz val="10"/>
        <color auto="1"/>
      </font>
    </odxf>
    <ndxf>
      <font>
        <sz val="10"/>
        <color auto="1"/>
      </font>
    </ndxf>
  </rcc>
  <rcc rId="6990" sId="3" odxf="1" dxf="1">
    <nc r="AZ124">
      <v>0.1</v>
    </nc>
    <odxf>
      <font>
        <sz val="10"/>
        <color auto="1"/>
      </font>
    </odxf>
    <ndxf>
      <font>
        <sz val="10"/>
        <color auto="1"/>
      </font>
    </ndxf>
  </rcc>
  <rcc rId="6991" sId="3" odxf="1" dxf="1">
    <nc r="BA1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992" sId="3" odxf="1" dxf="1">
    <nc r="BB124">
      <v>0.1</v>
    </nc>
    <odxf>
      <font>
        <sz val="10"/>
        <color auto="1"/>
      </font>
    </odxf>
    <ndxf>
      <font>
        <sz val="10"/>
        <color auto="1"/>
      </font>
    </ndxf>
  </rcc>
  <rcc rId="6993" sId="3" odxf="1" dxf="1">
    <nc r="BC1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994" sId="3" odxf="1" dxf="1">
    <nc r="BD124">
      <v>0.1</v>
    </nc>
    <odxf>
      <font>
        <sz val="10"/>
        <color auto="1"/>
      </font>
    </odxf>
    <ndxf>
      <font>
        <sz val="10"/>
        <color auto="1"/>
      </font>
    </ndxf>
  </rcc>
  <rcc rId="6995" sId="3" odxf="1" dxf="1">
    <nc r="BE1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6996" sId="3" odxf="1" dxf="1">
    <nc r="BF124">
      <v>6.4</v>
    </nc>
    <odxf>
      <font>
        <sz val="10"/>
        <color auto="1"/>
      </font>
    </odxf>
    <ndxf>
      <font>
        <sz val="10"/>
        <color auto="1"/>
      </font>
    </ndxf>
  </rcc>
  <rcc rId="6997" sId="3" odxf="1" dxf="1">
    <nc r="BG124">
      <v>33.4</v>
    </nc>
    <odxf>
      <font>
        <sz val="10"/>
        <color auto="1"/>
      </font>
    </odxf>
    <ndxf>
      <font>
        <sz val="10"/>
        <color auto="1"/>
      </font>
    </ndxf>
  </rcc>
  <rcc rId="6998" sId="3" odxf="1" dxf="1">
    <nc r="BH124">
      <v>0</v>
    </nc>
    <odxf>
      <font>
        <sz val="10"/>
        <color auto="1"/>
      </font>
    </odxf>
    <ndxf>
      <font>
        <sz val="10"/>
        <color auto="1"/>
      </font>
    </ndxf>
  </rcc>
  <rfmt sheetId="3" sqref="A124:XFD124" start="0" length="0">
    <dxf>
      <alignment vertical="center" wrapText="1"/>
    </dxf>
  </rfmt>
  <rfmt sheetId="3" sqref="A125" start="0" length="0">
    <dxf>
      <font>
        <sz val="10"/>
        <color auto="1"/>
      </font>
    </dxf>
  </rfmt>
  <rcc rId="6999" sId="3" odxf="1" dxf="1">
    <oc r="B125" t="inlineStr">
      <is>
        <t>Vũng Tàu</t>
      </is>
    </oc>
    <nc r="B125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125" start="0" length="0">
    <dxf>
      <font>
        <sz val="10"/>
        <color auto="1"/>
      </font>
    </dxf>
  </rfmt>
  <rfmt sheetId="3" sqref="D125" start="0" length="0">
    <dxf>
      <font>
        <sz val="10"/>
        <color auto="1"/>
      </font>
    </dxf>
  </rfmt>
  <rcc rId="7000" sId="3" odxf="1" dxf="1">
    <oc r="E125" t="inlineStr">
      <is>
        <t>NMĐMT HỒ GIA HOÉT 1</t>
      </is>
    </oc>
    <nc r="E125" t="inlineStr">
      <is>
        <t>NMĐMT HCG</t>
      </is>
    </nc>
    <odxf>
      <font>
        <sz val="10"/>
        <color auto="1"/>
      </font>
    </odxf>
    <ndxf>
      <font>
        <sz val="10"/>
        <color auto="1"/>
      </font>
    </ndxf>
  </rcc>
  <rcc rId="7001" sId="3" odxf="1" dxf="1">
    <oc r="F125" t="inlineStr">
      <is>
        <t>PPN</t>
      </is>
    </oc>
    <nc r="F125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7002" sId="3" odxf="1" dxf="1">
    <nc r="G12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003" sId="3" odxf="1" dxf="1">
    <nc r="H125">
      <v>153.6</v>
    </nc>
    <odxf>
      <font>
        <sz val="10"/>
        <color auto="1"/>
      </font>
    </odxf>
    <ndxf>
      <font>
        <sz val="10"/>
        <color auto="1"/>
      </font>
    </ndxf>
  </rcc>
  <rfmt sheetId="3" sqref="I125" start="0" length="0">
    <dxf>
      <font>
        <sz val="10"/>
        <color auto="1"/>
      </font>
    </dxf>
  </rfmt>
  <rcc rId="7004" sId="3" odxf="1" dxf="1">
    <nc r="J125">
      <v>0</v>
    </nc>
    <odxf>
      <font>
        <sz val="10"/>
        <color auto="1"/>
      </font>
    </odxf>
    <ndxf>
      <font>
        <sz val="10"/>
        <color auto="1"/>
      </font>
    </ndxf>
  </rcc>
  <rcc rId="7005" sId="3" odxf="1" dxf="1">
    <nc r="K125">
      <v>0</v>
    </nc>
    <odxf>
      <font>
        <sz val="10"/>
        <color auto="1"/>
      </font>
    </odxf>
    <ndxf>
      <font>
        <sz val="10"/>
        <color auto="1"/>
      </font>
    </ndxf>
  </rcc>
  <rcc rId="7006" sId="3" odxf="1" dxf="1">
    <nc r="L125">
      <v>0</v>
    </nc>
    <odxf>
      <font>
        <sz val="10"/>
        <color auto="1"/>
      </font>
    </odxf>
    <ndxf>
      <font>
        <sz val="10"/>
        <color auto="1"/>
      </font>
    </ndxf>
  </rcc>
  <rcc rId="7007" sId="3" odxf="1" dxf="1">
    <nc r="M125">
      <v>0</v>
    </nc>
    <odxf>
      <font>
        <sz val="10"/>
        <color auto="1"/>
      </font>
    </odxf>
    <ndxf>
      <font>
        <sz val="10"/>
        <color auto="1"/>
      </font>
    </ndxf>
  </rcc>
  <rcc rId="7008" sId="3" odxf="1" dxf="1">
    <nc r="N125">
      <v>0</v>
    </nc>
    <odxf>
      <font>
        <sz val="10"/>
        <color auto="1"/>
      </font>
    </odxf>
    <ndxf>
      <font>
        <sz val="10"/>
        <color auto="1"/>
      </font>
    </ndxf>
  </rcc>
  <rcc rId="7009" sId="3" odxf="1" dxf="1">
    <nc r="O125">
      <v>0</v>
    </nc>
    <odxf>
      <font>
        <sz val="10"/>
        <color auto="1"/>
      </font>
    </odxf>
    <ndxf>
      <font>
        <sz val="10"/>
        <color auto="1"/>
      </font>
    </ndxf>
  </rcc>
  <rcc rId="7010" sId="3" odxf="1" dxf="1">
    <nc r="P125">
      <v>0</v>
    </nc>
    <odxf>
      <font>
        <sz val="10"/>
        <color auto="1"/>
      </font>
    </odxf>
    <ndxf>
      <font>
        <sz val="10"/>
        <color auto="1"/>
      </font>
    </ndxf>
  </rcc>
  <rcc rId="7011" sId="3" odxf="1" dxf="1">
    <nc r="Q125">
      <v>0</v>
    </nc>
    <odxf>
      <font>
        <sz val="10"/>
        <color auto="1"/>
      </font>
    </odxf>
    <ndxf>
      <font>
        <sz val="10"/>
        <color auto="1"/>
      </font>
    </ndxf>
  </rcc>
  <rcc rId="7012" sId="3" odxf="1" dxf="1">
    <nc r="R125">
      <v>0</v>
    </nc>
    <odxf>
      <font>
        <sz val="10"/>
        <color auto="1"/>
      </font>
    </odxf>
    <ndxf>
      <font>
        <sz val="10"/>
        <color auto="1"/>
      </font>
    </ndxf>
  </rcc>
  <rcc rId="7013" sId="3" odxf="1" dxf="1">
    <nc r="S125">
      <v>0.1</v>
    </nc>
    <odxf>
      <font>
        <sz val="10"/>
        <color auto="1"/>
      </font>
    </odxf>
    <ndxf>
      <font>
        <sz val="10"/>
        <color auto="1"/>
      </font>
    </ndxf>
  </rcc>
  <rcc rId="7014" sId="3" odxf="1" dxf="1">
    <nc r="T125">
      <v>0.1</v>
    </nc>
    <odxf>
      <font>
        <sz val="10"/>
        <color auto="1"/>
      </font>
    </odxf>
    <ndxf>
      <font>
        <sz val="10"/>
        <color auto="1"/>
      </font>
    </ndxf>
  </rcc>
  <rcc rId="7015" sId="3" odxf="1" dxf="1">
    <nc r="U125">
      <v>0.1</v>
    </nc>
    <odxf>
      <font>
        <sz val="10"/>
        <color auto="1"/>
      </font>
    </odxf>
    <ndxf>
      <font>
        <sz val="10"/>
        <color auto="1"/>
      </font>
    </ndxf>
  </rcc>
  <rcc rId="7016" sId="3" odxf="1" dxf="1">
    <nc r="V125">
      <v>0</v>
    </nc>
    <odxf>
      <font>
        <sz val="10"/>
        <color auto="1"/>
      </font>
    </odxf>
    <ndxf>
      <font>
        <sz val="10"/>
        <color auto="1"/>
      </font>
    </ndxf>
  </rcc>
  <rcc rId="7017" sId="3" odxf="1" dxf="1">
    <nc r="W125">
      <v>-0.3</v>
    </nc>
    <odxf>
      <font>
        <sz val="10"/>
        <color auto="1"/>
      </font>
    </odxf>
    <ndxf>
      <font>
        <sz val="10"/>
        <color auto="1"/>
      </font>
    </ndxf>
  </rcc>
  <rcc rId="7018" sId="3" odxf="1" dxf="1">
    <nc r="X125">
      <v>-0.4</v>
    </nc>
    <odxf>
      <font>
        <sz val="10"/>
        <color auto="1"/>
      </font>
    </odxf>
    <ndxf>
      <font>
        <sz val="10"/>
        <color auto="1"/>
      </font>
    </ndxf>
  </rcc>
  <rcc rId="7019" sId="3" odxf="1" dxf="1">
    <nc r="Y125">
      <v>-0.5</v>
    </nc>
    <odxf>
      <font>
        <sz val="10"/>
        <color auto="1"/>
      </font>
    </odxf>
    <ndxf>
      <font>
        <sz val="10"/>
        <color auto="1"/>
      </font>
    </ndxf>
  </rcc>
  <rcc rId="7020" sId="3" odxf="1" dxf="1">
    <nc r="Z125">
      <v>-2.4</v>
    </nc>
    <odxf>
      <font>
        <sz val="10"/>
        <color auto="1"/>
      </font>
    </odxf>
    <ndxf>
      <font>
        <sz val="10"/>
        <color auto="1"/>
      </font>
    </ndxf>
  </rcc>
  <rcc rId="7021" sId="3" odxf="1" dxf="1">
    <nc r="AA125">
      <v>-1</v>
    </nc>
    <odxf>
      <font>
        <sz val="10"/>
        <color auto="1"/>
      </font>
    </odxf>
    <ndxf>
      <font>
        <sz val="10"/>
        <color auto="1"/>
      </font>
    </ndxf>
  </rcc>
  <rcc rId="7022" sId="3" odxf="1" dxf="1">
    <nc r="AB125">
      <v>-0.5</v>
    </nc>
    <odxf>
      <font>
        <sz val="10"/>
        <color auto="1"/>
      </font>
    </odxf>
    <ndxf>
      <font>
        <sz val="10"/>
        <color auto="1"/>
      </font>
    </ndxf>
  </rcc>
  <rcc rId="7023" sId="3" odxf="1" dxf="1">
    <nc r="AC125">
      <v>-0.7</v>
    </nc>
    <odxf>
      <font>
        <sz val="10"/>
        <color auto="1"/>
      </font>
    </odxf>
    <ndxf>
      <font>
        <sz val="10"/>
        <color auto="1"/>
      </font>
    </ndxf>
  </rcc>
  <rcc rId="7024" sId="3" odxf="1" dxf="1">
    <nc r="AD125">
      <v>-5.4</v>
    </nc>
    <odxf>
      <font>
        <sz val="10"/>
        <color auto="1"/>
      </font>
    </odxf>
    <ndxf>
      <font>
        <sz val="10"/>
        <color auto="1"/>
      </font>
    </ndxf>
  </rcc>
  <rcc rId="7025" sId="3" odxf="1" dxf="1">
    <nc r="AE125">
      <v>-4.7</v>
    </nc>
    <odxf>
      <font>
        <sz val="10"/>
        <color auto="1"/>
      </font>
    </odxf>
    <ndxf>
      <font>
        <sz val="10"/>
        <color auto="1"/>
      </font>
    </ndxf>
  </rcc>
  <rcc rId="7026" sId="3" odxf="1" dxf="1">
    <nc r="AF125">
      <v>-2.5</v>
    </nc>
    <odxf>
      <font>
        <sz val="10"/>
        <color auto="1"/>
      </font>
    </odxf>
    <ndxf>
      <font>
        <sz val="10"/>
        <color auto="1"/>
      </font>
    </ndxf>
  </rcc>
  <rcc rId="7027" sId="3" odxf="1" dxf="1">
    <nc r="AG125">
      <v>-2.5</v>
    </nc>
    <odxf>
      <font>
        <sz val="10"/>
        <color auto="1"/>
      </font>
    </odxf>
    <ndxf>
      <font>
        <sz val="10"/>
        <color auto="1"/>
      </font>
    </ndxf>
  </rcc>
  <rcc rId="7028" sId="3" odxf="1" dxf="1">
    <nc r="AH125">
      <v>-3.3</v>
    </nc>
    <odxf>
      <font>
        <sz val="10"/>
        <color auto="1"/>
      </font>
    </odxf>
    <ndxf>
      <font>
        <sz val="10"/>
        <color auto="1"/>
      </font>
    </ndxf>
  </rcc>
  <rcc rId="7029" sId="3" odxf="1" dxf="1">
    <nc r="AI125">
      <v>-2.6</v>
    </nc>
    <odxf>
      <font>
        <sz val="10"/>
        <color auto="1"/>
      </font>
    </odxf>
    <ndxf>
      <font>
        <sz val="10"/>
        <color auto="1"/>
      </font>
    </ndxf>
  </rcc>
  <rcc rId="7030" sId="3" odxf="1" dxf="1">
    <nc r="AJ125">
      <v>-0.2</v>
    </nc>
    <odxf>
      <font>
        <sz val="10"/>
        <color auto="1"/>
      </font>
    </odxf>
    <ndxf>
      <font>
        <sz val="10"/>
        <color auto="1"/>
      </font>
    </ndxf>
  </rcc>
  <rcc rId="7031" sId="3" odxf="1" dxf="1">
    <nc r="AK125">
      <v>0</v>
    </nc>
    <odxf>
      <font>
        <sz val="10"/>
        <color auto="1"/>
      </font>
    </odxf>
    <ndxf>
      <font>
        <sz val="10"/>
        <color auto="1"/>
      </font>
    </ndxf>
  </rcc>
  <rcc rId="7032" sId="3" odxf="1" dxf="1">
    <nc r="AL125">
      <v>-0.7</v>
    </nc>
    <odxf>
      <font>
        <sz val="10"/>
        <color auto="1"/>
      </font>
    </odxf>
    <ndxf>
      <font>
        <sz val="10"/>
        <color auto="1"/>
      </font>
    </ndxf>
  </rcc>
  <rcc rId="7033" sId="3" odxf="1" dxf="1">
    <nc r="AM125">
      <v>-3.8</v>
    </nc>
    <odxf>
      <font>
        <sz val="10"/>
        <color auto="1"/>
      </font>
    </odxf>
    <ndxf>
      <font>
        <sz val="10"/>
        <color auto="1"/>
      </font>
    </ndxf>
  </rcc>
  <rcc rId="7034" sId="3" odxf="1" dxf="1">
    <nc r="AN125">
      <v>-2.8</v>
    </nc>
    <odxf>
      <font>
        <sz val="10"/>
        <color auto="1"/>
      </font>
    </odxf>
    <ndxf>
      <font>
        <sz val="10"/>
        <color auto="1"/>
      </font>
    </ndxf>
  </rcc>
  <rcc rId="7035" sId="3" odxf="1" dxf="1">
    <nc r="AO125">
      <v>-0.5</v>
    </nc>
    <odxf>
      <font>
        <sz val="10"/>
        <color auto="1"/>
      </font>
    </odxf>
    <ndxf>
      <font>
        <sz val="10"/>
        <color auto="1"/>
      </font>
    </ndxf>
  </rcc>
  <rcc rId="7036" sId="3" odxf="1" dxf="1">
    <nc r="AP125">
      <v>-0.1</v>
    </nc>
    <odxf>
      <font>
        <sz val="10"/>
        <color auto="1"/>
      </font>
    </odxf>
    <ndxf>
      <font>
        <sz val="10"/>
        <color auto="1"/>
      </font>
    </ndxf>
  </rcc>
  <rcc rId="7037" sId="3" odxf="1" dxf="1">
    <nc r="AQ125">
      <v>-0.1</v>
    </nc>
    <odxf>
      <font>
        <sz val="10"/>
        <color auto="1"/>
      </font>
    </odxf>
    <ndxf>
      <font>
        <sz val="10"/>
        <color auto="1"/>
      </font>
    </ndxf>
  </rcc>
  <rcc rId="7038" sId="3" odxf="1" dxf="1">
    <nc r="AR125">
      <v>0</v>
    </nc>
    <odxf>
      <font>
        <sz val="10"/>
        <color auto="1"/>
      </font>
    </odxf>
    <ndxf>
      <font>
        <sz val="10"/>
        <color auto="1"/>
      </font>
    </ndxf>
  </rcc>
  <rcc rId="7039" sId="3" odxf="1" dxf="1">
    <nc r="AS125">
      <v>0</v>
    </nc>
    <odxf>
      <font>
        <sz val="10"/>
        <color auto="1"/>
      </font>
    </odxf>
    <ndxf>
      <font>
        <sz val="10"/>
        <color auto="1"/>
      </font>
    </ndxf>
  </rcc>
  <rcc rId="7040" sId="3" odxf="1" dxf="1">
    <nc r="AT125">
      <v>0</v>
    </nc>
    <odxf>
      <font>
        <sz val="10"/>
        <color auto="1"/>
      </font>
    </odxf>
    <ndxf>
      <font>
        <sz val="10"/>
        <color auto="1"/>
      </font>
    </ndxf>
  </rcc>
  <rcc rId="7041" sId="3" odxf="1" dxf="1">
    <nc r="AU125">
      <v>0</v>
    </nc>
    <odxf>
      <font>
        <sz val="10"/>
        <color auto="1"/>
      </font>
    </odxf>
    <ndxf>
      <font>
        <sz val="10"/>
        <color auto="1"/>
      </font>
    </ndxf>
  </rcc>
  <rcc rId="7042" sId="3" odxf="1" dxf="1">
    <nc r="AV125">
      <v>0</v>
    </nc>
    <odxf>
      <font>
        <sz val="10"/>
        <color auto="1"/>
      </font>
    </odxf>
    <ndxf>
      <font>
        <sz val="10"/>
        <color auto="1"/>
      </font>
    </ndxf>
  </rcc>
  <rcc rId="7043" sId="3" odxf="1" dxf="1">
    <nc r="AW125">
      <v>0</v>
    </nc>
    <odxf>
      <font>
        <sz val="10"/>
        <color auto="1"/>
      </font>
    </odxf>
    <ndxf>
      <font>
        <sz val="10"/>
        <color auto="1"/>
      </font>
    </ndxf>
  </rcc>
  <rcc rId="7044" sId="3" odxf="1" dxf="1">
    <nc r="AX125">
      <v>0.1</v>
    </nc>
    <odxf>
      <font>
        <sz val="10"/>
        <color auto="1"/>
      </font>
    </odxf>
    <ndxf>
      <font>
        <sz val="10"/>
        <color auto="1"/>
      </font>
    </ndxf>
  </rcc>
  <rcc rId="7045" sId="3" odxf="1" dxf="1">
    <nc r="AY125">
      <v>0.1</v>
    </nc>
    <odxf>
      <font>
        <sz val="10"/>
        <color auto="1"/>
      </font>
    </odxf>
    <ndxf>
      <font>
        <sz val="10"/>
        <color auto="1"/>
      </font>
    </ndxf>
  </rcc>
  <rcc rId="7046" sId="3" odxf="1" dxf="1">
    <nc r="AZ125">
      <v>0</v>
    </nc>
    <odxf>
      <font>
        <sz val="10"/>
        <color auto="1"/>
      </font>
    </odxf>
    <ndxf>
      <font>
        <sz val="10"/>
        <color auto="1"/>
      </font>
    </ndxf>
  </rcc>
  <rcc rId="7047" sId="3" odxf="1" dxf="1">
    <nc r="BA1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048" sId="3" odxf="1" dxf="1">
    <nc r="BB125">
      <v>0.1</v>
    </nc>
    <odxf>
      <font>
        <sz val="10"/>
        <color auto="1"/>
      </font>
    </odxf>
    <ndxf>
      <font>
        <sz val="10"/>
        <color auto="1"/>
      </font>
    </ndxf>
  </rcc>
  <rcc rId="7049" sId="3" odxf="1" dxf="1">
    <nc r="BC1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050" sId="3" odxf="1" dxf="1">
    <nc r="BD125">
      <v>0.1</v>
    </nc>
    <odxf>
      <font>
        <sz val="10"/>
        <color auto="1"/>
      </font>
    </odxf>
    <ndxf>
      <font>
        <sz val="10"/>
        <color auto="1"/>
      </font>
    </ndxf>
  </rcc>
  <rcc rId="7051" sId="3" odxf="1" dxf="1">
    <nc r="BE1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052" sId="3" odxf="1" dxf="1">
    <nc r="BF125">
      <v>6.4</v>
    </nc>
    <odxf>
      <font>
        <sz val="10"/>
        <color auto="1"/>
      </font>
    </odxf>
    <ndxf>
      <font>
        <sz val="10"/>
        <color auto="1"/>
      </font>
    </ndxf>
  </rcc>
  <rcc rId="7053" sId="3" odxf="1" dxf="1">
    <nc r="BG125">
      <v>33.4</v>
    </nc>
    <odxf>
      <font>
        <sz val="10"/>
        <color auto="1"/>
      </font>
    </odxf>
    <ndxf>
      <font>
        <sz val="10"/>
        <color auto="1"/>
      </font>
    </ndxf>
  </rcc>
  <rcc rId="7054" sId="3" odxf="1" dxf="1">
    <nc r="BH125">
      <v>0</v>
    </nc>
    <odxf>
      <font>
        <sz val="10"/>
        <color auto="1"/>
      </font>
    </odxf>
    <ndxf>
      <font>
        <sz val="10"/>
        <color auto="1"/>
      </font>
    </ndxf>
  </rcc>
  <rfmt sheetId="3" sqref="A125:XFD125" start="0" length="0">
    <dxf>
      <alignment vertical="center" wrapText="1"/>
    </dxf>
  </rfmt>
  <rfmt sheetId="3" sqref="A126" start="0" length="0">
    <dxf>
      <font>
        <sz val="10"/>
        <color auto="1"/>
      </font>
    </dxf>
  </rfmt>
  <rfmt sheetId="3" sqref="B126" start="0" length="0">
    <dxf>
      <font>
        <sz val="10"/>
        <color auto="1"/>
      </font>
    </dxf>
  </rfmt>
  <rfmt sheetId="3" sqref="C126" start="0" length="0">
    <dxf>
      <font>
        <sz val="10"/>
        <color auto="1"/>
      </font>
    </dxf>
  </rfmt>
  <rfmt sheetId="3" sqref="D126" start="0" length="0">
    <dxf>
      <font>
        <sz val="10"/>
        <color auto="1"/>
      </font>
    </dxf>
  </rfmt>
  <rcc rId="7055" sId="3" odxf="1" dxf="1">
    <oc r="E126" t="inlineStr">
      <is>
        <t>NMĐMT HỒ TẦM BÓ</t>
      </is>
    </oc>
    <nc r="E126" t="inlineStr">
      <is>
        <t>NMĐMT HỒ GIA HOÉT 1</t>
      </is>
    </nc>
    <odxf>
      <font>
        <sz val="10"/>
        <color auto="1"/>
      </font>
    </odxf>
    <ndxf>
      <font>
        <sz val="10"/>
        <color auto="1"/>
      </font>
    </ndxf>
  </rcc>
  <rfmt sheetId="3" sqref="F126" start="0" length="0">
    <dxf>
      <font>
        <sz val="10"/>
        <color auto="1"/>
      </font>
    </dxf>
  </rfmt>
  <rcc rId="7056" sId="3" odxf="1" dxf="1">
    <nc r="G12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057" sId="3" odxf="1" dxf="1">
    <nc r="H126">
      <v>118</v>
    </nc>
    <odxf>
      <font>
        <sz val="10"/>
        <color auto="1"/>
      </font>
    </odxf>
    <ndxf>
      <font>
        <sz val="10"/>
        <color auto="1"/>
      </font>
    </ndxf>
  </rcc>
  <rfmt sheetId="3" sqref="I126" start="0" length="0">
    <dxf>
      <font>
        <sz val="10"/>
        <color auto="1"/>
      </font>
    </dxf>
  </rfmt>
  <rcc rId="7058" sId="3" odxf="1" dxf="1">
    <nc r="J126">
      <v>0</v>
    </nc>
    <odxf>
      <font>
        <sz val="10"/>
        <color auto="1"/>
      </font>
    </odxf>
    <ndxf>
      <font>
        <sz val="10"/>
        <color auto="1"/>
      </font>
    </ndxf>
  </rcc>
  <rcc rId="7059" sId="3" odxf="1" dxf="1">
    <nc r="K126">
      <v>0</v>
    </nc>
    <odxf>
      <font>
        <sz val="10"/>
        <color auto="1"/>
      </font>
    </odxf>
    <ndxf>
      <font>
        <sz val="10"/>
        <color auto="1"/>
      </font>
    </ndxf>
  </rcc>
  <rcc rId="7060" sId="3" odxf="1" dxf="1">
    <nc r="L126">
      <v>0</v>
    </nc>
    <odxf>
      <font>
        <sz val="10"/>
        <color auto="1"/>
      </font>
    </odxf>
    <ndxf>
      <font>
        <sz val="10"/>
        <color auto="1"/>
      </font>
    </ndxf>
  </rcc>
  <rcc rId="7061" sId="3" odxf="1" dxf="1">
    <nc r="M126">
      <v>0</v>
    </nc>
    <odxf>
      <font>
        <sz val="10"/>
        <color auto="1"/>
      </font>
    </odxf>
    <ndxf>
      <font>
        <sz val="10"/>
        <color auto="1"/>
      </font>
    </ndxf>
  </rcc>
  <rcc rId="7062" sId="3" odxf="1" dxf="1">
    <nc r="N126">
      <v>0</v>
    </nc>
    <odxf>
      <font>
        <sz val="10"/>
        <color auto="1"/>
      </font>
    </odxf>
    <ndxf>
      <font>
        <sz val="10"/>
        <color auto="1"/>
      </font>
    </ndxf>
  </rcc>
  <rcc rId="7063" sId="3" odxf="1" dxf="1">
    <nc r="O126">
      <v>0</v>
    </nc>
    <odxf>
      <font>
        <sz val="10"/>
        <color auto="1"/>
      </font>
    </odxf>
    <ndxf>
      <font>
        <sz val="10"/>
        <color auto="1"/>
      </font>
    </ndxf>
  </rcc>
  <rcc rId="7064" sId="3" odxf="1" dxf="1">
    <nc r="P126">
      <v>0</v>
    </nc>
    <odxf>
      <font>
        <sz val="10"/>
        <color auto="1"/>
      </font>
    </odxf>
    <ndxf>
      <font>
        <sz val="10"/>
        <color auto="1"/>
      </font>
    </ndxf>
  </rcc>
  <rcc rId="7065" sId="3" odxf="1" dxf="1">
    <nc r="Q126">
      <v>0</v>
    </nc>
    <odxf>
      <font>
        <sz val="10"/>
        <color auto="1"/>
      </font>
    </odxf>
    <ndxf>
      <font>
        <sz val="10"/>
        <color auto="1"/>
      </font>
    </ndxf>
  </rcc>
  <rcc rId="7066" sId="3" odxf="1" dxf="1">
    <nc r="R126">
      <v>0</v>
    </nc>
    <odxf>
      <font>
        <sz val="10"/>
        <color auto="1"/>
      </font>
    </odxf>
    <ndxf>
      <font>
        <sz val="10"/>
        <color auto="1"/>
      </font>
    </ndxf>
  </rcc>
  <rcc rId="7067" sId="3" odxf="1" dxf="1">
    <nc r="S126">
      <v>0</v>
    </nc>
    <odxf>
      <font>
        <sz val="10"/>
        <color auto="1"/>
      </font>
    </odxf>
    <ndxf>
      <font>
        <sz val="10"/>
        <color auto="1"/>
      </font>
    </ndxf>
  </rcc>
  <rcc rId="7068" sId="3" odxf="1" dxf="1">
    <nc r="T126">
      <v>0</v>
    </nc>
    <odxf>
      <font>
        <sz val="10"/>
        <color auto="1"/>
      </font>
    </odxf>
    <ndxf>
      <font>
        <sz val="10"/>
        <color auto="1"/>
      </font>
    </ndxf>
  </rcc>
  <rcc rId="7069" sId="3" odxf="1" dxf="1">
    <nc r="U126">
      <v>0</v>
    </nc>
    <odxf>
      <font>
        <sz val="10"/>
        <color auto="1"/>
      </font>
    </odxf>
    <ndxf>
      <font>
        <sz val="10"/>
        <color auto="1"/>
      </font>
    </ndxf>
  </rcc>
  <rcc rId="7070" sId="3" odxf="1" dxf="1">
    <nc r="V126">
      <v>1.1000000000000001</v>
    </nc>
    <odxf>
      <font>
        <sz val="10"/>
        <color auto="1"/>
      </font>
    </odxf>
    <ndxf>
      <font>
        <sz val="10"/>
        <color auto="1"/>
      </font>
    </ndxf>
  </rcc>
  <rcc rId="7071" sId="3" odxf="1" dxf="1">
    <nc r="W126">
      <v>3.7</v>
    </nc>
    <odxf>
      <font>
        <sz val="10"/>
        <color auto="1"/>
      </font>
    </odxf>
    <ndxf>
      <font>
        <sz val="10"/>
        <color auto="1"/>
      </font>
    </ndxf>
  </rcc>
  <rcc rId="7072" sId="3" odxf="1" dxf="1">
    <nc r="X126">
      <v>4.5999999999999996</v>
    </nc>
    <odxf>
      <font>
        <sz val="10"/>
        <color auto="1"/>
      </font>
    </odxf>
    <ndxf>
      <font>
        <sz val="10"/>
        <color auto="1"/>
      </font>
    </ndxf>
  </rcc>
  <rcc rId="7073" sId="3" odxf="1" dxf="1">
    <nc r="Y126">
      <v>4</v>
    </nc>
    <odxf>
      <font>
        <sz val="10"/>
        <color auto="1"/>
      </font>
    </odxf>
    <ndxf>
      <font>
        <sz val="10"/>
        <color auto="1"/>
      </font>
    </ndxf>
  </rcc>
  <rcc rId="7074" sId="3" odxf="1" dxf="1">
    <nc r="Z126">
      <v>10.6</v>
    </nc>
    <odxf>
      <font>
        <sz val="10"/>
        <color auto="1"/>
      </font>
    </odxf>
    <ndxf>
      <font>
        <sz val="10"/>
        <color auto="1"/>
      </font>
    </ndxf>
  </rcc>
  <rcc rId="7075" sId="3" odxf="1" dxf="1">
    <nc r="AA126">
      <v>12.9</v>
    </nc>
    <odxf>
      <font>
        <sz val="10"/>
        <color auto="1"/>
      </font>
    </odxf>
    <ndxf>
      <font>
        <sz val="10"/>
        <color auto="1"/>
      </font>
    </ndxf>
  </rcc>
  <rcc rId="7076" sId="3" odxf="1" dxf="1">
    <nc r="AB126">
      <v>19.899999999999999</v>
    </nc>
    <odxf>
      <font>
        <sz val="10"/>
        <color auto="1"/>
      </font>
    </odxf>
    <ndxf>
      <font>
        <sz val="10"/>
        <color auto="1"/>
      </font>
    </ndxf>
  </rcc>
  <rcc rId="7077" sId="3" odxf="1" dxf="1">
    <nc r="AC126">
      <v>11.1</v>
    </nc>
    <odxf>
      <font>
        <sz val="10"/>
        <color auto="1"/>
      </font>
    </odxf>
    <ndxf>
      <font>
        <sz val="10"/>
        <color auto="1"/>
      </font>
    </ndxf>
  </rcc>
  <rcc rId="7078" sId="3" odxf="1" dxf="1">
    <nc r="AD126">
      <v>29.9</v>
    </nc>
    <odxf>
      <font>
        <sz val="10"/>
        <color auto="1"/>
      </font>
    </odxf>
    <ndxf>
      <font>
        <sz val="10"/>
        <color auto="1"/>
      </font>
    </ndxf>
  </rcc>
  <rcc rId="7079" sId="3" odxf="1" dxf="1">
    <nc r="AE126">
      <v>22.3</v>
    </nc>
    <odxf>
      <font>
        <sz val="10"/>
        <color auto="1"/>
      </font>
    </odxf>
    <ndxf>
      <font>
        <sz val="10"/>
        <color auto="1"/>
      </font>
    </ndxf>
  </rcc>
  <rcc rId="7080" sId="3" odxf="1" dxf="1">
    <nc r="AF126">
      <v>12</v>
    </nc>
    <odxf>
      <font>
        <sz val="10"/>
        <color auto="1"/>
      </font>
    </odxf>
    <ndxf>
      <font>
        <sz val="10"/>
        <color auto="1"/>
      </font>
    </ndxf>
  </rcc>
  <rcc rId="7081" sId="3" odxf="1" dxf="1">
    <nc r="AG126">
      <v>11.6</v>
    </nc>
    <odxf>
      <font>
        <sz val="10"/>
        <color auto="1"/>
      </font>
    </odxf>
    <ndxf>
      <font>
        <sz val="10"/>
        <color auto="1"/>
      </font>
    </ndxf>
  </rcc>
  <rcc rId="7082" sId="3" odxf="1" dxf="1">
    <nc r="AH126">
      <v>10.6</v>
    </nc>
    <odxf>
      <font>
        <sz val="10"/>
        <color auto="1"/>
      </font>
    </odxf>
    <ndxf>
      <font>
        <sz val="10"/>
        <color auto="1"/>
      </font>
    </ndxf>
  </rcc>
  <rcc rId="7083" sId="3" odxf="1" dxf="1">
    <nc r="AI126">
      <v>19.600000000000001</v>
    </nc>
    <odxf>
      <font>
        <sz val="10"/>
        <color auto="1"/>
      </font>
    </odxf>
    <ndxf>
      <font>
        <sz val="10"/>
        <color auto="1"/>
      </font>
    </ndxf>
  </rcc>
  <rcc rId="7084" sId="3" odxf="1" dxf="1">
    <nc r="AJ126">
      <v>25.1</v>
    </nc>
    <odxf>
      <font>
        <sz val="10"/>
        <color auto="1"/>
      </font>
    </odxf>
    <ndxf>
      <font>
        <sz val="10"/>
        <color auto="1"/>
      </font>
    </ndxf>
  </rcc>
  <rcc rId="7085" sId="3" odxf="1" dxf="1">
    <nc r="AK126">
      <v>26.9</v>
    </nc>
    <odxf>
      <font>
        <sz val="10"/>
        <color auto="1"/>
      </font>
    </odxf>
    <ndxf>
      <font>
        <sz val="10"/>
        <color auto="1"/>
      </font>
    </ndxf>
  </rcc>
  <rcc rId="7086" sId="3" odxf="1" dxf="1">
    <nc r="AL126">
      <v>9.5</v>
    </nc>
    <odxf>
      <font>
        <sz val="10"/>
        <color auto="1"/>
      </font>
    </odxf>
    <ndxf>
      <font>
        <sz val="10"/>
        <color auto="1"/>
      </font>
    </ndxf>
  </rcc>
  <rcc rId="7087" sId="3" odxf="1" dxf="1">
    <nc r="AM126">
      <v>6.9</v>
    </nc>
    <odxf>
      <font>
        <sz val="10"/>
        <color auto="1"/>
      </font>
    </odxf>
    <ndxf>
      <font>
        <sz val="10"/>
        <color auto="1"/>
      </font>
    </ndxf>
  </rcc>
  <rcc rId="7088" sId="3" odxf="1" dxf="1">
    <nc r="AN126">
      <v>1.2</v>
    </nc>
    <odxf>
      <font>
        <sz val="10"/>
        <color auto="1"/>
      </font>
    </odxf>
    <ndxf>
      <font>
        <sz val="10"/>
        <color auto="1"/>
      </font>
    </ndxf>
  </rcc>
  <rcc rId="7089" sId="3" odxf="1" dxf="1">
    <nc r="AO126">
      <v>3.8</v>
    </nc>
    <odxf>
      <font>
        <sz val="10"/>
        <color auto="1"/>
      </font>
    </odxf>
    <ndxf>
      <font>
        <sz val="10"/>
        <color auto="1"/>
      </font>
    </ndxf>
  </rcc>
  <rcc rId="7090" sId="3" odxf="1" dxf="1">
    <nc r="AP126">
      <v>3.6</v>
    </nc>
    <odxf>
      <font>
        <sz val="10"/>
        <color auto="1"/>
      </font>
    </odxf>
    <ndxf>
      <font>
        <sz val="10"/>
        <color auto="1"/>
      </font>
    </ndxf>
  </rcc>
  <rcc rId="7091" sId="3" odxf="1" dxf="1">
    <nc r="AQ126">
      <v>0</v>
    </nc>
    <odxf>
      <font>
        <sz val="10"/>
        <color auto="1"/>
      </font>
    </odxf>
    <ndxf>
      <font>
        <sz val="10"/>
        <color auto="1"/>
      </font>
    </ndxf>
  </rcc>
  <rcc rId="7092" sId="3" odxf="1" dxf="1">
    <nc r="AR126">
      <v>0</v>
    </nc>
    <odxf>
      <font>
        <sz val="10"/>
        <color auto="1"/>
      </font>
    </odxf>
    <ndxf>
      <font>
        <sz val="10"/>
        <color auto="1"/>
      </font>
    </ndxf>
  </rcc>
  <rcc rId="7093" sId="3" odxf="1" dxf="1">
    <nc r="AS126">
      <v>0</v>
    </nc>
    <odxf>
      <font>
        <sz val="10"/>
        <color auto="1"/>
      </font>
    </odxf>
    <ndxf>
      <font>
        <sz val="10"/>
        <color auto="1"/>
      </font>
    </ndxf>
  </rcc>
  <rcc rId="7094" sId="3" odxf="1" dxf="1">
    <nc r="AT126">
      <v>0</v>
    </nc>
    <odxf>
      <font>
        <sz val="10"/>
        <color auto="1"/>
      </font>
    </odxf>
    <ndxf>
      <font>
        <sz val="10"/>
        <color auto="1"/>
      </font>
    </ndxf>
  </rcc>
  <rcc rId="7095" sId="3" odxf="1" dxf="1">
    <nc r="AU126">
      <v>0</v>
    </nc>
    <odxf>
      <font>
        <sz val="10"/>
        <color auto="1"/>
      </font>
    </odxf>
    <ndxf>
      <font>
        <sz val="10"/>
        <color auto="1"/>
      </font>
    </ndxf>
  </rcc>
  <rcc rId="7096" sId="3" odxf="1" dxf="1">
    <nc r="AV126">
      <v>0</v>
    </nc>
    <odxf>
      <font>
        <sz val="10"/>
        <color auto="1"/>
      </font>
    </odxf>
    <ndxf>
      <font>
        <sz val="10"/>
        <color auto="1"/>
      </font>
    </ndxf>
  </rcc>
  <rcc rId="7097" sId="3" odxf="1" dxf="1">
    <nc r="AW126">
      <v>0</v>
    </nc>
    <odxf>
      <font>
        <sz val="10"/>
        <color auto="1"/>
      </font>
    </odxf>
    <ndxf>
      <font>
        <sz val="10"/>
        <color auto="1"/>
      </font>
    </ndxf>
  </rcc>
  <rcc rId="7098" sId="3" odxf="1" dxf="1">
    <nc r="AX126">
      <v>0</v>
    </nc>
    <odxf>
      <font>
        <sz val="10"/>
        <color auto="1"/>
      </font>
    </odxf>
    <ndxf>
      <font>
        <sz val="10"/>
        <color auto="1"/>
      </font>
    </ndxf>
  </rcc>
  <rcc rId="7099" sId="3" odxf="1" dxf="1">
    <nc r="AY126">
      <v>0</v>
    </nc>
    <odxf>
      <font>
        <sz val="10"/>
        <color auto="1"/>
      </font>
    </odxf>
    <ndxf>
      <font>
        <sz val="10"/>
        <color auto="1"/>
      </font>
    </ndxf>
  </rcc>
  <rcc rId="7100" sId="3" odxf="1" dxf="1">
    <nc r="AZ126">
      <v>0</v>
    </nc>
    <odxf>
      <font>
        <sz val="10"/>
        <color auto="1"/>
      </font>
    </odxf>
    <ndxf>
      <font>
        <sz val="10"/>
        <color auto="1"/>
      </font>
    </ndxf>
  </rcc>
  <rcc rId="7101" sId="3" odxf="1" dxf="1">
    <nc r="BA1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102" sId="3" odxf="1" dxf="1">
    <nc r="BB126">
      <v>0</v>
    </nc>
    <odxf>
      <font>
        <sz val="10"/>
        <color auto="1"/>
      </font>
    </odxf>
    <ndxf>
      <font>
        <sz val="10"/>
        <color auto="1"/>
      </font>
    </ndxf>
  </rcc>
  <rcc rId="7103" sId="3" odxf="1" dxf="1">
    <nc r="BC1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104" sId="3" odxf="1" dxf="1">
    <nc r="BD126">
      <v>0</v>
    </nc>
    <odxf>
      <font>
        <sz val="10"/>
        <color auto="1"/>
      </font>
    </odxf>
    <ndxf>
      <font>
        <sz val="10"/>
        <color auto="1"/>
      </font>
    </ndxf>
  </rcc>
  <rcc rId="7105" sId="3" odxf="1" dxf="1">
    <nc r="BE1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106" sId="3" odxf="1" dxf="1">
    <nc r="BF126">
      <v>4.9000000000000004</v>
    </nc>
    <odxf>
      <font>
        <sz val="10"/>
        <color auto="1"/>
      </font>
    </odxf>
    <ndxf>
      <font>
        <sz val="10"/>
        <color auto="1"/>
      </font>
    </ndxf>
  </rcc>
  <rcc rId="7107" sId="3" odxf="1" dxf="1">
    <nc r="BG126">
      <v>29.6</v>
    </nc>
    <odxf>
      <font>
        <sz val="10"/>
        <color auto="1"/>
      </font>
    </odxf>
    <ndxf>
      <font>
        <sz val="10"/>
        <color auto="1"/>
      </font>
    </ndxf>
  </rcc>
  <rcc rId="7108" sId="3" odxf="1" dxf="1">
    <nc r="BH126">
      <v>0</v>
    </nc>
    <odxf>
      <font>
        <sz val="10"/>
        <color auto="1"/>
      </font>
    </odxf>
    <ndxf>
      <font>
        <sz val="10"/>
        <color auto="1"/>
      </font>
    </ndxf>
  </rcc>
  <rfmt sheetId="3" sqref="A126:XFD126" start="0" length="0">
    <dxf>
      <alignment vertical="center" wrapText="1"/>
    </dxf>
  </rfmt>
  <rfmt sheetId="3" sqref="A127" start="0" length="0">
    <dxf>
      <font>
        <sz val="10"/>
        <color auto="1"/>
      </font>
    </dxf>
  </rfmt>
  <rfmt sheetId="3" sqref="B127" start="0" length="0">
    <dxf>
      <font>
        <sz val="10"/>
        <color auto="1"/>
      </font>
    </dxf>
  </rfmt>
  <rfmt sheetId="3" sqref="C127" start="0" length="0">
    <dxf>
      <font>
        <sz val="10"/>
        <color auto="1"/>
      </font>
    </dxf>
  </rfmt>
  <rfmt sheetId="3" sqref="D127" start="0" length="0">
    <dxf>
      <font>
        <sz val="10"/>
        <color auto="1"/>
      </font>
    </dxf>
  </rfmt>
  <rcc rId="7109" sId="3" odxf="1" dxf="1">
    <oc r="E127" t="inlineStr">
      <is>
        <t>NMĐMT HỒ TẦM BÓ</t>
      </is>
    </oc>
    <nc r="E127" t="inlineStr">
      <is>
        <t>NMĐMT HỒ GIA HOÉT 1</t>
      </is>
    </nc>
    <odxf>
      <font>
        <sz val="10"/>
        <color auto="1"/>
      </font>
    </odxf>
    <ndxf>
      <font>
        <sz val="10"/>
        <color auto="1"/>
      </font>
    </ndxf>
  </rcc>
  <rfmt sheetId="3" sqref="F127" start="0" length="0">
    <dxf>
      <font>
        <sz val="10"/>
        <color auto="1"/>
      </font>
    </dxf>
  </rfmt>
  <rcc rId="7110" sId="3" odxf="1" dxf="1">
    <nc r="G12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111" sId="3" odxf="1" dxf="1">
    <nc r="H127">
      <v>118</v>
    </nc>
    <odxf>
      <font>
        <sz val="10"/>
        <color auto="1"/>
      </font>
    </odxf>
    <ndxf>
      <font>
        <sz val="10"/>
        <color auto="1"/>
      </font>
    </ndxf>
  </rcc>
  <rfmt sheetId="3" sqref="I127" start="0" length="0">
    <dxf>
      <font>
        <sz val="10"/>
        <color auto="1"/>
      </font>
    </dxf>
  </rfmt>
  <rcc rId="7112" sId="3" odxf="1" dxf="1">
    <nc r="J127">
      <v>0</v>
    </nc>
    <odxf>
      <font>
        <sz val="10"/>
        <color auto="1"/>
      </font>
    </odxf>
    <ndxf>
      <font>
        <sz val="10"/>
        <color auto="1"/>
      </font>
    </ndxf>
  </rcc>
  <rcc rId="7113" sId="3" odxf="1" dxf="1">
    <nc r="K127">
      <v>0</v>
    </nc>
    <odxf>
      <font>
        <sz val="10"/>
        <color auto="1"/>
      </font>
    </odxf>
    <ndxf>
      <font>
        <sz val="10"/>
        <color auto="1"/>
      </font>
    </ndxf>
  </rcc>
  <rcc rId="7114" sId="3" odxf="1" dxf="1">
    <nc r="L127">
      <v>0</v>
    </nc>
    <odxf>
      <font>
        <sz val="10"/>
        <color auto="1"/>
      </font>
    </odxf>
    <ndxf>
      <font>
        <sz val="10"/>
        <color auto="1"/>
      </font>
    </ndxf>
  </rcc>
  <rcc rId="7115" sId="3" odxf="1" dxf="1">
    <nc r="M127">
      <v>0</v>
    </nc>
    <odxf>
      <font>
        <sz val="10"/>
        <color auto="1"/>
      </font>
    </odxf>
    <ndxf>
      <font>
        <sz val="10"/>
        <color auto="1"/>
      </font>
    </ndxf>
  </rcc>
  <rcc rId="7116" sId="3" odxf="1" dxf="1">
    <nc r="N127">
      <v>0</v>
    </nc>
    <odxf>
      <font>
        <sz val="10"/>
        <color auto="1"/>
      </font>
    </odxf>
    <ndxf>
      <font>
        <sz val="10"/>
        <color auto="1"/>
      </font>
    </ndxf>
  </rcc>
  <rcc rId="7117" sId="3" odxf="1" dxf="1">
    <nc r="O127">
      <v>0</v>
    </nc>
    <odxf>
      <font>
        <sz val="10"/>
        <color auto="1"/>
      </font>
    </odxf>
    <ndxf>
      <font>
        <sz val="10"/>
        <color auto="1"/>
      </font>
    </ndxf>
  </rcc>
  <rcc rId="7118" sId="3" odxf="1" dxf="1">
    <nc r="P127">
      <v>0</v>
    </nc>
    <odxf>
      <font>
        <sz val="10"/>
        <color auto="1"/>
      </font>
    </odxf>
    <ndxf>
      <font>
        <sz val="10"/>
        <color auto="1"/>
      </font>
    </ndxf>
  </rcc>
  <rcc rId="7119" sId="3" odxf="1" dxf="1">
    <nc r="Q127">
      <v>0</v>
    </nc>
    <odxf>
      <font>
        <sz val="10"/>
        <color auto="1"/>
      </font>
    </odxf>
    <ndxf>
      <font>
        <sz val="10"/>
        <color auto="1"/>
      </font>
    </ndxf>
  </rcc>
  <rcc rId="7120" sId="3" odxf="1" dxf="1">
    <nc r="R127">
      <v>0</v>
    </nc>
    <odxf>
      <font>
        <sz val="10"/>
        <color auto="1"/>
      </font>
    </odxf>
    <ndxf>
      <font>
        <sz val="10"/>
        <color auto="1"/>
      </font>
    </ndxf>
  </rcc>
  <rcc rId="7121" sId="3" odxf="1" dxf="1">
    <nc r="S127">
      <v>0</v>
    </nc>
    <odxf>
      <font>
        <sz val="10"/>
        <color auto="1"/>
      </font>
    </odxf>
    <ndxf>
      <font>
        <sz val="10"/>
        <color auto="1"/>
      </font>
    </ndxf>
  </rcc>
  <rcc rId="7122" sId="3" odxf="1" dxf="1">
    <nc r="T127">
      <v>0</v>
    </nc>
    <odxf>
      <font>
        <sz val="10"/>
        <color auto="1"/>
      </font>
    </odxf>
    <ndxf>
      <font>
        <sz val="10"/>
        <color auto="1"/>
      </font>
    </ndxf>
  </rcc>
  <rcc rId="7123" sId="3" odxf="1" dxf="1">
    <nc r="U127">
      <v>0</v>
    </nc>
    <odxf>
      <font>
        <sz val="10"/>
        <color auto="1"/>
      </font>
    </odxf>
    <ndxf>
      <font>
        <sz val="10"/>
        <color auto="1"/>
      </font>
    </ndxf>
  </rcc>
  <rcc rId="7124" sId="3" odxf="1" dxf="1">
    <nc r="V127">
      <v>0</v>
    </nc>
    <odxf>
      <font>
        <sz val="10"/>
        <color auto="1"/>
      </font>
    </odxf>
    <ndxf>
      <font>
        <sz val="10"/>
        <color auto="1"/>
      </font>
    </ndxf>
  </rcc>
  <rcc rId="7125" sId="3" odxf="1" dxf="1">
    <nc r="W127">
      <v>0.1</v>
    </nc>
    <odxf>
      <font>
        <sz val="10"/>
        <color auto="1"/>
      </font>
    </odxf>
    <ndxf>
      <font>
        <sz val="10"/>
        <color auto="1"/>
      </font>
    </ndxf>
  </rcc>
  <rcc rId="7126" sId="3" odxf="1" dxf="1">
    <nc r="X127">
      <v>0.2</v>
    </nc>
    <odxf>
      <font>
        <sz val="10"/>
        <color auto="1"/>
      </font>
    </odxf>
    <ndxf>
      <font>
        <sz val="10"/>
        <color auto="1"/>
      </font>
    </ndxf>
  </rcc>
  <rcc rId="7127" sId="3" odxf="1" dxf="1">
    <nc r="Y127">
      <v>0.1</v>
    </nc>
    <odxf>
      <font>
        <sz val="10"/>
        <color auto="1"/>
      </font>
    </odxf>
    <ndxf>
      <font>
        <sz val="10"/>
        <color auto="1"/>
      </font>
    </ndxf>
  </rcc>
  <rcc rId="7128" sId="3" odxf="1" dxf="1">
    <nc r="Z127">
      <v>0.8</v>
    </nc>
    <odxf>
      <font>
        <sz val="10"/>
        <color auto="1"/>
      </font>
    </odxf>
    <ndxf>
      <font>
        <sz val="10"/>
        <color auto="1"/>
      </font>
    </ndxf>
  </rcc>
  <rcc rId="7129" sId="3" odxf="1" dxf="1">
    <nc r="AA127">
      <v>1.2</v>
    </nc>
    <odxf>
      <font>
        <sz val="10"/>
        <color auto="1"/>
      </font>
    </odxf>
    <ndxf>
      <font>
        <sz val="10"/>
        <color auto="1"/>
      </font>
    </ndxf>
  </rcc>
  <rcc rId="7130" sId="3" odxf="1" dxf="1">
    <nc r="AB127">
      <v>2.8</v>
    </nc>
    <odxf>
      <font>
        <sz val="10"/>
        <color auto="1"/>
      </font>
    </odxf>
    <ndxf>
      <font>
        <sz val="10"/>
        <color auto="1"/>
      </font>
    </ndxf>
  </rcc>
  <rcc rId="7131" sId="3" odxf="1" dxf="1">
    <nc r="AC127">
      <v>0.9</v>
    </nc>
    <odxf>
      <font>
        <sz val="10"/>
        <color auto="1"/>
      </font>
    </odxf>
    <ndxf>
      <font>
        <sz val="10"/>
        <color auto="1"/>
      </font>
    </ndxf>
  </rcc>
  <rcc rId="7132" sId="3" odxf="1" dxf="1">
    <nc r="AD127">
      <v>6.4</v>
    </nc>
    <odxf>
      <font>
        <sz val="10"/>
        <color auto="1"/>
      </font>
    </odxf>
    <ndxf>
      <font>
        <sz val="10"/>
        <color auto="1"/>
      </font>
    </ndxf>
  </rcc>
  <rcc rId="7133" sId="3" odxf="1" dxf="1">
    <nc r="AE127">
      <v>3.4</v>
    </nc>
    <odxf>
      <font>
        <sz val="10"/>
        <color auto="1"/>
      </font>
    </odxf>
    <ndxf>
      <font>
        <sz val="10"/>
        <color auto="1"/>
      </font>
    </ndxf>
  </rcc>
  <rcc rId="7134" sId="3" odxf="1" dxf="1">
    <nc r="AF127">
      <v>1</v>
    </nc>
    <odxf>
      <font>
        <sz val="10"/>
        <color auto="1"/>
      </font>
    </odxf>
    <ndxf>
      <font>
        <sz val="10"/>
        <color auto="1"/>
      </font>
    </ndxf>
  </rcc>
  <rcc rId="7135" sId="3" odxf="1" dxf="1">
    <nc r="AG127">
      <v>0.9</v>
    </nc>
    <odxf>
      <font>
        <sz val="10"/>
        <color auto="1"/>
      </font>
    </odxf>
    <ndxf>
      <font>
        <sz val="10"/>
        <color auto="1"/>
      </font>
    </ndxf>
  </rcc>
  <rcc rId="7136" sId="3" odxf="1" dxf="1">
    <nc r="AH127">
      <v>0.8</v>
    </nc>
    <odxf>
      <font>
        <sz val="10"/>
        <color auto="1"/>
      </font>
    </odxf>
    <ndxf>
      <font>
        <sz val="10"/>
        <color auto="1"/>
      </font>
    </ndxf>
  </rcc>
  <rcc rId="7137" sId="3" odxf="1" dxf="1">
    <nc r="AI127">
      <v>2.8</v>
    </nc>
    <odxf>
      <font>
        <sz val="10"/>
        <color auto="1"/>
      </font>
    </odxf>
    <ndxf>
      <font>
        <sz val="10"/>
        <color auto="1"/>
      </font>
    </ndxf>
  </rcc>
  <rcc rId="7138" sId="3" odxf="1" dxf="1">
    <nc r="AJ127">
      <v>4.5999999999999996</v>
    </nc>
    <odxf>
      <font>
        <sz val="10"/>
        <color auto="1"/>
      </font>
    </odxf>
    <ndxf>
      <font>
        <sz val="10"/>
        <color auto="1"/>
      </font>
    </ndxf>
  </rcc>
  <rcc rId="7139" sId="3" odxf="1" dxf="1">
    <nc r="AK127">
      <v>5.2</v>
    </nc>
    <odxf>
      <font>
        <sz val="10"/>
        <color auto="1"/>
      </font>
    </odxf>
    <ndxf>
      <font>
        <sz val="10"/>
        <color auto="1"/>
      </font>
    </ndxf>
  </rcc>
  <rcc rId="7140" sId="3" odxf="1" dxf="1">
    <nc r="AL127">
      <v>0</v>
    </nc>
    <odxf>
      <font>
        <sz val="10"/>
        <color auto="1"/>
      </font>
    </odxf>
    <ndxf>
      <font>
        <sz val="10"/>
        <color auto="1"/>
      </font>
    </ndxf>
  </rcc>
  <rcc rId="7141" sId="3" odxf="1" dxf="1">
    <nc r="AM127">
      <v>0</v>
    </nc>
    <odxf>
      <font>
        <sz val="10"/>
        <color auto="1"/>
      </font>
    </odxf>
    <ndxf>
      <font>
        <sz val="10"/>
        <color auto="1"/>
      </font>
    </ndxf>
  </rcc>
  <rcc rId="7142" sId="3" odxf="1" dxf="1">
    <nc r="AN127">
      <v>-0.1</v>
    </nc>
    <odxf>
      <font>
        <sz val="10"/>
        <color auto="1"/>
      </font>
    </odxf>
    <ndxf>
      <font>
        <sz val="10"/>
        <color auto="1"/>
      </font>
    </ndxf>
  </rcc>
  <rcc rId="7143" sId="3" odxf="1" dxf="1">
    <nc r="AO127">
      <v>-0.1</v>
    </nc>
    <odxf>
      <font>
        <sz val="10"/>
        <color auto="1"/>
      </font>
    </odxf>
    <ndxf>
      <font>
        <sz val="10"/>
        <color auto="1"/>
      </font>
    </ndxf>
  </rcc>
  <rcc rId="7144" sId="3" odxf="1" dxf="1">
    <nc r="AP127">
      <v>-0.1</v>
    </nc>
    <odxf>
      <font>
        <sz val="10"/>
        <color auto="1"/>
      </font>
    </odxf>
    <ndxf>
      <font>
        <sz val="10"/>
        <color auto="1"/>
      </font>
    </ndxf>
  </rcc>
  <rcc rId="7145" sId="3" odxf="1" dxf="1">
    <nc r="AQ127">
      <v>0</v>
    </nc>
    <odxf>
      <font>
        <sz val="10"/>
        <color auto="1"/>
      </font>
    </odxf>
    <ndxf>
      <font>
        <sz val="10"/>
        <color auto="1"/>
      </font>
    </ndxf>
  </rcc>
  <rcc rId="7146" sId="3" odxf="1" dxf="1">
    <nc r="AR127">
      <v>0</v>
    </nc>
    <odxf>
      <font>
        <sz val="10"/>
        <color auto="1"/>
      </font>
    </odxf>
    <ndxf>
      <font>
        <sz val="10"/>
        <color auto="1"/>
      </font>
    </ndxf>
  </rcc>
  <rcc rId="7147" sId="3" odxf="1" dxf="1">
    <nc r="AS127">
      <v>0</v>
    </nc>
    <odxf>
      <font>
        <sz val="10"/>
        <color auto="1"/>
      </font>
    </odxf>
    <ndxf>
      <font>
        <sz val="10"/>
        <color auto="1"/>
      </font>
    </ndxf>
  </rcc>
  <rcc rId="7148" sId="3" odxf="1" dxf="1">
    <nc r="AT127">
      <v>0</v>
    </nc>
    <odxf>
      <font>
        <sz val="10"/>
        <color auto="1"/>
      </font>
    </odxf>
    <ndxf>
      <font>
        <sz val="10"/>
        <color auto="1"/>
      </font>
    </ndxf>
  </rcc>
  <rcc rId="7149" sId="3" odxf="1" dxf="1">
    <nc r="AU127">
      <v>0</v>
    </nc>
    <odxf>
      <font>
        <sz val="10"/>
        <color auto="1"/>
      </font>
    </odxf>
    <ndxf>
      <font>
        <sz val="10"/>
        <color auto="1"/>
      </font>
    </ndxf>
  </rcc>
  <rcc rId="7150" sId="3" odxf="1" dxf="1">
    <nc r="AV127">
      <v>0</v>
    </nc>
    <odxf>
      <font>
        <sz val="10"/>
        <color auto="1"/>
      </font>
    </odxf>
    <ndxf>
      <font>
        <sz val="10"/>
        <color auto="1"/>
      </font>
    </ndxf>
  </rcc>
  <rcc rId="7151" sId="3" odxf="1" dxf="1">
    <nc r="AW127">
      <v>0</v>
    </nc>
    <odxf>
      <font>
        <sz val="10"/>
        <color auto="1"/>
      </font>
    </odxf>
    <ndxf>
      <font>
        <sz val="10"/>
        <color auto="1"/>
      </font>
    </ndxf>
  </rcc>
  <rcc rId="7152" sId="3" odxf="1" dxf="1">
    <nc r="AX127">
      <v>0</v>
    </nc>
    <odxf>
      <font>
        <sz val="10"/>
        <color auto="1"/>
      </font>
    </odxf>
    <ndxf>
      <font>
        <sz val="10"/>
        <color auto="1"/>
      </font>
    </ndxf>
  </rcc>
  <rcc rId="7153" sId="3" odxf="1" dxf="1">
    <nc r="AY127">
      <v>0</v>
    </nc>
    <odxf>
      <font>
        <sz val="10"/>
        <color auto="1"/>
      </font>
    </odxf>
    <ndxf>
      <font>
        <sz val="10"/>
        <color auto="1"/>
      </font>
    </ndxf>
  </rcc>
  <rcc rId="7154" sId="3" odxf="1" dxf="1">
    <nc r="AZ127">
      <v>0</v>
    </nc>
    <odxf>
      <font>
        <sz val="10"/>
        <color auto="1"/>
      </font>
    </odxf>
    <ndxf>
      <font>
        <sz val="10"/>
        <color auto="1"/>
      </font>
    </ndxf>
  </rcc>
  <rcc rId="7155" sId="3" odxf="1" dxf="1">
    <nc r="BA1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156" sId="3" odxf="1" dxf="1">
    <nc r="BB127">
      <v>0</v>
    </nc>
    <odxf>
      <font>
        <sz val="10"/>
        <color auto="1"/>
      </font>
    </odxf>
    <ndxf>
      <font>
        <sz val="10"/>
        <color auto="1"/>
      </font>
    </ndxf>
  </rcc>
  <rcc rId="7157" sId="3" odxf="1" dxf="1">
    <nc r="BC1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158" sId="3" odxf="1" dxf="1">
    <nc r="BD127">
      <v>0</v>
    </nc>
    <odxf>
      <font>
        <sz val="10"/>
        <color auto="1"/>
      </font>
    </odxf>
    <ndxf>
      <font>
        <sz val="10"/>
        <color auto="1"/>
      </font>
    </ndxf>
  </rcc>
  <rcc rId="7159" sId="3" odxf="1" dxf="1">
    <nc r="BE1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160" sId="3" odxf="1" dxf="1">
    <nc r="BF127">
      <v>4.9000000000000004</v>
    </nc>
    <odxf>
      <font>
        <sz val="10"/>
        <color auto="1"/>
      </font>
    </odxf>
    <ndxf>
      <font>
        <sz val="10"/>
        <color auto="1"/>
      </font>
    </ndxf>
  </rcc>
  <rcc rId="7161" sId="3" odxf="1" dxf="1">
    <nc r="BG127">
      <v>29.6</v>
    </nc>
    <odxf>
      <font>
        <sz val="10"/>
        <color auto="1"/>
      </font>
    </odxf>
    <ndxf>
      <font>
        <sz val="10"/>
        <color auto="1"/>
      </font>
    </ndxf>
  </rcc>
  <rcc rId="7162" sId="3" odxf="1" dxf="1">
    <nc r="BH127">
      <v>0</v>
    </nc>
    <odxf>
      <font>
        <sz val="10"/>
        <color auto="1"/>
      </font>
    </odxf>
    <ndxf>
      <font>
        <sz val="10"/>
        <color auto="1"/>
      </font>
    </ndxf>
  </rcc>
  <rfmt sheetId="3" sqref="A127:XFD127" start="0" length="0">
    <dxf>
      <alignment vertical="center" wrapText="1"/>
    </dxf>
  </rfmt>
  <rfmt sheetId="3" sqref="A128" start="0" length="0">
    <dxf>
      <font>
        <sz val="10"/>
        <color auto="1"/>
      </font>
    </dxf>
  </rfmt>
  <rcc rId="7163" sId="3" odxf="1" dxf="1">
    <oc r="B128" t="inlineStr">
      <is>
        <t>Ninh Thuận</t>
      </is>
    </oc>
    <nc r="B128" t="inlineStr">
      <is>
        <t>Vũng Tàu</t>
      </is>
    </nc>
    <odxf>
      <font>
        <sz val="10"/>
        <color auto="1"/>
      </font>
    </odxf>
    <ndxf>
      <font>
        <sz val="10"/>
        <color auto="1"/>
      </font>
    </ndxf>
  </rcc>
  <rfmt sheetId="3" sqref="C128" start="0" length="0">
    <dxf>
      <font>
        <sz val="10"/>
        <color auto="1"/>
      </font>
    </dxf>
  </rfmt>
  <rfmt sheetId="3" sqref="D128" start="0" length="0">
    <dxf>
      <font>
        <sz val="10"/>
        <color auto="1"/>
      </font>
    </dxf>
  </rfmt>
  <rcc rId="7164" sId="3" odxf="1" dxf="1">
    <oc r="E128" t="inlineStr">
      <is>
        <t>NMĐMT HỒ NÚI MỘT 1</t>
      </is>
    </oc>
    <nc r="E128" t="inlineStr">
      <is>
        <t>NMĐMT HỒ TẦM BÓ</t>
      </is>
    </nc>
    <odxf>
      <font>
        <sz val="10"/>
        <color auto="1"/>
      </font>
    </odxf>
    <ndxf>
      <font>
        <sz val="10"/>
        <color auto="1"/>
      </font>
    </ndxf>
  </rcc>
  <rcc rId="7165" sId="3" odxf="1" dxf="1">
    <oc r="F128" t="inlineStr">
      <is>
        <t>PP</t>
      </is>
    </oc>
    <nc r="F128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7166" sId="3" odxf="1" dxf="1">
    <nc r="G12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167" sId="3" odxf="1" dxf="1">
    <nc r="H128">
      <v>106.3</v>
    </nc>
    <odxf>
      <font>
        <sz val="10"/>
        <color auto="1"/>
      </font>
    </odxf>
    <ndxf>
      <font>
        <sz val="10"/>
        <color auto="1"/>
      </font>
    </ndxf>
  </rcc>
  <rfmt sheetId="3" sqref="I128" start="0" length="0">
    <dxf>
      <font>
        <sz val="10"/>
        <color auto="1"/>
      </font>
    </dxf>
  </rfmt>
  <rcc rId="7168" sId="3" odxf="1" dxf="1">
    <nc r="J128">
      <v>0.1</v>
    </nc>
    <odxf>
      <font>
        <sz val="10"/>
        <color auto="1"/>
      </font>
    </odxf>
    <ndxf>
      <font>
        <sz val="10"/>
        <color auto="1"/>
      </font>
    </ndxf>
  </rcc>
  <rcc rId="7169" sId="3" odxf="1" dxf="1">
    <nc r="K128">
      <v>0.1</v>
    </nc>
    <odxf>
      <font>
        <sz val="10"/>
        <color auto="1"/>
      </font>
    </odxf>
    <ndxf>
      <font>
        <sz val="10"/>
        <color auto="1"/>
      </font>
    </ndxf>
  </rcc>
  <rcc rId="7170" sId="3" odxf="1" dxf="1">
    <nc r="L128">
      <v>0.1</v>
    </nc>
    <odxf>
      <font>
        <sz val="10"/>
        <color auto="1"/>
      </font>
    </odxf>
    <ndxf>
      <font>
        <sz val="10"/>
        <color auto="1"/>
      </font>
    </ndxf>
  </rcc>
  <rcc rId="7171" sId="3" odxf="1" dxf="1">
    <nc r="M128">
      <v>0.1</v>
    </nc>
    <odxf>
      <font>
        <sz val="10"/>
        <color auto="1"/>
      </font>
    </odxf>
    <ndxf>
      <font>
        <sz val="10"/>
        <color auto="1"/>
      </font>
    </ndxf>
  </rcc>
  <rcc rId="7172" sId="3" odxf="1" dxf="1">
    <nc r="N128">
      <v>0.1</v>
    </nc>
    <odxf>
      <font>
        <sz val="10"/>
        <color auto="1"/>
      </font>
    </odxf>
    <ndxf>
      <font>
        <sz val="10"/>
        <color auto="1"/>
      </font>
    </ndxf>
  </rcc>
  <rcc rId="7173" sId="3" odxf="1" dxf="1">
    <nc r="O128">
      <v>0.1</v>
    </nc>
    <odxf>
      <font>
        <sz val="10"/>
        <color auto="1"/>
      </font>
    </odxf>
    <ndxf>
      <font>
        <sz val="10"/>
        <color auto="1"/>
      </font>
    </ndxf>
  </rcc>
  <rcc rId="7174" sId="3" odxf="1" dxf="1">
    <nc r="P128">
      <v>0.1</v>
    </nc>
    <odxf>
      <font>
        <sz val="10"/>
        <color auto="1"/>
      </font>
    </odxf>
    <ndxf>
      <font>
        <sz val="10"/>
        <color auto="1"/>
      </font>
    </ndxf>
  </rcc>
  <rcc rId="7175" sId="3" odxf="1" dxf="1">
    <nc r="Q128">
      <v>0.1</v>
    </nc>
    <odxf>
      <font>
        <sz val="10"/>
        <color auto="1"/>
      </font>
    </odxf>
    <ndxf>
      <font>
        <sz val="10"/>
        <color auto="1"/>
      </font>
    </ndxf>
  </rcc>
  <rcc rId="7176" sId="3" odxf="1" dxf="1">
    <nc r="R128">
      <v>0.1</v>
    </nc>
    <odxf>
      <font>
        <sz val="10"/>
        <color auto="1"/>
      </font>
    </odxf>
    <ndxf>
      <font>
        <sz val="10"/>
        <color auto="1"/>
      </font>
    </ndxf>
  </rcc>
  <rcc rId="7177" sId="3" odxf="1" dxf="1">
    <nc r="S128">
      <v>0.1</v>
    </nc>
    <odxf>
      <font>
        <sz val="10"/>
        <color auto="1"/>
      </font>
    </odxf>
    <ndxf>
      <font>
        <sz val="10"/>
        <color auto="1"/>
      </font>
    </ndxf>
  </rcc>
  <rcc rId="7178" sId="3" odxf="1" dxf="1">
    <nc r="T128">
      <v>0.1</v>
    </nc>
    <odxf>
      <font>
        <sz val="10"/>
        <color auto="1"/>
      </font>
    </odxf>
    <ndxf>
      <font>
        <sz val="10"/>
        <color auto="1"/>
      </font>
    </ndxf>
  </rcc>
  <rcc rId="7179" sId="3" odxf="1" dxf="1">
    <nc r="U128">
      <v>0.3</v>
    </nc>
    <odxf>
      <font>
        <sz val="10"/>
        <color auto="1"/>
      </font>
    </odxf>
    <ndxf>
      <font>
        <sz val="10"/>
        <color auto="1"/>
      </font>
    </ndxf>
  </rcc>
  <rcc rId="7180" sId="3" odxf="1" dxf="1">
    <nc r="V128">
      <v>1.1000000000000001</v>
    </nc>
    <odxf>
      <font>
        <sz val="10"/>
        <color auto="1"/>
      </font>
    </odxf>
    <ndxf>
      <font>
        <sz val="10"/>
        <color auto="1"/>
      </font>
    </ndxf>
  </rcc>
  <rcc rId="7181" sId="3" odxf="1" dxf="1">
    <nc r="W128">
      <v>1.7</v>
    </nc>
    <odxf>
      <font>
        <sz val="10"/>
        <color auto="1"/>
      </font>
    </odxf>
    <ndxf>
      <font>
        <sz val="10"/>
        <color auto="1"/>
      </font>
    </ndxf>
  </rcc>
  <rcc rId="7182" sId="3" odxf="1" dxf="1">
    <nc r="X128">
      <v>4.8</v>
    </nc>
    <odxf>
      <font>
        <sz val="10"/>
        <color auto="1"/>
      </font>
    </odxf>
    <ndxf>
      <font>
        <sz val="10"/>
        <color auto="1"/>
      </font>
    </ndxf>
  </rcc>
  <rcc rId="7183" sId="3" odxf="1" dxf="1">
    <nc r="Y128">
      <v>4.0999999999999996</v>
    </nc>
    <odxf>
      <font>
        <sz val="10"/>
        <color auto="1"/>
      </font>
    </odxf>
    <ndxf>
      <font>
        <sz val="10"/>
        <color auto="1"/>
      </font>
    </ndxf>
  </rcc>
  <rcc rId="7184" sId="3" odxf="1" dxf="1">
    <nc r="Z128">
      <v>15.6</v>
    </nc>
    <odxf>
      <font>
        <sz val="10"/>
        <color auto="1"/>
      </font>
    </odxf>
    <ndxf>
      <font>
        <sz val="10"/>
        <color auto="1"/>
      </font>
    </ndxf>
  </rcc>
  <rcc rId="7185" sId="3" odxf="1" dxf="1">
    <nc r="AA128">
      <v>9</v>
    </nc>
    <odxf>
      <font>
        <sz val="10"/>
        <color auto="1"/>
      </font>
    </odxf>
    <ndxf>
      <font>
        <sz val="10"/>
        <color auto="1"/>
      </font>
    </ndxf>
  </rcc>
  <rcc rId="7186" sId="3" odxf="1" dxf="1">
    <nc r="AB128">
      <v>15.9</v>
    </nc>
    <odxf>
      <font>
        <sz val="10"/>
        <color auto="1"/>
      </font>
    </odxf>
    <ndxf>
      <font>
        <sz val="10"/>
        <color auto="1"/>
      </font>
    </ndxf>
  </rcc>
  <rcc rId="7187" sId="3" odxf="1" dxf="1">
    <nc r="AC128">
      <v>25.2</v>
    </nc>
    <odxf>
      <font>
        <sz val="10"/>
        <color auto="1"/>
      </font>
    </odxf>
    <ndxf>
      <font>
        <sz val="10"/>
        <color auto="1"/>
      </font>
    </ndxf>
  </rcc>
  <rcc rId="7188" sId="3" odxf="1" dxf="1">
    <nc r="AD128">
      <v>18.5</v>
    </nc>
    <odxf>
      <font>
        <sz val="10"/>
        <color auto="1"/>
      </font>
    </odxf>
    <ndxf>
      <font>
        <sz val="10"/>
        <color auto="1"/>
      </font>
    </ndxf>
  </rcc>
  <rcc rId="7189" sId="3" odxf="1" dxf="1">
    <nc r="AE128">
      <v>19.3</v>
    </nc>
    <odxf>
      <font>
        <sz val="10"/>
        <color auto="1"/>
      </font>
    </odxf>
    <ndxf>
      <font>
        <sz val="10"/>
        <color auto="1"/>
      </font>
    </ndxf>
  </rcc>
  <rcc rId="7190" sId="3" odxf="1" dxf="1">
    <nc r="AF128">
      <v>13.1</v>
    </nc>
    <odxf>
      <font>
        <sz val="10"/>
        <color auto="1"/>
      </font>
    </odxf>
    <ndxf>
      <font>
        <sz val="10"/>
        <color auto="1"/>
      </font>
    </ndxf>
  </rcc>
  <rcc rId="7191" sId="3" odxf="1" dxf="1">
    <nc r="AG128">
      <v>10.7</v>
    </nc>
    <odxf>
      <font>
        <sz val="10"/>
        <color auto="1"/>
      </font>
    </odxf>
    <ndxf>
      <font>
        <sz val="10"/>
        <color auto="1"/>
      </font>
    </ndxf>
  </rcc>
  <rcc rId="7192" sId="3" odxf="1" dxf="1">
    <nc r="AH128">
      <v>15.7</v>
    </nc>
    <odxf>
      <font>
        <sz val="10"/>
        <color auto="1"/>
      </font>
    </odxf>
    <ndxf>
      <font>
        <sz val="10"/>
        <color auto="1"/>
      </font>
    </ndxf>
  </rcc>
  <rcc rId="7193" sId="3" odxf="1" dxf="1">
    <nc r="AI128">
      <v>13.3</v>
    </nc>
    <odxf>
      <font>
        <sz val="10"/>
        <color auto="1"/>
      </font>
    </odxf>
    <ndxf>
      <font>
        <sz val="10"/>
        <color auto="1"/>
      </font>
    </ndxf>
  </rcc>
  <rcc rId="7194" sId="3" odxf="1" dxf="1">
    <nc r="AJ128">
      <v>14.5</v>
    </nc>
    <odxf>
      <font>
        <sz val="10"/>
        <color auto="1"/>
      </font>
    </odxf>
    <ndxf>
      <font>
        <sz val="10"/>
        <color auto="1"/>
      </font>
    </ndxf>
  </rcc>
  <rcc rId="7195" sId="3" odxf="1" dxf="1">
    <nc r="AK128">
      <v>15</v>
    </nc>
    <odxf>
      <font>
        <sz val="10"/>
        <color auto="1"/>
      </font>
    </odxf>
    <ndxf>
      <font>
        <sz val="10"/>
        <color auto="1"/>
      </font>
    </ndxf>
  </rcc>
  <rcc rId="7196" sId="3" odxf="1" dxf="1">
    <nc r="AL128">
      <v>13.7</v>
    </nc>
    <odxf>
      <font>
        <sz val="10"/>
        <color auto="1"/>
      </font>
    </odxf>
    <ndxf>
      <font>
        <sz val="10"/>
        <color auto="1"/>
      </font>
    </ndxf>
  </rcc>
  <rcc rId="7197" sId="3" odxf="1" dxf="1">
    <nc r="AM128">
      <v>5.2</v>
    </nc>
    <odxf>
      <font>
        <sz val="10"/>
        <color auto="1"/>
      </font>
    </odxf>
    <ndxf>
      <font>
        <sz val="10"/>
        <color auto="1"/>
      </font>
    </ndxf>
  </rcc>
  <rcc rId="7198" sId="3" odxf="1" dxf="1">
    <nc r="AN128">
      <v>1.3</v>
    </nc>
    <odxf>
      <font>
        <sz val="10"/>
        <color auto="1"/>
      </font>
    </odxf>
    <ndxf>
      <font>
        <sz val="10"/>
        <color auto="1"/>
      </font>
    </ndxf>
  </rcc>
  <rcc rId="7199" sId="3" odxf="1" dxf="1">
    <nc r="AO128">
      <v>3</v>
    </nc>
    <odxf>
      <font>
        <sz val="10"/>
        <color auto="1"/>
      </font>
    </odxf>
    <ndxf>
      <font>
        <sz val="10"/>
        <color auto="1"/>
      </font>
    </ndxf>
  </rcc>
  <rcc rId="7200" sId="3" odxf="1" dxf="1">
    <nc r="AP128">
      <v>3</v>
    </nc>
    <odxf>
      <font>
        <sz val="10"/>
        <color auto="1"/>
      </font>
    </odxf>
    <ndxf>
      <font>
        <sz val="10"/>
        <color auto="1"/>
      </font>
    </ndxf>
  </rcc>
  <rcc rId="7201" sId="3" odxf="1" dxf="1">
    <nc r="AQ128">
      <v>0.4</v>
    </nc>
    <odxf>
      <font>
        <sz val="10"/>
        <color auto="1"/>
      </font>
    </odxf>
    <ndxf>
      <font>
        <sz val="10"/>
        <color auto="1"/>
      </font>
    </ndxf>
  </rcc>
  <rcc rId="7202" sId="3" odxf="1" dxf="1">
    <nc r="AR128">
      <v>0.1</v>
    </nc>
    <odxf>
      <font>
        <sz val="10"/>
        <color auto="1"/>
      </font>
    </odxf>
    <ndxf>
      <font>
        <sz val="10"/>
        <color auto="1"/>
      </font>
    </ndxf>
  </rcc>
  <rcc rId="7203" sId="3" odxf="1" dxf="1">
    <nc r="AS128">
      <v>0.1</v>
    </nc>
    <odxf>
      <font>
        <sz val="10"/>
        <color auto="1"/>
      </font>
    </odxf>
    <ndxf>
      <font>
        <sz val="10"/>
        <color auto="1"/>
      </font>
    </ndxf>
  </rcc>
  <rcc rId="7204" sId="3" odxf="1" dxf="1">
    <nc r="AT128">
      <v>0.1</v>
    </nc>
    <odxf>
      <font>
        <sz val="10"/>
        <color auto="1"/>
      </font>
    </odxf>
    <ndxf>
      <font>
        <sz val="10"/>
        <color auto="1"/>
      </font>
    </ndxf>
  </rcc>
  <rcc rId="7205" sId="3" odxf="1" dxf="1">
    <nc r="AU128">
      <v>0.1</v>
    </nc>
    <odxf>
      <font>
        <sz val="10"/>
        <color auto="1"/>
      </font>
    </odxf>
    <ndxf>
      <font>
        <sz val="10"/>
        <color auto="1"/>
      </font>
    </ndxf>
  </rcc>
  <rcc rId="7206" sId="3" odxf="1" dxf="1">
    <nc r="AV128">
      <v>0</v>
    </nc>
    <odxf>
      <font>
        <sz val="10"/>
        <color auto="1"/>
      </font>
    </odxf>
    <ndxf>
      <font>
        <sz val="10"/>
        <color auto="1"/>
      </font>
    </ndxf>
  </rcc>
  <rcc rId="7207" sId="3" odxf="1" dxf="1">
    <nc r="AW128">
      <v>0.1</v>
    </nc>
    <odxf>
      <font>
        <sz val="10"/>
        <color auto="1"/>
      </font>
    </odxf>
    <ndxf>
      <font>
        <sz val="10"/>
        <color auto="1"/>
      </font>
    </ndxf>
  </rcc>
  <rcc rId="7208" sId="3" odxf="1" dxf="1">
    <nc r="AX128">
      <v>0.1</v>
    </nc>
    <odxf>
      <font>
        <sz val="10"/>
        <color auto="1"/>
      </font>
    </odxf>
    <ndxf>
      <font>
        <sz val="10"/>
        <color auto="1"/>
      </font>
    </ndxf>
  </rcc>
  <rcc rId="7209" sId="3" odxf="1" dxf="1">
    <nc r="AY128">
      <v>0.1</v>
    </nc>
    <odxf>
      <font>
        <sz val="10"/>
        <color auto="1"/>
      </font>
    </odxf>
    <ndxf>
      <font>
        <sz val="10"/>
        <color auto="1"/>
      </font>
    </ndxf>
  </rcc>
  <rcc rId="7210" sId="3" odxf="1" dxf="1">
    <nc r="AZ128">
      <v>0.1</v>
    </nc>
    <odxf>
      <font>
        <sz val="10"/>
        <color auto="1"/>
      </font>
    </odxf>
    <ndxf>
      <font>
        <sz val="10"/>
        <color auto="1"/>
      </font>
    </ndxf>
  </rcc>
  <rcc rId="7211" sId="3" odxf="1" dxf="1">
    <nc r="BA1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212" sId="3" odxf="1" dxf="1">
    <nc r="BB128">
      <v>0.1</v>
    </nc>
    <odxf>
      <font>
        <sz val="10"/>
        <color auto="1"/>
      </font>
    </odxf>
    <ndxf>
      <font>
        <sz val="10"/>
        <color auto="1"/>
      </font>
    </ndxf>
  </rcc>
  <rcc rId="7213" sId="3" odxf="1" dxf="1">
    <nc r="BC1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214" sId="3" odxf="1" dxf="1">
    <nc r="BD128">
      <v>0.1</v>
    </nc>
    <odxf>
      <font>
        <sz val="10"/>
        <color auto="1"/>
      </font>
    </odxf>
    <ndxf>
      <font>
        <sz val="10"/>
        <color auto="1"/>
      </font>
    </ndxf>
  </rcc>
  <rcc rId="7215" sId="3" odxf="1" dxf="1">
    <nc r="BE1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216" sId="3" odxf="1" dxf="1">
    <nc r="BF128">
      <v>4.4000000000000004</v>
    </nc>
    <odxf>
      <font>
        <sz val="10"/>
        <color auto="1"/>
      </font>
    </odxf>
    <ndxf>
      <font>
        <sz val="10"/>
        <color auto="1"/>
      </font>
    </ndxf>
  </rcc>
  <rcc rId="7217" sId="3" odxf="1" dxf="1">
    <nc r="BG128">
      <v>28.5</v>
    </nc>
    <odxf>
      <font>
        <sz val="10"/>
        <color auto="1"/>
      </font>
    </odxf>
    <ndxf>
      <font>
        <sz val="10"/>
        <color auto="1"/>
      </font>
    </ndxf>
  </rcc>
  <rcc rId="7218" sId="3" odxf="1" dxf="1">
    <nc r="BH128">
      <v>0</v>
    </nc>
    <odxf>
      <font>
        <sz val="10"/>
        <color auto="1"/>
      </font>
    </odxf>
    <ndxf>
      <font>
        <sz val="10"/>
        <color auto="1"/>
      </font>
    </ndxf>
  </rcc>
  <rfmt sheetId="3" sqref="A128:XFD128" start="0" length="0">
    <dxf>
      <alignment vertical="center" wrapText="1"/>
    </dxf>
  </rfmt>
  <rfmt sheetId="3" sqref="A129" start="0" length="0">
    <dxf>
      <font>
        <sz val="10"/>
        <color auto="1"/>
      </font>
    </dxf>
  </rfmt>
  <rcc rId="7219" sId="3" odxf="1" dxf="1">
    <oc r="B129" t="inlineStr">
      <is>
        <t>Ninh Thuận</t>
      </is>
    </oc>
    <nc r="B129" t="inlineStr">
      <is>
        <t>Vũng Tàu</t>
      </is>
    </nc>
    <odxf>
      <font>
        <sz val="10"/>
        <color auto="1"/>
      </font>
    </odxf>
    <ndxf>
      <font>
        <sz val="10"/>
        <color auto="1"/>
      </font>
    </ndxf>
  </rcc>
  <rfmt sheetId="3" sqref="C129" start="0" length="0">
    <dxf>
      <font>
        <sz val="10"/>
        <color auto="1"/>
      </font>
    </dxf>
  </rfmt>
  <rfmt sheetId="3" sqref="D129" start="0" length="0">
    <dxf>
      <font>
        <sz val="10"/>
        <color auto="1"/>
      </font>
    </dxf>
  </rfmt>
  <rcc rId="7220" sId="3" odxf="1" dxf="1">
    <oc r="E129" t="inlineStr">
      <is>
        <t>NMĐMT HỒ NÚI MỘT 1</t>
      </is>
    </oc>
    <nc r="E129" t="inlineStr">
      <is>
        <t>NMĐMT HỒ TẦM BÓ</t>
      </is>
    </nc>
    <odxf>
      <font>
        <sz val="10"/>
        <color auto="1"/>
      </font>
    </odxf>
    <ndxf>
      <font>
        <sz val="10"/>
        <color auto="1"/>
      </font>
    </ndxf>
  </rcc>
  <rcc rId="7221" sId="3" odxf="1" dxf="1">
    <oc r="F129" t="inlineStr">
      <is>
        <t>PP</t>
      </is>
    </oc>
    <nc r="F129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7222" sId="3" odxf="1" dxf="1">
    <nc r="G12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223" sId="3" odxf="1" dxf="1">
    <nc r="H129">
      <v>106.3</v>
    </nc>
    <odxf>
      <font>
        <sz val="10"/>
        <color auto="1"/>
      </font>
    </odxf>
    <ndxf>
      <font>
        <sz val="10"/>
        <color auto="1"/>
      </font>
    </ndxf>
  </rcc>
  <rfmt sheetId="3" sqref="I129" start="0" length="0">
    <dxf>
      <font>
        <sz val="10"/>
        <color auto="1"/>
      </font>
    </dxf>
  </rfmt>
  <rcc rId="7224" sId="3" odxf="1" dxf="1">
    <nc r="J129">
      <v>0</v>
    </nc>
    <odxf>
      <font>
        <sz val="10"/>
        <color auto="1"/>
      </font>
    </odxf>
    <ndxf>
      <font>
        <sz val="10"/>
        <color auto="1"/>
      </font>
    </ndxf>
  </rcc>
  <rcc rId="7225" sId="3" odxf="1" dxf="1">
    <nc r="K129">
      <v>0</v>
    </nc>
    <odxf>
      <font>
        <sz val="10"/>
        <color auto="1"/>
      </font>
    </odxf>
    <ndxf>
      <font>
        <sz val="10"/>
        <color auto="1"/>
      </font>
    </ndxf>
  </rcc>
  <rcc rId="7226" sId="3" odxf="1" dxf="1">
    <nc r="L129">
      <v>0</v>
    </nc>
    <odxf>
      <font>
        <sz val="10"/>
        <color auto="1"/>
      </font>
    </odxf>
    <ndxf>
      <font>
        <sz val="10"/>
        <color auto="1"/>
      </font>
    </ndxf>
  </rcc>
  <rcc rId="7227" sId="3" odxf="1" dxf="1">
    <nc r="M129">
      <v>0</v>
    </nc>
    <odxf>
      <font>
        <sz val="10"/>
        <color auto="1"/>
      </font>
    </odxf>
    <ndxf>
      <font>
        <sz val="10"/>
        <color auto="1"/>
      </font>
    </ndxf>
  </rcc>
  <rcc rId="7228" sId="3" odxf="1" dxf="1">
    <nc r="N129">
      <v>0</v>
    </nc>
    <odxf>
      <font>
        <sz val="10"/>
        <color auto="1"/>
      </font>
    </odxf>
    <ndxf>
      <font>
        <sz val="10"/>
        <color auto="1"/>
      </font>
    </ndxf>
  </rcc>
  <rcc rId="7229" sId="3" odxf="1" dxf="1">
    <nc r="O129">
      <v>0</v>
    </nc>
    <odxf>
      <font>
        <sz val="10"/>
        <color auto="1"/>
      </font>
    </odxf>
    <ndxf>
      <font>
        <sz val="10"/>
        <color auto="1"/>
      </font>
    </ndxf>
  </rcc>
  <rcc rId="7230" sId="3" odxf="1" dxf="1">
    <nc r="P129">
      <v>0</v>
    </nc>
    <odxf>
      <font>
        <sz val="10"/>
        <color auto="1"/>
      </font>
    </odxf>
    <ndxf>
      <font>
        <sz val="10"/>
        <color auto="1"/>
      </font>
    </ndxf>
  </rcc>
  <rcc rId="7231" sId="3" odxf="1" dxf="1">
    <nc r="Q129">
      <v>0</v>
    </nc>
    <odxf>
      <font>
        <sz val="10"/>
        <color auto="1"/>
      </font>
    </odxf>
    <ndxf>
      <font>
        <sz val="10"/>
        <color auto="1"/>
      </font>
    </ndxf>
  </rcc>
  <rcc rId="7232" sId="3" odxf="1" dxf="1">
    <nc r="R129">
      <v>0</v>
    </nc>
    <odxf>
      <font>
        <sz val="10"/>
        <color auto="1"/>
      </font>
    </odxf>
    <ndxf>
      <font>
        <sz val="10"/>
        <color auto="1"/>
      </font>
    </ndxf>
  </rcc>
  <rcc rId="7233" sId="3" odxf="1" dxf="1">
    <nc r="S129">
      <v>0</v>
    </nc>
    <odxf>
      <font>
        <sz val="10"/>
        <color auto="1"/>
      </font>
    </odxf>
    <ndxf>
      <font>
        <sz val="10"/>
        <color auto="1"/>
      </font>
    </ndxf>
  </rcc>
  <rcc rId="7234" sId="3" odxf="1" dxf="1">
    <nc r="T129">
      <v>0</v>
    </nc>
    <odxf>
      <font>
        <sz val="10"/>
        <color auto="1"/>
      </font>
    </odxf>
    <ndxf>
      <font>
        <sz val="10"/>
        <color auto="1"/>
      </font>
    </ndxf>
  </rcc>
  <rcc rId="7235" sId="3" odxf="1" dxf="1">
    <nc r="U129">
      <v>0.1</v>
    </nc>
    <odxf>
      <font>
        <sz val="10"/>
        <color auto="1"/>
      </font>
    </odxf>
    <ndxf>
      <font>
        <sz val="10"/>
        <color auto="1"/>
      </font>
    </ndxf>
  </rcc>
  <rcc rId="7236" sId="3" odxf="1" dxf="1">
    <nc r="V129">
      <v>0.1</v>
    </nc>
    <odxf>
      <font>
        <sz val="10"/>
        <color auto="1"/>
      </font>
    </odxf>
    <ndxf>
      <font>
        <sz val="10"/>
        <color auto="1"/>
      </font>
    </ndxf>
  </rcc>
  <rcc rId="7237" sId="3" odxf="1" dxf="1">
    <nc r="W129">
      <v>0.1</v>
    </nc>
    <odxf>
      <font>
        <sz val="10"/>
        <color auto="1"/>
      </font>
    </odxf>
    <ndxf>
      <font>
        <sz val="10"/>
        <color auto="1"/>
      </font>
    </ndxf>
  </rcc>
  <rcc rId="7238" sId="3" odxf="1" dxf="1">
    <nc r="X129">
      <v>0.3</v>
    </nc>
    <odxf>
      <font>
        <sz val="10"/>
        <color auto="1"/>
      </font>
    </odxf>
    <ndxf>
      <font>
        <sz val="10"/>
        <color auto="1"/>
      </font>
    </ndxf>
  </rcc>
  <rcc rId="7239" sId="3" odxf="1" dxf="1">
    <nc r="Y129">
      <v>0.3</v>
    </nc>
    <odxf>
      <font>
        <sz val="10"/>
        <color auto="1"/>
      </font>
    </odxf>
    <ndxf>
      <font>
        <sz val="10"/>
        <color auto="1"/>
      </font>
    </ndxf>
  </rcc>
  <rcc rId="7240" sId="3" odxf="1" dxf="1">
    <nc r="Z129">
      <v>1.9</v>
    </nc>
    <odxf>
      <font>
        <sz val="10"/>
        <color auto="1"/>
      </font>
    </odxf>
    <ndxf>
      <font>
        <sz val="10"/>
        <color auto="1"/>
      </font>
    </ndxf>
  </rcc>
  <rcc rId="7241" sId="3" odxf="1" dxf="1">
    <nc r="AA129">
      <v>0.6</v>
    </nc>
    <odxf>
      <font>
        <sz val="10"/>
        <color auto="1"/>
      </font>
    </odxf>
    <ndxf>
      <font>
        <sz val="10"/>
        <color auto="1"/>
      </font>
    </ndxf>
  </rcc>
  <rcc rId="7242" sId="3" odxf="1" dxf="1">
    <nc r="AB129">
      <v>1.8</v>
    </nc>
    <odxf>
      <font>
        <sz val="10"/>
        <color auto="1"/>
      </font>
    </odxf>
    <ndxf>
      <font>
        <sz val="10"/>
        <color auto="1"/>
      </font>
    </ndxf>
  </rcc>
  <rcc rId="7243" sId="3" odxf="1" dxf="1">
    <nc r="AC129">
      <v>4.5999999999999996</v>
    </nc>
    <odxf>
      <font>
        <sz val="10"/>
        <color auto="1"/>
      </font>
    </odxf>
    <ndxf>
      <font>
        <sz val="10"/>
        <color auto="1"/>
      </font>
    </ndxf>
  </rcc>
  <rcc rId="7244" sId="3" odxf="1" dxf="1">
    <nc r="AD129">
      <v>2.4</v>
    </nc>
    <odxf>
      <font>
        <sz val="10"/>
        <color auto="1"/>
      </font>
    </odxf>
    <ndxf>
      <font>
        <sz val="10"/>
        <color auto="1"/>
      </font>
    </ndxf>
  </rcc>
  <rcc rId="7245" sId="3" odxf="1" dxf="1">
    <nc r="AE129">
      <v>2.6</v>
    </nc>
    <odxf>
      <font>
        <sz val="10"/>
        <color auto="1"/>
      </font>
    </odxf>
    <ndxf>
      <font>
        <sz val="10"/>
        <color auto="1"/>
      </font>
    </ndxf>
  </rcc>
  <rcc rId="7246" sId="3" odxf="1" dxf="1">
    <nc r="AF129">
      <v>1.1000000000000001</v>
    </nc>
    <odxf>
      <font>
        <sz val="10"/>
        <color auto="1"/>
      </font>
    </odxf>
    <ndxf>
      <font>
        <sz val="10"/>
        <color auto="1"/>
      </font>
    </ndxf>
  </rcc>
  <rcc rId="7247" sId="3" odxf="1" dxf="1">
    <nc r="AG129">
      <v>0.8</v>
    </nc>
    <odxf>
      <font>
        <sz val="10"/>
        <color auto="1"/>
      </font>
    </odxf>
    <ndxf>
      <font>
        <sz val="10"/>
        <color auto="1"/>
      </font>
    </ndxf>
  </rcc>
  <rcc rId="7248" sId="3" odxf="1" dxf="1">
    <nc r="AH129">
      <v>1.7</v>
    </nc>
    <odxf>
      <font>
        <sz val="10"/>
        <color auto="1"/>
      </font>
    </odxf>
    <ndxf>
      <font>
        <sz val="10"/>
        <color auto="1"/>
      </font>
    </ndxf>
  </rcc>
  <rcc rId="7249" sId="3" odxf="1" dxf="1">
    <nc r="AI129">
      <v>1.3</v>
    </nc>
    <odxf>
      <font>
        <sz val="10"/>
        <color auto="1"/>
      </font>
    </odxf>
    <ndxf>
      <font>
        <sz val="10"/>
        <color auto="1"/>
      </font>
    </ndxf>
  </rcc>
  <rcc rId="7250" sId="3" odxf="1" dxf="1">
    <nc r="AJ129">
      <v>1.5</v>
    </nc>
    <odxf>
      <font>
        <sz val="10"/>
        <color auto="1"/>
      </font>
    </odxf>
    <ndxf>
      <font>
        <sz val="10"/>
        <color auto="1"/>
      </font>
    </ndxf>
  </rcc>
  <rcc rId="7251" sId="3" odxf="1" dxf="1">
    <nc r="AK129">
      <v>1.6</v>
    </nc>
    <odxf>
      <font>
        <sz val="10"/>
        <color auto="1"/>
      </font>
    </odxf>
    <ndxf>
      <font>
        <sz val="10"/>
        <color auto="1"/>
      </font>
    </ndxf>
  </rcc>
  <rcc rId="7252" sId="3" odxf="1" dxf="1">
    <nc r="AL129">
      <v>1.3</v>
    </nc>
    <odxf>
      <font>
        <sz val="10"/>
        <color auto="1"/>
      </font>
    </odxf>
    <ndxf>
      <font>
        <sz val="10"/>
        <color auto="1"/>
      </font>
    </ndxf>
  </rcc>
  <rcc rId="7253" sId="3" odxf="1" dxf="1">
    <nc r="AM129">
      <v>0.2</v>
    </nc>
    <odxf>
      <font>
        <sz val="10"/>
        <color auto="1"/>
      </font>
    </odxf>
    <ndxf>
      <font>
        <sz val="10"/>
        <color auto="1"/>
      </font>
    </ndxf>
  </rcc>
  <rcc rId="7254" sId="3" odxf="1" dxf="1">
    <nc r="AN129">
      <v>0.1</v>
    </nc>
    <odxf>
      <font>
        <sz val="10"/>
        <color auto="1"/>
      </font>
    </odxf>
    <ndxf>
      <font>
        <sz val="10"/>
        <color auto="1"/>
      </font>
    </ndxf>
  </rcc>
  <rcc rId="7255" sId="3" odxf="1" dxf="1">
    <nc r="AO129">
      <v>0.2</v>
    </nc>
    <odxf>
      <font>
        <sz val="10"/>
        <color auto="1"/>
      </font>
    </odxf>
    <ndxf>
      <font>
        <sz val="10"/>
        <color auto="1"/>
      </font>
    </ndxf>
  </rcc>
  <rcc rId="7256" sId="3" odxf="1" dxf="1">
    <nc r="AP129">
      <v>0.2</v>
    </nc>
    <odxf>
      <font>
        <sz val="10"/>
        <color auto="1"/>
      </font>
    </odxf>
    <ndxf>
      <font>
        <sz val="10"/>
        <color auto="1"/>
      </font>
    </ndxf>
  </rcc>
  <rcc rId="7257" sId="3" odxf="1" dxf="1">
    <nc r="AQ129">
      <v>0.1</v>
    </nc>
    <odxf>
      <font>
        <sz val="10"/>
        <color auto="1"/>
      </font>
    </odxf>
    <ndxf>
      <font>
        <sz val="10"/>
        <color auto="1"/>
      </font>
    </ndxf>
  </rcc>
  <rcc rId="7258" sId="3" odxf="1" dxf="1">
    <nc r="AR129">
      <v>0.1</v>
    </nc>
    <odxf>
      <font>
        <sz val="10"/>
        <color auto="1"/>
      </font>
    </odxf>
    <ndxf>
      <font>
        <sz val="10"/>
        <color auto="1"/>
      </font>
    </ndxf>
  </rcc>
  <rcc rId="7259" sId="3" odxf="1" dxf="1">
    <nc r="AS129">
      <v>0</v>
    </nc>
    <odxf>
      <font>
        <sz val="10"/>
        <color auto="1"/>
      </font>
    </odxf>
    <ndxf>
      <font>
        <sz val="10"/>
        <color auto="1"/>
      </font>
    </ndxf>
  </rcc>
  <rcc rId="7260" sId="3" odxf="1" dxf="1">
    <nc r="AT129">
      <v>0</v>
    </nc>
    <odxf>
      <font>
        <sz val="10"/>
        <color auto="1"/>
      </font>
    </odxf>
    <ndxf>
      <font>
        <sz val="10"/>
        <color auto="1"/>
      </font>
    </ndxf>
  </rcc>
  <rcc rId="7261" sId="3" odxf="1" dxf="1">
    <nc r="AU129">
      <v>0</v>
    </nc>
    <odxf>
      <font>
        <sz val="10"/>
        <color auto="1"/>
      </font>
    </odxf>
    <ndxf>
      <font>
        <sz val="10"/>
        <color auto="1"/>
      </font>
    </ndxf>
  </rcc>
  <rcc rId="7262" sId="3" odxf="1" dxf="1">
    <nc r="AV129">
      <v>0</v>
    </nc>
    <odxf>
      <font>
        <sz val="10"/>
        <color auto="1"/>
      </font>
    </odxf>
    <ndxf>
      <font>
        <sz val="10"/>
        <color auto="1"/>
      </font>
    </ndxf>
  </rcc>
  <rcc rId="7263" sId="3" odxf="1" dxf="1">
    <nc r="AW129">
      <v>0</v>
    </nc>
    <odxf>
      <font>
        <sz val="10"/>
        <color auto="1"/>
      </font>
    </odxf>
    <ndxf>
      <font>
        <sz val="10"/>
        <color auto="1"/>
      </font>
    </ndxf>
  </rcc>
  <rcc rId="7264" sId="3" odxf="1" dxf="1">
    <nc r="AX129">
      <v>0</v>
    </nc>
    <odxf>
      <font>
        <sz val="10"/>
        <color auto="1"/>
      </font>
    </odxf>
    <ndxf>
      <font>
        <sz val="10"/>
        <color auto="1"/>
      </font>
    </ndxf>
  </rcc>
  <rcc rId="7265" sId="3" odxf="1" dxf="1">
    <nc r="AY129">
      <v>0</v>
    </nc>
    <odxf>
      <font>
        <sz val="10"/>
        <color auto="1"/>
      </font>
    </odxf>
    <ndxf>
      <font>
        <sz val="10"/>
        <color auto="1"/>
      </font>
    </ndxf>
  </rcc>
  <rcc rId="7266" sId="3" odxf="1" dxf="1">
    <nc r="AZ129">
      <v>0</v>
    </nc>
    <odxf>
      <font>
        <sz val="10"/>
        <color auto="1"/>
      </font>
    </odxf>
    <ndxf>
      <font>
        <sz val="10"/>
        <color auto="1"/>
      </font>
    </ndxf>
  </rcc>
  <rcc rId="7267" sId="3" odxf="1" dxf="1">
    <nc r="BA1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268" sId="3" odxf="1" dxf="1">
    <nc r="BB129">
      <v>0</v>
    </nc>
    <odxf>
      <font>
        <sz val="10"/>
        <color auto="1"/>
      </font>
    </odxf>
    <ndxf>
      <font>
        <sz val="10"/>
        <color auto="1"/>
      </font>
    </ndxf>
  </rcc>
  <rcc rId="7269" sId="3" odxf="1" dxf="1">
    <nc r="BC1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270" sId="3" odxf="1" dxf="1">
    <nc r="BD129">
      <v>0</v>
    </nc>
    <odxf>
      <font>
        <sz val="10"/>
        <color auto="1"/>
      </font>
    </odxf>
    <ndxf>
      <font>
        <sz val="10"/>
        <color auto="1"/>
      </font>
    </ndxf>
  </rcc>
  <rcc rId="7271" sId="3" odxf="1" dxf="1">
    <nc r="BE1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272" sId="3" odxf="1" dxf="1">
    <nc r="BF129">
      <v>4.4000000000000004</v>
    </nc>
    <odxf>
      <font>
        <sz val="10"/>
        <color auto="1"/>
      </font>
    </odxf>
    <ndxf>
      <font>
        <sz val="10"/>
        <color auto="1"/>
      </font>
    </ndxf>
  </rcc>
  <rcc rId="7273" sId="3" odxf="1" dxf="1">
    <nc r="BG129">
      <v>28.5</v>
    </nc>
    <odxf>
      <font>
        <sz val="10"/>
        <color auto="1"/>
      </font>
    </odxf>
    <ndxf>
      <font>
        <sz val="10"/>
        <color auto="1"/>
      </font>
    </ndxf>
  </rcc>
  <rcc rId="7274" sId="3" odxf="1" dxf="1">
    <nc r="BH129">
      <v>0</v>
    </nc>
    <odxf>
      <font>
        <sz val="10"/>
        <color auto="1"/>
      </font>
    </odxf>
    <ndxf>
      <font>
        <sz val="10"/>
        <color auto="1"/>
      </font>
    </ndxf>
  </rcc>
  <rfmt sheetId="3" sqref="A129:XFD129" start="0" length="0">
    <dxf>
      <alignment vertical="center" wrapText="1"/>
    </dxf>
  </rfmt>
  <rfmt sheetId="3" sqref="A130" start="0" length="0">
    <dxf>
      <font>
        <sz val="10"/>
        <color auto="1"/>
      </font>
    </dxf>
  </rfmt>
  <rcc rId="7275" sId="3" odxf="1" dxf="1">
    <oc r="B130" t="inlineStr">
      <is>
        <t>Bình Thuận</t>
      </is>
    </oc>
    <nc r="B130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30" start="0" length="0">
    <dxf>
      <font>
        <sz val="10"/>
        <color auto="1"/>
      </font>
    </dxf>
  </rfmt>
  <rfmt sheetId="3" sqref="D130" start="0" length="0">
    <dxf>
      <font>
        <sz val="10"/>
        <color auto="1"/>
      </font>
    </dxf>
  </rfmt>
  <rcc rId="7276" sId="3" odxf="1" dxf="1">
    <oc r="E130" t="inlineStr">
      <is>
        <t>NMĐMT MŨI NÉ</t>
      </is>
    </oc>
    <nc r="E130" t="inlineStr">
      <is>
        <t>NMĐMT HỒ NÚI MỘT 1</t>
      </is>
    </nc>
    <odxf>
      <font>
        <sz val="10"/>
        <color auto="1"/>
      </font>
    </odxf>
    <ndxf>
      <font>
        <sz val="10"/>
        <color auto="1"/>
      </font>
    </ndxf>
  </rcc>
  <rfmt sheetId="3" sqref="F130" start="0" length="0">
    <dxf>
      <font>
        <sz val="10"/>
        <color auto="1"/>
      </font>
    </dxf>
  </rfmt>
  <rcc rId="7277" sId="3" odxf="1" dxf="1">
    <nc r="G13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278" sId="3" odxf="1" dxf="1">
    <nc r="H130">
      <v>210.6</v>
    </nc>
    <odxf>
      <font>
        <sz val="10"/>
        <color auto="1"/>
      </font>
    </odxf>
    <ndxf>
      <font>
        <sz val="10"/>
        <color auto="1"/>
      </font>
    </ndxf>
  </rcc>
  <rfmt sheetId="3" sqref="I130" start="0" length="0">
    <dxf>
      <font>
        <sz val="10"/>
        <color auto="1"/>
      </font>
    </dxf>
  </rfmt>
  <rcc rId="7279" sId="3" odxf="1" dxf="1">
    <nc r="J130">
      <v>0</v>
    </nc>
    <odxf>
      <font>
        <sz val="10"/>
        <color auto="1"/>
      </font>
    </odxf>
    <ndxf>
      <font>
        <sz val="10"/>
        <color auto="1"/>
      </font>
    </ndxf>
  </rcc>
  <rcc rId="7280" sId="3" odxf="1" dxf="1">
    <nc r="K130">
      <v>0</v>
    </nc>
    <odxf>
      <font>
        <sz val="10"/>
        <color auto="1"/>
      </font>
    </odxf>
    <ndxf>
      <font>
        <sz val="10"/>
        <color auto="1"/>
      </font>
    </ndxf>
  </rcc>
  <rcc rId="7281" sId="3" odxf="1" dxf="1">
    <nc r="L130">
      <v>0</v>
    </nc>
    <odxf>
      <font>
        <sz val="10"/>
        <color auto="1"/>
      </font>
    </odxf>
    <ndxf>
      <font>
        <sz val="10"/>
        <color auto="1"/>
      </font>
    </ndxf>
  </rcc>
  <rcc rId="7282" sId="3" odxf="1" dxf="1">
    <nc r="M130">
      <v>0</v>
    </nc>
    <odxf>
      <font>
        <sz val="10"/>
        <color auto="1"/>
      </font>
    </odxf>
    <ndxf>
      <font>
        <sz val="10"/>
        <color auto="1"/>
      </font>
    </ndxf>
  </rcc>
  <rcc rId="7283" sId="3" odxf="1" dxf="1">
    <nc r="N130">
      <v>0</v>
    </nc>
    <odxf>
      <font>
        <sz val="10"/>
        <color auto="1"/>
      </font>
    </odxf>
    <ndxf>
      <font>
        <sz val="10"/>
        <color auto="1"/>
      </font>
    </ndxf>
  </rcc>
  <rcc rId="7284" sId="3" odxf="1" dxf="1">
    <nc r="O130">
      <v>0</v>
    </nc>
    <odxf>
      <font>
        <sz val="10"/>
        <color auto="1"/>
      </font>
    </odxf>
    <ndxf>
      <font>
        <sz val="10"/>
        <color auto="1"/>
      </font>
    </ndxf>
  </rcc>
  <rcc rId="7285" sId="3" odxf="1" dxf="1">
    <nc r="P130">
      <v>0</v>
    </nc>
    <odxf>
      <font>
        <sz val="10"/>
        <color auto="1"/>
      </font>
    </odxf>
    <ndxf>
      <font>
        <sz val="10"/>
        <color auto="1"/>
      </font>
    </ndxf>
  </rcc>
  <rcc rId="7286" sId="3" odxf="1" dxf="1">
    <nc r="Q130">
      <v>0</v>
    </nc>
    <odxf>
      <font>
        <sz val="10"/>
        <color auto="1"/>
      </font>
    </odxf>
    <ndxf>
      <font>
        <sz val="10"/>
        <color auto="1"/>
      </font>
    </ndxf>
  </rcc>
  <rcc rId="7287" sId="3" odxf="1" dxf="1">
    <nc r="R130">
      <v>0</v>
    </nc>
    <odxf>
      <font>
        <sz val="10"/>
        <color auto="1"/>
      </font>
    </odxf>
    <ndxf>
      <font>
        <sz val="10"/>
        <color auto="1"/>
      </font>
    </ndxf>
  </rcc>
  <rcc rId="7288" sId="3" odxf="1" dxf="1">
    <nc r="S130">
      <v>0</v>
    </nc>
    <odxf>
      <font>
        <sz val="10"/>
        <color auto="1"/>
      </font>
    </odxf>
    <ndxf>
      <font>
        <sz val="10"/>
        <color auto="1"/>
      </font>
    </ndxf>
  </rcc>
  <rcc rId="7289" sId="3" odxf="1" dxf="1">
    <nc r="T130">
      <v>0</v>
    </nc>
    <odxf>
      <font>
        <sz val="10"/>
        <color auto="1"/>
      </font>
    </odxf>
    <ndxf>
      <font>
        <sz val="10"/>
        <color auto="1"/>
      </font>
    </ndxf>
  </rcc>
  <rcc rId="7290" sId="3" odxf="1" dxf="1">
    <nc r="U130">
      <v>1.3</v>
    </nc>
    <odxf>
      <font>
        <sz val="10"/>
        <color auto="1"/>
      </font>
    </odxf>
    <ndxf>
      <font>
        <sz val="10"/>
        <color auto="1"/>
      </font>
    </ndxf>
  </rcc>
  <rcc rId="7291" sId="3" odxf="1" dxf="1">
    <nc r="V130">
      <v>6</v>
    </nc>
    <odxf>
      <font>
        <sz val="10"/>
        <color auto="1"/>
      </font>
    </odxf>
    <ndxf>
      <font>
        <sz val="10"/>
        <color auto="1"/>
      </font>
    </ndxf>
  </rcc>
  <rcc rId="7292" sId="3" odxf="1" dxf="1">
    <nc r="W130">
      <v>8.5</v>
    </nc>
    <odxf>
      <font>
        <sz val="10"/>
        <color auto="1"/>
      </font>
    </odxf>
    <ndxf>
      <font>
        <sz val="10"/>
        <color auto="1"/>
      </font>
    </ndxf>
  </rcc>
  <rcc rId="7293" sId="3" odxf="1" dxf="1">
    <nc r="X130">
      <v>13.1</v>
    </nc>
    <odxf>
      <font>
        <sz val="10"/>
        <color auto="1"/>
      </font>
    </odxf>
    <ndxf>
      <font>
        <sz val="10"/>
        <color auto="1"/>
      </font>
    </ndxf>
  </rcc>
  <rcc rId="7294" sId="3" odxf="1" dxf="1">
    <nc r="Y130">
      <v>17.100000000000001</v>
    </nc>
    <odxf>
      <font>
        <sz val="10"/>
        <color auto="1"/>
      </font>
    </odxf>
    <ndxf>
      <font>
        <sz val="10"/>
        <color auto="1"/>
      </font>
    </ndxf>
  </rcc>
  <rcc rId="7295" sId="3" odxf="1" dxf="1">
    <nc r="Z130">
      <v>11.5</v>
    </nc>
    <odxf>
      <font>
        <sz val="10"/>
        <color auto="1"/>
      </font>
    </odxf>
    <ndxf>
      <font>
        <sz val="10"/>
        <color auto="1"/>
      </font>
    </ndxf>
  </rcc>
  <rcc rId="7296" sId="3" odxf="1" dxf="1">
    <nc r="AA130">
      <v>29.1</v>
    </nc>
    <odxf>
      <font>
        <sz val="10"/>
        <color auto="1"/>
      </font>
    </odxf>
    <ndxf>
      <font>
        <sz val="10"/>
        <color auto="1"/>
      </font>
    </ndxf>
  </rcc>
  <rcc rId="7297" sId="3" odxf="1" dxf="1">
    <nc r="AB130">
      <v>11</v>
    </nc>
    <odxf>
      <font>
        <sz val="10"/>
        <color auto="1"/>
      </font>
    </odxf>
    <ndxf>
      <font>
        <sz val="10"/>
        <color auto="1"/>
      </font>
    </ndxf>
  </rcc>
  <rcc rId="7298" sId="3" odxf="1" dxf="1">
    <nc r="AC130">
      <v>22.3</v>
    </nc>
    <odxf>
      <font>
        <sz val="10"/>
        <color auto="1"/>
      </font>
    </odxf>
    <ndxf>
      <font>
        <sz val="10"/>
        <color auto="1"/>
      </font>
    </ndxf>
  </rcc>
  <rcc rId="7299" sId="3" odxf="1" dxf="1">
    <nc r="AD130">
      <v>22.9</v>
    </nc>
    <odxf>
      <font>
        <sz val="10"/>
        <color auto="1"/>
      </font>
    </odxf>
    <ndxf>
      <font>
        <sz val="10"/>
        <color auto="1"/>
      </font>
    </ndxf>
  </rcc>
  <rcc rId="7300" sId="3" odxf="1" dxf="1">
    <nc r="AE130">
      <v>36.1</v>
    </nc>
    <odxf>
      <font>
        <sz val="10"/>
        <color auto="1"/>
      </font>
    </odxf>
    <ndxf>
      <font>
        <sz val="10"/>
        <color auto="1"/>
      </font>
    </ndxf>
  </rcc>
  <rcc rId="7301" sId="3" odxf="1" dxf="1">
    <nc r="AF130">
      <v>24.2</v>
    </nc>
    <odxf>
      <font>
        <sz val="10"/>
        <color auto="1"/>
      </font>
    </odxf>
    <ndxf>
      <font>
        <sz val="10"/>
        <color auto="1"/>
      </font>
    </ndxf>
  </rcc>
  <rcc rId="7302" sId="3" odxf="1" dxf="1">
    <nc r="AG130">
      <v>24.5</v>
    </nc>
    <odxf>
      <font>
        <sz val="10"/>
        <color auto="1"/>
      </font>
    </odxf>
    <ndxf>
      <font>
        <sz val="10"/>
        <color auto="1"/>
      </font>
    </ndxf>
  </rcc>
  <rcc rId="7303" sId="3" odxf="1" dxf="1">
    <nc r="AH130">
      <v>36.9</v>
    </nc>
    <odxf>
      <font>
        <sz val="10"/>
        <color auto="1"/>
      </font>
    </odxf>
    <ndxf>
      <font>
        <sz val="10"/>
        <color auto="1"/>
      </font>
    </ndxf>
  </rcc>
  <rcc rId="7304" sId="3" odxf="1" dxf="1">
    <nc r="AI130">
      <v>37.9</v>
    </nc>
    <odxf>
      <font>
        <sz val="10"/>
        <color auto="1"/>
      </font>
    </odxf>
    <ndxf>
      <font>
        <sz val="10"/>
        <color auto="1"/>
      </font>
    </ndxf>
  </rcc>
  <rcc rId="7305" sId="3" odxf="1" dxf="1">
    <nc r="AJ130">
      <v>38.4</v>
    </nc>
    <odxf>
      <font>
        <sz val="10"/>
        <color auto="1"/>
      </font>
    </odxf>
    <ndxf>
      <font>
        <sz val="10"/>
        <color auto="1"/>
      </font>
    </ndxf>
  </rcc>
  <rcc rId="7306" sId="3" odxf="1" dxf="1">
    <nc r="AK130">
      <v>33.5</v>
    </nc>
    <odxf>
      <font>
        <sz val="10"/>
        <color auto="1"/>
      </font>
    </odxf>
    <ndxf>
      <font>
        <sz val="10"/>
        <color auto="1"/>
      </font>
    </ndxf>
  </rcc>
  <rcc rId="7307" sId="3" odxf="1" dxf="1">
    <nc r="AL130">
      <v>32.299999999999997</v>
    </nc>
    <odxf>
      <font>
        <sz val="10"/>
        <color auto="1"/>
      </font>
    </odxf>
    <ndxf>
      <font>
        <sz val="10"/>
        <color auto="1"/>
      </font>
    </ndxf>
  </rcc>
  <rcc rId="7308" sId="3" odxf="1" dxf="1">
    <nc r="AM130">
      <v>13.2</v>
    </nc>
    <odxf>
      <font>
        <sz val="10"/>
        <color auto="1"/>
      </font>
    </odxf>
    <ndxf>
      <font>
        <sz val="10"/>
        <color auto="1"/>
      </font>
    </ndxf>
  </rcc>
  <rcc rId="7309" sId="3" odxf="1" dxf="1">
    <nc r="AN130">
      <v>13.1</v>
    </nc>
    <odxf>
      <font>
        <sz val="10"/>
        <color auto="1"/>
      </font>
    </odxf>
    <ndxf>
      <font>
        <sz val="10"/>
        <color auto="1"/>
      </font>
    </ndxf>
  </rcc>
  <rcc rId="7310" sId="3" odxf="1" dxf="1">
    <nc r="AO130">
      <v>7.6</v>
    </nc>
    <odxf>
      <font>
        <sz val="10"/>
        <color auto="1"/>
      </font>
    </odxf>
    <ndxf>
      <font>
        <sz val="10"/>
        <color auto="1"/>
      </font>
    </ndxf>
  </rcc>
  <rcc rId="7311" sId="3" odxf="1" dxf="1">
    <nc r="AP130">
      <v>4.0999999999999996</v>
    </nc>
    <odxf>
      <font>
        <sz val="10"/>
        <color auto="1"/>
      </font>
    </odxf>
    <ndxf>
      <font>
        <sz val="10"/>
        <color auto="1"/>
      </font>
    </ndxf>
  </rcc>
  <rcc rId="7312" sId="3" odxf="1" dxf="1">
    <nc r="AQ130">
      <v>0</v>
    </nc>
    <odxf>
      <font>
        <sz val="10"/>
        <color auto="1"/>
      </font>
    </odxf>
    <ndxf>
      <font>
        <sz val="10"/>
        <color auto="1"/>
      </font>
    </ndxf>
  </rcc>
  <rcc rId="7313" sId="3" odxf="1" dxf="1">
    <nc r="AR130">
      <v>0</v>
    </nc>
    <odxf>
      <font>
        <sz val="10"/>
        <color auto="1"/>
      </font>
    </odxf>
    <ndxf>
      <font>
        <sz val="10"/>
        <color auto="1"/>
      </font>
    </ndxf>
  </rcc>
  <rcc rId="7314" sId="3" odxf="1" dxf="1">
    <nc r="AS130">
      <v>0</v>
    </nc>
    <odxf>
      <font>
        <sz val="10"/>
        <color auto="1"/>
      </font>
    </odxf>
    <ndxf>
      <font>
        <sz val="10"/>
        <color auto="1"/>
      </font>
    </ndxf>
  </rcc>
  <rcc rId="7315" sId="3" odxf="1" dxf="1">
    <nc r="AT130">
      <v>0</v>
    </nc>
    <odxf>
      <font>
        <sz val="10"/>
        <color auto="1"/>
      </font>
    </odxf>
    <ndxf>
      <font>
        <sz val="10"/>
        <color auto="1"/>
      </font>
    </ndxf>
  </rcc>
  <rcc rId="7316" sId="3" odxf="1" dxf="1">
    <nc r="AU130">
      <v>0</v>
    </nc>
    <odxf>
      <font>
        <sz val="10"/>
        <color auto="1"/>
      </font>
    </odxf>
    <ndxf>
      <font>
        <sz val="10"/>
        <color auto="1"/>
      </font>
    </ndxf>
  </rcc>
  <rcc rId="7317" sId="3" odxf="1" dxf="1">
    <nc r="AV130">
      <v>0</v>
    </nc>
    <odxf>
      <font>
        <sz val="10"/>
        <color auto="1"/>
      </font>
    </odxf>
    <ndxf>
      <font>
        <sz val="10"/>
        <color auto="1"/>
      </font>
    </ndxf>
  </rcc>
  <rcc rId="7318" sId="3" odxf="1" dxf="1">
    <nc r="AW130">
      <v>0</v>
    </nc>
    <odxf>
      <font>
        <sz val="10"/>
        <color auto="1"/>
      </font>
    </odxf>
    <ndxf>
      <font>
        <sz val="10"/>
        <color auto="1"/>
      </font>
    </ndxf>
  </rcc>
  <rcc rId="7319" sId="3" odxf="1" dxf="1">
    <nc r="AX130">
      <v>0</v>
    </nc>
    <odxf>
      <font>
        <sz val="10"/>
        <color auto="1"/>
      </font>
    </odxf>
    <ndxf>
      <font>
        <sz val="10"/>
        <color auto="1"/>
      </font>
    </ndxf>
  </rcc>
  <rcc rId="7320" sId="3" odxf="1" dxf="1">
    <nc r="AY130">
      <v>0</v>
    </nc>
    <odxf>
      <font>
        <sz val="10"/>
        <color auto="1"/>
      </font>
    </odxf>
    <ndxf>
      <font>
        <sz val="10"/>
        <color auto="1"/>
      </font>
    </ndxf>
  </rcc>
  <rcc rId="7321" sId="3" odxf="1" dxf="1">
    <nc r="AZ130">
      <v>0</v>
    </nc>
    <odxf>
      <font>
        <sz val="10"/>
        <color auto="1"/>
      </font>
    </odxf>
    <ndxf>
      <font>
        <sz val="10"/>
        <color auto="1"/>
      </font>
    </ndxf>
  </rcc>
  <rcc rId="7322" sId="3" odxf="1" dxf="1">
    <nc r="BA1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323" sId="3" odxf="1" dxf="1">
    <nc r="BB130">
      <v>0</v>
    </nc>
    <odxf>
      <font>
        <sz val="10"/>
        <color auto="1"/>
      </font>
    </odxf>
    <ndxf>
      <font>
        <sz val="10"/>
        <color auto="1"/>
      </font>
    </ndxf>
  </rcc>
  <rcc rId="7324" sId="3" odxf="1" dxf="1">
    <nc r="BC1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325" sId="3" odxf="1" dxf="1">
    <nc r="BD130">
      <v>0</v>
    </nc>
    <odxf>
      <font>
        <sz val="10"/>
        <color auto="1"/>
      </font>
    </odxf>
    <ndxf>
      <font>
        <sz val="10"/>
        <color auto="1"/>
      </font>
    </ndxf>
  </rcc>
  <rcc rId="7326" sId="3" odxf="1" dxf="1">
    <nc r="BE1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327" sId="3" odxf="1" dxf="1">
    <nc r="BF130">
      <v>8.8000000000000007</v>
    </nc>
    <odxf>
      <font>
        <sz val="10"/>
        <color auto="1"/>
      </font>
    </odxf>
    <ndxf>
      <font>
        <sz val="10"/>
        <color auto="1"/>
      </font>
    </ndxf>
  </rcc>
  <rcc rId="7328" sId="3" odxf="1" dxf="1">
    <nc r="BG130">
      <v>41.2</v>
    </nc>
    <odxf>
      <font>
        <sz val="10"/>
        <color auto="1"/>
      </font>
    </odxf>
    <ndxf>
      <font>
        <sz val="10"/>
        <color auto="1"/>
      </font>
    </ndxf>
  </rcc>
  <rcc rId="7329" sId="3" odxf="1" dxf="1">
    <nc r="BH130">
      <v>0</v>
    </nc>
    <odxf>
      <font>
        <sz val="10"/>
        <color auto="1"/>
      </font>
    </odxf>
    <ndxf>
      <font>
        <sz val="10"/>
        <color auto="1"/>
      </font>
    </ndxf>
  </rcc>
  <rfmt sheetId="3" sqref="A130:XFD130" start="0" length="0">
    <dxf>
      <alignment vertical="center" wrapText="1"/>
    </dxf>
  </rfmt>
  <rfmt sheetId="3" sqref="A131" start="0" length="0">
    <dxf>
      <font>
        <sz val="10"/>
        <color auto="1"/>
      </font>
    </dxf>
  </rfmt>
  <rcc rId="7330" sId="3" odxf="1" dxf="1">
    <oc r="B131" t="inlineStr">
      <is>
        <t>Bình Thuận</t>
      </is>
    </oc>
    <nc r="B131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31" start="0" length="0">
    <dxf>
      <font>
        <sz val="10"/>
        <color auto="1"/>
      </font>
    </dxf>
  </rfmt>
  <rfmt sheetId="3" sqref="D131" start="0" length="0">
    <dxf>
      <font>
        <sz val="10"/>
        <color auto="1"/>
      </font>
    </dxf>
  </rfmt>
  <rcc rId="7331" sId="3" odxf="1" dxf="1">
    <oc r="E131" t="inlineStr">
      <is>
        <t>NMĐMT MŨI NÉ</t>
      </is>
    </oc>
    <nc r="E131" t="inlineStr">
      <is>
        <t>NMĐMT HỒ NÚI MỘT 1</t>
      </is>
    </nc>
    <odxf>
      <font>
        <sz val="10"/>
        <color auto="1"/>
      </font>
    </odxf>
    <ndxf>
      <font>
        <sz val="10"/>
        <color auto="1"/>
      </font>
    </ndxf>
  </rcc>
  <rfmt sheetId="3" sqref="F131" start="0" length="0">
    <dxf>
      <font>
        <sz val="10"/>
        <color auto="1"/>
      </font>
    </dxf>
  </rfmt>
  <rcc rId="7332" sId="3" odxf="1" dxf="1">
    <nc r="G13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333" sId="3" odxf="1" dxf="1">
    <nc r="H131">
      <v>210.6</v>
    </nc>
    <odxf>
      <font>
        <sz val="10"/>
        <color auto="1"/>
      </font>
    </odxf>
    <ndxf>
      <font>
        <sz val="10"/>
        <color auto="1"/>
      </font>
    </ndxf>
  </rcc>
  <rfmt sheetId="3" sqref="I131" start="0" length="0">
    <dxf>
      <font>
        <sz val="10"/>
        <color auto="1"/>
      </font>
    </dxf>
  </rfmt>
  <rcc rId="7334" sId="3" odxf="1" dxf="1">
    <nc r="J131">
      <v>0</v>
    </nc>
    <odxf>
      <font>
        <sz val="10"/>
        <color auto="1"/>
      </font>
    </odxf>
    <ndxf>
      <font>
        <sz val="10"/>
        <color auto="1"/>
      </font>
    </ndxf>
  </rcc>
  <rcc rId="7335" sId="3" odxf="1" dxf="1">
    <nc r="K131">
      <v>0</v>
    </nc>
    <odxf>
      <font>
        <sz val="10"/>
        <color auto="1"/>
      </font>
    </odxf>
    <ndxf>
      <font>
        <sz val="10"/>
        <color auto="1"/>
      </font>
    </ndxf>
  </rcc>
  <rcc rId="7336" sId="3" odxf="1" dxf="1">
    <nc r="L131">
      <v>0</v>
    </nc>
    <odxf>
      <font>
        <sz val="10"/>
        <color auto="1"/>
      </font>
    </odxf>
    <ndxf>
      <font>
        <sz val="10"/>
        <color auto="1"/>
      </font>
    </ndxf>
  </rcc>
  <rcc rId="7337" sId="3" odxf="1" dxf="1">
    <nc r="M131">
      <v>0</v>
    </nc>
    <odxf>
      <font>
        <sz val="10"/>
        <color auto="1"/>
      </font>
    </odxf>
    <ndxf>
      <font>
        <sz val="10"/>
        <color auto="1"/>
      </font>
    </ndxf>
  </rcc>
  <rcc rId="7338" sId="3" odxf="1" dxf="1">
    <nc r="N131">
      <v>0</v>
    </nc>
    <odxf>
      <font>
        <sz val="10"/>
        <color auto="1"/>
      </font>
    </odxf>
    <ndxf>
      <font>
        <sz val="10"/>
        <color auto="1"/>
      </font>
    </ndxf>
  </rcc>
  <rcc rId="7339" sId="3" odxf="1" dxf="1">
    <nc r="O131">
      <v>0</v>
    </nc>
    <odxf>
      <font>
        <sz val="10"/>
        <color auto="1"/>
      </font>
    </odxf>
    <ndxf>
      <font>
        <sz val="10"/>
        <color auto="1"/>
      </font>
    </ndxf>
  </rcc>
  <rcc rId="7340" sId="3" odxf="1" dxf="1">
    <nc r="P131">
      <v>0</v>
    </nc>
    <odxf>
      <font>
        <sz val="10"/>
        <color auto="1"/>
      </font>
    </odxf>
    <ndxf>
      <font>
        <sz val="10"/>
        <color auto="1"/>
      </font>
    </ndxf>
  </rcc>
  <rcc rId="7341" sId="3" odxf="1" dxf="1">
    <nc r="Q131">
      <v>0</v>
    </nc>
    <odxf>
      <font>
        <sz val="10"/>
        <color auto="1"/>
      </font>
    </odxf>
    <ndxf>
      <font>
        <sz val="10"/>
        <color auto="1"/>
      </font>
    </ndxf>
  </rcc>
  <rcc rId="7342" sId="3" odxf="1" dxf="1">
    <nc r="R131">
      <v>0</v>
    </nc>
    <odxf>
      <font>
        <sz val="10"/>
        <color auto="1"/>
      </font>
    </odxf>
    <ndxf>
      <font>
        <sz val="10"/>
        <color auto="1"/>
      </font>
    </ndxf>
  </rcc>
  <rcc rId="7343" sId="3" odxf="1" dxf="1">
    <nc r="S131">
      <v>0</v>
    </nc>
    <odxf>
      <font>
        <sz val="10"/>
        <color auto="1"/>
      </font>
    </odxf>
    <ndxf>
      <font>
        <sz val="10"/>
        <color auto="1"/>
      </font>
    </ndxf>
  </rcc>
  <rcc rId="7344" sId="3" odxf="1" dxf="1">
    <nc r="T131">
      <v>0</v>
    </nc>
    <odxf>
      <font>
        <sz val="10"/>
        <color auto="1"/>
      </font>
    </odxf>
    <ndxf>
      <font>
        <sz val="10"/>
        <color auto="1"/>
      </font>
    </ndxf>
  </rcc>
  <rcc rId="7345" sId="3" odxf="1" dxf="1">
    <nc r="U131">
      <v>-0.2</v>
    </nc>
    <odxf>
      <font>
        <sz val="10"/>
        <color auto="1"/>
      </font>
    </odxf>
    <ndxf>
      <font>
        <sz val="10"/>
        <color auto="1"/>
      </font>
    </ndxf>
  </rcc>
  <rcc rId="7346" sId="3" odxf="1" dxf="1">
    <nc r="V131">
      <v>-0.1</v>
    </nc>
    <odxf>
      <font>
        <sz val="10"/>
        <color auto="1"/>
      </font>
    </odxf>
    <ndxf>
      <font>
        <sz val="10"/>
        <color auto="1"/>
      </font>
    </ndxf>
  </rcc>
  <rcc rId="7347" sId="3" odxf="1" dxf="1">
    <nc r="W131">
      <v>-0.1</v>
    </nc>
    <odxf>
      <font>
        <sz val="10"/>
        <color auto="1"/>
      </font>
    </odxf>
    <ndxf>
      <font>
        <sz val="10"/>
        <color auto="1"/>
      </font>
    </ndxf>
  </rcc>
  <rcc rId="7348" sId="3" odxf="1" dxf="1">
    <nc r="X131">
      <v>0</v>
    </nc>
    <odxf>
      <font>
        <sz val="10"/>
        <color auto="1"/>
      </font>
    </odxf>
    <ndxf>
      <font>
        <sz val="10"/>
        <color auto="1"/>
      </font>
    </ndxf>
  </rcc>
  <rcc rId="7349" sId="3" odxf="1" dxf="1">
    <nc r="Y131">
      <v>0.2</v>
    </nc>
    <odxf>
      <font>
        <sz val="10"/>
        <color auto="1"/>
      </font>
    </odxf>
    <ndxf>
      <font>
        <sz val="10"/>
        <color auto="1"/>
      </font>
    </ndxf>
  </rcc>
  <rcc rId="7350" sId="3" odxf="1" dxf="1">
    <nc r="Z131">
      <v>-0.6</v>
    </nc>
    <odxf>
      <font>
        <sz val="10"/>
        <color auto="1"/>
      </font>
    </odxf>
    <ndxf>
      <font>
        <sz val="10"/>
        <color auto="1"/>
      </font>
    </ndxf>
  </rcc>
  <rcc rId="7351" sId="3" odxf="1" dxf="1">
    <nc r="AA131">
      <v>-0.6</v>
    </nc>
    <odxf>
      <font>
        <sz val="10"/>
        <color auto="1"/>
      </font>
    </odxf>
    <ndxf>
      <font>
        <sz val="10"/>
        <color auto="1"/>
      </font>
    </ndxf>
  </rcc>
  <rcc rId="7352" sId="3" odxf="1" dxf="1">
    <nc r="AB131">
      <v>-0.5</v>
    </nc>
    <odxf>
      <font>
        <sz val="10"/>
        <color auto="1"/>
      </font>
    </odxf>
    <ndxf>
      <font>
        <sz val="10"/>
        <color auto="1"/>
      </font>
    </ndxf>
  </rcc>
  <rcc rId="7353" sId="3" odxf="1" dxf="1">
    <nc r="AC131">
      <v>-2.7</v>
    </nc>
    <odxf>
      <font>
        <sz val="10"/>
        <color auto="1"/>
      </font>
    </odxf>
    <ndxf>
      <font>
        <sz val="10"/>
        <color auto="1"/>
      </font>
    </ndxf>
  </rcc>
  <rcc rId="7354" sId="3" odxf="1" dxf="1">
    <nc r="AD131">
      <v>-0.1</v>
    </nc>
    <odxf>
      <font>
        <sz val="10"/>
        <color auto="1"/>
      </font>
    </odxf>
    <ndxf>
      <font>
        <sz val="10"/>
        <color auto="1"/>
      </font>
    </ndxf>
  </rcc>
  <rcc rId="7355" sId="3" odxf="1" dxf="1">
    <nc r="AE131">
      <v>-2.5</v>
    </nc>
    <odxf>
      <font>
        <sz val="10"/>
        <color auto="1"/>
      </font>
    </odxf>
    <ndxf>
      <font>
        <sz val="10"/>
        <color auto="1"/>
      </font>
    </ndxf>
  </rcc>
  <rcc rId="7356" sId="3" odxf="1" dxf="1">
    <nc r="AF131">
      <v>0.1</v>
    </nc>
    <odxf>
      <font>
        <sz val="10"/>
        <color auto="1"/>
      </font>
    </odxf>
    <ndxf>
      <font>
        <sz val="10"/>
        <color auto="1"/>
      </font>
    </ndxf>
  </rcc>
  <rcc rId="7357" sId="3" odxf="1" dxf="1">
    <nc r="AG131">
      <v>-1.2</v>
    </nc>
    <odxf>
      <font>
        <sz val="10"/>
        <color auto="1"/>
      </font>
    </odxf>
    <ndxf>
      <font>
        <sz val="10"/>
        <color auto="1"/>
      </font>
    </ndxf>
  </rcc>
  <rcc rId="7358" sId="3" odxf="1" dxf="1">
    <nc r="AH131">
      <v>-1.8</v>
    </nc>
    <odxf>
      <font>
        <sz val="10"/>
        <color auto="1"/>
      </font>
    </odxf>
    <ndxf>
      <font>
        <sz val="10"/>
        <color auto="1"/>
      </font>
    </ndxf>
  </rcc>
  <rcc rId="7359" sId="3" odxf="1" dxf="1">
    <nc r="AI131">
      <v>-2.5</v>
    </nc>
    <odxf>
      <font>
        <sz val="10"/>
        <color auto="1"/>
      </font>
    </odxf>
    <ndxf>
      <font>
        <sz val="10"/>
        <color auto="1"/>
      </font>
    </ndxf>
  </rcc>
  <rcc rId="7360" sId="3" odxf="1" dxf="1">
    <nc r="AJ131">
      <v>0.9</v>
    </nc>
    <odxf>
      <font>
        <sz val="10"/>
        <color auto="1"/>
      </font>
    </odxf>
    <ndxf>
      <font>
        <sz val="10"/>
        <color auto="1"/>
      </font>
    </ndxf>
  </rcc>
  <rcc rId="7361" sId="3" odxf="1" dxf="1">
    <nc r="AK131">
      <v>-1.1000000000000001</v>
    </nc>
    <odxf>
      <font>
        <sz val="10"/>
        <color auto="1"/>
      </font>
    </odxf>
    <ndxf>
      <font>
        <sz val="10"/>
        <color auto="1"/>
      </font>
    </ndxf>
  </rcc>
  <rcc rId="7362" sId="3" odxf="1" dxf="1">
    <nc r="AL131">
      <v>4.4000000000000004</v>
    </nc>
    <odxf>
      <font>
        <sz val="10"/>
        <color auto="1"/>
      </font>
    </odxf>
    <ndxf>
      <font>
        <sz val="10"/>
        <color auto="1"/>
      </font>
    </ndxf>
  </rcc>
  <rcc rId="7363" sId="3" odxf="1" dxf="1">
    <nc r="AM131">
      <v>-1</v>
    </nc>
    <odxf>
      <font>
        <sz val="10"/>
        <color auto="1"/>
      </font>
    </odxf>
    <ndxf>
      <font>
        <sz val="10"/>
        <color auto="1"/>
      </font>
    </ndxf>
  </rcc>
  <rcc rId="7364" sId="3" odxf="1" dxf="1">
    <nc r="AN131">
      <v>-0.1</v>
    </nc>
    <odxf>
      <font>
        <sz val="10"/>
        <color auto="1"/>
      </font>
    </odxf>
    <ndxf>
      <font>
        <sz val="10"/>
        <color auto="1"/>
      </font>
    </ndxf>
  </rcc>
  <rcc rId="7365" sId="3" odxf="1" dxf="1">
    <nc r="AO131">
      <v>0</v>
    </nc>
    <odxf>
      <font>
        <sz val="10"/>
        <color auto="1"/>
      </font>
    </odxf>
    <ndxf>
      <font>
        <sz val="10"/>
        <color auto="1"/>
      </font>
    </ndxf>
  </rcc>
  <rcc rId="7366" sId="3" odxf="1" dxf="1">
    <nc r="AP131">
      <v>0</v>
    </nc>
    <odxf>
      <font>
        <sz val="10"/>
        <color auto="1"/>
      </font>
    </odxf>
    <ndxf>
      <font>
        <sz val="10"/>
        <color auto="1"/>
      </font>
    </ndxf>
  </rcc>
  <rcc rId="7367" sId="3" odxf="1" dxf="1">
    <nc r="AQ131">
      <v>0.1</v>
    </nc>
    <odxf>
      <font>
        <sz val="10"/>
        <color auto="1"/>
      </font>
    </odxf>
    <ndxf>
      <font>
        <sz val="10"/>
        <color auto="1"/>
      </font>
    </ndxf>
  </rcc>
  <rcc rId="7368" sId="3" odxf="1" dxf="1">
    <nc r="AR131">
      <v>0</v>
    </nc>
    <odxf>
      <font>
        <sz val="10"/>
        <color auto="1"/>
      </font>
    </odxf>
    <ndxf>
      <font>
        <sz val="10"/>
        <color auto="1"/>
      </font>
    </ndxf>
  </rcc>
  <rcc rId="7369" sId="3" odxf="1" dxf="1">
    <nc r="AS131">
      <v>0</v>
    </nc>
    <odxf>
      <font>
        <sz val="10"/>
        <color auto="1"/>
      </font>
    </odxf>
    <ndxf>
      <font>
        <sz val="10"/>
        <color auto="1"/>
      </font>
    </ndxf>
  </rcc>
  <rcc rId="7370" sId="3" odxf="1" dxf="1">
    <nc r="AT131">
      <v>0</v>
    </nc>
    <odxf>
      <font>
        <sz val="10"/>
        <color auto="1"/>
      </font>
    </odxf>
    <ndxf>
      <font>
        <sz val="10"/>
        <color auto="1"/>
      </font>
    </ndxf>
  </rcc>
  <rcc rId="7371" sId="3" odxf="1" dxf="1">
    <nc r="AU131">
      <v>0</v>
    </nc>
    <odxf>
      <font>
        <sz val="10"/>
        <color auto="1"/>
      </font>
    </odxf>
    <ndxf>
      <font>
        <sz val="10"/>
        <color auto="1"/>
      </font>
    </ndxf>
  </rcc>
  <rcc rId="7372" sId="3" odxf="1" dxf="1">
    <nc r="AV131">
      <v>0</v>
    </nc>
    <odxf>
      <font>
        <sz val="10"/>
        <color auto="1"/>
      </font>
    </odxf>
    <ndxf>
      <font>
        <sz val="10"/>
        <color auto="1"/>
      </font>
    </ndxf>
  </rcc>
  <rcc rId="7373" sId="3" odxf="1" dxf="1">
    <nc r="AW131">
      <v>0</v>
    </nc>
    <odxf>
      <font>
        <sz val="10"/>
        <color auto="1"/>
      </font>
    </odxf>
    <ndxf>
      <font>
        <sz val="10"/>
        <color auto="1"/>
      </font>
    </ndxf>
  </rcc>
  <rcc rId="7374" sId="3" odxf="1" dxf="1">
    <nc r="AX131">
      <v>0</v>
    </nc>
    <odxf>
      <font>
        <sz val="10"/>
        <color auto="1"/>
      </font>
    </odxf>
    <ndxf>
      <font>
        <sz val="10"/>
        <color auto="1"/>
      </font>
    </ndxf>
  </rcc>
  <rcc rId="7375" sId="3" odxf="1" dxf="1">
    <nc r="AY131">
      <v>0</v>
    </nc>
    <odxf>
      <font>
        <sz val="10"/>
        <color auto="1"/>
      </font>
    </odxf>
    <ndxf>
      <font>
        <sz val="10"/>
        <color auto="1"/>
      </font>
    </ndxf>
  </rcc>
  <rcc rId="7376" sId="3" odxf="1" dxf="1">
    <nc r="AZ131">
      <v>0</v>
    </nc>
    <odxf>
      <font>
        <sz val="10"/>
        <color auto="1"/>
      </font>
    </odxf>
    <ndxf>
      <font>
        <sz val="10"/>
        <color auto="1"/>
      </font>
    </ndxf>
  </rcc>
  <rcc rId="7377" sId="3" odxf="1" dxf="1">
    <nc r="BA1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378" sId="3" odxf="1" dxf="1">
    <nc r="BB131">
      <v>0</v>
    </nc>
    <odxf>
      <font>
        <sz val="10"/>
        <color auto="1"/>
      </font>
    </odxf>
    <ndxf>
      <font>
        <sz val="10"/>
        <color auto="1"/>
      </font>
    </ndxf>
  </rcc>
  <rcc rId="7379" sId="3" odxf="1" dxf="1">
    <nc r="BC1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380" sId="3" odxf="1" dxf="1">
    <nc r="BD131">
      <v>0</v>
    </nc>
    <odxf>
      <font>
        <sz val="10"/>
        <color auto="1"/>
      </font>
    </odxf>
    <ndxf>
      <font>
        <sz val="10"/>
        <color auto="1"/>
      </font>
    </ndxf>
  </rcc>
  <rcc rId="7381" sId="3" odxf="1" dxf="1">
    <nc r="BE1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382" sId="3" odxf="1" dxf="1">
    <nc r="BF131">
      <v>8.8000000000000007</v>
    </nc>
    <odxf>
      <font>
        <sz val="10"/>
        <color auto="1"/>
      </font>
    </odxf>
    <ndxf>
      <font>
        <sz val="10"/>
        <color auto="1"/>
      </font>
    </ndxf>
  </rcc>
  <rcc rId="7383" sId="3" odxf="1" dxf="1">
    <nc r="BG131">
      <v>41.2</v>
    </nc>
    <odxf>
      <font>
        <sz val="10"/>
        <color auto="1"/>
      </font>
    </odxf>
    <ndxf>
      <font>
        <sz val="10"/>
        <color auto="1"/>
      </font>
    </ndxf>
  </rcc>
  <rcc rId="7384" sId="3" odxf="1" dxf="1">
    <nc r="BH131">
      <v>0</v>
    </nc>
    <odxf>
      <font>
        <sz val="10"/>
        <color auto="1"/>
      </font>
    </odxf>
    <ndxf>
      <font>
        <sz val="10"/>
        <color auto="1"/>
      </font>
    </ndxf>
  </rcc>
  <rfmt sheetId="3" sqref="A131:XFD131" start="0" length="0">
    <dxf>
      <alignment vertical="center" wrapText="1"/>
    </dxf>
  </rfmt>
  <rfmt sheetId="3" sqref="A132" start="0" length="0">
    <dxf>
      <font>
        <sz val="10"/>
        <color auto="1"/>
      </font>
    </dxf>
  </rfmt>
  <rcc rId="7385" sId="3" odxf="1" dxf="1">
    <oc r="B132" t="inlineStr">
      <is>
        <t>Ninh Thuận</t>
      </is>
    </oc>
    <nc r="B132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32" start="0" length="0">
    <dxf>
      <font>
        <sz val="10"/>
        <color auto="1"/>
      </font>
    </dxf>
  </rfmt>
  <rfmt sheetId="3" sqref="D132" start="0" length="0">
    <dxf>
      <font>
        <sz val="10"/>
        <color auto="1"/>
      </font>
    </dxf>
  </rfmt>
  <rcc rId="7386" sId="3" odxf="1" dxf="1">
    <oc r="E132" t="inlineStr">
      <is>
        <t>NMĐMT MỸ SƠN</t>
      </is>
    </oc>
    <nc r="E132" t="inlineStr">
      <is>
        <t>NMĐMT MŨI NÉ</t>
      </is>
    </nc>
    <odxf>
      <font>
        <sz val="10"/>
        <color auto="1"/>
      </font>
    </odxf>
    <ndxf>
      <font>
        <sz val="10"/>
        <color auto="1"/>
      </font>
    </ndxf>
  </rcc>
  <rfmt sheetId="3" sqref="F132" start="0" length="0">
    <dxf>
      <font>
        <sz val="10"/>
        <color auto="1"/>
      </font>
    </dxf>
  </rfmt>
  <rcc rId="7387" sId="3" odxf="1" dxf="1">
    <nc r="G13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388" sId="3" odxf="1" dxf="1">
    <nc r="H132">
      <v>167.2</v>
    </nc>
    <odxf>
      <font>
        <sz val="10"/>
        <color auto="1"/>
      </font>
    </odxf>
    <ndxf>
      <font>
        <sz val="10"/>
        <color auto="1"/>
      </font>
    </ndxf>
  </rcc>
  <rfmt sheetId="3" sqref="I132" start="0" length="0">
    <dxf>
      <font>
        <sz val="10"/>
        <color auto="1"/>
      </font>
    </dxf>
  </rfmt>
  <rcc rId="7389" sId="3" odxf="1" dxf="1">
    <nc r="J132">
      <v>0</v>
    </nc>
    <odxf>
      <font>
        <sz val="10"/>
        <color auto="1"/>
      </font>
    </odxf>
    <ndxf>
      <font>
        <sz val="10"/>
        <color auto="1"/>
      </font>
    </ndxf>
  </rcc>
  <rcc rId="7390" sId="3" odxf="1" dxf="1">
    <nc r="K132">
      <v>0</v>
    </nc>
    <odxf>
      <font>
        <sz val="10"/>
        <color auto="1"/>
      </font>
    </odxf>
    <ndxf>
      <font>
        <sz val="10"/>
        <color auto="1"/>
      </font>
    </ndxf>
  </rcc>
  <rcc rId="7391" sId="3" odxf="1" dxf="1">
    <nc r="L132">
      <v>0</v>
    </nc>
    <odxf>
      <font>
        <sz val="10"/>
        <color auto="1"/>
      </font>
    </odxf>
    <ndxf>
      <font>
        <sz val="10"/>
        <color auto="1"/>
      </font>
    </ndxf>
  </rcc>
  <rcc rId="7392" sId="3" odxf="1" dxf="1">
    <nc r="M132">
      <v>0</v>
    </nc>
    <odxf>
      <font>
        <sz val="10"/>
        <color auto="1"/>
      </font>
    </odxf>
    <ndxf>
      <font>
        <sz val="10"/>
        <color auto="1"/>
      </font>
    </ndxf>
  </rcc>
  <rcc rId="7393" sId="3" odxf="1" dxf="1">
    <nc r="N132">
      <v>0</v>
    </nc>
    <odxf>
      <font>
        <sz val="10"/>
        <color auto="1"/>
      </font>
    </odxf>
    <ndxf>
      <font>
        <sz val="10"/>
        <color auto="1"/>
      </font>
    </ndxf>
  </rcc>
  <rcc rId="7394" sId="3" odxf="1" dxf="1">
    <nc r="O132">
      <v>0</v>
    </nc>
    <odxf>
      <font>
        <sz val="10"/>
        <color auto="1"/>
      </font>
    </odxf>
    <ndxf>
      <font>
        <sz val="10"/>
        <color auto="1"/>
      </font>
    </ndxf>
  </rcc>
  <rcc rId="7395" sId="3" odxf="1" dxf="1">
    <nc r="P132">
      <v>0</v>
    </nc>
    <odxf>
      <font>
        <sz val="10"/>
        <color auto="1"/>
      </font>
    </odxf>
    <ndxf>
      <font>
        <sz val="10"/>
        <color auto="1"/>
      </font>
    </ndxf>
  </rcc>
  <rcc rId="7396" sId="3" odxf="1" dxf="1">
    <nc r="Q132">
      <v>0</v>
    </nc>
    <odxf>
      <font>
        <sz val="10"/>
        <color auto="1"/>
      </font>
    </odxf>
    <ndxf>
      <font>
        <sz val="10"/>
        <color auto="1"/>
      </font>
    </ndxf>
  </rcc>
  <rcc rId="7397" sId="3" odxf="1" dxf="1">
    <nc r="R132">
      <v>0</v>
    </nc>
    <odxf>
      <font>
        <sz val="10"/>
        <color auto="1"/>
      </font>
    </odxf>
    <ndxf>
      <font>
        <sz val="10"/>
        <color auto="1"/>
      </font>
    </ndxf>
  </rcc>
  <rcc rId="7398" sId="3" odxf="1" dxf="1">
    <nc r="S132">
      <v>0</v>
    </nc>
    <odxf>
      <font>
        <sz val="10"/>
        <color auto="1"/>
      </font>
    </odxf>
    <ndxf>
      <font>
        <sz val="10"/>
        <color auto="1"/>
      </font>
    </ndxf>
  </rcc>
  <rcc rId="7399" sId="3" odxf="1" dxf="1">
    <nc r="T132">
      <v>0</v>
    </nc>
    <odxf>
      <font>
        <sz val="10"/>
        <color auto="1"/>
      </font>
    </odxf>
    <ndxf>
      <font>
        <sz val="10"/>
        <color auto="1"/>
      </font>
    </ndxf>
  </rcc>
  <rcc rId="7400" sId="3" odxf="1" dxf="1">
    <nc r="U132">
      <v>1</v>
    </nc>
    <odxf>
      <font>
        <sz val="10"/>
        <color auto="1"/>
      </font>
    </odxf>
    <ndxf>
      <font>
        <sz val="10"/>
        <color auto="1"/>
      </font>
    </ndxf>
  </rcc>
  <rcc rId="7401" sId="3" odxf="1" dxf="1">
    <nc r="V132">
      <v>2.2000000000000002</v>
    </nc>
    <odxf>
      <font>
        <sz val="10"/>
        <color auto="1"/>
      </font>
    </odxf>
    <ndxf>
      <font>
        <sz val="10"/>
        <color auto="1"/>
      </font>
    </ndxf>
  </rcc>
  <rcc rId="7402" sId="3" odxf="1" dxf="1">
    <nc r="W132">
      <v>8.6</v>
    </nc>
    <odxf>
      <font>
        <sz val="10"/>
        <color auto="1"/>
      </font>
    </odxf>
    <ndxf>
      <font>
        <sz val="10"/>
        <color auto="1"/>
      </font>
    </ndxf>
  </rcc>
  <rcc rId="7403" sId="3" odxf="1" dxf="1">
    <nc r="X132">
      <v>9.6999999999999993</v>
    </nc>
    <odxf>
      <font>
        <sz val="10"/>
        <color auto="1"/>
      </font>
    </odxf>
    <ndxf>
      <font>
        <sz val="10"/>
        <color auto="1"/>
      </font>
    </ndxf>
  </rcc>
  <rcc rId="7404" sId="3" odxf="1" dxf="1">
    <nc r="Y132">
      <v>8.6</v>
    </nc>
    <odxf>
      <font>
        <sz val="10"/>
        <color auto="1"/>
      </font>
    </odxf>
    <ndxf>
      <font>
        <sz val="10"/>
        <color auto="1"/>
      </font>
    </ndxf>
  </rcc>
  <rcc rId="7405" sId="3" odxf="1" dxf="1">
    <nc r="Z132">
      <v>9.8000000000000007</v>
    </nc>
    <odxf>
      <font>
        <sz val="10"/>
        <color auto="1"/>
      </font>
    </odxf>
    <ndxf>
      <font>
        <sz val="10"/>
        <color auto="1"/>
      </font>
    </ndxf>
  </rcc>
  <rcc rId="7406" sId="3" odxf="1" dxf="1">
    <nc r="AA132">
      <v>13.4</v>
    </nc>
    <odxf>
      <font>
        <sz val="10"/>
        <color auto="1"/>
      </font>
    </odxf>
    <ndxf>
      <font>
        <sz val="10"/>
        <color auto="1"/>
      </font>
    </ndxf>
  </rcc>
  <rcc rId="7407" sId="3" odxf="1" dxf="1">
    <nc r="AB132">
      <v>25</v>
    </nc>
    <odxf>
      <font>
        <sz val="10"/>
        <color auto="1"/>
      </font>
    </odxf>
    <ndxf>
      <font>
        <sz val="10"/>
        <color auto="1"/>
      </font>
    </ndxf>
  </rcc>
  <rcc rId="7408" sId="3" odxf="1" dxf="1">
    <nc r="AC132">
      <v>24.3</v>
    </nc>
    <odxf>
      <font>
        <sz val="10"/>
        <color auto="1"/>
      </font>
    </odxf>
    <ndxf>
      <font>
        <sz val="10"/>
        <color auto="1"/>
      </font>
    </ndxf>
  </rcc>
  <rcc rId="7409" sId="3" odxf="1" dxf="1">
    <nc r="AD132">
      <v>24.2</v>
    </nc>
    <odxf>
      <font>
        <sz val="10"/>
        <color auto="1"/>
      </font>
    </odxf>
    <ndxf>
      <font>
        <sz val="10"/>
        <color auto="1"/>
      </font>
    </ndxf>
  </rcc>
  <rcc rId="7410" sId="3" odxf="1" dxf="1">
    <nc r="AE132">
      <v>24.8</v>
    </nc>
    <odxf>
      <font>
        <sz val="10"/>
        <color auto="1"/>
      </font>
    </odxf>
    <ndxf>
      <font>
        <sz val="10"/>
        <color auto="1"/>
      </font>
    </ndxf>
  </rcc>
  <rcc rId="7411" sId="3" odxf="1" dxf="1">
    <nc r="AF132">
      <v>22.8</v>
    </nc>
    <odxf>
      <font>
        <sz val="10"/>
        <color auto="1"/>
      </font>
    </odxf>
    <ndxf>
      <font>
        <sz val="10"/>
        <color auto="1"/>
      </font>
    </ndxf>
  </rcc>
  <rcc rId="7412" sId="3" odxf="1" dxf="1">
    <nc r="AG132">
      <v>25.3</v>
    </nc>
    <odxf>
      <font>
        <sz val="10"/>
        <color auto="1"/>
      </font>
    </odxf>
    <ndxf>
      <font>
        <sz val="10"/>
        <color auto="1"/>
      </font>
    </ndxf>
  </rcc>
  <rcc rId="7413" sId="3" odxf="1" dxf="1">
    <nc r="AH132">
      <v>23.7</v>
    </nc>
    <odxf>
      <font>
        <sz val="10"/>
        <color auto="1"/>
      </font>
    </odxf>
    <ndxf>
      <font>
        <sz val="10"/>
        <color auto="1"/>
      </font>
    </ndxf>
  </rcc>
  <rcc rId="7414" sId="3" odxf="1" dxf="1">
    <nc r="AI132">
      <v>24.3</v>
    </nc>
    <odxf>
      <font>
        <sz val="10"/>
        <color auto="1"/>
      </font>
    </odxf>
    <ndxf>
      <font>
        <sz val="10"/>
        <color auto="1"/>
      </font>
    </ndxf>
  </rcc>
  <rcc rId="7415" sId="3" odxf="1" dxf="1">
    <nc r="AJ132">
      <v>18.8</v>
    </nc>
    <odxf>
      <font>
        <sz val="10"/>
        <color auto="1"/>
      </font>
    </odxf>
    <ndxf>
      <font>
        <sz val="10"/>
        <color auto="1"/>
      </font>
    </ndxf>
  </rcc>
  <rcc rId="7416" sId="3" odxf="1" dxf="1">
    <nc r="AK132">
      <v>20.6</v>
    </nc>
    <odxf>
      <font>
        <sz val="10"/>
        <color auto="1"/>
      </font>
    </odxf>
    <ndxf>
      <font>
        <sz val="10"/>
        <color auto="1"/>
      </font>
    </ndxf>
  </rcc>
  <rcc rId="7417" sId="3" odxf="1" dxf="1">
    <nc r="AL132">
      <v>17.3</v>
    </nc>
    <odxf>
      <font>
        <sz val="10"/>
        <color auto="1"/>
      </font>
    </odxf>
    <ndxf>
      <font>
        <sz val="10"/>
        <color auto="1"/>
      </font>
    </ndxf>
  </rcc>
  <rcc rId="7418" sId="3" odxf="1" dxf="1">
    <nc r="AM132">
      <v>16</v>
    </nc>
    <odxf>
      <font>
        <sz val="10"/>
        <color auto="1"/>
      </font>
    </odxf>
    <ndxf>
      <font>
        <sz val="10"/>
        <color auto="1"/>
      </font>
    </ndxf>
  </rcc>
  <rcc rId="7419" sId="3" odxf="1" dxf="1">
    <nc r="AN132">
      <v>11.4</v>
    </nc>
    <odxf>
      <font>
        <sz val="10"/>
        <color auto="1"/>
      </font>
    </odxf>
    <ndxf>
      <font>
        <sz val="10"/>
        <color auto="1"/>
      </font>
    </ndxf>
  </rcc>
  <rcc rId="7420" sId="3" odxf="1" dxf="1">
    <nc r="AO132">
      <v>5.6</v>
    </nc>
    <odxf>
      <font>
        <sz val="10"/>
        <color auto="1"/>
      </font>
    </odxf>
    <ndxf>
      <font>
        <sz val="10"/>
        <color auto="1"/>
      </font>
    </ndxf>
  </rcc>
  <rcc rId="7421" sId="3" odxf="1" dxf="1">
    <nc r="AP132">
      <v>4.2</v>
    </nc>
    <odxf>
      <font>
        <sz val="10"/>
        <color auto="1"/>
      </font>
    </odxf>
    <ndxf>
      <font>
        <sz val="10"/>
        <color auto="1"/>
      </font>
    </ndxf>
  </rcc>
  <rcc rId="7422" sId="3" odxf="1" dxf="1">
    <nc r="AQ132">
      <v>1.4</v>
    </nc>
    <odxf>
      <font>
        <sz val="10"/>
        <color auto="1"/>
      </font>
    </odxf>
    <ndxf>
      <font>
        <sz val="10"/>
        <color auto="1"/>
      </font>
    </ndxf>
  </rcc>
  <rcc rId="7423" sId="3" odxf="1" dxf="1">
    <nc r="AR132">
      <v>0</v>
    </nc>
    <odxf>
      <font>
        <sz val="10"/>
        <color auto="1"/>
      </font>
    </odxf>
    <ndxf>
      <font>
        <sz val="10"/>
        <color auto="1"/>
      </font>
    </ndxf>
  </rcc>
  <rcc rId="7424" sId="3" odxf="1" dxf="1">
    <nc r="AS132">
      <v>0</v>
    </nc>
    <odxf>
      <font>
        <sz val="10"/>
        <color auto="1"/>
      </font>
    </odxf>
    <ndxf>
      <font>
        <sz val="10"/>
        <color auto="1"/>
      </font>
    </ndxf>
  </rcc>
  <rcc rId="7425" sId="3" odxf="1" dxf="1">
    <nc r="AT132">
      <v>0</v>
    </nc>
    <odxf>
      <font>
        <sz val="10"/>
        <color auto="1"/>
      </font>
    </odxf>
    <ndxf>
      <font>
        <sz val="10"/>
        <color auto="1"/>
      </font>
    </ndxf>
  </rcc>
  <rcc rId="7426" sId="3" odxf="1" dxf="1">
    <nc r="AU132">
      <v>0</v>
    </nc>
    <odxf>
      <font>
        <sz val="10"/>
        <color auto="1"/>
      </font>
    </odxf>
    <ndxf>
      <font>
        <sz val="10"/>
        <color auto="1"/>
      </font>
    </ndxf>
  </rcc>
  <rcc rId="7427" sId="3" odxf="1" dxf="1">
    <nc r="AV132">
      <v>0</v>
    </nc>
    <odxf>
      <font>
        <sz val="10"/>
        <color auto="1"/>
      </font>
    </odxf>
    <ndxf>
      <font>
        <sz val="10"/>
        <color auto="1"/>
      </font>
    </ndxf>
  </rcc>
  <rcc rId="7428" sId="3" odxf="1" dxf="1">
    <nc r="AW132">
      <v>0</v>
    </nc>
    <odxf>
      <font>
        <sz val="10"/>
        <color auto="1"/>
      </font>
    </odxf>
    <ndxf>
      <font>
        <sz val="10"/>
        <color auto="1"/>
      </font>
    </ndxf>
  </rcc>
  <rcc rId="7429" sId="3" odxf="1" dxf="1">
    <nc r="AX132">
      <v>0</v>
    </nc>
    <odxf>
      <font>
        <sz val="10"/>
        <color auto="1"/>
      </font>
    </odxf>
    <ndxf>
      <font>
        <sz val="10"/>
        <color auto="1"/>
      </font>
    </ndxf>
  </rcc>
  <rcc rId="7430" sId="3" odxf="1" dxf="1">
    <nc r="AY132">
      <v>0</v>
    </nc>
    <odxf>
      <font>
        <sz val="10"/>
        <color auto="1"/>
      </font>
    </odxf>
    <ndxf>
      <font>
        <sz val="10"/>
        <color auto="1"/>
      </font>
    </ndxf>
  </rcc>
  <rcc rId="7431" sId="3" odxf="1" dxf="1">
    <nc r="AZ132">
      <v>0</v>
    </nc>
    <odxf>
      <font>
        <sz val="10"/>
        <color auto="1"/>
      </font>
    </odxf>
    <ndxf>
      <font>
        <sz val="10"/>
        <color auto="1"/>
      </font>
    </ndxf>
  </rcc>
  <rcc rId="7432" sId="3" odxf="1" dxf="1">
    <nc r="BA1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433" sId="3" odxf="1" dxf="1">
    <nc r="BB132">
      <v>0</v>
    </nc>
    <odxf>
      <font>
        <sz val="10"/>
        <color auto="1"/>
      </font>
    </odxf>
    <ndxf>
      <font>
        <sz val="10"/>
        <color auto="1"/>
      </font>
    </ndxf>
  </rcc>
  <rcc rId="7434" sId="3" odxf="1" dxf="1">
    <nc r="BC1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435" sId="3" odxf="1" dxf="1">
    <nc r="BD132">
      <v>0</v>
    </nc>
    <odxf>
      <font>
        <sz val="10"/>
        <color auto="1"/>
      </font>
    </odxf>
    <ndxf>
      <font>
        <sz val="10"/>
        <color auto="1"/>
      </font>
    </ndxf>
  </rcc>
  <rcc rId="7436" sId="3" odxf="1" dxf="1">
    <nc r="BE1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437" sId="3" odxf="1" dxf="1">
    <nc r="BF132">
      <v>7</v>
    </nc>
    <odxf>
      <font>
        <sz val="10"/>
        <color auto="1"/>
      </font>
    </odxf>
    <ndxf>
      <font>
        <sz val="10"/>
        <color auto="1"/>
      </font>
    </ndxf>
  </rcc>
  <rcc rId="7438" sId="3" odxf="1" dxf="1">
    <nc r="BG132">
      <v>26.1</v>
    </nc>
    <odxf>
      <font>
        <sz val="10"/>
        <color auto="1"/>
      </font>
    </odxf>
    <ndxf>
      <font>
        <sz val="10"/>
        <color auto="1"/>
      </font>
    </ndxf>
  </rcc>
  <rcc rId="7439" sId="3" odxf="1" dxf="1">
    <nc r="BH132">
      <v>0</v>
    </nc>
    <odxf>
      <font>
        <sz val="10"/>
        <color auto="1"/>
      </font>
    </odxf>
    <ndxf>
      <font>
        <sz val="10"/>
        <color auto="1"/>
      </font>
    </ndxf>
  </rcc>
  <rfmt sheetId="3" sqref="A132:XFD132" start="0" length="0">
    <dxf>
      <alignment vertical="center" wrapText="1"/>
    </dxf>
  </rfmt>
  <rfmt sheetId="3" sqref="A133" start="0" length="0">
    <dxf>
      <font>
        <sz val="10"/>
        <color auto="1"/>
      </font>
    </dxf>
  </rfmt>
  <rcc rId="7440" sId="3" odxf="1" dxf="1">
    <oc r="B133" t="inlineStr">
      <is>
        <t>Ninh Thuận</t>
      </is>
    </oc>
    <nc r="B133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33" start="0" length="0">
    <dxf>
      <font>
        <sz val="10"/>
        <color auto="1"/>
      </font>
    </dxf>
  </rfmt>
  <rfmt sheetId="3" sqref="D133" start="0" length="0">
    <dxf>
      <font>
        <sz val="10"/>
        <color auto="1"/>
      </font>
    </dxf>
  </rfmt>
  <rcc rId="7441" sId="3" odxf="1" dxf="1">
    <oc r="E133" t="inlineStr">
      <is>
        <t>NMĐMT MỸ SƠN</t>
      </is>
    </oc>
    <nc r="E133" t="inlineStr">
      <is>
        <t>NMĐMT MŨI NÉ</t>
      </is>
    </nc>
    <odxf>
      <font>
        <sz val="10"/>
        <color auto="1"/>
      </font>
    </odxf>
    <ndxf>
      <font>
        <sz val="10"/>
        <color auto="1"/>
      </font>
    </ndxf>
  </rcc>
  <rfmt sheetId="3" sqref="F133" start="0" length="0">
    <dxf>
      <font>
        <sz val="10"/>
        <color auto="1"/>
      </font>
    </dxf>
  </rfmt>
  <rcc rId="7442" sId="3" odxf="1" dxf="1">
    <nc r="G13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443" sId="3" odxf="1" dxf="1">
    <nc r="H133">
      <v>167.2</v>
    </nc>
    <odxf>
      <font>
        <sz val="10"/>
        <color auto="1"/>
      </font>
    </odxf>
    <ndxf>
      <font>
        <sz val="10"/>
        <color auto="1"/>
      </font>
    </ndxf>
  </rcc>
  <rfmt sheetId="3" sqref="I133" start="0" length="0">
    <dxf>
      <font>
        <sz val="10"/>
        <color auto="1"/>
      </font>
    </dxf>
  </rfmt>
  <rcc rId="7444" sId="3" odxf="1" dxf="1">
    <nc r="J133">
      <v>-0.2</v>
    </nc>
    <odxf>
      <font>
        <sz val="10"/>
        <color auto="1"/>
      </font>
    </odxf>
    <ndxf>
      <font>
        <sz val="10"/>
        <color auto="1"/>
      </font>
    </ndxf>
  </rcc>
  <rcc rId="7445" sId="3" odxf="1" dxf="1">
    <nc r="K133">
      <v>-0.2</v>
    </nc>
    <odxf>
      <font>
        <sz val="10"/>
        <color auto="1"/>
      </font>
    </odxf>
    <ndxf>
      <font>
        <sz val="10"/>
        <color auto="1"/>
      </font>
    </ndxf>
  </rcc>
  <rcc rId="7446" sId="3" odxf="1" dxf="1">
    <nc r="L133">
      <v>-0.2</v>
    </nc>
    <odxf>
      <font>
        <sz val="10"/>
        <color auto="1"/>
      </font>
    </odxf>
    <ndxf>
      <font>
        <sz val="10"/>
        <color auto="1"/>
      </font>
    </ndxf>
  </rcc>
  <rcc rId="7447" sId="3" odxf="1" dxf="1">
    <nc r="M133">
      <v>-0.2</v>
    </nc>
    <odxf>
      <font>
        <sz val="10"/>
        <color auto="1"/>
      </font>
    </odxf>
    <ndxf>
      <font>
        <sz val="10"/>
        <color auto="1"/>
      </font>
    </ndxf>
  </rcc>
  <rcc rId="7448" sId="3" odxf="1" dxf="1">
    <nc r="N133">
      <v>-0.2</v>
    </nc>
    <odxf>
      <font>
        <sz val="10"/>
        <color auto="1"/>
      </font>
    </odxf>
    <ndxf>
      <font>
        <sz val="10"/>
        <color auto="1"/>
      </font>
    </ndxf>
  </rcc>
  <rcc rId="7449" sId="3" odxf="1" dxf="1">
    <nc r="O133">
      <v>-0.2</v>
    </nc>
    <odxf>
      <font>
        <sz val="10"/>
        <color auto="1"/>
      </font>
    </odxf>
    <ndxf>
      <font>
        <sz val="10"/>
        <color auto="1"/>
      </font>
    </ndxf>
  </rcc>
  <rcc rId="7450" sId="3" odxf="1" dxf="1">
    <nc r="P133">
      <v>-0.2</v>
    </nc>
    <odxf>
      <font>
        <sz val="10"/>
        <color auto="1"/>
      </font>
    </odxf>
    <ndxf>
      <font>
        <sz val="10"/>
        <color auto="1"/>
      </font>
    </ndxf>
  </rcc>
  <rcc rId="7451" sId="3" odxf="1" dxf="1">
    <nc r="Q133">
      <v>-0.2</v>
    </nc>
    <odxf>
      <font>
        <sz val="10"/>
        <color auto="1"/>
      </font>
    </odxf>
    <ndxf>
      <font>
        <sz val="10"/>
        <color auto="1"/>
      </font>
    </ndxf>
  </rcc>
  <rcc rId="7452" sId="3" odxf="1" dxf="1">
    <nc r="R133">
      <v>-0.2</v>
    </nc>
    <odxf>
      <font>
        <sz val="10"/>
        <color auto="1"/>
      </font>
    </odxf>
    <ndxf>
      <font>
        <sz val="10"/>
        <color auto="1"/>
      </font>
    </ndxf>
  </rcc>
  <rcc rId="7453" sId="3" odxf="1" dxf="1">
    <nc r="S133">
      <v>-0.2</v>
    </nc>
    <odxf>
      <font>
        <sz val="10"/>
        <color auto="1"/>
      </font>
    </odxf>
    <ndxf>
      <font>
        <sz val="10"/>
        <color auto="1"/>
      </font>
    </ndxf>
  </rcc>
  <rcc rId="7454" sId="3" odxf="1" dxf="1">
    <nc r="T133">
      <v>-0.2</v>
    </nc>
    <odxf>
      <font>
        <sz val="10"/>
        <color auto="1"/>
      </font>
    </odxf>
    <ndxf>
      <font>
        <sz val="10"/>
        <color auto="1"/>
      </font>
    </ndxf>
  </rcc>
  <rcc rId="7455" sId="3" odxf="1" dxf="1">
    <nc r="U133">
      <v>-0.2</v>
    </nc>
    <odxf>
      <font>
        <sz val="10"/>
        <color auto="1"/>
      </font>
    </odxf>
    <ndxf>
      <font>
        <sz val="10"/>
        <color auto="1"/>
      </font>
    </ndxf>
  </rcc>
  <rcc rId="7456" sId="3" odxf="1" dxf="1">
    <nc r="V133">
      <v>-0.2</v>
    </nc>
    <odxf>
      <font>
        <sz val="10"/>
        <color auto="1"/>
      </font>
    </odxf>
    <ndxf>
      <font>
        <sz val="10"/>
        <color auto="1"/>
      </font>
    </ndxf>
  </rcc>
  <rcc rId="7457" sId="3" odxf="1" dxf="1">
    <nc r="W133">
      <v>0</v>
    </nc>
    <odxf>
      <font>
        <sz val="10"/>
        <color auto="1"/>
      </font>
    </odxf>
    <ndxf>
      <font>
        <sz val="10"/>
        <color auto="1"/>
      </font>
    </ndxf>
  </rcc>
  <rcc rId="7458" sId="3" odxf="1" dxf="1">
    <nc r="X133">
      <v>0</v>
    </nc>
    <odxf>
      <font>
        <sz val="10"/>
        <color auto="1"/>
      </font>
    </odxf>
    <ndxf>
      <font>
        <sz val="10"/>
        <color auto="1"/>
      </font>
    </ndxf>
  </rcc>
  <rcc rId="7459" sId="3" odxf="1" dxf="1">
    <nc r="Y133">
      <v>0.3</v>
    </nc>
    <odxf>
      <font>
        <sz val="10"/>
        <color auto="1"/>
      </font>
    </odxf>
    <ndxf>
      <font>
        <sz val="10"/>
        <color auto="1"/>
      </font>
    </ndxf>
  </rcc>
  <rcc rId="7460" sId="3" odxf="1" dxf="1">
    <nc r="Z133">
      <v>0.3</v>
    </nc>
    <odxf>
      <font>
        <sz val="10"/>
        <color auto="1"/>
      </font>
    </odxf>
    <ndxf>
      <font>
        <sz val="10"/>
        <color auto="1"/>
      </font>
    </ndxf>
  </rcc>
  <rcc rId="7461" sId="3" odxf="1" dxf="1">
    <nc r="AA133">
      <v>0.7</v>
    </nc>
    <odxf>
      <font>
        <sz val="10"/>
        <color auto="1"/>
      </font>
    </odxf>
    <ndxf>
      <font>
        <sz val="10"/>
        <color auto="1"/>
      </font>
    </ndxf>
  </rcc>
  <rcc rId="7462" sId="3" odxf="1" dxf="1">
    <nc r="AB133">
      <v>2.4</v>
    </nc>
    <odxf>
      <font>
        <sz val="10"/>
        <color auto="1"/>
      </font>
    </odxf>
    <ndxf>
      <font>
        <sz val="10"/>
        <color auto="1"/>
      </font>
    </ndxf>
  </rcc>
  <rcc rId="7463" sId="3" odxf="1" dxf="1">
    <nc r="AC133">
      <v>2.4</v>
    </nc>
    <odxf>
      <font>
        <sz val="10"/>
        <color auto="1"/>
      </font>
    </odxf>
    <ndxf>
      <font>
        <sz val="10"/>
        <color auto="1"/>
      </font>
    </ndxf>
  </rcc>
  <rcc rId="7464" sId="3" odxf="1" dxf="1">
    <nc r="AD133">
      <v>2.2000000000000002</v>
    </nc>
    <odxf>
      <font>
        <sz val="10"/>
        <color auto="1"/>
      </font>
    </odxf>
    <ndxf>
      <font>
        <sz val="10"/>
        <color auto="1"/>
      </font>
    </ndxf>
  </rcc>
  <rcc rId="7465" sId="3" odxf="1" dxf="1">
    <nc r="AE133">
      <v>2.4</v>
    </nc>
    <odxf>
      <font>
        <sz val="10"/>
        <color auto="1"/>
      </font>
    </odxf>
    <ndxf>
      <font>
        <sz val="10"/>
        <color auto="1"/>
      </font>
    </ndxf>
  </rcc>
  <rcc rId="7466" sId="3" odxf="1" dxf="1">
    <nc r="AF133">
      <v>2</v>
    </nc>
    <odxf>
      <font>
        <sz val="10"/>
        <color auto="1"/>
      </font>
    </odxf>
    <ndxf>
      <font>
        <sz val="10"/>
        <color auto="1"/>
      </font>
    </ndxf>
  </rcc>
  <rcc rId="7467" sId="3" odxf="1" dxf="1">
    <nc r="AG133">
      <v>2.4</v>
    </nc>
    <odxf>
      <font>
        <sz val="10"/>
        <color auto="1"/>
      </font>
    </odxf>
    <ndxf>
      <font>
        <sz val="10"/>
        <color auto="1"/>
      </font>
    </ndxf>
  </rcc>
  <rcc rId="7468" sId="3" odxf="1" dxf="1">
    <nc r="AH133">
      <v>2.2000000000000002</v>
    </nc>
    <odxf>
      <font>
        <sz val="10"/>
        <color auto="1"/>
      </font>
    </odxf>
    <ndxf>
      <font>
        <sz val="10"/>
        <color auto="1"/>
      </font>
    </ndxf>
  </rcc>
  <rcc rId="7469" sId="3" odxf="1" dxf="1">
    <nc r="AI133">
      <v>2.2000000000000002</v>
    </nc>
    <odxf>
      <font>
        <sz val="10"/>
        <color auto="1"/>
      </font>
    </odxf>
    <ndxf>
      <font>
        <sz val="10"/>
        <color auto="1"/>
      </font>
    </ndxf>
  </rcc>
  <rcc rId="7470" sId="3" odxf="1" dxf="1">
    <nc r="AJ133">
      <v>1.4</v>
    </nc>
    <odxf>
      <font>
        <sz val="10"/>
        <color auto="1"/>
      </font>
    </odxf>
    <ndxf>
      <font>
        <sz val="10"/>
        <color auto="1"/>
      </font>
    </ndxf>
  </rcc>
  <rcc rId="7471" sId="3" odxf="1" dxf="1">
    <nc r="AK133">
      <v>1.6</v>
    </nc>
    <odxf>
      <font>
        <sz val="10"/>
        <color auto="1"/>
      </font>
    </odxf>
    <ndxf>
      <font>
        <sz val="10"/>
        <color auto="1"/>
      </font>
    </ndxf>
  </rcc>
  <rcc rId="7472" sId="3" odxf="1" dxf="1">
    <nc r="AL133">
      <v>1</v>
    </nc>
    <odxf>
      <font>
        <sz val="10"/>
        <color auto="1"/>
      </font>
    </odxf>
    <ndxf>
      <font>
        <sz val="10"/>
        <color auto="1"/>
      </font>
    </ndxf>
  </rcc>
  <rcc rId="7473" sId="3" odxf="1" dxf="1">
    <nc r="AM133">
      <v>0.9</v>
    </nc>
    <odxf>
      <font>
        <sz val="10"/>
        <color auto="1"/>
      </font>
    </odxf>
    <ndxf>
      <font>
        <sz val="10"/>
        <color auto="1"/>
      </font>
    </ndxf>
  </rcc>
  <rcc rId="7474" sId="3" odxf="1" dxf="1">
    <nc r="AN133">
      <v>0.3</v>
    </nc>
    <odxf>
      <font>
        <sz val="10"/>
        <color auto="1"/>
      </font>
    </odxf>
    <ndxf>
      <font>
        <sz val="10"/>
        <color auto="1"/>
      </font>
    </ndxf>
  </rcc>
  <rcc rId="7475" sId="3" odxf="1" dxf="1">
    <nc r="AO133">
      <v>0</v>
    </nc>
    <odxf>
      <font>
        <sz val="10"/>
        <color auto="1"/>
      </font>
    </odxf>
    <ndxf>
      <font>
        <sz val="10"/>
        <color auto="1"/>
      </font>
    </ndxf>
  </rcc>
  <rcc rId="7476" sId="3" odxf="1" dxf="1">
    <nc r="AP133">
      <v>0</v>
    </nc>
    <odxf>
      <font>
        <sz val="10"/>
        <color auto="1"/>
      </font>
    </odxf>
    <ndxf>
      <font>
        <sz val="10"/>
        <color auto="1"/>
      </font>
    </ndxf>
  </rcc>
  <rcc rId="7477" sId="3" odxf="1" dxf="1">
    <nc r="AQ133">
      <v>0</v>
    </nc>
    <odxf>
      <font>
        <sz val="10"/>
        <color auto="1"/>
      </font>
    </odxf>
    <ndxf>
      <font>
        <sz val="10"/>
        <color auto="1"/>
      </font>
    </ndxf>
  </rcc>
  <rcc rId="7478" sId="3" odxf="1" dxf="1">
    <nc r="AR133">
      <v>0</v>
    </nc>
    <odxf>
      <font>
        <sz val="10"/>
        <color auto="1"/>
      </font>
    </odxf>
    <ndxf>
      <font>
        <sz val="10"/>
        <color auto="1"/>
      </font>
    </ndxf>
  </rcc>
  <rcc rId="7479" sId="3" odxf="1" dxf="1">
    <nc r="AS133">
      <v>0</v>
    </nc>
    <odxf>
      <font>
        <sz val="10"/>
        <color auto="1"/>
      </font>
    </odxf>
    <ndxf>
      <font>
        <sz val="10"/>
        <color auto="1"/>
      </font>
    </ndxf>
  </rcc>
  <rcc rId="7480" sId="3" odxf="1" dxf="1">
    <nc r="AT133">
      <v>0</v>
    </nc>
    <odxf>
      <font>
        <sz val="10"/>
        <color auto="1"/>
      </font>
    </odxf>
    <ndxf>
      <font>
        <sz val="10"/>
        <color auto="1"/>
      </font>
    </ndxf>
  </rcc>
  <rcc rId="7481" sId="3" odxf="1" dxf="1">
    <nc r="AU133">
      <v>0</v>
    </nc>
    <odxf>
      <font>
        <sz val="10"/>
        <color auto="1"/>
      </font>
    </odxf>
    <ndxf>
      <font>
        <sz val="10"/>
        <color auto="1"/>
      </font>
    </ndxf>
  </rcc>
  <rcc rId="7482" sId="3" odxf="1" dxf="1">
    <nc r="AV133">
      <v>0</v>
    </nc>
    <odxf>
      <font>
        <sz val="10"/>
        <color auto="1"/>
      </font>
    </odxf>
    <ndxf>
      <font>
        <sz val="10"/>
        <color auto="1"/>
      </font>
    </ndxf>
  </rcc>
  <rcc rId="7483" sId="3" odxf="1" dxf="1">
    <nc r="AW133">
      <v>0</v>
    </nc>
    <odxf>
      <font>
        <sz val="10"/>
        <color auto="1"/>
      </font>
    </odxf>
    <ndxf>
      <font>
        <sz val="10"/>
        <color auto="1"/>
      </font>
    </ndxf>
  </rcc>
  <rcc rId="7484" sId="3" odxf="1" dxf="1">
    <nc r="AX133">
      <v>0</v>
    </nc>
    <odxf>
      <font>
        <sz val="10"/>
        <color auto="1"/>
      </font>
    </odxf>
    <ndxf>
      <font>
        <sz val="10"/>
        <color auto="1"/>
      </font>
    </ndxf>
  </rcc>
  <rcc rId="7485" sId="3" odxf="1" dxf="1">
    <nc r="AY133">
      <v>0</v>
    </nc>
    <odxf>
      <font>
        <sz val="10"/>
        <color auto="1"/>
      </font>
    </odxf>
    <ndxf>
      <font>
        <sz val="10"/>
        <color auto="1"/>
      </font>
    </ndxf>
  </rcc>
  <rcc rId="7486" sId="3" odxf="1" dxf="1">
    <nc r="AZ133">
      <v>0</v>
    </nc>
    <odxf>
      <font>
        <sz val="10"/>
        <color auto="1"/>
      </font>
    </odxf>
    <ndxf>
      <font>
        <sz val="10"/>
        <color auto="1"/>
      </font>
    </ndxf>
  </rcc>
  <rcc rId="7487" sId="3" odxf="1" dxf="1">
    <nc r="BA1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488" sId="3" odxf="1" dxf="1">
    <nc r="BB133">
      <v>0</v>
    </nc>
    <odxf>
      <font>
        <sz val="10"/>
        <color auto="1"/>
      </font>
    </odxf>
    <ndxf>
      <font>
        <sz val="10"/>
        <color auto="1"/>
      </font>
    </ndxf>
  </rcc>
  <rcc rId="7489" sId="3" odxf="1" dxf="1">
    <nc r="BC1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490" sId="3" odxf="1" dxf="1">
    <nc r="BD133">
      <v>0</v>
    </nc>
    <odxf>
      <font>
        <sz val="10"/>
        <color auto="1"/>
      </font>
    </odxf>
    <ndxf>
      <font>
        <sz val="10"/>
        <color auto="1"/>
      </font>
    </ndxf>
  </rcc>
  <rcc rId="7491" sId="3" odxf="1" dxf="1">
    <nc r="BE1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492" sId="3" odxf="1" dxf="1">
    <nc r="BF133">
      <v>7</v>
    </nc>
    <odxf>
      <font>
        <sz val="10"/>
        <color auto="1"/>
      </font>
    </odxf>
    <ndxf>
      <font>
        <sz val="10"/>
        <color auto="1"/>
      </font>
    </ndxf>
  </rcc>
  <rcc rId="7493" sId="3" odxf="1" dxf="1">
    <nc r="BG133">
      <v>26.1</v>
    </nc>
    <odxf>
      <font>
        <sz val="10"/>
        <color auto="1"/>
      </font>
    </odxf>
    <ndxf>
      <font>
        <sz val="10"/>
        <color auto="1"/>
      </font>
    </ndxf>
  </rcc>
  <rcc rId="7494" sId="3" odxf="1" dxf="1">
    <nc r="BH133">
      <v>0</v>
    </nc>
    <odxf>
      <font>
        <sz val="10"/>
        <color auto="1"/>
      </font>
    </odxf>
    <ndxf>
      <font>
        <sz val="10"/>
        <color auto="1"/>
      </font>
    </ndxf>
  </rcc>
  <rfmt sheetId="3" sqref="A133:XFD133" start="0" length="0">
    <dxf>
      <alignment vertical="center" wrapText="1"/>
    </dxf>
  </rfmt>
  <rfmt sheetId="3" sqref="A134" start="0" length="0">
    <dxf>
      <font>
        <sz val="10"/>
        <color auto="1"/>
      </font>
    </dxf>
  </rfmt>
  <rfmt sheetId="3" sqref="B134" start="0" length="0">
    <dxf>
      <font>
        <sz val="10"/>
        <color auto="1"/>
      </font>
    </dxf>
  </rfmt>
  <rfmt sheetId="3" sqref="C134" start="0" length="0">
    <dxf>
      <font>
        <sz val="10"/>
        <color auto="1"/>
      </font>
    </dxf>
  </rfmt>
  <rfmt sheetId="3" sqref="D134" start="0" length="0">
    <dxf>
      <font>
        <sz val="10"/>
        <color auto="1"/>
      </font>
    </dxf>
  </rfmt>
  <rcc rId="7495" sId="3" odxf="1" dxf="1">
    <oc r="E134" t="inlineStr">
      <is>
        <t>NMĐMT MỸ SƠN 2</t>
      </is>
    </oc>
    <nc r="E134" t="inlineStr">
      <is>
        <t>NMĐMT MỸ SƠN</t>
      </is>
    </nc>
    <odxf>
      <font>
        <sz val="10"/>
        <color auto="1"/>
      </font>
    </odxf>
    <ndxf>
      <font>
        <sz val="10"/>
        <color auto="1"/>
      </font>
    </ndxf>
  </rcc>
  <rfmt sheetId="3" sqref="F134" start="0" length="0">
    <dxf>
      <font>
        <sz val="10"/>
        <color auto="1"/>
      </font>
    </dxf>
  </rfmt>
  <rcc rId="7496" sId="3" odxf="1" dxf="1">
    <nc r="G13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497" sId="3" odxf="1" dxf="1">
    <nc r="H134">
      <v>220.1</v>
    </nc>
    <odxf>
      <font>
        <sz val="10"/>
        <color auto="1"/>
      </font>
    </odxf>
    <ndxf>
      <font>
        <sz val="10"/>
        <color auto="1"/>
      </font>
    </ndxf>
  </rcc>
  <rfmt sheetId="3" sqref="I134" start="0" length="0">
    <dxf>
      <font>
        <sz val="10"/>
        <color auto="1"/>
      </font>
    </dxf>
  </rfmt>
  <rcc rId="7498" sId="3" odxf="1" dxf="1">
    <nc r="J134">
      <v>0</v>
    </nc>
    <odxf>
      <font>
        <sz val="10"/>
        <color auto="1"/>
      </font>
    </odxf>
    <ndxf>
      <font>
        <sz val="10"/>
        <color auto="1"/>
      </font>
    </ndxf>
  </rcc>
  <rcc rId="7499" sId="3" odxf="1" dxf="1">
    <nc r="K134">
      <v>0</v>
    </nc>
    <odxf>
      <font>
        <sz val="10"/>
        <color auto="1"/>
      </font>
    </odxf>
    <ndxf>
      <font>
        <sz val="10"/>
        <color auto="1"/>
      </font>
    </ndxf>
  </rcc>
  <rcc rId="7500" sId="3" odxf="1" dxf="1">
    <nc r="L134">
      <v>0</v>
    </nc>
    <odxf>
      <font>
        <sz val="10"/>
        <color auto="1"/>
      </font>
    </odxf>
    <ndxf>
      <font>
        <sz val="10"/>
        <color auto="1"/>
      </font>
    </ndxf>
  </rcc>
  <rcc rId="7501" sId="3" odxf="1" dxf="1">
    <nc r="M134">
      <v>0</v>
    </nc>
    <odxf>
      <font>
        <sz val="10"/>
        <color auto="1"/>
      </font>
    </odxf>
    <ndxf>
      <font>
        <sz val="10"/>
        <color auto="1"/>
      </font>
    </ndxf>
  </rcc>
  <rcc rId="7502" sId="3" odxf="1" dxf="1">
    <nc r="N134">
      <v>0</v>
    </nc>
    <odxf>
      <font>
        <sz val="10"/>
        <color auto="1"/>
      </font>
    </odxf>
    <ndxf>
      <font>
        <sz val="10"/>
        <color auto="1"/>
      </font>
    </ndxf>
  </rcc>
  <rcc rId="7503" sId="3" odxf="1" dxf="1">
    <nc r="O134">
      <v>0</v>
    </nc>
    <odxf>
      <font>
        <sz val="10"/>
        <color auto="1"/>
      </font>
    </odxf>
    <ndxf>
      <font>
        <sz val="10"/>
        <color auto="1"/>
      </font>
    </ndxf>
  </rcc>
  <rcc rId="7504" sId="3" odxf="1" dxf="1">
    <nc r="P134">
      <v>0</v>
    </nc>
    <odxf>
      <font>
        <sz val="10"/>
        <color auto="1"/>
      </font>
    </odxf>
    <ndxf>
      <font>
        <sz val="10"/>
        <color auto="1"/>
      </font>
    </ndxf>
  </rcc>
  <rcc rId="7505" sId="3" odxf="1" dxf="1">
    <nc r="Q134">
      <v>0</v>
    </nc>
    <odxf>
      <font>
        <sz val="10"/>
        <color auto="1"/>
      </font>
    </odxf>
    <ndxf>
      <font>
        <sz val="10"/>
        <color auto="1"/>
      </font>
    </ndxf>
  </rcc>
  <rcc rId="7506" sId="3" odxf="1" dxf="1">
    <nc r="R134">
      <v>0</v>
    </nc>
    <odxf>
      <font>
        <sz val="10"/>
        <color auto="1"/>
      </font>
    </odxf>
    <ndxf>
      <font>
        <sz val="10"/>
        <color auto="1"/>
      </font>
    </ndxf>
  </rcc>
  <rcc rId="7507" sId="3" odxf="1" dxf="1">
    <nc r="S134">
      <v>0</v>
    </nc>
    <odxf>
      <font>
        <sz val="10"/>
        <color auto="1"/>
      </font>
    </odxf>
    <ndxf>
      <font>
        <sz val="10"/>
        <color auto="1"/>
      </font>
    </ndxf>
  </rcc>
  <rcc rId="7508" sId="3" odxf="1" dxf="1">
    <nc r="T134">
      <v>0</v>
    </nc>
    <odxf>
      <font>
        <sz val="10"/>
        <color auto="1"/>
      </font>
    </odxf>
    <ndxf>
      <font>
        <sz val="10"/>
        <color auto="1"/>
      </font>
    </ndxf>
  </rcc>
  <rcc rId="7509" sId="3" odxf="1" dxf="1">
    <nc r="U134">
      <v>0</v>
    </nc>
    <odxf>
      <font>
        <sz val="10"/>
        <color auto="1"/>
      </font>
    </odxf>
    <ndxf>
      <font>
        <sz val="10"/>
        <color auto="1"/>
      </font>
    </ndxf>
  </rcc>
  <rcc rId="7510" sId="3" odxf="1" dxf="1">
    <nc r="V134">
      <v>8.9</v>
    </nc>
    <odxf>
      <font>
        <sz val="10"/>
        <color auto="1"/>
      </font>
    </odxf>
    <ndxf>
      <font>
        <sz val="10"/>
        <color auto="1"/>
      </font>
    </ndxf>
  </rcc>
  <rcc rId="7511" sId="3" odxf="1" dxf="1">
    <nc r="W134">
      <v>17.7</v>
    </nc>
    <odxf>
      <font>
        <sz val="10"/>
        <color auto="1"/>
      </font>
    </odxf>
    <ndxf>
      <font>
        <sz val="10"/>
        <color auto="1"/>
      </font>
    </ndxf>
  </rcc>
  <rcc rId="7512" sId="3" odxf="1" dxf="1">
    <nc r="X134">
      <v>5.9</v>
    </nc>
    <odxf>
      <font>
        <sz val="10"/>
        <color auto="1"/>
      </font>
    </odxf>
    <ndxf>
      <font>
        <sz val="10"/>
        <color auto="1"/>
      </font>
    </ndxf>
  </rcc>
  <rcc rId="7513" sId="3" odxf="1" dxf="1">
    <nc r="Y134">
      <v>10</v>
    </nc>
    <odxf>
      <font>
        <sz val="10"/>
        <color auto="1"/>
      </font>
    </odxf>
    <ndxf>
      <font>
        <sz val="10"/>
        <color auto="1"/>
      </font>
    </ndxf>
  </rcc>
  <rcc rId="7514" sId="3" odxf="1" dxf="1">
    <nc r="Z134">
      <v>25</v>
    </nc>
    <odxf>
      <font>
        <sz val="10"/>
        <color auto="1"/>
      </font>
    </odxf>
    <ndxf>
      <font>
        <sz val="10"/>
        <color auto="1"/>
      </font>
    </ndxf>
  </rcc>
  <rcc rId="7515" sId="3" odxf="1" dxf="1">
    <nc r="AA134">
      <v>30.3</v>
    </nc>
    <odxf>
      <font>
        <sz val="10"/>
        <color auto="1"/>
      </font>
    </odxf>
    <ndxf>
      <font>
        <sz val="10"/>
        <color auto="1"/>
      </font>
    </ndxf>
  </rcc>
  <rcc rId="7516" sId="3" odxf="1" dxf="1">
    <nc r="AB134">
      <v>20.6</v>
    </nc>
    <odxf>
      <font>
        <sz val="10"/>
        <color auto="1"/>
      </font>
    </odxf>
    <ndxf>
      <font>
        <sz val="10"/>
        <color auto="1"/>
      </font>
    </ndxf>
  </rcc>
  <rcc rId="7517" sId="3" odxf="1" dxf="1">
    <nc r="AC134">
      <v>30.6</v>
    </nc>
    <odxf>
      <font>
        <sz val="10"/>
        <color auto="1"/>
      </font>
    </odxf>
    <ndxf>
      <font>
        <sz val="10"/>
        <color auto="1"/>
      </font>
    </ndxf>
  </rcc>
  <rcc rId="7518" sId="3" odxf="1" dxf="1">
    <nc r="AD134">
      <v>35.200000000000003</v>
    </nc>
    <odxf>
      <font>
        <sz val="10"/>
        <color auto="1"/>
      </font>
    </odxf>
    <ndxf>
      <font>
        <sz val="10"/>
        <color auto="1"/>
      </font>
    </ndxf>
  </rcc>
  <rcc rId="7519" sId="3" odxf="1" dxf="1">
    <nc r="AE134">
      <v>30.5</v>
    </nc>
    <odxf>
      <font>
        <sz val="10"/>
        <color auto="1"/>
      </font>
    </odxf>
    <ndxf>
      <font>
        <sz val="10"/>
        <color auto="1"/>
      </font>
    </ndxf>
  </rcc>
  <rcc rId="7520" sId="3" odxf="1" dxf="1">
    <nc r="AF134">
      <v>17.8</v>
    </nc>
    <odxf>
      <font>
        <sz val="10"/>
        <color auto="1"/>
      </font>
    </odxf>
    <ndxf>
      <font>
        <sz val="10"/>
        <color auto="1"/>
      </font>
    </ndxf>
  </rcc>
  <rcc rId="7521" sId="3" odxf="1" dxf="1">
    <nc r="AG134">
      <v>22.3</v>
    </nc>
    <odxf>
      <font>
        <sz val="10"/>
        <color auto="1"/>
      </font>
    </odxf>
    <ndxf>
      <font>
        <sz val="10"/>
        <color auto="1"/>
      </font>
    </ndxf>
  </rcc>
  <rcc rId="7522" sId="3" odxf="1" dxf="1">
    <nc r="AH134">
      <v>25.5</v>
    </nc>
    <odxf>
      <font>
        <sz val="10"/>
        <color auto="1"/>
      </font>
    </odxf>
    <ndxf>
      <font>
        <sz val="10"/>
        <color auto="1"/>
      </font>
    </ndxf>
  </rcc>
  <rcc rId="7523" sId="3" odxf="1" dxf="1">
    <nc r="AI134">
      <v>44.4</v>
    </nc>
    <odxf>
      <font>
        <sz val="10"/>
        <color auto="1"/>
      </font>
    </odxf>
    <ndxf>
      <font>
        <sz val="10"/>
        <color auto="1"/>
      </font>
    </ndxf>
  </rcc>
  <rcc rId="7524" sId="3" odxf="1" dxf="1">
    <nc r="AJ134">
      <v>45.4</v>
    </nc>
    <odxf>
      <font>
        <sz val="10"/>
        <color auto="1"/>
      </font>
    </odxf>
    <ndxf>
      <font>
        <sz val="10"/>
        <color auto="1"/>
      </font>
    </ndxf>
  </rcc>
  <rcc rId="7525" sId="3" odxf="1" dxf="1">
    <nc r="AK134">
      <v>31.8</v>
    </nc>
    <odxf>
      <font>
        <sz val="10"/>
        <color auto="1"/>
      </font>
    </odxf>
    <ndxf>
      <font>
        <sz val="10"/>
        <color auto="1"/>
      </font>
    </ndxf>
  </rcc>
  <rcc rId="7526" sId="3" odxf="1" dxf="1">
    <nc r="AL134">
      <v>36.6</v>
    </nc>
    <odxf>
      <font>
        <sz val="10"/>
        <color auto="1"/>
      </font>
    </odxf>
    <ndxf>
      <font>
        <sz val="10"/>
        <color auto="1"/>
      </font>
    </ndxf>
  </rcc>
  <rcc rId="7527" sId="3" odxf="1" dxf="1">
    <nc r="AM134">
      <v>9.5</v>
    </nc>
    <odxf>
      <font>
        <sz val="10"/>
        <color auto="1"/>
      </font>
    </odxf>
    <ndxf>
      <font>
        <sz val="10"/>
        <color auto="1"/>
      </font>
    </ndxf>
  </rcc>
  <rcc rId="7528" sId="3" odxf="1" dxf="1">
    <nc r="AN134">
      <v>11.2</v>
    </nc>
    <odxf>
      <font>
        <sz val="10"/>
        <color auto="1"/>
      </font>
    </odxf>
    <ndxf>
      <font>
        <sz val="10"/>
        <color auto="1"/>
      </font>
    </ndxf>
  </rcc>
  <rcc rId="7529" sId="3" odxf="1" dxf="1">
    <nc r="AO134">
      <v>13</v>
    </nc>
    <odxf>
      <font>
        <sz val="10"/>
        <color auto="1"/>
      </font>
    </odxf>
    <ndxf>
      <font>
        <sz val="10"/>
        <color auto="1"/>
      </font>
    </ndxf>
  </rcc>
  <rcc rId="7530" sId="3" odxf="1" dxf="1">
    <nc r="AP134">
      <v>11.6</v>
    </nc>
    <odxf>
      <font>
        <sz val="10"/>
        <color auto="1"/>
      </font>
    </odxf>
    <ndxf>
      <font>
        <sz val="10"/>
        <color auto="1"/>
      </font>
    </ndxf>
  </rcc>
  <rcc rId="7531" sId="3" odxf="1" dxf="1">
    <nc r="AQ134">
      <v>2.2000000000000002</v>
    </nc>
    <odxf>
      <font>
        <sz val="10"/>
        <color auto="1"/>
      </font>
    </odxf>
    <ndxf>
      <font>
        <sz val="10"/>
        <color auto="1"/>
      </font>
    </ndxf>
  </rcc>
  <rcc rId="7532" sId="3" odxf="1" dxf="1">
    <nc r="AR134">
      <v>0</v>
    </nc>
    <odxf>
      <font>
        <sz val="10"/>
        <color auto="1"/>
      </font>
    </odxf>
    <ndxf>
      <font>
        <sz val="10"/>
        <color auto="1"/>
      </font>
    </ndxf>
  </rcc>
  <rcc rId="7533" sId="3" odxf="1" dxf="1">
    <nc r="AS134">
      <v>0</v>
    </nc>
    <odxf>
      <font>
        <sz val="10"/>
        <color auto="1"/>
      </font>
    </odxf>
    <ndxf>
      <font>
        <sz val="10"/>
        <color auto="1"/>
      </font>
    </ndxf>
  </rcc>
  <rcc rId="7534" sId="3" odxf="1" dxf="1">
    <nc r="AT134">
      <v>0</v>
    </nc>
    <odxf>
      <font>
        <sz val="10"/>
        <color auto="1"/>
      </font>
    </odxf>
    <ndxf>
      <font>
        <sz val="10"/>
        <color auto="1"/>
      </font>
    </ndxf>
  </rcc>
  <rcc rId="7535" sId="3" odxf="1" dxf="1">
    <nc r="AU134">
      <v>0</v>
    </nc>
    <odxf>
      <font>
        <sz val="10"/>
        <color auto="1"/>
      </font>
    </odxf>
    <ndxf>
      <font>
        <sz val="10"/>
        <color auto="1"/>
      </font>
    </ndxf>
  </rcc>
  <rcc rId="7536" sId="3" odxf="1" dxf="1">
    <nc r="AV134">
      <v>0</v>
    </nc>
    <odxf>
      <font>
        <sz val="10"/>
        <color auto="1"/>
      </font>
    </odxf>
    <ndxf>
      <font>
        <sz val="10"/>
        <color auto="1"/>
      </font>
    </ndxf>
  </rcc>
  <rcc rId="7537" sId="3" odxf="1" dxf="1">
    <nc r="AW134">
      <v>0</v>
    </nc>
    <odxf>
      <font>
        <sz val="10"/>
        <color auto="1"/>
      </font>
    </odxf>
    <ndxf>
      <font>
        <sz val="10"/>
        <color auto="1"/>
      </font>
    </ndxf>
  </rcc>
  <rcc rId="7538" sId="3" odxf="1" dxf="1">
    <nc r="AX134">
      <v>0</v>
    </nc>
    <odxf>
      <font>
        <sz val="10"/>
        <color auto="1"/>
      </font>
    </odxf>
    <ndxf>
      <font>
        <sz val="10"/>
        <color auto="1"/>
      </font>
    </ndxf>
  </rcc>
  <rcc rId="7539" sId="3" odxf="1" dxf="1">
    <nc r="AY134">
      <v>0</v>
    </nc>
    <odxf>
      <font>
        <sz val="10"/>
        <color auto="1"/>
      </font>
    </odxf>
    <ndxf>
      <font>
        <sz val="10"/>
        <color auto="1"/>
      </font>
    </ndxf>
  </rcc>
  <rcc rId="7540" sId="3" odxf="1" dxf="1">
    <nc r="AZ134">
      <v>0</v>
    </nc>
    <odxf>
      <font>
        <sz val="10"/>
        <color auto="1"/>
      </font>
    </odxf>
    <ndxf>
      <font>
        <sz val="10"/>
        <color auto="1"/>
      </font>
    </ndxf>
  </rcc>
  <rcc rId="7541" sId="3" odxf="1" dxf="1">
    <nc r="BA1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542" sId="3" odxf="1" dxf="1">
    <nc r="BB134">
      <v>0</v>
    </nc>
    <odxf>
      <font>
        <sz val="10"/>
        <color auto="1"/>
      </font>
    </odxf>
    <ndxf>
      <font>
        <sz val="10"/>
        <color auto="1"/>
      </font>
    </ndxf>
  </rcc>
  <rcc rId="7543" sId="3" odxf="1" dxf="1">
    <nc r="BC1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544" sId="3" odxf="1" dxf="1">
    <nc r="BD134">
      <v>0</v>
    </nc>
    <odxf>
      <font>
        <sz val="10"/>
        <color auto="1"/>
      </font>
    </odxf>
    <ndxf>
      <font>
        <sz val="10"/>
        <color auto="1"/>
      </font>
    </ndxf>
  </rcc>
  <rcc rId="7545" sId="3" odxf="1" dxf="1">
    <nc r="BE1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546" sId="3" odxf="1" dxf="1">
    <nc r="BF134">
      <v>9.1999999999999993</v>
    </nc>
    <odxf>
      <font>
        <sz val="10"/>
        <color auto="1"/>
      </font>
    </odxf>
    <ndxf>
      <font>
        <sz val="10"/>
        <color auto="1"/>
      </font>
    </ndxf>
  </rcc>
  <rcc rId="7547" sId="3" odxf="1" dxf="1">
    <nc r="BG134">
      <v>46.5</v>
    </nc>
    <odxf>
      <font>
        <sz val="10"/>
        <color auto="1"/>
      </font>
    </odxf>
    <ndxf>
      <font>
        <sz val="10"/>
        <color auto="1"/>
      </font>
    </ndxf>
  </rcc>
  <rcc rId="7548" sId="3" odxf="1" dxf="1">
    <nc r="BH134">
      <v>0</v>
    </nc>
    <odxf>
      <font>
        <sz val="10"/>
        <color auto="1"/>
      </font>
    </odxf>
    <ndxf>
      <font>
        <sz val="10"/>
        <color auto="1"/>
      </font>
    </ndxf>
  </rcc>
  <rfmt sheetId="3" sqref="A134:XFD134" start="0" length="0">
    <dxf>
      <alignment vertical="center" wrapText="1"/>
    </dxf>
  </rfmt>
  <rfmt sheetId="3" sqref="A135" start="0" length="0">
    <dxf>
      <font>
        <sz val="10"/>
        <color auto="1"/>
      </font>
    </dxf>
  </rfmt>
  <rfmt sheetId="3" sqref="B135" start="0" length="0">
    <dxf>
      <font>
        <sz val="10"/>
        <color auto="1"/>
      </font>
    </dxf>
  </rfmt>
  <rfmt sheetId="3" sqref="C135" start="0" length="0">
    <dxf>
      <font>
        <sz val="10"/>
        <color auto="1"/>
      </font>
    </dxf>
  </rfmt>
  <rfmt sheetId="3" sqref="D135" start="0" length="0">
    <dxf>
      <font>
        <sz val="10"/>
        <color auto="1"/>
      </font>
    </dxf>
  </rfmt>
  <rcc rId="7549" sId="3" odxf="1" dxf="1">
    <oc r="E135" t="inlineStr">
      <is>
        <t>NMĐMT MỸ SƠN 2</t>
      </is>
    </oc>
    <nc r="E135" t="inlineStr">
      <is>
        <t>NMĐMT MỸ SƠN</t>
      </is>
    </nc>
    <odxf>
      <font>
        <sz val="10"/>
        <color auto="1"/>
      </font>
    </odxf>
    <ndxf>
      <font>
        <sz val="10"/>
        <color auto="1"/>
      </font>
    </ndxf>
  </rcc>
  <rfmt sheetId="3" sqref="F135" start="0" length="0">
    <dxf>
      <font>
        <sz val="10"/>
        <color auto="1"/>
      </font>
    </dxf>
  </rfmt>
  <rcc rId="7550" sId="3" odxf="1" dxf="1">
    <nc r="G13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551" sId="3" odxf="1" dxf="1">
    <nc r="H135">
      <v>220.1</v>
    </nc>
    <odxf>
      <font>
        <sz val="10"/>
        <color auto="1"/>
      </font>
    </odxf>
    <ndxf>
      <font>
        <sz val="10"/>
        <color auto="1"/>
      </font>
    </ndxf>
  </rcc>
  <rfmt sheetId="3" sqref="I135" start="0" length="0">
    <dxf>
      <font>
        <sz val="10"/>
        <color auto="1"/>
      </font>
    </dxf>
  </rfmt>
  <rcc rId="7552" sId="3" odxf="1" dxf="1">
    <nc r="J135">
      <v>0</v>
    </nc>
    <odxf>
      <font>
        <sz val="10"/>
        <color auto="1"/>
      </font>
    </odxf>
    <ndxf>
      <font>
        <sz val="10"/>
        <color auto="1"/>
      </font>
    </ndxf>
  </rcc>
  <rcc rId="7553" sId="3" odxf="1" dxf="1">
    <nc r="K135">
      <v>0</v>
    </nc>
    <odxf>
      <font>
        <sz val="10"/>
        <color auto="1"/>
      </font>
    </odxf>
    <ndxf>
      <font>
        <sz val="10"/>
        <color auto="1"/>
      </font>
    </ndxf>
  </rcc>
  <rcc rId="7554" sId="3" odxf="1" dxf="1">
    <nc r="L135">
      <v>0</v>
    </nc>
    <odxf>
      <font>
        <sz val="10"/>
        <color auto="1"/>
      </font>
    </odxf>
    <ndxf>
      <font>
        <sz val="10"/>
        <color auto="1"/>
      </font>
    </ndxf>
  </rcc>
  <rcc rId="7555" sId="3" odxf="1" dxf="1">
    <nc r="M135">
      <v>0</v>
    </nc>
    <odxf>
      <font>
        <sz val="10"/>
        <color auto="1"/>
      </font>
    </odxf>
    <ndxf>
      <font>
        <sz val="10"/>
        <color auto="1"/>
      </font>
    </ndxf>
  </rcc>
  <rcc rId="7556" sId="3" odxf="1" dxf="1">
    <nc r="N135">
      <v>0</v>
    </nc>
    <odxf>
      <font>
        <sz val="10"/>
        <color auto="1"/>
      </font>
    </odxf>
    <ndxf>
      <font>
        <sz val="10"/>
        <color auto="1"/>
      </font>
    </ndxf>
  </rcc>
  <rcc rId="7557" sId="3" odxf="1" dxf="1">
    <nc r="O135">
      <v>0</v>
    </nc>
    <odxf>
      <font>
        <sz val="10"/>
        <color auto="1"/>
      </font>
    </odxf>
    <ndxf>
      <font>
        <sz val="10"/>
        <color auto="1"/>
      </font>
    </ndxf>
  </rcc>
  <rcc rId="7558" sId="3" odxf="1" dxf="1">
    <nc r="P135">
      <v>0</v>
    </nc>
    <odxf>
      <font>
        <sz val="10"/>
        <color auto="1"/>
      </font>
    </odxf>
    <ndxf>
      <font>
        <sz val="10"/>
        <color auto="1"/>
      </font>
    </ndxf>
  </rcc>
  <rcc rId="7559" sId="3" odxf="1" dxf="1">
    <nc r="Q135">
      <v>0</v>
    </nc>
    <odxf>
      <font>
        <sz val="10"/>
        <color auto="1"/>
      </font>
    </odxf>
    <ndxf>
      <font>
        <sz val="10"/>
        <color auto="1"/>
      </font>
    </ndxf>
  </rcc>
  <rcc rId="7560" sId="3" odxf="1" dxf="1">
    <nc r="R135">
      <v>0</v>
    </nc>
    <odxf>
      <font>
        <sz val="10"/>
        <color auto="1"/>
      </font>
    </odxf>
    <ndxf>
      <font>
        <sz val="10"/>
        <color auto="1"/>
      </font>
    </ndxf>
  </rcc>
  <rcc rId="7561" sId="3" odxf="1" dxf="1">
    <nc r="S135">
      <v>0</v>
    </nc>
    <odxf>
      <font>
        <sz val="10"/>
        <color auto="1"/>
      </font>
    </odxf>
    <ndxf>
      <font>
        <sz val="10"/>
        <color auto="1"/>
      </font>
    </ndxf>
  </rcc>
  <rcc rId="7562" sId="3" odxf="1" dxf="1">
    <nc r="T135">
      <v>0</v>
    </nc>
    <odxf>
      <font>
        <sz val="10"/>
        <color auto="1"/>
      </font>
    </odxf>
    <ndxf>
      <font>
        <sz val="10"/>
        <color auto="1"/>
      </font>
    </ndxf>
  </rcc>
  <rcc rId="7563" sId="3" odxf="1" dxf="1">
    <nc r="U135">
      <v>0</v>
    </nc>
    <odxf>
      <font>
        <sz val="10"/>
        <color auto="1"/>
      </font>
    </odxf>
    <ndxf>
      <font>
        <sz val="10"/>
        <color auto="1"/>
      </font>
    </ndxf>
  </rcc>
  <rcc rId="7564" sId="3" odxf="1" dxf="1">
    <nc r="V135">
      <v>0.3</v>
    </nc>
    <odxf>
      <font>
        <sz val="10"/>
        <color auto="1"/>
      </font>
    </odxf>
    <ndxf>
      <font>
        <sz val="10"/>
        <color auto="1"/>
      </font>
    </ndxf>
  </rcc>
  <rcc rId="7565" sId="3" odxf="1" dxf="1">
    <nc r="W135">
      <v>2.8</v>
    </nc>
    <odxf>
      <font>
        <sz val="10"/>
        <color auto="1"/>
      </font>
    </odxf>
    <ndxf>
      <font>
        <sz val="10"/>
        <color auto="1"/>
      </font>
    </ndxf>
  </rcc>
  <rcc rId="7566" sId="3" odxf="1" dxf="1">
    <nc r="X135">
      <v>0.6</v>
    </nc>
    <odxf>
      <font>
        <sz val="10"/>
        <color auto="1"/>
      </font>
    </odxf>
    <ndxf>
      <font>
        <sz val="10"/>
        <color auto="1"/>
      </font>
    </ndxf>
  </rcc>
  <rcc rId="7567" sId="3" odxf="1" dxf="1">
    <nc r="Y135">
      <v>-0.2</v>
    </nc>
    <odxf>
      <font>
        <sz val="10"/>
        <color auto="1"/>
      </font>
    </odxf>
    <ndxf>
      <font>
        <sz val="10"/>
        <color auto="1"/>
      </font>
    </ndxf>
  </rcc>
  <rcc rId="7568" sId="3" odxf="1" dxf="1">
    <nc r="Z135">
      <v>0.6</v>
    </nc>
    <odxf>
      <font>
        <sz val="10"/>
        <color auto="1"/>
      </font>
    </odxf>
    <ndxf>
      <font>
        <sz val="10"/>
        <color auto="1"/>
      </font>
    </ndxf>
  </rcc>
  <rcc rId="7569" sId="3" odxf="1" dxf="1">
    <nc r="AA135">
      <v>2</v>
    </nc>
    <odxf>
      <font>
        <sz val="10"/>
        <color auto="1"/>
      </font>
    </odxf>
    <ndxf>
      <font>
        <sz val="10"/>
        <color auto="1"/>
      </font>
    </ndxf>
  </rcc>
  <rcc rId="7570" sId="3" odxf="1" dxf="1">
    <nc r="AB135">
      <v>0.8</v>
    </nc>
    <odxf>
      <font>
        <sz val="10"/>
        <color auto="1"/>
      </font>
    </odxf>
    <ndxf>
      <font>
        <sz val="10"/>
        <color auto="1"/>
      </font>
    </ndxf>
  </rcc>
  <rcc rId="7571" sId="3" odxf="1" dxf="1">
    <nc r="AC135">
      <v>1.7</v>
    </nc>
    <odxf>
      <font>
        <sz val="10"/>
        <color auto="1"/>
      </font>
    </odxf>
    <ndxf>
      <font>
        <sz val="10"/>
        <color auto="1"/>
      </font>
    </ndxf>
  </rcc>
  <rcc rId="7572" sId="3" odxf="1" dxf="1">
    <nc r="AD135">
      <v>3.2</v>
    </nc>
    <odxf>
      <font>
        <sz val="10"/>
        <color auto="1"/>
      </font>
    </odxf>
    <ndxf>
      <font>
        <sz val="10"/>
        <color auto="1"/>
      </font>
    </ndxf>
  </rcc>
  <rcc rId="7573" sId="3" odxf="1" dxf="1">
    <nc r="AE135">
      <v>5.7</v>
    </nc>
    <odxf>
      <font>
        <sz val="10"/>
        <color auto="1"/>
      </font>
    </odxf>
    <ndxf>
      <font>
        <sz val="10"/>
        <color auto="1"/>
      </font>
    </ndxf>
  </rcc>
  <rcc rId="7574" sId="3" odxf="1" dxf="1">
    <nc r="AF135">
      <v>4.7</v>
    </nc>
    <odxf>
      <font>
        <sz val="10"/>
        <color auto="1"/>
      </font>
    </odxf>
    <ndxf>
      <font>
        <sz val="10"/>
        <color auto="1"/>
      </font>
    </ndxf>
  </rcc>
  <rcc rId="7575" sId="3" odxf="1" dxf="1">
    <nc r="AG135">
      <v>3.3</v>
    </nc>
    <odxf>
      <font>
        <sz val="10"/>
        <color auto="1"/>
      </font>
    </odxf>
    <ndxf>
      <font>
        <sz val="10"/>
        <color auto="1"/>
      </font>
    </ndxf>
  </rcc>
  <rcc rId="7576" sId="3" odxf="1" dxf="1">
    <nc r="AH135">
      <v>-0.1</v>
    </nc>
    <odxf>
      <font>
        <sz val="10"/>
        <color auto="1"/>
      </font>
    </odxf>
    <ndxf>
      <font>
        <sz val="10"/>
        <color auto="1"/>
      </font>
    </ndxf>
  </rcc>
  <rcc rId="7577" sId="3" odxf="1" dxf="1">
    <nc r="AI135">
      <v>0.8</v>
    </nc>
    <odxf>
      <font>
        <sz val="10"/>
        <color auto="1"/>
      </font>
    </odxf>
    <ndxf>
      <font>
        <sz val="10"/>
        <color auto="1"/>
      </font>
    </ndxf>
  </rcc>
  <rcc rId="7578" sId="3" odxf="1" dxf="1">
    <nc r="AJ135">
      <v>1.6</v>
    </nc>
    <odxf>
      <font>
        <sz val="10"/>
        <color auto="1"/>
      </font>
    </odxf>
    <ndxf>
      <font>
        <sz val="10"/>
        <color auto="1"/>
      </font>
    </ndxf>
  </rcc>
  <rcc rId="7579" sId="3" odxf="1" dxf="1">
    <nc r="AK135">
      <v>1.8</v>
    </nc>
    <odxf>
      <font>
        <sz val="10"/>
        <color auto="1"/>
      </font>
    </odxf>
    <ndxf>
      <font>
        <sz val="10"/>
        <color auto="1"/>
      </font>
    </ndxf>
  </rcc>
  <rcc rId="7580" sId="3" odxf="1" dxf="1">
    <nc r="AL135">
      <v>5</v>
    </nc>
    <odxf>
      <font>
        <sz val="10"/>
        <color auto="1"/>
      </font>
    </odxf>
    <ndxf>
      <font>
        <sz val="10"/>
        <color auto="1"/>
      </font>
    </ndxf>
  </rcc>
  <rcc rId="7581" sId="3" odxf="1" dxf="1">
    <nc r="AM135">
      <v>1.7</v>
    </nc>
    <odxf>
      <font>
        <sz val="10"/>
        <color auto="1"/>
      </font>
    </odxf>
    <ndxf>
      <font>
        <sz val="10"/>
        <color auto="1"/>
      </font>
    </ndxf>
  </rcc>
  <rcc rId="7582" sId="3" odxf="1" dxf="1">
    <nc r="AN135">
      <v>0.5</v>
    </nc>
    <odxf>
      <font>
        <sz val="10"/>
        <color auto="1"/>
      </font>
    </odxf>
    <ndxf>
      <font>
        <sz val="10"/>
        <color auto="1"/>
      </font>
    </ndxf>
  </rcc>
  <rcc rId="7583" sId="3" odxf="1" dxf="1">
    <nc r="AO135">
      <v>1.9</v>
    </nc>
    <odxf>
      <font>
        <sz val="10"/>
        <color auto="1"/>
      </font>
    </odxf>
    <ndxf>
      <font>
        <sz val="10"/>
        <color auto="1"/>
      </font>
    </ndxf>
  </rcc>
  <rcc rId="7584" sId="3" odxf="1" dxf="1">
    <nc r="AP135">
      <v>1.1000000000000001</v>
    </nc>
    <odxf>
      <font>
        <sz val="10"/>
        <color auto="1"/>
      </font>
    </odxf>
    <ndxf>
      <font>
        <sz val="10"/>
        <color auto="1"/>
      </font>
    </ndxf>
  </rcc>
  <rcc rId="7585" sId="3" odxf="1" dxf="1">
    <nc r="AQ135">
      <v>0</v>
    </nc>
    <odxf>
      <font>
        <sz val="10"/>
        <color auto="1"/>
      </font>
    </odxf>
    <ndxf>
      <font>
        <sz val="10"/>
        <color auto="1"/>
      </font>
    </ndxf>
  </rcc>
  <rcc rId="7586" sId="3" odxf="1" dxf="1">
    <nc r="AR135">
      <v>0</v>
    </nc>
    <odxf>
      <font>
        <sz val="10"/>
        <color auto="1"/>
      </font>
    </odxf>
    <ndxf>
      <font>
        <sz val="10"/>
        <color auto="1"/>
      </font>
    </ndxf>
  </rcc>
  <rcc rId="7587" sId="3" odxf="1" dxf="1">
    <nc r="AS135">
      <v>0</v>
    </nc>
    <odxf>
      <font>
        <sz val="10"/>
        <color auto="1"/>
      </font>
    </odxf>
    <ndxf>
      <font>
        <sz val="10"/>
        <color auto="1"/>
      </font>
    </ndxf>
  </rcc>
  <rcc rId="7588" sId="3" odxf="1" dxf="1">
    <nc r="AT135">
      <v>0</v>
    </nc>
    <odxf>
      <font>
        <sz val="10"/>
        <color auto="1"/>
      </font>
    </odxf>
    <ndxf>
      <font>
        <sz val="10"/>
        <color auto="1"/>
      </font>
    </ndxf>
  </rcc>
  <rcc rId="7589" sId="3" odxf="1" dxf="1">
    <nc r="AU135">
      <v>0</v>
    </nc>
    <odxf>
      <font>
        <sz val="10"/>
        <color auto="1"/>
      </font>
    </odxf>
    <ndxf>
      <font>
        <sz val="10"/>
        <color auto="1"/>
      </font>
    </ndxf>
  </rcc>
  <rcc rId="7590" sId="3" odxf="1" dxf="1">
    <nc r="AV135">
      <v>0</v>
    </nc>
    <odxf>
      <font>
        <sz val="10"/>
        <color auto="1"/>
      </font>
    </odxf>
    <ndxf>
      <font>
        <sz val="10"/>
        <color auto="1"/>
      </font>
    </ndxf>
  </rcc>
  <rcc rId="7591" sId="3" odxf="1" dxf="1">
    <nc r="AW135">
      <v>0</v>
    </nc>
    <odxf>
      <font>
        <sz val="10"/>
        <color auto="1"/>
      </font>
    </odxf>
    <ndxf>
      <font>
        <sz val="10"/>
        <color auto="1"/>
      </font>
    </ndxf>
  </rcc>
  <rcc rId="7592" sId="3" odxf="1" dxf="1">
    <nc r="AX135">
      <v>0</v>
    </nc>
    <odxf>
      <font>
        <sz val="10"/>
        <color auto="1"/>
      </font>
    </odxf>
    <ndxf>
      <font>
        <sz val="10"/>
        <color auto="1"/>
      </font>
    </ndxf>
  </rcc>
  <rcc rId="7593" sId="3" odxf="1" dxf="1">
    <nc r="AY135">
      <v>0</v>
    </nc>
    <odxf>
      <font>
        <sz val="10"/>
        <color auto="1"/>
      </font>
    </odxf>
    <ndxf>
      <font>
        <sz val="10"/>
        <color auto="1"/>
      </font>
    </ndxf>
  </rcc>
  <rcc rId="7594" sId="3" odxf="1" dxf="1">
    <nc r="AZ135">
      <v>0</v>
    </nc>
    <odxf>
      <font>
        <sz val="10"/>
        <color auto="1"/>
      </font>
    </odxf>
    <ndxf>
      <font>
        <sz val="10"/>
        <color auto="1"/>
      </font>
    </ndxf>
  </rcc>
  <rcc rId="7595" sId="3" odxf="1" dxf="1">
    <nc r="BA1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596" sId="3" odxf="1" dxf="1">
    <nc r="BB135">
      <v>0</v>
    </nc>
    <odxf>
      <font>
        <sz val="10"/>
        <color auto="1"/>
      </font>
    </odxf>
    <ndxf>
      <font>
        <sz val="10"/>
        <color auto="1"/>
      </font>
    </ndxf>
  </rcc>
  <rcc rId="7597" sId="3" odxf="1" dxf="1">
    <nc r="BC1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598" sId="3" odxf="1" dxf="1">
    <nc r="BD135">
      <v>0</v>
    </nc>
    <odxf>
      <font>
        <sz val="10"/>
        <color auto="1"/>
      </font>
    </odxf>
    <ndxf>
      <font>
        <sz val="10"/>
        <color auto="1"/>
      </font>
    </ndxf>
  </rcc>
  <rcc rId="7599" sId="3" odxf="1" dxf="1">
    <nc r="BE1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600" sId="3" odxf="1" dxf="1">
    <nc r="BF135">
      <v>9.1999999999999993</v>
    </nc>
    <odxf>
      <font>
        <sz val="10"/>
        <color auto="1"/>
      </font>
    </odxf>
    <ndxf>
      <font>
        <sz val="10"/>
        <color auto="1"/>
      </font>
    </ndxf>
  </rcc>
  <rcc rId="7601" sId="3" odxf="1" dxf="1">
    <nc r="BG135">
      <v>46.5</v>
    </nc>
    <odxf>
      <font>
        <sz val="10"/>
        <color auto="1"/>
      </font>
    </odxf>
    <ndxf>
      <font>
        <sz val="10"/>
        <color auto="1"/>
      </font>
    </ndxf>
  </rcc>
  <rcc rId="7602" sId="3" odxf="1" dxf="1">
    <nc r="BH135">
      <v>0</v>
    </nc>
    <odxf>
      <font>
        <sz val="10"/>
        <color auto="1"/>
      </font>
    </odxf>
    <ndxf>
      <font>
        <sz val="10"/>
        <color auto="1"/>
      </font>
    </ndxf>
  </rcc>
  <rfmt sheetId="3" sqref="A135:XFD135" start="0" length="0">
    <dxf>
      <alignment vertical="center" wrapText="1"/>
    </dxf>
  </rfmt>
  <rfmt sheetId="3" sqref="A136" start="0" length="0">
    <dxf>
      <font>
        <sz val="10"/>
        <color auto="1"/>
      </font>
    </dxf>
  </rfmt>
  <rfmt sheetId="3" sqref="B136" start="0" length="0">
    <dxf>
      <font>
        <sz val="10"/>
        <color auto="1"/>
      </font>
    </dxf>
  </rfmt>
  <rfmt sheetId="3" sqref="C136" start="0" length="0">
    <dxf>
      <font>
        <sz val="10"/>
        <color auto="1"/>
      </font>
    </dxf>
  </rfmt>
  <rfmt sheetId="3" sqref="D136" start="0" length="0">
    <dxf>
      <font>
        <sz val="10"/>
        <color auto="1"/>
      </font>
    </dxf>
  </rfmt>
  <rcc rId="7603" sId="3" odxf="1" dxf="1">
    <oc r="E136" t="inlineStr">
      <is>
        <t>NMĐMT NINH PHƯỚC 6.2</t>
      </is>
    </oc>
    <nc r="E136" t="inlineStr">
      <is>
        <t>NMĐMT MỸ SƠN 2</t>
      </is>
    </nc>
    <odxf>
      <font>
        <sz val="10"/>
        <color auto="1"/>
      </font>
    </odxf>
    <ndxf>
      <font>
        <sz val="10"/>
        <color auto="1"/>
      </font>
    </ndxf>
  </rcc>
  <rfmt sheetId="3" sqref="F136" start="0" length="0">
    <dxf>
      <font>
        <sz val="10"/>
        <color auto="1"/>
      </font>
    </dxf>
  </rfmt>
  <rcc rId="7604" sId="3" odxf="1" dxf="1">
    <nc r="G13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605" sId="3" odxf="1" dxf="1">
    <nc r="H136">
      <v>182.1</v>
    </nc>
    <odxf>
      <font>
        <sz val="10"/>
        <color auto="1"/>
      </font>
    </odxf>
    <ndxf>
      <font>
        <sz val="10"/>
        <color auto="1"/>
      </font>
    </ndxf>
  </rcc>
  <rfmt sheetId="3" sqref="I136" start="0" length="0">
    <dxf>
      <font>
        <sz val="10"/>
        <color auto="1"/>
      </font>
    </dxf>
  </rfmt>
  <rcc rId="7606" sId="3" odxf="1" dxf="1">
    <nc r="J136">
      <v>0</v>
    </nc>
    <odxf>
      <font>
        <sz val="10"/>
        <color auto="1"/>
      </font>
    </odxf>
    <ndxf>
      <font>
        <sz val="10"/>
        <color auto="1"/>
      </font>
    </ndxf>
  </rcc>
  <rcc rId="7607" sId="3" odxf="1" dxf="1">
    <nc r="K136">
      <v>0</v>
    </nc>
    <odxf>
      <font>
        <sz val="10"/>
        <color auto="1"/>
      </font>
    </odxf>
    <ndxf>
      <font>
        <sz val="10"/>
        <color auto="1"/>
      </font>
    </ndxf>
  </rcc>
  <rcc rId="7608" sId="3" odxf="1" dxf="1">
    <nc r="L136">
      <v>0</v>
    </nc>
    <odxf>
      <font>
        <sz val="10"/>
        <color auto="1"/>
      </font>
    </odxf>
    <ndxf>
      <font>
        <sz val="10"/>
        <color auto="1"/>
      </font>
    </ndxf>
  </rcc>
  <rcc rId="7609" sId="3" odxf="1" dxf="1">
    <nc r="M136">
      <v>0</v>
    </nc>
    <odxf>
      <font>
        <sz val="10"/>
        <color auto="1"/>
      </font>
    </odxf>
    <ndxf>
      <font>
        <sz val="10"/>
        <color auto="1"/>
      </font>
    </ndxf>
  </rcc>
  <rcc rId="7610" sId="3" odxf="1" dxf="1">
    <nc r="N136">
      <v>0</v>
    </nc>
    <odxf>
      <font>
        <sz val="10"/>
        <color auto="1"/>
      </font>
    </odxf>
    <ndxf>
      <font>
        <sz val="10"/>
        <color auto="1"/>
      </font>
    </ndxf>
  </rcc>
  <rcc rId="7611" sId="3" odxf="1" dxf="1">
    <nc r="O136">
      <v>0</v>
    </nc>
    <odxf>
      <font>
        <sz val="10"/>
        <color auto="1"/>
      </font>
    </odxf>
    <ndxf>
      <font>
        <sz val="10"/>
        <color auto="1"/>
      </font>
    </ndxf>
  </rcc>
  <rcc rId="7612" sId="3" odxf="1" dxf="1">
    <nc r="P136">
      <v>0</v>
    </nc>
    <odxf>
      <font>
        <sz val="10"/>
        <color auto="1"/>
      </font>
    </odxf>
    <ndxf>
      <font>
        <sz val="10"/>
        <color auto="1"/>
      </font>
    </ndxf>
  </rcc>
  <rcc rId="7613" sId="3" odxf="1" dxf="1">
    <nc r="Q136">
      <v>0</v>
    </nc>
    <odxf>
      <font>
        <sz val="10"/>
        <color auto="1"/>
      </font>
    </odxf>
    <ndxf>
      <font>
        <sz val="10"/>
        <color auto="1"/>
      </font>
    </ndxf>
  </rcc>
  <rcc rId="7614" sId="3" odxf="1" dxf="1">
    <nc r="R136">
      <v>0</v>
    </nc>
    <odxf>
      <font>
        <sz val="10"/>
        <color auto="1"/>
      </font>
    </odxf>
    <ndxf>
      <font>
        <sz val="10"/>
        <color auto="1"/>
      </font>
    </ndxf>
  </rcc>
  <rcc rId="7615" sId="3" odxf="1" dxf="1">
    <nc r="S136">
      <v>0</v>
    </nc>
    <odxf>
      <font>
        <sz val="10"/>
        <color auto="1"/>
      </font>
    </odxf>
    <ndxf>
      <font>
        <sz val="10"/>
        <color auto="1"/>
      </font>
    </ndxf>
  </rcc>
  <rcc rId="7616" sId="3" odxf="1" dxf="1">
    <nc r="T136">
      <v>0</v>
    </nc>
    <odxf>
      <font>
        <sz val="10"/>
        <color auto="1"/>
      </font>
    </odxf>
    <ndxf>
      <font>
        <sz val="10"/>
        <color auto="1"/>
      </font>
    </ndxf>
  </rcc>
  <rcc rId="7617" sId="3" odxf="1" dxf="1">
    <nc r="U136">
      <v>0</v>
    </nc>
    <odxf>
      <font>
        <sz val="10"/>
        <color auto="1"/>
      </font>
    </odxf>
    <ndxf>
      <font>
        <sz val="10"/>
        <color auto="1"/>
      </font>
    </ndxf>
  </rcc>
  <rcc rId="7618" sId="3" odxf="1" dxf="1">
    <nc r="V136">
      <v>7.5</v>
    </nc>
    <odxf>
      <font>
        <sz val="10"/>
        <color auto="1"/>
      </font>
    </odxf>
    <ndxf>
      <font>
        <sz val="10"/>
        <color auto="1"/>
      </font>
    </ndxf>
  </rcc>
  <rcc rId="7619" sId="3" odxf="1" dxf="1">
    <nc r="W136">
      <v>8.8000000000000007</v>
    </nc>
    <odxf>
      <font>
        <sz val="10"/>
        <color auto="1"/>
      </font>
    </odxf>
    <ndxf>
      <font>
        <sz val="10"/>
        <color auto="1"/>
      </font>
    </ndxf>
  </rcc>
  <rcc rId="7620" sId="3" odxf="1" dxf="1">
    <nc r="X136">
      <v>4.3</v>
    </nc>
    <odxf>
      <font>
        <sz val="10"/>
        <color auto="1"/>
      </font>
    </odxf>
    <ndxf>
      <font>
        <sz val="10"/>
        <color auto="1"/>
      </font>
    </ndxf>
  </rcc>
  <rcc rId="7621" sId="3" odxf="1" dxf="1">
    <nc r="Y136">
      <v>7.7</v>
    </nc>
    <odxf>
      <font>
        <sz val="10"/>
        <color auto="1"/>
      </font>
    </odxf>
    <ndxf>
      <font>
        <sz val="10"/>
        <color auto="1"/>
      </font>
    </ndxf>
  </rcc>
  <rcc rId="7622" sId="3" odxf="1" dxf="1">
    <nc r="Z136">
      <v>21.5</v>
    </nc>
    <odxf>
      <font>
        <sz val="10"/>
        <color auto="1"/>
      </font>
    </odxf>
    <ndxf>
      <font>
        <sz val="10"/>
        <color auto="1"/>
      </font>
    </ndxf>
  </rcc>
  <rcc rId="7623" sId="3" odxf="1" dxf="1">
    <nc r="AA136">
      <v>31.7</v>
    </nc>
    <odxf>
      <font>
        <sz val="10"/>
        <color auto="1"/>
      </font>
    </odxf>
    <ndxf>
      <font>
        <sz val="10"/>
        <color auto="1"/>
      </font>
    </ndxf>
  </rcc>
  <rcc rId="7624" sId="3" odxf="1" dxf="1">
    <nc r="AB136">
      <v>17.600000000000001</v>
    </nc>
    <odxf>
      <font>
        <sz val="10"/>
        <color auto="1"/>
      </font>
    </odxf>
    <ndxf>
      <font>
        <sz val="10"/>
        <color auto="1"/>
      </font>
    </ndxf>
  </rcc>
  <rcc rId="7625" sId="3" odxf="1" dxf="1">
    <nc r="AC136">
      <v>18.7</v>
    </nc>
    <odxf>
      <font>
        <sz val="10"/>
        <color auto="1"/>
      </font>
    </odxf>
    <ndxf>
      <font>
        <sz val="10"/>
        <color auto="1"/>
      </font>
    </ndxf>
  </rcc>
  <rcc rId="7626" sId="3" odxf="1" dxf="1">
    <nc r="AD136">
      <v>22.5</v>
    </nc>
    <odxf>
      <font>
        <sz val="10"/>
        <color auto="1"/>
      </font>
    </odxf>
    <ndxf>
      <font>
        <sz val="10"/>
        <color auto="1"/>
      </font>
    </ndxf>
  </rcc>
  <rcc rId="7627" sId="3" odxf="1" dxf="1">
    <nc r="AE136">
      <v>39.6</v>
    </nc>
    <odxf>
      <font>
        <sz val="10"/>
        <color auto="1"/>
      </font>
    </odxf>
    <ndxf>
      <font>
        <sz val="10"/>
        <color auto="1"/>
      </font>
    </ndxf>
  </rcc>
  <rcc rId="7628" sId="3" odxf="1" dxf="1">
    <nc r="AF136">
      <v>27.3</v>
    </nc>
    <odxf>
      <font>
        <sz val="10"/>
        <color auto="1"/>
      </font>
    </odxf>
    <ndxf>
      <font>
        <sz val="10"/>
        <color auto="1"/>
      </font>
    </ndxf>
  </rcc>
  <rcc rId="7629" sId="3" odxf="1" dxf="1">
    <nc r="AG136">
      <v>16.7</v>
    </nc>
    <odxf>
      <font>
        <sz val="10"/>
        <color auto="1"/>
      </font>
    </odxf>
    <ndxf>
      <font>
        <sz val="10"/>
        <color auto="1"/>
      </font>
    </ndxf>
  </rcc>
  <rcc rId="7630" sId="3" odxf="1" dxf="1">
    <nc r="AH136">
      <v>17.399999999999999</v>
    </nc>
    <odxf>
      <font>
        <sz val="10"/>
        <color auto="1"/>
      </font>
    </odxf>
    <ndxf>
      <font>
        <sz val="10"/>
        <color auto="1"/>
      </font>
    </ndxf>
  </rcc>
  <rcc rId="7631" sId="3" odxf="1" dxf="1">
    <nc r="AI136">
      <v>37.1</v>
    </nc>
    <odxf>
      <font>
        <sz val="10"/>
        <color auto="1"/>
      </font>
    </odxf>
    <ndxf>
      <font>
        <sz val="10"/>
        <color auto="1"/>
      </font>
    </ndxf>
  </rcc>
  <rcc rId="7632" sId="3" odxf="1" dxf="1">
    <nc r="AJ136">
      <v>35.1</v>
    </nc>
    <odxf>
      <font>
        <sz val="10"/>
        <color auto="1"/>
      </font>
    </odxf>
    <ndxf>
      <font>
        <sz val="10"/>
        <color auto="1"/>
      </font>
    </ndxf>
  </rcc>
  <rcc rId="7633" sId="3" odxf="1" dxf="1">
    <nc r="AK136">
      <v>12.2</v>
    </nc>
    <odxf>
      <font>
        <sz val="10"/>
        <color auto="1"/>
      </font>
    </odxf>
    <ndxf>
      <font>
        <sz val="10"/>
        <color auto="1"/>
      </font>
    </ndxf>
  </rcc>
  <rcc rId="7634" sId="3" odxf="1" dxf="1">
    <nc r="AL136">
      <v>31.2</v>
    </nc>
    <odxf>
      <font>
        <sz val="10"/>
        <color auto="1"/>
      </font>
    </odxf>
    <ndxf>
      <font>
        <sz val="10"/>
        <color auto="1"/>
      </font>
    </ndxf>
  </rcc>
  <rcc rId="7635" sId="3" odxf="1" dxf="1">
    <nc r="AM136">
      <v>13.4</v>
    </nc>
    <odxf>
      <font>
        <sz val="10"/>
        <color auto="1"/>
      </font>
    </odxf>
    <ndxf>
      <font>
        <sz val="10"/>
        <color auto="1"/>
      </font>
    </ndxf>
  </rcc>
  <rcc rId="7636" sId="3" odxf="1" dxf="1">
    <nc r="AN136">
      <v>12.6</v>
    </nc>
    <odxf>
      <font>
        <sz val="10"/>
        <color auto="1"/>
      </font>
    </odxf>
    <ndxf>
      <font>
        <sz val="10"/>
        <color auto="1"/>
      </font>
    </ndxf>
  </rcc>
  <rcc rId="7637" sId="3" odxf="1" dxf="1">
    <nc r="AO136">
      <v>12</v>
    </nc>
    <odxf>
      <font>
        <sz val="10"/>
        <color auto="1"/>
      </font>
    </odxf>
    <ndxf>
      <font>
        <sz val="10"/>
        <color auto="1"/>
      </font>
    </ndxf>
  </rcc>
  <rcc rId="7638" sId="3" odxf="1" dxf="1">
    <nc r="AP136">
      <v>7.1</v>
    </nc>
    <odxf>
      <font>
        <sz val="10"/>
        <color auto="1"/>
      </font>
    </odxf>
    <ndxf>
      <font>
        <sz val="10"/>
        <color auto="1"/>
      </font>
    </ndxf>
  </rcc>
  <rcc rId="7639" sId="3" odxf="1" dxf="1">
    <nc r="AQ136">
      <v>0</v>
    </nc>
    <odxf>
      <font>
        <sz val="10"/>
        <color auto="1"/>
      </font>
    </odxf>
    <ndxf>
      <font>
        <sz val="10"/>
        <color auto="1"/>
      </font>
    </ndxf>
  </rcc>
  <rcc rId="7640" sId="3" odxf="1" dxf="1">
    <nc r="AR136">
      <v>0</v>
    </nc>
    <odxf>
      <font>
        <sz val="10"/>
        <color auto="1"/>
      </font>
    </odxf>
    <ndxf>
      <font>
        <sz val="10"/>
        <color auto="1"/>
      </font>
    </ndxf>
  </rcc>
  <rcc rId="7641" sId="3" odxf="1" dxf="1">
    <nc r="AS136">
      <v>0</v>
    </nc>
    <odxf>
      <font>
        <sz val="10"/>
        <color auto="1"/>
      </font>
    </odxf>
    <ndxf>
      <font>
        <sz val="10"/>
        <color auto="1"/>
      </font>
    </ndxf>
  </rcc>
  <rcc rId="7642" sId="3" odxf="1" dxf="1">
    <nc r="AT136">
      <v>0</v>
    </nc>
    <odxf>
      <font>
        <sz val="10"/>
        <color auto="1"/>
      </font>
    </odxf>
    <ndxf>
      <font>
        <sz val="10"/>
        <color auto="1"/>
      </font>
    </ndxf>
  </rcc>
  <rcc rId="7643" sId="3" odxf="1" dxf="1">
    <nc r="AU136">
      <v>0</v>
    </nc>
    <odxf>
      <font>
        <sz val="10"/>
        <color auto="1"/>
      </font>
    </odxf>
    <ndxf>
      <font>
        <sz val="10"/>
        <color auto="1"/>
      </font>
    </ndxf>
  </rcc>
  <rcc rId="7644" sId="3" odxf="1" dxf="1">
    <nc r="AV136">
      <v>0</v>
    </nc>
    <odxf>
      <font>
        <sz val="10"/>
        <color auto="1"/>
      </font>
    </odxf>
    <ndxf>
      <font>
        <sz val="10"/>
        <color auto="1"/>
      </font>
    </ndxf>
  </rcc>
  <rcc rId="7645" sId="3" odxf="1" dxf="1">
    <nc r="AW136">
      <v>0</v>
    </nc>
    <odxf>
      <font>
        <sz val="10"/>
        <color auto="1"/>
      </font>
    </odxf>
    <ndxf>
      <font>
        <sz val="10"/>
        <color auto="1"/>
      </font>
    </ndxf>
  </rcc>
  <rcc rId="7646" sId="3" odxf="1" dxf="1">
    <nc r="AX136">
      <v>0</v>
    </nc>
    <odxf>
      <font>
        <sz val="10"/>
        <color auto="1"/>
      </font>
    </odxf>
    <ndxf>
      <font>
        <sz val="10"/>
        <color auto="1"/>
      </font>
    </ndxf>
  </rcc>
  <rcc rId="7647" sId="3" odxf="1" dxf="1">
    <nc r="AY136">
      <v>0</v>
    </nc>
    <odxf>
      <font>
        <sz val="10"/>
        <color auto="1"/>
      </font>
    </odxf>
    <ndxf>
      <font>
        <sz val="10"/>
        <color auto="1"/>
      </font>
    </ndxf>
  </rcc>
  <rcc rId="7648" sId="3" odxf="1" dxf="1">
    <nc r="AZ136">
      <v>0</v>
    </nc>
    <odxf>
      <font>
        <sz val="10"/>
        <color auto="1"/>
      </font>
    </odxf>
    <ndxf>
      <font>
        <sz val="10"/>
        <color auto="1"/>
      </font>
    </ndxf>
  </rcc>
  <rcc rId="7649" sId="3" odxf="1" dxf="1">
    <nc r="BA1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650" sId="3" odxf="1" dxf="1">
    <nc r="BB136">
      <v>0</v>
    </nc>
    <odxf>
      <font>
        <sz val="10"/>
        <color auto="1"/>
      </font>
    </odxf>
    <ndxf>
      <font>
        <sz val="10"/>
        <color auto="1"/>
      </font>
    </ndxf>
  </rcc>
  <rcc rId="7651" sId="3" odxf="1" dxf="1">
    <nc r="BC1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652" sId="3" odxf="1" dxf="1">
    <nc r="BD136">
      <v>0</v>
    </nc>
    <odxf>
      <font>
        <sz val="10"/>
        <color auto="1"/>
      </font>
    </odxf>
    <ndxf>
      <font>
        <sz val="10"/>
        <color auto="1"/>
      </font>
    </ndxf>
  </rcc>
  <rcc rId="7653" sId="3" odxf="1" dxf="1">
    <nc r="BE1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654" sId="3" odxf="1" dxf="1">
    <nc r="BF136">
      <v>7.6</v>
    </nc>
    <odxf>
      <font>
        <sz val="10"/>
        <color auto="1"/>
      </font>
    </odxf>
    <ndxf>
      <font>
        <sz val="10"/>
        <color auto="1"/>
      </font>
    </ndxf>
  </rcc>
  <rcc rId="7655" sId="3" odxf="1" dxf="1">
    <nc r="BG136">
      <v>39.6</v>
    </nc>
    <odxf>
      <font>
        <sz val="10"/>
        <color auto="1"/>
      </font>
    </odxf>
    <ndxf>
      <font>
        <sz val="10"/>
        <color auto="1"/>
      </font>
    </ndxf>
  </rcc>
  <rcc rId="7656" sId="3" odxf="1" dxf="1">
    <nc r="BH136">
      <v>0</v>
    </nc>
    <odxf>
      <font>
        <sz val="10"/>
        <color auto="1"/>
      </font>
    </odxf>
    <ndxf>
      <font>
        <sz val="10"/>
        <color auto="1"/>
      </font>
    </ndxf>
  </rcc>
  <rfmt sheetId="3" sqref="A136:XFD136" start="0" length="0">
    <dxf>
      <alignment vertical="center" wrapText="1"/>
    </dxf>
  </rfmt>
  <rfmt sheetId="3" sqref="A137" start="0" length="0">
    <dxf>
      <font>
        <sz val="10"/>
        <color auto="1"/>
      </font>
    </dxf>
  </rfmt>
  <rfmt sheetId="3" sqref="B137" start="0" length="0">
    <dxf>
      <font>
        <sz val="10"/>
        <color auto="1"/>
      </font>
    </dxf>
  </rfmt>
  <rfmt sheetId="3" sqref="C137" start="0" length="0">
    <dxf>
      <font>
        <sz val="10"/>
        <color auto="1"/>
      </font>
    </dxf>
  </rfmt>
  <rfmt sheetId="3" sqref="D137" start="0" length="0">
    <dxf>
      <font>
        <sz val="10"/>
        <color auto="1"/>
      </font>
    </dxf>
  </rfmt>
  <rcc rId="7657" sId="3" odxf="1" dxf="1">
    <oc r="E137" t="inlineStr">
      <is>
        <t>NMĐMT NINH PHƯỚC 6.2</t>
      </is>
    </oc>
    <nc r="E137" t="inlineStr">
      <is>
        <t>NMĐMT MỸ SƠN 2</t>
      </is>
    </nc>
    <odxf>
      <font>
        <sz val="10"/>
        <color auto="1"/>
      </font>
    </odxf>
    <ndxf>
      <font>
        <sz val="10"/>
        <color auto="1"/>
      </font>
    </ndxf>
  </rcc>
  <rfmt sheetId="3" sqref="F137" start="0" length="0">
    <dxf>
      <font>
        <sz val="10"/>
        <color auto="1"/>
      </font>
    </dxf>
  </rfmt>
  <rcc rId="7658" sId="3" odxf="1" dxf="1">
    <nc r="G13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659" sId="3" odxf="1" dxf="1">
    <nc r="H137">
      <v>182.1</v>
    </nc>
    <odxf>
      <font>
        <sz val="10"/>
        <color auto="1"/>
      </font>
    </odxf>
    <ndxf>
      <font>
        <sz val="10"/>
        <color auto="1"/>
      </font>
    </ndxf>
  </rcc>
  <rfmt sheetId="3" sqref="I137" start="0" length="0">
    <dxf>
      <font>
        <sz val="10"/>
        <color auto="1"/>
      </font>
    </dxf>
  </rfmt>
  <rcc rId="7660" sId="3" odxf="1" dxf="1">
    <nc r="J137">
      <v>0</v>
    </nc>
    <odxf>
      <font>
        <sz val="10"/>
        <color auto="1"/>
      </font>
    </odxf>
    <ndxf>
      <font>
        <sz val="10"/>
        <color auto="1"/>
      </font>
    </ndxf>
  </rcc>
  <rcc rId="7661" sId="3" odxf="1" dxf="1">
    <nc r="K137">
      <v>0</v>
    </nc>
    <odxf>
      <font>
        <sz val="10"/>
        <color auto="1"/>
      </font>
    </odxf>
    <ndxf>
      <font>
        <sz val="10"/>
        <color auto="1"/>
      </font>
    </ndxf>
  </rcc>
  <rcc rId="7662" sId="3" odxf="1" dxf="1">
    <nc r="L137">
      <v>0</v>
    </nc>
    <odxf>
      <font>
        <sz val="10"/>
        <color auto="1"/>
      </font>
    </odxf>
    <ndxf>
      <font>
        <sz val="10"/>
        <color auto="1"/>
      </font>
    </ndxf>
  </rcc>
  <rcc rId="7663" sId="3" odxf="1" dxf="1">
    <nc r="M137">
      <v>0</v>
    </nc>
    <odxf>
      <font>
        <sz val="10"/>
        <color auto="1"/>
      </font>
    </odxf>
    <ndxf>
      <font>
        <sz val="10"/>
        <color auto="1"/>
      </font>
    </ndxf>
  </rcc>
  <rcc rId="7664" sId="3" odxf="1" dxf="1">
    <nc r="N137">
      <v>0</v>
    </nc>
    <odxf>
      <font>
        <sz val="10"/>
        <color auto="1"/>
      </font>
    </odxf>
    <ndxf>
      <font>
        <sz val="10"/>
        <color auto="1"/>
      </font>
    </ndxf>
  </rcc>
  <rcc rId="7665" sId="3" odxf="1" dxf="1">
    <nc r="O137">
      <v>0</v>
    </nc>
    <odxf>
      <font>
        <sz val="10"/>
        <color auto="1"/>
      </font>
    </odxf>
    <ndxf>
      <font>
        <sz val="10"/>
        <color auto="1"/>
      </font>
    </ndxf>
  </rcc>
  <rcc rId="7666" sId="3" odxf="1" dxf="1">
    <nc r="P137">
      <v>0</v>
    </nc>
    <odxf>
      <font>
        <sz val="10"/>
        <color auto="1"/>
      </font>
    </odxf>
    <ndxf>
      <font>
        <sz val="10"/>
        <color auto="1"/>
      </font>
    </ndxf>
  </rcc>
  <rcc rId="7667" sId="3" odxf="1" dxf="1">
    <nc r="Q137">
      <v>0</v>
    </nc>
    <odxf>
      <font>
        <sz val="10"/>
        <color auto="1"/>
      </font>
    </odxf>
    <ndxf>
      <font>
        <sz val="10"/>
        <color auto="1"/>
      </font>
    </ndxf>
  </rcc>
  <rcc rId="7668" sId="3" odxf="1" dxf="1">
    <nc r="R137">
      <v>0</v>
    </nc>
    <odxf>
      <font>
        <sz val="10"/>
        <color auto="1"/>
      </font>
    </odxf>
    <ndxf>
      <font>
        <sz val="10"/>
        <color auto="1"/>
      </font>
    </ndxf>
  </rcc>
  <rcc rId="7669" sId="3" odxf="1" dxf="1">
    <nc r="S137">
      <v>0</v>
    </nc>
    <odxf>
      <font>
        <sz val="10"/>
        <color auto="1"/>
      </font>
    </odxf>
    <ndxf>
      <font>
        <sz val="10"/>
        <color auto="1"/>
      </font>
    </ndxf>
  </rcc>
  <rcc rId="7670" sId="3" odxf="1" dxf="1">
    <nc r="T137">
      <v>0</v>
    </nc>
    <odxf>
      <font>
        <sz val="10"/>
        <color auto="1"/>
      </font>
    </odxf>
    <ndxf>
      <font>
        <sz val="10"/>
        <color auto="1"/>
      </font>
    </ndxf>
  </rcc>
  <rcc rId="7671" sId="3" odxf="1" dxf="1">
    <nc r="U137">
      <v>0</v>
    </nc>
    <odxf>
      <font>
        <sz val="10"/>
        <color auto="1"/>
      </font>
    </odxf>
    <ndxf>
      <font>
        <sz val="10"/>
        <color auto="1"/>
      </font>
    </ndxf>
  </rcc>
  <rcc rId="7672" sId="3" odxf="1" dxf="1">
    <nc r="V137">
      <v>0.4</v>
    </nc>
    <odxf>
      <font>
        <sz val="10"/>
        <color auto="1"/>
      </font>
    </odxf>
    <ndxf>
      <font>
        <sz val="10"/>
        <color auto="1"/>
      </font>
    </ndxf>
  </rcc>
  <rcc rId="7673" sId="3" odxf="1" dxf="1">
    <nc r="W137">
      <v>1.5</v>
    </nc>
    <odxf>
      <font>
        <sz val="10"/>
        <color auto="1"/>
      </font>
    </odxf>
    <ndxf>
      <font>
        <sz val="10"/>
        <color auto="1"/>
      </font>
    </ndxf>
  </rcc>
  <rcc rId="7674" sId="3" odxf="1" dxf="1">
    <nc r="X137">
      <v>0.9</v>
    </nc>
    <odxf>
      <font>
        <sz val="10"/>
        <color auto="1"/>
      </font>
    </odxf>
    <ndxf>
      <font>
        <sz val="10"/>
        <color auto="1"/>
      </font>
    </ndxf>
  </rcc>
  <rcc rId="7675" sId="3" odxf="1" dxf="1">
    <nc r="Y137">
      <v>0.1</v>
    </nc>
    <odxf>
      <font>
        <sz val="10"/>
        <color auto="1"/>
      </font>
    </odxf>
    <ndxf>
      <font>
        <sz val="10"/>
        <color auto="1"/>
      </font>
    </ndxf>
  </rcc>
  <rcc rId="7676" sId="3" odxf="1" dxf="1">
    <nc r="Z137">
      <v>1.3</v>
    </nc>
    <odxf>
      <font>
        <sz val="10"/>
        <color auto="1"/>
      </font>
    </odxf>
    <ndxf>
      <font>
        <sz val="10"/>
        <color auto="1"/>
      </font>
    </ndxf>
  </rcc>
  <rcc rId="7677" sId="3" odxf="1" dxf="1">
    <nc r="AA137">
      <v>1.2</v>
    </nc>
    <odxf>
      <font>
        <sz val="10"/>
        <color auto="1"/>
      </font>
    </odxf>
    <ndxf>
      <font>
        <sz val="10"/>
        <color auto="1"/>
      </font>
    </ndxf>
  </rcc>
  <rcc rId="7678" sId="3" odxf="1" dxf="1">
    <nc r="AB137">
      <v>0.9</v>
    </nc>
    <odxf>
      <font>
        <sz val="10"/>
        <color auto="1"/>
      </font>
    </odxf>
    <ndxf>
      <font>
        <sz val="10"/>
        <color auto="1"/>
      </font>
    </ndxf>
  </rcc>
  <rcc rId="7679" sId="3" odxf="1" dxf="1">
    <nc r="AC137">
      <v>1.8</v>
    </nc>
    <odxf>
      <font>
        <sz val="10"/>
        <color auto="1"/>
      </font>
    </odxf>
    <ndxf>
      <font>
        <sz val="10"/>
        <color auto="1"/>
      </font>
    </ndxf>
  </rcc>
  <rcc rId="7680" sId="3" odxf="1" dxf="1">
    <nc r="AD137">
      <v>1.7</v>
    </nc>
    <odxf>
      <font>
        <sz val="10"/>
        <color auto="1"/>
      </font>
    </odxf>
    <ndxf>
      <font>
        <sz val="10"/>
        <color auto="1"/>
      </font>
    </ndxf>
  </rcc>
  <rcc rId="7681" sId="3" odxf="1" dxf="1">
    <nc r="AE137">
      <v>2</v>
    </nc>
    <odxf>
      <font>
        <sz val="10"/>
        <color auto="1"/>
      </font>
    </odxf>
    <ndxf>
      <font>
        <sz val="10"/>
        <color auto="1"/>
      </font>
    </ndxf>
  </rcc>
  <rcc rId="7682" sId="3" odxf="1" dxf="1">
    <nc r="AF137">
      <v>2.7</v>
    </nc>
    <odxf>
      <font>
        <sz val="10"/>
        <color auto="1"/>
      </font>
    </odxf>
    <ndxf>
      <font>
        <sz val="10"/>
        <color auto="1"/>
      </font>
    </ndxf>
  </rcc>
  <rcc rId="7683" sId="3" odxf="1" dxf="1">
    <nc r="AG137">
      <v>2.4</v>
    </nc>
    <odxf>
      <font>
        <sz val="10"/>
        <color auto="1"/>
      </font>
    </odxf>
    <ndxf>
      <font>
        <sz val="10"/>
        <color auto="1"/>
      </font>
    </ndxf>
  </rcc>
  <rcc rId="7684" sId="3" odxf="1" dxf="1">
    <nc r="AH137">
      <v>1.1000000000000001</v>
    </nc>
    <odxf>
      <font>
        <sz val="10"/>
        <color auto="1"/>
      </font>
    </odxf>
    <ndxf>
      <font>
        <sz val="10"/>
        <color auto="1"/>
      </font>
    </ndxf>
  </rcc>
  <rcc rId="7685" sId="3" odxf="1" dxf="1">
    <nc r="AI137">
      <v>1</v>
    </nc>
    <odxf>
      <font>
        <sz val="10"/>
        <color auto="1"/>
      </font>
    </odxf>
    <ndxf>
      <font>
        <sz val="10"/>
        <color auto="1"/>
      </font>
    </ndxf>
  </rcc>
  <rcc rId="7686" sId="3" odxf="1" dxf="1">
    <nc r="AJ137">
      <v>1</v>
    </nc>
    <odxf>
      <font>
        <sz val="10"/>
        <color auto="1"/>
      </font>
    </odxf>
    <ndxf>
      <font>
        <sz val="10"/>
        <color auto="1"/>
      </font>
    </ndxf>
  </rcc>
  <rcc rId="7687" sId="3" odxf="1" dxf="1">
    <nc r="AK137">
      <v>0.7</v>
    </nc>
    <odxf>
      <font>
        <sz val="10"/>
        <color auto="1"/>
      </font>
    </odxf>
    <ndxf>
      <font>
        <sz val="10"/>
        <color auto="1"/>
      </font>
    </ndxf>
  </rcc>
  <rcc rId="7688" sId="3" odxf="1" dxf="1">
    <nc r="AL137">
      <v>0.8</v>
    </nc>
    <odxf>
      <font>
        <sz val="10"/>
        <color auto="1"/>
      </font>
    </odxf>
    <ndxf>
      <font>
        <sz val="10"/>
        <color auto="1"/>
      </font>
    </ndxf>
  </rcc>
  <rcc rId="7689" sId="3" odxf="1" dxf="1">
    <nc r="AM137">
      <v>2.8</v>
    </nc>
    <odxf>
      <font>
        <sz val="10"/>
        <color auto="1"/>
      </font>
    </odxf>
    <ndxf>
      <font>
        <sz val="10"/>
        <color auto="1"/>
      </font>
    </ndxf>
  </rcc>
  <rcc rId="7690" sId="3" odxf="1" dxf="1">
    <nc r="AN137">
      <v>0.7</v>
    </nc>
    <odxf>
      <font>
        <sz val="10"/>
        <color auto="1"/>
      </font>
    </odxf>
    <ndxf>
      <font>
        <sz val="10"/>
        <color auto="1"/>
      </font>
    </ndxf>
  </rcc>
  <rcc rId="7691" sId="3" odxf="1" dxf="1">
    <nc r="AO137">
      <v>0.7</v>
    </nc>
    <odxf>
      <font>
        <sz val="10"/>
        <color auto="1"/>
      </font>
    </odxf>
    <ndxf>
      <font>
        <sz val="10"/>
        <color auto="1"/>
      </font>
    </ndxf>
  </rcc>
  <rcc rId="7692" sId="3" odxf="1" dxf="1">
    <nc r="AP137">
      <v>0.4</v>
    </nc>
    <odxf>
      <font>
        <sz val="10"/>
        <color auto="1"/>
      </font>
    </odxf>
    <ndxf>
      <font>
        <sz val="10"/>
        <color auto="1"/>
      </font>
    </ndxf>
  </rcc>
  <rcc rId="7693" sId="3" odxf="1" dxf="1">
    <nc r="AQ137">
      <v>0</v>
    </nc>
    <odxf>
      <font>
        <sz val="10"/>
        <color auto="1"/>
      </font>
    </odxf>
    <ndxf>
      <font>
        <sz val="10"/>
        <color auto="1"/>
      </font>
    </ndxf>
  </rcc>
  <rcc rId="7694" sId="3" odxf="1" dxf="1">
    <nc r="AR137">
      <v>0</v>
    </nc>
    <odxf>
      <font>
        <sz val="10"/>
        <color auto="1"/>
      </font>
    </odxf>
    <ndxf>
      <font>
        <sz val="10"/>
        <color auto="1"/>
      </font>
    </ndxf>
  </rcc>
  <rcc rId="7695" sId="3" odxf="1" dxf="1">
    <nc r="AS137">
      <v>0</v>
    </nc>
    <odxf>
      <font>
        <sz val="10"/>
        <color auto="1"/>
      </font>
    </odxf>
    <ndxf>
      <font>
        <sz val="10"/>
        <color auto="1"/>
      </font>
    </ndxf>
  </rcc>
  <rcc rId="7696" sId="3" odxf="1" dxf="1">
    <nc r="AT137">
      <v>0</v>
    </nc>
    <odxf>
      <font>
        <sz val="10"/>
        <color auto="1"/>
      </font>
    </odxf>
    <ndxf>
      <font>
        <sz val="10"/>
        <color auto="1"/>
      </font>
    </ndxf>
  </rcc>
  <rcc rId="7697" sId="3" odxf="1" dxf="1">
    <nc r="AU137">
      <v>0</v>
    </nc>
    <odxf>
      <font>
        <sz val="10"/>
        <color auto="1"/>
      </font>
    </odxf>
    <ndxf>
      <font>
        <sz val="10"/>
        <color auto="1"/>
      </font>
    </ndxf>
  </rcc>
  <rcc rId="7698" sId="3" odxf="1" dxf="1">
    <nc r="AV137">
      <v>0</v>
    </nc>
    <odxf>
      <font>
        <sz val="10"/>
        <color auto="1"/>
      </font>
    </odxf>
    <ndxf>
      <font>
        <sz val="10"/>
        <color auto="1"/>
      </font>
    </ndxf>
  </rcc>
  <rcc rId="7699" sId="3" odxf="1" dxf="1">
    <nc r="AW137">
      <v>0</v>
    </nc>
    <odxf>
      <font>
        <sz val="10"/>
        <color auto="1"/>
      </font>
    </odxf>
    <ndxf>
      <font>
        <sz val="10"/>
        <color auto="1"/>
      </font>
    </ndxf>
  </rcc>
  <rcc rId="7700" sId="3" odxf="1" dxf="1">
    <nc r="AX137">
      <v>0</v>
    </nc>
    <odxf>
      <font>
        <sz val="10"/>
        <color auto="1"/>
      </font>
    </odxf>
    <ndxf>
      <font>
        <sz val="10"/>
        <color auto="1"/>
      </font>
    </ndxf>
  </rcc>
  <rcc rId="7701" sId="3" odxf="1" dxf="1">
    <nc r="AY137">
      <v>0</v>
    </nc>
    <odxf>
      <font>
        <sz val="10"/>
        <color auto="1"/>
      </font>
    </odxf>
    <ndxf>
      <font>
        <sz val="10"/>
        <color auto="1"/>
      </font>
    </ndxf>
  </rcc>
  <rcc rId="7702" sId="3" odxf="1" dxf="1">
    <nc r="AZ137">
      <v>0</v>
    </nc>
    <odxf>
      <font>
        <sz val="10"/>
        <color auto="1"/>
      </font>
    </odxf>
    <ndxf>
      <font>
        <sz val="10"/>
        <color auto="1"/>
      </font>
    </ndxf>
  </rcc>
  <rcc rId="7703" sId="3" odxf="1" dxf="1">
    <nc r="BA1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704" sId="3" odxf="1" dxf="1">
    <nc r="BB137">
      <v>0</v>
    </nc>
    <odxf>
      <font>
        <sz val="10"/>
        <color auto="1"/>
      </font>
    </odxf>
    <ndxf>
      <font>
        <sz val="10"/>
        <color auto="1"/>
      </font>
    </ndxf>
  </rcc>
  <rcc rId="7705" sId="3" odxf="1" dxf="1">
    <nc r="BC1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706" sId="3" odxf="1" dxf="1">
    <nc r="BD137">
      <v>0</v>
    </nc>
    <odxf>
      <font>
        <sz val="10"/>
        <color auto="1"/>
      </font>
    </odxf>
    <ndxf>
      <font>
        <sz val="10"/>
        <color auto="1"/>
      </font>
    </ndxf>
  </rcc>
  <rcc rId="7707" sId="3" odxf="1" dxf="1">
    <nc r="BE1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708" sId="3" odxf="1" dxf="1">
    <nc r="BF137">
      <v>7.6</v>
    </nc>
    <odxf>
      <font>
        <sz val="10"/>
        <color auto="1"/>
      </font>
    </odxf>
    <ndxf>
      <font>
        <sz val="10"/>
        <color auto="1"/>
      </font>
    </ndxf>
  </rcc>
  <rcc rId="7709" sId="3" odxf="1" dxf="1">
    <nc r="BG137">
      <v>39.6</v>
    </nc>
    <odxf>
      <font>
        <sz val="10"/>
        <color auto="1"/>
      </font>
    </odxf>
    <ndxf>
      <font>
        <sz val="10"/>
        <color auto="1"/>
      </font>
    </ndxf>
  </rcc>
  <rcc rId="7710" sId="3" odxf="1" dxf="1">
    <nc r="BH137">
      <v>0</v>
    </nc>
    <odxf>
      <font>
        <sz val="10"/>
        <color auto="1"/>
      </font>
    </odxf>
    <ndxf>
      <font>
        <sz val="10"/>
        <color auto="1"/>
      </font>
    </ndxf>
  </rcc>
  <rfmt sheetId="3" sqref="A137:XFD137" start="0" length="0">
    <dxf>
      <alignment vertical="center" wrapText="1"/>
    </dxf>
  </rfmt>
  <rfmt sheetId="3" sqref="A138" start="0" length="0">
    <dxf>
      <font>
        <sz val="10"/>
        <color auto="1"/>
      </font>
    </dxf>
  </rfmt>
  <rfmt sheetId="3" sqref="B138" start="0" length="0">
    <dxf>
      <font>
        <sz val="10"/>
        <color auto="1"/>
      </font>
    </dxf>
  </rfmt>
  <rfmt sheetId="3" sqref="C138" start="0" length="0">
    <dxf>
      <font>
        <sz val="10"/>
        <color auto="1"/>
      </font>
    </dxf>
  </rfmt>
  <rfmt sheetId="3" sqref="D138" start="0" length="0">
    <dxf>
      <font>
        <sz val="10"/>
        <color auto="1"/>
      </font>
    </dxf>
  </rfmt>
  <rcc rId="7711" sId="3" odxf="1" dxf="1">
    <oc r="E138" t="inlineStr">
      <is>
        <t>NMĐMT PHƯỚC HỮU - ĐL 1</t>
      </is>
    </oc>
    <nc r="E138" t="inlineStr">
      <is>
        <t>NMĐMT NINH PHƯỚC 6.2</t>
      </is>
    </nc>
    <odxf>
      <font>
        <sz val="10"/>
        <color auto="1"/>
      </font>
    </odxf>
    <ndxf>
      <font>
        <sz val="10"/>
        <color auto="1"/>
      </font>
    </ndxf>
  </rcc>
  <rcc rId="7712" sId="3" odxf="1" dxf="1">
    <oc r="F138" t="inlineStr">
      <is>
        <t>PPN</t>
      </is>
    </oc>
    <nc r="F138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7713" sId="3" odxf="1" dxf="1">
    <nc r="G13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714" sId="3" odxf="1" dxf="1">
    <nc r="H138">
      <v>198.7</v>
    </nc>
    <odxf>
      <font>
        <sz val="10"/>
        <color auto="1"/>
      </font>
    </odxf>
    <ndxf>
      <font>
        <sz val="10"/>
        <color auto="1"/>
      </font>
    </ndxf>
  </rcc>
  <rfmt sheetId="3" sqref="I138" start="0" length="0">
    <dxf>
      <font>
        <sz val="10"/>
        <color auto="1"/>
      </font>
    </dxf>
  </rfmt>
  <rcc rId="7715" sId="3" odxf="1" dxf="1">
    <nc r="J138">
      <v>0</v>
    </nc>
    <odxf>
      <font>
        <sz val="10"/>
        <color auto="1"/>
      </font>
    </odxf>
    <ndxf>
      <font>
        <sz val="10"/>
        <color auto="1"/>
      </font>
    </ndxf>
  </rcc>
  <rcc rId="7716" sId="3" odxf="1" dxf="1">
    <nc r="K138">
      <v>0</v>
    </nc>
    <odxf>
      <font>
        <sz val="10"/>
        <color auto="1"/>
      </font>
    </odxf>
    <ndxf>
      <font>
        <sz val="10"/>
        <color auto="1"/>
      </font>
    </ndxf>
  </rcc>
  <rcc rId="7717" sId="3" odxf="1" dxf="1">
    <nc r="L138">
      <v>0</v>
    </nc>
    <odxf>
      <font>
        <sz val="10"/>
        <color auto="1"/>
      </font>
    </odxf>
    <ndxf>
      <font>
        <sz val="10"/>
        <color auto="1"/>
      </font>
    </ndxf>
  </rcc>
  <rcc rId="7718" sId="3" odxf="1" dxf="1">
    <nc r="M138">
      <v>0</v>
    </nc>
    <odxf>
      <font>
        <sz val="10"/>
        <color auto="1"/>
      </font>
    </odxf>
    <ndxf>
      <font>
        <sz val="10"/>
        <color auto="1"/>
      </font>
    </ndxf>
  </rcc>
  <rcc rId="7719" sId="3" odxf="1" dxf="1">
    <nc r="N138">
      <v>0</v>
    </nc>
    <odxf>
      <font>
        <sz val="10"/>
        <color auto="1"/>
      </font>
    </odxf>
    <ndxf>
      <font>
        <sz val="10"/>
        <color auto="1"/>
      </font>
    </ndxf>
  </rcc>
  <rcc rId="7720" sId="3" odxf="1" dxf="1">
    <nc r="O138">
      <v>0</v>
    </nc>
    <odxf>
      <font>
        <sz val="10"/>
        <color auto="1"/>
      </font>
    </odxf>
    <ndxf>
      <font>
        <sz val="10"/>
        <color auto="1"/>
      </font>
    </ndxf>
  </rcc>
  <rcc rId="7721" sId="3" odxf="1" dxf="1">
    <nc r="P138">
      <v>0.1</v>
    </nc>
    <odxf>
      <font>
        <sz val="10"/>
        <color auto="1"/>
      </font>
    </odxf>
    <ndxf>
      <font>
        <sz val="10"/>
        <color auto="1"/>
      </font>
    </ndxf>
  </rcc>
  <rcc rId="7722" sId="3" odxf="1" dxf="1">
    <nc r="Q138">
      <v>0</v>
    </nc>
    <odxf>
      <font>
        <sz val="10"/>
        <color auto="1"/>
      </font>
    </odxf>
    <ndxf>
      <font>
        <sz val="10"/>
        <color auto="1"/>
      </font>
    </ndxf>
  </rcc>
  <rcc rId="7723" sId="3" odxf="1" dxf="1">
    <nc r="R138">
      <v>0</v>
    </nc>
    <odxf>
      <font>
        <sz val="10"/>
        <color auto="1"/>
      </font>
    </odxf>
    <ndxf>
      <font>
        <sz val="10"/>
        <color auto="1"/>
      </font>
    </ndxf>
  </rcc>
  <rcc rId="7724" sId="3" odxf="1" dxf="1">
    <nc r="S138">
      <v>0</v>
    </nc>
    <odxf>
      <font>
        <sz val="10"/>
        <color auto="1"/>
      </font>
    </odxf>
    <ndxf>
      <font>
        <sz val="10"/>
        <color auto="1"/>
      </font>
    </ndxf>
  </rcc>
  <rcc rId="7725" sId="3" odxf="1" dxf="1">
    <nc r="T138">
      <v>0</v>
    </nc>
    <odxf>
      <font>
        <sz val="10"/>
        <color auto="1"/>
      </font>
    </odxf>
    <ndxf>
      <font>
        <sz val="10"/>
        <color auto="1"/>
      </font>
    </ndxf>
  </rcc>
  <rcc rId="7726" sId="3" odxf="1" dxf="1">
    <nc r="U138">
      <v>1.5</v>
    </nc>
    <odxf>
      <font>
        <sz val="10"/>
        <color auto="1"/>
      </font>
    </odxf>
    <ndxf>
      <font>
        <sz val="10"/>
        <color auto="1"/>
      </font>
    </ndxf>
  </rcc>
  <rcc rId="7727" sId="3" odxf="1" dxf="1">
    <nc r="V138">
      <v>8.6</v>
    </nc>
    <odxf>
      <font>
        <sz val="10"/>
        <color auto="1"/>
      </font>
    </odxf>
    <ndxf>
      <font>
        <sz val="10"/>
        <color auto="1"/>
      </font>
    </ndxf>
  </rcc>
  <rcc rId="7728" sId="3" odxf="1" dxf="1">
    <nc r="W138">
      <v>14.4</v>
    </nc>
    <odxf>
      <font>
        <sz val="10"/>
        <color auto="1"/>
      </font>
    </odxf>
    <ndxf>
      <font>
        <sz val="10"/>
        <color auto="1"/>
      </font>
    </ndxf>
  </rcc>
  <rcc rId="7729" sId="3" odxf="1" dxf="1">
    <nc r="X138">
      <v>14.5</v>
    </nc>
    <odxf>
      <font>
        <sz val="10"/>
        <color auto="1"/>
      </font>
    </odxf>
    <ndxf>
      <font>
        <sz val="10"/>
        <color auto="1"/>
      </font>
    </ndxf>
  </rcc>
  <rcc rId="7730" sId="3" odxf="1" dxf="1">
    <nc r="Y138">
      <v>9.3000000000000007</v>
    </nc>
    <odxf>
      <font>
        <sz val="10"/>
        <color auto="1"/>
      </font>
    </odxf>
    <ndxf>
      <font>
        <sz val="10"/>
        <color auto="1"/>
      </font>
    </ndxf>
  </rcc>
  <rcc rId="7731" sId="3" odxf="1" dxf="1">
    <nc r="Z138">
      <v>14.1</v>
    </nc>
    <odxf>
      <font>
        <sz val="10"/>
        <color auto="1"/>
      </font>
    </odxf>
    <ndxf>
      <font>
        <sz val="10"/>
        <color auto="1"/>
      </font>
    </ndxf>
  </rcc>
  <rcc rId="7732" sId="3" odxf="1" dxf="1">
    <nc r="AA138">
      <v>37.4</v>
    </nc>
    <odxf>
      <font>
        <sz val="10"/>
        <color auto="1"/>
      </font>
    </odxf>
    <ndxf>
      <font>
        <sz val="10"/>
        <color auto="1"/>
      </font>
    </ndxf>
  </rcc>
  <rcc rId="7733" sId="3" odxf="1" dxf="1">
    <nc r="AB138">
      <v>31.9</v>
    </nc>
    <odxf>
      <font>
        <sz val="10"/>
        <color auto="1"/>
      </font>
    </odxf>
    <ndxf>
      <font>
        <sz val="10"/>
        <color auto="1"/>
      </font>
    </ndxf>
  </rcc>
  <rcc rId="7734" sId="3" odxf="1" dxf="1">
    <nc r="AC138">
      <v>30.1</v>
    </nc>
    <odxf>
      <font>
        <sz val="10"/>
        <color auto="1"/>
      </font>
    </odxf>
    <ndxf>
      <font>
        <sz val="10"/>
        <color auto="1"/>
      </font>
    </ndxf>
  </rcc>
  <rcc rId="7735" sId="3" odxf="1" dxf="1">
    <nc r="AD138">
      <v>40.700000000000003</v>
    </nc>
    <odxf>
      <font>
        <sz val="10"/>
        <color auto="1"/>
      </font>
    </odxf>
    <ndxf>
      <font>
        <sz val="10"/>
        <color auto="1"/>
      </font>
    </ndxf>
  </rcc>
  <rcc rId="7736" sId="3" odxf="1" dxf="1">
    <nc r="AE138">
      <v>41.3</v>
    </nc>
    <odxf>
      <font>
        <sz val="10"/>
        <color auto="1"/>
      </font>
    </odxf>
    <ndxf>
      <font>
        <sz val="10"/>
        <color auto="1"/>
      </font>
    </ndxf>
  </rcc>
  <rcc rId="7737" sId="3" odxf="1" dxf="1">
    <nc r="AF138">
      <v>24.9</v>
    </nc>
    <odxf>
      <font>
        <sz val="10"/>
        <color auto="1"/>
      </font>
    </odxf>
    <ndxf>
      <font>
        <sz val="10"/>
        <color auto="1"/>
      </font>
    </ndxf>
  </rcc>
  <rcc rId="7738" sId="3" odxf="1" dxf="1">
    <nc r="AG138">
      <v>22.6</v>
    </nc>
    <odxf>
      <font>
        <sz val="10"/>
        <color auto="1"/>
      </font>
    </odxf>
    <ndxf>
      <font>
        <sz val="10"/>
        <color auto="1"/>
      </font>
    </ndxf>
  </rcc>
  <rcc rId="7739" sId="3" odxf="1" dxf="1">
    <nc r="AH138">
      <v>27.8</v>
    </nc>
    <odxf>
      <font>
        <sz val="10"/>
        <color auto="1"/>
      </font>
    </odxf>
    <ndxf>
      <font>
        <sz val="10"/>
        <color auto="1"/>
      </font>
    </ndxf>
  </rcc>
  <rcc rId="7740" sId="3" odxf="1" dxf="1">
    <nc r="AI138">
      <v>31.1</v>
    </nc>
    <odxf>
      <font>
        <sz val="10"/>
        <color auto="1"/>
      </font>
    </odxf>
    <ndxf>
      <font>
        <sz val="10"/>
        <color auto="1"/>
      </font>
    </ndxf>
  </rcc>
  <rcc rId="7741" sId="3" odxf="1" dxf="1">
    <nc r="AJ138">
      <v>11.5</v>
    </nc>
    <odxf>
      <font>
        <sz val="10"/>
        <color auto="1"/>
      </font>
    </odxf>
    <ndxf>
      <font>
        <sz val="10"/>
        <color auto="1"/>
      </font>
    </ndxf>
  </rcc>
  <rcc rId="7742" sId="3" odxf="1" dxf="1">
    <nc r="AK138">
      <v>9.4</v>
    </nc>
    <odxf>
      <font>
        <sz val="10"/>
        <color auto="1"/>
      </font>
    </odxf>
    <ndxf>
      <font>
        <sz val="10"/>
        <color auto="1"/>
      </font>
    </ndxf>
  </rcc>
  <rcc rId="7743" sId="3" odxf="1" dxf="1">
    <nc r="AL138">
      <v>21.2</v>
    </nc>
    <odxf>
      <font>
        <sz val="10"/>
        <color auto="1"/>
      </font>
    </odxf>
    <ndxf>
      <font>
        <sz val="10"/>
        <color auto="1"/>
      </font>
    </ndxf>
  </rcc>
  <rcc rId="7744" sId="3" odxf="1" dxf="1">
    <nc r="AM138">
      <v>4.5999999999999996</v>
    </nc>
    <odxf>
      <font>
        <sz val="10"/>
        <color auto="1"/>
      </font>
    </odxf>
    <ndxf>
      <font>
        <sz val="10"/>
        <color auto="1"/>
      </font>
    </ndxf>
  </rcc>
  <rcc rId="7745" sId="3" odxf="1" dxf="1">
    <nc r="AN138">
      <v>14.1</v>
    </nc>
    <odxf>
      <font>
        <sz val="10"/>
        <color auto="1"/>
      </font>
    </odxf>
    <ndxf>
      <font>
        <sz val="10"/>
        <color auto="1"/>
      </font>
    </ndxf>
  </rcc>
  <rcc rId="7746" sId="3" odxf="1" dxf="1">
    <nc r="AO138">
      <v>8.5</v>
    </nc>
    <odxf>
      <font>
        <sz val="10"/>
        <color auto="1"/>
      </font>
    </odxf>
    <ndxf>
      <font>
        <sz val="10"/>
        <color auto="1"/>
      </font>
    </ndxf>
  </rcc>
  <rcc rId="7747" sId="3" odxf="1" dxf="1">
    <nc r="AP138">
      <v>5.2</v>
    </nc>
    <odxf>
      <font>
        <sz val="10"/>
        <color auto="1"/>
      </font>
    </odxf>
    <ndxf>
      <font>
        <sz val="10"/>
        <color auto="1"/>
      </font>
    </ndxf>
  </rcc>
  <rcc rId="7748" sId="3" odxf="1" dxf="1">
    <nc r="AQ138">
      <v>1.9</v>
    </nc>
    <odxf>
      <font>
        <sz val="10"/>
        <color auto="1"/>
      </font>
    </odxf>
    <ndxf>
      <font>
        <sz val="10"/>
        <color auto="1"/>
      </font>
    </ndxf>
  </rcc>
  <rcc rId="7749" sId="3" odxf="1" dxf="1">
    <nc r="AR138">
      <v>0</v>
    </nc>
    <odxf>
      <font>
        <sz val="10"/>
        <color auto="1"/>
      </font>
    </odxf>
    <ndxf>
      <font>
        <sz val="10"/>
        <color auto="1"/>
      </font>
    </ndxf>
  </rcc>
  <rcc rId="7750" sId="3" odxf="1" dxf="1">
    <nc r="AS138">
      <v>0.1</v>
    </nc>
    <odxf>
      <font>
        <sz val="10"/>
        <color auto="1"/>
      </font>
    </odxf>
    <ndxf>
      <font>
        <sz val="10"/>
        <color auto="1"/>
      </font>
    </ndxf>
  </rcc>
  <rcc rId="7751" sId="3" odxf="1" dxf="1">
    <nc r="AT138">
      <v>0.1</v>
    </nc>
    <odxf>
      <font>
        <sz val="10"/>
        <color auto="1"/>
      </font>
    </odxf>
    <ndxf>
      <font>
        <sz val="10"/>
        <color auto="1"/>
      </font>
    </ndxf>
  </rcc>
  <rcc rId="7752" sId="3" odxf="1" dxf="1">
    <nc r="AU138">
      <v>0</v>
    </nc>
    <odxf>
      <font>
        <sz val="10"/>
        <color auto="1"/>
      </font>
    </odxf>
    <ndxf>
      <font>
        <sz val="10"/>
        <color auto="1"/>
      </font>
    </ndxf>
  </rcc>
  <rcc rId="7753" sId="3" odxf="1" dxf="1">
    <nc r="AV138">
      <v>0</v>
    </nc>
    <odxf>
      <font>
        <sz val="10"/>
        <color auto="1"/>
      </font>
    </odxf>
    <ndxf>
      <font>
        <sz val="10"/>
        <color auto="1"/>
      </font>
    </ndxf>
  </rcc>
  <rcc rId="7754" sId="3" odxf="1" dxf="1">
    <nc r="AW138">
      <v>0</v>
    </nc>
    <odxf>
      <font>
        <sz val="10"/>
        <color auto="1"/>
      </font>
    </odxf>
    <ndxf>
      <font>
        <sz val="10"/>
        <color auto="1"/>
      </font>
    </ndxf>
  </rcc>
  <rcc rId="7755" sId="3" odxf="1" dxf="1">
    <nc r="AX138">
      <v>0.1</v>
    </nc>
    <odxf>
      <font>
        <sz val="10"/>
        <color auto="1"/>
      </font>
    </odxf>
    <ndxf>
      <font>
        <sz val="10"/>
        <color auto="1"/>
      </font>
    </ndxf>
  </rcc>
  <rcc rId="7756" sId="3" odxf="1" dxf="1">
    <nc r="AY138">
      <v>0.1</v>
    </nc>
    <odxf>
      <font>
        <sz val="10"/>
        <color auto="1"/>
      </font>
    </odxf>
    <ndxf>
      <font>
        <sz val="10"/>
        <color auto="1"/>
      </font>
    </ndxf>
  </rcc>
  <rcc rId="7757" sId="3" odxf="1" dxf="1">
    <nc r="AZ138">
      <v>0.1</v>
    </nc>
    <odxf>
      <font>
        <sz val="10"/>
        <color auto="1"/>
      </font>
    </odxf>
    <ndxf>
      <font>
        <sz val="10"/>
        <color auto="1"/>
      </font>
    </ndxf>
  </rcc>
  <rcc rId="7758" sId="3" odxf="1" dxf="1">
    <nc r="BA1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759" sId="3" odxf="1" dxf="1">
    <nc r="BB138">
      <v>0</v>
    </nc>
    <odxf>
      <font>
        <sz val="10"/>
        <color auto="1"/>
      </font>
    </odxf>
    <ndxf>
      <font>
        <sz val="10"/>
        <color auto="1"/>
      </font>
    </ndxf>
  </rcc>
  <rcc rId="7760" sId="3" odxf="1" dxf="1">
    <nc r="BC1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761" sId="3" odxf="1" dxf="1">
    <nc r="BD138">
      <v>0.1</v>
    </nc>
    <odxf>
      <font>
        <sz val="10"/>
        <color auto="1"/>
      </font>
    </odxf>
    <ndxf>
      <font>
        <sz val="10"/>
        <color auto="1"/>
      </font>
    </ndxf>
  </rcc>
  <rcc rId="7762" sId="3" odxf="1" dxf="1">
    <nc r="BE1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763" sId="3" odxf="1" dxf="1">
    <nc r="BF138">
      <v>8.3000000000000007</v>
    </nc>
    <odxf>
      <font>
        <sz val="10"/>
        <color auto="1"/>
      </font>
    </odxf>
    <ndxf>
      <font>
        <sz val="10"/>
        <color auto="1"/>
      </font>
    </ndxf>
  </rcc>
  <rcc rId="7764" sId="3" odxf="1" dxf="1">
    <nc r="BG138">
      <v>46.7</v>
    </nc>
    <odxf>
      <font>
        <sz val="10"/>
        <color auto="1"/>
      </font>
    </odxf>
    <ndxf>
      <font>
        <sz val="10"/>
        <color auto="1"/>
      </font>
    </ndxf>
  </rcc>
  <rcc rId="7765" sId="3" odxf="1" dxf="1">
    <nc r="BH138">
      <v>0</v>
    </nc>
    <odxf>
      <font>
        <sz val="10"/>
        <color auto="1"/>
      </font>
    </odxf>
    <ndxf>
      <font>
        <sz val="10"/>
        <color auto="1"/>
      </font>
    </ndxf>
  </rcc>
  <rfmt sheetId="3" sqref="A138:XFD138" start="0" length="0">
    <dxf>
      <alignment vertical="center" wrapText="1"/>
    </dxf>
  </rfmt>
  <rfmt sheetId="3" sqref="A139" start="0" length="0">
    <dxf>
      <font>
        <sz val="10"/>
        <color auto="1"/>
      </font>
    </dxf>
  </rfmt>
  <rfmt sheetId="3" sqref="B139" start="0" length="0">
    <dxf>
      <font>
        <sz val="10"/>
        <color auto="1"/>
      </font>
    </dxf>
  </rfmt>
  <rfmt sheetId="3" sqref="C139" start="0" length="0">
    <dxf>
      <font>
        <sz val="10"/>
        <color auto="1"/>
      </font>
    </dxf>
  </rfmt>
  <rfmt sheetId="3" sqref="D139" start="0" length="0">
    <dxf>
      <font>
        <sz val="10"/>
        <color auto="1"/>
      </font>
    </dxf>
  </rfmt>
  <rcc rId="7766" sId="3" odxf="1" dxf="1">
    <oc r="E139" t="inlineStr">
      <is>
        <t>NMĐMT PHƯỚC HỮU - ĐL 1</t>
      </is>
    </oc>
    <nc r="E139" t="inlineStr">
      <is>
        <t>NMĐMT NINH PHƯỚC 6.2</t>
      </is>
    </nc>
    <odxf>
      <font>
        <sz val="10"/>
        <color auto="1"/>
      </font>
    </odxf>
    <ndxf>
      <font>
        <sz val="10"/>
        <color auto="1"/>
      </font>
    </ndxf>
  </rcc>
  <rcc rId="7767" sId="3" odxf="1" dxf="1">
    <oc r="F139" t="inlineStr">
      <is>
        <t>PPN</t>
      </is>
    </oc>
    <nc r="F139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7768" sId="3" odxf="1" dxf="1">
    <nc r="G13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769" sId="3" odxf="1" dxf="1">
    <nc r="H139">
      <v>198.7</v>
    </nc>
    <odxf>
      <font>
        <sz val="10"/>
        <color auto="1"/>
      </font>
    </odxf>
    <ndxf>
      <font>
        <sz val="10"/>
        <color auto="1"/>
      </font>
    </ndxf>
  </rcc>
  <rfmt sheetId="3" sqref="I139" start="0" length="0">
    <dxf>
      <font>
        <sz val="10"/>
        <color auto="1"/>
      </font>
    </dxf>
  </rfmt>
  <rcc rId="7770" sId="3" odxf="1" dxf="1">
    <nc r="J139">
      <v>-0.1</v>
    </nc>
    <odxf>
      <font>
        <sz val="10"/>
        <color auto="1"/>
      </font>
    </odxf>
    <ndxf>
      <font>
        <sz val="10"/>
        <color auto="1"/>
      </font>
    </ndxf>
  </rcc>
  <rcc rId="7771" sId="3" odxf="1" dxf="1">
    <nc r="K139">
      <v>-0.1</v>
    </nc>
    <odxf>
      <font>
        <sz val="10"/>
        <color auto="1"/>
      </font>
    </odxf>
    <ndxf>
      <font>
        <sz val="10"/>
        <color auto="1"/>
      </font>
    </ndxf>
  </rcc>
  <rcc rId="7772" sId="3" odxf="1" dxf="1">
    <nc r="L139">
      <v>-0.1</v>
    </nc>
    <odxf>
      <font>
        <sz val="10"/>
        <color auto="1"/>
      </font>
    </odxf>
    <ndxf>
      <font>
        <sz val="10"/>
        <color auto="1"/>
      </font>
    </ndxf>
  </rcc>
  <rcc rId="7773" sId="3" odxf="1" dxf="1">
    <nc r="M139">
      <v>0</v>
    </nc>
    <odxf>
      <font>
        <sz val="10"/>
        <color auto="1"/>
      </font>
    </odxf>
    <ndxf>
      <font>
        <sz val="10"/>
        <color auto="1"/>
      </font>
    </ndxf>
  </rcc>
  <rcc rId="7774" sId="3" odxf="1" dxf="1">
    <nc r="N139">
      <v>-0.2</v>
    </nc>
    <odxf>
      <font>
        <sz val="10"/>
        <color auto="1"/>
      </font>
    </odxf>
    <ndxf>
      <font>
        <sz val="10"/>
        <color auto="1"/>
      </font>
    </ndxf>
  </rcc>
  <rcc rId="7775" sId="3" odxf="1" dxf="1">
    <nc r="O139">
      <v>-0.2</v>
    </nc>
    <odxf>
      <font>
        <sz val="10"/>
        <color auto="1"/>
      </font>
    </odxf>
    <ndxf>
      <font>
        <sz val="10"/>
        <color auto="1"/>
      </font>
    </ndxf>
  </rcc>
  <rcc rId="7776" sId="3" odxf="1" dxf="1">
    <nc r="P139">
      <v>-0.2</v>
    </nc>
    <odxf>
      <font>
        <sz val="10"/>
        <color auto="1"/>
      </font>
    </odxf>
    <ndxf>
      <font>
        <sz val="10"/>
        <color auto="1"/>
      </font>
    </ndxf>
  </rcc>
  <rcc rId="7777" sId="3" odxf="1" dxf="1">
    <nc r="Q139">
      <v>-0.2</v>
    </nc>
    <odxf>
      <font>
        <sz val="10"/>
        <color auto="1"/>
      </font>
    </odxf>
    <ndxf>
      <font>
        <sz val="10"/>
        <color auto="1"/>
      </font>
    </ndxf>
  </rcc>
  <rcc rId="7778" sId="3" odxf="1" dxf="1">
    <nc r="R139">
      <v>-0.1</v>
    </nc>
    <odxf>
      <font>
        <sz val="10"/>
        <color auto="1"/>
      </font>
    </odxf>
    <ndxf>
      <font>
        <sz val="10"/>
        <color auto="1"/>
      </font>
    </ndxf>
  </rcc>
  <rcc rId="7779" sId="3" odxf="1" dxf="1">
    <nc r="S139">
      <v>-0.1</v>
    </nc>
    <odxf>
      <font>
        <sz val="10"/>
        <color auto="1"/>
      </font>
    </odxf>
    <ndxf>
      <font>
        <sz val="10"/>
        <color auto="1"/>
      </font>
    </ndxf>
  </rcc>
  <rcc rId="7780" sId="3" odxf="1" dxf="1">
    <nc r="T139">
      <v>-0.1</v>
    </nc>
    <odxf>
      <font>
        <sz val="10"/>
        <color auto="1"/>
      </font>
    </odxf>
    <ndxf>
      <font>
        <sz val="10"/>
        <color auto="1"/>
      </font>
    </ndxf>
  </rcc>
  <rcc rId="7781" sId="3" odxf="1" dxf="1">
    <nc r="U139">
      <v>-0.2</v>
    </nc>
    <odxf>
      <font>
        <sz val="10"/>
        <color auto="1"/>
      </font>
    </odxf>
    <ndxf>
      <font>
        <sz val="10"/>
        <color auto="1"/>
      </font>
    </ndxf>
  </rcc>
  <rcc rId="7782" sId="3" odxf="1" dxf="1">
    <nc r="V139">
      <v>0.1</v>
    </nc>
    <odxf>
      <font>
        <sz val="10"/>
        <color auto="1"/>
      </font>
    </odxf>
    <ndxf>
      <font>
        <sz val="10"/>
        <color auto="1"/>
      </font>
    </ndxf>
  </rcc>
  <rcc rId="7783" sId="3" odxf="1" dxf="1">
    <nc r="W139">
      <v>0.6</v>
    </nc>
    <odxf>
      <font>
        <sz val="10"/>
        <color auto="1"/>
      </font>
    </odxf>
    <ndxf>
      <font>
        <sz val="10"/>
        <color auto="1"/>
      </font>
    </ndxf>
  </rcc>
  <rcc rId="7784" sId="3" odxf="1" dxf="1">
    <nc r="X139">
      <v>0.7</v>
    </nc>
    <odxf>
      <font>
        <sz val="10"/>
        <color auto="1"/>
      </font>
    </odxf>
    <ndxf>
      <font>
        <sz val="10"/>
        <color auto="1"/>
      </font>
    </ndxf>
  </rcc>
  <rcc rId="7785" sId="3" odxf="1" dxf="1">
    <nc r="Y139">
      <v>0.2</v>
    </nc>
    <odxf>
      <font>
        <sz val="10"/>
        <color auto="1"/>
      </font>
    </odxf>
    <ndxf>
      <font>
        <sz val="10"/>
        <color auto="1"/>
      </font>
    </ndxf>
  </rcc>
  <rcc rId="7786" sId="3" odxf="1" dxf="1">
    <nc r="Z139">
      <v>0.7</v>
    </nc>
    <odxf>
      <font>
        <sz val="10"/>
        <color auto="1"/>
      </font>
    </odxf>
    <ndxf>
      <font>
        <sz val="10"/>
        <color auto="1"/>
      </font>
    </ndxf>
  </rcc>
  <rcc rId="7787" sId="3" odxf="1" dxf="1">
    <nc r="AA139">
      <v>3.3</v>
    </nc>
    <odxf>
      <font>
        <sz val="10"/>
        <color auto="1"/>
      </font>
    </odxf>
    <ndxf>
      <font>
        <sz val="10"/>
        <color auto="1"/>
      </font>
    </ndxf>
  </rcc>
  <rcc rId="7788" sId="3" odxf="1" dxf="1">
    <nc r="AB139">
      <v>3.7</v>
    </nc>
    <odxf>
      <font>
        <sz val="10"/>
        <color auto="1"/>
      </font>
    </odxf>
    <ndxf>
      <font>
        <sz val="10"/>
        <color auto="1"/>
      </font>
    </ndxf>
  </rcc>
  <rcc rId="7789" sId="3" odxf="1" dxf="1">
    <nc r="AC139">
      <v>-1.5</v>
    </nc>
    <odxf>
      <font>
        <sz val="10"/>
        <color auto="1"/>
      </font>
    </odxf>
    <ndxf>
      <font>
        <sz val="10"/>
        <color auto="1"/>
      </font>
    </ndxf>
  </rcc>
  <rcc rId="7790" sId="3" odxf="1" dxf="1">
    <nc r="AD139">
      <v>-1</v>
    </nc>
    <odxf>
      <font>
        <sz val="10"/>
        <color auto="1"/>
      </font>
    </odxf>
    <ndxf>
      <font>
        <sz val="10"/>
        <color auto="1"/>
      </font>
    </ndxf>
  </rcc>
  <rcc rId="7791" sId="3" odxf="1" dxf="1">
    <nc r="AE139">
      <v>-3.8</v>
    </nc>
    <odxf>
      <font>
        <sz val="10"/>
        <color auto="1"/>
      </font>
    </odxf>
    <ndxf>
      <font>
        <sz val="10"/>
        <color auto="1"/>
      </font>
    </ndxf>
  </rcc>
  <rcc rId="7792" sId="3" odxf="1" dxf="1">
    <nc r="AF139">
      <v>-1.4</v>
    </nc>
    <odxf>
      <font>
        <sz val="10"/>
        <color auto="1"/>
      </font>
    </odxf>
    <ndxf>
      <font>
        <sz val="10"/>
        <color auto="1"/>
      </font>
    </ndxf>
  </rcc>
  <rcc rId="7793" sId="3" odxf="1" dxf="1">
    <nc r="AG139">
      <v>-3</v>
    </nc>
    <odxf>
      <font>
        <sz val="10"/>
        <color auto="1"/>
      </font>
    </odxf>
    <ndxf>
      <font>
        <sz val="10"/>
        <color auto="1"/>
      </font>
    </ndxf>
  </rcc>
  <rcc rId="7794" sId="3" odxf="1" dxf="1">
    <nc r="AH139">
      <v>-3.1</v>
    </nc>
    <odxf>
      <font>
        <sz val="10"/>
        <color auto="1"/>
      </font>
    </odxf>
    <ndxf>
      <font>
        <sz val="10"/>
        <color auto="1"/>
      </font>
    </ndxf>
  </rcc>
  <rcc rId="7795" sId="3" odxf="1" dxf="1">
    <nc r="AI139">
      <v>-5</v>
    </nc>
    <odxf>
      <font>
        <sz val="10"/>
        <color auto="1"/>
      </font>
    </odxf>
    <ndxf>
      <font>
        <sz val="10"/>
        <color auto="1"/>
      </font>
    </ndxf>
  </rcc>
  <rcc rId="7796" sId="3" odxf="1" dxf="1">
    <nc r="AJ139">
      <v>-5.6</v>
    </nc>
    <odxf>
      <font>
        <sz val="10"/>
        <color auto="1"/>
      </font>
    </odxf>
    <ndxf>
      <font>
        <sz val="10"/>
        <color auto="1"/>
      </font>
    </ndxf>
  </rcc>
  <rcc rId="7797" sId="3" odxf="1" dxf="1">
    <nc r="AK139">
      <v>0.8</v>
    </nc>
    <odxf>
      <font>
        <sz val="10"/>
        <color auto="1"/>
      </font>
    </odxf>
    <ndxf>
      <font>
        <sz val="10"/>
        <color auto="1"/>
      </font>
    </ndxf>
  </rcc>
  <rcc rId="7798" sId="3" odxf="1" dxf="1">
    <nc r="AL139">
      <v>-1.1000000000000001</v>
    </nc>
    <odxf>
      <font>
        <sz val="10"/>
        <color auto="1"/>
      </font>
    </odxf>
    <ndxf>
      <font>
        <sz val="10"/>
        <color auto="1"/>
      </font>
    </ndxf>
  </rcc>
  <rcc rId="7799" sId="3" odxf="1" dxf="1">
    <nc r="AM139">
      <v>0</v>
    </nc>
    <odxf>
      <font>
        <sz val="10"/>
        <color auto="1"/>
      </font>
    </odxf>
    <ndxf>
      <font>
        <sz val="10"/>
        <color auto="1"/>
      </font>
    </ndxf>
  </rcc>
  <rcc rId="7800" sId="3" odxf="1" dxf="1">
    <nc r="AN139">
      <v>1.1000000000000001</v>
    </nc>
    <odxf>
      <font>
        <sz val="10"/>
        <color auto="1"/>
      </font>
    </odxf>
    <ndxf>
      <font>
        <sz val="10"/>
        <color auto="1"/>
      </font>
    </ndxf>
  </rcc>
  <rcc rId="7801" sId="3" odxf="1" dxf="1">
    <nc r="AO139">
      <v>0.2</v>
    </nc>
    <odxf>
      <font>
        <sz val="10"/>
        <color auto="1"/>
      </font>
    </odxf>
    <ndxf>
      <font>
        <sz val="10"/>
        <color auto="1"/>
      </font>
    </ndxf>
  </rcc>
  <rcc rId="7802" sId="3" odxf="1" dxf="1">
    <nc r="AP139">
      <v>0</v>
    </nc>
    <odxf>
      <font>
        <sz val="10"/>
        <color auto="1"/>
      </font>
    </odxf>
    <ndxf>
      <font>
        <sz val="10"/>
        <color auto="1"/>
      </font>
    </ndxf>
  </rcc>
  <rcc rId="7803" sId="3" odxf="1" dxf="1">
    <nc r="AQ139">
      <v>-0.2</v>
    </nc>
    <odxf>
      <font>
        <sz val="10"/>
        <color auto="1"/>
      </font>
    </odxf>
    <ndxf>
      <font>
        <sz val="10"/>
        <color auto="1"/>
      </font>
    </ndxf>
  </rcc>
  <rcc rId="7804" sId="3" odxf="1" dxf="1">
    <nc r="AR139">
      <v>0</v>
    </nc>
    <odxf>
      <font>
        <sz val="10"/>
        <color auto="1"/>
      </font>
    </odxf>
    <ndxf>
      <font>
        <sz val="10"/>
        <color auto="1"/>
      </font>
    </ndxf>
  </rcc>
  <rcc rId="7805" sId="3" odxf="1" dxf="1">
    <nc r="AS139">
      <v>-0.1</v>
    </nc>
    <odxf>
      <font>
        <sz val="10"/>
        <color auto="1"/>
      </font>
    </odxf>
    <ndxf>
      <font>
        <sz val="10"/>
        <color auto="1"/>
      </font>
    </ndxf>
  </rcc>
  <rcc rId="7806" sId="3" odxf="1" dxf="1">
    <nc r="AT139">
      <v>-0.1</v>
    </nc>
    <odxf>
      <font>
        <sz val="10"/>
        <color auto="1"/>
      </font>
    </odxf>
    <ndxf>
      <font>
        <sz val="10"/>
        <color auto="1"/>
      </font>
    </ndxf>
  </rcc>
  <rcc rId="7807" sId="3" odxf="1" dxf="1">
    <nc r="AU139">
      <v>0</v>
    </nc>
    <odxf>
      <font>
        <sz val="10"/>
        <color auto="1"/>
      </font>
    </odxf>
    <ndxf>
      <font>
        <sz val="10"/>
        <color auto="1"/>
      </font>
    </ndxf>
  </rcc>
  <rcc rId="7808" sId="3" odxf="1" dxf="1">
    <nc r="AV139">
      <v>-0.1</v>
    </nc>
    <odxf>
      <font>
        <sz val="10"/>
        <color auto="1"/>
      </font>
    </odxf>
    <ndxf>
      <font>
        <sz val="10"/>
        <color auto="1"/>
      </font>
    </ndxf>
  </rcc>
  <rcc rId="7809" sId="3" odxf="1" dxf="1">
    <nc r="AW139">
      <v>-0.2</v>
    </nc>
    <odxf>
      <font>
        <sz val="10"/>
        <color auto="1"/>
      </font>
    </odxf>
    <ndxf>
      <font>
        <sz val="10"/>
        <color auto="1"/>
      </font>
    </ndxf>
  </rcc>
  <rcc rId="7810" sId="3" odxf="1" dxf="1">
    <nc r="AX139">
      <v>-0.2</v>
    </nc>
    <odxf>
      <font>
        <sz val="10"/>
        <color auto="1"/>
      </font>
    </odxf>
    <ndxf>
      <font>
        <sz val="10"/>
        <color auto="1"/>
      </font>
    </ndxf>
  </rcc>
  <rcc rId="7811" sId="3" odxf="1" dxf="1">
    <nc r="AY139">
      <v>-0.2</v>
    </nc>
    <odxf>
      <font>
        <sz val="10"/>
        <color auto="1"/>
      </font>
    </odxf>
    <ndxf>
      <font>
        <sz val="10"/>
        <color auto="1"/>
      </font>
    </ndxf>
  </rcc>
  <rcc rId="7812" sId="3" odxf="1" dxf="1">
    <nc r="AZ139">
      <v>-0.1</v>
    </nc>
    <odxf>
      <font>
        <sz val="10"/>
        <color auto="1"/>
      </font>
    </odxf>
    <ndxf>
      <font>
        <sz val="10"/>
        <color auto="1"/>
      </font>
    </ndxf>
  </rcc>
  <rcc rId="7813" sId="3" odxf="1" dxf="1">
    <nc r="BA1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814" sId="3" odxf="1" dxf="1">
    <nc r="BB139">
      <v>-0.2</v>
    </nc>
    <odxf>
      <font>
        <sz val="10"/>
        <color auto="1"/>
      </font>
    </odxf>
    <ndxf>
      <font>
        <sz val="10"/>
        <color auto="1"/>
      </font>
    </ndxf>
  </rcc>
  <rcc rId="7815" sId="3" odxf="1" dxf="1">
    <nc r="BC1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816" sId="3" odxf="1" dxf="1">
    <nc r="BD139">
      <v>-0.2</v>
    </nc>
    <odxf>
      <font>
        <sz val="10"/>
        <color auto="1"/>
      </font>
    </odxf>
    <ndxf>
      <font>
        <sz val="10"/>
        <color auto="1"/>
      </font>
    </ndxf>
  </rcc>
  <rcc rId="7817" sId="3" odxf="1" dxf="1">
    <nc r="BE1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818" sId="3" odxf="1" dxf="1">
    <nc r="BF139">
      <v>8.3000000000000007</v>
    </nc>
    <odxf>
      <font>
        <sz val="10"/>
        <color auto="1"/>
      </font>
    </odxf>
    <ndxf>
      <font>
        <sz val="10"/>
        <color auto="1"/>
      </font>
    </ndxf>
  </rcc>
  <rcc rId="7819" sId="3" odxf="1" dxf="1">
    <nc r="BG139">
      <v>46.7</v>
    </nc>
    <odxf>
      <font>
        <sz val="10"/>
        <color auto="1"/>
      </font>
    </odxf>
    <ndxf>
      <font>
        <sz val="10"/>
        <color auto="1"/>
      </font>
    </ndxf>
  </rcc>
  <rcc rId="7820" sId="3" odxf="1" dxf="1">
    <nc r="BH139">
      <v>0</v>
    </nc>
    <odxf>
      <font>
        <sz val="10"/>
        <color auto="1"/>
      </font>
    </odxf>
    <ndxf>
      <font>
        <sz val="10"/>
        <color auto="1"/>
      </font>
    </ndxf>
  </rcc>
  <rfmt sheetId="3" sqref="A139:XFD139" start="0" length="0">
    <dxf>
      <alignment vertical="center" wrapText="1"/>
    </dxf>
  </rfmt>
  <rfmt sheetId="3" sqref="A140" start="0" length="0">
    <dxf>
      <font>
        <sz val="10"/>
        <color auto="1"/>
      </font>
    </dxf>
  </rfmt>
  <rcc rId="7821" sId="3" odxf="1" dxf="1">
    <oc r="B140" t="inlineStr">
      <is>
        <t>Bình Thuận</t>
      </is>
    </oc>
    <nc r="B140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40" start="0" length="0">
    <dxf>
      <font>
        <sz val="10"/>
        <color auto="1"/>
      </font>
    </dxf>
  </rfmt>
  <rfmt sheetId="3" sqref="D140" start="0" length="0">
    <dxf>
      <font>
        <sz val="10"/>
        <color auto="1"/>
      </font>
    </dxf>
  </rfmt>
  <rcc rId="7822" sId="3" odxf="1" dxf="1">
    <oc r="E140" t="inlineStr">
      <is>
        <t>NMĐMT PHAN LÂM 2</t>
      </is>
    </oc>
    <nc r="E140" t="inlineStr">
      <is>
        <t>NMĐMT PHƯỚC HỮU - ĐL 1</t>
      </is>
    </nc>
    <odxf>
      <font>
        <sz val="10"/>
        <color auto="1"/>
      </font>
    </odxf>
    <ndxf>
      <font>
        <sz val="10"/>
        <color auto="1"/>
      </font>
    </ndxf>
  </rcc>
  <rcc rId="7823" sId="3" odxf="1" dxf="1">
    <oc r="F140" t="inlineStr">
      <is>
        <t>PP</t>
      </is>
    </oc>
    <nc r="F140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7824" sId="3" odxf="1" dxf="1">
    <nc r="G14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825" sId="3" odxf="1" dxf="1">
    <nc r="H140">
      <v>122</v>
    </nc>
    <odxf>
      <font>
        <sz val="10"/>
        <color auto="1"/>
      </font>
    </odxf>
    <ndxf>
      <font>
        <sz val="10"/>
        <color auto="1"/>
      </font>
    </ndxf>
  </rcc>
  <rfmt sheetId="3" sqref="I140" start="0" length="0">
    <dxf>
      <font>
        <sz val="10"/>
        <color auto="1"/>
      </font>
    </dxf>
  </rfmt>
  <rcc rId="7826" sId="3" odxf="1" dxf="1">
    <nc r="J140">
      <v>0</v>
    </nc>
    <odxf>
      <font>
        <sz val="10"/>
        <color auto="1"/>
      </font>
    </odxf>
    <ndxf>
      <font>
        <sz val="10"/>
        <color auto="1"/>
      </font>
    </ndxf>
  </rcc>
  <rcc rId="7827" sId="3" odxf="1" dxf="1">
    <nc r="K140">
      <v>0</v>
    </nc>
    <odxf>
      <font>
        <sz val="10"/>
        <color auto="1"/>
      </font>
    </odxf>
    <ndxf>
      <font>
        <sz val="10"/>
        <color auto="1"/>
      </font>
    </ndxf>
  </rcc>
  <rcc rId="7828" sId="3" odxf="1" dxf="1">
    <nc r="L140">
      <v>0</v>
    </nc>
    <odxf>
      <font>
        <sz val="10"/>
        <color auto="1"/>
      </font>
    </odxf>
    <ndxf>
      <font>
        <sz val="10"/>
        <color auto="1"/>
      </font>
    </ndxf>
  </rcc>
  <rcc rId="7829" sId="3" odxf="1" dxf="1">
    <nc r="M140">
      <v>0</v>
    </nc>
    <odxf>
      <font>
        <sz val="10"/>
        <color auto="1"/>
      </font>
    </odxf>
    <ndxf>
      <font>
        <sz val="10"/>
        <color auto="1"/>
      </font>
    </ndxf>
  </rcc>
  <rcc rId="7830" sId="3" odxf="1" dxf="1">
    <nc r="N140">
      <v>0</v>
    </nc>
    <odxf>
      <font>
        <sz val="10"/>
        <color auto="1"/>
      </font>
    </odxf>
    <ndxf>
      <font>
        <sz val="10"/>
        <color auto="1"/>
      </font>
    </ndxf>
  </rcc>
  <rcc rId="7831" sId="3" odxf="1" dxf="1">
    <nc r="O140">
      <v>0</v>
    </nc>
    <odxf>
      <font>
        <sz val="10"/>
        <color auto="1"/>
      </font>
    </odxf>
    <ndxf>
      <font>
        <sz val="10"/>
        <color auto="1"/>
      </font>
    </ndxf>
  </rcc>
  <rcc rId="7832" sId="3" odxf="1" dxf="1">
    <nc r="P140">
      <v>0</v>
    </nc>
    <odxf>
      <font>
        <sz val="10"/>
        <color auto="1"/>
      </font>
    </odxf>
    <ndxf>
      <font>
        <sz val="10"/>
        <color auto="1"/>
      </font>
    </ndxf>
  </rcc>
  <rcc rId="7833" sId="3" odxf="1" dxf="1">
    <nc r="Q140">
      <v>0</v>
    </nc>
    <odxf>
      <font>
        <sz val="10"/>
        <color auto="1"/>
      </font>
    </odxf>
    <ndxf>
      <font>
        <sz val="10"/>
        <color auto="1"/>
      </font>
    </ndxf>
  </rcc>
  <rcc rId="7834" sId="3" odxf="1" dxf="1">
    <nc r="R140">
      <v>0</v>
    </nc>
    <odxf>
      <font>
        <sz val="10"/>
        <color auto="1"/>
      </font>
    </odxf>
    <ndxf>
      <font>
        <sz val="10"/>
        <color auto="1"/>
      </font>
    </ndxf>
  </rcc>
  <rcc rId="7835" sId="3" odxf="1" dxf="1">
    <nc r="S140">
      <v>0</v>
    </nc>
    <odxf>
      <font>
        <sz val="10"/>
        <color auto="1"/>
      </font>
    </odxf>
    <ndxf>
      <font>
        <sz val="10"/>
        <color auto="1"/>
      </font>
    </ndxf>
  </rcc>
  <rcc rId="7836" sId="3" odxf="1" dxf="1">
    <nc r="T140">
      <v>0</v>
    </nc>
    <odxf>
      <font>
        <sz val="10"/>
        <color auto="1"/>
      </font>
    </odxf>
    <ndxf>
      <font>
        <sz val="10"/>
        <color auto="1"/>
      </font>
    </ndxf>
  </rcc>
  <rcc rId="7837" sId="3" odxf="1" dxf="1">
    <nc r="U140">
      <v>0</v>
    </nc>
    <odxf>
      <font>
        <sz val="10"/>
        <color auto="1"/>
      </font>
    </odxf>
    <ndxf>
      <font>
        <sz val="10"/>
        <color auto="1"/>
      </font>
    </ndxf>
  </rcc>
  <rcc rId="7838" sId="3" odxf="1" dxf="1">
    <nc r="V140">
      <v>1.2</v>
    </nc>
    <odxf>
      <font>
        <sz val="10"/>
        <color auto="1"/>
      </font>
    </odxf>
    <ndxf>
      <font>
        <sz val="10"/>
        <color auto="1"/>
      </font>
    </ndxf>
  </rcc>
  <rcc rId="7839" sId="3" odxf="1" dxf="1">
    <nc r="W140">
      <v>3.3</v>
    </nc>
    <odxf>
      <font>
        <sz val="10"/>
        <color auto="1"/>
      </font>
    </odxf>
    <ndxf>
      <font>
        <sz val="10"/>
        <color auto="1"/>
      </font>
    </ndxf>
  </rcc>
  <rcc rId="7840" sId="3" odxf="1" dxf="1">
    <nc r="X140">
      <v>5.0999999999999996</v>
    </nc>
    <odxf>
      <font>
        <sz val="10"/>
        <color auto="1"/>
      </font>
    </odxf>
    <ndxf>
      <font>
        <sz val="10"/>
        <color auto="1"/>
      </font>
    </ndxf>
  </rcc>
  <rcc rId="7841" sId="3" odxf="1" dxf="1">
    <nc r="Y140">
      <v>5.9</v>
    </nc>
    <odxf>
      <font>
        <sz val="10"/>
        <color auto="1"/>
      </font>
    </odxf>
    <ndxf>
      <font>
        <sz val="10"/>
        <color auto="1"/>
      </font>
    </ndxf>
  </rcc>
  <rcc rId="7842" sId="3" odxf="1" dxf="1">
    <nc r="Z140">
      <v>5.2</v>
    </nc>
    <odxf>
      <font>
        <sz val="10"/>
        <color auto="1"/>
      </font>
    </odxf>
    <ndxf>
      <font>
        <sz val="10"/>
        <color auto="1"/>
      </font>
    </ndxf>
  </rcc>
  <rcc rId="7843" sId="3" odxf="1" dxf="1">
    <nc r="AA140">
      <v>21</v>
    </nc>
    <odxf>
      <font>
        <sz val="10"/>
        <color auto="1"/>
      </font>
    </odxf>
    <ndxf>
      <font>
        <sz val="10"/>
        <color auto="1"/>
      </font>
    </ndxf>
  </rcc>
  <rcc rId="7844" sId="3" odxf="1" dxf="1">
    <nc r="AB140">
      <v>15.4</v>
    </nc>
    <odxf>
      <font>
        <sz val="10"/>
        <color auto="1"/>
      </font>
    </odxf>
    <ndxf>
      <font>
        <sz val="10"/>
        <color auto="1"/>
      </font>
    </ndxf>
  </rcc>
  <rcc rId="7845" sId="3" odxf="1" dxf="1">
    <nc r="AC140">
      <v>15.4</v>
    </nc>
    <odxf>
      <font>
        <sz val="10"/>
        <color auto="1"/>
      </font>
    </odxf>
    <ndxf>
      <font>
        <sz val="10"/>
        <color auto="1"/>
      </font>
    </ndxf>
  </rcc>
  <rcc rId="7846" sId="3" odxf="1" dxf="1">
    <nc r="AD140">
      <v>14.8</v>
    </nc>
    <odxf>
      <font>
        <sz val="10"/>
        <color auto="1"/>
      </font>
    </odxf>
    <ndxf>
      <font>
        <sz val="10"/>
        <color auto="1"/>
      </font>
    </ndxf>
  </rcc>
  <rcc rId="7847" sId="3" odxf="1" dxf="1">
    <nc r="AE140">
      <v>11.8</v>
    </nc>
    <odxf>
      <font>
        <sz val="10"/>
        <color auto="1"/>
      </font>
    </odxf>
    <ndxf>
      <font>
        <sz val="10"/>
        <color auto="1"/>
      </font>
    </ndxf>
  </rcc>
  <rcc rId="7848" sId="3" odxf="1" dxf="1">
    <nc r="AF140">
      <v>26.8</v>
    </nc>
    <odxf>
      <font>
        <sz val="10"/>
        <color auto="1"/>
      </font>
    </odxf>
    <ndxf>
      <font>
        <sz val="10"/>
        <color auto="1"/>
      </font>
    </ndxf>
  </rcc>
  <rcc rId="7849" sId="3" odxf="1" dxf="1">
    <nc r="AG140">
      <v>24.2</v>
    </nc>
    <odxf>
      <font>
        <sz val="10"/>
        <color auto="1"/>
      </font>
    </odxf>
    <ndxf>
      <font>
        <sz val="10"/>
        <color auto="1"/>
      </font>
    </ndxf>
  </rcc>
  <rcc rId="7850" sId="3" odxf="1" dxf="1">
    <nc r="AH140">
      <v>14.8</v>
    </nc>
    <odxf>
      <font>
        <sz val="10"/>
        <color auto="1"/>
      </font>
    </odxf>
    <ndxf>
      <font>
        <sz val="10"/>
        <color auto="1"/>
      </font>
    </ndxf>
  </rcc>
  <rcc rId="7851" sId="3" odxf="1" dxf="1">
    <nc r="AI140">
      <v>6.6</v>
    </nc>
    <odxf>
      <font>
        <sz val="10"/>
        <color auto="1"/>
      </font>
    </odxf>
    <ndxf>
      <font>
        <sz val="10"/>
        <color auto="1"/>
      </font>
    </ndxf>
  </rcc>
  <rcc rId="7852" sId="3" odxf="1" dxf="1">
    <nc r="AJ140">
      <v>4.4000000000000004</v>
    </nc>
    <odxf>
      <font>
        <sz val="10"/>
        <color auto="1"/>
      </font>
    </odxf>
    <ndxf>
      <font>
        <sz val="10"/>
        <color auto="1"/>
      </font>
    </ndxf>
  </rcc>
  <rcc rId="7853" sId="3" odxf="1" dxf="1">
    <nc r="AK140">
      <v>4.4000000000000004</v>
    </nc>
    <odxf>
      <font>
        <sz val="10"/>
        <color auto="1"/>
      </font>
    </odxf>
    <ndxf>
      <font>
        <sz val="10"/>
        <color auto="1"/>
      </font>
    </ndxf>
  </rcc>
  <rcc rId="7854" sId="3" odxf="1" dxf="1">
    <nc r="AL140">
      <v>11.7</v>
    </nc>
    <odxf>
      <font>
        <sz val="10"/>
        <color auto="1"/>
      </font>
    </odxf>
    <ndxf>
      <font>
        <sz val="10"/>
        <color auto="1"/>
      </font>
    </ndxf>
  </rcc>
  <rcc rId="7855" sId="3" odxf="1" dxf="1">
    <nc r="AM140">
      <v>6.4</v>
    </nc>
    <odxf>
      <font>
        <sz val="10"/>
        <color auto="1"/>
      </font>
    </odxf>
    <ndxf>
      <font>
        <sz val="10"/>
        <color auto="1"/>
      </font>
    </ndxf>
  </rcc>
  <rcc rId="7856" sId="3" odxf="1" dxf="1">
    <nc r="AN140">
      <v>6.4</v>
    </nc>
    <odxf>
      <font>
        <sz val="10"/>
        <color auto="1"/>
      </font>
    </odxf>
    <ndxf>
      <font>
        <sz val="10"/>
        <color auto="1"/>
      </font>
    </ndxf>
  </rcc>
  <rcc rId="7857" sId="3" odxf="1" dxf="1">
    <nc r="AO140">
      <v>4</v>
    </nc>
    <odxf>
      <font>
        <sz val="10"/>
        <color auto="1"/>
      </font>
    </odxf>
    <ndxf>
      <font>
        <sz val="10"/>
        <color auto="1"/>
      </font>
    </ndxf>
  </rcc>
  <rcc rId="7858" sId="3" odxf="1" dxf="1">
    <nc r="AP140">
      <v>4</v>
    </nc>
    <odxf>
      <font>
        <sz val="10"/>
        <color auto="1"/>
      </font>
    </odxf>
    <ndxf>
      <font>
        <sz val="10"/>
        <color auto="1"/>
      </font>
    </ndxf>
  </rcc>
  <rcc rId="7859" sId="3" odxf="1" dxf="1">
    <nc r="AQ140">
      <v>0.7</v>
    </nc>
    <odxf>
      <font>
        <sz val="10"/>
        <color auto="1"/>
      </font>
    </odxf>
    <ndxf>
      <font>
        <sz val="10"/>
        <color auto="1"/>
      </font>
    </ndxf>
  </rcc>
  <rcc rId="7860" sId="3" odxf="1" dxf="1">
    <nc r="AR140">
      <v>0</v>
    </nc>
    <odxf>
      <font>
        <sz val="10"/>
        <color auto="1"/>
      </font>
    </odxf>
    <ndxf>
      <font>
        <sz val="10"/>
        <color auto="1"/>
      </font>
    </ndxf>
  </rcc>
  <rcc rId="7861" sId="3" odxf="1" dxf="1">
    <nc r="AS140">
      <v>0</v>
    </nc>
    <odxf>
      <font>
        <sz val="10"/>
        <color auto="1"/>
      </font>
    </odxf>
    <ndxf>
      <font>
        <sz val="10"/>
        <color auto="1"/>
      </font>
    </ndxf>
  </rcc>
  <rcc rId="7862" sId="3" odxf="1" dxf="1">
    <nc r="AT140">
      <v>0</v>
    </nc>
    <odxf>
      <font>
        <sz val="10"/>
        <color auto="1"/>
      </font>
    </odxf>
    <ndxf>
      <font>
        <sz val="10"/>
        <color auto="1"/>
      </font>
    </ndxf>
  </rcc>
  <rcc rId="7863" sId="3" odxf="1" dxf="1">
    <nc r="AU140">
      <v>0</v>
    </nc>
    <odxf>
      <font>
        <sz val="10"/>
        <color auto="1"/>
      </font>
    </odxf>
    <ndxf>
      <font>
        <sz val="10"/>
        <color auto="1"/>
      </font>
    </ndxf>
  </rcc>
  <rcc rId="7864" sId="3" odxf="1" dxf="1">
    <nc r="AV140">
      <v>0</v>
    </nc>
    <odxf>
      <font>
        <sz val="10"/>
        <color auto="1"/>
      </font>
    </odxf>
    <ndxf>
      <font>
        <sz val="10"/>
        <color auto="1"/>
      </font>
    </ndxf>
  </rcc>
  <rcc rId="7865" sId="3" odxf="1" dxf="1">
    <nc r="AW140">
      <v>0</v>
    </nc>
    <odxf>
      <font>
        <sz val="10"/>
        <color auto="1"/>
      </font>
    </odxf>
    <ndxf>
      <font>
        <sz val="10"/>
        <color auto="1"/>
      </font>
    </ndxf>
  </rcc>
  <rcc rId="7866" sId="3" odxf="1" dxf="1">
    <nc r="AX140">
      <v>0</v>
    </nc>
    <odxf>
      <font>
        <sz val="10"/>
        <color auto="1"/>
      </font>
    </odxf>
    <ndxf>
      <font>
        <sz val="10"/>
        <color auto="1"/>
      </font>
    </ndxf>
  </rcc>
  <rcc rId="7867" sId="3" odxf="1" dxf="1">
    <nc r="AY140">
      <v>0</v>
    </nc>
    <odxf>
      <font>
        <sz val="10"/>
        <color auto="1"/>
      </font>
    </odxf>
    <ndxf>
      <font>
        <sz val="10"/>
        <color auto="1"/>
      </font>
    </ndxf>
  </rcc>
  <rcc rId="7868" sId="3" odxf="1" dxf="1">
    <nc r="AZ140">
      <v>0</v>
    </nc>
    <odxf>
      <font>
        <sz val="10"/>
        <color auto="1"/>
      </font>
    </odxf>
    <ndxf>
      <font>
        <sz val="10"/>
        <color auto="1"/>
      </font>
    </ndxf>
  </rcc>
  <rcc rId="7869" sId="3" odxf="1" dxf="1">
    <nc r="BA1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870" sId="3" odxf="1" dxf="1">
    <nc r="BB140">
      <v>0</v>
    </nc>
    <odxf>
      <font>
        <sz val="10"/>
        <color auto="1"/>
      </font>
    </odxf>
    <ndxf>
      <font>
        <sz val="10"/>
        <color auto="1"/>
      </font>
    </ndxf>
  </rcc>
  <rcc rId="7871" sId="3" odxf="1" dxf="1">
    <nc r="BC1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872" sId="3" odxf="1" dxf="1">
    <nc r="BD140">
      <v>0</v>
    </nc>
    <odxf>
      <font>
        <sz val="10"/>
        <color auto="1"/>
      </font>
    </odxf>
    <ndxf>
      <font>
        <sz val="10"/>
        <color auto="1"/>
      </font>
    </ndxf>
  </rcc>
  <rcc rId="7873" sId="3" odxf="1" dxf="1">
    <nc r="BE1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874" sId="3" odxf="1" dxf="1">
    <nc r="BF140">
      <v>5.0999999999999996</v>
    </nc>
    <odxf>
      <font>
        <sz val="10"/>
        <color auto="1"/>
      </font>
    </odxf>
    <ndxf>
      <font>
        <sz val="10"/>
        <color auto="1"/>
      </font>
    </ndxf>
  </rcc>
  <rcc rId="7875" sId="3" odxf="1" dxf="1">
    <nc r="BG140">
      <v>26.8</v>
    </nc>
    <odxf>
      <font>
        <sz val="10"/>
        <color auto="1"/>
      </font>
    </odxf>
    <ndxf>
      <font>
        <sz val="10"/>
        <color auto="1"/>
      </font>
    </ndxf>
  </rcc>
  <rcc rId="7876" sId="3" odxf="1" dxf="1">
    <nc r="BH140">
      <v>0</v>
    </nc>
    <odxf>
      <font>
        <sz val="10"/>
        <color auto="1"/>
      </font>
    </odxf>
    <ndxf>
      <font>
        <sz val="10"/>
        <color auto="1"/>
      </font>
    </ndxf>
  </rcc>
  <rfmt sheetId="3" sqref="A140:XFD140" start="0" length="0">
    <dxf>
      <alignment vertical="center" wrapText="1"/>
    </dxf>
  </rfmt>
  <rfmt sheetId="3" sqref="A141" start="0" length="0">
    <dxf>
      <font>
        <sz val="10"/>
        <color auto="1"/>
      </font>
    </dxf>
  </rfmt>
  <rcc rId="7877" sId="3" odxf="1" dxf="1">
    <oc r="B141" t="inlineStr">
      <is>
        <t>Bình Thuận</t>
      </is>
    </oc>
    <nc r="B141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41" start="0" length="0">
    <dxf>
      <font>
        <sz val="10"/>
        <color auto="1"/>
      </font>
    </dxf>
  </rfmt>
  <rfmt sheetId="3" sqref="D141" start="0" length="0">
    <dxf>
      <font>
        <sz val="10"/>
        <color auto="1"/>
      </font>
    </dxf>
  </rfmt>
  <rcc rId="7878" sId="3" odxf="1" dxf="1">
    <oc r="E141" t="inlineStr">
      <is>
        <t>NMĐMT PHAN LÂM 2</t>
      </is>
    </oc>
    <nc r="E141" t="inlineStr">
      <is>
        <t>NMĐMT PHƯỚC HỮU - ĐL 1</t>
      </is>
    </nc>
    <odxf>
      <font>
        <sz val="10"/>
        <color auto="1"/>
      </font>
    </odxf>
    <ndxf>
      <font>
        <sz val="10"/>
        <color auto="1"/>
      </font>
    </ndxf>
  </rcc>
  <rcc rId="7879" sId="3" odxf="1" dxf="1">
    <oc r="F141" t="inlineStr">
      <is>
        <t>PP</t>
      </is>
    </oc>
    <nc r="F141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7880" sId="3" odxf="1" dxf="1">
    <nc r="G14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881" sId="3" odxf="1" dxf="1">
    <nc r="H141">
      <v>122</v>
    </nc>
    <odxf>
      <font>
        <sz val="10"/>
        <color auto="1"/>
      </font>
    </odxf>
    <ndxf>
      <font>
        <sz val="10"/>
        <color auto="1"/>
      </font>
    </ndxf>
  </rcc>
  <rfmt sheetId="3" sqref="I141" start="0" length="0">
    <dxf>
      <font>
        <sz val="10"/>
        <color auto="1"/>
      </font>
    </dxf>
  </rfmt>
  <rcc rId="7882" sId="3" odxf="1" dxf="1">
    <nc r="J141">
      <v>0</v>
    </nc>
    <odxf>
      <font>
        <sz val="10"/>
        <color auto="1"/>
      </font>
    </odxf>
    <ndxf>
      <font>
        <sz val="10"/>
        <color auto="1"/>
      </font>
    </ndxf>
  </rcc>
  <rcc rId="7883" sId="3" odxf="1" dxf="1">
    <nc r="K141">
      <v>0</v>
    </nc>
    <odxf>
      <font>
        <sz val="10"/>
        <color auto="1"/>
      </font>
    </odxf>
    <ndxf>
      <font>
        <sz val="10"/>
        <color auto="1"/>
      </font>
    </ndxf>
  </rcc>
  <rcc rId="7884" sId="3" odxf="1" dxf="1">
    <nc r="L141">
      <v>0</v>
    </nc>
    <odxf>
      <font>
        <sz val="10"/>
        <color auto="1"/>
      </font>
    </odxf>
    <ndxf>
      <font>
        <sz val="10"/>
        <color auto="1"/>
      </font>
    </ndxf>
  </rcc>
  <rcc rId="7885" sId="3" odxf="1" dxf="1">
    <nc r="M141">
      <v>0</v>
    </nc>
    <odxf>
      <font>
        <sz val="10"/>
        <color auto="1"/>
      </font>
    </odxf>
    <ndxf>
      <font>
        <sz val="10"/>
        <color auto="1"/>
      </font>
    </ndxf>
  </rcc>
  <rcc rId="7886" sId="3" odxf="1" dxf="1">
    <nc r="N141">
      <v>0</v>
    </nc>
    <odxf>
      <font>
        <sz val="10"/>
        <color auto="1"/>
      </font>
    </odxf>
    <ndxf>
      <font>
        <sz val="10"/>
        <color auto="1"/>
      </font>
    </ndxf>
  </rcc>
  <rcc rId="7887" sId="3" odxf="1" dxf="1">
    <nc r="O141">
      <v>0</v>
    </nc>
    <odxf>
      <font>
        <sz val="10"/>
        <color auto="1"/>
      </font>
    </odxf>
    <ndxf>
      <font>
        <sz val="10"/>
        <color auto="1"/>
      </font>
    </ndxf>
  </rcc>
  <rcc rId="7888" sId="3" odxf="1" dxf="1">
    <nc r="P141">
      <v>0</v>
    </nc>
    <odxf>
      <font>
        <sz val="10"/>
        <color auto="1"/>
      </font>
    </odxf>
    <ndxf>
      <font>
        <sz val="10"/>
        <color auto="1"/>
      </font>
    </ndxf>
  </rcc>
  <rcc rId="7889" sId="3" odxf="1" dxf="1">
    <nc r="Q141">
      <v>0</v>
    </nc>
    <odxf>
      <font>
        <sz val="10"/>
        <color auto="1"/>
      </font>
    </odxf>
    <ndxf>
      <font>
        <sz val="10"/>
        <color auto="1"/>
      </font>
    </ndxf>
  </rcc>
  <rcc rId="7890" sId="3" odxf="1" dxf="1">
    <nc r="R141">
      <v>0</v>
    </nc>
    <odxf>
      <font>
        <sz val="10"/>
        <color auto="1"/>
      </font>
    </odxf>
    <ndxf>
      <font>
        <sz val="10"/>
        <color auto="1"/>
      </font>
    </ndxf>
  </rcc>
  <rcc rId="7891" sId="3" odxf="1" dxf="1">
    <nc r="S141">
      <v>0</v>
    </nc>
    <odxf>
      <font>
        <sz val="10"/>
        <color auto="1"/>
      </font>
    </odxf>
    <ndxf>
      <font>
        <sz val="10"/>
        <color auto="1"/>
      </font>
    </ndxf>
  </rcc>
  <rcc rId="7892" sId="3" odxf="1" dxf="1">
    <nc r="T141">
      <v>0</v>
    </nc>
    <odxf>
      <font>
        <sz val="10"/>
        <color auto="1"/>
      </font>
    </odxf>
    <ndxf>
      <font>
        <sz val="10"/>
        <color auto="1"/>
      </font>
    </ndxf>
  </rcc>
  <rcc rId="7893" sId="3" odxf="1" dxf="1">
    <nc r="U141">
      <v>0</v>
    </nc>
    <odxf>
      <font>
        <sz val="10"/>
        <color auto="1"/>
      </font>
    </odxf>
    <ndxf>
      <font>
        <sz val="10"/>
        <color auto="1"/>
      </font>
    </ndxf>
  </rcc>
  <rcc rId="7894" sId="3" odxf="1" dxf="1">
    <nc r="V141">
      <v>0.1</v>
    </nc>
    <odxf>
      <font>
        <sz val="10"/>
        <color auto="1"/>
      </font>
    </odxf>
    <ndxf>
      <font>
        <sz val="10"/>
        <color auto="1"/>
      </font>
    </ndxf>
  </rcc>
  <rcc rId="7895" sId="3" odxf="1" dxf="1">
    <nc r="W141">
      <v>0.2</v>
    </nc>
    <odxf>
      <font>
        <sz val="10"/>
        <color auto="1"/>
      </font>
    </odxf>
    <ndxf>
      <font>
        <sz val="10"/>
        <color auto="1"/>
      </font>
    </ndxf>
  </rcc>
  <rcc rId="7896" sId="3" odxf="1" dxf="1">
    <nc r="X141">
      <v>0.3</v>
    </nc>
    <odxf>
      <font>
        <sz val="10"/>
        <color auto="1"/>
      </font>
    </odxf>
    <ndxf>
      <font>
        <sz val="10"/>
        <color auto="1"/>
      </font>
    </ndxf>
  </rcc>
  <rcc rId="7897" sId="3" odxf="1" dxf="1">
    <nc r="Y141">
      <v>0.3</v>
    </nc>
    <odxf>
      <font>
        <sz val="10"/>
        <color auto="1"/>
      </font>
    </odxf>
    <ndxf>
      <font>
        <sz val="10"/>
        <color auto="1"/>
      </font>
    </ndxf>
  </rcc>
  <rcc rId="7898" sId="3" odxf="1" dxf="1">
    <nc r="Z141">
      <v>0.2</v>
    </nc>
    <odxf>
      <font>
        <sz val="10"/>
        <color auto="1"/>
      </font>
    </odxf>
    <ndxf>
      <font>
        <sz val="10"/>
        <color auto="1"/>
      </font>
    </ndxf>
  </rcc>
  <rcc rId="7899" sId="3" odxf="1" dxf="1">
    <nc r="AA141">
      <v>3</v>
    </nc>
    <odxf>
      <font>
        <sz val="10"/>
        <color auto="1"/>
      </font>
    </odxf>
    <ndxf>
      <font>
        <sz val="10"/>
        <color auto="1"/>
      </font>
    </ndxf>
  </rcc>
  <rcc rId="7900" sId="3" odxf="1" dxf="1">
    <nc r="AB141">
      <v>1.6</v>
    </nc>
    <odxf>
      <font>
        <sz val="10"/>
        <color auto="1"/>
      </font>
    </odxf>
    <ndxf>
      <font>
        <sz val="10"/>
        <color auto="1"/>
      </font>
    </ndxf>
  </rcc>
  <rcc rId="7901" sId="3" odxf="1" dxf="1">
    <nc r="AC141">
      <v>1.6</v>
    </nc>
    <odxf>
      <font>
        <sz val="10"/>
        <color auto="1"/>
      </font>
    </odxf>
    <ndxf>
      <font>
        <sz val="10"/>
        <color auto="1"/>
      </font>
    </ndxf>
  </rcc>
  <rcc rId="7902" sId="3" odxf="1" dxf="1">
    <nc r="AD141">
      <v>1.5</v>
    </nc>
    <odxf>
      <font>
        <sz val="10"/>
        <color auto="1"/>
      </font>
    </odxf>
    <ndxf>
      <font>
        <sz val="10"/>
        <color auto="1"/>
      </font>
    </ndxf>
  </rcc>
  <rcc rId="7903" sId="3" odxf="1" dxf="1">
    <nc r="AE141">
      <v>1</v>
    </nc>
    <odxf>
      <font>
        <sz val="10"/>
        <color auto="1"/>
      </font>
    </odxf>
    <ndxf>
      <font>
        <sz val="10"/>
        <color auto="1"/>
      </font>
    </ndxf>
  </rcc>
  <rcc rId="7904" sId="3" odxf="1" dxf="1">
    <nc r="AF141">
      <v>4.9000000000000004</v>
    </nc>
    <odxf>
      <font>
        <sz val="10"/>
        <color auto="1"/>
      </font>
    </odxf>
    <ndxf>
      <font>
        <sz val="10"/>
        <color auto="1"/>
      </font>
    </ndxf>
  </rcc>
  <rcc rId="7905" sId="3" odxf="1" dxf="1">
    <nc r="AG141">
      <v>3.9</v>
    </nc>
    <odxf>
      <font>
        <sz val="10"/>
        <color auto="1"/>
      </font>
    </odxf>
    <ndxf>
      <font>
        <sz val="10"/>
        <color auto="1"/>
      </font>
    </ndxf>
  </rcc>
  <rcc rId="7906" sId="3" odxf="1" dxf="1">
    <nc r="AH141">
      <v>1.5</v>
    </nc>
    <odxf>
      <font>
        <sz val="10"/>
        <color auto="1"/>
      </font>
    </odxf>
    <ndxf>
      <font>
        <sz val="10"/>
        <color auto="1"/>
      </font>
    </ndxf>
  </rcc>
  <rcc rId="7907" sId="3" odxf="1" dxf="1">
    <nc r="AI141">
      <v>0.3</v>
    </nc>
    <odxf>
      <font>
        <sz val="10"/>
        <color auto="1"/>
      </font>
    </odxf>
    <ndxf>
      <font>
        <sz val="10"/>
        <color auto="1"/>
      </font>
    </ndxf>
  </rcc>
  <rcc rId="7908" sId="3" odxf="1" dxf="1">
    <nc r="AJ141">
      <v>0.2</v>
    </nc>
    <odxf>
      <font>
        <sz val="10"/>
        <color auto="1"/>
      </font>
    </odxf>
    <ndxf>
      <font>
        <sz val="10"/>
        <color auto="1"/>
      </font>
    </ndxf>
  </rcc>
  <rcc rId="7909" sId="3" odxf="1" dxf="1">
    <nc r="AK141">
      <v>0.2</v>
    </nc>
    <odxf>
      <font>
        <sz val="10"/>
        <color auto="1"/>
      </font>
    </odxf>
    <ndxf>
      <font>
        <sz val="10"/>
        <color auto="1"/>
      </font>
    </ndxf>
  </rcc>
  <rcc rId="7910" sId="3" odxf="1" dxf="1">
    <nc r="AL141">
      <v>1</v>
    </nc>
    <odxf>
      <font>
        <sz val="10"/>
        <color auto="1"/>
      </font>
    </odxf>
    <ndxf>
      <font>
        <sz val="10"/>
        <color auto="1"/>
      </font>
    </ndxf>
  </rcc>
  <rcc rId="7911" sId="3" odxf="1" dxf="1">
    <nc r="AM141">
      <v>0.3</v>
    </nc>
    <odxf>
      <font>
        <sz val="10"/>
        <color auto="1"/>
      </font>
    </odxf>
    <ndxf>
      <font>
        <sz val="10"/>
        <color auto="1"/>
      </font>
    </ndxf>
  </rcc>
  <rcc rId="7912" sId="3" odxf="1" dxf="1">
    <nc r="AN141">
      <v>0.3</v>
    </nc>
    <odxf>
      <font>
        <sz val="10"/>
        <color auto="1"/>
      </font>
    </odxf>
    <ndxf>
      <font>
        <sz val="10"/>
        <color auto="1"/>
      </font>
    </ndxf>
  </rcc>
  <rcc rId="7913" sId="3" odxf="1" dxf="1">
    <nc r="AO141">
      <v>0.1</v>
    </nc>
    <odxf>
      <font>
        <sz val="10"/>
        <color auto="1"/>
      </font>
    </odxf>
    <ndxf>
      <font>
        <sz val="10"/>
        <color auto="1"/>
      </font>
    </ndxf>
  </rcc>
  <rcc rId="7914" sId="3" odxf="1" dxf="1">
    <nc r="AP141">
      <v>0.1</v>
    </nc>
    <odxf>
      <font>
        <sz val="10"/>
        <color auto="1"/>
      </font>
    </odxf>
    <ndxf>
      <font>
        <sz val="10"/>
        <color auto="1"/>
      </font>
    </ndxf>
  </rcc>
  <rcc rId="7915" sId="3" odxf="1" dxf="1">
    <nc r="AQ141">
      <v>0.1</v>
    </nc>
    <odxf>
      <font>
        <sz val="10"/>
        <color auto="1"/>
      </font>
    </odxf>
    <ndxf>
      <font>
        <sz val="10"/>
        <color auto="1"/>
      </font>
    </ndxf>
  </rcc>
  <rcc rId="7916" sId="3" odxf="1" dxf="1">
    <nc r="AR141">
      <v>0</v>
    </nc>
    <odxf>
      <font>
        <sz val="10"/>
        <color auto="1"/>
      </font>
    </odxf>
    <ndxf>
      <font>
        <sz val="10"/>
        <color auto="1"/>
      </font>
    </ndxf>
  </rcc>
  <rcc rId="7917" sId="3" odxf="1" dxf="1">
    <nc r="AS141">
      <v>0</v>
    </nc>
    <odxf>
      <font>
        <sz val="10"/>
        <color auto="1"/>
      </font>
    </odxf>
    <ndxf>
      <font>
        <sz val="10"/>
        <color auto="1"/>
      </font>
    </ndxf>
  </rcc>
  <rcc rId="7918" sId="3" odxf="1" dxf="1">
    <nc r="AT141">
      <v>0</v>
    </nc>
    <odxf>
      <font>
        <sz val="10"/>
        <color auto="1"/>
      </font>
    </odxf>
    <ndxf>
      <font>
        <sz val="10"/>
        <color auto="1"/>
      </font>
    </ndxf>
  </rcc>
  <rcc rId="7919" sId="3" odxf="1" dxf="1">
    <nc r="AU141">
      <v>0</v>
    </nc>
    <odxf>
      <font>
        <sz val="10"/>
        <color auto="1"/>
      </font>
    </odxf>
    <ndxf>
      <font>
        <sz val="10"/>
        <color auto="1"/>
      </font>
    </ndxf>
  </rcc>
  <rcc rId="7920" sId="3" odxf="1" dxf="1">
    <nc r="AV141">
      <v>0</v>
    </nc>
    <odxf>
      <font>
        <sz val="10"/>
        <color auto="1"/>
      </font>
    </odxf>
    <ndxf>
      <font>
        <sz val="10"/>
        <color auto="1"/>
      </font>
    </ndxf>
  </rcc>
  <rcc rId="7921" sId="3" odxf="1" dxf="1">
    <nc r="AW141">
      <v>0</v>
    </nc>
    <odxf>
      <font>
        <sz val="10"/>
        <color auto="1"/>
      </font>
    </odxf>
    <ndxf>
      <font>
        <sz val="10"/>
        <color auto="1"/>
      </font>
    </ndxf>
  </rcc>
  <rcc rId="7922" sId="3" odxf="1" dxf="1">
    <nc r="AX141">
      <v>0</v>
    </nc>
    <odxf>
      <font>
        <sz val="10"/>
        <color auto="1"/>
      </font>
    </odxf>
    <ndxf>
      <font>
        <sz val="10"/>
        <color auto="1"/>
      </font>
    </ndxf>
  </rcc>
  <rcc rId="7923" sId="3" odxf="1" dxf="1">
    <nc r="AY141">
      <v>0</v>
    </nc>
    <odxf>
      <font>
        <sz val="10"/>
        <color auto="1"/>
      </font>
    </odxf>
    <ndxf>
      <font>
        <sz val="10"/>
        <color auto="1"/>
      </font>
    </ndxf>
  </rcc>
  <rcc rId="7924" sId="3" odxf="1" dxf="1">
    <nc r="AZ141">
      <v>0</v>
    </nc>
    <odxf>
      <font>
        <sz val="10"/>
        <color auto="1"/>
      </font>
    </odxf>
    <ndxf>
      <font>
        <sz val="10"/>
        <color auto="1"/>
      </font>
    </ndxf>
  </rcc>
  <rcc rId="7925" sId="3" odxf="1" dxf="1">
    <nc r="BA1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926" sId="3" odxf="1" dxf="1">
    <nc r="BB141">
      <v>0</v>
    </nc>
    <odxf>
      <font>
        <sz val="10"/>
        <color auto="1"/>
      </font>
    </odxf>
    <ndxf>
      <font>
        <sz val="10"/>
        <color auto="1"/>
      </font>
    </ndxf>
  </rcc>
  <rcc rId="7927" sId="3" odxf="1" dxf="1">
    <nc r="BC1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928" sId="3" odxf="1" dxf="1">
    <nc r="BD141">
      <v>0</v>
    </nc>
    <odxf>
      <font>
        <sz val="10"/>
        <color auto="1"/>
      </font>
    </odxf>
    <ndxf>
      <font>
        <sz val="10"/>
        <color auto="1"/>
      </font>
    </ndxf>
  </rcc>
  <rcc rId="7929" sId="3" odxf="1" dxf="1">
    <nc r="BE1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930" sId="3" odxf="1" dxf="1">
    <nc r="BF141">
      <v>5.0999999999999996</v>
    </nc>
    <odxf>
      <font>
        <sz val="10"/>
        <color auto="1"/>
      </font>
    </odxf>
    <ndxf>
      <font>
        <sz val="10"/>
        <color auto="1"/>
      </font>
    </ndxf>
  </rcc>
  <rcc rId="7931" sId="3" odxf="1" dxf="1">
    <nc r="BG141">
      <v>26.8</v>
    </nc>
    <odxf>
      <font>
        <sz val="10"/>
        <color auto="1"/>
      </font>
    </odxf>
    <ndxf>
      <font>
        <sz val="10"/>
        <color auto="1"/>
      </font>
    </ndxf>
  </rcc>
  <rcc rId="7932" sId="3" odxf="1" dxf="1">
    <nc r="BH141">
      <v>0</v>
    </nc>
    <odxf>
      <font>
        <sz val="10"/>
        <color auto="1"/>
      </font>
    </odxf>
    <ndxf>
      <font>
        <sz val="10"/>
        <color auto="1"/>
      </font>
    </ndxf>
  </rcc>
  <rfmt sheetId="3" sqref="A141:XFD141" start="0" length="0">
    <dxf>
      <alignment vertical="center" wrapText="1"/>
    </dxf>
  </rfmt>
  <rfmt sheetId="3" sqref="A142" start="0" length="0">
    <dxf>
      <font>
        <sz val="10"/>
        <color auto="1"/>
      </font>
    </dxf>
  </rfmt>
  <rcc rId="7933" sId="3" odxf="1" dxf="1">
    <oc r="B142" t="inlineStr">
      <is>
        <t>Ninh Thuận</t>
      </is>
    </oc>
    <nc r="B142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42" start="0" length="0">
    <dxf>
      <font>
        <sz val="10"/>
        <color auto="1"/>
      </font>
    </dxf>
  </rfmt>
  <rfmt sheetId="3" sqref="D142" start="0" length="0">
    <dxf>
      <font>
        <sz val="10"/>
        <color auto="1"/>
      </font>
    </dxf>
  </rfmt>
  <rcc rId="7934" sId="3" odxf="1" dxf="1">
    <oc r="E142" t="inlineStr">
      <is>
        <t>NMĐMT PHƯỚC NINH</t>
      </is>
    </oc>
    <nc r="E142" t="inlineStr">
      <is>
        <t>NMĐMT PHAN LÂM 2</t>
      </is>
    </nc>
    <odxf>
      <font>
        <sz val="10"/>
        <color auto="1"/>
      </font>
    </odxf>
    <ndxf>
      <font>
        <sz val="10"/>
        <color auto="1"/>
      </font>
    </ndxf>
  </rcc>
  <rfmt sheetId="3" sqref="F142" start="0" length="0">
    <dxf>
      <font>
        <sz val="10"/>
        <color auto="1"/>
      </font>
    </dxf>
  </rfmt>
  <rcc rId="7935" sId="3" odxf="1" dxf="1">
    <nc r="G14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936" sId="3" odxf="1" dxf="1">
    <nc r="H142">
      <v>170.1</v>
    </nc>
    <odxf>
      <font>
        <sz val="10"/>
        <color auto="1"/>
      </font>
    </odxf>
    <ndxf>
      <font>
        <sz val="10"/>
        <color auto="1"/>
      </font>
    </ndxf>
  </rcc>
  <rfmt sheetId="3" sqref="I142" start="0" length="0">
    <dxf>
      <font>
        <sz val="10"/>
        <color auto="1"/>
      </font>
    </dxf>
  </rfmt>
  <rcc rId="7937" sId="3" odxf="1" dxf="1">
    <nc r="J142">
      <v>0</v>
    </nc>
    <odxf>
      <font>
        <sz val="10"/>
        <color auto="1"/>
      </font>
    </odxf>
    <ndxf>
      <font>
        <sz val="10"/>
        <color auto="1"/>
      </font>
    </ndxf>
  </rcc>
  <rcc rId="7938" sId="3" odxf="1" dxf="1">
    <nc r="K142">
      <v>0</v>
    </nc>
    <odxf>
      <font>
        <sz val="10"/>
        <color auto="1"/>
      </font>
    </odxf>
    <ndxf>
      <font>
        <sz val="10"/>
        <color auto="1"/>
      </font>
    </ndxf>
  </rcc>
  <rcc rId="7939" sId="3" odxf="1" dxf="1">
    <nc r="L142">
      <v>0</v>
    </nc>
    <odxf>
      <font>
        <sz val="10"/>
        <color auto="1"/>
      </font>
    </odxf>
    <ndxf>
      <font>
        <sz val="10"/>
        <color auto="1"/>
      </font>
    </ndxf>
  </rcc>
  <rcc rId="7940" sId="3" odxf="1" dxf="1">
    <nc r="M142">
      <v>0</v>
    </nc>
    <odxf>
      <font>
        <sz val="10"/>
        <color auto="1"/>
      </font>
    </odxf>
    <ndxf>
      <font>
        <sz val="10"/>
        <color auto="1"/>
      </font>
    </ndxf>
  </rcc>
  <rcc rId="7941" sId="3" odxf="1" dxf="1">
    <nc r="N142">
      <v>0</v>
    </nc>
    <odxf>
      <font>
        <sz val="10"/>
        <color auto="1"/>
      </font>
    </odxf>
    <ndxf>
      <font>
        <sz val="10"/>
        <color auto="1"/>
      </font>
    </ndxf>
  </rcc>
  <rcc rId="7942" sId="3" odxf="1" dxf="1">
    <nc r="O142">
      <v>0</v>
    </nc>
    <odxf>
      <font>
        <sz val="10"/>
        <color auto="1"/>
      </font>
    </odxf>
    <ndxf>
      <font>
        <sz val="10"/>
        <color auto="1"/>
      </font>
    </ndxf>
  </rcc>
  <rcc rId="7943" sId="3" odxf="1" dxf="1">
    <nc r="P142">
      <v>0</v>
    </nc>
    <odxf>
      <font>
        <sz val="10"/>
        <color auto="1"/>
      </font>
    </odxf>
    <ndxf>
      <font>
        <sz val="10"/>
        <color auto="1"/>
      </font>
    </ndxf>
  </rcc>
  <rcc rId="7944" sId="3" odxf="1" dxf="1">
    <nc r="Q142">
      <v>0</v>
    </nc>
    <odxf>
      <font>
        <sz val="10"/>
        <color auto="1"/>
      </font>
    </odxf>
    <ndxf>
      <font>
        <sz val="10"/>
        <color auto="1"/>
      </font>
    </ndxf>
  </rcc>
  <rcc rId="7945" sId="3" odxf="1" dxf="1">
    <nc r="R142">
      <v>0</v>
    </nc>
    <odxf>
      <font>
        <sz val="10"/>
        <color auto="1"/>
      </font>
    </odxf>
    <ndxf>
      <font>
        <sz val="10"/>
        <color auto="1"/>
      </font>
    </ndxf>
  </rcc>
  <rcc rId="7946" sId="3" odxf="1" dxf="1">
    <nc r="S142">
      <v>0</v>
    </nc>
    <odxf>
      <font>
        <sz val="10"/>
        <color auto="1"/>
      </font>
    </odxf>
    <ndxf>
      <font>
        <sz val="10"/>
        <color auto="1"/>
      </font>
    </ndxf>
  </rcc>
  <rcc rId="7947" sId="3" odxf="1" dxf="1">
    <nc r="T142">
      <v>0</v>
    </nc>
    <odxf>
      <font>
        <sz val="10"/>
        <color auto="1"/>
      </font>
    </odxf>
    <ndxf>
      <font>
        <sz val="10"/>
        <color auto="1"/>
      </font>
    </ndxf>
  </rcc>
  <rcc rId="7948" sId="3" odxf="1" dxf="1">
    <nc r="U142">
      <v>0.8</v>
    </nc>
    <odxf>
      <font>
        <sz val="10"/>
        <color auto="1"/>
      </font>
    </odxf>
    <ndxf>
      <font>
        <sz val="10"/>
        <color auto="1"/>
      </font>
    </ndxf>
  </rcc>
  <rcc rId="7949" sId="3" odxf="1" dxf="1">
    <nc r="V142">
      <v>1.4</v>
    </nc>
    <odxf>
      <font>
        <sz val="10"/>
        <color auto="1"/>
      </font>
    </odxf>
    <ndxf>
      <font>
        <sz val="10"/>
        <color auto="1"/>
      </font>
    </ndxf>
  </rcc>
  <rcc rId="7950" sId="3" odxf="1" dxf="1">
    <nc r="W142">
      <v>3</v>
    </nc>
    <odxf>
      <font>
        <sz val="10"/>
        <color auto="1"/>
      </font>
    </odxf>
    <ndxf>
      <font>
        <sz val="10"/>
        <color auto="1"/>
      </font>
    </ndxf>
  </rcc>
  <rcc rId="7951" sId="3" odxf="1" dxf="1">
    <nc r="X142">
      <v>6.5</v>
    </nc>
    <odxf>
      <font>
        <sz val="10"/>
        <color auto="1"/>
      </font>
    </odxf>
    <ndxf>
      <font>
        <sz val="10"/>
        <color auto="1"/>
      </font>
    </ndxf>
  </rcc>
  <rcc rId="7952" sId="3" odxf="1" dxf="1">
    <nc r="Y142">
      <v>7.9</v>
    </nc>
    <odxf>
      <font>
        <sz val="10"/>
        <color auto="1"/>
      </font>
    </odxf>
    <ndxf>
      <font>
        <sz val="10"/>
        <color auto="1"/>
      </font>
    </ndxf>
  </rcc>
  <rcc rId="7953" sId="3" odxf="1" dxf="1">
    <nc r="Z142">
      <v>21.9</v>
    </nc>
    <odxf>
      <font>
        <sz val="10"/>
        <color auto="1"/>
      </font>
    </odxf>
    <ndxf>
      <font>
        <sz val="10"/>
        <color auto="1"/>
      </font>
    </ndxf>
  </rcc>
  <rcc rId="7954" sId="3" odxf="1" dxf="1">
    <nc r="AA142">
      <v>19.100000000000001</v>
    </nc>
    <odxf>
      <font>
        <sz val="10"/>
        <color auto="1"/>
      </font>
    </odxf>
    <ndxf>
      <font>
        <sz val="10"/>
        <color auto="1"/>
      </font>
    </ndxf>
  </rcc>
  <rcc rId="7955" sId="3" odxf="1" dxf="1">
    <nc r="AB142">
      <v>36</v>
    </nc>
    <odxf>
      <font>
        <sz val="10"/>
        <color auto="1"/>
      </font>
    </odxf>
    <ndxf>
      <font>
        <sz val="10"/>
        <color auto="1"/>
      </font>
    </ndxf>
  </rcc>
  <rcc rId="7956" sId="3" odxf="1" dxf="1">
    <nc r="AC142">
      <v>37</v>
    </nc>
    <odxf>
      <font>
        <sz val="10"/>
        <color auto="1"/>
      </font>
    </odxf>
    <ndxf>
      <font>
        <sz val="10"/>
        <color auto="1"/>
      </font>
    </ndxf>
  </rcc>
  <rcc rId="7957" sId="3" odxf="1" dxf="1">
    <nc r="AD142">
      <v>38</v>
    </nc>
    <odxf>
      <font>
        <sz val="10"/>
        <color auto="1"/>
      </font>
    </odxf>
    <ndxf>
      <font>
        <sz val="10"/>
        <color auto="1"/>
      </font>
    </ndxf>
  </rcc>
  <rcc rId="7958" sId="3" odxf="1" dxf="1">
    <nc r="AE142">
      <v>18.399999999999999</v>
    </nc>
    <odxf>
      <font>
        <sz val="10"/>
        <color auto="1"/>
      </font>
    </odxf>
    <ndxf>
      <font>
        <sz val="10"/>
        <color auto="1"/>
      </font>
    </ndxf>
  </rcc>
  <rcc rId="7959" sId="3" odxf="1" dxf="1">
    <nc r="AF142">
      <v>25.9</v>
    </nc>
    <odxf>
      <font>
        <sz val="10"/>
        <color auto="1"/>
      </font>
    </odxf>
    <ndxf>
      <font>
        <sz val="10"/>
        <color auto="1"/>
      </font>
    </ndxf>
  </rcc>
  <rcc rId="7960" sId="3" odxf="1" dxf="1">
    <nc r="AG142">
      <v>19.3</v>
    </nc>
    <odxf>
      <font>
        <sz val="10"/>
        <color auto="1"/>
      </font>
    </odxf>
    <ndxf>
      <font>
        <sz val="10"/>
        <color auto="1"/>
      </font>
    </ndxf>
  </rcc>
  <rcc rId="7961" sId="3" odxf="1" dxf="1">
    <nc r="AH142">
      <v>20</v>
    </nc>
    <odxf>
      <font>
        <sz val="10"/>
        <color auto="1"/>
      </font>
    </odxf>
    <ndxf>
      <font>
        <sz val="10"/>
        <color auto="1"/>
      </font>
    </ndxf>
  </rcc>
  <rcc rId="7962" sId="3" odxf="1" dxf="1">
    <nc r="AI142">
      <v>6.1</v>
    </nc>
    <odxf>
      <font>
        <sz val="10"/>
        <color auto="1"/>
      </font>
    </odxf>
    <ndxf>
      <font>
        <sz val="10"/>
        <color auto="1"/>
      </font>
    </ndxf>
  </rcc>
  <rcc rId="7963" sId="3" odxf="1" dxf="1">
    <nc r="AJ142">
      <v>28.6</v>
    </nc>
    <odxf>
      <font>
        <sz val="10"/>
        <color auto="1"/>
      </font>
    </odxf>
    <ndxf>
      <font>
        <sz val="10"/>
        <color auto="1"/>
      </font>
    </ndxf>
  </rcc>
  <rcc rId="7964" sId="3" odxf="1" dxf="1">
    <nc r="AK142">
      <v>28.8</v>
    </nc>
    <odxf>
      <font>
        <sz val="10"/>
        <color auto="1"/>
      </font>
    </odxf>
    <ndxf>
      <font>
        <sz val="10"/>
        <color auto="1"/>
      </font>
    </ndxf>
  </rcc>
  <rcc rId="7965" sId="3" odxf="1" dxf="1">
    <nc r="AL142">
      <v>19.399999999999999</v>
    </nc>
    <odxf>
      <font>
        <sz val="10"/>
        <color auto="1"/>
      </font>
    </odxf>
    <ndxf>
      <font>
        <sz val="10"/>
        <color auto="1"/>
      </font>
    </ndxf>
  </rcc>
  <rcc rId="7966" sId="3" odxf="1" dxf="1">
    <nc r="AM142">
      <v>7.1</v>
    </nc>
    <odxf>
      <font>
        <sz val="10"/>
        <color auto="1"/>
      </font>
    </odxf>
    <ndxf>
      <font>
        <sz val="10"/>
        <color auto="1"/>
      </font>
    </ndxf>
  </rcc>
  <rcc rId="7967" sId="3" odxf="1" dxf="1">
    <nc r="AN142">
      <v>12.7</v>
    </nc>
    <odxf>
      <font>
        <sz val="10"/>
        <color auto="1"/>
      </font>
    </odxf>
    <ndxf>
      <font>
        <sz val="10"/>
        <color auto="1"/>
      </font>
    </ndxf>
  </rcc>
  <rcc rId="7968" sId="3" odxf="1" dxf="1">
    <nc r="AO142">
      <v>5.6</v>
    </nc>
    <odxf>
      <font>
        <sz val="10"/>
        <color auto="1"/>
      </font>
    </odxf>
    <ndxf>
      <font>
        <sz val="10"/>
        <color auto="1"/>
      </font>
    </ndxf>
  </rcc>
  <rcc rId="7969" sId="3" odxf="1" dxf="1">
    <nc r="AP142">
      <v>1.8</v>
    </nc>
    <odxf>
      <font>
        <sz val="10"/>
        <color auto="1"/>
      </font>
    </odxf>
    <ndxf>
      <font>
        <sz val="10"/>
        <color auto="1"/>
      </font>
    </ndxf>
  </rcc>
  <rcc rId="7970" sId="3" odxf="1" dxf="1">
    <nc r="AQ142">
      <v>0</v>
    </nc>
    <odxf>
      <font>
        <sz val="10"/>
        <color auto="1"/>
      </font>
    </odxf>
    <ndxf>
      <font>
        <sz val="10"/>
        <color auto="1"/>
      </font>
    </ndxf>
  </rcc>
  <rcc rId="7971" sId="3" odxf="1" dxf="1">
    <nc r="AR142">
      <v>0</v>
    </nc>
    <odxf>
      <font>
        <sz val="10"/>
        <color auto="1"/>
      </font>
    </odxf>
    <ndxf>
      <font>
        <sz val="10"/>
        <color auto="1"/>
      </font>
    </ndxf>
  </rcc>
  <rcc rId="7972" sId="3" odxf="1" dxf="1">
    <nc r="AS142">
      <v>0</v>
    </nc>
    <odxf>
      <font>
        <sz val="10"/>
        <color auto="1"/>
      </font>
    </odxf>
    <ndxf>
      <font>
        <sz val="10"/>
        <color auto="1"/>
      </font>
    </ndxf>
  </rcc>
  <rcc rId="7973" sId="3" odxf="1" dxf="1">
    <nc r="AT142">
      <v>0</v>
    </nc>
    <odxf>
      <font>
        <sz val="10"/>
        <color auto="1"/>
      </font>
    </odxf>
    <ndxf>
      <font>
        <sz val="10"/>
        <color auto="1"/>
      </font>
    </ndxf>
  </rcc>
  <rcc rId="7974" sId="3" odxf="1" dxf="1">
    <nc r="AU142">
      <v>0</v>
    </nc>
    <odxf>
      <font>
        <sz val="10"/>
        <color auto="1"/>
      </font>
    </odxf>
    <ndxf>
      <font>
        <sz val="10"/>
        <color auto="1"/>
      </font>
    </ndxf>
  </rcc>
  <rcc rId="7975" sId="3" odxf="1" dxf="1">
    <nc r="AV142">
      <v>0</v>
    </nc>
    <odxf>
      <font>
        <sz val="10"/>
        <color auto="1"/>
      </font>
    </odxf>
    <ndxf>
      <font>
        <sz val="10"/>
        <color auto="1"/>
      </font>
    </ndxf>
  </rcc>
  <rcc rId="7976" sId="3" odxf="1" dxf="1">
    <nc r="AW142">
      <v>0</v>
    </nc>
    <odxf>
      <font>
        <sz val="10"/>
        <color auto="1"/>
      </font>
    </odxf>
    <ndxf>
      <font>
        <sz val="10"/>
        <color auto="1"/>
      </font>
    </ndxf>
  </rcc>
  <rcc rId="7977" sId="3" odxf="1" dxf="1">
    <nc r="AX142">
      <v>0</v>
    </nc>
    <odxf>
      <font>
        <sz val="10"/>
        <color auto="1"/>
      </font>
    </odxf>
    <ndxf>
      <font>
        <sz val="10"/>
        <color auto="1"/>
      </font>
    </ndxf>
  </rcc>
  <rcc rId="7978" sId="3" odxf="1" dxf="1">
    <nc r="AY142">
      <v>0</v>
    </nc>
    <odxf>
      <font>
        <sz val="10"/>
        <color auto="1"/>
      </font>
    </odxf>
    <ndxf>
      <font>
        <sz val="10"/>
        <color auto="1"/>
      </font>
    </ndxf>
  </rcc>
  <rcc rId="7979" sId="3" odxf="1" dxf="1">
    <nc r="AZ142">
      <v>0</v>
    </nc>
    <odxf>
      <font>
        <sz val="10"/>
        <color auto="1"/>
      </font>
    </odxf>
    <ndxf>
      <font>
        <sz val="10"/>
        <color auto="1"/>
      </font>
    </ndxf>
  </rcc>
  <rcc rId="7980" sId="3" odxf="1" dxf="1">
    <nc r="BA1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981" sId="3" odxf="1" dxf="1">
    <nc r="BB142">
      <v>0</v>
    </nc>
    <odxf>
      <font>
        <sz val="10"/>
        <color auto="1"/>
      </font>
    </odxf>
    <ndxf>
      <font>
        <sz val="10"/>
        <color auto="1"/>
      </font>
    </ndxf>
  </rcc>
  <rcc rId="7982" sId="3" odxf="1" dxf="1">
    <nc r="BC1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983" sId="3" odxf="1" dxf="1">
    <nc r="BD142">
      <v>0</v>
    </nc>
    <odxf>
      <font>
        <sz val="10"/>
        <color auto="1"/>
      </font>
    </odxf>
    <ndxf>
      <font>
        <sz val="10"/>
        <color auto="1"/>
      </font>
    </ndxf>
  </rcc>
  <rcc rId="7984" sId="3" odxf="1" dxf="1">
    <nc r="BE1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7985" sId="3" odxf="1" dxf="1">
    <nc r="BF142">
      <v>7.1</v>
    </nc>
    <odxf>
      <font>
        <sz val="10"/>
        <color auto="1"/>
      </font>
    </odxf>
    <ndxf>
      <font>
        <sz val="10"/>
        <color auto="1"/>
      </font>
    </ndxf>
  </rcc>
  <rcc rId="7986" sId="3" odxf="1" dxf="1">
    <nc r="BG142">
      <v>40.700000000000003</v>
    </nc>
    <odxf>
      <font>
        <sz val="10"/>
        <color auto="1"/>
      </font>
    </odxf>
    <ndxf>
      <font>
        <sz val="10"/>
        <color auto="1"/>
      </font>
    </ndxf>
  </rcc>
  <rcc rId="7987" sId="3" odxf="1" dxf="1">
    <nc r="BH142">
      <v>0</v>
    </nc>
    <odxf>
      <font>
        <sz val="10"/>
        <color auto="1"/>
      </font>
    </odxf>
    <ndxf>
      <font>
        <sz val="10"/>
        <color auto="1"/>
      </font>
    </ndxf>
  </rcc>
  <rfmt sheetId="3" sqref="A142:XFD142" start="0" length="0">
    <dxf>
      <alignment vertical="center" wrapText="1"/>
    </dxf>
  </rfmt>
  <rfmt sheetId="3" sqref="A143" start="0" length="0">
    <dxf>
      <font>
        <sz val="10"/>
        <color auto="1"/>
      </font>
    </dxf>
  </rfmt>
  <rcc rId="7988" sId="3" odxf="1" dxf="1">
    <oc r="B143" t="inlineStr">
      <is>
        <t>Ninh Thuận</t>
      </is>
    </oc>
    <nc r="B143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43" start="0" length="0">
    <dxf>
      <font>
        <sz val="10"/>
        <color auto="1"/>
      </font>
    </dxf>
  </rfmt>
  <rfmt sheetId="3" sqref="D143" start="0" length="0">
    <dxf>
      <font>
        <sz val="10"/>
        <color auto="1"/>
      </font>
    </dxf>
  </rfmt>
  <rcc rId="7989" sId="3" odxf="1" dxf="1">
    <oc r="E143" t="inlineStr">
      <is>
        <t>NMĐMT PHƯỚC NINH</t>
      </is>
    </oc>
    <nc r="E143" t="inlineStr">
      <is>
        <t>NMĐMT PHAN LÂM 2</t>
      </is>
    </nc>
    <odxf>
      <font>
        <sz val="10"/>
        <color auto="1"/>
      </font>
    </odxf>
    <ndxf>
      <font>
        <sz val="10"/>
        <color auto="1"/>
      </font>
    </ndxf>
  </rcc>
  <rfmt sheetId="3" sqref="F143" start="0" length="0">
    <dxf>
      <font>
        <sz val="10"/>
        <color auto="1"/>
      </font>
    </dxf>
  </rfmt>
  <rcc rId="7990" sId="3" odxf="1" dxf="1">
    <nc r="G14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7991" sId="3" odxf="1" dxf="1">
    <nc r="H143">
      <v>170.1</v>
    </nc>
    <odxf>
      <font>
        <sz val="10"/>
        <color auto="1"/>
      </font>
    </odxf>
    <ndxf>
      <font>
        <sz val="10"/>
        <color auto="1"/>
      </font>
    </ndxf>
  </rcc>
  <rfmt sheetId="3" sqref="I143" start="0" length="0">
    <dxf>
      <font>
        <sz val="10"/>
        <color auto="1"/>
      </font>
    </dxf>
  </rfmt>
  <rcc rId="7992" sId="3" odxf="1" dxf="1">
    <nc r="J143">
      <v>0</v>
    </nc>
    <odxf>
      <font>
        <sz val="10"/>
        <color auto="1"/>
      </font>
    </odxf>
    <ndxf>
      <font>
        <sz val="10"/>
        <color auto="1"/>
      </font>
    </ndxf>
  </rcc>
  <rcc rId="7993" sId="3" odxf="1" dxf="1">
    <nc r="K143">
      <v>0</v>
    </nc>
    <odxf>
      <font>
        <sz val="10"/>
        <color auto="1"/>
      </font>
    </odxf>
    <ndxf>
      <font>
        <sz val="10"/>
        <color auto="1"/>
      </font>
    </ndxf>
  </rcc>
  <rcc rId="7994" sId="3" odxf="1" dxf="1">
    <nc r="L143">
      <v>0</v>
    </nc>
    <odxf>
      <font>
        <sz val="10"/>
        <color auto="1"/>
      </font>
    </odxf>
    <ndxf>
      <font>
        <sz val="10"/>
        <color auto="1"/>
      </font>
    </ndxf>
  </rcc>
  <rcc rId="7995" sId="3" odxf="1" dxf="1">
    <nc r="M143">
      <v>0</v>
    </nc>
    <odxf>
      <font>
        <sz val="10"/>
        <color auto="1"/>
      </font>
    </odxf>
    <ndxf>
      <font>
        <sz val="10"/>
        <color auto="1"/>
      </font>
    </ndxf>
  </rcc>
  <rcc rId="7996" sId="3" odxf="1" dxf="1">
    <nc r="N143">
      <v>0</v>
    </nc>
    <odxf>
      <font>
        <sz val="10"/>
        <color auto="1"/>
      </font>
    </odxf>
    <ndxf>
      <font>
        <sz val="10"/>
        <color auto="1"/>
      </font>
    </ndxf>
  </rcc>
  <rcc rId="7997" sId="3" odxf="1" dxf="1">
    <nc r="O143">
      <v>0</v>
    </nc>
    <odxf>
      <font>
        <sz val="10"/>
        <color auto="1"/>
      </font>
    </odxf>
    <ndxf>
      <font>
        <sz val="10"/>
        <color auto="1"/>
      </font>
    </ndxf>
  </rcc>
  <rcc rId="7998" sId="3" odxf="1" dxf="1">
    <nc r="P143">
      <v>0</v>
    </nc>
    <odxf>
      <font>
        <sz val="10"/>
        <color auto="1"/>
      </font>
    </odxf>
    <ndxf>
      <font>
        <sz val="10"/>
        <color auto="1"/>
      </font>
    </ndxf>
  </rcc>
  <rcc rId="7999" sId="3" odxf="1" dxf="1">
    <nc r="Q143">
      <v>0</v>
    </nc>
    <odxf>
      <font>
        <sz val="10"/>
        <color auto="1"/>
      </font>
    </odxf>
    <ndxf>
      <font>
        <sz val="10"/>
        <color auto="1"/>
      </font>
    </ndxf>
  </rcc>
  <rcc rId="8000" sId="3" odxf="1" dxf="1">
    <nc r="R143">
      <v>0</v>
    </nc>
    <odxf>
      <font>
        <sz val="10"/>
        <color auto="1"/>
      </font>
    </odxf>
    <ndxf>
      <font>
        <sz val="10"/>
        <color auto="1"/>
      </font>
    </ndxf>
  </rcc>
  <rcc rId="8001" sId="3" odxf="1" dxf="1">
    <nc r="S143">
      <v>0</v>
    </nc>
    <odxf>
      <font>
        <sz val="10"/>
        <color auto="1"/>
      </font>
    </odxf>
    <ndxf>
      <font>
        <sz val="10"/>
        <color auto="1"/>
      </font>
    </ndxf>
  </rcc>
  <rcc rId="8002" sId="3" odxf="1" dxf="1">
    <nc r="T143">
      <v>0</v>
    </nc>
    <odxf>
      <font>
        <sz val="10"/>
        <color auto="1"/>
      </font>
    </odxf>
    <ndxf>
      <font>
        <sz val="10"/>
        <color auto="1"/>
      </font>
    </ndxf>
  </rcc>
  <rcc rId="8003" sId="3" odxf="1" dxf="1">
    <nc r="U143">
      <v>0</v>
    </nc>
    <odxf>
      <font>
        <sz val="10"/>
        <color auto="1"/>
      </font>
    </odxf>
    <ndxf>
      <font>
        <sz val="10"/>
        <color auto="1"/>
      </font>
    </ndxf>
  </rcc>
  <rcc rId="8004" sId="3" odxf="1" dxf="1">
    <nc r="V143">
      <v>0</v>
    </nc>
    <odxf>
      <font>
        <sz val="10"/>
        <color auto="1"/>
      </font>
    </odxf>
    <ndxf>
      <font>
        <sz val="10"/>
        <color auto="1"/>
      </font>
    </ndxf>
  </rcc>
  <rcc rId="8005" sId="3" odxf="1" dxf="1">
    <nc r="W143">
      <v>0</v>
    </nc>
    <odxf>
      <font>
        <sz val="10"/>
        <color auto="1"/>
      </font>
    </odxf>
    <ndxf>
      <font>
        <sz val="10"/>
        <color auto="1"/>
      </font>
    </ndxf>
  </rcc>
  <rcc rId="8006" sId="3" odxf="1" dxf="1">
    <nc r="X143">
      <v>0</v>
    </nc>
    <odxf>
      <font>
        <sz val="10"/>
        <color auto="1"/>
      </font>
    </odxf>
    <ndxf>
      <font>
        <sz val="10"/>
        <color auto="1"/>
      </font>
    </ndxf>
  </rcc>
  <rcc rId="8007" sId="3" odxf="1" dxf="1">
    <nc r="Y143">
      <v>0.8</v>
    </nc>
    <odxf>
      <font>
        <sz val="10"/>
        <color auto="1"/>
      </font>
    </odxf>
    <ndxf>
      <font>
        <sz val="10"/>
        <color auto="1"/>
      </font>
    </ndxf>
  </rcc>
  <rcc rId="8008" sId="3" odxf="1" dxf="1">
    <nc r="Z143">
      <v>2.7</v>
    </nc>
    <odxf>
      <font>
        <sz val="10"/>
        <color auto="1"/>
      </font>
    </odxf>
    <ndxf>
      <font>
        <sz val="10"/>
        <color auto="1"/>
      </font>
    </ndxf>
  </rcc>
  <rcc rId="8009" sId="3" odxf="1" dxf="1">
    <nc r="AA143">
      <v>4.0999999999999996</v>
    </nc>
    <odxf>
      <font>
        <sz val="10"/>
        <color auto="1"/>
      </font>
    </odxf>
    <ndxf>
      <font>
        <sz val="10"/>
        <color auto="1"/>
      </font>
    </ndxf>
  </rcc>
  <rcc rId="8010" sId="3" odxf="1" dxf="1">
    <nc r="AB143">
      <v>-1.2</v>
    </nc>
    <odxf>
      <font>
        <sz val="10"/>
        <color auto="1"/>
      </font>
    </odxf>
    <ndxf>
      <font>
        <sz val="10"/>
        <color auto="1"/>
      </font>
    </ndxf>
  </rcc>
  <rcc rId="8011" sId="3" odxf="1" dxf="1">
    <nc r="AC143">
      <v>2.9</v>
    </nc>
    <odxf>
      <font>
        <sz val="10"/>
        <color auto="1"/>
      </font>
    </odxf>
    <ndxf>
      <font>
        <sz val="10"/>
        <color auto="1"/>
      </font>
    </ndxf>
  </rcc>
  <rcc rId="8012" sId="3" odxf="1" dxf="1">
    <nc r="AD143">
      <v>3.3</v>
    </nc>
    <odxf>
      <font>
        <sz val="10"/>
        <color auto="1"/>
      </font>
    </odxf>
    <ndxf>
      <font>
        <sz val="10"/>
        <color auto="1"/>
      </font>
    </ndxf>
  </rcc>
  <rcc rId="8013" sId="3" odxf="1" dxf="1">
    <nc r="AE143">
      <v>2.5</v>
    </nc>
    <odxf>
      <font>
        <sz val="10"/>
        <color auto="1"/>
      </font>
    </odxf>
    <ndxf>
      <font>
        <sz val="10"/>
        <color auto="1"/>
      </font>
    </ndxf>
  </rcc>
  <rcc rId="8014" sId="3" odxf="1" dxf="1">
    <nc r="AF143">
      <v>1.9</v>
    </nc>
    <odxf>
      <font>
        <sz val="10"/>
        <color auto="1"/>
      </font>
    </odxf>
    <ndxf>
      <font>
        <sz val="10"/>
        <color auto="1"/>
      </font>
    </ndxf>
  </rcc>
  <rcc rId="8015" sId="3" odxf="1" dxf="1">
    <nc r="AG143">
      <v>1.5</v>
    </nc>
    <odxf>
      <font>
        <sz val="10"/>
        <color auto="1"/>
      </font>
    </odxf>
    <ndxf>
      <font>
        <sz val="10"/>
        <color auto="1"/>
      </font>
    </ndxf>
  </rcc>
  <rcc rId="8016" sId="3" odxf="1" dxf="1">
    <nc r="AH143">
      <v>0.5</v>
    </nc>
    <odxf>
      <font>
        <sz val="10"/>
        <color auto="1"/>
      </font>
    </odxf>
    <ndxf>
      <font>
        <sz val="10"/>
        <color auto="1"/>
      </font>
    </ndxf>
  </rcc>
  <rcc rId="8017" sId="3" odxf="1" dxf="1">
    <nc r="AI143">
      <v>-2.2999999999999998</v>
    </nc>
    <odxf>
      <font>
        <sz val="10"/>
        <color auto="1"/>
      </font>
    </odxf>
    <ndxf>
      <font>
        <sz val="10"/>
        <color auto="1"/>
      </font>
    </ndxf>
  </rcc>
  <rcc rId="8018" sId="3" odxf="1" dxf="1">
    <nc r="AJ143">
      <v>1</v>
    </nc>
    <odxf>
      <font>
        <sz val="10"/>
        <color auto="1"/>
      </font>
    </odxf>
    <ndxf>
      <font>
        <sz val="10"/>
        <color auto="1"/>
      </font>
    </ndxf>
  </rcc>
  <rcc rId="8019" sId="3" odxf="1" dxf="1">
    <nc r="AK143">
      <v>4</v>
    </nc>
    <odxf>
      <font>
        <sz val="10"/>
        <color auto="1"/>
      </font>
    </odxf>
    <ndxf>
      <font>
        <sz val="10"/>
        <color auto="1"/>
      </font>
    </ndxf>
  </rcc>
  <rcc rId="8020" sId="3" odxf="1" dxf="1">
    <nc r="AL143">
      <v>-0.2</v>
    </nc>
    <odxf>
      <font>
        <sz val="10"/>
        <color auto="1"/>
      </font>
    </odxf>
    <ndxf>
      <font>
        <sz val="10"/>
        <color auto="1"/>
      </font>
    </ndxf>
  </rcc>
  <rcc rId="8021" sId="3" odxf="1" dxf="1">
    <nc r="AM143">
      <v>0</v>
    </nc>
    <odxf>
      <font>
        <sz val="10"/>
        <color auto="1"/>
      </font>
    </odxf>
    <ndxf>
      <font>
        <sz val="10"/>
        <color auto="1"/>
      </font>
    </ndxf>
  </rcc>
  <rcc rId="8022" sId="3" odxf="1" dxf="1">
    <nc r="AN143">
      <v>0.5</v>
    </nc>
    <odxf>
      <font>
        <sz val="10"/>
        <color auto="1"/>
      </font>
    </odxf>
    <ndxf>
      <font>
        <sz val="10"/>
        <color auto="1"/>
      </font>
    </ndxf>
  </rcc>
  <rcc rId="8023" sId="3" odxf="1" dxf="1">
    <nc r="AO143">
      <v>0.8</v>
    </nc>
    <odxf>
      <font>
        <sz val="10"/>
        <color auto="1"/>
      </font>
    </odxf>
    <ndxf>
      <font>
        <sz val="10"/>
        <color auto="1"/>
      </font>
    </ndxf>
  </rcc>
  <rcc rId="8024" sId="3" odxf="1" dxf="1">
    <nc r="AP143">
      <v>1.1000000000000001</v>
    </nc>
    <odxf>
      <font>
        <sz val="10"/>
        <color auto="1"/>
      </font>
    </odxf>
    <ndxf>
      <font>
        <sz val="10"/>
        <color auto="1"/>
      </font>
    </ndxf>
  </rcc>
  <rcc rId="8025" sId="3" odxf="1" dxf="1">
    <nc r="AQ143">
      <v>0</v>
    </nc>
    <odxf>
      <font>
        <sz val="10"/>
        <color auto="1"/>
      </font>
    </odxf>
    <ndxf>
      <font>
        <sz val="10"/>
        <color auto="1"/>
      </font>
    </ndxf>
  </rcc>
  <rcc rId="8026" sId="3" odxf="1" dxf="1">
    <nc r="AR143">
      <v>0</v>
    </nc>
    <odxf>
      <font>
        <sz val="10"/>
        <color auto="1"/>
      </font>
    </odxf>
    <ndxf>
      <font>
        <sz val="10"/>
        <color auto="1"/>
      </font>
    </ndxf>
  </rcc>
  <rcc rId="8027" sId="3" odxf="1" dxf="1">
    <nc r="AS143">
      <v>0</v>
    </nc>
    <odxf>
      <font>
        <sz val="10"/>
        <color auto="1"/>
      </font>
    </odxf>
    <ndxf>
      <font>
        <sz val="10"/>
        <color auto="1"/>
      </font>
    </ndxf>
  </rcc>
  <rcc rId="8028" sId="3" odxf="1" dxf="1">
    <nc r="AT143">
      <v>0</v>
    </nc>
    <odxf>
      <font>
        <sz val="10"/>
        <color auto="1"/>
      </font>
    </odxf>
    <ndxf>
      <font>
        <sz val="10"/>
        <color auto="1"/>
      </font>
    </ndxf>
  </rcc>
  <rcc rId="8029" sId="3" odxf="1" dxf="1">
    <nc r="AU143">
      <v>0</v>
    </nc>
    <odxf>
      <font>
        <sz val="10"/>
        <color auto="1"/>
      </font>
    </odxf>
    <ndxf>
      <font>
        <sz val="10"/>
        <color auto="1"/>
      </font>
    </ndxf>
  </rcc>
  <rcc rId="8030" sId="3" odxf="1" dxf="1">
    <nc r="AV143">
      <v>0</v>
    </nc>
    <odxf>
      <font>
        <sz val="10"/>
        <color auto="1"/>
      </font>
    </odxf>
    <ndxf>
      <font>
        <sz val="10"/>
        <color auto="1"/>
      </font>
    </ndxf>
  </rcc>
  <rcc rId="8031" sId="3" odxf="1" dxf="1">
    <nc r="AW143">
      <v>0</v>
    </nc>
    <odxf>
      <font>
        <sz val="10"/>
        <color auto="1"/>
      </font>
    </odxf>
    <ndxf>
      <font>
        <sz val="10"/>
        <color auto="1"/>
      </font>
    </ndxf>
  </rcc>
  <rcc rId="8032" sId="3" odxf="1" dxf="1">
    <nc r="AX143">
      <v>0</v>
    </nc>
    <odxf>
      <font>
        <sz val="10"/>
        <color auto="1"/>
      </font>
    </odxf>
    <ndxf>
      <font>
        <sz val="10"/>
        <color auto="1"/>
      </font>
    </ndxf>
  </rcc>
  <rcc rId="8033" sId="3" odxf="1" dxf="1">
    <nc r="AY143">
      <v>0</v>
    </nc>
    <odxf>
      <font>
        <sz val="10"/>
        <color auto="1"/>
      </font>
    </odxf>
    <ndxf>
      <font>
        <sz val="10"/>
        <color auto="1"/>
      </font>
    </ndxf>
  </rcc>
  <rcc rId="8034" sId="3" odxf="1" dxf="1">
    <nc r="AZ143">
      <v>0</v>
    </nc>
    <odxf>
      <font>
        <sz val="10"/>
        <color auto="1"/>
      </font>
    </odxf>
    <ndxf>
      <font>
        <sz val="10"/>
        <color auto="1"/>
      </font>
    </ndxf>
  </rcc>
  <rcc rId="8035" sId="3" odxf="1" dxf="1">
    <nc r="BA1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036" sId="3" odxf="1" dxf="1">
    <nc r="BB143">
      <v>0</v>
    </nc>
    <odxf>
      <font>
        <sz val="10"/>
        <color auto="1"/>
      </font>
    </odxf>
    <ndxf>
      <font>
        <sz val="10"/>
        <color auto="1"/>
      </font>
    </ndxf>
  </rcc>
  <rcc rId="8037" sId="3" odxf="1" dxf="1">
    <nc r="BC1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038" sId="3" odxf="1" dxf="1">
    <nc r="BD143">
      <v>0</v>
    </nc>
    <odxf>
      <font>
        <sz val="10"/>
        <color auto="1"/>
      </font>
    </odxf>
    <ndxf>
      <font>
        <sz val="10"/>
        <color auto="1"/>
      </font>
    </ndxf>
  </rcc>
  <rcc rId="8039" sId="3" odxf="1" dxf="1">
    <nc r="BE1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040" sId="3" odxf="1" dxf="1">
    <nc r="BF143">
      <v>7.1</v>
    </nc>
    <odxf>
      <font>
        <sz val="10"/>
        <color auto="1"/>
      </font>
    </odxf>
    <ndxf>
      <font>
        <sz val="10"/>
        <color auto="1"/>
      </font>
    </ndxf>
  </rcc>
  <rcc rId="8041" sId="3" odxf="1" dxf="1">
    <nc r="BG143">
      <v>40.700000000000003</v>
    </nc>
    <odxf>
      <font>
        <sz val="10"/>
        <color auto="1"/>
      </font>
    </odxf>
    <ndxf>
      <font>
        <sz val="10"/>
        <color auto="1"/>
      </font>
    </ndxf>
  </rcc>
  <rcc rId="8042" sId="3" odxf="1" dxf="1">
    <nc r="BH143">
      <v>0</v>
    </nc>
    <odxf>
      <font>
        <sz val="10"/>
        <color auto="1"/>
      </font>
    </odxf>
    <ndxf>
      <font>
        <sz val="10"/>
        <color auto="1"/>
      </font>
    </ndxf>
  </rcc>
  <rfmt sheetId="3" sqref="A143:XFD143" start="0" length="0">
    <dxf>
      <alignment vertical="center" wrapText="1"/>
    </dxf>
  </rfmt>
  <rfmt sheetId="3" sqref="A144" start="0" length="0">
    <dxf>
      <font>
        <sz val="10"/>
        <color auto="1"/>
      </font>
    </dxf>
  </rfmt>
  <rcc rId="8043" sId="3" odxf="1" dxf="1">
    <oc r="B144" t="inlineStr">
      <is>
        <t>Bình Thuận</t>
      </is>
    </oc>
    <nc r="B144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44" start="0" length="0">
    <dxf>
      <font>
        <sz val="10"/>
        <color auto="1"/>
      </font>
    </dxf>
  </rfmt>
  <rfmt sheetId="3" sqref="D144" start="0" length="0">
    <dxf>
      <font>
        <sz val="10"/>
        <color auto="1"/>
      </font>
    </dxf>
  </rfmt>
  <rcc rId="8044" sId="3" odxf="1" dxf="1">
    <oc r="E144" t="inlineStr">
      <is>
        <t>NMĐMT PHONG PHÚ</t>
      </is>
    </oc>
    <nc r="E144" t="inlineStr">
      <is>
        <t>NMĐMT PHƯỚC NINH</t>
      </is>
    </nc>
    <odxf>
      <font>
        <sz val="10"/>
        <color auto="1"/>
      </font>
    </odxf>
    <ndxf>
      <font>
        <sz val="10"/>
        <color auto="1"/>
      </font>
    </ndxf>
  </rcc>
  <rfmt sheetId="3" sqref="F144" start="0" length="0">
    <dxf>
      <font>
        <sz val="10"/>
        <color auto="1"/>
      </font>
    </dxf>
  </rfmt>
  <rcc rId="8045" sId="3" odxf="1" dxf="1">
    <nc r="G14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046" sId="3" odxf="1" dxf="1">
    <nc r="H144">
      <v>147</v>
    </nc>
    <odxf>
      <font>
        <sz val="10"/>
        <color auto="1"/>
      </font>
    </odxf>
    <ndxf>
      <font>
        <sz val="10"/>
        <color auto="1"/>
      </font>
    </ndxf>
  </rcc>
  <rfmt sheetId="3" sqref="I144" start="0" length="0">
    <dxf>
      <font>
        <sz val="10"/>
        <color auto="1"/>
      </font>
    </dxf>
  </rfmt>
  <rcc rId="8047" sId="3" odxf="1" dxf="1">
    <nc r="J144">
      <v>0.1</v>
    </nc>
    <odxf>
      <font>
        <sz val="10"/>
        <color auto="1"/>
      </font>
    </odxf>
    <ndxf>
      <font>
        <sz val="10"/>
        <color auto="1"/>
      </font>
    </ndxf>
  </rcc>
  <rcc rId="8048" sId="3" odxf="1" dxf="1">
    <nc r="K144">
      <v>0.1</v>
    </nc>
    <odxf>
      <font>
        <sz val="10"/>
        <color auto="1"/>
      </font>
    </odxf>
    <ndxf>
      <font>
        <sz val="10"/>
        <color auto="1"/>
      </font>
    </ndxf>
  </rcc>
  <rcc rId="8049" sId="3" odxf="1" dxf="1">
    <nc r="L144">
      <v>0.1</v>
    </nc>
    <odxf>
      <font>
        <sz val="10"/>
        <color auto="1"/>
      </font>
    </odxf>
    <ndxf>
      <font>
        <sz val="10"/>
        <color auto="1"/>
      </font>
    </ndxf>
  </rcc>
  <rcc rId="8050" sId="3" odxf="1" dxf="1">
    <nc r="M144">
      <v>0.1</v>
    </nc>
    <odxf>
      <font>
        <sz val="10"/>
        <color auto="1"/>
      </font>
    </odxf>
    <ndxf>
      <font>
        <sz val="10"/>
        <color auto="1"/>
      </font>
    </ndxf>
  </rcc>
  <rcc rId="8051" sId="3" odxf="1" dxf="1">
    <nc r="N144">
      <v>0.1</v>
    </nc>
    <odxf>
      <font>
        <sz val="10"/>
        <color auto="1"/>
      </font>
    </odxf>
    <ndxf>
      <font>
        <sz val="10"/>
        <color auto="1"/>
      </font>
    </ndxf>
  </rcc>
  <rcc rId="8052" sId="3" odxf="1" dxf="1">
    <nc r="O144">
      <v>0.1</v>
    </nc>
    <odxf>
      <font>
        <sz val="10"/>
        <color auto="1"/>
      </font>
    </odxf>
    <ndxf>
      <font>
        <sz val="10"/>
        <color auto="1"/>
      </font>
    </ndxf>
  </rcc>
  <rcc rId="8053" sId="3" odxf="1" dxf="1">
    <nc r="P144">
      <v>0.1</v>
    </nc>
    <odxf>
      <font>
        <sz val="10"/>
        <color auto="1"/>
      </font>
    </odxf>
    <ndxf>
      <font>
        <sz val="10"/>
        <color auto="1"/>
      </font>
    </ndxf>
  </rcc>
  <rcc rId="8054" sId="3" odxf="1" dxf="1">
    <nc r="Q144">
      <v>0.1</v>
    </nc>
    <odxf>
      <font>
        <sz val="10"/>
        <color auto="1"/>
      </font>
    </odxf>
    <ndxf>
      <font>
        <sz val="10"/>
        <color auto="1"/>
      </font>
    </ndxf>
  </rcc>
  <rcc rId="8055" sId="3" odxf="1" dxf="1">
    <nc r="R144">
      <v>0.1</v>
    </nc>
    <odxf>
      <font>
        <sz val="10"/>
        <color auto="1"/>
      </font>
    </odxf>
    <ndxf>
      <font>
        <sz val="10"/>
        <color auto="1"/>
      </font>
    </ndxf>
  </rcc>
  <rcc rId="8056" sId="3" odxf="1" dxf="1">
    <nc r="S144">
      <v>0.1</v>
    </nc>
    <odxf>
      <font>
        <sz val="10"/>
        <color auto="1"/>
      </font>
    </odxf>
    <ndxf>
      <font>
        <sz val="10"/>
        <color auto="1"/>
      </font>
    </ndxf>
  </rcc>
  <rcc rId="8057" sId="3" odxf="1" dxf="1">
    <nc r="T144">
      <v>0.1</v>
    </nc>
    <odxf>
      <font>
        <sz val="10"/>
        <color auto="1"/>
      </font>
    </odxf>
    <ndxf>
      <font>
        <sz val="10"/>
        <color auto="1"/>
      </font>
    </ndxf>
  </rcc>
  <rcc rId="8058" sId="3" odxf="1" dxf="1">
    <nc r="U144">
      <v>1.6</v>
    </nc>
    <odxf>
      <font>
        <sz val="10"/>
        <color auto="1"/>
      </font>
    </odxf>
    <ndxf>
      <font>
        <sz val="10"/>
        <color auto="1"/>
      </font>
    </ndxf>
  </rcc>
  <rcc rId="8059" sId="3" odxf="1" dxf="1">
    <nc r="V144">
      <v>6.4</v>
    </nc>
    <odxf>
      <font>
        <sz val="10"/>
        <color auto="1"/>
      </font>
    </odxf>
    <ndxf>
      <font>
        <sz val="10"/>
        <color auto="1"/>
      </font>
    </ndxf>
  </rcc>
  <rcc rId="8060" sId="3" odxf="1" dxf="1">
    <nc r="W144">
      <v>6.8</v>
    </nc>
    <odxf>
      <font>
        <sz val="10"/>
        <color auto="1"/>
      </font>
    </odxf>
    <ndxf>
      <font>
        <sz val="10"/>
        <color auto="1"/>
      </font>
    </ndxf>
  </rcc>
  <rcc rId="8061" sId="3" odxf="1" dxf="1">
    <nc r="X144">
      <v>15.4</v>
    </nc>
    <odxf>
      <font>
        <sz val="10"/>
        <color auto="1"/>
      </font>
    </odxf>
    <ndxf>
      <font>
        <sz val="10"/>
        <color auto="1"/>
      </font>
    </ndxf>
  </rcc>
  <rcc rId="8062" sId="3" odxf="1" dxf="1">
    <nc r="Y144">
      <v>19.8</v>
    </nc>
    <odxf>
      <font>
        <sz val="10"/>
        <color auto="1"/>
      </font>
    </odxf>
    <ndxf>
      <font>
        <sz val="10"/>
        <color auto="1"/>
      </font>
    </ndxf>
  </rcc>
  <rcc rId="8063" sId="3" odxf="1" dxf="1">
    <nc r="Z144">
      <v>24.8</v>
    </nc>
    <odxf>
      <font>
        <sz val="10"/>
        <color auto="1"/>
      </font>
    </odxf>
    <ndxf>
      <font>
        <sz val="10"/>
        <color auto="1"/>
      </font>
    </ndxf>
  </rcc>
  <rcc rId="8064" sId="3" odxf="1" dxf="1">
    <nc r="AA144">
      <v>16.399999999999999</v>
    </nc>
    <odxf>
      <font>
        <sz val="10"/>
        <color auto="1"/>
      </font>
    </odxf>
    <ndxf>
      <font>
        <sz val="10"/>
        <color auto="1"/>
      </font>
    </ndxf>
  </rcc>
  <rcc rId="8065" sId="3" odxf="1" dxf="1">
    <nc r="AB144">
      <v>15.3</v>
    </nc>
    <odxf>
      <font>
        <sz val="10"/>
        <color auto="1"/>
      </font>
    </odxf>
    <ndxf>
      <font>
        <sz val="10"/>
        <color auto="1"/>
      </font>
    </ndxf>
  </rcc>
  <rcc rId="8066" sId="3" odxf="1" dxf="1">
    <nc r="AC144">
      <v>16.600000000000001</v>
    </nc>
    <odxf>
      <font>
        <sz val="10"/>
        <color auto="1"/>
      </font>
    </odxf>
    <ndxf>
      <font>
        <sz val="10"/>
        <color auto="1"/>
      </font>
    </ndxf>
  </rcc>
  <rcc rId="8067" sId="3" odxf="1" dxf="1">
    <nc r="AD144">
      <v>16.600000000000001</v>
    </nc>
    <odxf>
      <font>
        <sz val="10"/>
        <color auto="1"/>
      </font>
    </odxf>
    <ndxf>
      <font>
        <sz val="10"/>
        <color auto="1"/>
      </font>
    </ndxf>
  </rcc>
  <rcc rId="8068" sId="3" odxf="1" dxf="1">
    <nc r="AE144">
      <v>18.5</v>
    </nc>
    <odxf>
      <font>
        <sz val="10"/>
        <color auto="1"/>
      </font>
    </odxf>
    <ndxf>
      <font>
        <sz val="10"/>
        <color auto="1"/>
      </font>
    </ndxf>
  </rcc>
  <rcc rId="8069" sId="3" odxf="1" dxf="1">
    <nc r="AF144">
      <v>23.7</v>
    </nc>
    <odxf>
      <font>
        <sz val="10"/>
        <color auto="1"/>
      </font>
    </odxf>
    <ndxf>
      <font>
        <sz val="10"/>
        <color auto="1"/>
      </font>
    </ndxf>
  </rcc>
  <rcc rId="8070" sId="3" odxf="1" dxf="1">
    <nc r="AG144">
      <v>18.5</v>
    </nc>
    <odxf>
      <font>
        <sz val="10"/>
        <color auto="1"/>
      </font>
    </odxf>
    <ndxf>
      <font>
        <sz val="10"/>
        <color auto="1"/>
      </font>
    </ndxf>
  </rcc>
  <rcc rId="8071" sId="3" odxf="1" dxf="1">
    <nc r="AH144">
      <v>18.3</v>
    </nc>
    <odxf>
      <font>
        <sz val="10"/>
        <color auto="1"/>
      </font>
    </odxf>
    <ndxf>
      <font>
        <sz val="10"/>
        <color auto="1"/>
      </font>
    </ndxf>
  </rcc>
  <rcc rId="8072" sId="3" odxf="1" dxf="1">
    <nc r="AI144">
      <v>15.3</v>
    </nc>
    <odxf>
      <font>
        <sz val="10"/>
        <color auto="1"/>
      </font>
    </odxf>
    <ndxf>
      <font>
        <sz val="10"/>
        <color auto="1"/>
      </font>
    </ndxf>
  </rcc>
  <rcc rId="8073" sId="3" odxf="1" dxf="1">
    <nc r="AJ144">
      <v>21</v>
    </nc>
    <odxf>
      <font>
        <sz val="10"/>
        <color auto="1"/>
      </font>
    </odxf>
    <ndxf>
      <font>
        <sz val="10"/>
        <color auto="1"/>
      </font>
    </ndxf>
  </rcc>
  <rcc rId="8074" sId="3" odxf="1" dxf="1">
    <nc r="AK144">
      <v>16.8</v>
    </nc>
    <odxf>
      <font>
        <sz val="10"/>
        <color auto="1"/>
      </font>
    </odxf>
    <ndxf>
      <font>
        <sz val="10"/>
        <color auto="1"/>
      </font>
    </ndxf>
  </rcc>
  <rcc rId="8075" sId="3" odxf="1" dxf="1">
    <nc r="AL144">
      <v>23.4</v>
    </nc>
    <odxf>
      <font>
        <sz val="10"/>
        <color auto="1"/>
      </font>
    </odxf>
    <ndxf>
      <font>
        <sz val="10"/>
        <color auto="1"/>
      </font>
    </ndxf>
  </rcc>
  <rcc rId="8076" sId="3" odxf="1" dxf="1">
    <nc r="AM144">
      <v>14.3</v>
    </nc>
    <odxf>
      <font>
        <sz val="10"/>
        <color auto="1"/>
      </font>
    </odxf>
    <ndxf>
      <font>
        <sz val="10"/>
        <color auto="1"/>
      </font>
    </ndxf>
  </rcc>
  <rcc rId="8077" sId="3" odxf="1" dxf="1">
    <nc r="AN144">
      <v>14.9</v>
    </nc>
    <odxf>
      <font>
        <sz val="10"/>
        <color auto="1"/>
      </font>
    </odxf>
    <ndxf>
      <font>
        <sz val="10"/>
        <color auto="1"/>
      </font>
    </ndxf>
  </rcc>
  <rcc rId="8078" sId="3" odxf="1" dxf="1">
    <nc r="AO144">
      <v>10.5</v>
    </nc>
    <odxf>
      <font>
        <sz val="10"/>
        <color auto="1"/>
      </font>
    </odxf>
    <ndxf>
      <font>
        <sz val="10"/>
        <color auto="1"/>
      </font>
    </ndxf>
  </rcc>
  <rcc rId="8079" sId="3" odxf="1" dxf="1">
    <nc r="AP144">
      <v>6.3</v>
    </nc>
    <odxf>
      <font>
        <sz val="10"/>
        <color auto="1"/>
      </font>
    </odxf>
    <ndxf>
      <font>
        <sz val="10"/>
        <color auto="1"/>
      </font>
    </ndxf>
  </rcc>
  <rcc rId="8080" sId="3" odxf="1" dxf="1">
    <nc r="AQ144">
      <v>1.1000000000000001</v>
    </nc>
    <odxf>
      <font>
        <sz val="10"/>
        <color auto="1"/>
      </font>
    </odxf>
    <ndxf>
      <font>
        <sz val="10"/>
        <color auto="1"/>
      </font>
    </ndxf>
  </rcc>
  <rcc rId="8081" sId="3" odxf="1" dxf="1">
    <nc r="AR144">
      <v>0</v>
    </nc>
    <odxf>
      <font>
        <sz val="10"/>
        <color auto="1"/>
      </font>
    </odxf>
    <ndxf>
      <font>
        <sz val="10"/>
        <color auto="1"/>
      </font>
    </ndxf>
  </rcc>
  <rcc rId="8082" sId="3" odxf="1" dxf="1">
    <nc r="AS144">
      <v>0.1</v>
    </nc>
    <odxf>
      <font>
        <sz val="10"/>
        <color auto="1"/>
      </font>
    </odxf>
    <ndxf>
      <font>
        <sz val="10"/>
        <color auto="1"/>
      </font>
    </ndxf>
  </rcc>
  <rcc rId="8083" sId="3" odxf="1" dxf="1">
    <nc r="AT144">
      <v>0.1</v>
    </nc>
    <odxf>
      <font>
        <sz val="10"/>
        <color auto="1"/>
      </font>
    </odxf>
    <ndxf>
      <font>
        <sz val="10"/>
        <color auto="1"/>
      </font>
    </ndxf>
  </rcc>
  <rcc rId="8084" sId="3" odxf="1" dxf="1">
    <nc r="AU144">
      <v>0.1</v>
    </nc>
    <odxf>
      <font>
        <sz val="10"/>
        <color auto="1"/>
      </font>
    </odxf>
    <ndxf>
      <font>
        <sz val="10"/>
        <color auto="1"/>
      </font>
    </ndxf>
  </rcc>
  <rcc rId="8085" sId="3" odxf="1" dxf="1">
    <nc r="AV144">
      <v>0.1</v>
    </nc>
    <odxf>
      <font>
        <sz val="10"/>
        <color auto="1"/>
      </font>
    </odxf>
    <ndxf>
      <font>
        <sz val="10"/>
        <color auto="1"/>
      </font>
    </ndxf>
  </rcc>
  <rcc rId="8086" sId="3" odxf="1" dxf="1">
    <nc r="AW144">
      <v>0.1</v>
    </nc>
    <odxf>
      <font>
        <sz val="10"/>
        <color auto="1"/>
      </font>
    </odxf>
    <ndxf>
      <font>
        <sz val="10"/>
        <color auto="1"/>
      </font>
    </ndxf>
  </rcc>
  <rcc rId="8087" sId="3" odxf="1" dxf="1">
    <nc r="AX144">
      <v>0.1</v>
    </nc>
    <odxf>
      <font>
        <sz val="10"/>
        <color auto="1"/>
      </font>
    </odxf>
    <ndxf>
      <font>
        <sz val="10"/>
        <color auto="1"/>
      </font>
    </ndxf>
  </rcc>
  <rcc rId="8088" sId="3" odxf="1" dxf="1">
    <nc r="AY144">
      <v>0.1</v>
    </nc>
    <odxf>
      <font>
        <sz val="10"/>
        <color auto="1"/>
      </font>
    </odxf>
    <ndxf>
      <font>
        <sz val="10"/>
        <color auto="1"/>
      </font>
    </ndxf>
  </rcc>
  <rcc rId="8089" sId="3" odxf="1" dxf="1">
    <nc r="AZ144">
      <v>0.1</v>
    </nc>
    <odxf>
      <font>
        <sz val="10"/>
        <color auto="1"/>
      </font>
    </odxf>
    <ndxf>
      <font>
        <sz val="10"/>
        <color auto="1"/>
      </font>
    </ndxf>
  </rcc>
  <rcc rId="8090" sId="3" odxf="1" dxf="1">
    <nc r="BA1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091" sId="3" odxf="1" dxf="1">
    <nc r="BB144">
      <v>0.1</v>
    </nc>
    <odxf>
      <font>
        <sz val="10"/>
        <color auto="1"/>
      </font>
    </odxf>
    <ndxf>
      <font>
        <sz val="10"/>
        <color auto="1"/>
      </font>
    </ndxf>
  </rcc>
  <rcc rId="8092" sId="3" odxf="1" dxf="1">
    <nc r="BC1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093" sId="3" odxf="1" dxf="1">
    <nc r="BD144">
      <v>0.1</v>
    </nc>
    <odxf>
      <font>
        <sz val="10"/>
        <color auto="1"/>
      </font>
    </odxf>
    <ndxf>
      <font>
        <sz val="10"/>
        <color auto="1"/>
      </font>
    </ndxf>
  </rcc>
  <rcc rId="8094" sId="3" odxf="1" dxf="1">
    <nc r="BE1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095" sId="3" odxf="1" dxf="1">
    <nc r="BF144">
      <v>6.1</v>
    </nc>
    <odxf>
      <font>
        <sz val="10"/>
        <color auto="1"/>
      </font>
    </odxf>
    <ndxf>
      <font>
        <sz val="10"/>
        <color auto="1"/>
      </font>
    </ndxf>
  </rcc>
  <rcc rId="8096" sId="3" odxf="1" dxf="1">
    <nc r="BG144">
      <v>25.6</v>
    </nc>
    <odxf>
      <font>
        <sz val="10"/>
        <color auto="1"/>
      </font>
    </odxf>
    <ndxf>
      <font>
        <sz val="10"/>
        <color auto="1"/>
      </font>
    </ndxf>
  </rcc>
  <rcc rId="8097" sId="3" odxf="1" dxf="1">
    <nc r="BH144">
      <v>0</v>
    </nc>
    <odxf>
      <font>
        <sz val="10"/>
        <color auto="1"/>
      </font>
    </odxf>
    <ndxf>
      <font>
        <sz val="10"/>
        <color auto="1"/>
      </font>
    </ndxf>
  </rcc>
  <rfmt sheetId="3" sqref="A144:XFD144" start="0" length="0">
    <dxf>
      <alignment vertical="center" wrapText="1"/>
    </dxf>
  </rfmt>
  <rfmt sheetId="3" sqref="A145" start="0" length="0">
    <dxf>
      <font>
        <sz val="10"/>
        <color auto="1"/>
      </font>
    </dxf>
  </rfmt>
  <rcc rId="8098" sId="3" odxf="1" dxf="1">
    <oc r="B145" t="inlineStr">
      <is>
        <t>Bình Thuận</t>
      </is>
    </oc>
    <nc r="B145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45" start="0" length="0">
    <dxf>
      <font>
        <sz val="10"/>
        <color auto="1"/>
      </font>
    </dxf>
  </rfmt>
  <rfmt sheetId="3" sqref="D145" start="0" length="0">
    <dxf>
      <font>
        <sz val="10"/>
        <color auto="1"/>
      </font>
    </dxf>
  </rfmt>
  <rcc rId="8099" sId="3" odxf="1" dxf="1">
    <oc r="E145" t="inlineStr">
      <is>
        <t>NMĐMT PHONG PHÚ</t>
      </is>
    </oc>
    <nc r="E145" t="inlineStr">
      <is>
        <t>NMĐMT PHƯỚC NINH</t>
      </is>
    </nc>
    <odxf>
      <font>
        <sz val="10"/>
        <color auto="1"/>
      </font>
    </odxf>
    <ndxf>
      <font>
        <sz val="10"/>
        <color auto="1"/>
      </font>
    </ndxf>
  </rcc>
  <rfmt sheetId="3" sqref="F145" start="0" length="0">
    <dxf>
      <font>
        <sz val="10"/>
        <color auto="1"/>
      </font>
    </dxf>
  </rfmt>
  <rcc rId="8100" sId="3" odxf="1" dxf="1">
    <nc r="G14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101" sId="3" odxf="1" dxf="1">
    <nc r="H145">
      <v>147</v>
    </nc>
    <odxf>
      <font>
        <sz val="10"/>
        <color auto="1"/>
      </font>
    </odxf>
    <ndxf>
      <font>
        <sz val="10"/>
        <color auto="1"/>
      </font>
    </ndxf>
  </rcc>
  <rfmt sheetId="3" sqref="I145" start="0" length="0">
    <dxf>
      <font>
        <sz val="10"/>
        <color auto="1"/>
      </font>
    </dxf>
  </rfmt>
  <rcc rId="8102" sId="3" odxf="1" dxf="1">
    <nc r="J145">
      <v>0</v>
    </nc>
    <odxf>
      <font>
        <sz val="10"/>
        <color auto="1"/>
      </font>
    </odxf>
    <ndxf>
      <font>
        <sz val="10"/>
        <color auto="1"/>
      </font>
    </ndxf>
  </rcc>
  <rcc rId="8103" sId="3" odxf="1" dxf="1">
    <nc r="K145">
      <v>0</v>
    </nc>
    <odxf>
      <font>
        <sz val="10"/>
        <color auto="1"/>
      </font>
    </odxf>
    <ndxf>
      <font>
        <sz val="10"/>
        <color auto="1"/>
      </font>
    </ndxf>
  </rcc>
  <rcc rId="8104" sId="3" odxf="1" dxf="1">
    <nc r="L145">
      <v>0</v>
    </nc>
    <odxf>
      <font>
        <sz val="10"/>
        <color auto="1"/>
      </font>
    </odxf>
    <ndxf>
      <font>
        <sz val="10"/>
        <color auto="1"/>
      </font>
    </ndxf>
  </rcc>
  <rcc rId="8105" sId="3" odxf="1" dxf="1">
    <nc r="M145">
      <v>0</v>
    </nc>
    <odxf>
      <font>
        <sz val="10"/>
        <color auto="1"/>
      </font>
    </odxf>
    <ndxf>
      <font>
        <sz val="10"/>
        <color auto="1"/>
      </font>
    </ndxf>
  </rcc>
  <rcc rId="8106" sId="3" odxf="1" dxf="1">
    <nc r="N145">
      <v>0</v>
    </nc>
    <odxf>
      <font>
        <sz val="10"/>
        <color auto="1"/>
      </font>
    </odxf>
    <ndxf>
      <font>
        <sz val="10"/>
        <color auto="1"/>
      </font>
    </ndxf>
  </rcc>
  <rcc rId="8107" sId="3" odxf="1" dxf="1">
    <nc r="O145">
      <v>0</v>
    </nc>
    <odxf>
      <font>
        <sz val="10"/>
        <color auto="1"/>
      </font>
    </odxf>
    <ndxf>
      <font>
        <sz val="10"/>
        <color auto="1"/>
      </font>
    </ndxf>
  </rcc>
  <rcc rId="8108" sId="3" odxf="1" dxf="1">
    <nc r="P145">
      <v>0</v>
    </nc>
    <odxf>
      <font>
        <sz val="10"/>
        <color auto="1"/>
      </font>
    </odxf>
    <ndxf>
      <font>
        <sz val="10"/>
        <color auto="1"/>
      </font>
    </ndxf>
  </rcc>
  <rcc rId="8109" sId="3" odxf="1" dxf="1">
    <nc r="Q145">
      <v>0</v>
    </nc>
    <odxf>
      <font>
        <sz val="10"/>
        <color auto="1"/>
      </font>
    </odxf>
    <ndxf>
      <font>
        <sz val="10"/>
        <color auto="1"/>
      </font>
    </ndxf>
  </rcc>
  <rcc rId="8110" sId="3" odxf="1" dxf="1">
    <nc r="R145">
      <v>0</v>
    </nc>
    <odxf>
      <font>
        <sz val="10"/>
        <color auto="1"/>
      </font>
    </odxf>
    <ndxf>
      <font>
        <sz val="10"/>
        <color auto="1"/>
      </font>
    </ndxf>
  </rcc>
  <rcc rId="8111" sId="3" odxf="1" dxf="1">
    <nc r="S145">
      <v>0</v>
    </nc>
    <odxf>
      <font>
        <sz val="10"/>
        <color auto="1"/>
      </font>
    </odxf>
    <ndxf>
      <font>
        <sz val="10"/>
        <color auto="1"/>
      </font>
    </ndxf>
  </rcc>
  <rcc rId="8112" sId="3" odxf="1" dxf="1">
    <nc r="T145">
      <v>0</v>
    </nc>
    <odxf>
      <font>
        <sz val="10"/>
        <color auto="1"/>
      </font>
    </odxf>
    <ndxf>
      <font>
        <sz val="10"/>
        <color auto="1"/>
      </font>
    </ndxf>
  </rcc>
  <rcc rId="8113" sId="3" odxf="1" dxf="1">
    <nc r="U145">
      <v>0</v>
    </nc>
    <odxf>
      <font>
        <sz val="10"/>
        <color auto="1"/>
      </font>
    </odxf>
    <ndxf>
      <font>
        <sz val="10"/>
        <color auto="1"/>
      </font>
    </ndxf>
  </rcc>
  <rcc rId="8114" sId="3" odxf="1" dxf="1">
    <nc r="V145">
      <v>0.3</v>
    </nc>
    <odxf>
      <font>
        <sz val="10"/>
        <color auto="1"/>
      </font>
    </odxf>
    <ndxf>
      <font>
        <sz val="10"/>
        <color auto="1"/>
      </font>
    </ndxf>
  </rcc>
  <rcc rId="8115" sId="3" odxf="1" dxf="1">
    <nc r="W145">
      <v>0.3</v>
    </nc>
    <odxf>
      <font>
        <sz val="10"/>
        <color auto="1"/>
      </font>
    </odxf>
    <ndxf>
      <font>
        <sz val="10"/>
        <color auto="1"/>
      </font>
    </ndxf>
  </rcc>
  <rcc rId="8116" sId="3" odxf="1" dxf="1">
    <nc r="X145">
      <v>1.4</v>
    </nc>
    <odxf>
      <font>
        <sz val="10"/>
        <color auto="1"/>
      </font>
    </odxf>
    <ndxf>
      <font>
        <sz val="10"/>
        <color auto="1"/>
      </font>
    </ndxf>
  </rcc>
  <rcc rId="8117" sId="3" odxf="1" dxf="1">
    <nc r="Y145">
      <v>2.7</v>
    </nc>
    <odxf>
      <font>
        <sz val="10"/>
        <color auto="1"/>
      </font>
    </odxf>
    <ndxf>
      <font>
        <sz val="10"/>
        <color auto="1"/>
      </font>
    </ndxf>
  </rcc>
  <rcc rId="8118" sId="3" odxf="1" dxf="1">
    <nc r="Z145">
      <v>1.2</v>
    </nc>
    <odxf>
      <font>
        <sz val="10"/>
        <color auto="1"/>
      </font>
    </odxf>
    <ndxf>
      <font>
        <sz val="10"/>
        <color auto="1"/>
      </font>
    </ndxf>
  </rcc>
  <rcc rId="8119" sId="3" odxf="1" dxf="1">
    <nc r="AA145">
      <v>-2.6</v>
    </nc>
    <odxf>
      <font>
        <sz val="10"/>
        <color auto="1"/>
      </font>
    </odxf>
    <ndxf>
      <font>
        <sz val="10"/>
        <color auto="1"/>
      </font>
    </ndxf>
  </rcc>
  <rcc rId="8120" sId="3" odxf="1" dxf="1">
    <nc r="AB145">
      <v>-0.2</v>
    </nc>
    <odxf>
      <font>
        <sz val="10"/>
        <color auto="1"/>
      </font>
    </odxf>
    <ndxf>
      <font>
        <sz val="10"/>
        <color auto="1"/>
      </font>
    </ndxf>
  </rcc>
  <rcc rId="8121" sId="3" odxf="1" dxf="1">
    <nc r="AC145">
      <v>1.3</v>
    </nc>
    <odxf>
      <font>
        <sz val="10"/>
        <color auto="1"/>
      </font>
    </odxf>
    <ndxf>
      <font>
        <sz val="10"/>
        <color auto="1"/>
      </font>
    </ndxf>
  </rcc>
  <rcc rId="8122" sId="3" odxf="1" dxf="1">
    <nc r="AD145">
      <v>-0.5</v>
    </nc>
    <odxf>
      <font>
        <sz val="10"/>
        <color auto="1"/>
      </font>
    </odxf>
    <ndxf>
      <font>
        <sz val="10"/>
        <color auto="1"/>
      </font>
    </ndxf>
  </rcc>
  <rcc rId="8123" sId="3" odxf="1" dxf="1">
    <nc r="AE145">
      <v>-1.2</v>
    </nc>
    <odxf>
      <font>
        <sz val="10"/>
        <color auto="1"/>
      </font>
    </odxf>
    <ndxf>
      <font>
        <sz val="10"/>
        <color auto="1"/>
      </font>
    </ndxf>
  </rcc>
  <rcc rId="8124" sId="3" odxf="1" dxf="1">
    <nc r="AF145">
      <v>1.9</v>
    </nc>
    <odxf>
      <font>
        <sz val="10"/>
        <color auto="1"/>
      </font>
    </odxf>
    <ndxf>
      <font>
        <sz val="10"/>
        <color auto="1"/>
      </font>
    </ndxf>
  </rcc>
  <rcc rId="8125" sId="3" odxf="1" dxf="1">
    <nc r="AG145">
      <v>-0.2</v>
    </nc>
    <odxf>
      <font>
        <sz val="10"/>
        <color auto="1"/>
      </font>
    </odxf>
    <ndxf>
      <font>
        <sz val="10"/>
        <color auto="1"/>
      </font>
    </ndxf>
  </rcc>
  <rcc rId="8126" sId="3" odxf="1" dxf="1">
    <nc r="AH145">
      <v>-1</v>
    </nc>
    <odxf>
      <font>
        <sz val="10"/>
        <color auto="1"/>
      </font>
    </odxf>
    <ndxf>
      <font>
        <sz val="10"/>
        <color auto="1"/>
      </font>
    </ndxf>
  </rcc>
  <rcc rId="8127" sId="3" odxf="1" dxf="1">
    <nc r="AI145">
      <v>-1.5</v>
    </nc>
    <odxf>
      <font>
        <sz val="10"/>
        <color auto="1"/>
      </font>
    </odxf>
    <ndxf>
      <font>
        <sz val="10"/>
        <color auto="1"/>
      </font>
    </ndxf>
  </rcc>
  <rcc rId="8128" sId="3" odxf="1" dxf="1">
    <nc r="AJ145">
      <v>-0.5</v>
    </nc>
    <odxf>
      <font>
        <sz val="10"/>
        <color auto="1"/>
      </font>
    </odxf>
    <ndxf>
      <font>
        <sz val="10"/>
        <color auto="1"/>
      </font>
    </ndxf>
  </rcc>
  <rcc rId="8129" sId="3" odxf="1" dxf="1">
    <nc r="AK145">
      <v>-0.3</v>
    </nc>
    <odxf>
      <font>
        <sz val="10"/>
        <color auto="1"/>
      </font>
    </odxf>
    <ndxf>
      <font>
        <sz val="10"/>
        <color auto="1"/>
      </font>
    </ndxf>
  </rcc>
  <rcc rId="8130" sId="3" odxf="1" dxf="1">
    <nc r="AL145">
      <v>0.7</v>
    </nc>
    <odxf>
      <font>
        <sz val="10"/>
        <color auto="1"/>
      </font>
    </odxf>
    <ndxf>
      <font>
        <sz val="10"/>
        <color auto="1"/>
      </font>
    </ndxf>
  </rcc>
  <rcc rId="8131" sId="3" odxf="1" dxf="1">
    <nc r="AM145">
      <v>1.9</v>
    </nc>
    <odxf>
      <font>
        <sz val="10"/>
        <color auto="1"/>
      </font>
    </odxf>
    <ndxf>
      <font>
        <sz val="10"/>
        <color auto="1"/>
      </font>
    </ndxf>
  </rcc>
  <rcc rId="8132" sId="3" odxf="1" dxf="1">
    <nc r="AN145">
      <v>1</v>
    </nc>
    <odxf>
      <font>
        <sz val="10"/>
        <color auto="1"/>
      </font>
    </odxf>
    <ndxf>
      <font>
        <sz val="10"/>
        <color auto="1"/>
      </font>
    </ndxf>
  </rcc>
  <rcc rId="8133" sId="3" odxf="1" dxf="1">
    <nc r="AO145">
      <v>1.3</v>
    </nc>
    <odxf>
      <font>
        <sz val="10"/>
        <color auto="1"/>
      </font>
    </odxf>
    <ndxf>
      <font>
        <sz val="10"/>
        <color auto="1"/>
      </font>
    </ndxf>
  </rcc>
  <rcc rId="8134" sId="3" odxf="1" dxf="1">
    <nc r="AP145">
      <v>0.9</v>
    </nc>
    <odxf>
      <font>
        <sz val="10"/>
        <color auto="1"/>
      </font>
    </odxf>
    <ndxf>
      <font>
        <sz val="10"/>
        <color auto="1"/>
      </font>
    </ndxf>
  </rcc>
  <rcc rId="8135" sId="3" odxf="1" dxf="1">
    <nc r="AQ145">
      <v>0</v>
    </nc>
    <odxf>
      <font>
        <sz val="10"/>
        <color auto="1"/>
      </font>
    </odxf>
    <ndxf>
      <font>
        <sz val="10"/>
        <color auto="1"/>
      </font>
    </ndxf>
  </rcc>
  <rcc rId="8136" sId="3" odxf="1" dxf="1">
    <nc r="AR145">
      <v>0</v>
    </nc>
    <odxf>
      <font>
        <sz val="10"/>
        <color auto="1"/>
      </font>
    </odxf>
    <ndxf>
      <font>
        <sz val="10"/>
        <color auto="1"/>
      </font>
    </ndxf>
  </rcc>
  <rcc rId="8137" sId="3" odxf="1" dxf="1">
    <nc r="AS145">
      <v>0</v>
    </nc>
    <odxf>
      <font>
        <sz val="10"/>
        <color auto="1"/>
      </font>
    </odxf>
    <ndxf>
      <font>
        <sz val="10"/>
        <color auto="1"/>
      </font>
    </ndxf>
  </rcc>
  <rcc rId="8138" sId="3" odxf="1" dxf="1">
    <nc r="AT145">
      <v>0</v>
    </nc>
    <odxf>
      <font>
        <sz val="10"/>
        <color auto="1"/>
      </font>
    </odxf>
    <ndxf>
      <font>
        <sz val="10"/>
        <color auto="1"/>
      </font>
    </ndxf>
  </rcc>
  <rcc rId="8139" sId="3" odxf="1" dxf="1">
    <nc r="AU145">
      <v>0</v>
    </nc>
    <odxf>
      <font>
        <sz val="10"/>
        <color auto="1"/>
      </font>
    </odxf>
    <ndxf>
      <font>
        <sz val="10"/>
        <color auto="1"/>
      </font>
    </ndxf>
  </rcc>
  <rcc rId="8140" sId="3" odxf="1" dxf="1">
    <nc r="AV145">
      <v>0</v>
    </nc>
    <odxf>
      <font>
        <sz val="10"/>
        <color auto="1"/>
      </font>
    </odxf>
    <ndxf>
      <font>
        <sz val="10"/>
        <color auto="1"/>
      </font>
    </ndxf>
  </rcc>
  <rcc rId="8141" sId="3" odxf="1" dxf="1">
    <nc r="AW145">
      <v>0</v>
    </nc>
    <odxf>
      <font>
        <sz val="10"/>
        <color auto="1"/>
      </font>
    </odxf>
    <ndxf>
      <font>
        <sz val="10"/>
        <color auto="1"/>
      </font>
    </ndxf>
  </rcc>
  <rcc rId="8142" sId="3" odxf="1" dxf="1">
    <nc r="AX145">
      <v>0</v>
    </nc>
    <odxf>
      <font>
        <sz val="10"/>
        <color auto="1"/>
      </font>
    </odxf>
    <ndxf>
      <font>
        <sz val="10"/>
        <color auto="1"/>
      </font>
    </ndxf>
  </rcc>
  <rcc rId="8143" sId="3" odxf="1" dxf="1">
    <nc r="AY145">
      <v>0</v>
    </nc>
    <odxf>
      <font>
        <sz val="10"/>
        <color auto="1"/>
      </font>
    </odxf>
    <ndxf>
      <font>
        <sz val="10"/>
        <color auto="1"/>
      </font>
    </ndxf>
  </rcc>
  <rcc rId="8144" sId="3" odxf="1" dxf="1">
    <nc r="AZ145">
      <v>0</v>
    </nc>
    <odxf>
      <font>
        <sz val="10"/>
        <color auto="1"/>
      </font>
    </odxf>
    <ndxf>
      <font>
        <sz val="10"/>
        <color auto="1"/>
      </font>
    </ndxf>
  </rcc>
  <rcc rId="8145" sId="3" odxf="1" dxf="1">
    <nc r="BA1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146" sId="3" odxf="1" dxf="1">
    <nc r="BB145">
      <v>0</v>
    </nc>
    <odxf>
      <font>
        <sz val="10"/>
        <color auto="1"/>
      </font>
    </odxf>
    <ndxf>
      <font>
        <sz val="10"/>
        <color auto="1"/>
      </font>
    </ndxf>
  </rcc>
  <rcc rId="8147" sId="3" odxf="1" dxf="1">
    <nc r="BC1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148" sId="3" odxf="1" dxf="1">
    <nc r="BD145">
      <v>0</v>
    </nc>
    <odxf>
      <font>
        <sz val="10"/>
        <color auto="1"/>
      </font>
    </odxf>
    <ndxf>
      <font>
        <sz val="10"/>
        <color auto="1"/>
      </font>
    </ndxf>
  </rcc>
  <rcc rId="8149" sId="3" odxf="1" dxf="1">
    <nc r="BE1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150" sId="3" odxf="1" dxf="1">
    <nc r="BF145">
      <v>6.1</v>
    </nc>
    <odxf>
      <font>
        <sz val="10"/>
        <color auto="1"/>
      </font>
    </odxf>
    <ndxf>
      <font>
        <sz val="10"/>
        <color auto="1"/>
      </font>
    </ndxf>
  </rcc>
  <rcc rId="8151" sId="3" odxf="1" dxf="1">
    <nc r="BG145">
      <v>25.6</v>
    </nc>
    <odxf>
      <font>
        <sz val="10"/>
        <color auto="1"/>
      </font>
    </odxf>
    <ndxf>
      <font>
        <sz val="10"/>
        <color auto="1"/>
      </font>
    </ndxf>
  </rcc>
  <rcc rId="8152" sId="3" odxf="1" dxf="1">
    <nc r="BH145">
      <v>0</v>
    </nc>
    <odxf>
      <font>
        <sz val="10"/>
        <color auto="1"/>
      </font>
    </odxf>
    <ndxf>
      <font>
        <sz val="10"/>
        <color auto="1"/>
      </font>
    </ndxf>
  </rcc>
  <rfmt sheetId="3" sqref="A145:XFD145" start="0" length="0">
    <dxf>
      <alignment vertical="center" wrapText="1"/>
    </dxf>
  </rfmt>
  <rfmt sheetId="3" sqref="A146" start="0" length="0">
    <dxf>
      <font>
        <sz val="10"/>
        <color auto="1"/>
      </font>
    </dxf>
  </rfmt>
  <rfmt sheetId="3" sqref="B146" start="0" length="0">
    <dxf>
      <font>
        <sz val="10"/>
        <color auto="1"/>
      </font>
    </dxf>
  </rfmt>
  <rfmt sheetId="3" sqref="C146" start="0" length="0">
    <dxf>
      <font>
        <sz val="10"/>
        <color auto="1"/>
      </font>
    </dxf>
  </rfmt>
  <rfmt sheetId="3" sqref="D146" start="0" length="0">
    <dxf>
      <font>
        <sz val="10"/>
        <color auto="1"/>
      </font>
    </dxf>
  </rfmt>
  <rcc rId="8153" sId="3" odxf="1" dxf="1">
    <oc r="E146" t="inlineStr">
      <is>
        <t>NMĐMT PHAN LÂM</t>
      </is>
    </oc>
    <nc r="E146" t="inlineStr">
      <is>
        <t>NMĐMT PHONG PHÚ</t>
      </is>
    </nc>
    <odxf>
      <font>
        <sz val="10"/>
        <color auto="1"/>
      </font>
    </odxf>
    <ndxf>
      <font>
        <sz val="10"/>
        <color auto="1"/>
      </font>
    </ndxf>
  </rcc>
  <rcc rId="8154" sId="3" odxf="1" dxf="1">
    <oc r="F146" t="inlineStr">
      <is>
        <t>PPN</t>
      </is>
    </oc>
    <nc r="F146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8155" sId="3" odxf="1" dxf="1">
    <nc r="G14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156" sId="3" odxf="1" dxf="1">
    <nc r="H146">
      <v>138.80000000000001</v>
    </nc>
    <odxf>
      <font>
        <sz val="10"/>
        <color auto="1"/>
      </font>
    </odxf>
    <ndxf>
      <font>
        <sz val="10"/>
        <color auto="1"/>
      </font>
    </ndxf>
  </rcc>
  <rfmt sheetId="3" sqref="I146" start="0" length="0">
    <dxf>
      <font>
        <sz val="10"/>
        <color auto="1"/>
      </font>
    </dxf>
  </rfmt>
  <rcc rId="8157" sId="3" odxf="1" dxf="1">
    <nc r="J146">
      <v>0</v>
    </nc>
    <odxf>
      <font>
        <sz val="10"/>
        <color auto="1"/>
      </font>
    </odxf>
    <ndxf>
      <font>
        <sz val="10"/>
        <color auto="1"/>
      </font>
    </ndxf>
  </rcc>
  <rcc rId="8158" sId="3" odxf="1" dxf="1">
    <nc r="K146">
      <v>0</v>
    </nc>
    <odxf>
      <font>
        <sz val="10"/>
        <color auto="1"/>
      </font>
    </odxf>
    <ndxf>
      <font>
        <sz val="10"/>
        <color auto="1"/>
      </font>
    </ndxf>
  </rcc>
  <rcc rId="8159" sId="3" odxf="1" dxf="1">
    <nc r="L146">
      <v>0</v>
    </nc>
    <odxf>
      <font>
        <sz val="10"/>
        <color auto="1"/>
      </font>
    </odxf>
    <ndxf>
      <font>
        <sz val="10"/>
        <color auto="1"/>
      </font>
    </ndxf>
  </rcc>
  <rcc rId="8160" sId="3" odxf="1" dxf="1">
    <nc r="M146">
      <v>0</v>
    </nc>
    <odxf>
      <font>
        <sz val="10"/>
        <color auto="1"/>
      </font>
    </odxf>
    <ndxf>
      <font>
        <sz val="10"/>
        <color auto="1"/>
      </font>
    </ndxf>
  </rcc>
  <rcc rId="8161" sId="3" odxf="1" dxf="1">
    <nc r="N146">
      <v>0</v>
    </nc>
    <odxf>
      <font>
        <sz val="10"/>
        <color auto="1"/>
      </font>
    </odxf>
    <ndxf>
      <font>
        <sz val="10"/>
        <color auto="1"/>
      </font>
    </ndxf>
  </rcc>
  <rcc rId="8162" sId="3" odxf="1" dxf="1">
    <nc r="O146">
      <v>0</v>
    </nc>
    <odxf>
      <font>
        <sz val="10"/>
        <color auto="1"/>
      </font>
    </odxf>
    <ndxf>
      <font>
        <sz val="10"/>
        <color auto="1"/>
      </font>
    </ndxf>
  </rcc>
  <rcc rId="8163" sId="3" odxf="1" dxf="1">
    <nc r="P146">
      <v>0</v>
    </nc>
    <odxf>
      <font>
        <sz val="10"/>
        <color auto="1"/>
      </font>
    </odxf>
    <ndxf>
      <font>
        <sz val="10"/>
        <color auto="1"/>
      </font>
    </ndxf>
  </rcc>
  <rcc rId="8164" sId="3" odxf="1" dxf="1">
    <nc r="Q146">
      <v>0</v>
    </nc>
    <odxf>
      <font>
        <sz val="10"/>
        <color auto="1"/>
      </font>
    </odxf>
    <ndxf>
      <font>
        <sz val="10"/>
        <color auto="1"/>
      </font>
    </ndxf>
  </rcc>
  <rcc rId="8165" sId="3" odxf="1" dxf="1">
    <nc r="R146">
      <v>0</v>
    </nc>
    <odxf>
      <font>
        <sz val="10"/>
        <color auto="1"/>
      </font>
    </odxf>
    <ndxf>
      <font>
        <sz val="10"/>
        <color auto="1"/>
      </font>
    </ndxf>
  </rcc>
  <rcc rId="8166" sId="3" odxf="1" dxf="1">
    <nc r="S146">
      <v>0</v>
    </nc>
    <odxf>
      <font>
        <sz val="10"/>
        <color auto="1"/>
      </font>
    </odxf>
    <ndxf>
      <font>
        <sz val="10"/>
        <color auto="1"/>
      </font>
    </ndxf>
  </rcc>
  <rcc rId="8167" sId="3" odxf="1" dxf="1">
    <nc r="T146">
      <v>0</v>
    </nc>
    <odxf>
      <font>
        <sz val="10"/>
        <color auto="1"/>
      </font>
    </odxf>
    <ndxf>
      <font>
        <sz val="10"/>
        <color auto="1"/>
      </font>
    </ndxf>
  </rcc>
  <rcc rId="8168" sId="3" odxf="1" dxf="1">
    <nc r="U146">
      <v>0.7</v>
    </nc>
    <odxf>
      <font>
        <sz val="10"/>
        <color auto="1"/>
      </font>
    </odxf>
    <ndxf>
      <font>
        <sz val="10"/>
        <color auto="1"/>
      </font>
    </ndxf>
  </rcc>
  <rcc rId="8169" sId="3" odxf="1" dxf="1">
    <nc r="V146">
      <v>1.8</v>
    </nc>
    <odxf>
      <font>
        <sz val="10"/>
        <color auto="1"/>
      </font>
    </odxf>
    <ndxf>
      <font>
        <sz val="10"/>
        <color auto="1"/>
      </font>
    </ndxf>
  </rcc>
  <rcc rId="8170" sId="3" odxf="1" dxf="1">
    <nc r="W146">
      <v>6.6</v>
    </nc>
    <odxf>
      <font>
        <sz val="10"/>
        <color auto="1"/>
      </font>
    </odxf>
    <ndxf>
      <font>
        <sz val="10"/>
        <color auto="1"/>
      </font>
    </ndxf>
  </rcc>
  <rcc rId="8171" sId="3" odxf="1" dxf="1">
    <nc r="X146">
      <v>10.6</v>
    </nc>
    <odxf>
      <font>
        <sz val="10"/>
        <color auto="1"/>
      </font>
    </odxf>
    <ndxf>
      <font>
        <sz val="10"/>
        <color auto="1"/>
      </font>
    </ndxf>
  </rcc>
  <rcc rId="8172" sId="3" odxf="1" dxf="1">
    <nc r="Y146">
      <v>19.2</v>
    </nc>
    <odxf>
      <font>
        <sz val="10"/>
        <color auto="1"/>
      </font>
    </odxf>
    <ndxf>
      <font>
        <sz val="10"/>
        <color auto="1"/>
      </font>
    </ndxf>
  </rcc>
  <rcc rId="8173" sId="3" odxf="1" dxf="1">
    <nc r="Z146">
      <v>24.1</v>
    </nc>
    <odxf>
      <font>
        <sz val="10"/>
        <color auto="1"/>
      </font>
    </odxf>
    <ndxf>
      <font>
        <sz val="10"/>
        <color auto="1"/>
      </font>
    </ndxf>
  </rcc>
  <rcc rId="8174" sId="3" odxf="1" dxf="1">
    <nc r="AA146">
      <v>27.9</v>
    </nc>
    <odxf>
      <font>
        <sz val="10"/>
        <color auto="1"/>
      </font>
    </odxf>
    <ndxf>
      <font>
        <sz val="10"/>
        <color auto="1"/>
      </font>
    </ndxf>
  </rcc>
  <rcc rId="8175" sId="3" odxf="1" dxf="1">
    <nc r="AB146">
      <v>26.6</v>
    </nc>
    <odxf>
      <font>
        <sz val="10"/>
        <color auto="1"/>
      </font>
    </odxf>
    <ndxf>
      <font>
        <sz val="10"/>
        <color auto="1"/>
      </font>
    </ndxf>
  </rcc>
  <rcc rId="8176" sId="3" odxf="1" dxf="1">
    <nc r="AC146">
      <v>9.1999999999999993</v>
    </nc>
    <odxf>
      <font>
        <sz val="10"/>
        <color auto="1"/>
      </font>
    </odxf>
    <ndxf>
      <font>
        <sz val="10"/>
        <color auto="1"/>
      </font>
    </ndxf>
  </rcc>
  <rcc rId="8177" sId="3" odxf="1" dxf="1">
    <nc r="AD146">
      <v>15</v>
    </nc>
    <odxf>
      <font>
        <sz val="10"/>
        <color auto="1"/>
      </font>
    </odxf>
    <ndxf>
      <font>
        <sz val="10"/>
        <color auto="1"/>
      </font>
    </ndxf>
  </rcc>
  <rcc rId="8178" sId="3" odxf="1" dxf="1">
    <nc r="AE146">
      <v>15.4</v>
    </nc>
    <odxf>
      <font>
        <sz val="10"/>
        <color auto="1"/>
      </font>
    </odxf>
    <ndxf>
      <font>
        <sz val="10"/>
        <color auto="1"/>
      </font>
    </ndxf>
  </rcc>
  <rcc rId="8179" sId="3" odxf="1" dxf="1">
    <nc r="AF146">
      <v>16.100000000000001</v>
    </nc>
    <odxf>
      <font>
        <sz val="10"/>
        <color auto="1"/>
      </font>
    </odxf>
    <ndxf>
      <font>
        <sz val="10"/>
        <color auto="1"/>
      </font>
    </ndxf>
  </rcc>
  <rcc rId="8180" sId="3" odxf="1" dxf="1">
    <nc r="AG146">
      <v>10.7</v>
    </nc>
    <odxf>
      <font>
        <sz val="10"/>
        <color auto="1"/>
      </font>
    </odxf>
    <ndxf>
      <font>
        <sz val="10"/>
        <color auto="1"/>
      </font>
    </ndxf>
  </rcc>
  <rcc rId="8181" sId="3" odxf="1" dxf="1">
    <nc r="AH146">
      <v>14.7</v>
    </nc>
    <odxf>
      <font>
        <sz val="10"/>
        <color auto="1"/>
      </font>
    </odxf>
    <ndxf>
      <font>
        <sz val="10"/>
        <color auto="1"/>
      </font>
    </ndxf>
  </rcc>
  <rcc rId="8182" sId="3" odxf="1" dxf="1">
    <nc r="AI146">
      <v>32.9</v>
    </nc>
    <odxf>
      <font>
        <sz val="10"/>
        <color auto="1"/>
      </font>
    </odxf>
    <ndxf>
      <font>
        <sz val="10"/>
        <color auto="1"/>
      </font>
    </ndxf>
  </rcc>
  <rcc rId="8183" sId="3" odxf="1" dxf="1">
    <nc r="AJ146">
      <v>6.1</v>
    </nc>
    <odxf>
      <font>
        <sz val="10"/>
        <color auto="1"/>
      </font>
    </odxf>
    <ndxf>
      <font>
        <sz val="10"/>
        <color auto="1"/>
      </font>
    </ndxf>
  </rcc>
  <rcc rId="8184" sId="3" odxf="1" dxf="1">
    <nc r="AK146">
      <v>8.1</v>
    </nc>
    <odxf>
      <font>
        <sz val="10"/>
        <color auto="1"/>
      </font>
    </odxf>
    <ndxf>
      <font>
        <sz val="10"/>
        <color auto="1"/>
      </font>
    </ndxf>
  </rcc>
  <rcc rId="8185" sId="3" odxf="1" dxf="1">
    <nc r="AL146">
      <v>4.7</v>
    </nc>
    <odxf>
      <font>
        <sz val="10"/>
        <color auto="1"/>
      </font>
    </odxf>
    <ndxf>
      <font>
        <sz val="10"/>
        <color auto="1"/>
      </font>
    </ndxf>
  </rcc>
  <rcc rId="8186" sId="3" odxf="1" dxf="1">
    <nc r="AM146">
      <v>6.1</v>
    </nc>
    <odxf>
      <font>
        <sz val="10"/>
        <color auto="1"/>
      </font>
    </odxf>
    <ndxf>
      <font>
        <sz val="10"/>
        <color auto="1"/>
      </font>
    </ndxf>
  </rcc>
  <rcc rId="8187" sId="3" odxf="1" dxf="1">
    <nc r="AN146">
      <v>7.7</v>
    </nc>
    <odxf>
      <font>
        <sz val="10"/>
        <color auto="1"/>
      </font>
    </odxf>
    <ndxf>
      <font>
        <sz val="10"/>
        <color auto="1"/>
      </font>
    </ndxf>
  </rcc>
  <rcc rId="8188" sId="3" odxf="1" dxf="1">
    <nc r="AO146">
      <v>0.1</v>
    </nc>
    <odxf>
      <font>
        <sz val="10"/>
        <color auto="1"/>
      </font>
    </odxf>
    <ndxf>
      <font>
        <sz val="10"/>
        <color auto="1"/>
      </font>
    </ndxf>
  </rcc>
  <rcc rId="8189" sId="3" odxf="1" dxf="1">
    <nc r="AP146">
      <v>2.2999999999999998</v>
    </nc>
    <odxf>
      <font>
        <sz val="10"/>
        <color auto="1"/>
      </font>
    </odxf>
    <ndxf>
      <font>
        <sz val="10"/>
        <color auto="1"/>
      </font>
    </ndxf>
  </rcc>
  <rcc rId="8190" sId="3" odxf="1" dxf="1">
    <nc r="AQ146">
      <v>1.8</v>
    </nc>
    <odxf>
      <font>
        <sz val="10"/>
        <color auto="1"/>
      </font>
    </odxf>
    <ndxf>
      <font>
        <sz val="10"/>
        <color auto="1"/>
      </font>
    </ndxf>
  </rcc>
  <rcc rId="8191" sId="3" odxf="1" dxf="1">
    <nc r="AR146">
      <v>0</v>
    </nc>
    <odxf>
      <font>
        <sz val="10"/>
        <color auto="1"/>
      </font>
    </odxf>
    <ndxf>
      <font>
        <sz val="10"/>
        <color auto="1"/>
      </font>
    </ndxf>
  </rcc>
  <rcc rId="8192" sId="3" odxf="1" dxf="1">
    <nc r="AS146">
      <v>0</v>
    </nc>
    <odxf>
      <font>
        <sz val="10"/>
        <color auto="1"/>
      </font>
    </odxf>
    <ndxf>
      <font>
        <sz val="10"/>
        <color auto="1"/>
      </font>
    </ndxf>
  </rcc>
  <rcc rId="8193" sId="3" odxf="1" dxf="1">
    <nc r="AT146">
      <v>0</v>
    </nc>
    <odxf>
      <font>
        <sz val="10"/>
        <color auto="1"/>
      </font>
    </odxf>
    <ndxf>
      <font>
        <sz val="10"/>
        <color auto="1"/>
      </font>
    </ndxf>
  </rcc>
  <rcc rId="8194" sId="3" odxf="1" dxf="1">
    <nc r="AU146">
      <v>0</v>
    </nc>
    <odxf>
      <font>
        <sz val="10"/>
        <color auto="1"/>
      </font>
    </odxf>
    <ndxf>
      <font>
        <sz val="10"/>
        <color auto="1"/>
      </font>
    </ndxf>
  </rcc>
  <rcc rId="8195" sId="3" odxf="1" dxf="1">
    <nc r="AV146">
      <v>0</v>
    </nc>
    <odxf>
      <font>
        <sz val="10"/>
        <color auto="1"/>
      </font>
    </odxf>
    <ndxf>
      <font>
        <sz val="10"/>
        <color auto="1"/>
      </font>
    </ndxf>
  </rcc>
  <rcc rId="8196" sId="3" odxf="1" dxf="1">
    <nc r="AW146">
      <v>0</v>
    </nc>
    <odxf>
      <font>
        <sz val="10"/>
        <color auto="1"/>
      </font>
    </odxf>
    <ndxf>
      <font>
        <sz val="10"/>
        <color auto="1"/>
      </font>
    </ndxf>
  </rcc>
  <rcc rId="8197" sId="3" odxf="1" dxf="1">
    <nc r="AX146">
      <v>0</v>
    </nc>
    <odxf>
      <font>
        <sz val="10"/>
        <color auto="1"/>
      </font>
    </odxf>
    <ndxf>
      <font>
        <sz val="10"/>
        <color auto="1"/>
      </font>
    </ndxf>
  </rcc>
  <rcc rId="8198" sId="3" odxf="1" dxf="1">
    <nc r="AY146">
      <v>0</v>
    </nc>
    <odxf>
      <font>
        <sz val="10"/>
        <color auto="1"/>
      </font>
    </odxf>
    <ndxf>
      <font>
        <sz val="10"/>
        <color auto="1"/>
      </font>
    </ndxf>
  </rcc>
  <rcc rId="8199" sId="3" odxf="1" dxf="1">
    <nc r="AZ146">
      <v>0</v>
    </nc>
    <odxf>
      <font>
        <sz val="10"/>
        <color auto="1"/>
      </font>
    </odxf>
    <ndxf>
      <font>
        <sz val="10"/>
        <color auto="1"/>
      </font>
    </ndxf>
  </rcc>
  <rcc rId="8200" sId="3" odxf="1" dxf="1">
    <nc r="BA1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201" sId="3" odxf="1" dxf="1">
    <nc r="BB146">
      <v>0</v>
    </nc>
    <odxf>
      <font>
        <sz val="10"/>
        <color auto="1"/>
      </font>
    </odxf>
    <ndxf>
      <font>
        <sz val="10"/>
        <color auto="1"/>
      </font>
    </ndxf>
  </rcc>
  <rcc rId="8202" sId="3" odxf="1" dxf="1">
    <nc r="BC1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203" sId="3" odxf="1" dxf="1">
    <nc r="BD146">
      <v>0</v>
    </nc>
    <odxf>
      <font>
        <sz val="10"/>
        <color auto="1"/>
      </font>
    </odxf>
    <ndxf>
      <font>
        <sz val="10"/>
        <color auto="1"/>
      </font>
    </ndxf>
  </rcc>
  <rcc rId="8204" sId="3" odxf="1" dxf="1">
    <nc r="BE1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205" sId="3" odxf="1" dxf="1">
    <nc r="BF146">
      <v>5.8</v>
    </nc>
    <odxf>
      <font>
        <sz val="10"/>
        <color auto="1"/>
      </font>
    </odxf>
    <ndxf>
      <font>
        <sz val="10"/>
        <color auto="1"/>
      </font>
    </ndxf>
  </rcc>
  <rcc rId="8206" sId="3" odxf="1" dxf="1">
    <nc r="BG146">
      <v>33.6</v>
    </nc>
    <odxf>
      <font>
        <sz val="10"/>
        <color auto="1"/>
      </font>
    </odxf>
    <ndxf>
      <font>
        <sz val="10"/>
        <color auto="1"/>
      </font>
    </ndxf>
  </rcc>
  <rcc rId="8207" sId="3" odxf="1" dxf="1">
    <nc r="BH146">
      <v>0</v>
    </nc>
    <odxf>
      <font>
        <sz val="10"/>
        <color auto="1"/>
      </font>
    </odxf>
    <ndxf>
      <font>
        <sz val="10"/>
        <color auto="1"/>
      </font>
    </ndxf>
  </rcc>
  <rfmt sheetId="3" sqref="A146:XFD146" start="0" length="0">
    <dxf>
      <alignment vertical="center" wrapText="1"/>
    </dxf>
  </rfmt>
  <rfmt sheetId="3" sqref="A147" start="0" length="0">
    <dxf>
      <font>
        <sz val="10"/>
        <color auto="1"/>
      </font>
    </dxf>
  </rfmt>
  <rfmt sheetId="3" sqref="B147" start="0" length="0">
    <dxf>
      <font>
        <sz val="10"/>
        <color auto="1"/>
      </font>
    </dxf>
  </rfmt>
  <rfmt sheetId="3" sqref="C147" start="0" length="0">
    <dxf>
      <font>
        <sz val="10"/>
        <color auto="1"/>
      </font>
    </dxf>
  </rfmt>
  <rfmt sheetId="3" sqref="D147" start="0" length="0">
    <dxf>
      <font>
        <sz val="10"/>
        <color auto="1"/>
      </font>
    </dxf>
  </rfmt>
  <rcc rId="8208" sId="3" odxf="1" dxf="1">
    <oc r="E147" t="inlineStr">
      <is>
        <t>NMĐMT PHAN LÂM</t>
      </is>
    </oc>
    <nc r="E147" t="inlineStr">
      <is>
        <t>NMĐMT PHONG PHÚ</t>
      </is>
    </nc>
    <odxf>
      <font>
        <sz val="10"/>
        <color auto="1"/>
      </font>
    </odxf>
    <ndxf>
      <font>
        <sz val="10"/>
        <color auto="1"/>
      </font>
    </ndxf>
  </rcc>
  <rcc rId="8209" sId="3" odxf="1" dxf="1">
    <oc r="F147" t="inlineStr">
      <is>
        <t>PPN</t>
      </is>
    </oc>
    <nc r="F147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8210" sId="3" odxf="1" dxf="1">
    <nc r="G14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211" sId="3" odxf="1" dxf="1">
    <nc r="H147">
      <v>138.80000000000001</v>
    </nc>
    <odxf>
      <font>
        <sz val="10"/>
        <color auto="1"/>
      </font>
    </odxf>
    <ndxf>
      <font>
        <sz val="10"/>
        <color auto="1"/>
      </font>
    </ndxf>
  </rcc>
  <rfmt sheetId="3" sqref="I147" start="0" length="0">
    <dxf>
      <font>
        <sz val="10"/>
        <color auto="1"/>
      </font>
    </dxf>
  </rfmt>
  <rcc rId="8212" sId="3" odxf="1" dxf="1">
    <nc r="J147">
      <v>0</v>
    </nc>
    <odxf>
      <font>
        <sz val="10"/>
        <color auto="1"/>
      </font>
    </odxf>
    <ndxf>
      <font>
        <sz val="10"/>
        <color auto="1"/>
      </font>
    </ndxf>
  </rcc>
  <rcc rId="8213" sId="3" odxf="1" dxf="1">
    <nc r="K147">
      <v>0</v>
    </nc>
    <odxf>
      <font>
        <sz val="10"/>
        <color auto="1"/>
      </font>
    </odxf>
    <ndxf>
      <font>
        <sz val="10"/>
        <color auto="1"/>
      </font>
    </ndxf>
  </rcc>
  <rcc rId="8214" sId="3" odxf="1" dxf="1">
    <nc r="L147">
      <v>0</v>
    </nc>
    <odxf>
      <font>
        <sz val="10"/>
        <color auto="1"/>
      </font>
    </odxf>
    <ndxf>
      <font>
        <sz val="10"/>
        <color auto="1"/>
      </font>
    </ndxf>
  </rcc>
  <rcc rId="8215" sId="3" odxf="1" dxf="1">
    <nc r="M147">
      <v>0</v>
    </nc>
    <odxf>
      <font>
        <sz val="10"/>
        <color auto="1"/>
      </font>
    </odxf>
    <ndxf>
      <font>
        <sz val="10"/>
        <color auto="1"/>
      </font>
    </ndxf>
  </rcc>
  <rcc rId="8216" sId="3" odxf="1" dxf="1">
    <nc r="N147">
      <v>0</v>
    </nc>
    <odxf>
      <font>
        <sz val="10"/>
        <color auto="1"/>
      </font>
    </odxf>
    <ndxf>
      <font>
        <sz val="10"/>
        <color auto="1"/>
      </font>
    </ndxf>
  </rcc>
  <rcc rId="8217" sId="3" odxf="1" dxf="1">
    <nc r="O147">
      <v>0</v>
    </nc>
    <odxf>
      <font>
        <sz val="10"/>
        <color auto="1"/>
      </font>
    </odxf>
    <ndxf>
      <font>
        <sz val="10"/>
        <color auto="1"/>
      </font>
    </ndxf>
  </rcc>
  <rcc rId="8218" sId="3" odxf="1" dxf="1">
    <nc r="P147">
      <v>0</v>
    </nc>
    <odxf>
      <font>
        <sz val="10"/>
        <color auto="1"/>
      </font>
    </odxf>
    <ndxf>
      <font>
        <sz val="10"/>
        <color auto="1"/>
      </font>
    </ndxf>
  </rcc>
  <rcc rId="8219" sId="3" odxf="1" dxf="1">
    <nc r="Q147">
      <v>0</v>
    </nc>
    <odxf>
      <font>
        <sz val="10"/>
        <color auto="1"/>
      </font>
    </odxf>
    <ndxf>
      <font>
        <sz val="10"/>
        <color auto="1"/>
      </font>
    </ndxf>
  </rcc>
  <rcc rId="8220" sId="3" odxf="1" dxf="1">
    <nc r="R147">
      <v>0</v>
    </nc>
    <odxf>
      <font>
        <sz val="10"/>
        <color auto="1"/>
      </font>
    </odxf>
    <ndxf>
      <font>
        <sz val="10"/>
        <color auto="1"/>
      </font>
    </ndxf>
  </rcc>
  <rcc rId="8221" sId="3" odxf="1" dxf="1">
    <nc r="S147">
      <v>0</v>
    </nc>
    <odxf>
      <font>
        <sz val="10"/>
        <color auto="1"/>
      </font>
    </odxf>
    <ndxf>
      <font>
        <sz val="10"/>
        <color auto="1"/>
      </font>
    </ndxf>
  </rcc>
  <rcc rId="8222" sId="3" odxf="1" dxf="1">
    <nc r="T147">
      <v>0</v>
    </nc>
    <odxf>
      <font>
        <sz val="10"/>
        <color auto="1"/>
      </font>
    </odxf>
    <ndxf>
      <font>
        <sz val="10"/>
        <color auto="1"/>
      </font>
    </ndxf>
  </rcc>
  <rcc rId="8223" sId="3" odxf="1" dxf="1">
    <nc r="U147">
      <v>0</v>
    </nc>
    <odxf>
      <font>
        <sz val="10"/>
        <color auto="1"/>
      </font>
    </odxf>
    <ndxf>
      <font>
        <sz val="10"/>
        <color auto="1"/>
      </font>
    </ndxf>
  </rcc>
  <rcc rId="8224" sId="3" odxf="1" dxf="1">
    <nc r="V147">
      <v>0</v>
    </nc>
    <odxf>
      <font>
        <sz val="10"/>
        <color auto="1"/>
      </font>
    </odxf>
    <ndxf>
      <font>
        <sz val="10"/>
        <color auto="1"/>
      </font>
    </ndxf>
  </rcc>
  <rcc rId="8225" sId="3" odxf="1" dxf="1">
    <nc r="W147">
      <v>0</v>
    </nc>
    <odxf>
      <font>
        <sz val="10"/>
        <color auto="1"/>
      </font>
    </odxf>
    <ndxf>
      <font>
        <sz val="10"/>
        <color auto="1"/>
      </font>
    </ndxf>
  </rcc>
  <rcc rId="8226" sId="3" odxf="1" dxf="1">
    <nc r="X147">
      <v>-0.1</v>
    </nc>
    <odxf>
      <font>
        <sz val="10"/>
        <color auto="1"/>
      </font>
    </odxf>
    <ndxf>
      <font>
        <sz val="10"/>
        <color auto="1"/>
      </font>
    </ndxf>
  </rcc>
  <rcc rId="8227" sId="3" odxf="1" dxf="1">
    <nc r="Y147">
      <v>0.9</v>
    </nc>
    <odxf>
      <font>
        <sz val="10"/>
        <color auto="1"/>
      </font>
    </odxf>
    <ndxf>
      <font>
        <sz val="10"/>
        <color auto="1"/>
      </font>
    </ndxf>
  </rcc>
  <rcc rId="8228" sId="3" odxf="1" dxf="1">
    <nc r="Z147">
      <v>-0.1</v>
    </nc>
    <odxf>
      <font>
        <sz val="10"/>
        <color auto="1"/>
      </font>
    </odxf>
    <ndxf>
      <font>
        <sz val="10"/>
        <color auto="1"/>
      </font>
    </ndxf>
  </rcc>
  <rcc rId="8229" sId="3" odxf="1" dxf="1">
    <nc r="AA147">
      <v>-0.1</v>
    </nc>
    <odxf>
      <font>
        <sz val="10"/>
        <color auto="1"/>
      </font>
    </odxf>
    <ndxf>
      <font>
        <sz val="10"/>
        <color auto="1"/>
      </font>
    </ndxf>
  </rcc>
  <rcc rId="8230" sId="3" odxf="1" dxf="1">
    <nc r="AB147">
      <v>0</v>
    </nc>
    <odxf>
      <font>
        <sz val="10"/>
        <color auto="1"/>
      </font>
    </odxf>
    <ndxf>
      <font>
        <sz val="10"/>
        <color auto="1"/>
      </font>
    </ndxf>
  </rcc>
  <rcc rId="8231" sId="3" odxf="1" dxf="1">
    <nc r="AC147">
      <v>0</v>
    </nc>
    <odxf>
      <font>
        <sz val="10"/>
        <color auto="1"/>
      </font>
    </odxf>
    <ndxf>
      <font>
        <sz val="10"/>
        <color auto="1"/>
      </font>
    </ndxf>
  </rcc>
  <rcc rId="8232" sId="3" odxf="1" dxf="1">
    <nc r="AD147">
      <v>-0.1</v>
    </nc>
    <odxf>
      <font>
        <sz val="10"/>
        <color auto="1"/>
      </font>
    </odxf>
    <ndxf>
      <font>
        <sz val="10"/>
        <color auto="1"/>
      </font>
    </ndxf>
  </rcc>
  <rcc rId="8233" sId="3" odxf="1" dxf="1">
    <nc r="AE147">
      <v>0</v>
    </nc>
    <odxf>
      <font>
        <sz val="10"/>
        <color auto="1"/>
      </font>
    </odxf>
    <ndxf>
      <font>
        <sz val="10"/>
        <color auto="1"/>
      </font>
    </ndxf>
  </rcc>
  <rcc rId="8234" sId="3" odxf="1" dxf="1">
    <nc r="AF147">
      <v>0</v>
    </nc>
    <odxf>
      <font>
        <sz val="10"/>
        <color auto="1"/>
      </font>
    </odxf>
    <ndxf>
      <font>
        <sz val="10"/>
        <color auto="1"/>
      </font>
    </ndxf>
  </rcc>
  <rcc rId="8235" sId="3" odxf="1" dxf="1">
    <nc r="AG147">
      <v>-0.1</v>
    </nc>
    <odxf>
      <font>
        <sz val="10"/>
        <color auto="1"/>
      </font>
    </odxf>
    <ndxf>
      <font>
        <sz val="10"/>
        <color auto="1"/>
      </font>
    </ndxf>
  </rcc>
  <rcc rId="8236" sId="3" odxf="1" dxf="1">
    <nc r="AH147">
      <v>-0.1</v>
    </nc>
    <odxf>
      <font>
        <sz val="10"/>
        <color auto="1"/>
      </font>
    </odxf>
    <ndxf>
      <font>
        <sz val="10"/>
        <color auto="1"/>
      </font>
    </ndxf>
  </rcc>
  <rcc rId="8237" sId="3" odxf="1" dxf="1">
    <nc r="AI147">
      <v>-0.2</v>
    </nc>
    <odxf>
      <font>
        <sz val="10"/>
        <color auto="1"/>
      </font>
    </odxf>
    <ndxf>
      <font>
        <sz val="10"/>
        <color auto="1"/>
      </font>
    </ndxf>
  </rcc>
  <rcc rId="8238" sId="3" odxf="1" dxf="1">
    <nc r="AJ147">
      <v>0</v>
    </nc>
    <odxf>
      <font>
        <sz val="10"/>
        <color auto="1"/>
      </font>
    </odxf>
    <ndxf>
      <font>
        <sz val="10"/>
        <color auto="1"/>
      </font>
    </ndxf>
  </rcc>
  <rcc rId="8239" sId="3" odxf="1" dxf="1">
    <nc r="AK147">
      <v>0</v>
    </nc>
    <odxf>
      <font>
        <sz val="10"/>
        <color auto="1"/>
      </font>
    </odxf>
    <ndxf>
      <font>
        <sz val="10"/>
        <color auto="1"/>
      </font>
    </ndxf>
  </rcc>
  <rcc rId="8240" sId="3" odxf="1" dxf="1">
    <nc r="AL147">
      <v>0</v>
    </nc>
    <odxf>
      <font>
        <sz val="10"/>
        <color auto="1"/>
      </font>
    </odxf>
    <ndxf>
      <font>
        <sz val="10"/>
        <color auto="1"/>
      </font>
    </ndxf>
  </rcc>
  <rcc rId="8241" sId="3" odxf="1" dxf="1">
    <nc r="AM147">
      <v>0</v>
    </nc>
    <odxf>
      <font>
        <sz val="10"/>
        <color auto="1"/>
      </font>
    </odxf>
    <ndxf>
      <font>
        <sz val="10"/>
        <color auto="1"/>
      </font>
    </ndxf>
  </rcc>
  <rcc rId="8242" sId="3" odxf="1" dxf="1">
    <nc r="AN147">
      <v>0.1</v>
    </nc>
    <odxf>
      <font>
        <sz val="10"/>
        <color auto="1"/>
      </font>
    </odxf>
    <ndxf>
      <font>
        <sz val="10"/>
        <color auto="1"/>
      </font>
    </ndxf>
  </rcc>
  <rcc rId="8243" sId="3" odxf="1" dxf="1">
    <nc r="AO147">
      <v>0</v>
    </nc>
    <odxf>
      <font>
        <sz val="10"/>
        <color auto="1"/>
      </font>
    </odxf>
    <ndxf>
      <font>
        <sz val="10"/>
        <color auto="1"/>
      </font>
    </ndxf>
  </rcc>
  <rcc rId="8244" sId="3" odxf="1" dxf="1">
    <nc r="AP147">
      <v>0</v>
    </nc>
    <odxf>
      <font>
        <sz val="10"/>
        <color auto="1"/>
      </font>
    </odxf>
    <ndxf>
      <font>
        <sz val="10"/>
        <color auto="1"/>
      </font>
    </ndxf>
  </rcc>
  <rcc rId="8245" sId="3" odxf="1" dxf="1">
    <nc r="AQ147">
      <v>0</v>
    </nc>
    <odxf>
      <font>
        <sz val="10"/>
        <color auto="1"/>
      </font>
    </odxf>
    <ndxf>
      <font>
        <sz val="10"/>
        <color auto="1"/>
      </font>
    </ndxf>
  </rcc>
  <rcc rId="8246" sId="3" odxf="1" dxf="1">
    <nc r="AR147">
      <v>0</v>
    </nc>
    <odxf>
      <font>
        <sz val="10"/>
        <color auto="1"/>
      </font>
    </odxf>
    <ndxf>
      <font>
        <sz val="10"/>
        <color auto="1"/>
      </font>
    </ndxf>
  </rcc>
  <rcc rId="8247" sId="3" odxf="1" dxf="1">
    <nc r="AS147">
      <v>0</v>
    </nc>
    <odxf>
      <font>
        <sz val="10"/>
        <color auto="1"/>
      </font>
    </odxf>
    <ndxf>
      <font>
        <sz val="10"/>
        <color auto="1"/>
      </font>
    </ndxf>
  </rcc>
  <rcc rId="8248" sId="3" odxf="1" dxf="1">
    <nc r="AT147">
      <v>0</v>
    </nc>
    <odxf>
      <font>
        <sz val="10"/>
        <color auto="1"/>
      </font>
    </odxf>
    <ndxf>
      <font>
        <sz val="10"/>
        <color auto="1"/>
      </font>
    </ndxf>
  </rcc>
  <rcc rId="8249" sId="3" odxf="1" dxf="1">
    <nc r="AU147">
      <v>0</v>
    </nc>
    <odxf>
      <font>
        <sz val="10"/>
        <color auto="1"/>
      </font>
    </odxf>
    <ndxf>
      <font>
        <sz val="10"/>
        <color auto="1"/>
      </font>
    </ndxf>
  </rcc>
  <rcc rId="8250" sId="3" odxf="1" dxf="1">
    <nc r="AV147">
      <v>0</v>
    </nc>
    <odxf>
      <font>
        <sz val="10"/>
        <color auto="1"/>
      </font>
    </odxf>
    <ndxf>
      <font>
        <sz val="10"/>
        <color auto="1"/>
      </font>
    </ndxf>
  </rcc>
  <rcc rId="8251" sId="3" odxf="1" dxf="1">
    <nc r="AW147">
      <v>0</v>
    </nc>
    <odxf>
      <font>
        <sz val="10"/>
        <color auto="1"/>
      </font>
    </odxf>
    <ndxf>
      <font>
        <sz val="10"/>
        <color auto="1"/>
      </font>
    </ndxf>
  </rcc>
  <rcc rId="8252" sId="3" odxf="1" dxf="1">
    <nc r="AX147">
      <v>0</v>
    </nc>
    <odxf>
      <font>
        <sz val="10"/>
        <color auto="1"/>
      </font>
    </odxf>
    <ndxf>
      <font>
        <sz val="10"/>
        <color auto="1"/>
      </font>
    </ndxf>
  </rcc>
  <rcc rId="8253" sId="3" odxf="1" dxf="1">
    <nc r="AY147">
      <v>0</v>
    </nc>
    <odxf>
      <font>
        <sz val="10"/>
        <color auto="1"/>
      </font>
    </odxf>
    <ndxf>
      <font>
        <sz val="10"/>
        <color auto="1"/>
      </font>
    </ndxf>
  </rcc>
  <rcc rId="8254" sId="3" odxf="1" dxf="1">
    <nc r="AZ147">
      <v>0</v>
    </nc>
    <odxf>
      <font>
        <sz val="10"/>
        <color auto="1"/>
      </font>
    </odxf>
    <ndxf>
      <font>
        <sz val="10"/>
        <color auto="1"/>
      </font>
    </ndxf>
  </rcc>
  <rcc rId="8255" sId="3" odxf="1" dxf="1">
    <nc r="BA1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256" sId="3" odxf="1" dxf="1">
    <nc r="BB147">
      <v>0</v>
    </nc>
    <odxf>
      <font>
        <sz val="10"/>
        <color auto="1"/>
      </font>
    </odxf>
    <ndxf>
      <font>
        <sz val="10"/>
        <color auto="1"/>
      </font>
    </ndxf>
  </rcc>
  <rcc rId="8257" sId="3" odxf="1" dxf="1">
    <nc r="BC1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258" sId="3" odxf="1" dxf="1">
    <nc r="BD147">
      <v>0</v>
    </nc>
    <odxf>
      <font>
        <sz val="10"/>
        <color auto="1"/>
      </font>
    </odxf>
    <ndxf>
      <font>
        <sz val="10"/>
        <color auto="1"/>
      </font>
    </ndxf>
  </rcc>
  <rcc rId="8259" sId="3" odxf="1" dxf="1">
    <nc r="BE1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260" sId="3" odxf="1" dxf="1">
    <nc r="BF147">
      <v>5.8</v>
    </nc>
    <odxf>
      <font>
        <sz val="10"/>
        <color auto="1"/>
      </font>
    </odxf>
    <ndxf>
      <font>
        <sz val="10"/>
        <color auto="1"/>
      </font>
    </ndxf>
  </rcc>
  <rcc rId="8261" sId="3" odxf="1" dxf="1">
    <nc r="BG147">
      <v>33.6</v>
    </nc>
    <odxf>
      <font>
        <sz val="10"/>
        <color auto="1"/>
      </font>
    </odxf>
    <ndxf>
      <font>
        <sz val="10"/>
        <color auto="1"/>
      </font>
    </ndxf>
  </rcc>
  <rcc rId="8262" sId="3" odxf="1" dxf="1">
    <nc r="BH147">
      <v>0</v>
    </nc>
    <odxf>
      <font>
        <sz val="10"/>
        <color auto="1"/>
      </font>
    </odxf>
    <ndxf>
      <font>
        <sz val="10"/>
        <color auto="1"/>
      </font>
    </ndxf>
  </rcc>
  <rfmt sheetId="3" sqref="A147:XFD147" start="0" length="0">
    <dxf>
      <alignment vertical="center" wrapText="1"/>
    </dxf>
  </rfmt>
  <rfmt sheetId="3" sqref="A148" start="0" length="0">
    <dxf>
      <font>
        <sz val="10"/>
        <color auto="1"/>
      </font>
    </dxf>
  </rfmt>
  <rcc rId="8263" sId="3" odxf="1" dxf="1">
    <oc r="B148" t="inlineStr">
      <is>
        <t>Ninh Thuận</t>
      </is>
    </oc>
    <nc r="B148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48" start="0" length="0">
    <dxf>
      <font>
        <sz val="10"/>
        <color auto="1"/>
      </font>
    </dxf>
  </rfmt>
  <rfmt sheetId="3" sqref="D148" start="0" length="0">
    <dxf>
      <font>
        <sz val="10"/>
        <color auto="1"/>
      </font>
    </dxf>
  </rfmt>
  <rcc rId="8264" sId="3" odxf="1" dxf="1">
    <oc r="E148" t="inlineStr">
      <is>
        <t>NMĐMT PHƯỚC HỮU</t>
      </is>
    </oc>
    <nc r="E148" t="inlineStr">
      <is>
        <t>NMĐMT PHAN LÂM</t>
      </is>
    </nc>
    <odxf>
      <font>
        <sz val="10"/>
        <color auto="1"/>
      </font>
    </odxf>
    <ndxf>
      <font>
        <sz val="10"/>
        <color auto="1"/>
      </font>
    </ndxf>
  </rcc>
  <rcc rId="8265" sId="3" odxf="1" dxf="1">
    <oc r="F148" t="inlineStr">
      <is>
        <t>PP</t>
      </is>
    </oc>
    <nc r="F148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8266" sId="3" odxf="1" dxf="1">
    <nc r="G14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267" sId="3" odxf="1" dxf="1">
    <nc r="H148">
      <v>109.3</v>
    </nc>
    <odxf>
      <font>
        <sz val="10"/>
        <color auto="1"/>
      </font>
    </odxf>
    <ndxf>
      <font>
        <sz val="10"/>
        <color auto="1"/>
      </font>
    </ndxf>
  </rcc>
  <rfmt sheetId="3" sqref="I148" start="0" length="0">
    <dxf>
      <font>
        <sz val="10"/>
        <color auto="1"/>
      </font>
    </dxf>
  </rfmt>
  <rcc rId="8268" sId="3" odxf="1" dxf="1">
    <nc r="J148">
      <v>0</v>
    </nc>
    <odxf>
      <font>
        <sz val="10"/>
        <color auto="1"/>
      </font>
    </odxf>
    <ndxf>
      <font>
        <sz val="10"/>
        <color auto="1"/>
      </font>
    </ndxf>
  </rcc>
  <rcc rId="8269" sId="3" odxf="1" dxf="1">
    <nc r="K148">
      <v>0</v>
    </nc>
    <odxf>
      <font>
        <sz val="10"/>
        <color auto="1"/>
      </font>
    </odxf>
    <ndxf>
      <font>
        <sz val="10"/>
        <color auto="1"/>
      </font>
    </ndxf>
  </rcc>
  <rcc rId="8270" sId="3" odxf="1" dxf="1">
    <nc r="L148">
      <v>0</v>
    </nc>
    <odxf>
      <font>
        <sz val="10"/>
        <color auto="1"/>
      </font>
    </odxf>
    <ndxf>
      <font>
        <sz val="10"/>
        <color auto="1"/>
      </font>
    </ndxf>
  </rcc>
  <rcc rId="8271" sId="3" odxf="1" dxf="1">
    <nc r="M148">
      <v>0</v>
    </nc>
    <odxf>
      <font>
        <sz val="10"/>
        <color auto="1"/>
      </font>
    </odxf>
    <ndxf>
      <font>
        <sz val="10"/>
        <color auto="1"/>
      </font>
    </ndxf>
  </rcc>
  <rcc rId="8272" sId="3" odxf="1" dxf="1">
    <nc r="N148">
      <v>0</v>
    </nc>
    <odxf>
      <font>
        <sz val="10"/>
        <color auto="1"/>
      </font>
    </odxf>
    <ndxf>
      <font>
        <sz val="10"/>
        <color auto="1"/>
      </font>
    </ndxf>
  </rcc>
  <rcc rId="8273" sId="3" odxf="1" dxf="1">
    <nc r="O148">
      <v>0</v>
    </nc>
    <odxf>
      <font>
        <sz val="10"/>
        <color auto="1"/>
      </font>
    </odxf>
    <ndxf>
      <font>
        <sz val="10"/>
        <color auto="1"/>
      </font>
    </ndxf>
  </rcc>
  <rcc rId="8274" sId="3" odxf="1" dxf="1">
    <nc r="P148">
      <v>0</v>
    </nc>
    <odxf>
      <font>
        <sz val="10"/>
        <color auto="1"/>
      </font>
    </odxf>
    <ndxf>
      <font>
        <sz val="10"/>
        <color auto="1"/>
      </font>
    </ndxf>
  </rcc>
  <rcc rId="8275" sId="3" odxf="1" dxf="1">
    <nc r="Q148">
      <v>0</v>
    </nc>
    <odxf>
      <font>
        <sz val="10"/>
        <color auto="1"/>
      </font>
    </odxf>
    <ndxf>
      <font>
        <sz val="10"/>
        <color auto="1"/>
      </font>
    </ndxf>
  </rcc>
  <rcc rId="8276" sId="3" odxf="1" dxf="1">
    <nc r="R148">
      <v>0</v>
    </nc>
    <odxf>
      <font>
        <sz val="10"/>
        <color auto="1"/>
      </font>
    </odxf>
    <ndxf>
      <font>
        <sz val="10"/>
        <color auto="1"/>
      </font>
    </ndxf>
  </rcc>
  <rcc rId="8277" sId="3" odxf="1" dxf="1">
    <nc r="S148">
      <v>0</v>
    </nc>
    <odxf>
      <font>
        <sz val="10"/>
        <color auto="1"/>
      </font>
    </odxf>
    <ndxf>
      <font>
        <sz val="10"/>
        <color auto="1"/>
      </font>
    </ndxf>
  </rcc>
  <rcc rId="8278" sId="3" odxf="1" dxf="1">
    <nc r="T148">
      <v>0</v>
    </nc>
    <odxf>
      <font>
        <sz val="10"/>
        <color auto="1"/>
      </font>
    </odxf>
    <ndxf>
      <font>
        <sz val="10"/>
        <color auto="1"/>
      </font>
    </ndxf>
  </rcc>
  <rcc rId="8279" sId="3" odxf="1" dxf="1">
    <nc r="U148">
      <v>0.6</v>
    </nc>
    <odxf>
      <font>
        <sz val="10"/>
        <color auto="1"/>
      </font>
    </odxf>
    <ndxf>
      <font>
        <sz val="10"/>
        <color auto="1"/>
      </font>
    </ndxf>
  </rcc>
  <rcc rId="8280" sId="3" odxf="1" dxf="1">
    <nc r="V148">
      <v>1.1000000000000001</v>
    </nc>
    <odxf>
      <font>
        <sz val="10"/>
        <color auto="1"/>
      </font>
    </odxf>
    <ndxf>
      <font>
        <sz val="10"/>
        <color auto="1"/>
      </font>
    </ndxf>
  </rcc>
  <rcc rId="8281" sId="3" odxf="1" dxf="1">
    <nc r="W148">
      <v>2</v>
    </nc>
    <odxf>
      <font>
        <sz val="10"/>
        <color auto="1"/>
      </font>
    </odxf>
    <ndxf>
      <font>
        <sz val="10"/>
        <color auto="1"/>
      </font>
    </ndxf>
  </rcc>
  <rcc rId="8282" sId="3" odxf="1" dxf="1">
    <nc r="X148">
      <v>4.2</v>
    </nc>
    <odxf>
      <font>
        <sz val="10"/>
        <color auto="1"/>
      </font>
    </odxf>
    <ndxf>
      <font>
        <sz val="10"/>
        <color auto="1"/>
      </font>
    </ndxf>
  </rcc>
  <rcc rId="8283" sId="3" odxf="1" dxf="1">
    <nc r="Y148">
      <v>6.6</v>
    </nc>
    <odxf>
      <font>
        <sz val="10"/>
        <color auto="1"/>
      </font>
    </odxf>
    <ndxf>
      <font>
        <sz val="10"/>
        <color auto="1"/>
      </font>
    </ndxf>
  </rcc>
  <rcc rId="8284" sId="3" odxf="1" dxf="1">
    <nc r="Z148">
      <v>14.7</v>
    </nc>
    <odxf>
      <font>
        <sz val="10"/>
        <color auto="1"/>
      </font>
    </odxf>
    <ndxf>
      <font>
        <sz val="10"/>
        <color auto="1"/>
      </font>
    </ndxf>
  </rcc>
  <rcc rId="8285" sId="3" odxf="1" dxf="1">
    <nc r="AA148">
      <v>15.2</v>
    </nc>
    <odxf>
      <font>
        <sz val="10"/>
        <color auto="1"/>
      </font>
    </odxf>
    <ndxf>
      <font>
        <sz val="10"/>
        <color auto="1"/>
      </font>
    </ndxf>
  </rcc>
  <rcc rId="8286" sId="3" odxf="1" dxf="1">
    <nc r="AB148">
      <v>26.1</v>
    </nc>
    <odxf>
      <font>
        <sz val="10"/>
        <color auto="1"/>
      </font>
    </odxf>
    <ndxf>
      <font>
        <sz val="10"/>
        <color auto="1"/>
      </font>
    </ndxf>
  </rcc>
  <rcc rId="8287" sId="3" odxf="1" dxf="1">
    <nc r="AC148">
      <v>24.9</v>
    </nc>
    <odxf>
      <font>
        <sz val="10"/>
        <color auto="1"/>
      </font>
    </odxf>
    <ndxf>
      <font>
        <sz val="10"/>
        <color auto="1"/>
      </font>
    </ndxf>
  </rcc>
  <rcc rId="8288" sId="3" odxf="1" dxf="1">
    <nc r="AD148">
      <v>25.5</v>
    </nc>
    <odxf>
      <font>
        <sz val="10"/>
        <color auto="1"/>
      </font>
    </odxf>
    <ndxf>
      <font>
        <sz val="10"/>
        <color auto="1"/>
      </font>
    </ndxf>
  </rcc>
  <rcc rId="8289" sId="3" odxf="1" dxf="1">
    <nc r="AE148">
      <v>8.1999999999999993</v>
    </nc>
    <odxf>
      <font>
        <sz val="10"/>
        <color auto="1"/>
      </font>
    </odxf>
    <ndxf>
      <font>
        <sz val="10"/>
        <color auto="1"/>
      </font>
    </ndxf>
  </rcc>
  <rcc rId="8290" sId="3" odxf="1" dxf="1">
    <nc r="AF148">
      <v>9.3000000000000007</v>
    </nc>
    <odxf>
      <font>
        <sz val="10"/>
        <color auto="1"/>
      </font>
    </odxf>
    <ndxf>
      <font>
        <sz val="10"/>
        <color auto="1"/>
      </font>
    </ndxf>
  </rcc>
  <rcc rId="8291" sId="3" odxf="1" dxf="1">
    <nc r="AG148">
      <v>15.3</v>
    </nc>
    <odxf>
      <font>
        <sz val="10"/>
        <color auto="1"/>
      </font>
    </odxf>
    <ndxf>
      <font>
        <sz val="10"/>
        <color auto="1"/>
      </font>
    </ndxf>
  </rcc>
  <rcc rId="8292" sId="3" odxf="1" dxf="1">
    <nc r="AH148">
      <v>15.5</v>
    </nc>
    <odxf>
      <font>
        <sz val="10"/>
        <color auto="1"/>
      </font>
    </odxf>
    <ndxf>
      <font>
        <sz val="10"/>
        <color auto="1"/>
      </font>
    </ndxf>
  </rcc>
  <rcc rId="8293" sId="3" odxf="1" dxf="1">
    <nc r="AI148">
      <v>5.5</v>
    </nc>
    <odxf>
      <font>
        <sz val="10"/>
        <color auto="1"/>
      </font>
    </odxf>
    <ndxf>
      <font>
        <sz val="10"/>
        <color auto="1"/>
      </font>
    </ndxf>
  </rcc>
  <rcc rId="8294" sId="3" odxf="1" dxf="1">
    <nc r="AJ148">
      <v>16.7</v>
    </nc>
    <odxf>
      <font>
        <sz val="10"/>
        <color auto="1"/>
      </font>
    </odxf>
    <ndxf>
      <font>
        <sz val="10"/>
        <color auto="1"/>
      </font>
    </ndxf>
  </rcc>
  <rcc rId="8295" sId="3" odxf="1" dxf="1">
    <nc r="AK148">
      <v>16.3</v>
    </nc>
    <odxf>
      <font>
        <sz val="10"/>
        <color auto="1"/>
      </font>
    </odxf>
    <ndxf>
      <font>
        <sz val="10"/>
        <color auto="1"/>
      </font>
    </ndxf>
  </rcc>
  <rcc rId="8296" sId="3" odxf="1" dxf="1">
    <nc r="AL148">
      <v>22.5</v>
    </nc>
    <odxf>
      <font>
        <sz val="10"/>
        <color auto="1"/>
      </font>
    </odxf>
    <ndxf>
      <font>
        <sz val="10"/>
        <color auto="1"/>
      </font>
    </ndxf>
  </rcc>
  <rcc rId="8297" sId="3" odxf="1" dxf="1">
    <nc r="AM148">
      <v>6.2</v>
    </nc>
    <odxf>
      <font>
        <sz val="10"/>
        <color auto="1"/>
      </font>
    </odxf>
    <ndxf>
      <font>
        <sz val="10"/>
        <color auto="1"/>
      </font>
    </ndxf>
  </rcc>
  <rcc rId="8298" sId="3" odxf="1" dxf="1">
    <nc r="AN148">
      <v>7.5</v>
    </nc>
    <odxf>
      <font>
        <sz val="10"/>
        <color auto="1"/>
      </font>
    </odxf>
    <ndxf>
      <font>
        <sz val="10"/>
        <color auto="1"/>
      </font>
    </ndxf>
  </rcc>
  <rcc rId="8299" sId="3" odxf="1" dxf="1">
    <nc r="AO148">
      <v>4.3</v>
    </nc>
    <odxf>
      <font>
        <sz val="10"/>
        <color auto="1"/>
      </font>
    </odxf>
    <ndxf>
      <font>
        <sz val="10"/>
        <color auto="1"/>
      </font>
    </ndxf>
  </rcc>
  <rcc rId="8300" sId="3" odxf="1" dxf="1">
    <nc r="AP148">
      <v>1.3</v>
    </nc>
    <odxf>
      <font>
        <sz val="10"/>
        <color auto="1"/>
      </font>
    </odxf>
    <ndxf>
      <font>
        <sz val="10"/>
        <color auto="1"/>
      </font>
    </ndxf>
  </rcc>
  <rcc rId="8301" sId="3" odxf="1" dxf="1">
    <nc r="AQ148">
      <v>0.1</v>
    </nc>
    <odxf>
      <font>
        <sz val="10"/>
        <color auto="1"/>
      </font>
    </odxf>
    <ndxf>
      <font>
        <sz val="10"/>
        <color auto="1"/>
      </font>
    </ndxf>
  </rcc>
  <rcc rId="8302" sId="3" odxf="1" dxf="1">
    <nc r="AR148">
      <v>0</v>
    </nc>
    <odxf>
      <font>
        <sz val="10"/>
        <color auto="1"/>
      </font>
    </odxf>
    <ndxf>
      <font>
        <sz val="10"/>
        <color auto="1"/>
      </font>
    </ndxf>
  </rcc>
  <rcc rId="8303" sId="3" odxf="1" dxf="1">
    <nc r="AS148">
      <v>0</v>
    </nc>
    <odxf>
      <font>
        <sz val="10"/>
        <color auto="1"/>
      </font>
    </odxf>
    <ndxf>
      <font>
        <sz val="10"/>
        <color auto="1"/>
      </font>
    </ndxf>
  </rcc>
  <rcc rId="8304" sId="3" odxf="1" dxf="1">
    <nc r="AT148">
      <v>0</v>
    </nc>
    <odxf>
      <font>
        <sz val="10"/>
        <color auto="1"/>
      </font>
    </odxf>
    <ndxf>
      <font>
        <sz val="10"/>
        <color auto="1"/>
      </font>
    </ndxf>
  </rcc>
  <rcc rId="8305" sId="3" odxf="1" dxf="1">
    <nc r="AU148">
      <v>0</v>
    </nc>
    <odxf>
      <font>
        <sz val="10"/>
        <color auto="1"/>
      </font>
    </odxf>
    <ndxf>
      <font>
        <sz val="10"/>
        <color auto="1"/>
      </font>
    </ndxf>
  </rcc>
  <rcc rId="8306" sId="3" odxf="1" dxf="1">
    <nc r="AV148">
      <v>0</v>
    </nc>
    <odxf>
      <font>
        <sz val="10"/>
        <color auto="1"/>
      </font>
    </odxf>
    <ndxf>
      <font>
        <sz val="10"/>
        <color auto="1"/>
      </font>
    </ndxf>
  </rcc>
  <rcc rId="8307" sId="3" odxf="1" dxf="1">
    <nc r="AW148">
      <v>0</v>
    </nc>
    <odxf>
      <font>
        <sz val="10"/>
        <color auto="1"/>
      </font>
    </odxf>
    <ndxf>
      <font>
        <sz val="10"/>
        <color auto="1"/>
      </font>
    </ndxf>
  </rcc>
  <rcc rId="8308" sId="3" odxf="1" dxf="1">
    <nc r="AX148">
      <v>0</v>
    </nc>
    <odxf>
      <font>
        <sz val="10"/>
        <color auto="1"/>
      </font>
    </odxf>
    <ndxf>
      <font>
        <sz val="10"/>
        <color auto="1"/>
      </font>
    </ndxf>
  </rcc>
  <rcc rId="8309" sId="3" odxf="1" dxf="1">
    <nc r="AY148">
      <v>0</v>
    </nc>
    <odxf>
      <font>
        <sz val="10"/>
        <color auto="1"/>
      </font>
    </odxf>
    <ndxf>
      <font>
        <sz val="10"/>
        <color auto="1"/>
      </font>
    </ndxf>
  </rcc>
  <rcc rId="8310" sId="3" odxf="1" dxf="1">
    <nc r="AZ148">
      <v>0</v>
    </nc>
    <odxf>
      <font>
        <sz val="10"/>
        <color auto="1"/>
      </font>
    </odxf>
    <ndxf>
      <font>
        <sz val="10"/>
        <color auto="1"/>
      </font>
    </ndxf>
  </rcc>
  <rcc rId="8311" sId="3" odxf="1" dxf="1">
    <nc r="BA1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312" sId="3" odxf="1" dxf="1">
    <nc r="BB148">
      <v>0</v>
    </nc>
    <odxf>
      <font>
        <sz val="10"/>
        <color auto="1"/>
      </font>
    </odxf>
    <ndxf>
      <font>
        <sz val="10"/>
        <color auto="1"/>
      </font>
    </ndxf>
  </rcc>
  <rcc rId="8313" sId="3" odxf="1" dxf="1">
    <nc r="BC1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314" sId="3" odxf="1" dxf="1">
    <nc r="BD148">
      <v>0</v>
    </nc>
    <odxf>
      <font>
        <sz val="10"/>
        <color auto="1"/>
      </font>
    </odxf>
    <ndxf>
      <font>
        <sz val="10"/>
        <color auto="1"/>
      </font>
    </ndxf>
  </rcc>
  <rcc rId="8315" sId="3" odxf="1" dxf="1">
    <nc r="BE1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316" sId="3" odxf="1" dxf="1">
    <nc r="BF148">
      <v>4.5999999999999996</v>
    </nc>
    <odxf>
      <font>
        <sz val="10"/>
        <color auto="1"/>
      </font>
    </odxf>
    <ndxf>
      <font>
        <sz val="10"/>
        <color auto="1"/>
      </font>
    </ndxf>
  </rcc>
  <rcc rId="8317" sId="3" odxf="1" dxf="1">
    <nc r="BG148">
      <v>27.1</v>
    </nc>
    <odxf>
      <font>
        <sz val="10"/>
        <color auto="1"/>
      </font>
    </odxf>
    <ndxf>
      <font>
        <sz val="10"/>
        <color auto="1"/>
      </font>
    </ndxf>
  </rcc>
  <rcc rId="8318" sId="3" odxf="1" dxf="1">
    <nc r="BH148">
      <v>0</v>
    </nc>
    <odxf>
      <font>
        <sz val="10"/>
        <color auto="1"/>
      </font>
    </odxf>
    <ndxf>
      <font>
        <sz val="10"/>
        <color auto="1"/>
      </font>
    </ndxf>
  </rcc>
  <rfmt sheetId="3" sqref="A148:XFD148" start="0" length="0">
    <dxf>
      <alignment vertical="center" wrapText="1"/>
    </dxf>
  </rfmt>
  <rfmt sheetId="3" sqref="A149" start="0" length="0">
    <dxf>
      <font>
        <sz val="10"/>
        <color auto="1"/>
      </font>
    </dxf>
  </rfmt>
  <rcc rId="8319" sId="3" odxf="1" dxf="1">
    <oc r="B149" t="inlineStr">
      <is>
        <t>Ninh Thuận</t>
      </is>
    </oc>
    <nc r="B149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49" start="0" length="0">
    <dxf>
      <font>
        <sz val="10"/>
        <color auto="1"/>
      </font>
    </dxf>
  </rfmt>
  <rfmt sheetId="3" sqref="D149" start="0" length="0">
    <dxf>
      <font>
        <sz val="10"/>
        <color auto="1"/>
      </font>
    </dxf>
  </rfmt>
  <rcc rId="8320" sId="3" odxf="1" dxf="1">
    <oc r="E149" t="inlineStr">
      <is>
        <t>NMĐMT PHƯỚC HỮU</t>
      </is>
    </oc>
    <nc r="E149" t="inlineStr">
      <is>
        <t>NMĐMT PHAN LÂM</t>
      </is>
    </nc>
    <odxf>
      <font>
        <sz val="10"/>
        <color auto="1"/>
      </font>
    </odxf>
    <ndxf>
      <font>
        <sz val="10"/>
        <color auto="1"/>
      </font>
    </ndxf>
  </rcc>
  <rcc rId="8321" sId="3" odxf="1" dxf="1">
    <oc r="F149" t="inlineStr">
      <is>
        <t>PP</t>
      </is>
    </oc>
    <nc r="F149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8322" sId="3" odxf="1" dxf="1">
    <nc r="G14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323" sId="3" odxf="1" dxf="1">
    <nc r="H149">
      <v>109.3</v>
    </nc>
    <odxf>
      <font>
        <sz val="10"/>
        <color auto="1"/>
      </font>
    </odxf>
    <ndxf>
      <font>
        <sz val="10"/>
        <color auto="1"/>
      </font>
    </ndxf>
  </rcc>
  <rfmt sheetId="3" sqref="I149" start="0" length="0">
    <dxf>
      <font>
        <sz val="10"/>
        <color auto="1"/>
      </font>
    </dxf>
  </rfmt>
  <rcc rId="8324" sId="3" odxf="1" dxf="1">
    <nc r="J149">
      <v>0</v>
    </nc>
    <odxf>
      <font>
        <sz val="10"/>
        <color auto="1"/>
      </font>
    </odxf>
    <ndxf>
      <font>
        <sz val="10"/>
        <color auto="1"/>
      </font>
    </ndxf>
  </rcc>
  <rcc rId="8325" sId="3" odxf="1" dxf="1">
    <nc r="K149">
      <v>0</v>
    </nc>
    <odxf>
      <font>
        <sz val="10"/>
        <color auto="1"/>
      </font>
    </odxf>
    <ndxf>
      <font>
        <sz val="10"/>
        <color auto="1"/>
      </font>
    </ndxf>
  </rcc>
  <rcc rId="8326" sId="3" odxf="1" dxf="1">
    <nc r="L149">
      <v>0</v>
    </nc>
    <odxf>
      <font>
        <sz val="10"/>
        <color auto="1"/>
      </font>
    </odxf>
    <ndxf>
      <font>
        <sz val="10"/>
        <color auto="1"/>
      </font>
    </ndxf>
  </rcc>
  <rcc rId="8327" sId="3" odxf="1" dxf="1">
    <nc r="M149">
      <v>0</v>
    </nc>
    <odxf>
      <font>
        <sz val="10"/>
        <color auto="1"/>
      </font>
    </odxf>
    <ndxf>
      <font>
        <sz val="10"/>
        <color auto="1"/>
      </font>
    </ndxf>
  </rcc>
  <rcc rId="8328" sId="3" odxf="1" dxf="1">
    <nc r="N149">
      <v>0</v>
    </nc>
    <odxf>
      <font>
        <sz val="10"/>
        <color auto="1"/>
      </font>
    </odxf>
    <ndxf>
      <font>
        <sz val="10"/>
        <color auto="1"/>
      </font>
    </ndxf>
  </rcc>
  <rcc rId="8329" sId="3" odxf="1" dxf="1">
    <nc r="O149">
      <v>0</v>
    </nc>
    <odxf>
      <font>
        <sz val="10"/>
        <color auto="1"/>
      </font>
    </odxf>
    <ndxf>
      <font>
        <sz val="10"/>
        <color auto="1"/>
      </font>
    </ndxf>
  </rcc>
  <rcc rId="8330" sId="3" odxf="1" dxf="1">
    <nc r="P149">
      <v>0</v>
    </nc>
    <odxf>
      <font>
        <sz val="10"/>
        <color auto="1"/>
      </font>
    </odxf>
    <ndxf>
      <font>
        <sz val="10"/>
        <color auto="1"/>
      </font>
    </ndxf>
  </rcc>
  <rcc rId="8331" sId="3" odxf="1" dxf="1">
    <nc r="Q149">
      <v>0</v>
    </nc>
    <odxf>
      <font>
        <sz val="10"/>
        <color auto="1"/>
      </font>
    </odxf>
    <ndxf>
      <font>
        <sz val="10"/>
        <color auto="1"/>
      </font>
    </ndxf>
  </rcc>
  <rcc rId="8332" sId="3" odxf="1" dxf="1">
    <nc r="R149">
      <v>0</v>
    </nc>
    <odxf>
      <font>
        <sz val="10"/>
        <color auto="1"/>
      </font>
    </odxf>
    <ndxf>
      <font>
        <sz val="10"/>
        <color auto="1"/>
      </font>
    </ndxf>
  </rcc>
  <rcc rId="8333" sId="3" odxf="1" dxf="1">
    <nc r="S149">
      <v>0</v>
    </nc>
    <odxf>
      <font>
        <sz val="10"/>
        <color auto="1"/>
      </font>
    </odxf>
    <ndxf>
      <font>
        <sz val="10"/>
        <color auto="1"/>
      </font>
    </ndxf>
  </rcc>
  <rcc rId="8334" sId="3" odxf="1" dxf="1">
    <nc r="T149">
      <v>0</v>
    </nc>
    <odxf>
      <font>
        <sz val="10"/>
        <color auto="1"/>
      </font>
    </odxf>
    <ndxf>
      <font>
        <sz val="10"/>
        <color auto="1"/>
      </font>
    </ndxf>
  </rcc>
  <rcc rId="8335" sId="3" odxf="1" dxf="1">
    <nc r="U149">
      <v>1.2</v>
    </nc>
    <odxf>
      <font>
        <sz val="10"/>
        <color auto="1"/>
      </font>
    </odxf>
    <ndxf>
      <font>
        <sz val="10"/>
        <color auto="1"/>
      </font>
    </ndxf>
  </rcc>
  <rcc rId="8336" sId="3" odxf="1" dxf="1">
    <nc r="V149">
      <v>1.1000000000000001</v>
    </nc>
    <odxf>
      <font>
        <sz val="10"/>
        <color auto="1"/>
      </font>
    </odxf>
    <ndxf>
      <font>
        <sz val="10"/>
        <color auto="1"/>
      </font>
    </ndxf>
  </rcc>
  <rcc rId="8337" sId="3" odxf="1" dxf="1">
    <nc r="W149">
      <v>0.1</v>
    </nc>
    <odxf>
      <font>
        <sz val="10"/>
        <color auto="1"/>
      </font>
    </odxf>
    <ndxf>
      <font>
        <sz val="10"/>
        <color auto="1"/>
      </font>
    </ndxf>
  </rcc>
  <rcc rId="8338" sId="3" odxf="1" dxf="1">
    <nc r="X149">
      <v>-0.6</v>
    </nc>
    <odxf>
      <font>
        <sz val="10"/>
        <color auto="1"/>
      </font>
    </odxf>
    <ndxf>
      <font>
        <sz val="10"/>
        <color auto="1"/>
      </font>
    </ndxf>
  </rcc>
  <rcc rId="8339" sId="3" odxf="1" dxf="1">
    <nc r="Y149">
      <v>-0.5</v>
    </nc>
    <odxf>
      <font>
        <sz val="10"/>
        <color auto="1"/>
      </font>
    </odxf>
    <ndxf>
      <font>
        <sz val="10"/>
        <color auto="1"/>
      </font>
    </ndxf>
  </rcc>
  <rcc rId="8340" sId="3" odxf="1" dxf="1">
    <nc r="Z149">
      <v>1</v>
    </nc>
    <odxf>
      <font>
        <sz val="10"/>
        <color auto="1"/>
      </font>
    </odxf>
    <ndxf>
      <font>
        <sz val="10"/>
        <color auto="1"/>
      </font>
    </ndxf>
  </rcc>
  <rcc rId="8341" sId="3" odxf="1" dxf="1">
    <nc r="AA149">
      <v>2.7</v>
    </nc>
    <odxf>
      <font>
        <sz val="10"/>
        <color auto="1"/>
      </font>
    </odxf>
    <ndxf>
      <font>
        <sz val="10"/>
        <color auto="1"/>
      </font>
    </ndxf>
  </rcc>
  <rcc rId="8342" sId="3" odxf="1" dxf="1">
    <nc r="AB149">
      <v>3.6</v>
    </nc>
    <odxf>
      <font>
        <sz val="10"/>
        <color auto="1"/>
      </font>
    </odxf>
    <ndxf>
      <font>
        <sz val="10"/>
        <color auto="1"/>
      </font>
    </ndxf>
  </rcc>
  <rcc rId="8343" sId="3" odxf="1" dxf="1">
    <nc r="AC149">
      <v>2.2000000000000002</v>
    </nc>
    <odxf>
      <font>
        <sz val="10"/>
        <color auto="1"/>
      </font>
    </odxf>
    <ndxf>
      <font>
        <sz val="10"/>
        <color auto="1"/>
      </font>
    </ndxf>
  </rcc>
  <rcc rId="8344" sId="3" odxf="1" dxf="1">
    <nc r="AD149">
      <v>2.4</v>
    </nc>
    <odxf>
      <font>
        <sz val="10"/>
        <color auto="1"/>
      </font>
    </odxf>
    <ndxf>
      <font>
        <sz val="10"/>
        <color auto="1"/>
      </font>
    </ndxf>
  </rcc>
  <rcc rId="8345" sId="3" odxf="1" dxf="1">
    <nc r="AE149">
      <v>2.2999999999999998</v>
    </nc>
    <odxf>
      <font>
        <sz val="10"/>
        <color auto="1"/>
      </font>
    </odxf>
    <ndxf>
      <font>
        <sz val="10"/>
        <color auto="1"/>
      </font>
    </ndxf>
  </rcc>
  <rcc rId="8346" sId="3" odxf="1" dxf="1">
    <nc r="AF149">
      <v>3.1</v>
    </nc>
    <odxf>
      <font>
        <sz val="10"/>
        <color auto="1"/>
      </font>
    </odxf>
    <ndxf>
      <font>
        <sz val="10"/>
        <color auto="1"/>
      </font>
    </ndxf>
  </rcc>
  <rcc rId="8347" sId="3" odxf="1" dxf="1">
    <nc r="AG149">
      <v>3.6</v>
    </nc>
    <odxf>
      <font>
        <sz val="10"/>
        <color auto="1"/>
      </font>
    </odxf>
    <ndxf>
      <font>
        <sz val="10"/>
        <color auto="1"/>
      </font>
    </ndxf>
  </rcc>
  <rcc rId="8348" sId="3" odxf="1" dxf="1">
    <nc r="AH149">
      <v>-0.7</v>
    </nc>
    <odxf>
      <font>
        <sz val="10"/>
        <color auto="1"/>
      </font>
    </odxf>
    <ndxf>
      <font>
        <sz val="10"/>
        <color auto="1"/>
      </font>
    </ndxf>
  </rcc>
  <rcc rId="8349" sId="3" odxf="1" dxf="1">
    <nc r="AI149">
      <v>-2.7</v>
    </nc>
    <odxf>
      <font>
        <sz val="10"/>
        <color auto="1"/>
      </font>
    </odxf>
    <ndxf>
      <font>
        <sz val="10"/>
        <color auto="1"/>
      </font>
    </ndxf>
  </rcc>
  <rcc rId="8350" sId="3" odxf="1" dxf="1">
    <nc r="AJ149">
      <v>-1.2</v>
    </nc>
    <odxf>
      <font>
        <sz val="10"/>
        <color auto="1"/>
      </font>
    </odxf>
    <ndxf>
      <font>
        <sz val="10"/>
        <color auto="1"/>
      </font>
    </ndxf>
  </rcc>
  <rcc rId="8351" sId="3" odxf="1" dxf="1">
    <nc r="AK149">
      <v>1.3</v>
    </nc>
    <odxf>
      <font>
        <sz val="10"/>
        <color auto="1"/>
      </font>
    </odxf>
    <ndxf>
      <font>
        <sz val="10"/>
        <color auto="1"/>
      </font>
    </ndxf>
  </rcc>
  <rcc rId="8352" sId="3" odxf="1" dxf="1">
    <nc r="AL149">
      <v>3.1</v>
    </nc>
    <odxf>
      <font>
        <sz val="10"/>
        <color auto="1"/>
      </font>
    </odxf>
    <ndxf>
      <font>
        <sz val="10"/>
        <color auto="1"/>
      </font>
    </ndxf>
  </rcc>
  <rcc rId="8353" sId="3" odxf="1" dxf="1">
    <nc r="AM149">
      <v>1.8</v>
    </nc>
    <odxf>
      <font>
        <sz val="10"/>
        <color auto="1"/>
      </font>
    </odxf>
    <ndxf>
      <font>
        <sz val="10"/>
        <color auto="1"/>
      </font>
    </ndxf>
  </rcc>
  <rcc rId="8354" sId="3" odxf="1" dxf="1">
    <nc r="AN149">
      <v>1.5</v>
    </nc>
    <odxf>
      <font>
        <sz val="10"/>
        <color auto="1"/>
      </font>
    </odxf>
    <ndxf>
      <font>
        <sz val="10"/>
        <color auto="1"/>
      </font>
    </ndxf>
  </rcc>
  <rcc rId="8355" sId="3" odxf="1" dxf="1">
    <nc r="AO149">
      <v>2.2999999999999998</v>
    </nc>
    <odxf>
      <font>
        <sz val="10"/>
        <color auto="1"/>
      </font>
    </odxf>
    <ndxf>
      <font>
        <sz val="10"/>
        <color auto="1"/>
      </font>
    </ndxf>
  </rcc>
  <rcc rId="8356" sId="3" odxf="1" dxf="1">
    <nc r="AP149">
      <v>2.7</v>
    </nc>
    <odxf>
      <font>
        <sz val="10"/>
        <color auto="1"/>
      </font>
    </odxf>
    <ndxf>
      <font>
        <sz val="10"/>
        <color auto="1"/>
      </font>
    </ndxf>
  </rcc>
  <rcc rId="8357" sId="3" odxf="1" dxf="1">
    <nc r="AQ149">
      <v>1.2</v>
    </nc>
    <odxf>
      <font>
        <sz val="10"/>
        <color auto="1"/>
      </font>
    </odxf>
    <ndxf>
      <font>
        <sz val="10"/>
        <color auto="1"/>
      </font>
    </ndxf>
  </rcc>
  <rcc rId="8358" sId="3" odxf="1" dxf="1">
    <nc r="AR149">
      <v>0</v>
    </nc>
    <odxf>
      <font>
        <sz val="10"/>
        <color auto="1"/>
      </font>
    </odxf>
    <ndxf>
      <font>
        <sz val="10"/>
        <color auto="1"/>
      </font>
    </ndxf>
  </rcc>
  <rcc rId="8359" sId="3" odxf="1" dxf="1">
    <nc r="AS149">
      <v>0</v>
    </nc>
    <odxf>
      <font>
        <sz val="10"/>
        <color auto="1"/>
      </font>
    </odxf>
    <ndxf>
      <font>
        <sz val="10"/>
        <color auto="1"/>
      </font>
    </ndxf>
  </rcc>
  <rcc rId="8360" sId="3" odxf="1" dxf="1">
    <nc r="AT149">
      <v>0</v>
    </nc>
    <odxf>
      <font>
        <sz val="10"/>
        <color auto="1"/>
      </font>
    </odxf>
    <ndxf>
      <font>
        <sz val="10"/>
        <color auto="1"/>
      </font>
    </ndxf>
  </rcc>
  <rcc rId="8361" sId="3" odxf="1" dxf="1">
    <nc r="AU149">
      <v>0</v>
    </nc>
    <odxf>
      <font>
        <sz val="10"/>
        <color auto="1"/>
      </font>
    </odxf>
    <ndxf>
      <font>
        <sz val="10"/>
        <color auto="1"/>
      </font>
    </ndxf>
  </rcc>
  <rcc rId="8362" sId="3" odxf="1" dxf="1">
    <nc r="AV149">
      <v>0</v>
    </nc>
    <odxf>
      <font>
        <sz val="10"/>
        <color auto="1"/>
      </font>
    </odxf>
    <ndxf>
      <font>
        <sz val="10"/>
        <color auto="1"/>
      </font>
    </ndxf>
  </rcc>
  <rcc rId="8363" sId="3" odxf="1" dxf="1">
    <nc r="AW149">
      <v>0</v>
    </nc>
    <odxf>
      <font>
        <sz val="10"/>
        <color auto="1"/>
      </font>
    </odxf>
    <ndxf>
      <font>
        <sz val="10"/>
        <color auto="1"/>
      </font>
    </ndxf>
  </rcc>
  <rcc rId="8364" sId="3" odxf="1" dxf="1">
    <nc r="AX149">
      <v>0</v>
    </nc>
    <odxf>
      <font>
        <sz val="10"/>
        <color auto="1"/>
      </font>
    </odxf>
    <ndxf>
      <font>
        <sz val="10"/>
        <color auto="1"/>
      </font>
    </ndxf>
  </rcc>
  <rcc rId="8365" sId="3" odxf="1" dxf="1">
    <nc r="AY149">
      <v>0</v>
    </nc>
    <odxf>
      <font>
        <sz val="10"/>
        <color auto="1"/>
      </font>
    </odxf>
    <ndxf>
      <font>
        <sz val="10"/>
        <color auto="1"/>
      </font>
    </ndxf>
  </rcc>
  <rcc rId="8366" sId="3" odxf="1" dxf="1">
    <nc r="AZ149">
      <v>0</v>
    </nc>
    <odxf>
      <font>
        <sz val="10"/>
        <color auto="1"/>
      </font>
    </odxf>
    <ndxf>
      <font>
        <sz val="10"/>
        <color auto="1"/>
      </font>
    </ndxf>
  </rcc>
  <rcc rId="8367" sId="3" odxf="1" dxf="1">
    <nc r="BA1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368" sId="3" odxf="1" dxf="1">
    <nc r="BB149">
      <v>0</v>
    </nc>
    <odxf>
      <font>
        <sz val="10"/>
        <color auto="1"/>
      </font>
    </odxf>
    <ndxf>
      <font>
        <sz val="10"/>
        <color auto="1"/>
      </font>
    </ndxf>
  </rcc>
  <rcc rId="8369" sId="3" odxf="1" dxf="1">
    <nc r="BC1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370" sId="3" odxf="1" dxf="1">
    <nc r="BD149">
      <v>0</v>
    </nc>
    <odxf>
      <font>
        <sz val="10"/>
        <color auto="1"/>
      </font>
    </odxf>
    <ndxf>
      <font>
        <sz val="10"/>
        <color auto="1"/>
      </font>
    </ndxf>
  </rcc>
  <rcc rId="8371" sId="3" odxf="1" dxf="1">
    <nc r="BE1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372" sId="3" odxf="1" dxf="1">
    <nc r="BF149">
      <v>4.5999999999999996</v>
    </nc>
    <odxf>
      <font>
        <sz val="10"/>
        <color auto="1"/>
      </font>
    </odxf>
    <ndxf>
      <font>
        <sz val="10"/>
        <color auto="1"/>
      </font>
    </ndxf>
  </rcc>
  <rcc rId="8373" sId="3" odxf="1" dxf="1">
    <nc r="BG149">
      <v>27.1</v>
    </nc>
    <odxf>
      <font>
        <sz val="10"/>
        <color auto="1"/>
      </font>
    </odxf>
    <ndxf>
      <font>
        <sz val="10"/>
        <color auto="1"/>
      </font>
    </ndxf>
  </rcc>
  <rcc rId="8374" sId="3" odxf="1" dxf="1">
    <nc r="BH149">
      <v>0</v>
    </nc>
    <odxf>
      <font>
        <sz val="10"/>
        <color auto="1"/>
      </font>
    </odxf>
    <ndxf>
      <font>
        <sz val="10"/>
        <color auto="1"/>
      </font>
    </ndxf>
  </rcc>
  <rfmt sheetId="3" sqref="A149:XFD149" start="0" length="0">
    <dxf>
      <alignment vertical="center" wrapText="1"/>
    </dxf>
  </rfmt>
  <rfmt sheetId="3" sqref="A150" start="0" length="0">
    <dxf>
      <font>
        <sz val="10"/>
        <color auto="1"/>
      </font>
    </dxf>
  </rfmt>
  <rcc rId="8375" sId="3" odxf="1" dxf="1">
    <oc r="B150" t="inlineStr">
      <is>
        <t>Long An</t>
      </is>
    </oc>
    <nc r="B150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50" start="0" length="0">
    <dxf>
      <font>
        <sz val="10"/>
        <color auto="1"/>
      </font>
    </dxf>
  </rfmt>
  <rfmt sheetId="3" sqref="D150" start="0" length="0">
    <dxf>
      <font>
        <sz val="10"/>
        <color auto="1"/>
      </font>
    </dxf>
  </rfmt>
  <rcc rId="8376" sId="3" odxf="1" dxf="1">
    <oc r="E150" t="inlineStr">
      <is>
        <t>NMĐMT SOLAR PARK 1</t>
      </is>
    </oc>
    <nc r="E150" t="inlineStr">
      <is>
        <t>NMĐMT PHƯỚC HỮU</t>
      </is>
    </nc>
    <odxf>
      <font>
        <sz val="10"/>
        <color auto="1"/>
      </font>
    </odxf>
    <ndxf>
      <font>
        <sz val="10"/>
        <color auto="1"/>
      </font>
    </ndxf>
  </rcc>
  <rfmt sheetId="3" sqref="F150" start="0" length="0">
    <dxf>
      <font>
        <sz val="10"/>
        <color auto="1"/>
      </font>
    </dxf>
  </rfmt>
  <rcc rId="8377" sId="3" odxf="1" dxf="1">
    <nc r="G15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378" sId="3" odxf="1" dxf="1">
    <nc r="H150">
      <v>220.4</v>
    </nc>
    <odxf>
      <font>
        <sz val="10"/>
        <color auto="1"/>
      </font>
    </odxf>
    <ndxf>
      <font>
        <sz val="10"/>
        <color auto="1"/>
      </font>
    </ndxf>
  </rcc>
  <rfmt sheetId="3" sqref="I150" start="0" length="0">
    <dxf>
      <font>
        <sz val="10"/>
        <color auto="1"/>
      </font>
    </dxf>
  </rfmt>
  <rcc rId="8379" sId="3" odxf="1" dxf="1">
    <nc r="J150">
      <v>0</v>
    </nc>
    <odxf>
      <font>
        <sz val="10"/>
        <color auto="1"/>
      </font>
    </odxf>
    <ndxf>
      <font>
        <sz val="10"/>
        <color auto="1"/>
      </font>
    </ndxf>
  </rcc>
  <rcc rId="8380" sId="3" odxf="1" dxf="1">
    <nc r="K150">
      <v>0</v>
    </nc>
    <odxf>
      <font>
        <sz val="10"/>
        <color auto="1"/>
      </font>
    </odxf>
    <ndxf>
      <font>
        <sz val="10"/>
        <color auto="1"/>
      </font>
    </ndxf>
  </rcc>
  <rcc rId="8381" sId="3" odxf="1" dxf="1">
    <nc r="L150">
      <v>0</v>
    </nc>
    <odxf>
      <font>
        <sz val="10"/>
        <color auto="1"/>
      </font>
    </odxf>
    <ndxf>
      <font>
        <sz val="10"/>
        <color auto="1"/>
      </font>
    </ndxf>
  </rcc>
  <rcc rId="8382" sId="3" odxf="1" dxf="1">
    <nc r="M150">
      <v>0</v>
    </nc>
    <odxf>
      <font>
        <sz val="10"/>
        <color auto="1"/>
      </font>
    </odxf>
    <ndxf>
      <font>
        <sz val="10"/>
        <color auto="1"/>
      </font>
    </ndxf>
  </rcc>
  <rcc rId="8383" sId="3" odxf="1" dxf="1">
    <nc r="N150">
      <v>0</v>
    </nc>
    <odxf>
      <font>
        <sz val="10"/>
        <color auto="1"/>
      </font>
    </odxf>
    <ndxf>
      <font>
        <sz val="10"/>
        <color auto="1"/>
      </font>
    </ndxf>
  </rcc>
  <rcc rId="8384" sId="3" odxf="1" dxf="1">
    <nc r="O150">
      <v>0</v>
    </nc>
    <odxf>
      <font>
        <sz val="10"/>
        <color auto="1"/>
      </font>
    </odxf>
    <ndxf>
      <font>
        <sz val="10"/>
        <color auto="1"/>
      </font>
    </ndxf>
  </rcc>
  <rcc rId="8385" sId="3" odxf="1" dxf="1">
    <nc r="P150">
      <v>0</v>
    </nc>
    <odxf>
      <font>
        <sz val="10"/>
        <color auto="1"/>
      </font>
    </odxf>
    <ndxf>
      <font>
        <sz val="10"/>
        <color auto="1"/>
      </font>
    </ndxf>
  </rcc>
  <rcc rId="8386" sId="3" odxf="1" dxf="1">
    <nc r="Q150">
      <v>0</v>
    </nc>
    <odxf>
      <font>
        <sz val="10"/>
        <color auto="1"/>
      </font>
    </odxf>
    <ndxf>
      <font>
        <sz val="10"/>
        <color auto="1"/>
      </font>
    </ndxf>
  </rcc>
  <rcc rId="8387" sId="3" odxf="1" dxf="1">
    <nc r="R150">
      <v>0</v>
    </nc>
    <odxf>
      <font>
        <sz val="10"/>
        <color auto="1"/>
      </font>
    </odxf>
    <ndxf>
      <font>
        <sz val="10"/>
        <color auto="1"/>
      </font>
    </ndxf>
  </rcc>
  <rcc rId="8388" sId="3" odxf="1" dxf="1">
    <nc r="S150">
      <v>0</v>
    </nc>
    <odxf>
      <font>
        <sz val="10"/>
        <color auto="1"/>
      </font>
    </odxf>
    <ndxf>
      <font>
        <sz val="10"/>
        <color auto="1"/>
      </font>
    </ndxf>
  </rcc>
  <rcc rId="8389" sId="3" odxf="1" dxf="1">
    <nc r="T150">
      <v>0</v>
    </nc>
    <odxf>
      <font>
        <sz val="10"/>
        <color auto="1"/>
      </font>
    </odxf>
    <ndxf>
      <font>
        <sz val="10"/>
        <color auto="1"/>
      </font>
    </ndxf>
  </rcc>
  <rcc rId="8390" sId="3" odxf="1" dxf="1">
    <nc r="U150">
      <v>1.9</v>
    </nc>
    <odxf>
      <font>
        <sz val="10"/>
        <color auto="1"/>
      </font>
    </odxf>
    <ndxf>
      <font>
        <sz val="10"/>
        <color auto="1"/>
      </font>
    </ndxf>
  </rcc>
  <rcc rId="8391" sId="3" odxf="1" dxf="1">
    <nc r="V150">
      <v>9.1999999999999993</v>
    </nc>
    <odxf>
      <font>
        <sz val="10"/>
        <color auto="1"/>
      </font>
    </odxf>
    <ndxf>
      <font>
        <sz val="10"/>
        <color auto="1"/>
      </font>
    </ndxf>
  </rcc>
  <rcc rId="8392" sId="3" odxf="1" dxf="1">
    <nc r="W150">
      <v>11.8</v>
    </nc>
    <odxf>
      <font>
        <sz val="10"/>
        <color auto="1"/>
      </font>
    </odxf>
    <ndxf>
      <font>
        <sz val="10"/>
        <color auto="1"/>
      </font>
    </ndxf>
  </rcc>
  <rcc rId="8393" sId="3" odxf="1" dxf="1">
    <nc r="X150">
      <v>12</v>
    </nc>
    <odxf>
      <font>
        <sz val="10"/>
        <color auto="1"/>
      </font>
    </odxf>
    <ndxf>
      <font>
        <sz val="10"/>
        <color auto="1"/>
      </font>
    </ndxf>
  </rcc>
  <rcc rId="8394" sId="3" odxf="1" dxf="1">
    <nc r="Y150">
      <v>9.6</v>
    </nc>
    <odxf>
      <font>
        <sz val="10"/>
        <color auto="1"/>
      </font>
    </odxf>
    <ndxf>
      <font>
        <sz val="10"/>
        <color auto="1"/>
      </font>
    </ndxf>
  </rcc>
  <rcc rId="8395" sId="3" odxf="1" dxf="1">
    <nc r="Z150">
      <v>19.7</v>
    </nc>
    <odxf>
      <font>
        <sz val="10"/>
        <color auto="1"/>
      </font>
    </odxf>
    <ndxf>
      <font>
        <sz val="10"/>
        <color auto="1"/>
      </font>
    </ndxf>
  </rcc>
  <rcc rId="8396" sId="3" odxf="1" dxf="1">
    <nc r="AA150">
      <v>43.1</v>
    </nc>
    <odxf>
      <font>
        <sz val="10"/>
        <color auto="1"/>
      </font>
    </odxf>
    <ndxf>
      <font>
        <sz val="10"/>
        <color auto="1"/>
      </font>
    </ndxf>
  </rcc>
  <rcc rId="8397" sId="3" odxf="1" dxf="1">
    <nc r="AB150">
      <v>33.1</v>
    </nc>
    <odxf>
      <font>
        <sz val="10"/>
        <color auto="1"/>
      </font>
    </odxf>
    <ndxf>
      <font>
        <sz val="10"/>
        <color auto="1"/>
      </font>
    </ndxf>
  </rcc>
  <rcc rId="8398" sId="3" odxf="1" dxf="1">
    <nc r="AC150">
      <v>28</v>
    </nc>
    <odxf>
      <font>
        <sz val="10"/>
        <color auto="1"/>
      </font>
    </odxf>
    <ndxf>
      <font>
        <sz val="10"/>
        <color auto="1"/>
      </font>
    </ndxf>
  </rcc>
  <rcc rId="8399" sId="3" odxf="1" dxf="1">
    <nc r="AD150">
      <v>25.3</v>
    </nc>
    <odxf>
      <font>
        <sz val="10"/>
        <color auto="1"/>
      </font>
    </odxf>
    <ndxf>
      <font>
        <sz val="10"/>
        <color auto="1"/>
      </font>
    </ndxf>
  </rcc>
  <rcc rId="8400" sId="3" odxf="1" dxf="1">
    <nc r="AE150">
      <v>30.7</v>
    </nc>
    <odxf>
      <font>
        <sz val="10"/>
        <color auto="1"/>
      </font>
    </odxf>
    <ndxf>
      <font>
        <sz val="10"/>
        <color auto="1"/>
      </font>
    </ndxf>
  </rcc>
  <rcc rId="8401" sId="3" odxf="1" dxf="1">
    <nc r="AF150">
      <v>29.1</v>
    </nc>
    <odxf>
      <font>
        <sz val="10"/>
        <color auto="1"/>
      </font>
    </odxf>
    <ndxf>
      <font>
        <sz val="10"/>
        <color auto="1"/>
      </font>
    </ndxf>
  </rcc>
  <rcc rId="8402" sId="3" odxf="1" dxf="1">
    <nc r="AG150">
      <v>31.9</v>
    </nc>
    <odxf>
      <font>
        <sz val="10"/>
        <color auto="1"/>
      </font>
    </odxf>
    <ndxf>
      <font>
        <sz val="10"/>
        <color auto="1"/>
      </font>
    </ndxf>
  </rcc>
  <rcc rId="8403" sId="3" odxf="1" dxf="1">
    <nc r="AH150">
      <v>42.2</v>
    </nc>
    <odxf>
      <font>
        <sz val="10"/>
        <color auto="1"/>
      </font>
    </odxf>
    <ndxf>
      <font>
        <sz val="10"/>
        <color auto="1"/>
      </font>
    </ndxf>
  </rcc>
  <rcc rId="8404" sId="3" odxf="1" dxf="1">
    <nc r="AI150">
      <v>15.5</v>
    </nc>
    <odxf>
      <font>
        <sz val="10"/>
        <color auto="1"/>
      </font>
    </odxf>
    <ndxf>
      <font>
        <sz val="10"/>
        <color auto="1"/>
      </font>
    </ndxf>
  </rcc>
  <rcc rId="8405" sId="3" odxf="1" dxf="1">
    <nc r="AJ150">
      <v>7.9</v>
    </nc>
    <odxf>
      <font>
        <sz val="10"/>
        <color auto="1"/>
      </font>
    </odxf>
    <ndxf>
      <font>
        <sz val="10"/>
        <color auto="1"/>
      </font>
    </ndxf>
  </rcc>
  <rcc rId="8406" sId="3" odxf="1" dxf="1">
    <nc r="AK150">
      <v>10</v>
    </nc>
    <odxf>
      <font>
        <sz val="10"/>
        <color auto="1"/>
      </font>
    </odxf>
    <ndxf>
      <font>
        <sz val="10"/>
        <color auto="1"/>
      </font>
    </ndxf>
  </rcc>
  <rcc rId="8407" sId="3" odxf="1" dxf="1">
    <nc r="AL150">
      <v>14.8</v>
    </nc>
    <odxf>
      <font>
        <sz val="10"/>
        <color auto="1"/>
      </font>
    </odxf>
    <ndxf>
      <font>
        <sz val="10"/>
        <color auto="1"/>
      </font>
    </ndxf>
  </rcc>
  <rcc rId="8408" sId="3" odxf="1" dxf="1">
    <nc r="AM150">
      <v>10.7</v>
    </nc>
    <odxf>
      <font>
        <sz val="10"/>
        <color auto="1"/>
      </font>
    </odxf>
    <ndxf>
      <font>
        <sz val="10"/>
        <color auto="1"/>
      </font>
    </ndxf>
  </rcc>
  <rcc rId="8409" sId="3" odxf="1" dxf="1">
    <nc r="AN150">
      <v>29.5</v>
    </nc>
    <odxf>
      <font>
        <sz val="10"/>
        <color auto="1"/>
      </font>
    </odxf>
    <ndxf>
      <font>
        <sz val="10"/>
        <color auto="1"/>
      </font>
    </ndxf>
  </rcc>
  <rcc rId="8410" sId="3" odxf="1" dxf="1">
    <nc r="AO150">
      <v>8.8000000000000007</v>
    </nc>
    <odxf>
      <font>
        <sz val="10"/>
        <color auto="1"/>
      </font>
    </odxf>
    <ndxf>
      <font>
        <sz val="10"/>
        <color auto="1"/>
      </font>
    </ndxf>
  </rcc>
  <rcc rId="8411" sId="3" odxf="1" dxf="1">
    <nc r="AP150">
      <v>7.6</v>
    </nc>
    <odxf>
      <font>
        <sz val="10"/>
        <color auto="1"/>
      </font>
    </odxf>
    <ndxf>
      <font>
        <sz val="10"/>
        <color auto="1"/>
      </font>
    </ndxf>
  </rcc>
  <rcc rId="8412" sId="3" odxf="1" dxf="1">
    <nc r="AQ150">
      <v>1.6</v>
    </nc>
    <odxf>
      <font>
        <sz val="10"/>
        <color auto="1"/>
      </font>
    </odxf>
    <ndxf>
      <font>
        <sz val="10"/>
        <color auto="1"/>
      </font>
    </ndxf>
  </rcc>
  <rcc rId="8413" sId="3" odxf="1" dxf="1">
    <nc r="AR150">
      <v>0</v>
    </nc>
    <odxf>
      <font>
        <sz val="10"/>
        <color auto="1"/>
      </font>
    </odxf>
    <ndxf>
      <font>
        <sz val="10"/>
        <color auto="1"/>
      </font>
    </ndxf>
  </rcc>
  <rcc rId="8414" sId="3" odxf="1" dxf="1">
    <nc r="AS150">
      <v>0</v>
    </nc>
    <odxf>
      <font>
        <sz val="10"/>
        <color auto="1"/>
      </font>
    </odxf>
    <ndxf>
      <font>
        <sz val="10"/>
        <color auto="1"/>
      </font>
    </ndxf>
  </rcc>
  <rcc rId="8415" sId="3" odxf="1" dxf="1">
    <nc r="AT150">
      <v>0</v>
    </nc>
    <odxf>
      <font>
        <sz val="10"/>
        <color auto="1"/>
      </font>
    </odxf>
    <ndxf>
      <font>
        <sz val="10"/>
        <color auto="1"/>
      </font>
    </ndxf>
  </rcc>
  <rcc rId="8416" sId="3" odxf="1" dxf="1">
    <nc r="AU150">
      <v>0</v>
    </nc>
    <odxf>
      <font>
        <sz val="10"/>
        <color auto="1"/>
      </font>
    </odxf>
    <ndxf>
      <font>
        <sz val="10"/>
        <color auto="1"/>
      </font>
    </ndxf>
  </rcc>
  <rcc rId="8417" sId="3" odxf="1" dxf="1">
    <nc r="AV150">
      <v>0</v>
    </nc>
    <odxf>
      <font>
        <sz val="10"/>
        <color auto="1"/>
      </font>
    </odxf>
    <ndxf>
      <font>
        <sz val="10"/>
        <color auto="1"/>
      </font>
    </ndxf>
  </rcc>
  <rcc rId="8418" sId="3" odxf="1" dxf="1">
    <nc r="AW150">
      <v>0</v>
    </nc>
    <odxf>
      <font>
        <sz val="10"/>
        <color auto="1"/>
      </font>
    </odxf>
    <ndxf>
      <font>
        <sz val="10"/>
        <color auto="1"/>
      </font>
    </ndxf>
  </rcc>
  <rcc rId="8419" sId="3" odxf="1" dxf="1">
    <nc r="AX150">
      <v>0</v>
    </nc>
    <odxf>
      <font>
        <sz val="10"/>
        <color auto="1"/>
      </font>
    </odxf>
    <ndxf>
      <font>
        <sz val="10"/>
        <color auto="1"/>
      </font>
    </ndxf>
  </rcc>
  <rcc rId="8420" sId="3" odxf="1" dxf="1">
    <nc r="AY150">
      <v>0</v>
    </nc>
    <odxf>
      <font>
        <sz val="10"/>
        <color auto="1"/>
      </font>
    </odxf>
    <ndxf>
      <font>
        <sz val="10"/>
        <color auto="1"/>
      </font>
    </ndxf>
  </rcc>
  <rcc rId="8421" sId="3" odxf="1" dxf="1">
    <nc r="AZ150">
      <v>0</v>
    </nc>
    <odxf>
      <font>
        <sz val="10"/>
        <color auto="1"/>
      </font>
    </odxf>
    <ndxf>
      <font>
        <sz val="10"/>
        <color auto="1"/>
      </font>
    </ndxf>
  </rcc>
  <rcc rId="8422" sId="3" odxf="1" dxf="1">
    <nc r="BA1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423" sId="3" odxf="1" dxf="1">
    <nc r="BB150">
      <v>0</v>
    </nc>
    <odxf>
      <font>
        <sz val="10"/>
        <color auto="1"/>
      </font>
    </odxf>
    <ndxf>
      <font>
        <sz val="10"/>
        <color auto="1"/>
      </font>
    </ndxf>
  </rcc>
  <rcc rId="8424" sId="3" odxf="1" dxf="1">
    <nc r="BC1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425" sId="3" odxf="1" dxf="1">
    <nc r="BD150">
      <v>0</v>
    </nc>
    <odxf>
      <font>
        <sz val="10"/>
        <color auto="1"/>
      </font>
    </odxf>
    <ndxf>
      <font>
        <sz val="10"/>
        <color auto="1"/>
      </font>
    </ndxf>
  </rcc>
  <rcc rId="8426" sId="3" odxf="1" dxf="1">
    <nc r="BE1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427" sId="3" odxf="1" dxf="1">
    <nc r="BF150">
      <v>9.1999999999999993</v>
    </nc>
    <odxf>
      <font>
        <sz val="10"/>
        <color auto="1"/>
      </font>
    </odxf>
    <ndxf>
      <font>
        <sz val="10"/>
        <color auto="1"/>
      </font>
    </ndxf>
  </rcc>
  <rcc rId="8428" sId="3" odxf="1" dxf="1">
    <nc r="BG150">
      <v>49.3</v>
    </nc>
    <odxf>
      <font>
        <sz val="10"/>
        <color auto="1"/>
      </font>
    </odxf>
    <ndxf>
      <font>
        <sz val="10"/>
        <color auto="1"/>
      </font>
    </ndxf>
  </rcc>
  <rcc rId="8429" sId="3" odxf="1" dxf="1">
    <nc r="BH150">
      <v>0</v>
    </nc>
    <odxf>
      <font>
        <sz val="10"/>
        <color auto="1"/>
      </font>
    </odxf>
    <ndxf>
      <font>
        <sz val="10"/>
        <color auto="1"/>
      </font>
    </ndxf>
  </rcc>
  <rfmt sheetId="3" sqref="A150:XFD150" start="0" length="0">
    <dxf>
      <alignment vertical="center" wrapText="1"/>
    </dxf>
  </rfmt>
  <rfmt sheetId="3" sqref="A151" start="0" length="0">
    <dxf>
      <font>
        <sz val="10"/>
        <color auto="1"/>
      </font>
    </dxf>
  </rfmt>
  <rcc rId="8430" sId="3" odxf="1" dxf="1">
    <oc r="B151" t="inlineStr">
      <is>
        <t>Long An</t>
      </is>
    </oc>
    <nc r="B151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51" start="0" length="0">
    <dxf>
      <font>
        <sz val="10"/>
        <color auto="1"/>
      </font>
    </dxf>
  </rfmt>
  <rfmt sheetId="3" sqref="D151" start="0" length="0">
    <dxf>
      <font>
        <sz val="10"/>
        <color auto="1"/>
      </font>
    </dxf>
  </rfmt>
  <rcc rId="8431" sId="3" odxf="1" dxf="1">
    <oc r="E151" t="inlineStr">
      <is>
        <t>NMĐMT SOLAR PARK 1</t>
      </is>
    </oc>
    <nc r="E151" t="inlineStr">
      <is>
        <t>NMĐMT PHƯỚC HỮU</t>
      </is>
    </nc>
    <odxf>
      <font>
        <sz val="10"/>
        <color auto="1"/>
      </font>
    </odxf>
    <ndxf>
      <font>
        <sz val="10"/>
        <color auto="1"/>
      </font>
    </ndxf>
  </rcc>
  <rfmt sheetId="3" sqref="F151" start="0" length="0">
    <dxf>
      <font>
        <sz val="10"/>
        <color auto="1"/>
      </font>
    </dxf>
  </rfmt>
  <rcc rId="8432" sId="3" odxf="1" dxf="1">
    <nc r="G15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433" sId="3" odxf="1" dxf="1">
    <nc r="H151">
      <v>220.4</v>
    </nc>
    <odxf>
      <font>
        <sz val="10"/>
        <color auto="1"/>
      </font>
    </odxf>
    <ndxf>
      <font>
        <sz val="10"/>
        <color auto="1"/>
      </font>
    </ndxf>
  </rcc>
  <rfmt sheetId="3" sqref="I151" start="0" length="0">
    <dxf>
      <font>
        <sz val="10"/>
        <color auto="1"/>
      </font>
    </dxf>
  </rfmt>
  <rcc rId="8434" sId="3" odxf="1" dxf="1">
    <nc r="J151">
      <v>0</v>
    </nc>
    <odxf>
      <font>
        <sz val="10"/>
        <color auto="1"/>
      </font>
    </odxf>
    <ndxf>
      <font>
        <sz val="10"/>
        <color auto="1"/>
      </font>
    </ndxf>
  </rcc>
  <rcc rId="8435" sId="3" odxf="1" dxf="1">
    <nc r="K151">
      <v>0</v>
    </nc>
    <odxf>
      <font>
        <sz val="10"/>
        <color auto="1"/>
      </font>
    </odxf>
    <ndxf>
      <font>
        <sz val="10"/>
        <color auto="1"/>
      </font>
    </ndxf>
  </rcc>
  <rcc rId="8436" sId="3" odxf="1" dxf="1">
    <nc r="L151">
      <v>0</v>
    </nc>
    <odxf>
      <font>
        <sz val="10"/>
        <color auto="1"/>
      </font>
    </odxf>
    <ndxf>
      <font>
        <sz val="10"/>
        <color auto="1"/>
      </font>
    </ndxf>
  </rcc>
  <rcc rId="8437" sId="3" odxf="1" dxf="1">
    <nc r="M151">
      <v>0</v>
    </nc>
    <odxf>
      <font>
        <sz val="10"/>
        <color auto="1"/>
      </font>
    </odxf>
    <ndxf>
      <font>
        <sz val="10"/>
        <color auto="1"/>
      </font>
    </ndxf>
  </rcc>
  <rcc rId="8438" sId="3" odxf="1" dxf="1">
    <nc r="N151">
      <v>0</v>
    </nc>
    <odxf>
      <font>
        <sz val="10"/>
        <color auto="1"/>
      </font>
    </odxf>
    <ndxf>
      <font>
        <sz val="10"/>
        <color auto="1"/>
      </font>
    </ndxf>
  </rcc>
  <rcc rId="8439" sId="3" odxf="1" dxf="1">
    <nc r="O151">
      <v>0</v>
    </nc>
    <odxf>
      <font>
        <sz val="10"/>
        <color auto="1"/>
      </font>
    </odxf>
    <ndxf>
      <font>
        <sz val="10"/>
        <color auto="1"/>
      </font>
    </ndxf>
  </rcc>
  <rcc rId="8440" sId="3" odxf="1" dxf="1">
    <nc r="P151">
      <v>0</v>
    </nc>
    <odxf>
      <font>
        <sz val="10"/>
        <color auto="1"/>
      </font>
    </odxf>
    <ndxf>
      <font>
        <sz val="10"/>
        <color auto="1"/>
      </font>
    </ndxf>
  </rcc>
  <rcc rId="8441" sId="3" odxf="1" dxf="1">
    <nc r="Q151">
      <v>0</v>
    </nc>
    <odxf>
      <font>
        <sz val="10"/>
        <color auto="1"/>
      </font>
    </odxf>
    <ndxf>
      <font>
        <sz val="10"/>
        <color auto="1"/>
      </font>
    </ndxf>
  </rcc>
  <rcc rId="8442" sId="3" odxf="1" dxf="1">
    <nc r="R151">
      <v>0</v>
    </nc>
    <odxf>
      <font>
        <sz val="10"/>
        <color auto="1"/>
      </font>
    </odxf>
    <ndxf>
      <font>
        <sz val="10"/>
        <color auto="1"/>
      </font>
    </ndxf>
  </rcc>
  <rcc rId="8443" sId="3" odxf="1" dxf="1">
    <nc r="S151">
      <v>0</v>
    </nc>
    <odxf>
      <font>
        <sz val="10"/>
        <color auto="1"/>
      </font>
    </odxf>
    <ndxf>
      <font>
        <sz val="10"/>
        <color auto="1"/>
      </font>
    </ndxf>
  </rcc>
  <rcc rId="8444" sId="3" odxf="1" dxf="1">
    <nc r="T151">
      <v>0</v>
    </nc>
    <odxf>
      <font>
        <sz val="10"/>
        <color auto="1"/>
      </font>
    </odxf>
    <ndxf>
      <font>
        <sz val="10"/>
        <color auto="1"/>
      </font>
    </ndxf>
  </rcc>
  <rcc rId="8445" sId="3" odxf="1" dxf="1">
    <nc r="U151">
      <v>0</v>
    </nc>
    <odxf>
      <font>
        <sz val="10"/>
        <color auto="1"/>
      </font>
    </odxf>
    <ndxf>
      <font>
        <sz val="10"/>
        <color auto="1"/>
      </font>
    </ndxf>
  </rcc>
  <rcc rId="8446" sId="3" odxf="1" dxf="1">
    <nc r="V151">
      <v>0.4</v>
    </nc>
    <odxf>
      <font>
        <sz val="10"/>
        <color auto="1"/>
      </font>
    </odxf>
    <ndxf>
      <font>
        <sz val="10"/>
        <color auto="1"/>
      </font>
    </ndxf>
  </rcc>
  <rcc rId="8447" sId="3" odxf="1" dxf="1">
    <nc r="W151">
      <v>0.5</v>
    </nc>
    <odxf>
      <font>
        <sz val="10"/>
        <color auto="1"/>
      </font>
    </odxf>
    <ndxf>
      <font>
        <sz val="10"/>
        <color auto="1"/>
      </font>
    </ndxf>
  </rcc>
  <rcc rId="8448" sId="3" odxf="1" dxf="1">
    <nc r="X151">
      <v>0.5</v>
    </nc>
    <odxf>
      <font>
        <sz val="10"/>
        <color auto="1"/>
      </font>
    </odxf>
    <ndxf>
      <font>
        <sz val="10"/>
        <color auto="1"/>
      </font>
    </ndxf>
  </rcc>
  <rcc rId="8449" sId="3" odxf="1" dxf="1">
    <nc r="Y151">
      <v>0.3</v>
    </nc>
    <odxf>
      <font>
        <sz val="10"/>
        <color auto="1"/>
      </font>
    </odxf>
    <ndxf>
      <font>
        <sz val="10"/>
        <color auto="1"/>
      </font>
    </ndxf>
  </rcc>
  <rcc rId="8450" sId="3" odxf="1" dxf="1">
    <nc r="Z151">
      <v>1.3</v>
    </nc>
    <odxf>
      <font>
        <sz val="10"/>
        <color auto="1"/>
      </font>
    </odxf>
    <ndxf>
      <font>
        <sz val="10"/>
        <color auto="1"/>
      </font>
    </ndxf>
  </rcc>
  <rcc rId="8451" sId="3" odxf="1" dxf="1">
    <nc r="AA151">
      <v>5.6</v>
    </nc>
    <odxf>
      <font>
        <sz val="10"/>
        <color auto="1"/>
      </font>
    </odxf>
    <ndxf>
      <font>
        <sz val="10"/>
        <color auto="1"/>
      </font>
    </ndxf>
  </rcc>
  <rcc rId="8452" sId="3" odxf="1" dxf="1">
    <nc r="AB151">
      <v>2.8</v>
    </nc>
    <odxf>
      <font>
        <sz val="10"/>
        <color auto="1"/>
      </font>
    </odxf>
    <ndxf>
      <font>
        <sz val="10"/>
        <color auto="1"/>
      </font>
    </ndxf>
  </rcc>
  <rcc rId="8453" sId="3" odxf="1" dxf="1">
    <nc r="AC151">
      <v>2.7</v>
    </nc>
    <odxf>
      <font>
        <sz val="10"/>
        <color auto="1"/>
      </font>
    </odxf>
    <ndxf>
      <font>
        <sz val="10"/>
        <color auto="1"/>
      </font>
    </ndxf>
  </rcc>
  <rcc rId="8454" sId="3" odxf="1" dxf="1">
    <nc r="AD151">
      <v>1.9</v>
    </nc>
    <odxf>
      <font>
        <sz val="10"/>
        <color auto="1"/>
      </font>
    </odxf>
    <ndxf>
      <font>
        <sz val="10"/>
        <color auto="1"/>
      </font>
    </ndxf>
  </rcc>
  <rcc rId="8455" sId="3" odxf="1" dxf="1">
    <nc r="AE151">
      <v>3.1</v>
    </nc>
    <odxf>
      <font>
        <sz val="10"/>
        <color auto="1"/>
      </font>
    </odxf>
    <ndxf>
      <font>
        <sz val="10"/>
        <color auto="1"/>
      </font>
    </ndxf>
  </rcc>
  <rcc rId="8456" sId="3" odxf="1" dxf="1">
    <nc r="AF151">
      <v>2.6</v>
    </nc>
    <odxf>
      <font>
        <sz val="10"/>
        <color auto="1"/>
      </font>
    </odxf>
    <ndxf>
      <font>
        <sz val="10"/>
        <color auto="1"/>
      </font>
    </ndxf>
  </rcc>
  <rcc rId="8457" sId="3" odxf="1" dxf="1">
    <nc r="AG151">
      <v>3.4</v>
    </nc>
    <odxf>
      <font>
        <sz val="10"/>
        <color auto="1"/>
      </font>
    </odxf>
    <ndxf>
      <font>
        <sz val="10"/>
        <color auto="1"/>
      </font>
    </ndxf>
  </rcc>
  <rcc rId="8458" sId="3" odxf="1" dxf="1">
    <nc r="AH151">
      <v>2.2000000000000002</v>
    </nc>
    <odxf>
      <font>
        <sz val="10"/>
        <color auto="1"/>
      </font>
    </odxf>
    <ndxf>
      <font>
        <sz val="10"/>
        <color auto="1"/>
      </font>
    </ndxf>
  </rcc>
  <rcc rId="8459" sId="3" odxf="1" dxf="1">
    <nc r="AI151">
      <v>0.8</v>
    </nc>
    <odxf>
      <font>
        <sz val="10"/>
        <color auto="1"/>
      </font>
    </odxf>
    <ndxf>
      <font>
        <sz val="10"/>
        <color auto="1"/>
      </font>
    </ndxf>
  </rcc>
  <rcc rId="8460" sId="3" odxf="1" dxf="1">
    <nc r="AJ151">
      <v>0.2</v>
    </nc>
    <odxf>
      <font>
        <sz val="10"/>
        <color auto="1"/>
      </font>
    </odxf>
    <ndxf>
      <font>
        <sz val="10"/>
        <color auto="1"/>
      </font>
    </ndxf>
  </rcc>
  <rcc rId="8461" sId="3" odxf="1" dxf="1">
    <nc r="AK151">
      <v>0.4</v>
    </nc>
    <odxf>
      <font>
        <sz val="10"/>
        <color auto="1"/>
      </font>
    </odxf>
    <ndxf>
      <font>
        <sz val="10"/>
        <color auto="1"/>
      </font>
    </ndxf>
  </rcc>
  <rcc rId="8462" sId="3" odxf="1" dxf="1">
    <nc r="AL151">
      <v>0.7</v>
    </nc>
    <odxf>
      <font>
        <sz val="10"/>
        <color auto="1"/>
      </font>
    </odxf>
    <ndxf>
      <font>
        <sz val="10"/>
        <color auto="1"/>
      </font>
    </ndxf>
  </rcc>
  <rcc rId="8463" sId="3" odxf="1" dxf="1">
    <nc r="AM151">
      <v>0.4</v>
    </nc>
    <odxf>
      <font>
        <sz val="10"/>
        <color auto="1"/>
      </font>
    </odxf>
    <ndxf>
      <font>
        <sz val="10"/>
        <color auto="1"/>
      </font>
    </ndxf>
  </rcc>
  <rcc rId="8464" sId="3" odxf="1" dxf="1">
    <nc r="AN151">
      <v>2.8</v>
    </nc>
    <odxf>
      <font>
        <sz val="10"/>
        <color auto="1"/>
      </font>
    </odxf>
    <ndxf>
      <font>
        <sz val="10"/>
        <color auto="1"/>
      </font>
    </ndxf>
  </rcc>
  <rcc rId="8465" sId="3" odxf="1" dxf="1">
    <nc r="AO151">
      <v>0.2</v>
    </nc>
    <odxf>
      <font>
        <sz val="10"/>
        <color auto="1"/>
      </font>
    </odxf>
    <ndxf>
      <font>
        <sz val="10"/>
        <color auto="1"/>
      </font>
    </ndxf>
  </rcc>
  <rcc rId="8466" sId="3" odxf="1" dxf="1">
    <nc r="AP151">
      <v>0.1</v>
    </nc>
    <odxf>
      <font>
        <sz val="10"/>
        <color auto="1"/>
      </font>
    </odxf>
    <ndxf>
      <font>
        <sz val="10"/>
        <color auto="1"/>
      </font>
    </ndxf>
  </rcc>
  <rcc rId="8467" sId="3" odxf="1" dxf="1">
    <nc r="AQ151">
      <v>0.1</v>
    </nc>
    <odxf>
      <font>
        <sz val="10"/>
        <color auto="1"/>
      </font>
    </odxf>
    <ndxf>
      <font>
        <sz val="10"/>
        <color auto="1"/>
      </font>
    </ndxf>
  </rcc>
  <rcc rId="8468" sId="3" odxf="1" dxf="1">
    <nc r="AR151">
      <v>0</v>
    </nc>
    <odxf>
      <font>
        <sz val="10"/>
        <color auto="1"/>
      </font>
    </odxf>
    <ndxf>
      <font>
        <sz val="10"/>
        <color auto="1"/>
      </font>
    </ndxf>
  </rcc>
  <rcc rId="8469" sId="3" odxf="1" dxf="1">
    <nc r="AS151">
      <v>0</v>
    </nc>
    <odxf>
      <font>
        <sz val="10"/>
        <color auto="1"/>
      </font>
    </odxf>
    <ndxf>
      <font>
        <sz val="10"/>
        <color auto="1"/>
      </font>
    </ndxf>
  </rcc>
  <rcc rId="8470" sId="3" odxf="1" dxf="1">
    <nc r="AT151">
      <v>0</v>
    </nc>
    <odxf>
      <font>
        <sz val="10"/>
        <color auto="1"/>
      </font>
    </odxf>
    <ndxf>
      <font>
        <sz val="10"/>
        <color auto="1"/>
      </font>
    </ndxf>
  </rcc>
  <rcc rId="8471" sId="3" odxf="1" dxf="1">
    <nc r="AU151">
      <v>0</v>
    </nc>
    <odxf>
      <font>
        <sz val="10"/>
        <color auto="1"/>
      </font>
    </odxf>
    <ndxf>
      <font>
        <sz val="10"/>
        <color auto="1"/>
      </font>
    </ndxf>
  </rcc>
  <rcc rId="8472" sId="3" odxf="1" dxf="1">
    <nc r="AV151">
      <v>0</v>
    </nc>
    <odxf>
      <font>
        <sz val="10"/>
        <color auto="1"/>
      </font>
    </odxf>
    <ndxf>
      <font>
        <sz val="10"/>
        <color auto="1"/>
      </font>
    </ndxf>
  </rcc>
  <rcc rId="8473" sId="3" odxf="1" dxf="1">
    <nc r="AW151">
      <v>0</v>
    </nc>
    <odxf>
      <font>
        <sz val="10"/>
        <color auto="1"/>
      </font>
    </odxf>
    <ndxf>
      <font>
        <sz val="10"/>
        <color auto="1"/>
      </font>
    </ndxf>
  </rcc>
  <rcc rId="8474" sId="3" odxf="1" dxf="1">
    <nc r="AX151">
      <v>0</v>
    </nc>
    <odxf>
      <font>
        <sz val="10"/>
        <color auto="1"/>
      </font>
    </odxf>
    <ndxf>
      <font>
        <sz val="10"/>
        <color auto="1"/>
      </font>
    </ndxf>
  </rcc>
  <rcc rId="8475" sId="3" odxf="1" dxf="1">
    <nc r="AY151">
      <v>0</v>
    </nc>
    <odxf>
      <font>
        <sz val="10"/>
        <color auto="1"/>
      </font>
    </odxf>
    <ndxf>
      <font>
        <sz val="10"/>
        <color auto="1"/>
      </font>
    </ndxf>
  </rcc>
  <rcc rId="8476" sId="3" odxf="1" dxf="1">
    <nc r="AZ151">
      <v>0</v>
    </nc>
    <odxf>
      <font>
        <sz val="10"/>
        <color auto="1"/>
      </font>
    </odxf>
    <ndxf>
      <font>
        <sz val="10"/>
        <color auto="1"/>
      </font>
    </ndxf>
  </rcc>
  <rcc rId="8477" sId="3" odxf="1" dxf="1">
    <nc r="BA1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478" sId="3" odxf="1" dxf="1">
    <nc r="BB151">
      <v>0</v>
    </nc>
    <odxf>
      <font>
        <sz val="10"/>
        <color auto="1"/>
      </font>
    </odxf>
    <ndxf>
      <font>
        <sz val="10"/>
        <color auto="1"/>
      </font>
    </ndxf>
  </rcc>
  <rcc rId="8479" sId="3" odxf="1" dxf="1">
    <nc r="BC1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480" sId="3" odxf="1" dxf="1">
    <nc r="BD151">
      <v>0</v>
    </nc>
    <odxf>
      <font>
        <sz val="10"/>
        <color auto="1"/>
      </font>
    </odxf>
    <ndxf>
      <font>
        <sz val="10"/>
        <color auto="1"/>
      </font>
    </ndxf>
  </rcc>
  <rcc rId="8481" sId="3" odxf="1" dxf="1">
    <nc r="BE1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482" sId="3" odxf="1" dxf="1">
    <nc r="BF151">
      <v>9.1999999999999993</v>
    </nc>
    <odxf>
      <font>
        <sz val="10"/>
        <color auto="1"/>
      </font>
    </odxf>
    <ndxf>
      <font>
        <sz val="10"/>
        <color auto="1"/>
      </font>
    </ndxf>
  </rcc>
  <rcc rId="8483" sId="3" odxf="1" dxf="1">
    <nc r="BG151">
      <v>49.3</v>
    </nc>
    <odxf>
      <font>
        <sz val="10"/>
        <color auto="1"/>
      </font>
    </odxf>
    <ndxf>
      <font>
        <sz val="10"/>
        <color auto="1"/>
      </font>
    </ndxf>
  </rcc>
  <rcc rId="8484" sId="3" odxf="1" dxf="1">
    <nc r="BH151">
      <v>0</v>
    </nc>
    <odxf>
      <font>
        <sz val="10"/>
        <color auto="1"/>
      </font>
    </odxf>
    <ndxf>
      <font>
        <sz val="10"/>
        <color auto="1"/>
      </font>
    </ndxf>
  </rcc>
  <rfmt sheetId="3" sqref="A151:XFD151" start="0" length="0">
    <dxf>
      <alignment vertical="center" wrapText="1"/>
    </dxf>
  </rfmt>
  <rfmt sheetId="3" sqref="A152" start="0" length="0">
    <dxf>
      <font>
        <sz val="10"/>
        <color auto="1"/>
      </font>
    </dxf>
  </rfmt>
  <rfmt sheetId="3" sqref="B152" start="0" length="0">
    <dxf>
      <font>
        <sz val="10"/>
        <color auto="1"/>
      </font>
    </dxf>
  </rfmt>
  <rfmt sheetId="3" sqref="C152" start="0" length="0">
    <dxf>
      <font>
        <sz val="10"/>
        <color auto="1"/>
      </font>
    </dxf>
  </rfmt>
  <rfmt sheetId="3" sqref="D152" start="0" length="0">
    <dxf>
      <font>
        <sz val="10"/>
        <color auto="1"/>
      </font>
    </dxf>
  </rfmt>
  <rcc rId="8485" sId="3" odxf="1" dxf="1">
    <oc r="E152" t="inlineStr">
      <is>
        <t>NMĐMT SOLAR PARK 2</t>
      </is>
    </oc>
    <nc r="E152" t="inlineStr">
      <is>
        <t>NMĐMT SOLAR PARK 1</t>
      </is>
    </nc>
    <odxf>
      <font>
        <sz val="10"/>
        <color auto="1"/>
      </font>
    </odxf>
    <ndxf>
      <font>
        <sz val="10"/>
        <color auto="1"/>
      </font>
    </ndxf>
  </rcc>
  <rfmt sheetId="3" sqref="F152" start="0" length="0">
    <dxf>
      <font>
        <sz val="10"/>
        <color auto="1"/>
      </font>
    </dxf>
  </rfmt>
  <rcc rId="8486" sId="3" odxf="1" dxf="1">
    <nc r="G15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487" sId="3" odxf="1" dxf="1">
    <nc r="H152">
      <v>151.4</v>
    </nc>
    <odxf>
      <font>
        <sz val="10"/>
        <color auto="1"/>
      </font>
    </odxf>
    <ndxf>
      <font>
        <sz val="10"/>
        <color auto="1"/>
      </font>
    </ndxf>
  </rcc>
  <rfmt sheetId="3" sqref="I152" start="0" length="0">
    <dxf>
      <font>
        <sz val="10"/>
        <color auto="1"/>
      </font>
    </dxf>
  </rfmt>
  <rcc rId="8488" sId="3" odxf="1" dxf="1">
    <nc r="J152">
      <v>0</v>
    </nc>
    <odxf>
      <font>
        <sz val="10"/>
        <color auto="1"/>
      </font>
    </odxf>
    <ndxf>
      <font>
        <sz val="10"/>
        <color auto="1"/>
      </font>
    </ndxf>
  </rcc>
  <rcc rId="8489" sId="3" odxf="1" dxf="1">
    <nc r="K152">
      <v>0</v>
    </nc>
    <odxf>
      <font>
        <sz val="10"/>
        <color auto="1"/>
      </font>
    </odxf>
    <ndxf>
      <font>
        <sz val="10"/>
        <color auto="1"/>
      </font>
    </ndxf>
  </rcc>
  <rcc rId="8490" sId="3" odxf="1" dxf="1">
    <nc r="L152">
      <v>0</v>
    </nc>
    <odxf>
      <font>
        <sz val="10"/>
        <color auto="1"/>
      </font>
    </odxf>
    <ndxf>
      <font>
        <sz val="10"/>
        <color auto="1"/>
      </font>
    </ndxf>
  </rcc>
  <rcc rId="8491" sId="3" odxf="1" dxf="1">
    <nc r="M152">
      <v>0</v>
    </nc>
    <odxf>
      <font>
        <sz val="10"/>
        <color auto="1"/>
      </font>
    </odxf>
    <ndxf>
      <font>
        <sz val="10"/>
        <color auto="1"/>
      </font>
    </ndxf>
  </rcc>
  <rcc rId="8492" sId="3" odxf="1" dxf="1">
    <nc r="N152">
      <v>0</v>
    </nc>
    <odxf>
      <font>
        <sz val="10"/>
        <color auto="1"/>
      </font>
    </odxf>
    <ndxf>
      <font>
        <sz val="10"/>
        <color auto="1"/>
      </font>
    </ndxf>
  </rcc>
  <rcc rId="8493" sId="3" odxf="1" dxf="1">
    <nc r="O152">
      <v>0</v>
    </nc>
    <odxf>
      <font>
        <sz val="10"/>
        <color auto="1"/>
      </font>
    </odxf>
    <ndxf>
      <font>
        <sz val="10"/>
        <color auto="1"/>
      </font>
    </ndxf>
  </rcc>
  <rcc rId="8494" sId="3" odxf="1" dxf="1">
    <nc r="P152">
      <v>0</v>
    </nc>
    <odxf>
      <font>
        <sz val="10"/>
        <color auto="1"/>
      </font>
    </odxf>
    <ndxf>
      <font>
        <sz val="10"/>
        <color auto="1"/>
      </font>
    </ndxf>
  </rcc>
  <rcc rId="8495" sId="3" odxf="1" dxf="1">
    <nc r="Q152">
      <v>0</v>
    </nc>
    <odxf>
      <font>
        <sz val="10"/>
        <color auto="1"/>
      </font>
    </odxf>
    <ndxf>
      <font>
        <sz val="10"/>
        <color auto="1"/>
      </font>
    </ndxf>
  </rcc>
  <rcc rId="8496" sId="3" odxf="1" dxf="1">
    <nc r="R152">
      <v>0</v>
    </nc>
    <odxf>
      <font>
        <sz val="10"/>
        <color auto="1"/>
      </font>
    </odxf>
    <ndxf>
      <font>
        <sz val="10"/>
        <color auto="1"/>
      </font>
    </ndxf>
  </rcc>
  <rcc rId="8497" sId="3" odxf="1" dxf="1">
    <nc r="S152">
      <v>0</v>
    </nc>
    <odxf>
      <font>
        <sz val="10"/>
        <color auto="1"/>
      </font>
    </odxf>
    <ndxf>
      <font>
        <sz val="10"/>
        <color auto="1"/>
      </font>
    </ndxf>
  </rcc>
  <rcc rId="8498" sId="3" odxf="1" dxf="1">
    <nc r="T152">
      <v>0</v>
    </nc>
    <odxf>
      <font>
        <sz val="10"/>
        <color auto="1"/>
      </font>
    </odxf>
    <ndxf>
      <font>
        <sz val="10"/>
        <color auto="1"/>
      </font>
    </ndxf>
  </rcc>
  <rcc rId="8499" sId="3" odxf="1" dxf="1">
    <nc r="U152">
      <v>0</v>
    </nc>
    <odxf>
      <font>
        <sz val="10"/>
        <color auto="1"/>
      </font>
    </odxf>
    <ndxf>
      <font>
        <sz val="10"/>
        <color auto="1"/>
      </font>
    </ndxf>
  </rcc>
  <rcc rId="8500" sId="3" odxf="1" dxf="1">
    <nc r="V152">
      <v>1.2</v>
    </nc>
    <odxf>
      <font>
        <sz val="10"/>
        <color auto="1"/>
      </font>
    </odxf>
    <ndxf>
      <font>
        <sz val="10"/>
        <color auto="1"/>
      </font>
    </ndxf>
  </rcc>
  <rcc rId="8501" sId="3" odxf="1" dxf="1">
    <nc r="W152">
      <v>1.6</v>
    </nc>
    <odxf>
      <font>
        <sz val="10"/>
        <color auto="1"/>
      </font>
    </odxf>
    <ndxf>
      <font>
        <sz val="10"/>
        <color auto="1"/>
      </font>
    </ndxf>
  </rcc>
  <rcc rId="8502" sId="3" odxf="1" dxf="1">
    <nc r="X152">
      <v>2.9</v>
    </nc>
    <odxf>
      <font>
        <sz val="10"/>
        <color auto="1"/>
      </font>
    </odxf>
    <ndxf>
      <font>
        <sz val="10"/>
        <color auto="1"/>
      </font>
    </ndxf>
  </rcc>
  <rcc rId="8503" sId="3" odxf="1" dxf="1">
    <nc r="Y152">
      <v>4.7</v>
    </nc>
    <odxf>
      <font>
        <sz val="10"/>
        <color auto="1"/>
      </font>
    </odxf>
    <ndxf>
      <font>
        <sz val="10"/>
        <color auto="1"/>
      </font>
    </ndxf>
  </rcc>
  <rcc rId="8504" sId="3" odxf="1" dxf="1">
    <nc r="Z152">
      <v>6.8</v>
    </nc>
    <odxf>
      <font>
        <sz val="10"/>
        <color auto="1"/>
      </font>
    </odxf>
    <ndxf>
      <font>
        <sz val="10"/>
        <color auto="1"/>
      </font>
    </ndxf>
  </rcc>
  <rcc rId="8505" sId="3" odxf="1" dxf="1">
    <nc r="AA152">
      <v>7</v>
    </nc>
    <odxf>
      <font>
        <sz val="10"/>
        <color auto="1"/>
      </font>
    </odxf>
    <ndxf>
      <font>
        <sz val="10"/>
        <color auto="1"/>
      </font>
    </ndxf>
  </rcc>
  <rcc rId="8506" sId="3" odxf="1" dxf="1">
    <nc r="AB152">
      <v>20.3</v>
    </nc>
    <odxf>
      <font>
        <sz val="10"/>
        <color auto="1"/>
      </font>
    </odxf>
    <ndxf>
      <font>
        <sz val="10"/>
        <color auto="1"/>
      </font>
    </ndxf>
  </rcc>
  <rcc rId="8507" sId="3" odxf="1" dxf="1">
    <nc r="AC152">
      <v>23.3</v>
    </nc>
    <odxf>
      <font>
        <sz val="10"/>
        <color auto="1"/>
      </font>
    </odxf>
    <ndxf>
      <font>
        <sz val="10"/>
        <color auto="1"/>
      </font>
    </ndxf>
  </rcc>
  <rcc rId="8508" sId="3" odxf="1" dxf="1">
    <nc r="AD152">
      <v>32.4</v>
    </nc>
    <odxf>
      <font>
        <sz val="10"/>
        <color auto="1"/>
      </font>
    </odxf>
    <ndxf>
      <font>
        <sz val="10"/>
        <color auto="1"/>
      </font>
    </ndxf>
  </rcc>
  <rcc rId="8509" sId="3" odxf="1" dxf="1">
    <nc r="AE152">
      <v>32.1</v>
    </nc>
    <odxf>
      <font>
        <sz val="10"/>
        <color auto="1"/>
      </font>
    </odxf>
    <ndxf>
      <font>
        <sz val="10"/>
        <color auto="1"/>
      </font>
    </ndxf>
  </rcc>
  <rcc rId="8510" sId="3" odxf="1" dxf="1">
    <nc r="AF152">
      <v>19.600000000000001</v>
    </nc>
    <odxf>
      <font>
        <sz val="10"/>
        <color auto="1"/>
      </font>
    </odxf>
    <ndxf>
      <font>
        <sz val="10"/>
        <color auto="1"/>
      </font>
    </ndxf>
  </rcc>
  <rcc rId="8511" sId="3" odxf="1" dxf="1">
    <nc r="AG152">
      <v>24.4</v>
    </nc>
    <odxf>
      <font>
        <sz val="10"/>
        <color auto="1"/>
      </font>
    </odxf>
    <ndxf>
      <font>
        <sz val="10"/>
        <color auto="1"/>
      </font>
    </ndxf>
  </rcc>
  <rcc rId="8512" sId="3" odxf="1" dxf="1">
    <nc r="AH152">
      <v>13.4</v>
    </nc>
    <odxf>
      <font>
        <sz val="10"/>
        <color auto="1"/>
      </font>
    </odxf>
    <ndxf>
      <font>
        <sz val="10"/>
        <color auto="1"/>
      </font>
    </ndxf>
  </rcc>
  <rcc rId="8513" sId="3" odxf="1" dxf="1">
    <nc r="AI152">
      <v>17.100000000000001</v>
    </nc>
    <odxf>
      <font>
        <sz val="10"/>
        <color auto="1"/>
      </font>
    </odxf>
    <ndxf>
      <font>
        <sz val="10"/>
        <color auto="1"/>
      </font>
    </ndxf>
  </rcc>
  <rcc rId="8514" sId="3" odxf="1" dxf="1">
    <nc r="AJ152">
      <v>31.4</v>
    </nc>
    <odxf>
      <font>
        <sz val="10"/>
        <color auto="1"/>
      </font>
    </odxf>
    <ndxf>
      <font>
        <sz val="10"/>
        <color auto="1"/>
      </font>
    </ndxf>
  </rcc>
  <rcc rId="8515" sId="3" odxf="1" dxf="1">
    <nc r="AK152">
      <v>18.899999999999999</v>
    </nc>
    <odxf>
      <font>
        <sz val="10"/>
        <color auto="1"/>
      </font>
    </odxf>
    <ndxf>
      <font>
        <sz val="10"/>
        <color auto="1"/>
      </font>
    </ndxf>
  </rcc>
  <rcc rId="8516" sId="3" odxf="1" dxf="1">
    <nc r="AL152">
      <v>16.7</v>
    </nc>
    <odxf>
      <font>
        <sz val="10"/>
        <color auto="1"/>
      </font>
    </odxf>
    <ndxf>
      <font>
        <sz val="10"/>
        <color auto="1"/>
      </font>
    </ndxf>
  </rcc>
  <rcc rId="8517" sId="3" odxf="1" dxf="1">
    <nc r="AM152">
      <v>27.1</v>
    </nc>
    <odxf>
      <font>
        <sz val="10"/>
        <color auto="1"/>
      </font>
    </odxf>
    <ndxf>
      <font>
        <sz val="10"/>
        <color auto="1"/>
      </font>
    </ndxf>
  </rcc>
  <rcc rId="8518" sId="3" odxf="1" dxf="1">
    <nc r="AN152">
      <v>14.7</v>
    </nc>
    <odxf>
      <font>
        <sz val="10"/>
        <color auto="1"/>
      </font>
    </odxf>
    <ndxf>
      <font>
        <sz val="10"/>
        <color auto="1"/>
      </font>
    </ndxf>
  </rcc>
  <rcc rId="8519" sId="3" odxf="1" dxf="1">
    <nc r="AO152">
      <v>4.9000000000000004</v>
    </nc>
    <odxf>
      <font>
        <sz val="10"/>
        <color auto="1"/>
      </font>
    </odxf>
    <ndxf>
      <font>
        <sz val="10"/>
        <color auto="1"/>
      </font>
    </ndxf>
  </rcc>
  <rcc rId="8520" sId="3" odxf="1" dxf="1">
    <nc r="AP152">
      <v>9</v>
    </nc>
    <odxf>
      <font>
        <sz val="10"/>
        <color auto="1"/>
      </font>
    </odxf>
    <ndxf>
      <font>
        <sz val="10"/>
        <color auto="1"/>
      </font>
    </ndxf>
  </rcc>
  <rcc rId="8521" sId="3" odxf="1" dxf="1">
    <nc r="AQ152">
      <v>2.2999999999999998</v>
    </nc>
    <odxf>
      <font>
        <sz val="10"/>
        <color auto="1"/>
      </font>
    </odxf>
    <ndxf>
      <font>
        <sz val="10"/>
        <color auto="1"/>
      </font>
    </ndxf>
  </rcc>
  <rcc rId="8522" sId="3" odxf="1" dxf="1">
    <nc r="AR152">
      <v>0.1</v>
    </nc>
    <odxf>
      <font>
        <sz val="10"/>
        <color auto="1"/>
      </font>
    </odxf>
    <ndxf>
      <font>
        <sz val="10"/>
        <color auto="1"/>
      </font>
    </ndxf>
  </rcc>
  <rcc rId="8523" sId="3" odxf="1" dxf="1">
    <nc r="AS152">
      <v>0.1</v>
    </nc>
    <odxf>
      <font>
        <sz val="10"/>
        <color auto="1"/>
      </font>
    </odxf>
    <ndxf>
      <font>
        <sz val="10"/>
        <color auto="1"/>
      </font>
    </ndxf>
  </rcc>
  <rcc rId="8524" sId="3" odxf="1" dxf="1">
    <nc r="AT152">
      <v>0.1</v>
    </nc>
    <odxf>
      <font>
        <sz val="10"/>
        <color auto="1"/>
      </font>
    </odxf>
    <ndxf>
      <font>
        <sz val="10"/>
        <color auto="1"/>
      </font>
    </ndxf>
  </rcc>
  <rcc rId="8525" sId="3" odxf="1" dxf="1">
    <nc r="AU152">
      <v>0.1</v>
    </nc>
    <odxf>
      <font>
        <sz val="10"/>
        <color auto="1"/>
      </font>
    </odxf>
    <ndxf>
      <font>
        <sz val="10"/>
        <color auto="1"/>
      </font>
    </ndxf>
  </rcc>
  <rcc rId="8526" sId="3" odxf="1" dxf="1">
    <nc r="AV152">
      <v>0.1</v>
    </nc>
    <odxf>
      <font>
        <sz val="10"/>
        <color auto="1"/>
      </font>
    </odxf>
    <ndxf>
      <font>
        <sz val="10"/>
        <color auto="1"/>
      </font>
    </ndxf>
  </rcc>
  <rcc rId="8527" sId="3" odxf="1" dxf="1">
    <nc r="AW152">
      <v>0.1</v>
    </nc>
    <odxf>
      <font>
        <sz val="10"/>
        <color auto="1"/>
      </font>
    </odxf>
    <ndxf>
      <font>
        <sz val="10"/>
        <color auto="1"/>
      </font>
    </ndxf>
  </rcc>
  <rcc rId="8528" sId="3" odxf="1" dxf="1">
    <nc r="AX152">
      <v>0.1</v>
    </nc>
    <odxf>
      <font>
        <sz val="10"/>
        <color auto="1"/>
      </font>
    </odxf>
    <ndxf>
      <font>
        <sz val="10"/>
        <color auto="1"/>
      </font>
    </ndxf>
  </rcc>
  <rcc rId="8529" sId="3" odxf="1" dxf="1">
    <nc r="AY152">
      <v>0.1</v>
    </nc>
    <odxf>
      <font>
        <sz val="10"/>
        <color auto="1"/>
      </font>
    </odxf>
    <ndxf>
      <font>
        <sz val="10"/>
        <color auto="1"/>
      </font>
    </ndxf>
  </rcc>
  <rcc rId="8530" sId="3" odxf="1" dxf="1">
    <nc r="AZ152">
      <v>0.1</v>
    </nc>
    <odxf>
      <font>
        <sz val="10"/>
        <color auto="1"/>
      </font>
    </odxf>
    <ndxf>
      <font>
        <sz val="10"/>
        <color auto="1"/>
      </font>
    </ndxf>
  </rcc>
  <rcc rId="8531" sId="3" odxf="1" dxf="1">
    <nc r="BA1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532" sId="3" odxf="1" dxf="1">
    <nc r="BB152">
      <v>0.1</v>
    </nc>
    <odxf>
      <font>
        <sz val="10"/>
        <color auto="1"/>
      </font>
    </odxf>
    <ndxf>
      <font>
        <sz val="10"/>
        <color auto="1"/>
      </font>
    </ndxf>
  </rcc>
  <rcc rId="8533" sId="3" odxf="1" dxf="1">
    <nc r="BC1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534" sId="3" odxf="1" dxf="1">
    <nc r="BD152">
      <v>0.1</v>
    </nc>
    <odxf>
      <font>
        <sz val="10"/>
        <color auto="1"/>
      </font>
    </odxf>
    <ndxf>
      <font>
        <sz val="10"/>
        <color auto="1"/>
      </font>
    </ndxf>
  </rcc>
  <rcc rId="8535" sId="3" odxf="1" dxf="1">
    <nc r="BE1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536" sId="3" odxf="1" dxf="1">
    <nc r="BF152">
      <v>6.3</v>
    </nc>
    <odxf>
      <font>
        <sz val="10"/>
        <color auto="1"/>
      </font>
    </odxf>
    <ndxf>
      <font>
        <sz val="10"/>
        <color auto="1"/>
      </font>
    </ndxf>
  </rcc>
  <rcc rId="8537" sId="3" odxf="1" dxf="1">
    <nc r="BG152">
      <v>37.4</v>
    </nc>
    <odxf>
      <font>
        <sz val="10"/>
        <color auto="1"/>
      </font>
    </odxf>
    <ndxf>
      <font>
        <sz val="10"/>
        <color auto="1"/>
      </font>
    </ndxf>
  </rcc>
  <rcc rId="8538" sId="3" odxf="1" dxf="1">
    <nc r="BH152">
      <v>0</v>
    </nc>
    <odxf>
      <font>
        <sz val="10"/>
        <color auto="1"/>
      </font>
    </odxf>
    <ndxf>
      <font>
        <sz val="10"/>
        <color auto="1"/>
      </font>
    </ndxf>
  </rcc>
  <rfmt sheetId="3" sqref="A152:XFD152" start="0" length="0">
    <dxf>
      <alignment vertical="center" wrapText="1"/>
    </dxf>
  </rfmt>
  <rfmt sheetId="3" sqref="A153" start="0" length="0">
    <dxf>
      <font>
        <sz val="10"/>
        <color auto="1"/>
      </font>
    </dxf>
  </rfmt>
  <rfmt sheetId="3" sqref="B153" start="0" length="0">
    <dxf>
      <font>
        <sz val="10"/>
        <color auto="1"/>
      </font>
    </dxf>
  </rfmt>
  <rfmt sheetId="3" sqref="C153" start="0" length="0">
    <dxf>
      <font>
        <sz val="10"/>
        <color auto="1"/>
      </font>
    </dxf>
  </rfmt>
  <rfmt sheetId="3" sqref="D153" start="0" length="0">
    <dxf>
      <font>
        <sz val="10"/>
        <color auto="1"/>
      </font>
    </dxf>
  </rfmt>
  <rcc rId="8539" sId="3" odxf="1" dxf="1">
    <oc r="E153" t="inlineStr">
      <is>
        <t>NMĐMT SOLAR PARK 2</t>
      </is>
    </oc>
    <nc r="E153" t="inlineStr">
      <is>
        <t>NMĐMT SOLAR PARK 1</t>
      </is>
    </nc>
    <odxf>
      <font>
        <sz val="10"/>
        <color auto="1"/>
      </font>
    </odxf>
    <ndxf>
      <font>
        <sz val="10"/>
        <color auto="1"/>
      </font>
    </ndxf>
  </rcc>
  <rfmt sheetId="3" sqref="F153" start="0" length="0">
    <dxf>
      <font>
        <sz val="10"/>
        <color auto="1"/>
      </font>
    </dxf>
  </rfmt>
  <rcc rId="8540" sId="3" odxf="1" dxf="1">
    <nc r="G15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541" sId="3" odxf="1" dxf="1">
    <nc r="H153">
      <v>151.4</v>
    </nc>
    <odxf>
      <font>
        <sz val="10"/>
        <color auto="1"/>
      </font>
    </odxf>
    <ndxf>
      <font>
        <sz val="10"/>
        <color auto="1"/>
      </font>
    </ndxf>
  </rcc>
  <rfmt sheetId="3" sqref="I153" start="0" length="0">
    <dxf>
      <font>
        <sz val="10"/>
        <color auto="1"/>
      </font>
    </dxf>
  </rfmt>
  <rcc rId="8542" sId="3" odxf="1" dxf="1">
    <nc r="J153">
      <v>-0.1</v>
    </nc>
    <odxf>
      <font>
        <sz val="10"/>
        <color auto="1"/>
      </font>
    </odxf>
    <ndxf>
      <font>
        <sz val="10"/>
        <color auto="1"/>
      </font>
    </ndxf>
  </rcc>
  <rcc rId="8543" sId="3" odxf="1" dxf="1">
    <nc r="K153">
      <v>-0.1</v>
    </nc>
    <odxf>
      <font>
        <sz val="10"/>
        <color auto="1"/>
      </font>
    </odxf>
    <ndxf>
      <font>
        <sz val="10"/>
        <color auto="1"/>
      </font>
    </ndxf>
  </rcc>
  <rcc rId="8544" sId="3" odxf="1" dxf="1">
    <nc r="L153">
      <v>-0.1</v>
    </nc>
    <odxf>
      <font>
        <sz val="10"/>
        <color auto="1"/>
      </font>
    </odxf>
    <ndxf>
      <font>
        <sz val="10"/>
        <color auto="1"/>
      </font>
    </ndxf>
  </rcc>
  <rcc rId="8545" sId="3" odxf="1" dxf="1">
    <nc r="M153">
      <v>-0.1</v>
    </nc>
    <odxf>
      <font>
        <sz val="10"/>
        <color auto="1"/>
      </font>
    </odxf>
    <ndxf>
      <font>
        <sz val="10"/>
        <color auto="1"/>
      </font>
    </ndxf>
  </rcc>
  <rcc rId="8546" sId="3" odxf="1" dxf="1">
    <nc r="N153">
      <v>-0.1</v>
    </nc>
    <odxf>
      <font>
        <sz val="10"/>
        <color auto="1"/>
      </font>
    </odxf>
    <ndxf>
      <font>
        <sz val="10"/>
        <color auto="1"/>
      </font>
    </ndxf>
  </rcc>
  <rcc rId="8547" sId="3" odxf="1" dxf="1">
    <nc r="O153">
      <v>-0.1</v>
    </nc>
    <odxf>
      <font>
        <sz val="10"/>
        <color auto="1"/>
      </font>
    </odxf>
    <ndxf>
      <font>
        <sz val="10"/>
        <color auto="1"/>
      </font>
    </ndxf>
  </rcc>
  <rcc rId="8548" sId="3" odxf="1" dxf="1">
    <nc r="P153">
      <v>-0.1</v>
    </nc>
    <odxf>
      <font>
        <sz val="10"/>
        <color auto="1"/>
      </font>
    </odxf>
    <ndxf>
      <font>
        <sz val="10"/>
        <color auto="1"/>
      </font>
    </ndxf>
  </rcc>
  <rcc rId="8549" sId="3" odxf="1" dxf="1">
    <nc r="Q153">
      <v>-0.1</v>
    </nc>
    <odxf>
      <font>
        <sz val="10"/>
        <color auto="1"/>
      </font>
    </odxf>
    <ndxf>
      <font>
        <sz val="10"/>
        <color auto="1"/>
      </font>
    </ndxf>
  </rcc>
  <rcc rId="8550" sId="3" odxf="1" dxf="1">
    <nc r="R153">
      <v>-0.1</v>
    </nc>
    <odxf>
      <font>
        <sz val="10"/>
        <color auto="1"/>
      </font>
    </odxf>
    <ndxf>
      <font>
        <sz val="10"/>
        <color auto="1"/>
      </font>
    </ndxf>
  </rcc>
  <rcc rId="8551" sId="3" odxf="1" dxf="1">
    <nc r="S153">
      <v>-0.1</v>
    </nc>
    <odxf>
      <font>
        <sz val="10"/>
        <color auto="1"/>
      </font>
    </odxf>
    <ndxf>
      <font>
        <sz val="10"/>
        <color auto="1"/>
      </font>
    </ndxf>
  </rcc>
  <rcc rId="8552" sId="3" odxf="1" dxf="1">
    <nc r="T153">
      <v>-0.1</v>
    </nc>
    <odxf>
      <font>
        <sz val="10"/>
        <color auto="1"/>
      </font>
    </odxf>
    <ndxf>
      <font>
        <sz val="10"/>
        <color auto="1"/>
      </font>
    </ndxf>
  </rcc>
  <rcc rId="8553" sId="3" odxf="1" dxf="1">
    <nc r="U153">
      <v>-0.1</v>
    </nc>
    <odxf>
      <font>
        <sz val="10"/>
        <color auto="1"/>
      </font>
    </odxf>
    <ndxf>
      <font>
        <sz val="10"/>
        <color auto="1"/>
      </font>
    </ndxf>
  </rcc>
  <rcc rId="8554" sId="3" odxf="1" dxf="1">
    <nc r="V153">
      <v>-0.1</v>
    </nc>
    <odxf>
      <font>
        <sz val="10"/>
        <color auto="1"/>
      </font>
    </odxf>
    <ndxf>
      <font>
        <sz val="10"/>
        <color auto="1"/>
      </font>
    </ndxf>
  </rcc>
  <rcc rId="8555" sId="3" odxf="1" dxf="1">
    <nc r="W153">
      <v>-0.1</v>
    </nc>
    <odxf>
      <font>
        <sz val="10"/>
        <color auto="1"/>
      </font>
    </odxf>
    <ndxf>
      <font>
        <sz val="10"/>
        <color auto="1"/>
      </font>
    </ndxf>
  </rcc>
  <rcc rId="8556" sId="3" odxf="1" dxf="1">
    <nc r="X153">
      <v>-0.1</v>
    </nc>
    <odxf>
      <font>
        <sz val="10"/>
        <color auto="1"/>
      </font>
    </odxf>
    <ndxf>
      <font>
        <sz val="10"/>
        <color auto="1"/>
      </font>
    </ndxf>
  </rcc>
  <rcc rId="8557" sId="3" odxf="1" dxf="1">
    <nc r="Y153">
      <v>-0.3</v>
    </nc>
    <odxf>
      <font>
        <sz val="10"/>
        <color auto="1"/>
      </font>
    </odxf>
    <ndxf>
      <font>
        <sz val="10"/>
        <color auto="1"/>
      </font>
    </ndxf>
  </rcc>
  <rcc rId="8558" sId="3" odxf="1" dxf="1">
    <nc r="Z153">
      <v>-0.3</v>
    </nc>
    <odxf>
      <font>
        <sz val="10"/>
        <color auto="1"/>
      </font>
    </odxf>
    <ndxf>
      <font>
        <sz val="10"/>
        <color auto="1"/>
      </font>
    </ndxf>
  </rcc>
  <rcc rId="8559" sId="3" odxf="1" dxf="1">
    <nc r="AA153">
      <v>-0.3</v>
    </nc>
    <odxf>
      <font>
        <sz val="10"/>
        <color auto="1"/>
      </font>
    </odxf>
    <ndxf>
      <font>
        <sz val="10"/>
        <color auto="1"/>
      </font>
    </ndxf>
  </rcc>
  <rcc rId="8560" sId="3" odxf="1" dxf="1">
    <nc r="AB153">
      <v>-1.7</v>
    </nc>
    <odxf>
      <font>
        <sz val="10"/>
        <color auto="1"/>
      </font>
    </odxf>
    <ndxf>
      <font>
        <sz val="10"/>
        <color auto="1"/>
      </font>
    </ndxf>
  </rcc>
  <rcc rId="8561" sId="3" odxf="1" dxf="1">
    <nc r="AC153">
      <v>-2</v>
    </nc>
    <odxf>
      <font>
        <sz val="10"/>
        <color auto="1"/>
      </font>
    </odxf>
    <ndxf>
      <font>
        <sz val="10"/>
        <color auto="1"/>
      </font>
    </ndxf>
  </rcc>
  <rcc rId="8562" sId="3" odxf="1" dxf="1">
    <nc r="AD153">
      <v>-3.8</v>
    </nc>
    <odxf>
      <font>
        <sz val="10"/>
        <color auto="1"/>
      </font>
    </odxf>
    <ndxf>
      <font>
        <sz val="10"/>
        <color auto="1"/>
      </font>
    </ndxf>
  </rcc>
  <rcc rId="8563" sId="3" odxf="1" dxf="1">
    <nc r="AE153">
      <v>-5.0999999999999996</v>
    </nc>
    <odxf>
      <font>
        <sz val="10"/>
        <color auto="1"/>
      </font>
    </odxf>
    <ndxf>
      <font>
        <sz val="10"/>
        <color auto="1"/>
      </font>
    </ndxf>
  </rcc>
  <rcc rId="8564" sId="3" odxf="1" dxf="1">
    <nc r="AF153">
      <v>-5.8</v>
    </nc>
    <odxf>
      <font>
        <sz val="10"/>
        <color auto="1"/>
      </font>
    </odxf>
    <ndxf>
      <font>
        <sz val="10"/>
        <color auto="1"/>
      </font>
    </ndxf>
  </rcc>
  <rcc rId="8565" sId="3" odxf="1" dxf="1">
    <nc r="AG153">
      <v>-5.8</v>
    </nc>
    <odxf>
      <font>
        <sz val="10"/>
        <color auto="1"/>
      </font>
    </odxf>
    <ndxf>
      <font>
        <sz val="10"/>
        <color auto="1"/>
      </font>
    </ndxf>
  </rcc>
  <rcc rId="8566" sId="3" odxf="1" dxf="1">
    <nc r="AH153">
      <v>-2.1</v>
    </nc>
    <odxf>
      <font>
        <sz val="10"/>
        <color auto="1"/>
      </font>
    </odxf>
    <ndxf>
      <font>
        <sz val="10"/>
        <color auto="1"/>
      </font>
    </ndxf>
  </rcc>
  <rcc rId="8567" sId="3" odxf="1" dxf="1">
    <nc r="AI153">
      <v>-1.1000000000000001</v>
    </nc>
    <odxf>
      <font>
        <sz val="10"/>
        <color auto="1"/>
      </font>
    </odxf>
    <ndxf>
      <font>
        <sz val="10"/>
        <color auto="1"/>
      </font>
    </ndxf>
  </rcc>
  <rcc rId="8568" sId="3" odxf="1" dxf="1">
    <nc r="AJ153">
      <v>-3.5</v>
    </nc>
    <odxf>
      <font>
        <sz val="10"/>
        <color auto="1"/>
      </font>
    </odxf>
    <ndxf>
      <font>
        <sz val="10"/>
        <color auto="1"/>
      </font>
    </ndxf>
  </rcc>
  <rcc rId="8569" sId="3" odxf="1" dxf="1">
    <nc r="AK153">
      <v>-1.5</v>
    </nc>
    <odxf>
      <font>
        <sz val="10"/>
        <color auto="1"/>
      </font>
    </odxf>
    <ndxf>
      <font>
        <sz val="10"/>
        <color auto="1"/>
      </font>
    </ndxf>
  </rcc>
  <rcc rId="8570" sId="3" odxf="1" dxf="1">
    <nc r="AL153">
      <v>-1</v>
    </nc>
    <odxf>
      <font>
        <sz val="10"/>
        <color auto="1"/>
      </font>
    </odxf>
    <ndxf>
      <font>
        <sz val="10"/>
        <color auto="1"/>
      </font>
    </ndxf>
  </rcc>
  <rcc rId="8571" sId="3" odxf="1" dxf="1">
    <nc r="AM153">
      <v>-2.7</v>
    </nc>
    <odxf>
      <font>
        <sz val="10"/>
        <color auto="1"/>
      </font>
    </odxf>
    <ndxf>
      <font>
        <sz val="10"/>
        <color auto="1"/>
      </font>
    </ndxf>
  </rcc>
  <rcc rId="8572" sId="3" odxf="1" dxf="1">
    <nc r="AN153">
      <v>-0.9</v>
    </nc>
    <odxf>
      <font>
        <sz val="10"/>
        <color auto="1"/>
      </font>
    </odxf>
    <ndxf>
      <font>
        <sz val="10"/>
        <color auto="1"/>
      </font>
    </ndxf>
  </rcc>
  <rcc rId="8573" sId="3" odxf="1" dxf="1">
    <nc r="AO153">
      <v>-0.3</v>
    </nc>
    <odxf>
      <font>
        <sz val="10"/>
        <color auto="1"/>
      </font>
    </odxf>
    <ndxf>
      <font>
        <sz val="10"/>
        <color auto="1"/>
      </font>
    </ndxf>
  </rcc>
  <rcc rId="8574" sId="3" odxf="1" dxf="1">
    <nc r="AP153">
      <v>-0.3</v>
    </nc>
    <odxf>
      <font>
        <sz val="10"/>
        <color auto="1"/>
      </font>
    </odxf>
    <ndxf>
      <font>
        <sz val="10"/>
        <color auto="1"/>
      </font>
    </ndxf>
  </rcc>
  <rcc rId="8575" sId="3" odxf="1" dxf="1">
    <nc r="AQ153">
      <v>-0.3</v>
    </nc>
    <odxf>
      <font>
        <sz val="10"/>
        <color auto="1"/>
      </font>
    </odxf>
    <ndxf>
      <font>
        <sz val="10"/>
        <color auto="1"/>
      </font>
    </ndxf>
  </rcc>
  <rcc rId="8576" sId="3" odxf="1" dxf="1">
    <nc r="AR153">
      <v>-0.3</v>
    </nc>
    <odxf>
      <font>
        <sz val="10"/>
        <color auto="1"/>
      </font>
    </odxf>
    <ndxf>
      <font>
        <sz val="10"/>
        <color auto="1"/>
      </font>
    </ndxf>
  </rcc>
  <rcc rId="8577" sId="3" odxf="1" dxf="1">
    <nc r="AS153">
      <v>0</v>
    </nc>
    <odxf>
      <font>
        <sz val="10"/>
        <color auto="1"/>
      </font>
    </odxf>
    <ndxf>
      <font>
        <sz val="10"/>
        <color auto="1"/>
      </font>
    </ndxf>
  </rcc>
  <rcc rId="8578" sId="3" odxf="1" dxf="1">
    <nc r="AT153">
      <v>0</v>
    </nc>
    <odxf>
      <font>
        <sz val="10"/>
        <color auto="1"/>
      </font>
    </odxf>
    <ndxf>
      <font>
        <sz val="10"/>
        <color auto="1"/>
      </font>
    </ndxf>
  </rcc>
  <rcc rId="8579" sId="3" odxf="1" dxf="1">
    <nc r="AU153">
      <v>0</v>
    </nc>
    <odxf>
      <font>
        <sz val="10"/>
        <color auto="1"/>
      </font>
    </odxf>
    <ndxf>
      <font>
        <sz val="10"/>
        <color auto="1"/>
      </font>
    </ndxf>
  </rcc>
  <rcc rId="8580" sId="3" odxf="1" dxf="1">
    <nc r="AV153">
      <v>0</v>
    </nc>
    <odxf>
      <font>
        <sz val="10"/>
        <color auto="1"/>
      </font>
    </odxf>
    <ndxf>
      <font>
        <sz val="10"/>
        <color auto="1"/>
      </font>
    </ndxf>
  </rcc>
  <rcc rId="8581" sId="3" odxf="1" dxf="1">
    <nc r="AW153">
      <v>0</v>
    </nc>
    <odxf>
      <font>
        <sz val="10"/>
        <color auto="1"/>
      </font>
    </odxf>
    <ndxf>
      <font>
        <sz val="10"/>
        <color auto="1"/>
      </font>
    </ndxf>
  </rcc>
  <rcc rId="8582" sId="3" odxf="1" dxf="1">
    <nc r="AX153">
      <v>0</v>
    </nc>
    <odxf>
      <font>
        <sz val="10"/>
        <color auto="1"/>
      </font>
    </odxf>
    <ndxf>
      <font>
        <sz val="10"/>
        <color auto="1"/>
      </font>
    </ndxf>
  </rcc>
  <rcc rId="8583" sId="3" odxf="1" dxf="1">
    <nc r="AY153">
      <v>0</v>
    </nc>
    <odxf>
      <font>
        <sz val="10"/>
        <color auto="1"/>
      </font>
    </odxf>
    <ndxf>
      <font>
        <sz val="10"/>
        <color auto="1"/>
      </font>
    </ndxf>
  </rcc>
  <rcc rId="8584" sId="3" odxf="1" dxf="1">
    <nc r="AZ153">
      <v>0</v>
    </nc>
    <odxf>
      <font>
        <sz val="10"/>
        <color auto="1"/>
      </font>
    </odxf>
    <ndxf>
      <font>
        <sz val="10"/>
        <color auto="1"/>
      </font>
    </ndxf>
  </rcc>
  <rcc rId="8585" sId="3" odxf="1" dxf="1">
    <nc r="BA1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586" sId="3" odxf="1" dxf="1">
    <nc r="BB153">
      <v>0</v>
    </nc>
    <odxf>
      <font>
        <sz val="10"/>
        <color auto="1"/>
      </font>
    </odxf>
    <ndxf>
      <font>
        <sz val="10"/>
        <color auto="1"/>
      </font>
    </ndxf>
  </rcc>
  <rcc rId="8587" sId="3" odxf="1" dxf="1">
    <nc r="BC1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588" sId="3" odxf="1" dxf="1">
    <nc r="BD153">
      <v>0</v>
    </nc>
    <odxf>
      <font>
        <sz val="10"/>
        <color auto="1"/>
      </font>
    </odxf>
    <ndxf>
      <font>
        <sz val="10"/>
        <color auto="1"/>
      </font>
    </ndxf>
  </rcc>
  <rcc rId="8589" sId="3" odxf="1" dxf="1">
    <nc r="BE1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590" sId="3" odxf="1" dxf="1">
    <nc r="BF153">
      <v>6.3</v>
    </nc>
    <odxf>
      <font>
        <sz val="10"/>
        <color auto="1"/>
      </font>
    </odxf>
    <ndxf>
      <font>
        <sz val="10"/>
        <color auto="1"/>
      </font>
    </ndxf>
  </rcc>
  <rcc rId="8591" sId="3" odxf="1" dxf="1">
    <nc r="BG153">
      <v>37.4</v>
    </nc>
    <odxf>
      <font>
        <sz val="10"/>
        <color auto="1"/>
      </font>
    </odxf>
    <ndxf>
      <font>
        <sz val="10"/>
        <color auto="1"/>
      </font>
    </ndxf>
  </rcc>
  <rcc rId="8592" sId="3" odxf="1" dxf="1">
    <nc r="BH153">
      <v>0</v>
    </nc>
    <odxf>
      <font>
        <sz val="10"/>
        <color auto="1"/>
      </font>
    </odxf>
    <ndxf>
      <font>
        <sz val="10"/>
        <color auto="1"/>
      </font>
    </ndxf>
  </rcc>
  <rfmt sheetId="3" sqref="A153:XFD153" start="0" length="0">
    <dxf>
      <alignment vertical="center" wrapText="1"/>
    </dxf>
  </rfmt>
  <rfmt sheetId="3" sqref="A154" start="0" length="0">
    <dxf>
      <font>
        <sz val="10"/>
        <color auto="1"/>
      </font>
    </dxf>
  </rfmt>
  <rfmt sheetId="3" sqref="B154" start="0" length="0">
    <dxf>
      <font>
        <sz val="10"/>
        <color auto="1"/>
      </font>
    </dxf>
  </rfmt>
  <rfmt sheetId="3" sqref="C154" start="0" length="0">
    <dxf>
      <font>
        <sz val="10"/>
        <color auto="1"/>
      </font>
    </dxf>
  </rfmt>
  <rfmt sheetId="3" sqref="D154" start="0" length="0">
    <dxf>
      <font>
        <sz val="10"/>
        <color auto="1"/>
      </font>
    </dxf>
  </rfmt>
  <rcc rId="8593" sId="3" odxf="1" dxf="1">
    <oc r="E154" t="inlineStr">
      <is>
        <t>NMĐMT SOLAR PARK 3</t>
      </is>
    </oc>
    <nc r="E154" t="inlineStr">
      <is>
        <t>NMĐMT SOLAR PARK 2</t>
      </is>
    </nc>
    <odxf>
      <font>
        <sz val="10"/>
        <color auto="1"/>
      </font>
    </odxf>
    <ndxf>
      <font>
        <sz val="10"/>
        <color auto="1"/>
      </font>
    </ndxf>
  </rcc>
  <rfmt sheetId="3" sqref="F154" start="0" length="0">
    <dxf>
      <font>
        <sz val="10"/>
        <color auto="1"/>
      </font>
    </dxf>
  </rfmt>
  <rcc rId="8594" sId="3" odxf="1" dxf="1">
    <nc r="G15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595" sId="3" odxf="1" dxf="1">
    <nc r="H154">
      <v>158.9</v>
    </nc>
    <odxf>
      <font>
        <sz val="10"/>
        <color auto="1"/>
      </font>
    </odxf>
    <ndxf>
      <font>
        <sz val="10"/>
        <color auto="1"/>
      </font>
    </ndxf>
  </rcc>
  <rfmt sheetId="3" sqref="I154" start="0" length="0">
    <dxf>
      <font>
        <sz val="10"/>
        <color auto="1"/>
      </font>
    </dxf>
  </rfmt>
  <rcc rId="8596" sId="3" odxf="1" dxf="1">
    <nc r="J154">
      <v>0</v>
    </nc>
    <odxf>
      <font>
        <sz val="10"/>
        <color auto="1"/>
      </font>
    </odxf>
    <ndxf>
      <font>
        <sz val="10"/>
        <color auto="1"/>
      </font>
    </ndxf>
  </rcc>
  <rcc rId="8597" sId="3" odxf="1" dxf="1">
    <nc r="K154">
      <v>0</v>
    </nc>
    <odxf>
      <font>
        <sz val="10"/>
        <color auto="1"/>
      </font>
    </odxf>
    <ndxf>
      <font>
        <sz val="10"/>
        <color auto="1"/>
      </font>
    </ndxf>
  </rcc>
  <rcc rId="8598" sId="3" odxf="1" dxf="1">
    <nc r="L154">
      <v>0</v>
    </nc>
    <odxf>
      <font>
        <sz val="10"/>
        <color auto="1"/>
      </font>
    </odxf>
    <ndxf>
      <font>
        <sz val="10"/>
        <color auto="1"/>
      </font>
    </ndxf>
  </rcc>
  <rcc rId="8599" sId="3" odxf="1" dxf="1">
    <nc r="M154">
      <v>0</v>
    </nc>
    <odxf>
      <font>
        <sz val="10"/>
        <color auto="1"/>
      </font>
    </odxf>
    <ndxf>
      <font>
        <sz val="10"/>
        <color auto="1"/>
      </font>
    </ndxf>
  </rcc>
  <rcc rId="8600" sId="3" odxf="1" dxf="1">
    <nc r="N154">
      <v>0</v>
    </nc>
    <odxf>
      <font>
        <sz val="10"/>
        <color auto="1"/>
      </font>
    </odxf>
    <ndxf>
      <font>
        <sz val="10"/>
        <color auto="1"/>
      </font>
    </ndxf>
  </rcc>
  <rcc rId="8601" sId="3" odxf="1" dxf="1">
    <nc r="O154">
      <v>0</v>
    </nc>
    <odxf>
      <font>
        <sz val="10"/>
        <color auto="1"/>
      </font>
    </odxf>
    <ndxf>
      <font>
        <sz val="10"/>
        <color auto="1"/>
      </font>
    </ndxf>
  </rcc>
  <rcc rId="8602" sId="3" odxf="1" dxf="1">
    <nc r="P154">
      <v>0</v>
    </nc>
    <odxf>
      <font>
        <sz val="10"/>
        <color auto="1"/>
      </font>
    </odxf>
    <ndxf>
      <font>
        <sz val="10"/>
        <color auto="1"/>
      </font>
    </ndxf>
  </rcc>
  <rcc rId="8603" sId="3" odxf="1" dxf="1">
    <nc r="Q154">
      <v>0</v>
    </nc>
    <odxf>
      <font>
        <sz val="10"/>
        <color auto="1"/>
      </font>
    </odxf>
    <ndxf>
      <font>
        <sz val="10"/>
        <color auto="1"/>
      </font>
    </ndxf>
  </rcc>
  <rcc rId="8604" sId="3" odxf="1" dxf="1">
    <nc r="R154">
      <v>0</v>
    </nc>
    <odxf>
      <font>
        <sz val="10"/>
        <color auto="1"/>
      </font>
    </odxf>
    <ndxf>
      <font>
        <sz val="10"/>
        <color auto="1"/>
      </font>
    </ndxf>
  </rcc>
  <rcc rId="8605" sId="3" odxf="1" dxf="1">
    <nc r="S154">
      <v>0</v>
    </nc>
    <odxf>
      <font>
        <sz val="10"/>
        <color auto="1"/>
      </font>
    </odxf>
    <ndxf>
      <font>
        <sz val="10"/>
        <color auto="1"/>
      </font>
    </ndxf>
  </rcc>
  <rcc rId="8606" sId="3" odxf="1" dxf="1">
    <nc r="T154">
      <v>0</v>
    </nc>
    <odxf>
      <font>
        <sz val="10"/>
        <color auto="1"/>
      </font>
    </odxf>
    <ndxf>
      <font>
        <sz val="10"/>
        <color auto="1"/>
      </font>
    </ndxf>
  </rcc>
  <rcc rId="8607" sId="3" odxf="1" dxf="1">
    <nc r="U154">
      <v>0</v>
    </nc>
    <odxf>
      <font>
        <sz val="10"/>
        <color auto="1"/>
      </font>
    </odxf>
    <ndxf>
      <font>
        <sz val="10"/>
        <color auto="1"/>
      </font>
    </ndxf>
  </rcc>
  <rcc rId="8608" sId="3" odxf="1" dxf="1">
    <nc r="V154">
      <v>1.2</v>
    </nc>
    <odxf>
      <font>
        <sz val="10"/>
        <color auto="1"/>
      </font>
    </odxf>
    <ndxf>
      <font>
        <sz val="10"/>
        <color auto="1"/>
      </font>
    </ndxf>
  </rcc>
  <rcc rId="8609" sId="3" odxf="1" dxf="1">
    <nc r="W154">
      <v>1.6</v>
    </nc>
    <odxf>
      <font>
        <sz val="10"/>
        <color auto="1"/>
      </font>
    </odxf>
    <ndxf>
      <font>
        <sz val="10"/>
        <color auto="1"/>
      </font>
    </ndxf>
  </rcc>
  <rcc rId="8610" sId="3" odxf="1" dxf="1">
    <nc r="X154">
      <v>3.5</v>
    </nc>
    <odxf>
      <font>
        <sz val="10"/>
        <color auto="1"/>
      </font>
    </odxf>
    <ndxf>
      <font>
        <sz val="10"/>
        <color auto="1"/>
      </font>
    </ndxf>
  </rcc>
  <rcc rId="8611" sId="3" odxf="1" dxf="1">
    <nc r="Y154">
      <v>4.3</v>
    </nc>
    <odxf>
      <font>
        <sz val="10"/>
        <color auto="1"/>
      </font>
    </odxf>
    <ndxf>
      <font>
        <sz val="10"/>
        <color auto="1"/>
      </font>
    </ndxf>
  </rcc>
  <rcc rId="8612" sId="3" odxf="1" dxf="1">
    <nc r="Z154">
      <v>6.6</v>
    </nc>
    <odxf>
      <font>
        <sz val="10"/>
        <color auto="1"/>
      </font>
    </odxf>
    <ndxf>
      <font>
        <sz val="10"/>
        <color auto="1"/>
      </font>
    </ndxf>
  </rcc>
  <rcc rId="8613" sId="3" odxf="1" dxf="1">
    <nc r="AA154">
      <v>6.7</v>
    </nc>
    <odxf>
      <font>
        <sz val="10"/>
        <color auto="1"/>
      </font>
    </odxf>
    <ndxf>
      <font>
        <sz val="10"/>
        <color auto="1"/>
      </font>
    </ndxf>
  </rcc>
  <rcc rId="8614" sId="3" odxf="1" dxf="1">
    <nc r="AB154">
      <v>19.899999999999999</v>
    </nc>
    <odxf>
      <font>
        <sz val="10"/>
        <color auto="1"/>
      </font>
    </odxf>
    <ndxf>
      <font>
        <sz val="10"/>
        <color auto="1"/>
      </font>
    </ndxf>
  </rcc>
  <rcc rId="8615" sId="3" odxf="1" dxf="1">
    <nc r="AC154">
      <v>24.7</v>
    </nc>
    <odxf>
      <font>
        <sz val="10"/>
        <color auto="1"/>
      </font>
    </odxf>
    <ndxf>
      <font>
        <sz val="10"/>
        <color auto="1"/>
      </font>
    </ndxf>
  </rcc>
  <rcc rId="8616" sId="3" odxf="1" dxf="1">
    <nc r="AD154">
      <v>34.4</v>
    </nc>
    <odxf>
      <font>
        <sz val="10"/>
        <color auto="1"/>
      </font>
    </odxf>
    <ndxf>
      <font>
        <sz val="10"/>
        <color auto="1"/>
      </font>
    </ndxf>
  </rcc>
  <rcc rId="8617" sId="3" odxf="1" dxf="1">
    <nc r="AE154">
      <v>31.6</v>
    </nc>
    <odxf>
      <font>
        <sz val="10"/>
        <color auto="1"/>
      </font>
    </odxf>
    <ndxf>
      <font>
        <sz val="10"/>
        <color auto="1"/>
      </font>
    </ndxf>
  </rcc>
  <rcc rId="8618" sId="3" odxf="1" dxf="1">
    <nc r="AF154">
      <v>24.8</v>
    </nc>
    <odxf>
      <font>
        <sz val="10"/>
        <color auto="1"/>
      </font>
    </odxf>
    <ndxf>
      <font>
        <sz val="10"/>
        <color auto="1"/>
      </font>
    </ndxf>
  </rcc>
  <rcc rId="8619" sId="3" odxf="1" dxf="1">
    <nc r="AG154">
      <v>21</v>
    </nc>
    <odxf>
      <font>
        <sz val="10"/>
        <color auto="1"/>
      </font>
    </odxf>
    <ndxf>
      <font>
        <sz val="10"/>
        <color auto="1"/>
      </font>
    </ndxf>
  </rcc>
  <rcc rId="8620" sId="3" odxf="1" dxf="1">
    <nc r="AH154">
      <v>14.2</v>
    </nc>
    <odxf>
      <font>
        <sz val="10"/>
        <color auto="1"/>
      </font>
    </odxf>
    <ndxf>
      <font>
        <sz val="10"/>
        <color auto="1"/>
      </font>
    </ndxf>
  </rcc>
  <rcc rId="8621" sId="3" odxf="1" dxf="1">
    <nc r="AI154">
      <v>16.7</v>
    </nc>
    <odxf>
      <font>
        <sz val="10"/>
        <color auto="1"/>
      </font>
    </odxf>
    <ndxf>
      <font>
        <sz val="10"/>
        <color auto="1"/>
      </font>
    </ndxf>
  </rcc>
  <rcc rId="8622" sId="3" odxf="1" dxf="1">
    <nc r="AJ154">
      <v>34.200000000000003</v>
    </nc>
    <odxf>
      <font>
        <sz val="10"/>
        <color auto="1"/>
      </font>
    </odxf>
    <ndxf>
      <font>
        <sz val="10"/>
        <color auto="1"/>
      </font>
    </ndxf>
  </rcc>
  <rcc rId="8623" sId="3" odxf="1" dxf="1">
    <nc r="AK154">
      <v>21.4</v>
    </nc>
    <odxf>
      <font>
        <sz val="10"/>
        <color auto="1"/>
      </font>
    </odxf>
    <ndxf>
      <font>
        <sz val="10"/>
        <color auto="1"/>
      </font>
    </ndxf>
  </rcc>
  <rcc rId="8624" sId="3" odxf="1" dxf="1">
    <nc r="AL154">
      <v>16.2</v>
    </nc>
    <odxf>
      <font>
        <sz val="10"/>
        <color auto="1"/>
      </font>
    </odxf>
    <ndxf>
      <font>
        <sz val="10"/>
        <color auto="1"/>
      </font>
    </ndxf>
  </rcc>
  <rcc rId="8625" sId="3" odxf="1" dxf="1">
    <nc r="AM154">
      <v>29.5</v>
    </nc>
    <odxf>
      <font>
        <sz val="10"/>
        <color auto="1"/>
      </font>
    </odxf>
    <ndxf>
      <font>
        <sz val="10"/>
        <color auto="1"/>
      </font>
    </ndxf>
  </rcc>
  <rcc rId="8626" sId="3" odxf="1" dxf="1">
    <nc r="AN154">
      <v>15.3</v>
    </nc>
    <odxf>
      <font>
        <sz val="10"/>
        <color auto="1"/>
      </font>
    </odxf>
    <ndxf>
      <font>
        <sz val="10"/>
        <color auto="1"/>
      </font>
    </ndxf>
  </rcc>
  <rcc rId="8627" sId="3" odxf="1" dxf="1">
    <nc r="AO154">
      <v>4.8</v>
    </nc>
    <odxf>
      <font>
        <sz val="10"/>
        <color auto="1"/>
      </font>
    </odxf>
    <ndxf>
      <font>
        <sz val="10"/>
        <color auto="1"/>
      </font>
    </ndxf>
  </rcc>
  <rcc rId="8628" sId="3" odxf="1" dxf="1">
    <nc r="AP154">
      <v>5.2</v>
    </nc>
    <odxf>
      <font>
        <sz val="10"/>
        <color auto="1"/>
      </font>
    </odxf>
    <ndxf>
      <font>
        <sz val="10"/>
        <color auto="1"/>
      </font>
    </ndxf>
  </rcc>
  <rcc rId="8629" sId="3" odxf="1" dxf="1">
    <nc r="AQ154">
      <v>2.2000000000000002</v>
    </nc>
    <odxf>
      <font>
        <sz val="10"/>
        <color auto="1"/>
      </font>
    </odxf>
    <ndxf>
      <font>
        <sz val="10"/>
        <color auto="1"/>
      </font>
    </ndxf>
  </rcc>
  <rcc rId="8630" sId="3" odxf="1" dxf="1">
    <nc r="AR154">
      <v>0.2</v>
    </nc>
    <odxf>
      <font>
        <sz val="10"/>
        <color auto="1"/>
      </font>
    </odxf>
    <ndxf>
      <font>
        <sz val="10"/>
        <color auto="1"/>
      </font>
    </ndxf>
  </rcc>
  <rcc rId="8631" sId="3" odxf="1" dxf="1">
    <nc r="AS154">
      <v>0</v>
    </nc>
    <odxf>
      <font>
        <sz val="10"/>
        <color auto="1"/>
      </font>
    </odxf>
    <ndxf>
      <font>
        <sz val="10"/>
        <color auto="1"/>
      </font>
    </ndxf>
  </rcc>
  <rcc rId="8632" sId="3" odxf="1" dxf="1">
    <nc r="AT154">
      <v>0</v>
    </nc>
    <odxf>
      <font>
        <sz val="10"/>
        <color auto="1"/>
      </font>
    </odxf>
    <ndxf>
      <font>
        <sz val="10"/>
        <color auto="1"/>
      </font>
    </ndxf>
  </rcc>
  <rcc rId="8633" sId="3" odxf="1" dxf="1">
    <nc r="AU154">
      <v>0</v>
    </nc>
    <odxf>
      <font>
        <sz val="10"/>
        <color auto="1"/>
      </font>
    </odxf>
    <ndxf>
      <font>
        <sz val="10"/>
        <color auto="1"/>
      </font>
    </ndxf>
  </rcc>
  <rcc rId="8634" sId="3" odxf="1" dxf="1">
    <nc r="AV154">
      <v>0</v>
    </nc>
    <odxf>
      <font>
        <sz val="10"/>
        <color auto="1"/>
      </font>
    </odxf>
    <ndxf>
      <font>
        <sz val="10"/>
        <color auto="1"/>
      </font>
    </ndxf>
  </rcc>
  <rcc rId="8635" sId="3" odxf="1" dxf="1">
    <nc r="AW154">
      <v>0</v>
    </nc>
    <odxf>
      <font>
        <sz val="10"/>
        <color auto="1"/>
      </font>
    </odxf>
    <ndxf>
      <font>
        <sz val="10"/>
        <color auto="1"/>
      </font>
    </ndxf>
  </rcc>
  <rcc rId="8636" sId="3" odxf="1" dxf="1">
    <nc r="AX154">
      <v>0</v>
    </nc>
    <odxf>
      <font>
        <sz val="10"/>
        <color auto="1"/>
      </font>
    </odxf>
    <ndxf>
      <font>
        <sz val="10"/>
        <color auto="1"/>
      </font>
    </ndxf>
  </rcc>
  <rcc rId="8637" sId="3" odxf="1" dxf="1">
    <nc r="AY154">
      <v>0</v>
    </nc>
    <odxf>
      <font>
        <sz val="10"/>
        <color auto="1"/>
      </font>
    </odxf>
    <ndxf>
      <font>
        <sz val="10"/>
        <color auto="1"/>
      </font>
    </ndxf>
  </rcc>
  <rcc rId="8638" sId="3" odxf="1" dxf="1">
    <nc r="AZ154">
      <v>0</v>
    </nc>
    <odxf>
      <font>
        <sz val="10"/>
        <color auto="1"/>
      </font>
    </odxf>
    <ndxf>
      <font>
        <sz val="10"/>
        <color auto="1"/>
      </font>
    </ndxf>
  </rcc>
  <rcc rId="8639" sId="3" odxf="1" dxf="1">
    <nc r="BA1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640" sId="3" odxf="1" dxf="1">
    <nc r="BB154">
      <v>0</v>
    </nc>
    <odxf>
      <font>
        <sz val="10"/>
        <color auto="1"/>
      </font>
    </odxf>
    <ndxf>
      <font>
        <sz val="10"/>
        <color auto="1"/>
      </font>
    </ndxf>
  </rcc>
  <rcc rId="8641" sId="3" odxf="1" dxf="1">
    <nc r="BC1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642" sId="3" odxf="1" dxf="1">
    <nc r="BD154">
      <v>0</v>
    </nc>
    <odxf>
      <font>
        <sz val="10"/>
        <color auto="1"/>
      </font>
    </odxf>
    <ndxf>
      <font>
        <sz val="10"/>
        <color auto="1"/>
      </font>
    </ndxf>
  </rcc>
  <rcc rId="8643" sId="3" odxf="1" dxf="1">
    <nc r="BE1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644" sId="3" odxf="1" dxf="1">
    <nc r="BF154">
      <v>6.6</v>
    </nc>
    <odxf>
      <font>
        <sz val="10"/>
        <color auto="1"/>
      </font>
    </odxf>
    <ndxf>
      <font>
        <sz val="10"/>
        <color auto="1"/>
      </font>
    </ndxf>
  </rcc>
  <rcc rId="8645" sId="3" odxf="1" dxf="1">
    <nc r="BG154">
      <v>39.1</v>
    </nc>
    <odxf>
      <font>
        <sz val="10"/>
        <color auto="1"/>
      </font>
    </odxf>
    <ndxf>
      <font>
        <sz val="10"/>
        <color auto="1"/>
      </font>
    </ndxf>
  </rcc>
  <rcc rId="8646" sId="3" odxf="1" dxf="1">
    <nc r="BH154">
      <v>0</v>
    </nc>
    <odxf>
      <font>
        <sz val="10"/>
        <color auto="1"/>
      </font>
    </odxf>
    <ndxf>
      <font>
        <sz val="10"/>
        <color auto="1"/>
      </font>
    </ndxf>
  </rcc>
  <rfmt sheetId="3" sqref="A154:XFD154" start="0" length="0">
    <dxf>
      <alignment vertical="center" wrapText="1"/>
    </dxf>
  </rfmt>
  <rfmt sheetId="3" sqref="A155" start="0" length="0">
    <dxf>
      <font>
        <sz val="10"/>
        <color auto="1"/>
      </font>
    </dxf>
  </rfmt>
  <rfmt sheetId="3" sqref="B155" start="0" length="0">
    <dxf>
      <font>
        <sz val="10"/>
        <color auto="1"/>
      </font>
    </dxf>
  </rfmt>
  <rfmt sheetId="3" sqref="C155" start="0" length="0">
    <dxf>
      <font>
        <sz val="10"/>
        <color auto="1"/>
      </font>
    </dxf>
  </rfmt>
  <rfmt sheetId="3" sqref="D155" start="0" length="0">
    <dxf>
      <font>
        <sz val="10"/>
        <color auto="1"/>
      </font>
    </dxf>
  </rfmt>
  <rcc rId="8647" sId="3" odxf="1" dxf="1">
    <oc r="E155" t="inlineStr">
      <is>
        <t>NMĐMT SOLAR PARK 3</t>
      </is>
    </oc>
    <nc r="E155" t="inlineStr">
      <is>
        <t>NMĐMT SOLAR PARK 2</t>
      </is>
    </nc>
    <odxf>
      <font>
        <sz val="10"/>
        <color auto="1"/>
      </font>
    </odxf>
    <ndxf>
      <font>
        <sz val="10"/>
        <color auto="1"/>
      </font>
    </ndxf>
  </rcc>
  <rfmt sheetId="3" sqref="F155" start="0" length="0">
    <dxf>
      <font>
        <sz val="10"/>
        <color auto="1"/>
      </font>
    </dxf>
  </rfmt>
  <rcc rId="8648" sId="3" odxf="1" dxf="1">
    <nc r="G15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649" sId="3" odxf="1" dxf="1">
    <nc r="H155">
      <v>158.9</v>
    </nc>
    <odxf>
      <font>
        <sz val="10"/>
        <color auto="1"/>
      </font>
    </odxf>
    <ndxf>
      <font>
        <sz val="10"/>
        <color auto="1"/>
      </font>
    </ndxf>
  </rcc>
  <rfmt sheetId="3" sqref="I155" start="0" length="0">
    <dxf>
      <font>
        <sz val="10"/>
        <color auto="1"/>
      </font>
    </dxf>
  </rfmt>
  <rcc rId="8650" sId="3" odxf="1" dxf="1">
    <nc r="J155">
      <v>0.1</v>
    </nc>
    <odxf>
      <font>
        <sz val="10"/>
        <color auto="1"/>
      </font>
    </odxf>
    <ndxf>
      <font>
        <sz val="10"/>
        <color auto="1"/>
      </font>
    </ndxf>
  </rcc>
  <rcc rId="8651" sId="3" odxf="1" dxf="1">
    <nc r="K155">
      <v>0.1</v>
    </nc>
    <odxf>
      <font>
        <sz val="10"/>
        <color auto="1"/>
      </font>
    </odxf>
    <ndxf>
      <font>
        <sz val="10"/>
        <color auto="1"/>
      </font>
    </ndxf>
  </rcc>
  <rcc rId="8652" sId="3" odxf="1" dxf="1">
    <nc r="L155">
      <v>0.1</v>
    </nc>
    <odxf>
      <font>
        <sz val="10"/>
        <color auto="1"/>
      </font>
    </odxf>
    <ndxf>
      <font>
        <sz val="10"/>
        <color auto="1"/>
      </font>
    </ndxf>
  </rcc>
  <rcc rId="8653" sId="3" odxf="1" dxf="1">
    <nc r="M155">
      <v>0.1</v>
    </nc>
    <odxf>
      <font>
        <sz val="10"/>
        <color auto="1"/>
      </font>
    </odxf>
    <ndxf>
      <font>
        <sz val="10"/>
        <color auto="1"/>
      </font>
    </ndxf>
  </rcc>
  <rcc rId="8654" sId="3" odxf="1" dxf="1">
    <nc r="N155">
      <v>0.1</v>
    </nc>
    <odxf>
      <font>
        <sz val="10"/>
        <color auto="1"/>
      </font>
    </odxf>
    <ndxf>
      <font>
        <sz val="10"/>
        <color auto="1"/>
      </font>
    </ndxf>
  </rcc>
  <rcc rId="8655" sId="3" odxf="1" dxf="1">
    <nc r="O155">
      <v>0.1</v>
    </nc>
    <odxf>
      <font>
        <sz val="10"/>
        <color auto="1"/>
      </font>
    </odxf>
    <ndxf>
      <font>
        <sz val="10"/>
        <color auto="1"/>
      </font>
    </ndxf>
  </rcc>
  <rcc rId="8656" sId="3" odxf="1" dxf="1">
    <nc r="P155">
      <v>0.1</v>
    </nc>
    <odxf>
      <font>
        <sz val="10"/>
        <color auto="1"/>
      </font>
    </odxf>
    <ndxf>
      <font>
        <sz val="10"/>
        <color auto="1"/>
      </font>
    </ndxf>
  </rcc>
  <rcc rId="8657" sId="3" odxf="1" dxf="1">
    <nc r="Q155">
      <v>0.1</v>
    </nc>
    <odxf>
      <font>
        <sz val="10"/>
        <color auto="1"/>
      </font>
    </odxf>
    <ndxf>
      <font>
        <sz val="10"/>
        <color auto="1"/>
      </font>
    </ndxf>
  </rcc>
  <rcc rId="8658" sId="3" odxf="1" dxf="1">
    <nc r="R155">
      <v>0.1</v>
    </nc>
    <odxf>
      <font>
        <sz val="10"/>
        <color auto="1"/>
      </font>
    </odxf>
    <ndxf>
      <font>
        <sz val="10"/>
        <color auto="1"/>
      </font>
    </ndxf>
  </rcc>
  <rcc rId="8659" sId="3" odxf="1" dxf="1">
    <nc r="S155">
      <v>0.1</v>
    </nc>
    <odxf>
      <font>
        <sz val="10"/>
        <color auto="1"/>
      </font>
    </odxf>
    <ndxf>
      <font>
        <sz val="10"/>
        <color auto="1"/>
      </font>
    </ndxf>
  </rcc>
  <rcc rId="8660" sId="3" odxf="1" dxf="1">
    <nc r="T155">
      <v>0.1</v>
    </nc>
    <odxf>
      <font>
        <sz val="10"/>
        <color auto="1"/>
      </font>
    </odxf>
    <ndxf>
      <font>
        <sz val="10"/>
        <color auto="1"/>
      </font>
    </ndxf>
  </rcc>
  <rcc rId="8661" sId="3" odxf="1" dxf="1">
    <nc r="U155">
      <v>0.1</v>
    </nc>
    <odxf>
      <font>
        <sz val="10"/>
        <color auto="1"/>
      </font>
    </odxf>
    <ndxf>
      <font>
        <sz val="10"/>
        <color auto="1"/>
      </font>
    </ndxf>
  </rcc>
  <rcc rId="8662" sId="3" odxf="1" dxf="1">
    <nc r="V155">
      <v>0.1</v>
    </nc>
    <odxf>
      <font>
        <sz val="10"/>
        <color auto="1"/>
      </font>
    </odxf>
    <ndxf>
      <font>
        <sz val="10"/>
        <color auto="1"/>
      </font>
    </ndxf>
  </rcc>
  <rcc rId="8663" sId="3" odxf="1" dxf="1">
    <nc r="W155">
      <v>0.1</v>
    </nc>
    <odxf>
      <font>
        <sz val="10"/>
        <color auto="1"/>
      </font>
    </odxf>
    <ndxf>
      <font>
        <sz val="10"/>
        <color auto="1"/>
      </font>
    </ndxf>
  </rcc>
  <rcc rId="8664" sId="3" odxf="1" dxf="1">
    <nc r="X155">
      <v>0.1</v>
    </nc>
    <odxf>
      <font>
        <sz val="10"/>
        <color auto="1"/>
      </font>
    </odxf>
    <ndxf>
      <font>
        <sz val="10"/>
        <color auto="1"/>
      </font>
    </ndxf>
  </rcc>
  <rcc rId="8665" sId="3" odxf="1" dxf="1">
    <nc r="Y155">
      <v>0.1</v>
    </nc>
    <odxf>
      <font>
        <sz val="10"/>
        <color auto="1"/>
      </font>
    </odxf>
    <ndxf>
      <font>
        <sz val="10"/>
        <color auto="1"/>
      </font>
    </ndxf>
  </rcc>
  <rcc rId="8666" sId="3" odxf="1" dxf="1">
    <nc r="Z155">
      <v>0.3</v>
    </nc>
    <odxf>
      <font>
        <sz val="10"/>
        <color auto="1"/>
      </font>
    </odxf>
    <ndxf>
      <font>
        <sz val="10"/>
        <color auto="1"/>
      </font>
    </ndxf>
  </rcc>
  <rcc rId="8667" sId="3" odxf="1" dxf="1">
    <nc r="AA155">
      <v>0.3</v>
    </nc>
    <odxf>
      <font>
        <sz val="10"/>
        <color auto="1"/>
      </font>
    </odxf>
    <ndxf>
      <font>
        <sz val="10"/>
        <color auto="1"/>
      </font>
    </ndxf>
  </rcc>
  <rcc rId="8668" sId="3" odxf="1" dxf="1">
    <nc r="AB155">
      <v>1.5</v>
    </nc>
    <odxf>
      <font>
        <sz val="10"/>
        <color auto="1"/>
      </font>
    </odxf>
    <ndxf>
      <font>
        <sz val="10"/>
        <color auto="1"/>
      </font>
    </ndxf>
  </rcc>
  <rcc rId="8669" sId="3" odxf="1" dxf="1">
    <nc r="AC155">
      <v>2.1</v>
    </nc>
    <odxf>
      <font>
        <sz val="10"/>
        <color auto="1"/>
      </font>
    </odxf>
    <ndxf>
      <font>
        <sz val="10"/>
        <color auto="1"/>
      </font>
    </ndxf>
  </rcc>
  <rcc rId="8670" sId="3" odxf="1" dxf="1">
    <nc r="AD155">
      <v>4.0999999999999996</v>
    </nc>
    <odxf>
      <font>
        <sz val="10"/>
        <color auto="1"/>
      </font>
    </odxf>
    <ndxf>
      <font>
        <sz val="10"/>
        <color auto="1"/>
      </font>
    </ndxf>
  </rcc>
  <rcc rId="8671" sId="3" odxf="1" dxf="1">
    <nc r="AE155">
      <v>5</v>
    </nc>
    <odxf>
      <font>
        <sz val="10"/>
        <color auto="1"/>
      </font>
    </odxf>
    <ndxf>
      <font>
        <sz val="10"/>
        <color auto="1"/>
      </font>
    </ndxf>
  </rcc>
  <rcc rId="8672" sId="3" odxf="1" dxf="1">
    <nc r="AF155">
      <v>5.9</v>
    </nc>
    <odxf>
      <font>
        <sz val="10"/>
        <color auto="1"/>
      </font>
    </odxf>
    <ndxf>
      <font>
        <sz val="10"/>
        <color auto="1"/>
      </font>
    </ndxf>
  </rcc>
  <rcc rId="8673" sId="3" odxf="1" dxf="1">
    <nc r="AG155">
      <v>5.8</v>
    </nc>
    <odxf>
      <font>
        <sz val="10"/>
        <color auto="1"/>
      </font>
    </odxf>
    <ndxf>
      <font>
        <sz val="10"/>
        <color auto="1"/>
      </font>
    </ndxf>
  </rcc>
  <rcc rId="8674" sId="3" odxf="1" dxf="1">
    <nc r="AH155">
      <v>1.9</v>
    </nc>
    <odxf>
      <font>
        <sz val="10"/>
        <color auto="1"/>
      </font>
    </odxf>
    <ndxf>
      <font>
        <sz val="10"/>
        <color auto="1"/>
      </font>
    </ndxf>
  </rcc>
  <rcc rId="8675" sId="3" odxf="1" dxf="1">
    <nc r="AI155">
      <v>1.1000000000000001</v>
    </nc>
    <odxf>
      <font>
        <sz val="10"/>
        <color auto="1"/>
      </font>
    </odxf>
    <ndxf>
      <font>
        <sz val="10"/>
        <color auto="1"/>
      </font>
    </ndxf>
  </rcc>
  <rcc rId="8676" sId="3" odxf="1" dxf="1">
    <nc r="AJ155">
      <v>4.2</v>
    </nc>
    <odxf>
      <font>
        <sz val="10"/>
        <color auto="1"/>
      </font>
    </odxf>
    <ndxf>
      <font>
        <sz val="10"/>
        <color auto="1"/>
      </font>
    </ndxf>
  </rcc>
  <rcc rId="8677" sId="3" odxf="1" dxf="1">
    <nc r="AK155">
      <v>1.6</v>
    </nc>
    <odxf>
      <font>
        <sz val="10"/>
        <color auto="1"/>
      </font>
    </odxf>
    <ndxf>
      <font>
        <sz val="10"/>
        <color auto="1"/>
      </font>
    </ndxf>
  </rcc>
  <rcc rId="8678" sId="3" odxf="1" dxf="1">
    <nc r="AL155">
      <v>0.8</v>
    </nc>
    <odxf>
      <font>
        <sz val="10"/>
        <color auto="1"/>
      </font>
    </odxf>
    <ndxf>
      <font>
        <sz val="10"/>
        <color auto="1"/>
      </font>
    </ndxf>
  </rcc>
  <rcc rId="8679" sId="3" odxf="1" dxf="1">
    <nc r="AM155">
      <v>3.1</v>
    </nc>
    <odxf>
      <font>
        <sz val="10"/>
        <color auto="1"/>
      </font>
    </odxf>
    <ndxf>
      <font>
        <sz val="10"/>
        <color auto="1"/>
      </font>
    </ndxf>
  </rcc>
  <rcc rId="8680" sId="3" odxf="1" dxf="1">
    <nc r="AN155">
      <v>0.8</v>
    </nc>
    <odxf>
      <font>
        <sz val="10"/>
        <color auto="1"/>
      </font>
    </odxf>
    <ndxf>
      <font>
        <sz val="10"/>
        <color auto="1"/>
      </font>
    </ndxf>
  </rcc>
  <rcc rId="8681" sId="3" odxf="1" dxf="1">
    <nc r="AO155">
      <v>0.2</v>
    </nc>
    <odxf>
      <font>
        <sz val="10"/>
        <color auto="1"/>
      </font>
    </odxf>
    <ndxf>
      <font>
        <sz val="10"/>
        <color auto="1"/>
      </font>
    </ndxf>
  </rcc>
  <rcc rId="8682" sId="3" odxf="1" dxf="1">
    <nc r="AP155">
      <v>0.2</v>
    </nc>
    <odxf>
      <font>
        <sz val="10"/>
        <color auto="1"/>
      </font>
    </odxf>
    <ndxf>
      <font>
        <sz val="10"/>
        <color auto="1"/>
      </font>
    </ndxf>
  </rcc>
  <rcc rId="8683" sId="3" odxf="1" dxf="1">
    <nc r="AQ155">
      <v>0.2</v>
    </nc>
    <odxf>
      <font>
        <sz val="10"/>
        <color auto="1"/>
      </font>
    </odxf>
    <ndxf>
      <font>
        <sz val="10"/>
        <color auto="1"/>
      </font>
    </ndxf>
  </rcc>
  <rcc rId="8684" sId="3" odxf="1" dxf="1">
    <nc r="AR155">
      <v>0.2</v>
    </nc>
    <odxf>
      <font>
        <sz val="10"/>
        <color auto="1"/>
      </font>
    </odxf>
    <ndxf>
      <font>
        <sz val="10"/>
        <color auto="1"/>
      </font>
    </ndxf>
  </rcc>
  <rcc rId="8685" sId="3" odxf="1" dxf="1">
    <nc r="AS155">
      <v>0</v>
    </nc>
    <odxf>
      <font>
        <sz val="10"/>
        <color auto="1"/>
      </font>
    </odxf>
    <ndxf>
      <font>
        <sz val="10"/>
        <color auto="1"/>
      </font>
    </ndxf>
  </rcc>
  <rcc rId="8686" sId="3" odxf="1" dxf="1">
    <nc r="AT155">
      <v>0</v>
    </nc>
    <odxf>
      <font>
        <sz val="10"/>
        <color auto="1"/>
      </font>
    </odxf>
    <ndxf>
      <font>
        <sz val="10"/>
        <color auto="1"/>
      </font>
    </ndxf>
  </rcc>
  <rcc rId="8687" sId="3" odxf="1" dxf="1">
    <nc r="AU155">
      <v>0</v>
    </nc>
    <odxf>
      <font>
        <sz val="10"/>
        <color auto="1"/>
      </font>
    </odxf>
    <ndxf>
      <font>
        <sz val="10"/>
        <color auto="1"/>
      </font>
    </ndxf>
  </rcc>
  <rcc rId="8688" sId="3" odxf="1" dxf="1">
    <nc r="AV155">
      <v>0</v>
    </nc>
    <odxf>
      <font>
        <sz val="10"/>
        <color auto="1"/>
      </font>
    </odxf>
    <ndxf>
      <font>
        <sz val="10"/>
        <color auto="1"/>
      </font>
    </ndxf>
  </rcc>
  <rcc rId="8689" sId="3" odxf="1" dxf="1">
    <nc r="AW155">
      <v>0</v>
    </nc>
    <odxf>
      <font>
        <sz val="10"/>
        <color auto="1"/>
      </font>
    </odxf>
    <ndxf>
      <font>
        <sz val="10"/>
        <color auto="1"/>
      </font>
    </ndxf>
  </rcc>
  <rcc rId="8690" sId="3" odxf="1" dxf="1">
    <nc r="AX155">
      <v>0</v>
    </nc>
    <odxf>
      <font>
        <sz val="10"/>
        <color auto="1"/>
      </font>
    </odxf>
    <ndxf>
      <font>
        <sz val="10"/>
        <color auto="1"/>
      </font>
    </ndxf>
  </rcc>
  <rcc rId="8691" sId="3" odxf="1" dxf="1">
    <nc r="AY155">
      <v>0</v>
    </nc>
    <odxf>
      <font>
        <sz val="10"/>
        <color auto="1"/>
      </font>
    </odxf>
    <ndxf>
      <font>
        <sz val="10"/>
        <color auto="1"/>
      </font>
    </ndxf>
  </rcc>
  <rcc rId="8692" sId="3" odxf="1" dxf="1">
    <nc r="AZ155">
      <v>0</v>
    </nc>
    <odxf>
      <font>
        <sz val="10"/>
        <color auto="1"/>
      </font>
    </odxf>
    <ndxf>
      <font>
        <sz val="10"/>
        <color auto="1"/>
      </font>
    </ndxf>
  </rcc>
  <rcc rId="8693" sId="3" odxf="1" dxf="1">
    <nc r="BA1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694" sId="3" odxf="1" dxf="1">
    <nc r="BB155">
      <v>0</v>
    </nc>
    <odxf>
      <font>
        <sz val="10"/>
        <color auto="1"/>
      </font>
    </odxf>
    <ndxf>
      <font>
        <sz val="10"/>
        <color auto="1"/>
      </font>
    </ndxf>
  </rcc>
  <rcc rId="8695" sId="3" odxf="1" dxf="1">
    <nc r="BC1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696" sId="3" odxf="1" dxf="1">
    <nc r="BD155">
      <v>0</v>
    </nc>
    <odxf>
      <font>
        <sz val="10"/>
        <color auto="1"/>
      </font>
    </odxf>
    <ndxf>
      <font>
        <sz val="10"/>
        <color auto="1"/>
      </font>
    </ndxf>
  </rcc>
  <rcc rId="8697" sId="3" odxf="1" dxf="1">
    <nc r="BE1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698" sId="3" odxf="1" dxf="1">
    <nc r="BF155">
      <v>6.6</v>
    </nc>
    <odxf>
      <font>
        <sz val="10"/>
        <color auto="1"/>
      </font>
    </odxf>
    <ndxf>
      <font>
        <sz val="10"/>
        <color auto="1"/>
      </font>
    </ndxf>
  </rcc>
  <rcc rId="8699" sId="3" odxf="1" dxf="1">
    <nc r="BG155">
      <v>39.1</v>
    </nc>
    <odxf>
      <font>
        <sz val="10"/>
        <color auto="1"/>
      </font>
    </odxf>
    <ndxf>
      <font>
        <sz val="10"/>
        <color auto="1"/>
      </font>
    </ndxf>
  </rcc>
  <rcc rId="8700" sId="3" odxf="1" dxf="1">
    <nc r="BH155">
      <v>0</v>
    </nc>
    <odxf>
      <font>
        <sz val="10"/>
        <color auto="1"/>
      </font>
    </odxf>
    <ndxf>
      <font>
        <sz val="10"/>
        <color auto="1"/>
      </font>
    </ndxf>
  </rcc>
  <rfmt sheetId="3" sqref="A155:XFD155" start="0" length="0">
    <dxf>
      <alignment vertical="center" wrapText="1"/>
    </dxf>
  </rfmt>
  <rfmt sheetId="3" sqref="A156" start="0" length="0">
    <dxf>
      <font>
        <sz val="10"/>
        <color auto="1"/>
      </font>
    </dxf>
  </rfmt>
  <rfmt sheetId="3" sqref="B156" start="0" length="0">
    <dxf>
      <font>
        <sz val="10"/>
        <color auto="1"/>
      </font>
    </dxf>
  </rfmt>
  <rfmt sheetId="3" sqref="C156" start="0" length="0">
    <dxf>
      <font>
        <sz val="10"/>
        <color auto="1"/>
      </font>
    </dxf>
  </rfmt>
  <rfmt sheetId="3" sqref="D156" start="0" length="0">
    <dxf>
      <font>
        <sz val="10"/>
        <color auto="1"/>
      </font>
    </dxf>
  </rfmt>
  <rcc rId="8701" sId="3" odxf="1" dxf="1">
    <oc r="E156" t="inlineStr">
      <is>
        <t>NMĐMT SOLAR PARK 4</t>
      </is>
    </oc>
    <nc r="E156" t="inlineStr">
      <is>
        <t>NMĐMT SOLAR PARK 3</t>
      </is>
    </nc>
    <odxf>
      <font>
        <sz val="10"/>
        <color auto="1"/>
      </font>
    </odxf>
    <ndxf>
      <font>
        <sz val="10"/>
        <color auto="1"/>
      </font>
    </ndxf>
  </rcc>
  <rfmt sheetId="3" sqref="F156" start="0" length="0">
    <dxf>
      <font>
        <sz val="10"/>
        <color auto="1"/>
      </font>
    </dxf>
  </rfmt>
  <rcc rId="8702" sId="3" odxf="1" dxf="1">
    <nc r="G15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703" sId="3" odxf="1" dxf="1">
    <nc r="H156">
      <v>154</v>
    </nc>
    <odxf>
      <font>
        <sz val="10"/>
        <color auto="1"/>
      </font>
    </odxf>
    <ndxf>
      <font>
        <sz val="10"/>
        <color auto="1"/>
      </font>
    </ndxf>
  </rcc>
  <rfmt sheetId="3" sqref="I156" start="0" length="0">
    <dxf>
      <font>
        <sz val="10"/>
        <color auto="1"/>
      </font>
    </dxf>
  </rfmt>
  <rcc rId="8704" sId="3" odxf="1" dxf="1">
    <nc r="J156">
      <v>0.1</v>
    </nc>
    <odxf>
      <font>
        <sz val="10"/>
        <color auto="1"/>
      </font>
    </odxf>
    <ndxf>
      <font>
        <sz val="10"/>
        <color auto="1"/>
      </font>
    </ndxf>
  </rcc>
  <rcc rId="8705" sId="3" odxf="1" dxf="1">
    <nc r="K156">
      <v>0.1</v>
    </nc>
    <odxf>
      <font>
        <sz val="10"/>
        <color auto="1"/>
      </font>
    </odxf>
    <ndxf>
      <font>
        <sz val="10"/>
        <color auto="1"/>
      </font>
    </ndxf>
  </rcc>
  <rcc rId="8706" sId="3" odxf="1" dxf="1">
    <nc r="L156">
      <v>0.1</v>
    </nc>
    <odxf>
      <font>
        <sz val="10"/>
        <color auto="1"/>
      </font>
    </odxf>
    <ndxf>
      <font>
        <sz val="10"/>
        <color auto="1"/>
      </font>
    </ndxf>
  </rcc>
  <rcc rId="8707" sId="3" odxf="1" dxf="1">
    <nc r="M156">
      <v>0.1</v>
    </nc>
    <odxf>
      <font>
        <sz val="10"/>
        <color auto="1"/>
      </font>
    </odxf>
    <ndxf>
      <font>
        <sz val="10"/>
        <color auto="1"/>
      </font>
    </ndxf>
  </rcc>
  <rcc rId="8708" sId="3" odxf="1" dxf="1">
    <nc r="N156">
      <v>0.1</v>
    </nc>
    <odxf>
      <font>
        <sz val="10"/>
        <color auto="1"/>
      </font>
    </odxf>
    <ndxf>
      <font>
        <sz val="10"/>
        <color auto="1"/>
      </font>
    </ndxf>
  </rcc>
  <rcc rId="8709" sId="3" odxf="1" dxf="1">
    <nc r="O156">
      <v>0.1</v>
    </nc>
    <odxf>
      <font>
        <sz val="10"/>
        <color auto="1"/>
      </font>
    </odxf>
    <ndxf>
      <font>
        <sz val="10"/>
        <color auto="1"/>
      </font>
    </ndxf>
  </rcc>
  <rcc rId="8710" sId="3" odxf="1" dxf="1">
    <nc r="P156">
      <v>0.1</v>
    </nc>
    <odxf>
      <font>
        <sz val="10"/>
        <color auto="1"/>
      </font>
    </odxf>
    <ndxf>
      <font>
        <sz val="10"/>
        <color auto="1"/>
      </font>
    </ndxf>
  </rcc>
  <rcc rId="8711" sId="3" odxf="1" dxf="1">
    <nc r="Q156">
      <v>0.1</v>
    </nc>
    <odxf>
      <font>
        <sz val="10"/>
        <color auto="1"/>
      </font>
    </odxf>
    <ndxf>
      <font>
        <sz val="10"/>
        <color auto="1"/>
      </font>
    </ndxf>
  </rcc>
  <rcc rId="8712" sId="3" odxf="1" dxf="1">
    <nc r="R156">
      <v>0.1</v>
    </nc>
    <odxf>
      <font>
        <sz val="10"/>
        <color auto="1"/>
      </font>
    </odxf>
    <ndxf>
      <font>
        <sz val="10"/>
        <color auto="1"/>
      </font>
    </ndxf>
  </rcc>
  <rcc rId="8713" sId="3" odxf="1" dxf="1">
    <nc r="S156">
      <v>0.1</v>
    </nc>
    <odxf>
      <font>
        <sz val="10"/>
        <color auto="1"/>
      </font>
    </odxf>
    <ndxf>
      <font>
        <sz val="10"/>
        <color auto="1"/>
      </font>
    </ndxf>
  </rcc>
  <rcc rId="8714" sId="3" odxf="1" dxf="1">
    <nc r="T156">
      <v>0.1</v>
    </nc>
    <odxf>
      <font>
        <sz val="10"/>
        <color auto="1"/>
      </font>
    </odxf>
    <ndxf>
      <font>
        <sz val="10"/>
        <color auto="1"/>
      </font>
    </ndxf>
  </rcc>
  <rcc rId="8715" sId="3" odxf="1" dxf="1">
    <nc r="U156">
      <v>0.1</v>
    </nc>
    <odxf>
      <font>
        <sz val="10"/>
        <color auto="1"/>
      </font>
    </odxf>
    <ndxf>
      <font>
        <sz val="10"/>
        <color auto="1"/>
      </font>
    </ndxf>
  </rcc>
  <rcc rId="8716" sId="3" odxf="1" dxf="1">
    <nc r="V156">
      <v>1.2</v>
    </nc>
    <odxf>
      <font>
        <sz val="10"/>
        <color auto="1"/>
      </font>
    </odxf>
    <ndxf>
      <font>
        <sz val="10"/>
        <color auto="1"/>
      </font>
    </ndxf>
  </rcc>
  <rcc rId="8717" sId="3" odxf="1" dxf="1">
    <nc r="W156">
      <v>1.8</v>
    </nc>
    <odxf>
      <font>
        <sz val="10"/>
        <color auto="1"/>
      </font>
    </odxf>
    <ndxf>
      <font>
        <sz val="10"/>
        <color auto="1"/>
      </font>
    </ndxf>
  </rcc>
  <rcc rId="8718" sId="3" odxf="1" dxf="1">
    <nc r="X156">
      <v>3.6</v>
    </nc>
    <odxf>
      <font>
        <sz val="10"/>
        <color auto="1"/>
      </font>
    </odxf>
    <ndxf>
      <font>
        <sz val="10"/>
        <color auto="1"/>
      </font>
    </ndxf>
  </rcc>
  <rcc rId="8719" sId="3" odxf="1" dxf="1">
    <nc r="Y156">
      <v>4</v>
    </nc>
    <odxf>
      <font>
        <sz val="10"/>
        <color auto="1"/>
      </font>
    </odxf>
    <ndxf>
      <font>
        <sz val="10"/>
        <color auto="1"/>
      </font>
    </ndxf>
  </rcc>
  <rcc rId="8720" sId="3" odxf="1" dxf="1">
    <nc r="Z156">
      <v>6.5</v>
    </nc>
    <odxf>
      <font>
        <sz val="10"/>
        <color auto="1"/>
      </font>
    </odxf>
    <ndxf>
      <font>
        <sz val="10"/>
        <color auto="1"/>
      </font>
    </ndxf>
  </rcc>
  <rcc rId="8721" sId="3" odxf="1" dxf="1">
    <nc r="AA156">
      <v>6.3</v>
    </nc>
    <odxf>
      <font>
        <sz val="10"/>
        <color auto="1"/>
      </font>
    </odxf>
    <ndxf>
      <font>
        <sz val="10"/>
        <color auto="1"/>
      </font>
    </ndxf>
  </rcc>
  <rcc rId="8722" sId="3" odxf="1" dxf="1">
    <nc r="AB156">
      <v>19.600000000000001</v>
    </nc>
    <odxf>
      <font>
        <sz val="10"/>
        <color auto="1"/>
      </font>
    </odxf>
    <ndxf>
      <font>
        <sz val="10"/>
        <color auto="1"/>
      </font>
    </ndxf>
  </rcc>
  <rcc rId="8723" sId="3" odxf="1" dxf="1">
    <nc r="AC156">
      <v>24.8</v>
    </nc>
    <odxf>
      <font>
        <sz val="10"/>
        <color auto="1"/>
      </font>
    </odxf>
    <ndxf>
      <font>
        <sz val="10"/>
        <color auto="1"/>
      </font>
    </ndxf>
  </rcc>
  <rcc rId="8724" sId="3" odxf="1" dxf="1">
    <nc r="AD156">
      <v>31.2</v>
    </nc>
    <odxf>
      <font>
        <sz val="10"/>
        <color auto="1"/>
      </font>
    </odxf>
    <ndxf>
      <font>
        <sz val="10"/>
        <color auto="1"/>
      </font>
    </ndxf>
  </rcc>
  <rcc rId="8725" sId="3" odxf="1" dxf="1">
    <nc r="AE156">
      <v>32</v>
    </nc>
    <odxf>
      <font>
        <sz val="10"/>
        <color auto="1"/>
      </font>
    </odxf>
    <ndxf>
      <font>
        <sz val="10"/>
        <color auto="1"/>
      </font>
    </ndxf>
  </rcc>
  <rcc rId="8726" sId="3" odxf="1" dxf="1">
    <nc r="AF156">
      <v>22.5</v>
    </nc>
    <odxf>
      <font>
        <sz val="10"/>
        <color auto="1"/>
      </font>
    </odxf>
    <ndxf>
      <font>
        <sz val="10"/>
        <color auto="1"/>
      </font>
    </ndxf>
  </rcc>
  <rcc rId="8727" sId="3" odxf="1" dxf="1">
    <nc r="AG156">
      <v>18.3</v>
    </nc>
    <odxf>
      <font>
        <sz val="10"/>
        <color auto="1"/>
      </font>
    </odxf>
    <ndxf>
      <font>
        <sz val="10"/>
        <color auto="1"/>
      </font>
    </ndxf>
  </rcc>
  <rcc rId="8728" sId="3" odxf="1" dxf="1">
    <nc r="AH156">
      <v>15.3</v>
    </nc>
    <odxf>
      <font>
        <sz val="10"/>
        <color auto="1"/>
      </font>
    </odxf>
    <ndxf>
      <font>
        <sz val="10"/>
        <color auto="1"/>
      </font>
    </ndxf>
  </rcc>
  <rcc rId="8729" sId="3" odxf="1" dxf="1">
    <nc r="AI156">
      <v>15.7</v>
    </nc>
    <odxf>
      <font>
        <sz val="10"/>
        <color auto="1"/>
      </font>
    </odxf>
    <ndxf>
      <font>
        <sz val="10"/>
        <color auto="1"/>
      </font>
    </ndxf>
  </rcc>
  <rcc rId="8730" sId="3" odxf="1" dxf="1">
    <nc r="AJ156">
      <v>33.5</v>
    </nc>
    <odxf>
      <font>
        <sz val="10"/>
        <color auto="1"/>
      </font>
    </odxf>
    <ndxf>
      <font>
        <sz val="10"/>
        <color auto="1"/>
      </font>
    </ndxf>
  </rcc>
  <rcc rId="8731" sId="3" odxf="1" dxf="1">
    <nc r="AK156">
      <v>22.8</v>
    </nc>
    <odxf>
      <font>
        <sz val="10"/>
        <color auto="1"/>
      </font>
    </odxf>
    <ndxf>
      <font>
        <sz val="10"/>
        <color auto="1"/>
      </font>
    </ndxf>
  </rcc>
  <rcc rId="8732" sId="3" odxf="1" dxf="1">
    <nc r="AL156">
      <v>16</v>
    </nc>
    <odxf>
      <font>
        <sz val="10"/>
        <color auto="1"/>
      </font>
    </odxf>
    <ndxf>
      <font>
        <sz val="10"/>
        <color auto="1"/>
      </font>
    </ndxf>
  </rcc>
  <rcc rId="8733" sId="3" odxf="1" dxf="1">
    <nc r="AM156">
      <v>28.2</v>
    </nc>
    <odxf>
      <font>
        <sz val="10"/>
        <color auto="1"/>
      </font>
    </odxf>
    <ndxf>
      <font>
        <sz val="10"/>
        <color auto="1"/>
      </font>
    </ndxf>
  </rcc>
  <rcc rId="8734" sId="3" odxf="1" dxf="1">
    <nc r="AN156">
      <v>16.8</v>
    </nc>
    <odxf>
      <font>
        <sz val="10"/>
        <color auto="1"/>
      </font>
    </odxf>
    <ndxf>
      <font>
        <sz val="10"/>
        <color auto="1"/>
      </font>
    </ndxf>
  </rcc>
  <rcc rId="8735" sId="3" odxf="1" dxf="1">
    <nc r="AO156">
      <v>5.0999999999999996</v>
    </nc>
    <odxf>
      <font>
        <sz val="10"/>
        <color auto="1"/>
      </font>
    </odxf>
    <ndxf>
      <font>
        <sz val="10"/>
        <color auto="1"/>
      </font>
    </ndxf>
  </rcc>
  <rcc rId="8736" sId="3" odxf="1" dxf="1">
    <nc r="AP156">
      <v>4.8</v>
    </nc>
    <odxf>
      <font>
        <sz val="10"/>
        <color auto="1"/>
      </font>
    </odxf>
    <ndxf>
      <font>
        <sz val="10"/>
        <color auto="1"/>
      </font>
    </ndxf>
  </rcc>
  <rcc rId="8737" sId="3" odxf="1" dxf="1">
    <nc r="AQ156">
      <v>2.2000000000000002</v>
    </nc>
    <odxf>
      <font>
        <sz val="10"/>
        <color auto="1"/>
      </font>
    </odxf>
    <ndxf>
      <font>
        <sz val="10"/>
        <color auto="1"/>
      </font>
    </ndxf>
  </rcc>
  <rcc rId="8738" sId="3" odxf="1" dxf="1">
    <nc r="AR156">
      <v>0.2</v>
    </nc>
    <odxf>
      <font>
        <sz val="10"/>
        <color auto="1"/>
      </font>
    </odxf>
    <ndxf>
      <font>
        <sz val="10"/>
        <color auto="1"/>
      </font>
    </ndxf>
  </rcc>
  <rcc rId="8739" sId="3" odxf="1" dxf="1">
    <nc r="AS156">
      <v>0.1</v>
    </nc>
    <odxf>
      <font>
        <sz val="10"/>
        <color auto="1"/>
      </font>
    </odxf>
    <ndxf>
      <font>
        <sz val="10"/>
        <color auto="1"/>
      </font>
    </ndxf>
  </rcc>
  <rcc rId="8740" sId="3" odxf="1" dxf="1">
    <nc r="AT156">
      <v>0.1</v>
    </nc>
    <odxf>
      <font>
        <sz val="10"/>
        <color auto="1"/>
      </font>
    </odxf>
    <ndxf>
      <font>
        <sz val="10"/>
        <color auto="1"/>
      </font>
    </ndxf>
  </rcc>
  <rcc rId="8741" sId="3" odxf="1" dxf="1">
    <nc r="AU156">
      <v>0.1</v>
    </nc>
    <odxf>
      <font>
        <sz val="10"/>
        <color auto="1"/>
      </font>
    </odxf>
    <ndxf>
      <font>
        <sz val="10"/>
        <color auto="1"/>
      </font>
    </ndxf>
  </rcc>
  <rcc rId="8742" sId="3" odxf="1" dxf="1">
    <nc r="AV156">
      <v>0.1</v>
    </nc>
    <odxf>
      <font>
        <sz val="10"/>
        <color auto="1"/>
      </font>
    </odxf>
    <ndxf>
      <font>
        <sz val="10"/>
        <color auto="1"/>
      </font>
    </ndxf>
  </rcc>
  <rcc rId="8743" sId="3" odxf="1" dxf="1">
    <nc r="AW156">
      <v>0.1</v>
    </nc>
    <odxf>
      <font>
        <sz val="10"/>
        <color auto="1"/>
      </font>
    </odxf>
    <ndxf>
      <font>
        <sz val="10"/>
        <color auto="1"/>
      </font>
    </ndxf>
  </rcc>
  <rcc rId="8744" sId="3" odxf="1" dxf="1">
    <nc r="AX156">
      <v>0.1</v>
    </nc>
    <odxf>
      <font>
        <sz val="10"/>
        <color auto="1"/>
      </font>
    </odxf>
    <ndxf>
      <font>
        <sz val="10"/>
        <color auto="1"/>
      </font>
    </ndxf>
  </rcc>
  <rcc rId="8745" sId="3" odxf="1" dxf="1">
    <nc r="AY156">
      <v>0.1</v>
    </nc>
    <odxf>
      <font>
        <sz val="10"/>
        <color auto="1"/>
      </font>
    </odxf>
    <ndxf>
      <font>
        <sz val="10"/>
        <color auto="1"/>
      </font>
    </ndxf>
  </rcc>
  <rcc rId="8746" sId="3" odxf="1" dxf="1">
    <nc r="AZ156">
      <v>0.1</v>
    </nc>
    <odxf>
      <font>
        <sz val="10"/>
        <color auto="1"/>
      </font>
    </odxf>
    <ndxf>
      <font>
        <sz val="10"/>
        <color auto="1"/>
      </font>
    </ndxf>
  </rcc>
  <rcc rId="8747" sId="3" odxf="1" dxf="1">
    <nc r="BA1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748" sId="3" odxf="1" dxf="1">
    <nc r="BB156">
      <v>0.1</v>
    </nc>
    <odxf>
      <font>
        <sz val="10"/>
        <color auto="1"/>
      </font>
    </odxf>
    <ndxf>
      <font>
        <sz val="10"/>
        <color auto="1"/>
      </font>
    </ndxf>
  </rcc>
  <rcc rId="8749" sId="3" odxf="1" dxf="1">
    <nc r="BC1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750" sId="3" odxf="1" dxf="1">
    <nc r="BD156">
      <v>0.1</v>
    </nc>
    <odxf>
      <font>
        <sz val="10"/>
        <color auto="1"/>
      </font>
    </odxf>
    <ndxf>
      <font>
        <sz val="10"/>
        <color auto="1"/>
      </font>
    </ndxf>
  </rcc>
  <rcc rId="8751" sId="3" odxf="1" dxf="1">
    <nc r="BE1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752" sId="3" odxf="1" dxf="1">
    <nc r="BF156">
      <v>6.4</v>
    </nc>
    <odxf>
      <font>
        <sz val="10"/>
        <color auto="1"/>
      </font>
    </odxf>
    <ndxf>
      <font>
        <sz val="10"/>
        <color auto="1"/>
      </font>
    </ndxf>
  </rcc>
  <rcc rId="8753" sId="3" odxf="1" dxf="1">
    <nc r="BG156">
      <v>37.1</v>
    </nc>
    <odxf>
      <font>
        <sz val="10"/>
        <color auto="1"/>
      </font>
    </odxf>
    <ndxf>
      <font>
        <sz val="10"/>
        <color auto="1"/>
      </font>
    </ndxf>
  </rcc>
  <rcc rId="8754" sId="3" odxf="1" dxf="1">
    <nc r="BH156">
      <v>0.1</v>
    </nc>
    <odxf>
      <font>
        <sz val="10"/>
        <color auto="1"/>
      </font>
    </odxf>
    <ndxf>
      <font>
        <sz val="10"/>
        <color auto="1"/>
      </font>
    </ndxf>
  </rcc>
  <rfmt sheetId="3" sqref="A156:XFD156" start="0" length="0">
    <dxf>
      <alignment vertical="center" wrapText="1"/>
    </dxf>
  </rfmt>
  <rfmt sheetId="3" sqref="A157" start="0" length="0">
    <dxf>
      <font>
        <sz val="10"/>
        <color auto="1"/>
      </font>
    </dxf>
  </rfmt>
  <rfmt sheetId="3" sqref="B157" start="0" length="0">
    <dxf>
      <font>
        <sz val="10"/>
        <color auto="1"/>
      </font>
    </dxf>
  </rfmt>
  <rfmt sheetId="3" sqref="C157" start="0" length="0">
    <dxf>
      <font>
        <sz val="10"/>
        <color auto="1"/>
      </font>
    </dxf>
  </rfmt>
  <rfmt sheetId="3" sqref="D157" start="0" length="0">
    <dxf>
      <font>
        <sz val="10"/>
        <color auto="1"/>
      </font>
    </dxf>
  </rfmt>
  <rcc rId="8755" sId="3" odxf="1" dxf="1">
    <oc r="E157" t="inlineStr">
      <is>
        <t>NMĐMT SOLAR PARK 4</t>
      </is>
    </oc>
    <nc r="E157" t="inlineStr">
      <is>
        <t>NMĐMT SOLAR PARK 3</t>
      </is>
    </nc>
    <odxf>
      <font>
        <sz val="10"/>
        <color auto="1"/>
      </font>
    </odxf>
    <ndxf>
      <font>
        <sz val="10"/>
        <color auto="1"/>
      </font>
    </ndxf>
  </rcc>
  <rfmt sheetId="3" sqref="F157" start="0" length="0">
    <dxf>
      <font>
        <sz val="10"/>
        <color auto="1"/>
      </font>
    </dxf>
  </rfmt>
  <rcc rId="8756" sId="3" odxf="1" dxf="1">
    <nc r="G15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757" sId="3" odxf="1" dxf="1">
    <nc r="H157">
      <v>154</v>
    </nc>
    <odxf>
      <font>
        <sz val="10"/>
        <color auto="1"/>
      </font>
    </odxf>
    <ndxf>
      <font>
        <sz val="10"/>
        <color auto="1"/>
      </font>
    </ndxf>
  </rcc>
  <rfmt sheetId="3" sqref="I157" start="0" length="0">
    <dxf>
      <font>
        <sz val="10"/>
        <color auto="1"/>
      </font>
    </dxf>
  </rfmt>
  <rcc rId="8758" sId="3" odxf="1" dxf="1">
    <nc r="J157">
      <v>0.1</v>
    </nc>
    <odxf>
      <font>
        <sz val="10"/>
        <color auto="1"/>
      </font>
    </odxf>
    <ndxf>
      <font>
        <sz val="10"/>
        <color auto="1"/>
      </font>
    </ndxf>
  </rcc>
  <rcc rId="8759" sId="3" odxf="1" dxf="1">
    <nc r="K157">
      <v>0.1</v>
    </nc>
    <odxf>
      <font>
        <sz val="10"/>
        <color auto="1"/>
      </font>
    </odxf>
    <ndxf>
      <font>
        <sz val="10"/>
        <color auto="1"/>
      </font>
    </ndxf>
  </rcc>
  <rcc rId="8760" sId="3" odxf="1" dxf="1">
    <nc r="L157">
      <v>0.1</v>
    </nc>
    <odxf>
      <font>
        <sz val="10"/>
        <color auto="1"/>
      </font>
    </odxf>
    <ndxf>
      <font>
        <sz val="10"/>
        <color auto="1"/>
      </font>
    </ndxf>
  </rcc>
  <rcc rId="8761" sId="3" odxf="1" dxf="1">
    <nc r="M157">
      <v>0.1</v>
    </nc>
    <odxf>
      <font>
        <sz val="10"/>
        <color auto="1"/>
      </font>
    </odxf>
    <ndxf>
      <font>
        <sz val="10"/>
        <color auto="1"/>
      </font>
    </ndxf>
  </rcc>
  <rcc rId="8762" sId="3" odxf="1" dxf="1">
    <nc r="N157">
      <v>0.1</v>
    </nc>
    <odxf>
      <font>
        <sz val="10"/>
        <color auto="1"/>
      </font>
    </odxf>
    <ndxf>
      <font>
        <sz val="10"/>
        <color auto="1"/>
      </font>
    </ndxf>
  </rcc>
  <rcc rId="8763" sId="3" odxf="1" dxf="1">
    <nc r="O157">
      <v>0.1</v>
    </nc>
    <odxf>
      <font>
        <sz val="10"/>
        <color auto="1"/>
      </font>
    </odxf>
    <ndxf>
      <font>
        <sz val="10"/>
        <color auto="1"/>
      </font>
    </ndxf>
  </rcc>
  <rcc rId="8764" sId="3" odxf="1" dxf="1">
    <nc r="P157">
      <v>0.1</v>
    </nc>
    <odxf>
      <font>
        <sz val="10"/>
        <color auto="1"/>
      </font>
    </odxf>
    <ndxf>
      <font>
        <sz val="10"/>
        <color auto="1"/>
      </font>
    </ndxf>
  </rcc>
  <rcc rId="8765" sId="3" odxf="1" dxf="1">
    <nc r="Q157">
      <v>0.1</v>
    </nc>
    <odxf>
      <font>
        <sz val="10"/>
        <color auto="1"/>
      </font>
    </odxf>
    <ndxf>
      <font>
        <sz val="10"/>
        <color auto="1"/>
      </font>
    </ndxf>
  </rcc>
  <rcc rId="8766" sId="3" odxf="1" dxf="1">
    <nc r="R157">
      <v>0.1</v>
    </nc>
    <odxf>
      <font>
        <sz val="10"/>
        <color auto="1"/>
      </font>
    </odxf>
    <ndxf>
      <font>
        <sz val="10"/>
        <color auto="1"/>
      </font>
    </ndxf>
  </rcc>
  <rcc rId="8767" sId="3" odxf="1" dxf="1">
    <nc r="S157">
      <v>0.1</v>
    </nc>
    <odxf>
      <font>
        <sz val="10"/>
        <color auto="1"/>
      </font>
    </odxf>
    <ndxf>
      <font>
        <sz val="10"/>
        <color auto="1"/>
      </font>
    </ndxf>
  </rcc>
  <rcc rId="8768" sId="3" odxf="1" dxf="1">
    <nc r="T157">
      <v>0.1</v>
    </nc>
    <odxf>
      <font>
        <sz val="10"/>
        <color auto="1"/>
      </font>
    </odxf>
    <ndxf>
      <font>
        <sz val="10"/>
        <color auto="1"/>
      </font>
    </ndxf>
  </rcc>
  <rcc rId="8769" sId="3" odxf="1" dxf="1">
    <nc r="U157">
      <v>0.1</v>
    </nc>
    <odxf>
      <font>
        <sz val="10"/>
        <color auto="1"/>
      </font>
    </odxf>
    <ndxf>
      <font>
        <sz val="10"/>
        <color auto="1"/>
      </font>
    </ndxf>
  </rcc>
  <rcc rId="8770" sId="3" odxf="1" dxf="1">
    <nc r="V157">
      <v>-0.2</v>
    </nc>
    <odxf>
      <font>
        <sz val="10"/>
        <color auto="1"/>
      </font>
    </odxf>
    <ndxf>
      <font>
        <sz val="10"/>
        <color auto="1"/>
      </font>
    </ndxf>
  </rcc>
  <rcc rId="8771" sId="3" odxf="1" dxf="1">
    <nc r="W157">
      <v>-2.6</v>
    </nc>
    <odxf>
      <font>
        <sz val="10"/>
        <color auto="1"/>
      </font>
    </odxf>
    <ndxf>
      <font>
        <sz val="10"/>
        <color auto="1"/>
      </font>
    </ndxf>
  </rcc>
  <rcc rId="8772" sId="3" odxf="1" dxf="1">
    <nc r="X157">
      <v>-1</v>
    </nc>
    <odxf>
      <font>
        <sz val="10"/>
        <color auto="1"/>
      </font>
    </odxf>
    <ndxf>
      <font>
        <sz val="10"/>
        <color auto="1"/>
      </font>
    </ndxf>
  </rcc>
  <rcc rId="8773" sId="3" odxf="1" dxf="1">
    <nc r="Y157">
      <v>0.4</v>
    </nc>
    <odxf>
      <font>
        <sz val="10"/>
        <color auto="1"/>
      </font>
    </odxf>
    <ndxf>
      <font>
        <sz val="10"/>
        <color auto="1"/>
      </font>
    </ndxf>
  </rcc>
  <rcc rId="8774" sId="3" odxf="1" dxf="1">
    <nc r="Z157">
      <v>2.2999999999999998</v>
    </nc>
    <odxf>
      <font>
        <sz val="10"/>
        <color auto="1"/>
      </font>
    </odxf>
    <ndxf>
      <font>
        <sz val="10"/>
        <color auto="1"/>
      </font>
    </ndxf>
  </rcc>
  <rcc rId="8775" sId="3" odxf="1" dxf="1">
    <nc r="AA157">
      <v>0.9</v>
    </nc>
    <odxf>
      <font>
        <sz val="10"/>
        <color auto="1"/>
      </font>
    </odxf>
    <ndxf>
      <font>
        <sz val="10"/>
        <color auto="1"/>
      </font>
    </ndxf>
  </rcc>
  <rcc rId="8776" sId="3" odxf="1" dxf="1">
    <nc r="AB157">
      <v>1.5</v>
    </nc>
    <odxf>
      <font>
        <sz val="10"/>
        <color auto="1"/>
      </font>
    </odxf>
    <ndxf>
      <font>
        <sz val="10"/>
        <color auto="1"/>
      </font>
    </ndxf>
  </rcc>
  <rcc rId="8777" sId="3" odxf="1" dxf="1">
    <nc r="AC157">
      <v>3.3</v>
    </nc>
    <odxf>
      <font>
        <sz val="10"/>
        <color auto="1"/>
      </font>
    </odxf>
    <ndxf>
      <font>
        <sz val="10"/>
        <color auto="1"/>
      </font>
    </ndxf>
  </rcc>
  <rcc rId="8778" sId="3" odxf="1" dxf="1">
    <nc r="AD157">
      <v>4.8</v>
    </nc>
    <odxf>
      <font>
        <sz val="10"/>
        <color auto="1"/>
      </font>
    </odxf>
    <ndxf>
      <font>
        <sz val="10"/>
        <color auto="1"/>
      </font>
    </ndxf>
  </rcc>
  <rcc rId="8779" sId="3" odxf="1" dxf="1">
    <nc r="AE157">
      <v>6.2</v>
    </nc>
    <odxf>
      <font>
        <sz val="10"/>
        <color auto="1"/>
      </font>
    </odxf>
    <ndxf>
      <font>
        <sz val="10"/>
        <color auto="1"/>
      </font>
    </ndxf>
  </rcc>
  <rcc rId="8780" sId="3" odxf="1" dxf="1">
    <nc r="AF157">
      <v>4</v>
    </nc>
    <odxf>
      <font>
        <sz val="10"/>
        <color auto="1"/>
      </font>
    </odxf>
    <ndxf>
      <font>
        <sz val="10"/>
        <color auto="1"/>
      </font>
    </ndxf>
  </rcc>
  <rcc rId="8781" sId="3" odxf="1" dxf="1">
    <nc r="AG157">
      <v>3.5</v>
    </nc>
    <odxf>
      <font>
        <sz val="10"/>
        <color auto="1"/>
      </font>
    </odxf>
    <ndxf>
      <font>
        <sz val="10"/>
        <color auto="1"/>
      </font>
    </ndxf>
  </rcc>
  <rcc rId="8782" sId="3" odxf="1" dxf="1">
    <nc r="AH157">
      <v>0.6</v>
    </nc>
    <odxf>
      <font>
        <sz val="10"/>
        <color auto="1"/>
      </font>
    </odxf>
    <ndxf>
      <font>
        <sz val="10"/>
        <color auto="1"/>
      </font>
    </ndxf>
  </rcc>
  <rcc rId="8783" sId="3" odxf="1" dxf="1">
    <nc r="AI157">
      <v>-2.6</v>
    </nc>
    <odxf>
      <font>
        <sz val="10"/>
        <color auto="1"/>
      </font>
    </odxf>
    <ndxf>
      <font>
        <sz val="10"/>
        <color auto="1"/>
      </font>
    </ndxf>
  </rcc>
  <rcc rId="8784" sId="3" odxf="1" dxf="1">
    <nc r="AJ157">
      <v>4.3</v>
    </nc>
    <odxf>
      <font>
        <sz val="10"/>
        <color auto="1"/>
      </font>
    </odxf>
    <ndxf>
      <font>
        <sz val="10"/>
        <color auto="1"/>
      </font>
    </ndxf>
  </rcc>
  <rcc rId="8785" sId="3" odxf="1" dxf="1">
    <nc r="AK157">
      <v>3.7</v>
    </nc>
    <odxf>
      <font>
        <sz val="10"/>
        <color auto="1"/>
      </font>
    </odxf>
    <ndxf>
      <font>
        <sz val="10"/>
        <color auto="1"/>
      </font>
    </ndxf>
  </rcc>
  <rcc rId="8786" sId="3" odxf="1" dxf="1">
    <nc r="AL157">
      <v>2</v>
    </nc>
    <odxf>
      <font>
        <sz val="10"/>
        <color auto="1"/>
      </font>
    </odxf>
    <ndxf>
      <font>
        <sz val="10"/>
        <color auto="1"/>
      </font>
    </ndxf>
  </rcc>
  <rcc rId="8787" sId="3" odxf="1" dxf="1">
    <nc r="AM157">
      <v>3.1</v>
    </nc>
    <odxf>
      <font>
        <sz val="10"/>
        <color auto="1"/>
      </font>
    </odxf>
    <ndxf>
      <font>
        <sz val="10"/>
        <color auto="1"/>
      </font>
    </ndxf>
  </rcc>
  <rcc rId="8788" sId="3" odxf="1" dxf="1">
    <nc r="AN157">
      <v>-0.8</v>
    </nc>
    <odxf>
      <font>
        <sz val="10"/>
        <color auto="1"/>
      </font>
    </odxf>
    <ndxf>
      <font>
        <sz val="10"/>
        <color auto="1"/>
      </font>
    </ndxf>
  </rcc>
  <rcc rId="8789" sId="3" odxf="1" dxf="1">
    <nc r="AO157">
      <v>0.4</v>
    </nc>
    <odxf>
      <font>
        <sz val="10"/>
        <color auto="1"/>
      </font>
    </odxf>
    <ndxf>
      <font>
        <sz val="10"/>
        <color auto="1"/>
      </font>
    </ndxf>
  </rcc>
  <rcc rId="8790" sId="3" odxf="1" dxf="1">
    <nc r="AP157">
      <v>4</v>
    </nc>
    <odxf>
      <font>
        <sz val="10"/>
        <color auto="1"/>
      </font>
    </odxf>
    <ndxf>
      <font>
        <sz val="10"/>
        <color auto="1"/>
      </font>
    </ndxf>
  </rcc>
  <rcc rId="8791" sId="3" odxf="1" dxf="1">
    <nc r="AQ157">
      <v>1.7</v>
    </nc>
    <odxf>
      <font>
        <sz val="10"/>
        <color auto="1"/>
      </font>
    </odxf>
    <ndxf>
      <font>
        <sz val="10"/>
        <color auto="1"/>
      </font>
    </ndxf>
  </rcc>
  <rcc rId="8792" sId="3" odxf="1" dxf="1">
    <nc r="AR157">
      <v>-0.1</v>
    </nc>
    <odxf>
      <font>
        <sz val="10"/>
        <color auto="1"/>
      </font>
    </odxf>
    <ndxf>
      <font>
        <sz val="10"/>
        <color auto="1"/>
      </font>
    </ndxf>
  </rcc>
  <rcc rId="8793" sId="3" odxf="1" dxf="1">
    <nc r="AS157">
      <v>-0.1</v>
    </nc>
    <odxf>
      <font>
        <sz val="10"/>
        <color auto="1"/>
      </font>
    </odxf>
    <ndxf>
      <font>
        <sz val="10"/>
        <color auto="1"/>
      </font>
    </ndxf>
  </rcc>
  <rcc rId="8794" sId="3" odxf="1" dxf="1">
    <nc r="AT157">
      <v>-0.1</v>
    </nc>
    <odxf>
      <font>
        <sz val="10"/>
        <color auto="1"/>
      </font>
    </odxf>
    <ndxf>
      <font>
        <sz val="10"/>
        <color auto="1"/>
      </font>
    </ndxf>
  </rcc>
  <rcc rId="8795" sId="3" odxf="1" dxf="1">
    <nc r="AU157">
      <v>-0.1</v>
    </nc>
    <odxf>
      <font>
        <sz val="10"/>
        <color auto="1"/>
      </font>
    </odxf>
    <ndxf>
      <font>
        <sz val="10"/>
        <color auto="1"/>
      </font>
    </ndxf>
  </rcc>
  <rcc rId="8796" sId="3" odxf="1" dxf="1">
    <nc r="AV157">
      <v>-0.1</v>
    </nc>
    <odxf>
      <font>
        <sz val="10"/>
        <color auto="1"/>
      </font>
    </odxf>
    <ndxf>
      <font>
        <sz val="10"/>
        <color auto="1"/>
      </font>
    </ndxf>
  </rcc>
  <rcc rId="8797" sId="3" odxf="1" dxf="1">
    <nc r="AW157">
      <v>-0.1</v>
    </nc>
    <odxf>
      <font>
        <sz val="10"/>
        <color auto="1"/>
      </font>
    </odxf>
    <ndxf>
      <font>
        <sz val="10"/>
        <color auto="1"/>
      </font>
    </ndxf>
  </rcc>
  <rcc rId="8798" sId="3" odxf="1" dxf="1">
    <nc r="AX157">
      <v>-0.1</v>
    </nc>
    <odxf>
      <font>
        <sz val="10"/>
        <color auto="1"/>
      </font>
    </odxf>
    <ndxf>
      <font>
        <sz val="10"/>
        <color auto="1"/>
      </font>
    </ndxf>
  </rcc>
  <rcc rId="8799" sId="3" odxf="1" dxf="1">
    <nc r="AY157">
      <v>-0.1</v>
    </nc>
    <odxf>
      <font>
        <sz val="10"/>
        <color auto="1"/>
      </font>
    </odxf>
    <ndxf>
      <font>
        <sz val="10"/>
        <color auto="1"/>
      </font>
    </ndxf>
  </rcc>
  <rcc rId="8800" sId="3" odxf="1" dxf="1">
    <nc r="AZ157">
      <v>-0.1</v>
    </nc>
    <odxf>
      <font>
        <sz val="10"/>
        <color auto="1"/>
      </font>
    </odxf>
    <ndxf>
      <font>
        <sz val="10"/>
        <color auto="1"/>
      </font>
    </ndxf>
  </rcc>
  <rcc rId="8801" sId="3" odxf="1" dxf="1">
    <nc r="BA1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802" sId="3" odxf="1" dxf="1">
    <nc r="BB157">
      <v>-0.1</v>
    </nc>
    <odxf>
      <font>
        <sz val="10"/>
        <color auto="1"/>
      </font>
    </odxf>
    <ndxf>
      <font>
        <sz val="10"/>
        <color auto="1"/>
      </font>
    </ndxf>
  </rcc>
  <rcc rId="8803" sId="3" odxf="1" dxf="1">
    <nc r="BC1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804" sId="3" odxf="1" dxf="1">
    <nc r="BD157">
      <v>-0.1</v>
    </nc>
    <odxf>
      <font>
        <sz val="10"/>
        <color auto="1"/>
      </font>
    </odxf>
    <ndxf>
      <font>
        <sz val="10"/>
        <color auto="1"/>
      </font>
    </ndxf>
  </rcc>
  <rcc rId="8805" sId="3" odxf="1" dxf="1">
    <nc r="BE1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806" sId="3" odxf="1" dxf="1">
    <nc r="BF157">
      <v>6.4</v>
    </nc>
    <odxf>
      <font>
        <sz val="10"/>
        <color auto="1"/>
      </font>
    </odxf>
    <ndxf>
      <font>
        <sz val="10"/>
        <color auto="1"/>
      </font>
    </ndxf>
  </rcc>
  <rcc rId="8807" sId="3" odxf="1" dxf="1">
    <nc r="BG157">
      <v>37.1</v>
    </nc>
    <odxf>
      <font>
        <sz val="10"/>
        <color auto="1"/>
      </font>
    </odxf>
    <ndxf>
      <font>
        <sz val="10"/>
        <color auto="1"/>
      </font>
    </ndxf>
  </rcc>
  <rcc rId="8808" sId="3" odxf="1" dxf="1">
    <nc r="BH157">
      <v>0.1</v>
    </nc>
    <odxf>
      <font>
        <sz val="10"/>
        <color auto="1"/>
      </font>
    </odxf>
    <ndxf>
      <font>
        <sz val="10"/>
        <color auto="1"/>
      </font>
    </ndxf>
  </rcc>
  <rfmt sheetId="3" sqref="A157:XFD157" start="0" length="0">
    <dxf>
      <alignment vertical="center" wrapText="1"/>
    </dxf>
  </rfmt>
  <rfmt sheetId="3" sqref="A158" start="0" length="0">
    <dxf>
      <font>
        <sz val="10"/>
        <color auto="1"/>
      </font>
    </dxf>
  </rfmt>
  <rcc rId="8809" sId="3" odxf="1" dxf="1">
    <oc r="B158" t="inlineStr">
      <is>
        <t>An Giang</t>
      </is>
    </oc>
    <nc r="B158" t="inlineStr">
      <is>
        <t>Long An</t>
      </is>
    </nc>
    <odxf>
      <font>
        <sz val="10"/>
        <color auto="1"/>
      </font>
    </odxf>
    <ndxf>
      <font>
        <sz val="10"/>
        <color auto="1"/>
      </font>
    </ndxf>
  </rcc>
  <rfmt sheetId="3" sqref="C158" start="0" length="0">
    <dxf>
      <font>
        <sz val="10"/>
        <color auto="1"/>
      </font>
    </dxf>
  </rfmt>
  <rfmt sheetId="3" sqref="D158" start="0" length="0">
    <dxf>
      <font>
        <sz val="10"/>
        <color auto="1"/>
      </font>
    </dxf>
  </rfmt>
  <rcc rId="8810" sId="3" odxf="1" dxf="1">
    <oc r="E158" t="inlineStr">
      <is>
        <t>NMĐMT SAO MAI</t>
      </is>
    </oc>
    <nc r="E158" t="inlineStr">
      <is>
        <t>NMĐMT SOLAR PARK 4</t>
      </is>
    </nc>
    <odxf>
      <font>
        <sz val="10"/>
        <color auto="1"/>
      </font>
    </odxf>
    <ndxf>
      <font>
        <sz val="10"/>
        <color auto="1"/>
      </font>
    </ndxf>
  </rcc>
  <rfmt sheetId="3" sqref="F158" start="0" length="0">
    <dxf>
      <font>
        <sz val="10"/>
        <color auto="1"/>
      </font>
    </dxf>
  </rfmt>
  <rcc rId="8811" sId="3" odxf="1" dxf="1">
    <nc r="G15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812" sId="3" odxf="1" dxf="1">
    <nc r="H158">
      <v>154.6</v>
    </nc>
    <odxf>
      <font>
        <sz val="10"/>
        <color auto="1"/>
      </font>
    </odxf>
    <ndxf>
      <font>
        <sz val="10"/>
        <color auto="1"/>
      </font>
    </ndxf>
  </rcc>
  <rfmt sheetId="3" sqref="I158" start="0" length="0">
    <dxf>
      <font>
        <sz val="10"/>
        <color auto="1"/>
      </font>
    </dxf>
  </rfmt>
  <rcc rId="8813" sId="3" odxf="1" dxf="1">
    <nc r="J158">
      <v>0</v>
    </nc>
    <odxf>
      <font>
        <sz val="10"/>
        <color auto="1"/>
      </font>
    </odxf>
    <ndxf>
      <font>
        <sz val="10"/>
        <color auto="1"/>
      </font>
    </ndxf>
  </rcc>
  <rcc rId="8814" sId="3" odxf="1" dxf="1">
    <nc r="K158">
      <v>0</v>
    </nc>
    <odxf>
      <font>
        <sz val="10"/>
        <color auto="1"/>
      </font>
    </odxf>
    <ndxf>
      <font>
        <sz val="10"/>
        <color auto="1"/>
      </font>
    </ndxf>
  </rcc>
  <rcc rId="8815" sId="3" odxf="1" dxf="1">
    <nc r="L158">
      <v>0</v>
    </nc>
    <odxf>
      <font>
        <sz val="10"/>
        <color auto="1"/>
      </font>
    </odxf>
    <ndxf>
      <font>
        <sz val="10"/>
        <color auto="1"/>
      </font>
    </ndxf>
  </rcc>
  <rcc rId="8816" sId="3" odxf="1" dxf="1">
    <nc r="M158">
      <v>0</v>
    </nc>
    <odxf>
      <font>
        <sz val="10"/>
        <color auto="1"/>
      </font>
    </odxf>
    <ndxf>
      <font>
        <sz val="10"/>
        <color auto="1"/>
      </font>
    </ndxf>
  </rcc>
  <rcc rId="8817" sId="3" odxf="1" dxf="1">
    <nc r="N158">
      <v>0</v>
    </nc>
    <odxf>
      <font>
        <sz val="10"/>
        <color auto="1"/>
      </font>
    </odxf>
    <ndxf>
      <font>
        <sz val="10"/>
        <color auto="1"/>
      </font>
    </ndxf>
  </rcc>
  <rcc rId="8818" sId="3" odxf="1" dxf="1">
    <nc r="O158">
      <v>0</v>
    </nc>
    <odxf>
      <font>
        <sz val="10"/>
        <color auto="1"/>
      </font>
    </odxf>
    <ndxf>
      <font>
        <sz val="10"/>
        <color auto="1"/>
      </font>
    </ndxf>
  </rcc>
  <rcc rId="8819" sId="3" odxf="1" dxf="1">
    <nc r="P158">
      <v>0</v>
    </nc>
    <odxf>
      <font>
        <sz val="10"/>
        <color auto="1"/>
      </font>
    </odxf>
    <ndxf>
      <font>
        <sz val="10"/>
        <color auto="1"/>
      </font>
    </ndxf>
  </rcc>
  <rcc rId="8820" sId="3" odxf="1" dxf="1">
    <nc r="Q158">
      <v>0</v>
    </nc>
    <odxf>
      <font>
        <sz val="10"/>
        <color auto="1"/>
      </font>
    </odxf>
    <ndxf>
      <font>
        <sz val="10"/>
        <color auto="1"/>
      </font>
    </ndxf>
  </rcc>
  <rcc rId="8821" sId="3" odxf="1" dxf="1">
    <nc r="R158">
      <v>0</v>
    </nc>
    <odxf>
      <font>
        <sz val="10"/>
        <color auto="1"/>
      </font>
    </odxf>
    <ndxf>
      <font>
        <sz val="10"/>
        <color auto="1"/>
      </font>
    </ndxf>
  </rcc>
  <rcc rId="8822" sId="3" odxf="1" dxf="1">
    <nc r="S158">
      <v>0</v>
    </nc>
    <odxf>
      <font>
        <sz val="10"/>
        <color auto="1"/>
      </font>
    </odxf>
    <ndxf>
      <font>
        <sz val="10"/>
        <color auto="1"/>
      </font>
    </ndxf>
  </rcc>
  <rcc rId="8823" sId="3" odxf="1" dxf="1">
    <nc r="T158">
      <v>0</v>
    </nc>
    <odxf>
      <font>
        <sz val="10"/>
        <color auto="1"/>
      </font>
    </odxf>
    <ndxf>
      <font>
        <sz val="10"/>
        <color auto="1"/>
      </font>
    </ndxf>
  </rcc>
  <rcc rId="8824" sId="3" odxf="1" dxf="1">
    <nc r="U158">
      <v>0</v>
    </nc>
    <odxf>
      <font>
        <sz val="10"/>
        <color auto="1"/>
      </font>
    </odxf>
    <ndxf>
      <font>
        <sz val="10"/>
        <color auto="1"/>
      </font>
    </ndxf>
  </rcc>
  <rcc rId="8825" sId="3" odxf="1" dxf="1">
    <nc r="V158">
      <v>1.1000000000000001</v>
    </nc>
    <odxf>
      <font>
        <sz val="10"/>
        <color auto="1"/>
      </font>
    </odxf>
    <ndxf>
      <font>
        <sz val="10"/>
        <color auto="1"/>
      </font>
    </ndxf>
  </rcc>
  <rcc rId="8826" sId="3" odxf="1" dxf="1">
    <nc r="W158">
      <v>1.7</v>
    </nc>
    <odxf>
      <font>
        <sz val="10"/>
        <color auto="1"/>
      </font>
    </odxf>
    <ndxf>
      <font>
        <sz val="10"/>
        <color auto="1"/>
      </font>
    </ndxf>
  </rcc>
  <rcc rId="8827" sId="3" odxf="1" dxf="1">
    <nc r="X158">
      <v>3.6</v>
    </nc>
    <odxf>
      <font>
        <sz val="10"/>
        <color auto="1"/>
      </font>
    </odxf>
    <ndxf>
      <font>
        <sz val="10"/>
        <color auto="1"/>
      </font>
    </ndxf>
  </rcc>
  <rcc rId="8828" sId="3" odxf="1" dxf="1">
    <nc r="Y158">
      <v>4</v>
    </nc>
    <odxf>
      <font>
        <sz val="10"/>
        <color auto="1"/>
      </font>
    </odxf>
    <ndxf>
      <font>
        <sz val="10"/>
        <color auto="1"/>
      </font>
    </ndxf>
  </rcc>
  <rcc rId="8829" sId="3" odxf="1" dxf="1">
    <nc r="Z158">
      <v>6.6</v>
    </nc>
    <odxf>
      <font>
        <sz val="10"/>
        <color auto="1"/>
      </font>
    </odxf>
    <ndxf>
      <font>
        <sz val="10"/>
        <color auto="1"/>
      </font>
    </ndxf>
  </rcc>
  <rcc rId="8830" sId="3" odxf="1" dxf="1">
    <nc r="AA158">
      <v>5.6</v>
    </nc>
    <odxf>
      <font>
        <sz val="10"/>
        <color auto="1"/>
      </font>
    </odxf>
    <ndxf>
      <font>
        <sz val="10"/>
        <color auto="1"/>
      </font>
    </ndxf>
  </rcc>
  <rcc rId="8831" sId="3" odxf="1" dxf="1">
    <nc r="AB158">
      <v>19.3</v>
    </nc>
    <odxf>
      <font>
        <sz val="10"/>
        <color auto="1"/>
      </font>
    </odxf>
    <ndxf>
      <font>
        <sz val="10"/>
        <color auto="1"/>
      </font>
    </ndxf>
  </rcc>
  <rcc rId="8832" sId="3" odxf="1" dxf="1">
    <nc r="AC158">
      <v>23.1</v>
    </nc>
    <odxf>
      <font>
        <sz val="10"/>
        <color auto="1"/>
      </font>
    </odxf>
    <ndxf>
      <font>
        <sz val="10"/>
        <color auto="1"/>
      </font>
    </ndxf>
  </rcc>
  <rcc rId="8833" sId="3" odxf="1" dxf="1">
    <nc r="AD158">
      <v>31.4</v>
    </nc>
    <odxf>
      <font>
        <sz val="10"/>
        <color auto="1"/>
      </font>
    </odxf>
    <ndxf>
      <font>
        <sz val="10"/>
        <color auto="1"/>
      </font>
    </ndxf>
  </rcc>
  <rcc rId="8834" sId="3" odxf="1" dxf="1">
    <nc r="AE158">
      <v>31.7</v>
    </nc>
    <odxf>
      <font>
        <sz val="10"/>
        <color auto="1"/>
      </font>
    </odxf>
    <ndxf>
      <font>
        <sz val="10"/>
        <color auto="1"/>
      </font>
    </ndxf>
  </rcc>
  <rcc rId="8835" sId="3" odxf="1" dxf="1">
    <nc r="AF158">
      <v>23.9</v>
    </nc>
    <odxf>
      <font>
        <sz val="10"/>
        <color auto="1"/>
      </font>
    </odxf>
    <ndxf>
      <font>
        <sz val="10"/>
        <color auto="1"/>
      </font>
    </ndxf>
  </rcc>
  <rcc rId="8836" sId="3" odxf="1" dxf="1">
    <nc r="AG158">
      <v>16.5</v>
    </nc>
    <odxf>
      <font>
        <sz val="10"/>
        <color auto="1"/>
      </font>
    </odxf>
    <ndxf>
      <font>
        <sz val="10"/>
        <color auto="1"/>
      </font>
    </ndxf>
  </rcc>
  <rcc rId="8837" sId="3" odxf="1" dxf="1">
    <nc r="AH158">
      <v>15.5</v>
    </nc>
    <odxf>
      <font>
        <sz val="10"/>
        <color auto="1"/>
      </font>
    </odxf>
    <ndxf>
      <font>
        <sz val="10"/>
        <color auto="1"/>
      </font>
    </ndxf>
  </rcc>
  <rcc rId="8838" sId="3" odxf="1" dxf="1">
    <nc r="AI158">
      <v>16.5</v>
    </nc>
    <odxf>
      <font>
        <sz val="10"/>
        <color auto="1"/>
      </font>
    </odxf>
    <ndxf>
      <font>
        <sz val="10"/>
        <color auto="1"/>
      </font>
    </ndxf>
  </rcc>
  <rcc rId="8839" sId="3" odxf="1" dxf="1">
    <nc r="AJ158">
      <v>34.799999999999997</v>
    </nc>
    <odxf>
      <font>
        <sz val="10"/>
        <color auto="1"/>
      </font>
    </odxf>
    <ndxf>
      <font>
        <sz val="10"/>
        <color auto="1"/>
      </font>
    </ndxf>
  </rcc>
  <rcc rId="8840" sId="3" odxf="1" dxf="1">
    <nc r="AK158">
      <v>24.9</v>
    </nc>
    <odxf>
      <font>
        <sz val="10"/>
        <color auto="1"/>
      </font>
    </odxf>
    <ndxf>
      <font>
        <sz val="10"/>
        <color auto="1"/>
      </font>
    </ndxf>
  </rcc>
  <rcc rId="8841" sId="3" odxf="1" dxf="1">
    <nc r="AL158">
      <v>15.9</v>
    </nc>
    <odxf>
      <font>
        <sz val="10"/>
        <color auto="1"/>
      </font>
    </odxf>
    <ndxf>
      <font>
        <sz val="10"/>
        <color auto="1"/>
      </font>
    </ndxf>
  </rcc>
  <rcc rId="8842" sId="3" odxf="1" dxf="1">
    <nc r="AM158">
      <v>25.2</v>
    </nc>
    <odxf>
      <font>
        <sz val="10"/>
        <color auto="1"/>
      </font>
    </odxf>
    <ndxf>
      <font>
        <sz val="10"/>
        <color auto="1"/>
      </font>
    </ndxf>
  </rcc>
  <rcc rId="8843" sId="3" odxf="1" dxf="1">
    <nc r="AN158">
      <v>17.100000000000001</v>
    </nc>
    <odxf>
      <font>
        <sz val="10"/>
        <color auto="1"/>
      </font>
    </odxf>
    <ndxf>
      <font>
        <sz val="10"/>
        <color auto="1"/>
      </font>
    </ndxf>
  </rcc>
  <rcc rId="8844" sId="3" odxf="1" dxf="1">
    <nc r="AO158">
      <v>5</v>
    </nc>
    <odxf>
      <font>
        <sz val="10"/>
        <color auto="1"/>
      </font>
    </odxf>
    <ndxf>
      <font>
        <sz val="10"/>
        <color auto="1"/>
      </font>
    </ndxf>
  </rcc>
  <rcc rId="8845" sId="3" odxf="1" dxf="1">
    <nc r="AP158">
      <v>4.5999999999999996</v>
    </nc>
    <odxf>
      <font>
        <sz val="10"/>
        <color auto="1"/>
      </font>
    </odxf>
    <ndxf>
      <font>
        <sz val="10"/>
        <color auto="1"/>
      </font>
    </ndxf>
  </rcc>
  <rcc rId="8846" sId="3" odxf="1" dxf="1">
    <nc r="AQ158">
      <v>2.2000000000000002</v>
    </nc>
    <odxf>
      <font>
        <sz val="10"/>
        <color auto="1"/>
      </font>
    </odxf>
    <ndxf>
      <font>
        <sz val="10"/>
        <color auto="1"/>
      </font>
    </ndxf>
  </rcc>
  <rcc rId="8847" sId="3" odxf="1" dxf="1">
    <nc r="AR158">
      <v>0.2</v>
    </nc>
    <odxf>
      <font>
        <sz val="10"/>
        <color auto="1"/>
      </font>
    </odxf>
    <ndxf>
      <font>
        <sz val="10"/>
        <color auto="1"/>
      </font>
    </ndxf>
  </rcc>
  <rcc rId="8848" sId="3" odxf="1" dxf="1">
    <nc r="AS158">
      <v>0</v>
    </nc>
    <odxf>
      <font>
        <sz val="10"/>
        <color auto="1"/>
      </font>
    </odxf>
    <ndxf>
      <font>
        <sz val="10"/>
        <color auto="1"/>
      </font>
    </ndxf>
  </rcc>
  <rcc rId="8849" sId="3" odxf="1" dxf="1">
    <nc r="AT158">
      <v>0</v>
    </nc>
    <odxf>
      <font>
        <sz val="10"/>
        <color auto="1"/>
      </font>
    </odxf>
    <ndxf>
      <font>
        <sz val="10"/>
        <color auto="1"/>
      </font>
    </ndxf>
  </rcc>
  <rcc rId="8850" sId="3" odxf="1" dxf="1">
    <nc r="AU158">
      <v>0</v>
    </nc>
    <odxf>
      <font>
        <sz val="10"/>
        <color auto="1"/>
      </font>
    </odxf>
    <ndxf>
      <font>
        <sz val="10"/>
        <color auto="1"/>
      </font>
    </ndxf>
  </rcc>
  <rcc rId="8851" sId="3" odxf="1" dxf="1">
    <nc r="AV158">
      <v>0</v>
    </nc>
    <odxf>
      <font>
        <sz val="10"/>
        <color auto="1"/>
      </font>
    </odxf>
    <ndxf>
      <font>
        <sz val="10"/>
        <color auto="1"/>
      </font>
    </ndxf>
  </rcc>
  <rcc rId="8852" sId="3" odxf="1" dxf="1">
    <nc r="AW158">
      <v>0</v>
    </nc>
    <odxf>
      <font>
        <sz val="10"/>
        <color auto="1"/>
      </font>
    </odxf>
    <ndxf>
      <font>
        <sz val="10"/>
        <color auto="1"/>
      </font>
    </ndxf>
  </rcc>
  <rcc rId="8853" sId="3" odxf="1" dxf="1">
    <nc r="AX158">
      <v>0</v>
    </nc>
    <odxf>
      <font>
        <sz val="10"/>
        <color auto="1"/>
      </font>
    </odxf>
    <ndxf>
      <font>
        <sz val="10"/>
        <color auto="1"/>
      </font>
    </ndxf>
  </rcc>
  <rcc rId="8854" sId="3" odxf="1" dxf="1">
    <nc r="AY158">
      <v>0</v>
    </nc>
    <odxf>
      <font>
        <sz val="10"/>
        <color auto="1"/>
      </font>
    </odxf>
    <ndxf>
      <font>
        <sz val="10"/>
        <color auto="1"/>
      </font>
    </ndxf>
  </rcc>
  <rcc rId="8855" sId="3" odxf="1" dxf="1">
    <nc r="AZ158">
      <v>0</v>
    </nc>
    <odxf>
      <font>
        <sz val="10"/>
        <color auto="1"/>
      </font>
    </odxf>
    <ndxf>
      <font>
        <sz val="10"/>
        <color auto="1"/>
      </font>
    </ndxf>
  </rcc>
  <rcc rId="8856" sId="3" odxf="1" dxf="1">
    <nc r="BA1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857" sId="3" odxf="1" dxf="1">
    <nc r="BB158">
      <v>0</v>
    </nc>
    <odxf>
      <font>
        <sz val="10"/>
        <color auto="1"/>
      </font>
    </odxf>
    <ndxf>
      <font>
        <sz val="10"/>
        <color auto="1"/>
      </font>
    </ndxf>
  </rcc>
  <rcc rId="8858" sId="3" odxf="1" dxf="1">
    <nc r="BC1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859" sId="3" odxf="1" dxf="1">
    <nc r="BD158">
      <v>0</v>
    </nc>
    <odxf>
      <font>
        <sz val="10"/>
        <color auto="1"/>
      </font>
    </odxf>
    <ndxf>
      <font>
        <sz val="10"/>
        <color auto="1"/>
      </font>
    </ndxf>
  </rcc>
  <rcc rId="8860" sId="3" odxf="1" dxf="1">
    <nc r="BE1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861" sId="3" odxf="1" dxf="1">
    <nc r="BF158">
      <v>6.4</v>
    </nc>
    <odxf>
      <font>
        <sz val="10"/>
        <color auto="1"/>
      </font>
    </odxf>
    <ndxf>
      <font>
        <sz val="10"/>
        <color auto="1"/>
      </font>
    </ndxf>
  </rcc>
  <rcc rId="8862" sId="3" odxf="1" dxf="1">
    <nc r="BG158">
      <v>34.799999999999997</v>
    </nc>
    <odxf>
      <font>
        <sz val="10"/>
        <color auto="1"/>
      </font>
    </odxf>
    <ndxf>
      <font>
        <sz val="10"/>
        <color auto="1"/>
      </font>
    </ndxf>
  </rcc>
  <rcc rId="8863" sId="3" odxf="1" dxf="1">
    <nc r="BH158">
      <v>0</v>
    </nc>
    <odxf>
      <font>
        <sz val="10"/>
        <color auto="1"/>
      </font>
    </odxf>
    <ndxf>
      <font>
        <sz val="10"/>
        <color auto="1"/>
      </font>
    </ndxf>
  </rcc>
  <rfmt sheetId="3" sqref="A158:XFD158" start="0" length="0">
    <dxf>
      <alignment vertical="center" wrapText="1"/>
    </dxf>
  </rfmt>
  <rfmt sheetId="3" sqref="A159" start="0" length="0">
    <dxf>
      <font>
        <sz val="10"/>
        <color auto="1"/>
      </font>
    </dxf>
  </rfmt>
  <rcc rId="8864" sId="3" odxf="1" dxf="1">
    <oc r="B159" t="inlineStr">
      <is>
        <t>An Giang</t>
      </is>
    </oc>
    <nc r="B159" t="inlineStr">
      <is>
        <t>Long An</t>
      </is>
    </nc>
    <odxf>
      <font>
        <sz val="10"/>
        <color auto="1"/>
      </font>
    </odxf>
    <ndxf>
      <font>
        <sz val="10"/>
        <color auto="1"/>
      </font>
    </ndxf>
  </rcc>
  <rfmt sheetId="3" sqref="C159" start="0" length="0">
    <dxf>
      <font>
        <sz val="10"/>
        <color auto="1"/>
      </font>
    </dxf>
  </rfmt>
  <rfmt sheetId="3" sqref="D159" start="0" length="0">
    <dxf>
      <font>
        <sz val="10"/>
        <color auto="1"/>
      </font>
    </dxf>
  </rfmt>
  <rcc rId="8865" sId="3" odxf="1" dxf="1">
    <oc r="E159" t="inlineStr">
      <is>
        <t>NMĐMT SAO MAI</t>
      </is>
    </oc>
    <nc r="E159" t="inlineStr">
      <is>
        <t>NMĐMT SOLAR PARK 4</t>
      </is>
    </nc>
    <odxf>
      <font>
        <sz val="10"/>
        <color auto="1"/>
      </font>
    </odxf>
    <ndxf>
      <font>
        <sz val="10"/>
        <color auto="1"/>
      </font>
    </ndxf>
  </rcc>
  <rfmt sheetId="3" sqref="F159" start="0" length="0">
    <dxf>
      <font>
        <sz val="10"/>
        <color auto="1"/>
      </font>
    </dxf>
  </rfmt>
  <rcc rId="8866" sId="3" odxf="1" dxf="1">
    <nc r="G15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867" sId="3" odxf="1" dxf="1">
    <nc r="H159">
      <v>154.6</v>
    </nc>
    <odxf>
      <font>
        <sz val="10"/>
        <color auto="1"/>
      </font>
    </odxf>
    <ndxf>
      <font>
        <sz val="10"/>
        <color auto="1"/>
      </font>
    </ndxf>
  </rcc>
  <rfmt sheetId="3" sqref="I159" start="0" length="0">
    <dxf>
      <font>
        <sz val="10"/>
        <color auto="1"/>
      </font>
    </dxf>
  </rfmt>
  <rcc rId="8868" sId="3" odxf="1" dxf="1">
    <nc r="J159">
      <v>0</v>
    </nc>
    <odxf>
      <font>
        <sz val="10"/>
        <color auto="1"/>
      </font>
    </odxf>
    <ndxf>
      <font>
        <sz val="10"/>
        <color auto="1"/>
      </font>
    </ndxf>
  </rcc>
  <rcc rId="8869" sId="3" odxf="1" dxf="1">
    <nc r="K159">
      <v>0</v>
    </nc>
    <odxf>
      <font>
        <sz val="10"/>
        <color auto="1"/>
      </font>
    </odxf>
    <ndxf>
      <font>
        <sz val="10"/>
        <color auto="1"/>
      </font>
    </ndxf>
  </rcc>
  <rcc rId="8870" sId="3" odxf="1" dxf="1">
    <nc r="L159">
      <v>0</v>
    </nc>
    <odxf>
      <font>
        <sz val="10"/>
        <color auto="1"/>
      </font>
    </odxf>
    <ndxf>
      <font>
        <sz val="10"/>
        <color auto="1"/>
      </font>
    </ndxf>
  </rcc>
  <rcc rId="8871" sId="3" odxf="1" dxf="1">
    <nc r="M159">
      <v>0</v>
    </nc>
    <odxf>
      <font>
        <sz val="10"/>
        <color auto="1"/>
      </font>
    </odxf>
    <ndxf>
      <font>
        <sz val="10"/>
        <color auto="1"/>
      </font>
    </ndxf>
  </rcc>
  <rcc rId="8872" sId="3" odxf="1" dxf="1">
    <nc r="N159">
      <v>0</v>
    </nc>
    <odxf>
      <font>
        <sz val="10"/>
        <color auto="1"/>
      </font>
    </odxf>
    <ndxf>
      <font>
        <sz val="10"/>
        <color auto="1"/>
      </font>
    </ndxf>
  </rcc>
  <rcc rId="8873" sId="3" odxf="1" dxf="1">
    <nc r="O159">
      <v>0</v>
    </nc>
    <odxf>
      <font>
        <sz val="10"/>
        <color auto="1"/>
      </font>
    </odxf>
    <ndxf>
      <font>
        <sz val="10"/>
        <color auto="1"/>
      </font>
    </ndxf>
  </rcc>
  <rcc rId="8874" sId="3" odxf="1" dxf="1">
    <nc r="P159">
      <v>0</v>
    </nc>
    <odxf>
      <font>
        <sz val="10"/>
        <color auto="1"/>
      </font>
    </odxf>
    <ndxf>
      <font>
        <sz val="10"/>
        <color auto="1"/>
      </font>
    </ndxf>
  </rcc>
  <rcc rId="8875" sId="3" odxf="1" dxf="1">
    <nc r="Q159">
      <v>0</v>
    </nc>
    <odxf>
      <font>
        <sz val="10"/>
        <color auto="1"/>
      </font>
    </odxf>
    <ndxf>
      <font>
        <sz val="10"/>
        <color auto="1"/>
      </font>
    </ndxf>
  </rcc>
  <rcc rId="8876" sId="3" odxf="1" dxf="1">
    <nc r="R159">
      <v>0</v>
    </nc>
    <odxf>
      <font>
        <sz val="10"/>
        <color auto="1"/>
      </font>
    </odxf>
    <ndxf>
      <font>
        <sz val="10"/>
        <color auto="1"/>
      </font>
    </ndxf>
  </rcc>
  <rcc rId="8877" sId="3" odxf="1" dxf="1">
    <nc r="S159">
      <v>0</v>
    </nc>
    <odxf>
      <font>
        <sz val="10"/>
        <color auto="1"/>
      </font>
    </odxf>
    <ndxf>
      <font>
        <sz val="10"/>
        <color auto="1"/>
      </font>
    </ndxf>
  </rcc>
  <rcc rId="8878" sId="3" odxf="1" dxf="1">
    <nc r="T159">
      <v>0</v>
    </nc>
    <odxf>
      <font>
        <sz val="10"/>
        <color auto="1"/>
      </font>
    </odxf>
    <ndxf>
      <font>
        <sz val="10"/>
        <color auto="1"/>
      </font>
    </ndxf>
  </rcc>
  <rcc rId="8879" sId="3" odxf="1" dxf="1">
    <nc r="U159">
      <v>0</v>
    </nc>
    <odxf>
      <font>
        <sz val="10"/>
        <color auto="1"/>
      </font>
    </odxf>
    <ndxf>
      <font>
        <sz val="10"/>
        <color auto="1"/>
      </font>
    </ndxf>
  </rcc>
  <rcc rId="8880" sId="3" odxf="1" dxf="1">
    <nc r="V159">
      <v>-0.5</v>
    </nc>
    <odxf>
      <font>
        <sz val="10"/>
        <color auto="1"/>
      </font>
    </odxf>
    <ndxf>
      <font>
        <sz val="10"/>
        <color auto="1"/>
      </font>
    </ndxf>
  </rcc>
  <rcc rId="8881" sId="3" odxf="1" dxf="1">
    <nc r="W159">
      <v>-2.9</v>
    </nc>
    <odxf>
      <font>
        <sz val="10"/>
        <color auto="1"/>
      </font>
    </odxf>
    <ndxf>
      <font>
        <sz val="10"/>
        <color auto="1"/>
      </font>
    </ndxf>
  </rcc>
  <rcc rId="8882" sId="3" odxf="1" dxf="1">
    <nc r="X159">
      <v>-2</v>
    </nc>
    <odxf>
      <font>
        <sz val="10"/>
        <color auto="1"/>
      </font>
    </odxf>
    <ndxf>
      <font>
        <sz val="10"/>
        <color auto="1"/>
      </font>
    </ndxf>
  </rcc>
  <rcc rId="8883" sId="3" odxf="1" dxf="1">
    <nc r="Y159">
      <v>0.3</v>
    </nc>
    <odxf>
      <font>
        <sz val="10"/>
        <color auto="1"/>
      </font>
    </odxf>
    <ndxf>
      <font>
        <sz val="10"/>
        <color auto="1"/>
      </font>
    </ndxf>
  </rcc>
  <rcc rId="8884" sId="3" odxf="1" dxf="1">
    <nc r="Z159">
      <v>2</v>
    </nc>
    <odxf>
      <font>
        <sz val="10"/>
        <color auto="1"/>
      </font>
    </odxf>
    <ndxf>
      <font>
        <sz val="10"/>
        <color auto="1"/>
      </font>
    </ndxf>
  </rcc>
  <rcc rId="8885" sId="3" odxf="1" dxf="1">
    <nc r="AA159">
      <v>0.8</v>
    </nc>
    <odxf>
      <font>
        <sz val="10"/>
        <color auto="1"/>
      </font>
    </odxf>
    <ndxf>
      <font>
        <sz val="10"/>
        <color auto="1"/>
      </font>
    </ndxf>
  </rcc>
  <rcc rId="8886" sId="3" odxf="1" dxf="1">
    <nc r="AB159">
      <v>1.2</v>
    </nc>
    <odxf>
      <font>
        <sz val="10"/>
        <color auto="1"/>
      </font>
    </odxf>
    <ndxf>
      <font>
        <sz val="10"/>
        <color auto="1"/>
      </font>
    </ndxf>
  </rcc>
  <rcc rId="8887" sId="3" odxf="1" dxf="1">
    <nc r="AC159">
      <v>3.8</v>
    </nc>
    <odxf>
      <font>
        <sz val="10"/>
        <color auto="1"/>
      </font>
    </odxf>
    <ndxf>
      <font>
        <sz val="10"/>
        <color auto="1"/>
      </font>
    </ndxf>
  </rcc>
  <rcc rId="8888" sId="3" odxf="1" dxf="1">
    <nc r="AD159">
      <v>4.3</v>
    </nc>
    <odxf>
      <font>
        <sz val="10"/>
        <color auto="1"/>
      </font>
    </odxf>
    <ndxf>
      <font>
        <sz val="10"/>
        <color auto="1"/>
      </font>
    </ndxf>
  </rcc>
  <rcc rId="8889" sId="3" odxf="1" dxf="1">
    <nc r="AE159">
      <v>6.3</v>
    </nc>
    <odxf>
      <font>
        <sz val="10"/>
        <color auto="1"/>
      </font>
    </odxf>
    <ndxf>
      <font>
        <sz val="10"/>
        <color auto="1"/>
      </font>
    </ndxf>
  </rcc>
  <rcc rId="8890" sId="3" odxf="1" dxf="1">
    <nc r="AF159">
      <v>3.8</v>
    </nc>
    <odxf>
      <font>
        <sz val="10"/>
        <color auto="1"/>
      </font>
    </odxf>
    <ndxf>
      <font>
        <sz val="10"/>
        <color auto="1"/>
      </font>
    </ndxf>
  </rcc>
  <rcc rId="8891" sId="3" odxf="1" dxf="1">
    <nc r="AG159">
      <v>3.4</v>
    </nc>
    <odxf>
      <font>
        <sz val="10"/>
        <color auto="1"/>
      </font>
    </odxf>
    <ndxf>
      <font>
        <sz val="10"/>
        <color auto="1"/>
      </font>
    </ndxf>
  </rcc>
  <rcc rId="8892" sId="3" odxf="1" dxf="1">
    <nc r="AH159">
      <v>0.6</v>
    </nc>
    <odxf>
      <font>
        <sz val="10"/>
        <color auto="1"/>
      </font>
    </odxf>
    <ndxf>
      <font>
        <sz val="10"/>
        <color auto="1"/>
      </font>
    </ndxf>
  </rcc>
  <rcc rId="8893" sId="3" odxf="1" dxf="1">
    <nc r="AI159">
      <v>-1</v>
    </nc>
    <odxf>
      <font>
        <sz val="10"/>
        <color auto="1"/>
      </font>
    </odxf>
    <ndxf>
      <font>
        <sz val="10"/>
        <color auto="1"/>
      </font>
    </ndxf>
  </rcc>
  <rcc rId="8894" sId="3" odxf="1" dxf="1">
    <nc r="AJ159">
      <v>3.6</v>
    </nc>
    <odxf>
      <font>
        <sz val="10"/>
        <color auto="1"/>
      </font>
    </odxf>
    <ndxf>
      <font>
        <sz val="10"/>
        <color auto="1"/>
      </font>
    </ndxf>
  </rcc>
  <rcc rId="8895" sId="3" odxf="1" dxf="1">
    <nc r="AK159">
      <v>3.6</v>
    </nc>
    <odxf>
      <font>
        <sz val="10"/>
        <color auto="1"/>
      </font>
    </odxf>
    <ndxf>
      <font>
        <sz val="10"/>
        <color auto="1"/>
      </font>
    </ndxf>
  </rcc>
  <rcc rId="8896" sId="3" odxf="1" dxf="1">
    <nc r="AL159">
      <v>2</v>
    </nc>
    <odxf>
      <font>
        <sz val="10"/>
        <color auto="1"/>
      </font>
    </odxf>
    <ndxf>
      <font>
        <sz val="10"/>
        <color auto="1"/>
      </font>
    </ndxf>
  </rcc>
  <rcc rId="8897" sId="3" odxf="1" dxf="1">
    <nc r="AM159">
      <v>2.6</v>
    </nc>
    <odxf>
      <font>
        <sz val="10"/>
        <color auto="1"/>
      </font>
    </odxf>
    <ndxf>
      <font>
        <sz val="10"/>
        <color auto="1"/>
      </font>
    </ndxf>
  </rcc>
  <rcc rId="8898" sId="3" odxf="1" dxf="1">
    <nc r="AN159">
      <v>-0.9</v>
    </nc>
    <odxf>
      <font>
        <sz val="10"/>
        <color auto="1"/>
      </font>
    </odxf>
    <ndxf>
      <font>
        <sz val="10"/>
        <color auto="1"/>
      </font>
    </ndxf>
  </rcc>
  <rcc rId="8899" sId="3" odxf="1" dxf="1">
    <nc r="AO159">
      <v>0.1</v>
    </nc>
    <odxf>
      <font>
        <sz val="10"/>
        <color auto="1"/>
      </font>
    </odxf>
    <ndxf>
      <font>
        <sz val="10"/>
        <color auto="1"/>
      </font>
    </ndxf>
  </rcc>
  <rcc rId="8900" sId="3" odxf="1" dxf="1">
    <nc r="AP159">
      <v>3.8</v>
    </nc>
    <odxf>
      <font>
        <sz val="10"/>
        <color auto="1"/>
      </font>
    </odxf>
    <ndxf>
      <font>
        <sz val="10"/>
        <color auto="1"/>
      </font>
    </ndxf>
  </rcc>
  <rcc rId="8901" sId="3" odxf="1" dxf="1">
    <nc r="AQ159">
      <v>1.6</v>
    </nc>
    <odxf>
      <font>
        <sz val="10"/>
        <color auto="1"/>
      </font>
    </odxf>
    <ndxf>
      <font>
        <sz val="10"/>
        <color auto="1"/>
      </font>
    </ndxf>
  </rcc>
  <rcc rId="8902" sId="3" odxf="1" dxf="1">
    <nc r="AR159">
      <v>-0.3</v>
    </nc>
    <odxf>
      <font>
        <sz val="10"/>
        <color auto="1"/>
      </font>
    </odxf>
    <ndxf>
      <font>
        <sz val="10"/>
        <color auto="1"/>
      </font>
    </ndxf>
  </rcc>
  <rcc rId="8903" sId="3" odxf="1" dxf="1">
    <nc r="AS159">
      <v>-0.3</v>
    </nc>
    <odxf>
      <font>
        <sz val="10"/>
        <color auto="1"/>
      </font>
    </odxf>
    <ndxf>
      <font>
        <sz val="10"/>
        <color auto="1"/>
      </font>
    </ndxf>
  </rcc>
  <rcc rId="8904" sId="3" odxf="1" dxf="1">
    <nc r="AT159">
      <v>-0.3</v>
    </nc>
    <odxf>
      <font>
        <sz val="10"/>
        <color auto="1"/>
      </font>
    </odxf>
    <ndxf>
      <font>
        <sz val="10"/>
        <color auto="1"/>
      </font>
    </ndxf>
  </rcc>
  <rcc rId="8905" sId="3" odxf="1" dxf="1">
    <nc r="AU159">
      <v>-0.3</v>
    </nc>
    <odxf>
      <font>
        <sz val="10"/>
        <color auto="1"/>
      </font>
    </odxf>
    <ndxf>
      <font>
        <sz val="10"/>
        <color auto="1"/>
      </font>
    </ndxf>
  </rcc>
  <rcc rId="8906" sId="3" odxf="1" dxf="1">
    <nc r="AV159">
      <v>-0.3</v>
    </nc>
    <odxf>
      <font>
        <sz val="10"/>
        <color auto="1"/>
      </font>
    </odxf>
    <ndxf>
      <font>
        <sz val="10"/>
        <color auto="1"/>
      </font>
    </ndxf>
  </rcc>
  <rcc rId="8907" sId="3" odxf="1" dxf="1">
    <nc r="AW159">
      <v>-0.3</v>
    </nc>
    <odxf>
      <font>
        <sz val="10"/>
        <color auto="1"/>
      </font>
    </odxf>
    <ndxf>
      <font>
        <sz val="10"/>
        <color auto="1"/>
      </font>
    </ndxf>
  </rcc>
  <rcc rId="8908" sId="3" odxf="1" dxf="1">
    <nc r="AX159">
      <v>-0.3</v>
    </nc>
    <odxf>
      <font>
        <sz val="10"/>
        <color auto="1"/>
      </font>
    </odxf>
    <ndxf>
      <font>
        <sz val="10"/>
        <color auto="1"/>
      </font>
    </ndxf>
  </rcc>
  <rcc rId="8909" sId="3" odxf="1" dxf="1">
    <nc r="AY159">
      <v>-0.3</v>
    </nc>
    <odxf>
      <font>
        <sz val="10"/>
        <color auto="1"/>
      </font>
    </odxf>
    <ndxf>
      <font>
        <sz val="10"/>
        <color auto="1"/>
      </font>
    </ndxf>
  </rcc>
  <rcc rId="8910" sId="3" odxf="1" dxf="1">
    <nc r="AZ159">
      <v>-0.3</v>
    </nc>
    <odxf>
      <font>
        <sz val="10"/>
        <color auto="1"/>
      </font>
    </odxf>
    <ndxf>
      <font>
        <sz val="10"/>
        <color auto="1"/>
      </font>
    </ndxf>
  </rcc>
  <rcc rId="8911" sId="3" odxf="1" dxf="1">
    <nc r="BA1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912" sId="3" odxf="1" dxf="1">
    <nc r="BB159">
      <v>-0.3</v>
    </nc>
    <odxf>
      <font>
        <sz val="10"/>
        <color auto="1"/>
      </font>
    </odxf>
    <ndxf>
      <font>
        <sz val="10"/>
        <color auto="1"/>
      </font>
    </ndxf>
  </rcc>
  <rcc rId="8913" sId="3" odxf="1" dxf="1">
    <nc r="BC1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914" sId="3" odxf="1" dxf="1">
    <nc r="BD159">
      <v>-0.3</v>
    </nc>
    <odxf>
      <font>
        <sz val="10"/>
        <color auto="1"/>
      </font>
    </odxf>
    <ndxf>
      <font>
        <sz val="10"/>
        <color auto="1"/>
      </font>
    </ndxf>
  </rcc>
  <rcc rId="8915" sId="3" odxf="1" dxf="1">
    <nc r="BE1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916" sId="3" odxf="1" dxf="1">
    <nc r="BF159">
      <v>6.4</v>
    </nc>
    <odxf>
      <font>
        <sz val="10"/>
        <color auto="1"/>
      </font>
    </odxf>
    <ndxf>
      <font>
        <sz val="10"/>
        <color auto="1"/>
      </font>
    </ndxf>
  </rcc>
  <rcc rId="8917" sId="3" odxf="1" dxf="1">
    <nc r="BG159">
      <v>34.799999999999997</v>
    </nc>
    <odxf>
      <font>
        <sz val="10"/>
        <color auto="1"/>
      </font>
    </odxf>
    <ndxf>
      <font>
        <sz val="10"/>
        <color auto="1"/>
      </font>
    </ndxf>
  </rcc>
  <rcc rId="8918" sId="3" odxf="1" dxf="1">
    <nc r="BH159">
      <v>0</v>
    </nc>
    <odxf>
      <font>
        <sz val="10"/>
        <color auto="1"/>
      </font>
    </odxf>
    <ndxf>
      <font>
        <sz val="10"/>
        <color auto="1"/>
      </font>
    </ndxf>
  </rcc>
  <rfmt sheetId="3" sqref="A159:XFD159" start="0" length="0">
    <dxf>
      <alignment vertical="center" wrapText="1"/>
    </dxf>
  </rfmt>
  <rfmt sheetId="3" sqref="A160" start="0" length="0">
    <dxf>
      <font>
        <sz val="10"/>
        <color auto="1"/>
      </font>
    </dxf>
  </rfmt>
  <rcc rId="8919" sId="3" odxf="1" dxf="1">
    <oc r="B160" t="inlineStr">
      <is>
        <t>Ninh Thuận</t>
      </is>
    </oc>
    <nc r="B160" t="inlineStr">
      <is>
        <t>An Giang</t>
      </is>
    </nc>
    <odxf>
      <font>
        <sz val="10"/>
        <color auto="1"/>
      </font>
    </odxf>
    <ndxf>
      <font>
        <sz val="10"/>
        <color auto="1"/>
      </font>
    </ndxf>
  </rcc>
  <rfmt sheetId="3" sqref="C160" start="0" length="0">
    <dxf>
      <font>
        <sz val="10"/>
        <color auto="1"/>
      </font>
    </dxf>
  </rfmt>
  <rfmt sheetId="3" sqref="D160" start="0" length="0">
    <dxf>
      <font>
        <sz val="10"/>
        <color auto="1"/>
      </font>
    </dxf>
  </rfmt>
  <rcc rId="8920" sId="3" odxf="1" dxf="1">
    <oc r="E160" t="inlineStr">
      <is>
        <t>NMĐMT SINENERGY NT 1</t>
      </is>
    </oc>
    <nc r="E160" t="inlineStr">
      <is>
        <t>NMĐMT SAO MAI</t>
      </is>
    </nc>
    <odxf>
      <font>
        <sz val="10"/>
        <color auto="1"/>
      </font>
    </odxf>
    <ndxf>
      <font>
        <sz val="10"/>
        <color auto="1"/>
      </font>
    </ndxf>
  </rcc>
  <rfmt sheetId="3" sqref="F160" start="0" length="0">
    <dxf>
      <font>
        <sz val="10"/>
        <color auto="1"/>
      </font>
    </dxf>
  </rfmt>
  <rcc rId="8921" sId="3" odxf="1" dxf="1">
    <nc r="G16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922" sId="3" odxf="1" dxf="1">
    <nc r="H160">
      <v>453.3</v>
    </nc>
    <odxf>
      <font>
        <sz val="10"/>
        <color auto="1"/>
      </font>
    </odxf>
    <ndxf>
      <font>
        <sz val="10"/>
        <color auto="1"/>
      </font>
    </ndxf>
  </rcc>
  <rfmt sheetId="3" sqref="I160" start="0" length="0">
    <dxf>
      <font>
        <sz val="10"/>
        <color auto="1"/>
      </font>
    </dxf>
  </rfmt>
  <rcc rId="8923" sId="3" odxf="1" dxf="1">
    <nc r="J160">
      <v>0.1</v>
    </nc>
    <odxf>
      <font>
        <sz val="10"/>
        <color auto="1"/>
      </font>
    </odxf>
    <ndxf>
      <font>
        <sz val="10"/>
        <color auto="1"/>
      </font>
    </ndxf>
  </rcc>
  <rcc rId="8924" sId="3" odxf="1" dxf="1">
    <nc r="K160">
      <v>0.1</v>
    </nc>
    <odxf>
      <font>
        <sz val="10"/>
        <color auto="1"/>
      </font>
    </odxf>
    <ndxf>
      <font>
        <sz val="10"/>
        <color auto="1"/>
      </font>
    </ndxf>
  </rcc>
  <rcc rId="8925" sId="3" odxf="1" dxf="1">
    <nc r="L160">
      <v>0.1</v>
    </nc>
    <odxf>
      <font>
        <sz val="10"/>
        <color auto="1"/>
      </font>
    </odxf>
    <ndxf>
      <font>
        <sz val="10"/>
        <color auto="1"/>
      </font>
    </ndxf>
  </rcc>
  <rcc rId="8926" sId="3" odxf="1" dxf="1">
    <nc r="M160">
      <v>0.1</v>
    </nc>
    <odxf>
      <font>
        <sz val="10"/>
        <color auto="1"/>
      </font>
    </odxf>
    <ndxf>
      <font>
        <sz val="10"/>
        <color auto="1"/>
      </font>
    </ndxf>
  </rcc>
  <rcc rId="8927" sId="3" odxf="1" dxf="1">
    <nc r="N160">
      <v>0.1</v>
    </nc>
    <odxf>
      <font>
        <sz val="10"/>
        <color auto="1"/>
      </font>
    </odxf>
    <ndxf>
      <font>
        <sz val="10"/>
        <color auto="1"/>
      </font>
    </ndxf>
  </rcc>
  <rcc rId="8928" sId="3" odxf="1" dxf="1">
    <nc r="O160">
      <v>0.1</v>
    </nc>
    <odxf>
      <font>
        <sz val="10"/>
        <color auto="1"/>
      </font>
    </odxf>
    <ndxf>
      <font>
        <sz val="10"/>
        <color auto="1"/>
      </font>
    </ndxf>
  </rcc>
  <rcc rId="8929" sId="3" odxf="1" dxf="1">
    <nc r="P160">
      <v>0.1</v>
    </nc>
    <odxf>
      <font>
        <sz val="10"/>
        <color auto="1"/>
      </font>
    </odxf>
    <ndxf>
      <font>
        <sz val="10"/>
        <color auto="1"/>
      </font>
    </ndxf>
  </rcc>
  <rcc rId="8930" sId="3" odxf="1" dxf="1">
    <nc r="Q160">
      <v>0.1</v>
    </nc>
    <odxf>
      <font>
        <sz val="10"/>
        <color auto="1"/>
      </font>
    </odxf>
    <ndxf>
      <font>
        <sz val="10"/>
        <color auto="1"/>
      </font>
    </ndxf>
  </rcc>
  <rcc rId="8931" sId="3" odxf="1" dxf="1">
    <nc r="R160">
      <v>0.1</v>
    </nc>
    <odxf>
      <font>
        <sz val="10"/>
        <color auto="1"/>
      </font>
    </odxf>
    <ndxf>
      <font>
        <sz val="10"/>
        <color auto="1"/>
      </font>
    </ndxf>
  </rcc>
  <rcc rId="8932" sId="3" odxf="1" dxf="1">
    <nc r="S160">
      <v>0.1</v>
    </nc>
    <odxf>
      <font>
        <sz val="10"/>
        <color auto="1"/>
      </font>
    </odxf>
    <ndxf>
      <font>
        <sz val="10"/>
        <color auto="1"/>
      </font>
    </ndxf>
  </rcc>
  <rcc rId="8933" sId="3" odxf="1" dxf="1">
    <nc r="T160">
      <v>0.1</v>
    </nc>
    <odxf>
      <font>
        <sz val="10"/>
        <color auto="1"/>
      </font>
    </odxf>
    <ndxf>
      <font>
        <sz val="10"/>
        <color auto="1"/>
      </font>
    </ndxf>
  </rcc>
  <rcc rId="8934" sId="3" odxf="1" dxf="1">
    <nc r="U160">
      <v>0.2</v>
    </nc>
    <odxf>
      <font>
        <sz val="10"/>
        <color auto="1"/>
      </font>
    </odxf>
    <ndxf>
      <font>
        <sz val="10"/>
        <color auto="1"/>
      </font>
    </ndxf>
  </rcc>
  <rcc rId="8935" sId="3" odxf="1" dxf="1">
    <nc r="V160">
      <v>4.9000000000000004</v>
    </nc>
    <odxf>
      <font>
        <sz val="10"/>
        <color auto="1"/>
      </font>
    </odxf>
    <ndxf>
      <font>
        <sz val="10"/>
        <color auto="1"/>
      </font>
    </ndxf>
  </rcc>
  <rcc rId="8936" sId="3" odxf="1" dxf="1">
    <nc r="W160">
      <v>12.1</v>
    </nc>
    <odxf>
      <font>
        <sz val="10"/>
        <color auto="1"/>
      </font>
    </odxf>
    <ndxf>
      <font>
        <sz val="10"/>
        <color auto="1"/>
      </font>
    </ndxf>
  </rcc>
  <rcc rId="8937" sId="3" odxf="1" dxf="1">
    <nc r="X160">
      <v>20.3</v>
    </nc>
    <odxf>
      <font>
        <sz val="10"/>
        <color auto="1"/>
      </font>
    </odxf>
    <ndxf>
      <font>
        <sz val="10"/>
        <color auto="1"/>
      </font>
    </ndxf>
  </rcc>
  <rcc rId="8938" sId="3" odxf="1" dxf="1">
    <nc r="Y160">
      <v>19.8</v>
    </nc>
    <odxf>
      <font>
        <sz val="10"/>
        <color auto="1"/>
      </font>
    </odxf>
    <ndxf>
      <font>
        <sz val="10"/>
        <color auto="1"/>
      </font>
    </ndxf>
  </rcc>
  <rcc rId="8939" sId="3" odxf="1" dxf="1">
    <nc r="Z160">
      <v>43.7</v>
    </nc>
    <odxf>
      <font>
        <sz val="10"/>
        <color auto="1"/>
      </font>
    </odxf>
    <ndxf>
      <font>
        <sz val="10"/>
        <color auto="1"/>
      </font>
    </ndxf>
  </rcc>
  <rcc rId="8940" sId="3" odxf="1" dxf="1">
    <nc r="AA160">
      <v>55.3</v>
    </nc>
    <odxf>
      <font>
        <sz val="10"/>
        <color auto="1"/>
      </font>
    </odxf>
    <ndxf>
      <font>
        <sz val="10"/>
        <color auto="1"/>
      </font>
    </ndxf>
  </rcc>
  <rcc rId="8941" sId="3" odxf="1" dxf="1">
    <nc r="AB160">
      <v>62</v>
    </nc>
    <odxf>
      <font>
        <sz val="10"/>
        <color auto="1"/>
      </font>
    </odxf>
    <ndxf>
      <font>
        <sz val="10"/>
        <color auto="1"/>
      </font>
    </ndxf>
  </rcc>
  <rcc rId="8942" sId="3" odxf="1" dxf="1">
    <nc r="AC160">
      <v>71.3</v>
    </nc>
    <odxf>
      <font>
        <sz val="10"/>
        <color auto="1"/>
      </font>
    </odxf>
    <ndxf>
      <font>
        <sz val="10"/>
        <color auto="1"/>
      </font>
    </ndxf>
  </rcc>
  <rcc rId="8943" sId="3" odxf="1" dxf="1">
    <nc r="AD160">
      <v>30.6</v>
    </nc>
    <odxf>
      <font>
        <sz val="10"/>
        <color auto="1"/>
      </font>
    </odxf>
    <ndxf>
      <font>
        <sz val="10"/>
        <color auto="1"/>
      </font>
    </ndxf>
  </rcc>
  <rcc rId="8944" sId="3" odxf="1" dxf="1">
    <nc r="AE160">
      <v>43.7</v>
    </nc>
    <odxf>
      <font>
        <sz val="10"/>
        <color auto="1"/>
      </font>
    </odxf>
    <ndxf>
      <font>
        <sz val="10"/>
        <color auto="1"/>
      </font>
    </ndxf>
  </rcc>
  <rcc rId="8945" sId="3" odxf="1" dxf="1">
    <nc r="AF160">
      <v>34.4</v>
    </nc>
    <odxf>
      <font>
        <sz val="10"/>
        <color auto="1"/>
      </font>
    </odxf>
    <ndxf>
      <font>
        <sz val="10"/>
        <color auto="1"/>
      </font>
    </ndxf>
  </rcc>
  <rcc rId="8946" sId="3" odxf="1" dxf="1">
    <nc r="AG160">
      <v>34.299999999999997</v>
    </nc>
    <odxf>
      <font>
        <sz val="10"/>
        <color auto="1"/>
      </font>
    </odxf>
    <ndxf>
      <font>
        <sz val="10"/>
        <color auto="1"/>
      </font>
    </ndxf>
  </rcc>
  <rcc rId="8947" sId="3" odxf="1" dxf="1">
    <nc r="AH160">
      <v>25.2</v>
    </nc>
    <odxf>
      <font>
        <sz val="10"/>
        <color auto="1"/>
      </font>
    </odxf>
    <ndxf>
      <font>
        <sz val="10"/>
        <color auto="1"/>
      </font>
    </ndxf>
  </rcc>
  <rcc rId="8948" sId="3" odxf="1" dxf="1">
    <nc r="AI160">
      <v>45.6</v>
    </nc>
    <odxf>
      <font>
        <sz val="10"/>
        <color auto="1"/>
      </font>
    </odxf>
    <ndxf>
      <font>
        <sz val="10"/>
        <color auto="1"/>
      </font>
    </ndxf>
  </rcc>
  <rcc rId="8949" sId="3" odxf="1" dxf="1">
    <nc r="AJ160">
      <v>54.5</v>
    </nc>
    <odxf>
      <font>
        <sz val="10"/>
        <color auto="1"/>
      </font>
    </odxf>
    <ndxf>
      <font>
        <sz val="10"/>
        <color auto="1"/>
      </font>
    </ndxf>
  </rcc>
  <rcc rId="8950" sId="3" odxf="1" dxf="1">
    <nc r="AK160">
      <v>94.7</v>
    </nc>
    <odxf>
      <font>
        <sz val="10"/>
        <color auto="1"/>
      </font>
    </odxf>
    <ndxf>
      <font>
        <sz val="10"/>
        <color auto="1"/>
      </font>
    </ndxf>
  </rcc>
  <rcc rId="8951" sId="3" odxf="1" dxf="1">
    <nc r="AL160">
      <v>92</v>
    </nc>
    <odxf>
      <font>
        <sz val="10"/>
        <color auto="1"/>
      </font>
    </odxf>
    <ndxf>
      <font>
        <sz val="10"/>
        <color auto="1"/>
      </font>
    </ndxf>
  </rcc>
  <rcc rId="8952" sId="3" odxf="1" dxf="1">
    <nc r="AM160">
      <v>50.6</v>
    </nc>
    <odxf>
      <font>
        <sz val="10"/>
        <color auto="1"/>
      </font>
    </odxf>
    <ndxf>
      <font>
        <sz val="10"/>
        <color auto="1"/>
      </font>
    </ndxf>
  </rcc>
  <rcc rId="8953" sId="3" odxf="1" dxf="1">
    <nc r="AN160">
      <v>34.9</v>
    </nc>
    <odxf>
      <font>
        <sz val="10"/>
        <color auto="1"/>
      </font>
    </odxf>
    <ndxf>
      <font>
        <sz val="10"/>
        <color auto="1"/>
      </font>
    </ndxf>
  </rcc>
  <rcc rId="8954" sId="3" odxf="1" dxf="1">
    <nc r="AO160">
      <v>25.5</v>
    </nc>
    <odxf>
      <font>
        <sz val="10"/>
        <color auto="1"/>
      </font>
    </odxf>
    <ndxf>
      <font>
        <sz val="10"/>
        <color auto="1"/>
      </font>
    </ndxf>
  </rcc>
  <rcc rId="8955" sId="3" odxf="1" dxf="1">
    <nc r="AP160">
      <v>28.3</v>
    </nc>
    <odxf>
      <font>
        <sz val="10"/>
        <color auto="1"/>
      </font>
    </odxf>
    <ndxf>
      <font>
        <sz val="10"/>
        <color auto="1"/>
      </font>
    </ndxf>
  </rcc>
  <rcc rId="8956" sId="3" odxf="1" dxf="1">
    <nc r="AQ160">
      <v>8.1999999999999993</v>
    </nc>
    <odxf>
      <font>
        <sz val="10"/>
        <color auto="1"/>
      </font>
    </odxf>
    <ndxf>
      <font>
        <sz val="10"/>
        <color auto="1"/>
      </font>
    </ndxf>
  </rcc>
  <rcc rId="8957" sId="3" odxf="1" dxf="1">
    <nc r="AR160">
      <v>1.4</v>
    </nc>
    <odxf>
      <font>
        <sz val="10"/>
        <color auto="1"/>
      </font>
    </odxf>
    <ndxf>
      <font>
        <sz val="10"/>
        <color auto="1"/>
      </font>
    </ndxf>
  </rcc>
  <rcc rId="8958" sId="3" odxf="1" dxf="1">
    <nc r="AS160">
      <v>0.1</v>
    </nc>
    <odxf>
      <font>
        <sz val="10"/>
        <color auto="1"/>
      </font>
    </odxf>
    <ndxf>
      <font>
        <sz val="10"/>
        <color auto="1"/>
      </font>
    </ndxf>
  </rcc>
  <rcc rId="8959" sId="3" odxf="1" dxf="1">
    <nc r="AT160">
      <v>0.1</v>
    </nc>
    <odxf>
      <font>
        <sz val="10"/>
        <color auto="1"/>
      </font>
    </odxf>
    <ndxf>
      <font>
        <sz val="10"/>
        <color auto="1"/>
      </font>
    </ndxf>
  </rcc>
  <rcc rId="8960" sId="3" odxf="1" dxf="1">
    <nc r="AU160">
      <v>0.1</v>
    </nc>
    <odxf>
      <font>
        <sz val="10"/>
        <color auto="1"/>
      </font>
    </odxf>
    <ndxf>
      <font>
        <sz val="10"/>
        <color auto="1"/>
      </font>
    </ndxf>
  </rcc>
  <rcc rId="8961" sId="3" odxf="1" dxf="1">
    <nc r="AV160">
      <v>0.1</v>
    </nc>
    <odxf>
      <font>
        <sz val="10"/>
        <color auto="1"/>
      </font>
    </odxf>
    <ndxf>
      <font>
        <sz val="10"/>
        <color auto="1"/>
      </font>
    </ndxf>
  </rcc>
  <rcc rId="8962" sId="3" odxf="1" dxf="1">
    <nc r="AW160">
      <v>0.1</v>
    </nc>
    <odxf>
      <font>
        <sz val="10"/>
        <color auto="1"/>
      </font>
    </odxf>
    <ndxf>
      <font>
        <sz val="10"/>
        <color auto="1"/>
      </font>
    </ndxf>
  </rcc>
  <rcc rId="8963" sId="3" odxf="1" dxf="1">
    <nc r="AX160">
      <v>0.1</v>
    </nc>
    <odxf>
      <font>
        <sz val="10"/>
        <color auto="1"/>
      </font>
    </odxf>
    <ndxf>
      <font>
        <sz val="10"/>
        <color auto="1"/>
      </font>
    </ndxf>
  </rcc>
  <rcc rId="8964" sId="3" odxf="1" dxf="1">
    <nc r="AY160">
      <v>0.1</v>
    </nc>
    <odxf>
      <font>
        <sz val="10"/>
        <color auto="1"/>
      </font>
    </odxf>
    <ndxf>
      <font>
        <sz val="10"/>
        <color auto="1"/>
      </font>
    </ndxf>
  </rcc>
  <rcc rId="8965" sId="3" odxf="1" dxf="1">
    <nc r="AZ160">
      <v>0.1</v>
    </nc>
    <odxf>
      <font>
        <sz val="10"/>
        <color auto="1"/>
      </font>
    </odxf>
    <ndxf>
      <font>
        <sz val="10"/>
        <color auto="1"/>
      </font>
    </ndxf>
  </rcc>
  <rcc rId="8966" sId="3" odxf="1" dxf="1">
    <nc r="BA1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967" sId="3" odxf="1" dxf="1">
    <nc r="BB160">
      <v>0.1</v>
    </nc>
    <odxf>
      <font>
        <sz val="10"/>
        <color auto="1"/>
      </font>
    </odxf>
    <ndxf>
      <font>
        <sz val="10"/>
        <color auto="1"/>
      </font>
    </ndxf>
  </rcc>
  <rcc rId="8968" sId="3" odxf="1" dxf="1">
    <nc r="BC1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969" sId="3" odxf="1" dxf="1">
    <nc r="BD160">
      <v>0.1</v>
    </nc>
    <odxf>
      <font>
        <sz val="10"/>
        <color auto="1"/>
      </font>
    </odxf>
    <ndxf>
      <font>
        <sz val="10"/>
        <color auto="1"/>
      </font>
    </ndxf>
  </rcc>
  <rcc rId="8970" sId="3" odxf="1" dxf="1">
    <nc r="BE1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8971" sId="3" odxf="1" dxf="1">
    <nc r="BF160">
      <v>18.899999999999999</v>
    </nc>
    <odxf>
      <font>
        <sz val="10"/>
        <color auto="1"/>
      </font>
    </odxf>
    <ndxf>
      <font>
        <sz val="10"/>
        <color auto="1"/>
      </font>
    </ndxf>
  </rcc>
  <rcc rId="8972" sId="3" odxf="1" dxf="1">
    <nc r="BG160">
      <v>102.8</v>
    </nc>
    <odxf>
      <font>
        <sz val="10"/>
        <color auto="1"/>
      </font>
    </odxf>
    <ndxf>
      <font>
        <sz val="10"/>
        <color auto="1"/>
      </font>
    </ndxf>
  </rcc>
  <rcc rId="8973" sId="3" odxf="1" dxf="1">
    <nc r="BH160">
      <v>0</v>
    </nc>
    <odxf>
      <font>
        <sz val="10"/>
        <color auto="1"/>
      </font>
    </odxf>
    <ndxf>
      <font>
        <sz val="10"/>
        <color auto="1"/>
      </font>
    </ndxf>
  </rcc>
  <rfmt sheetId="3" sqref="A160:XFD160" start="0" length="0">
    <dxf>
      <alignment vertical="center" wrapText="1"/>
    </dxf>
  </rfmt>
  <rfmt sheetId="3" sqref="A161" start="0" length="0">
    <dxf>
      <font>
        <sz val="10"/>
        <color auto="1"/>
      </font>
    </dxf>
  </rfmt>
  <rcc rId="8974" sId="3" odxf="1" dxf="1">
    <oc r="B161" t="inlineStr">
      <is>
        <t>Ninh Thuận</t>
      </is>
    </oc>
    <nc r="B161" t="inlineStr">
      <is>
        <t>An Giang</t>
      </is>
    </nc>
    <odxf>
      <font>
        <sz val="10"/>
        <color auto="1"/>
      </font>
    </odxf>
    <ndxf>
      <font>
        <sz val="10"/>
        <color auto="1"/>
      </font>
    </ndxf>
  </rcc>
  <rfmt sheetId="3" sqref="C161" start="0" length="0">
    <dxf>
      <font>
        <sz val="10"/>
        <color auto="1"/>
      </font>
    </dxf>
  </rfmt>
  <rfmt sheetId="3" sqref="D161" start="0" length="0">
    <dxf>
      <font>
        <sz val="10"/>
        <color auto="1"/>
      </font>
    </dxf>
  </rfmt>
  <rcc rId="8975" sId="3" odxf="1" dxf="1">
    <oc r="E161" t="inlineStr">
      <is>
        <t>NMĐMT SINENERGY NT 1</t>
      </is>
    </oc>
    <nc r="E161" t="inlineStr">
      <is>
        <t>NMĐMT SAO MAI</t>
      </is>
    </nc>
    <odxf>
      <font>
        <sz val="10"/>
        <color auto="1"/>
      </font>
    </odxf>
    <ndxf>
      <font>
        <sz val="10"/>
        <color auto="1"/>
      </font>
    </ndxf>
  </rcc>
  <rfmt sheetId="3" sqref="F161" start="0" length="0">
    <dxf>
      <font>
        <sz val="10"/>
        <color auto="1"/>
      </font>
    </dxf>
  </rfmt>
  <rcc rId="8976" sId="3" odxf="1" dxf="1">
    <nc r="G16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8977" sId="3" odxf="1" dxf="1">
    <nc r="H161">
      <v>453.3</v>
    </nc>
    <odxf>
      <font>
        <sz val="10"/>
        <color auto="1"/>
      </font>
    </odxf>
    <ndxf>
      <font>
        <sz val="10"/>
        <color auto="1"/>
      </font>
    </ndxf>
  </rcc>
  <rfmt sheetId="3" sqref="I161" start="0" length="0">
    <dxf>
      <font>
        <sz val="10"/>
        <color auto="1"/>
      </font>
    </dxf>
  </rfmt>
  <rcc rId="8978" sId="3" odxf="1" dxf="1">
    <nc r="J161">
      <v>-0.2</v>
    </nc>
    <odxf>
      <font>
        <sz val="10"/>
        <color auto="1"/>
      </font>
    </odxf>
    <ndxf>
      <font>
        <sz val="10"/>
        <color auto="1"/>
      </font>
    </ndxf>
  </rcc>
  <rcc rId="8979" sId="3" odxf="1" dxf="1">
    <nc r="K161">
      <v>-0.2</v>
    </nc>
    <odxf>
      <font>
        <sz val="10"/>
        <color auto="1"/>
      </font>
    </odxf>
    <ndxf>
      <font>
        <sz val="10"/>
        <color auto="1"/>
      </font>
    </ndxf>
  </rcc>
  <rcc rId="8980" sId="3" odxf="1" dxf="1">
    <nc r="L161">
      <v>-0.2</v>
    </nc>
    <odxf>
      <font>
        <sz val="10"/>
        <color auto="1"/>
      </font>
    </odxf>
    <ndxf>
      <font>
        <sz val="10"/>
        <color auto="1"/>
      </font>
    </ndxf>
  </rcc>
  <rcc rId="8981" sId="3" odxf="1" dxf="1">
    <nc r="M161">
      <v>-0.2</v>
    </nc>
    <odxf>
      <font>
        <sz val="10"/>
        <color auto="1"/>
      </font>
    </odxf>
    <ndxf>
      <font>
        <sz val="10"/>
        <color auto="1"/>
      </font>
    </ndxf>
  </rcc>
  <rcc rId="8982" sId="3" odxf="1" dxf="1">
    <nc r="N161">
      <v>-0.2</v>
    </nc>
    <odxf>
      <font>
        <sz val="10"/>
        <color auto="1"/>
      </font>
    </odxf>
    <ndxf>
      <font>
        <sz val="10"/>
        <color auto="1"/>
      </font>
    </ndxf>
  </rcc>
  <rcc rId="8983" sId="3" odxf="1" dxf="1">
    <nc r="O161">
      <v>-0.3</v>
    </nc>
    <odxf>
      <font>
        <sz val="10"/>
        <color auto="1"/>
      </font>
    </odxf>
    <ndxf>
      <font>
        <sz val="10"/>
        <color auto="1"/>
      </font>
    </ndxf>
  </rcc>
  <rcc rId="8984" sId="3" odxf="1" dxf="1">
    <nc r="P161">
      <v>-0.2</v>
    </nc>
    <odxf>
      <font>
        <sz val="10"/>
        <color auto="1"/>
      </font>
    </odxf>
    <ndxf>
      <font>
        <sz val="10"/>
        <color auto="1"/>
      </font>
    </ndxf>
  </rcc>
  <rcc rId="8985" sId="3" odxf="1" dxf="1">
    <nc r="Q161">
      <v>-0.2</v>
    </nc>
    <odxf>
      <font>
        <sz val="10"/>
        <color auto="1"/>
      </font>
    </odxf>
    <ndxf>
      <font>
        <sz val="10"/>
        <color auto="1"/>
      </font>
    </ndxf>
  </rcc>
  <rcc rId="8986" sId="3" odxf="1" dxf="1">
    <nc r="R161">
      <v>-0.2</v>
    </nc>
    <odxf>
      <font>
        <sz val="10"/>
        <color auto="1"/>
      </font>
    </odxf>
    <ndxf>
      <font>
        <sz val="10"/>
        <color auto="1"/>
      </font>
    </ndxf>
  </rcc>
  <rcc rId="8987" sId="3" odxf="1" dxf="1">
    <nc r="S161">
      <v>-0.3</v>
    </nc>
    <odxf>
      <font>
        <sz val="10"/>
        <color auto="1"/>
      </font>
    </odxf>
    <ndxf>
      <font>
        <sz val="10"/>
        <color auto="1"/>
      </font>
    </ndxf>
  </rcc>
  <rcc rId="8988" sId="3" odxf="1" dxf="1">
    <nc r="T161">
      <v>-0.2</v>
    </nc>
    <odxf>
      <font>
        <sz val="10"/>
        <color auto="1"/>
      </font>
    </odxf>
    <ndxf>
      <font>
        <sz val="10"/>
        <color auto="1"/>
      </font>
    </ndxf>
  </rcc>
  <rcc rId="8989" sId="3" odxf="1" dxf="1">
    <nc r="U161">
      <v>-0.2</v>
    </nc>
    <odxf>
      <font>
        <sz val="10"/>
        <color auto="1"/>
      </font>
    </odxf>
    <ndxf>
      <font>
        <sz val="10"/>
        <color auto="1"/>
      </font>
    </ndxf>
  </rcc>
  <rcc rId="8990" sId="3" odxf="1" dxf="1">
    <nc r="V161">
      <v>-0.4</v>
    </nc>
    <odxf>
      <font>
        <sz val="10"/>
        <color auto="1"/>
      </font>
    </odxf>
    <ndxf>
      <font>
        <sz val="10"/>
        <color auto="1"/>
      </font>
    </ndxf>
  </rcc>
  <rcc rId="8991" sId="3" odxf="1" dxf="1">
    <nc r="W161">
      <v>-0.1</v>
    </nc>
    <odxf>
      <font>
        <sz val="10"/>
        <color auto="1"/>
      </font>
    </odxf>
    <ndxf>
      <font>
        <sz val="10"/>
        <color auto="1"/>
      </font>
    </ndxf>
  </rcc>
  <rcc rId="8992" sId="3" odxf="1" dxf="1">
    <nc r="X161">
      <v>0.3</v>
    </nc>
    <odxf>
      <font>
        <sz val="10"/>
        <color auto="1"/>
      </font>
    </odxf>
    <ndxf>
      <font>
        <sz val="10"/>
        <color auto="1"/>
      </font>
    </ndxf>
  </rcc>
  <rcc rId="8993" sId="3" odxf="1" dxf="1">
    <nc r="Y161">
      <v>-5</v>
    </nc>
    <odxf>
      <font>
        <sz val="10"/>
        <color auto="1"/>
      </font>
    </odxf>
    <ndxf>
      <font>
        <sz val="10"/>
        <color auto="1"/>
      </font>
    </ndxf>
  </rcc>
  <rcc rId="8994" sId="3" odxf="1" dxf="1">
    <nc r="Z161">
      <v>0.4</v>
    </nc>
    <odxf>
      <font>
        <sz val="10"/>
        <color auto="1"/>
      </font>
    </odxf>
    <ndxf>
      <font>
        <sz val="10"/>
        <color auto="1"/>
      </font>
    </ndxf>
  </rcc>
  <rcc rId="8995" sId="3" odxf="1" dxf="1">
    <nc r="AA161">
      <v>0.8</v>
    </nc>
    <odxf>
      <font>
        <sz val="10"/>
        <color auto="1"/>
      </font>
    </odxf>
    <ndxf>
      <font>
        <sz val="10"/>
        <color auto="1"/>
      </font>
    </ndxf>
  </rcc>
  <rcc rId="8996" sId="3" odxf="1" dxf="1">
    <nc r="AB161">
      <v>3.9</v>
    </nc>
    <odxf>
      <font>
        <sz val="10"/>
        <color auto="1"/>
      </font>
    </odxf>
    <ndxf>
      <font>
        <sz val="10"/>
        <color auto="1"/>
      </font>
    </ndxf>
  </rcc>
  <rcc rId="8997" sId="3" odxf="1" dxf="1">
    <nc r="AC161">
      <v>7.6</v>
    </nc>
    <odxf>
      <font>
        <sz val="10"/>
        <color auto="1"/>
      </font>
    </odxf>
    <ndxf>
      <font>
        <sz val="10"/>
        <color auto="1"/>
      </font>
    </ndxf>
  </rcc>
  <rcc rId="8998" sId="3" odxf="1" dxf="1">
    <nc r="AD161">
      <v>5.4</v>
    </nc>
    <odxf>
      <font>
        <sz val="10"/>
        <color auto="1"/>
      </font>
    </odxf>
    <ndxf>
      <font>
        <sz val="10"/>
        <color auto="1"/>
      </font>
    </ndxf>
  </rcc>
  <rcc rId="8999" sId="3" odxf="1" dxf="1">
    <nc r="AE161">
      <v>4.2</v>
    </nc>
    <odxf>
      <font>
        <sz val="10"/>
        <color auto="1"/>
      </font>
    </odxf>
    <ndxf>
      <font>
        <sz val="10"/>
        <color auto="1"/>
      </font>
    </ndxf>
  </rcc>
  <rcc rId="9000" sId="3" odxf="1" dxf="1">
    <nc r="AF161">
      <v>5.6</v>
    </nc>
    <odxf>
      <font>
        <sz val="10"/>
        <color auto="1"/>
      </font>
    </odxf>
    <ndxf>
      <font>
        <sz val="10"/>
        <color auto="1"/>
      </font>
    </ndxf>
  </rcc>
  <rcc rId="9001" sId="3" odxf="1" dxf="1">
    <nc r="AG161">
      <v>-0.4</v>
    </nc>
    <odxf>
      <font>
        <sz val="10"/>
        <color auto="1"/>
      </font>
    </odxf>
    <ndxf>
      <font>
        <sz val="10"/>
        <color auto="1"/>
      </font>
    </ndxf>
  </rcc>
  <rcc rId="9002" sId="3" odxf="1" dxf="1">
    <nc r="AH161">
      <v>1.2</v>
    </nc>
    <odxf>
      <font>
        <sz val="10"/>
        <color auto="1"/>
      </font>
    </odxf>
    <ndxf>
      <font>
        <sz val="10"/>
        <color auto="1"/>
      </font>
    </ndxf>
  </rcc>
  <rcc rId="9003" sId="3" odxf="1" dxf="1">
    <nc r="AI161">
      <v>-0.3</v>
    </nc>
    <odxf>
      <font>
        <sz val="10"/>
        <color auto="1"/>
      </font>
    </odxf>
    <ndxf>
      <font>
        <sz val="10"/>
        <color auto="1"/>
      </font>
    </ndxf>
  </rcc>
  <rcc rId="9004" sId="3" odxf="1" dxf="1">
    <nc r="AJ161">
      <v>1.7</v>
    </nc>
    <odxf>
      <font>
        <sz val="10"/>
        <color auto="1"/>
      </font>
    </odxf>
    <ndxf>
      <font>
        <sz val="10"/>
        <color auto="1"/>
      </font>
    </ndxf>
  </rcc>
  <rcc rId="9005" sId="3" odxf="1" dxf="1">
    <nc r="AK161">
      <v>6.7</v>
    </nc>
    <odxf>
      <font>
        <sz val="10"/>
        <color auto="1"/>
      </font>
    </odxf>
    <ndxf>
      <font>
        <sz val="10"/>
        <color auto="1"/>
      </font>
    </ndxf>
  </rcc>
  <rcc rId="9006" sId="3" odxf="1" dxf="1">
    <nc r="AL161">
      <v>5.9</v>
    </nc>
    <odxf>
      <font>
        <sz val="10"/>
        <color auto="1"/>
      </font>
    </odxf>
    <ndxf>
      <font>
        <sz val="10"/>
        <color auto="1"/>
      </font>
    </ndxf>
  </rcc>
  <rcc rId="9007" sId="3" odxf="1" dxf="1">
    <nc r="AM161">
      <v>-0.8</v>
    </nc>
    <odxf>
      <font>
        <sz val="10"/>
        <color auto="1"/>
      </font>
    </odxf>
    <ndxf>
      <font>
        <sz val="10"/>
        <color auto="1"/>
      </font>
    </ndxf>
  </rcc>
  <rcc rId="9008" sId="3" odxf="1" dxf="1">
    <nc r="AN161">
      <v>-3.4</v>
    </nc>
    <odxf>
      <font>
        <sz val="10"/>
        <color auto="1"/>
      </font>
    </odxf>
    <ndxf>
      <font>
        <sz val="10"/>
        <color auto="1"/>
      </font>
    </ndxf>
  </rcc>
  <rcc rId="9009" sId="3" odxf="1" dxf="1">
    <nc r="AO161">
      <v>1.9</v>
    </nc>
    <odxf>
      <font>
        <sz val="10"/>
        <color auto="1"/>
      </font>
    </odxf>
    <ndxf>
      <font>
        <sz val="10"/>
        <color auto="1"/>
      </font>
    </ndxf>
  </rcc>
  <rcc rId="9010" sId="3" odxf="1" dxf="1">
    <nc r="AP161">
      <v>0.4</v>
    </nc>
    <odxf>
      <font>
        <sz val="10"/>
        <color auto="1"/>
      </font>
    </odxf>
    <ndxf>
      <font>
        <sz val="10"/>
        <color auto="1"/>
      </font>
    </ndxf>
  </rcc>
  <rcc rId="9011" sId="3" odxf="1" dxf="1">
    <nc r="AQ161">
      <v>2.2000000000000002</v>
    </nc>
    <odxf>
      <font>
        <sz val="10"/>
        <color auto="1"/>
      </font>
    </odxf>
    <ndxf>
      <font>
        <sz val="10"/>
        <color auto="1"/>
      </font>
    </ndxf>
  </rcc>
  <rcc rId="9012" sId="3" odxf="1" dxf="1">
    <nc r="AR161">
      <v>-0.7</v>
    </nc>
    <odxf>
      <font>
        <sz val="10"/>
        <color auto="1"/>
      </font>
    </odxf>
    <ndxf>
      <font>
        <sz val="10"/>
        <color auto="1"/>
      </font>
    </ndxf>
  </rcc>
  <rcc rId="9013" sId="3" odxf="1" dxf="1">
    <nc r="AS161">
      <v>-0.3</v>
    </nc>
    <odxf>
      <font>
        <sz val="10"/>
        <color auto="1"/>
      </font>
    </odxf>
    <ndxf>
      <font>
        <sz val="10"/>
        <color auto="1"/>
      </font>
    </ndxf>
  </rcc>
  <rcc rId="9014" sId="3" odxf="1" dxf="1">
    <nc r="AT161">
      <v>-0.2</v>
    </nc>
    <odxf>
      <font>
        <sz val="10"/>
        <color auto="1"/>
      </font>
    </odxf>
    <ndxf>
      <font>
        <sz val="10"/>
        <color auto="1"/>
      </font>
    </ndxf>
  </rcc>
  <rcc rId="9015" sId="3" odxf="1" dxf="1">
    <nc r="AU161">
      <v>-0.2</v>
    </nc>
    <odxf>
      <font>
        <sz val="10"/>
        <color auto="1"/>
      </font>
    </odxf>
    <ndxf>
      <font>
        <sz val="10"/>
        <color auto="1"/>
      </font>
    </ndxf>
  </rcc>
  <rcc rId="9016" sId="3" odxf="1" dxf="1">
    <nc r="AV161">
      <v>-0.2</v>
    </nc>
    <odxf>
      <font>
        <sz val="10"/>
        <color auto="1"/>
      </font>
    </odxf>
    <ndxf>
      <font>
        <sz val="10"/>
        <color auto="1"/>
      </font>
    </ndxf>
  </rcc>
  <rcc rId="9017" sId="3" odxf="1" dxf="1">
    <nc r="AW161">
      <v>-0.2</v>
    </nc>
    <odxf>
      <font>
        <sz val="10"/>
        <color auto="1"/>
      </font>
    </odxf>
    <ndxf>
      <font>
        <sz val="10"/>
        <color auto="1"/>
      </font>
    </ndxf>
  </rcc>
  <rcc rId="9018" sId="3" odxf="1" dxf="1">
    <nc r="AX161">
      <v>-0.2</v>
    </nc>
    <odxf>
      <font>
        <sz val="10"/>
        <color auto="1"/>
      </font>
    </odxf>
    <ndxf>
      <font>
        <sz val="10"/>
        <color auto="1"/>
      </font>
    </ndxf>
  </rcc>
  <rcc rId="9019" sId="3" odxf="1" dxf="1">
    <nc r="AY161">
      <v>-0.2</v>
    </nc>
    <odxf>
      <font>
        <sz val="10"/>
        <color auto="1"/>
      </font>
    </odxf>
    <ndxf>
      <font>
        <sz val="10"/>
        <color auto="1"/>
      </font>
    </ndxf>
  </rcc>
  <rcc rId="9020" sId="3" odxf="1" dxf="1">
    <nc r="AZ161">
      <v>-0.2</v>
    </nc>
    <odxf>
      <font>
        <sz val="10"/>
        <color auto="1"/>
      </font>
    </odxf>
    <ndxf>
      <font>
        <sz val="10"/>
        <color auto="1"/>
      </font>
    </ndxf>
  </rcc>
  <rcc rId="9021" sId="3" odxf="1" dxf="1">
    <nc r="BA1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022" sId="3" odxf="1" dxf="1">
    <nc r="BB161">
      <v>-0.2</v>
    </nc>
    <odxf>
      <font>
        <sz val="10"/>
        <color auto="1"/>
      </font>
    </odxf>
    <ndxf>
      <font>
        <sz val="10"/>
        <color auto="1"/>
      </font>
    </ndxf>
  </rcc>
  <rcc rId="9023" sId="3" odxf="1" dxf="1">
    <nc r="BC1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024" sId="3" odxf="1" dxf="1">
    <nc r="BD161">
      <v>-0.2</v>
    </nc>
    <odxf>
      <font>
        <sz val="10"/>
        <color auto="1"/>
      </font>
    </odxf>
    <ndxf>
      <font>
        <sz val="10"/>
        <color auto="1"/>
      </font>
    </ndxf>
  </rcc>
  <rcc rId="9025" sId="3" odxf="1" dxf="1">
    <nc r="BE1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026" sId="3" odxf="1" dxf="1">
    <nc r="BF161">
      <v>18.899999999999999</v>
    </nc>
    <odxf>
      <font>
        <sz val="10"/>
        <color auto="1"/>
      </font>
    </odxf>
    <ndxf>
      <font>
        <sz val="10"/>
        <color auto="1"/>
      </font>
    </ndxf>
  </rcc>
  <rcc rId="9027" sId="3" odxf="1" dxf="1">
    <nc r="BG161">
      <v>102.8</v>
    </nc>
    <odxf>
      <font>
        <sz val="10"/>
        <color auto="1"/>
      </font>
    </odxf>
    <ndxf>
      <font>
        <sz val="10"/>
        <color auto="1"/>
      </font>
    </ndxf>
  </rcc>
  <rcc rId="9028" sId="3" odxf="1" dxf="1">
    <nc r="BH161">
      <v>0</v>
    </nc>
    <odxf>
      <font>
        <sz val="10"/>
        <color auto="1"/>
      </font>
    </odxf>
    <ndxf>
      <font>
        <sz val="10"/>
        <color auto="1"/>
      </font>
    </ndxf>
  </rcc>
  <rfmt sheetId="3" sqref="A161:XFD161" start="0" length="0">
    <dxf>
      <alignment vertical="center" wrapText="1"/>
    </dxf>
  </rfmt>
  <rfmt sheetId="3" sqref="A162" start="0" length="0">
    <dxf>
      <font>
        <sz val="10"/>
        <color auto="1"/>
      </font>
    </dxf>
  </rfmt>
  <rcc rId="9029" sId="3" odxf="1" dxf="1">
    <oc r="B162" t="inlineStr">
      <is>
        <t>Bình Thuận</t>
      </is>
    </oc>
    <nc r="B162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62" start="0" length="0">
    <dxf>
      <font>
        <sz val="10"/>
        <color auto="1"/>
      </font>
    </dxf>
  </rfmt>
  <rfmt sheetId="3" sqref="D162" start="0" length="0">
    <dxf>
      <font>
        <sz val="10"/>
        <color auto="1"/>
      </font>
    </dxf>
  </rfmt>
  <rcc rId="9030" sId="3" odxf="1" dxf="1">
    <oc r="E162" t="inlineStr">
      <is>
        <t>NMĐMT SÔNG LŨY 1</t>
      </is>
    </oc>
    <nc r="E162" t="inlineStr">
      <is>
        <t>NMĐMT SINENERGY NT 1</t>
      </is>
    </nc>
    <odxf>
      <font>
        <sz val="10"/>
        <color auto="1"/>
      </font>
    </odxf>
    <ndxf>
      <font>
        <sz val="10"/>
        <color auto="1"/>
      </font>
    </ndxf>
  </rcc>
  <rfmt sheetId="3" sqref="F162" start="0" length="0">
    <dxf>
      <font>
        <sz val="10"/>
        <color auto="1"/>
      </font>
    </dxf>
  </rfmt>
  <rcc rId="9031" sId="3" odxf="1" dxf="1">
    <nc r="G16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032" sId="3" odxf="1" dxf="1">
    <nc r="H162">
      <v>173.6</v>
    </nc>
    <odxf>
      <font>
        <sz val="10"/>
        <color auto="1"/>
      </font>
    </odxf>
    <ndxf>
      <font>
        <sz val="10"/>
        <color auto="1"/>
      </font>
    </ndxf>
  </rcc>
  <rfmt sheetId="3" sqref="I162" start="0" length="0">
    <dxf>
      <font>
        <sz val="10"/>
        <color auto="1"/>
      </font>
    </dxf>
  </rfmt>
  <rcc rId="9033" sId="3" odxf="1" dxf="1">
    <nc r="J162">
      <v>0</v>
    </nc>
    <odxf>
      <font>
        <sz val="10"/>
        <color auto="1"/>
      </font>
    </odxf>
    <ndxf>
      <font>
        <sz val="10"/>
        <color auto="1"/>
      </font>
    </ndxf>
  </rcc>
  <rcc rId="9034" sId="3" odxf="1" dxf="1">
    <nc r="K162">
      <v>0</v>
    </nc>
    <odxf>
      <font>
        <sz val="10"/>
        <color auto="1"/>
      </font>
    </odxf>
    <ndxf>
      <font>
        <sz val="10"/>
        <color auto="1"/>
      </font>
    </ndxf>
  </rcc>
  <rcc rId="9035" sId="3" odxf="1" dxf="1">
    <nc r="L162">
      <v>0</v>
    </nc>
    <odxf>
      <font>
        <sz val="10"/>
        <color auto="1"/>
      </font>
    </odxf>
    <ndxf>
      <font>
        <sz val="10"/>
        <color auto="1"/>
      </font>
    </ndxf>
  </rcc>
  <rcc rId="9036" sId="3" odxf="1" dxf="1">
    <nc r="M162">
      <v>0</v>
    </nc>
    <odxf>
      <font>
        <sz val="10"/>
        <color auto="1"/>
      </font>
    </odxf>
    <ndxf>
      <font>
        <sz val="10"/>
        <color auto="1"/>
      </font>
    </ndxf>
  </rcc>
  <rcc rId="9037" sId="3" odxf="1" dxf="1">
    <nc r="N162">
      <v>0</v>
    </nc>
    <odxf>
      <font>
        <sz val="10"/>
        <color auto="1"/>
      </font>
    </odxf>
    <ndxf>
      <font>
        <sz val="10"/>
        <color auto="1"/>
      </font>
    </ndxf>
  </rcc>
  <rcc rId="9038" sId="3" odxf="1" dxf="1">
    <nc r="O162">
      <v>0</v>
    </nc>
    <odxf>
      <font>
        <sz val="10"/>
        <color auto="1"/>
      </font>
    </odxf>
    <ndxf>
      <font>
        <sz val="10"/>
        <color auto="1"/>
      </font>
    </ndxf>
  </rcc>
  <rcc rId="9039" sId="3" odxf="1" dxf="1">
    <nc r="P162">
      <v>0</v>
    </nc>
    <odxf>
      <font>
        <sz val="10"/>
        <color auto="1"/>
      </font>
    </odxf>
    <ndxf>
      <font>
        <sz val="10"/>
        <color auto="1"/>
      </font>
    </ndxf>
  </rcc>
  <rcc rId="9040" sId="3" odxf="1" dxf="1">
    <nc r="Q162">
      <v>0</v>
    </nc>
    <odxf>
      <font>
        <sz val="10"/>
        <color auto="1"/>
      </font>
    </odxf>
    <ndxf>
      <font>
        <sz val="10"/>
        <color auto="1"/>
      </font>
    </ndxf>
  </rcc>
  <rcc rId="9041" sId="3" odxf="1" dxf="1">
    <nc r="R162">
      <v>0</v>
    </nc>
    <odxf>
      <font>
        <sz val="10"/>
        <color auto="1"/>
      </font>
    </odxf>
    <ndxf>
      <font>
        <sz val="10"/>
        <color auto="1"/>
      </font>
    </ndxf>
  </rcc>
  <rcc rId="9042" sId="3" odxf="1" dxf="1">
    <nc r="S162">
      <v>0</v>
    </nc>
    <odxf>
      <font>
        <sz val="10"/>
        <color auto="1"/>
      </font>
    </odxf>
    <ndxf>
      <font>
        <sz val="10"/>
        <color auto="1"/>
      </font>
    </ndxf>
  </rcc>
  <rcc rId="9043" sId="3" odxf="1" dxf="1">
    <nc r="T162">
      <v>0</v>
    </nc>
    <odxf>
      <font>
        <sz val="10"/>
        <color auto="1"/>
      </font>
    </odxf>
    <ndxf>
      <font>
        <sz val="10"/>
        <color auto="1"/>
      </font>
    </ndxf>
  </rcc>
  <rcc rId="9044" sId="3" odxf="1" dxf="1">
    <nc r="U162">
      <v>0.9</v>
    </nc>
    <odxf>
      <font>
        <sz val="10"/>
        <color auto="1"/>
      </font>
    </odxf>
    <ndxf>
      <font>
        <sz val="10"/>
        <color auto="1"/>
      </font>
    </ndxf>
  </rcc>
  <rcc rId="9045" sId="3" odxf="1" dxf="1">
    <nc r="V162">
      <v>5.5</v>
    </nc>
    <odxf>
      <font>
        <sz val="10"/>
        <color auto="1"/>
      </font>
    </odxf>
    <ndxf>
      <font>
        <sz val="10"/>
        <color auto="1"/>
      </font>
    </ndxf>
  </rcc>
  <rcc rId="9046" sId="3" odxf="1" dxf="1">
    <nc r="W162">
      <v>12.4</v>
    </nc>
    <odxf>
      <font>
        <sz val="10"/>
        <color auto="1"/>
      </font>
    </odxf>
    <ndxf>
      <font>
        <sz val="10"/>
        <color auto="1"/>
      </font>
    </ndxf>
  </rcc>
  <rcc rId="9047" sId="3" odxf="1" dxf="1">
    <nc r="X162">
      <v>16.100000000000001</v>
    </nc>
    <odxf>
      <font>
        <sz val="10"/>
        <color auto="1"/>
      </font>
    </odxf>
    <ndxf>
      <font>
        <sz val="10"/>
        <color auto="1"/>
      </font>
    </ndxf>
  </rcc>
  <rcc rId="9048" sId="3" odxf="1" dxf="1">
    <nc r="Y162">
      <v>7.7</v>
    </nc>
    <odxf>
      <font>
        <sz val="10"/>
        <color auto="1"/>
      </font>
    </odxf>
    <ndxf>
      <font>
        <sz val="10"/>
        <color auto="1"/>
      </font>
    </ndxf>
  </rcc>
  <rcc rId="9049" sId="3" odxf="1" dxf="1">
    <nc r="Z162">
      <v>12.4</v>
    </nc>
    <odxf>
      <font>
        <sz val="10"/>
        <color auto="1"/>
      </font>
    </odxf>
    <ndxf>
      <font>
        <sz val="10"/>
        <color auto="1"/>
      </font>
    </ndxf>
  </rcc>
  <rcc rId="9050" sId="3" odxf="1" dxf="1">
    <nc r="AA162">
      <v>22.3</v>
    </nc>
    <odxf>
      <font>
        <sz val="10"/>
        <color auto="1"/>
      </font>
    </odxf>
    <ndxf>
      <font>
        <sz val="10"/>
        <color auto="1"/>
      </font>
    </ndxf>
  </rcc>
  <rcc rId="9051" sId="3" odxf="1" dxf="1">
    <nc r="AB162">
      <v>31.1</v>
    </nc>
    <odxf>
      <font>
        <sz val="10"/>
        <color auto="1"/>
      </font>
    </odxf>
    <ndxf>
      <font>
        <sz val="10"/>
        <color auto="1"/>
      </font>
    </ndxf>
  </rcc>
  <rcc rId="9052" sId="3" odxf="1" dxf="1">
    <nc r="AC162">
      <v>35.299999999999997</v>
    </nc>
    <odxf>
      <font>
        <sz val="10"/>
        <color auto="1"/>
      </font>
    </odxf>
    <ndxf>
      <font>
        <sz val="10"/>
        <color auto="1"/>
      </font>
    </ndxf>
  </rcc>
  <rcc rId="9053" sId="3" odxf="1" dxf="1">
    <nc r="AD162">
      <v>31</v>
    </nc>
    <odxf>
      <font>
        <sz val="10"/>
        <color auto="1"/>
      </font>
    </odxf>
    <ndxf>
      <font>
        <sz val="10"/>
        <color auto="1"/>
      </font>
    </ndxf>
  </rcc>
  <rcc rId="9054" sId="3" odxf="1" dxf="1">
    <nc r="AE162">
      <v>19.3</v>
    </nc>
    <odxf>
      <font>
        <sz val="10"/>
        <color auto="1"/>
      </font>
    </odxf>
    <ndxf>
      <font>
        <sz val="10"/>
        <color auto="1"/>
      </font>
    </ndxf>
  </rcc>
  <rcc rId="9055" sId="3" odxf="1" dxf="1">
    <nc r="AF162">
      <v>15.9</v>
    </nc>
    <odxf>
      <font>
        <sz val="10"/>
        <color auto="1"/>
      </font>
    </odxf>
    <ndxf>
      <font>
        <sz val="10"/>
        <color auto="1"/>
      </font>
    </ndxf>
  </rcc>
  <rcc rId="9056" sId="3" odxf="1" dxf="1">
    <nc r="AG162">
      <v>17.8</v>
    </nc>
    <odxf>
      <font>
        <sz val="10"/>
        <color auto="1"/>
      </font>
    </odxf>
    <ndxf>
      <font>
        <sz val="10"/>
        <color auto="1"/>
      </font>
    </ndxf>
  </rcc>
  <rcc rId="9057" sId="3" odxf="1" dxf="1">
    <nc r="AH162">
      <v>19.399999999999999</v>
    </nc>
    <odxf>
      <font>
        <sz val="10"/>
        <color auto="1"/>
      </font>
    </odxf>
    <ndxf>
      <font>
        <sz val="10"/>
        <color auto="1"/>
      </font>
    </ndxf>
  </rcc>
  <rcc rId="9058" sId="3" odxf="1" dxf="1">
    <nc r="AI162">
      <v>38.5</v>
    </nc>
    <odxf>
      <font>
        <sz val="10"/>
        <color auto="1"/>
      </font>
    </odxf>
    <ndxf>
      <font>
        <sz val="10"/>
        <color auto="1"/>
      </font>
    </ndxf>
  </rcc>
  <rcc rId="9059" sId="3" odxf="1" dxf="1">
    <nc r="AJ162">
      <v>27.7</v>
    </nc>
    <odxf>
      <font>
        <sz val="10"/>
        <color auto="1"/>
      </font>
    </odxf>
    <ndxf>
      <font>
        <sz val="10"/>
        <color auto="1"/>
      </font>
    </ndxf>
  </rcc>
  <rcc rId="9060" sId="3" odxf="1" dxf="1">
    <nc r="AK162">
      <v>21.2</v>
    </nc>
    <odxf>
      <font>
        <sz val="10"/>
        <color auto="1"/>
      </font>
    </odxf>
    <ndxf>
      <font>
        <sz val="10"/>
        <color auto="1"/>
      </font>
    </ndxf>
  </rcc>
  <rcc rId="9061" sId="3" odxf="1" dxf="1">
    <nc r="AL162">
      <v>9.6</v>
    </nc>
    <odxf>
      <font>
        <sz val="10"/>
        <color auto="1"/>
      </font>
    </odxf>
    <ndxf>
      <font>
        <sz val="10"/>
        <color auto="1"/>
      </font>
    </ndxf>
  </rcc>
  <rcc rId="9062" sId="3" odxf="1" dxf="1">
    <nc r="AM162">
      <v>3.9</v>
    </nc>
    <odxf>
      <font>
        <sz val="10"/>
        <color auto="1"/>
      </font>
    </odxf>
    <ndxf>
      <font>
        <sz val="10"/>
        <color auto="1"/>
      </font>
    </ndxf>
  </rcc>
  <rcc rId="9063" sId="3" odxf="1" dxf="1">
    <nc r="AN162">
      <v>18.8</v>
    </nc>
    <odxf>
      <font>
        <sz val="10"/>
        <color auto="1"/>
      </font>
    </odxf>
    <ndxf>
      <font>
        <sz val="10"/>
        <color auto="1"/>
      </font>
    </ndxf>
  </rcc>
  <rcc rId="9064" sId="3" odxf="1" dxf="1">
    <nc r="AO162">
      <v>5.4</v>
    </nc>
    <odxf>
      <font>
        <sz val="10"/>
        <color auto="1"/>
      </font>
    </odxf>
    <ndxf>
      <font>
        <sz val="10"/>
        <color auto="1"/>
      </font>
    </ndxf>
  </rcc>
  <rcc rId="9065" sId="3" odxf="1" dxf="1">
    <nc r="AP162">
      <v>4.9000000000000004</v>
    </nc>
    <odxf>
      <font>
        <sz val="10"/>
        <color auto="1"/>
      </font>
    </odxf>
    <ndxf>
      <font>
        <sz val="10"/>
        <color auto="1"/>
      </font>
    </ndxf>
  </rcc>
  <rcc rId="9066" sId="3" odxf="1" dxf="1">
    <nc r="AQ162">
      <v>1.2</v>
    </nc>
    <odxf>
      <font>
        <sz val="10"/>
        <color auto="1"/>
      </font>
    </odxf>
    <ndxf>
      <font>
        <sz val="10"/>
        <color auto="1"/>
      </font>
    </ndxf>
  </rcc>
  <rcc rId="9067" sId="3" odxf="1" dxf="1">
    <nc r="AR162">
      <v>0.2</v>
    </nc>
    <odxf>
      <font>
        <sz val="10"/>
        <color auto="1"/>
      </font>
    </odxf>
    <ndxf>
      <font>
        <sz val="10"/>
        <color auto="1"/>
      </font>
    </ndxf>
  </rcc>
  <rcc rId="9068" sId="3" odxf="1" dxf="1">
    <nc r="AS162">
      <v>0</v>
    </nc>
    <odxf>
      <font>
        <sz val="10"/>
        <color auto="1"/>
      </font>
    </odxf>
    <ndxf>
      <font>
        <sz val="10"/>
        <color auto="1"/>
      </font>
    </ndxf>
  </rcc>
  <rcc rId="9069" sId="3" odxf="1" dxf="1">
    <nc r="AT162">
      <v>0</v>
    </nc>
    <odxf>
      <font>
        <sz val="10"/>
        <color auto="1"/>
      </font>
    </odxf>
    <ndxf>
      <font>
        <sz val="10"/>
        <color auto="1"/>
      </font>
    </ndxf>
  </rcc>
  <rcc rId="9070" sId="3" odxf="1" dxf="1">
    <nc r="AU162">
      <v>0</v>
    </nc>
    <odxf>
      <font>
        <sz val="10"/>
        <color auto="1"/>
      </font>
    </odxf>
    <ndxf>
      <font>
        <sz val="10"/>
        <color auto="1"/>
      </font>
    </ndxf>
  </rcc>
  <rcc rId="9071" sId="3" odxf="1" dxf="1">
    <nc r="AV162">
      <v>0</v>
    </nc>
    <odxf>
      <font>
        <sz val="10"/>
        <color auto="1"/>
      </font>
    </odxf>
    <ndxf>
      <font>
        <sz val="10"/>
        <color auto="1"/>
      </font>
    </ndxf>
  </rcc>
  <rcc rId="9072" sId="3" odxf="1" dxf="1">
    <nc r="AW162">
      <v>0</v>
    </nc>
    <odxf>
      <font>
        <sz val="10"/>
        <color auto="1"/>
      </font>
    </odxf>
    <ndxf>
      <font>
        <sz val="10"/>
        <color auto="1"/>
      </font>
    </ndxf>
  </rcc>
  <rcc rId="9073" sId="3" odxf="1" dxf="1">
    <nc r="AX162">
      <v>0</v>
    </nc>
    <odxf>
      <font>
        <sz val="10"/>
        <color auto="1"/>
      </font>
    </odxf>
    <ndxf>
      <font>
        <sz val="10"/>
        <color auto="1"/>
      </font>
    </ndxf>
  </rcc>
  <rcc rId="9074" sId="3" odxf="1" dxf="1">
    <nc r="AY162">
      <v>0</v>
    </nc>
    <odxf>
      <font>
        <sz val="10"/>
        <color auto="1"/>
      </font>
    </odxf>
    <ndxf>
      <font>
        <sz val="10"/>
        <color auto="1"/>
      </font>
    </ndxf>
  </rcc>
  <rcc rId="9075" sId="3" odxf="1" dxf="1">
    <nc r="AZ162">
      <v>0</v>
    </nc>
    <odxf>
      <font>
        <sz val="10"/>
        <color auto="1"/>
      </font>
    </odxf>
    <ndxf>
      <font>
        <sz val="10"/>
        <color auto="1"/>
      </font>
    </ndxf>
  </rcc>
  <rcc rId="9076" sId="3" odxf="1" dxf="1">
    <nc r="BA1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077" sId="3" odxf="1" dxf="1">
    <nc r="BB162">
      <v>0</v>
    </nc>
    <odxf>
      <font>
        <sz val="10"/>
        <color auto="1"/>
      </font>
    </odxf>
    <ndxf>
      <font>
        <sz val="10"/>
        <color auto="1"/>
      </font>
    </ndxf>
  </rcc>
  <rcc rId="9078" sId="3" odxf="1" dxf="1">
    <nc r="BC1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079" sId="3" odxf="1" dxf="1">
    <nc r="BD162">
      <v>0</v>
    </nc>
    <odxf>
      <font>
        <sz val="10"/>
        <color auto="1"/>
      </font>
    </odxf>
    <ndxf>
      <font>
        <sz val="10"/>
        <color auto="1"/>
      </font>
    </ndxf>
  </rcc>
  <rcc rId="9080" sId="3" odxf="1" dxf="1">
    <nc r="BE1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081" sId="3" odxf="1" dxf="1">
    <nc r="BF162">
      <v>7.2</v>
    </nc>
    <odxf>
      <font>
        <sz val="10"/>
        <color auto="1"/>
      </font>
    </odxf>
    <ndxf>
      <font>
        <sz val="10"/>
        <color auto="1"/>
      </font>
    </ndxf>
  </rcc>
  <rcc rId="9082" sId="3" odxf="1" dxf="1">
    <nc r="BG162">
      <v>39.299999999999997</v>
    </nc>
    <odxf>
      <font>
        <sz val="10"/>
        <color auto="1"/>
      </font>
    </odxf>
    <ndxf>
      <font>
        <sz val="10"/>
        <color auto="1"/>
      </font>
    </ndxf>
  </rcc>
  <rcc rId="9083" sId="3" odxf="1" dxf="1">
    <nc r="BH162">
      <v>0</v>
    </nc>
    <odxf>
      <font>
        <sz val="10"/>
        <color auto="1"/>
      </font>
    </odxf>
    <ndxf>
      <font>
        <sz val="10"/>
        <color auto="1"/>
      </font>
    </ndxf>
  </rcc>
  <rfmt sheetId="3" sqref="A162:XFD162" start="0" length="0">
    <dxf>
      <alignment vertical="center" wrapText="1"/>
    </dxf>
  </rfmt>
  <rfmt sheetId="3" sqref="A163" start="0" length="0">
    <dxf>
      <font>
        <sz val="10"/>
        <color auto="1"/>
      </font>
    </dxf>
  </rfmt>
  <rcc rId="9084" sId="3" odxf="1" dxf="1">
    <oc r="B163" t="inlineStr">
      <is>
        <t>Bình Thuận</t>
      </is>
    </oc>
    <nc r="B163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63" start="0" length="0">
    <dxf>
      <font>
        <sz val="10"/>
        <color auto="1"/>
      </font>
    </dxf>
  </rfmt>
  <rfmt sheetId="3" sqref="D163" start="0" length="0">
    <dxf>
      <font>
        <sz val="10"/>
        <color auto="1"/>
      </font>
    </dxf>
  </rfmt>
  <rcc rId="9085" sId="3" odxf="1" dxf="1">
    <oc r="E163" t="inlineStr">
      <is>
        <t>NMĐMT SÔNG LŨY 1</t>
      </is>
    </oc>
    <nc r="E163" t="inlineStr">
      <is>
        <t>NMĐMT SINENERGY NT 1</t>
      </is>
    </nc>
    <odxf>
      <font>
        <sz val="10"/>
        <color auto="1"/>
      </font>
    </odxf>
    <ndxf>
      <font>
        <sz val="10"/>
        <color auto="1"/>
      </font>
    </ndxf>
  </rcc>
  <rfmt sheetId="3" sqref="F163" start="0" length="0">
    <dxf>
      <font>
        <sz val="10"/>
        <color auto="1"/>
      </font>
    </dxf>
  </rfmt>
  <rcc rId="9086" sId="3" odxf="1" dxf="1">
    <nc r="G16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087" sId="3" odxf="1" dxf="1">
    <nc r="H163">
      <v>173.6</v>
    </nc>
    <odxf>
      <font>
        <sz val="10"/>
        <color auto="1"/>
      </font>
    </odxf>
    <ndxf>
      <font>
        <sz val="10"/>
        <color auto="1"/>
      </font>
    </ndxf>
  </rcc>
  <rfmt sheetId="3" sqref="I163" start="0" length="0">
    <dxf>
      <font>
        <sz val="10"/>
        <color auto="1"/>
      </font>
    </dxf>
  </rfmt>
  <rcc rId="9088" sId="3" odxf="1" dxf="1">
    <nc r="J163">
      <v>0</v>
    </nc>
    <odxf>
      <font>
        <sz val="10"/>
        <color auto="1"/>
      </font>
    </odxf>
    <ndxf>
      <font>
        <sz val="10"/>
        <color auto="1"/>
      </font>
    </ndxf>
  </rcc>
  <rcc rId="9089" sId="3" odxf="1" dxf="1">
    <nc r="K163">
      <v>0</v>
    </nc>
    <odxf>
      <font>
        <sz val="10"/>
        <color auto="1"/>
      </font>
    </odxf>
    <ndxf>
      <font>
        <sz val="10"/>
        <color auto="1"/>
      </font>
    </ndxf>
  </rcc>
  <rcc rId="9090" sId="3" odxf="1" dxf="1">
    <nc r="L163">
      <v>0</v>
    </nc>
    <odxf>
      <font>
        <sz val="10"/>
        <color auto="1"/>
      </font>
    </odxf>
    <ndxf>
      <font>
        <sz val="10"/>
        <color auto="1"/>
      </font>
    </ndxf>
  </rcc>
  <rcc rId="9091" sId="3" odxf="1" dxf="1">
    <nc r="M163">
      <v>0</v>
    </nc>
    <odxf>
      <font>
        <sz val="10"/>
        <color auto="1"/>
      </font>
    </odxf>
    <ndxf>
      <font>
        <sz val="10"/>
        <color auto="1"/>
      </font>
    </ndxf>
  </rcc>
  <rcc rId="9092" sId="3" odxf="1" dxf="1">
    <nc r="N163">
      <v>0</v>
    </nc>
    <odxf>
      <font>
        <sz val="10"/>
        <color auto="1"/>
      </font>
    </odxf>
    <ndxf>
      <font>
        <sz val="10"/>
        <color auto="1"/>
      </font>
    </ndxf>
  </rcc>
  <rcc rId="9093" sId="3" odxf="1" dxf="1">
    <nc r="O163">
      <v>0</v>
    </nc>
    <odxf>
      <font>
        <sz val="10"/>
        <color auto="1"/>
      </font>
    </odxf>
    <ndxf>
      <font>
        <sz val="10"/>
        <color auto="1"/>
      </font>
    </ndxf>
  </rcc>
  <rcc rId="9094" sId="3" odxf="1" dxf="1">
    <nc r="P163">
      <v>0</v>
    </nc>
    <odxf>
      <font>
        <sz val="10"/>
        <color auto="1"/>
      </font>
    </odxf>
    <ndxf>
      <font>
        <sz val="10"/>
        <color auto="1"/>
      </font>
    </ndxf>
  </rcc>
  <rcc rId="9095" sId="3" odxf="1" dxf="1">
    <nc r="Q163">
      <v>0</v>
    </nc>
    <odxf>
      <font>
        <sz val="10"/>
        <color auto="1"/>
      </font>
    </odxf>
    <ndxf>
      <font>
        <sz val="10"/>
        <color auto="1"/>
      </font>
    </ndxf>
  </rcc>
  <rcc rId="9096" sId="3" odxf="1" dxf="1">
    <nc r="R163">
      <v>0</v>
    </nc>
    <odxf>
      <font>
        <sz val="10"/>
        <color auto="1"/>
      </font>
    </odxf>
    <ndxf>
      <font>
        <sz val="10"/>
        <color auto="1"/>
      </font>
    </ndxf>
  </rcc>
  <rcc rId="9097" sId="3" odxf="1" dxf="1">
    <nc r="S163">
      <v>0</v>
    </nc>
    <odxf>
      <font>
        <sz val="10"/>
        <color auto="1"/>
      </font>
    </odxf>
    <ndxf>
      <font>
        <sz val="10"/>
        <color auto="1"/>
      </font>
    </ndxf>
  </rcc>
  <rcc rId="9098" sId="3" odxf="1" dxf="1">
    <nc r="T163">
      <v>0</v>
    </nc>
    <odxf>
      <font>
        <sz val="10"/>
        <color auto="1"/>
      </font>
    </odxf>
    <ndxf>
      <font>
        <sz val="10"/>
        <color auto="1"/>
      </font>
    </ndxf>
  </rcc>
  <rcc rId="9099" sId="3" odxf="1" dxf="1">
    <nc r="U163">
      <v>-3.6</v>
    </nc>
    <odxf>
      <font>
        <sz val="10"/>
        <color auto="1"/>
      </font>
    </odxf>
    <ndxf>
      <font>
        <sz val="10"/>
        <color auto="1"/>
      </font>
    </ndxf>
  </rcc>
  <rcc rId="9100" sId="3" odxf="1" dxf="1">
    <nc r="V163">
      <v>-4</v>
    </nc>
    <odxf>
      <font>
        <sz val="10"/>
        <color auto="1"/>
      </font>
    </odxf>
    <ndxf>
      <font>
        <sz val="10"/>
        <color auto="1"/>
      </font>
    </ndxf>
  </rcc>
  <rcc rId="9101" sId="3" odxf="1" dxf="1">
    <nc r="W163">
      <v>-2.2999999999999998</v>
    </nc>
    <odxf>
      <font>
        <sz val="10"/>
        <color auto="1"/>
      </font>
    </odxf>
    <ndxf>
      <font>
        <sz val="10"/>
        <color auto="1"/>
      </font>
    </ndxf>
  </rcc>
  <rcc rId="9102" sId="3" odxf="1" dxf="1">
    <nc r="X163">
      <v>-1.4</v>
    </nc>
    <odxf>
      <font>
        <sz val="10"/>
        <color auto="1"/>
      </font>
    </odxf>
    <ndxf>
      <font>
        <sz val="10"/>
        <color auto="1"/>
      </font>
    </ndxf>
  </rcc>
  <rcc rId="9103" sId="3" odxf="1" dxf="1">
    <nc r="Y163">
      <v>-4.9000000000000004</v>
    </nc>
    <odxf>
      <font>
        <sz val="10"/>
        <color auto="1"/>
      </font>
    </odxf>
    <ndxf>
      <font>
        <sz val="10"/>
        <color auto="1"/>
      </font>
    </ndxf>
  </rcc>
  <rcc rId="9104" sId="3" odxf="1" dxf="1">
    <nc r="Z163">
      <v>0.5</v>
    </nc>
    <odxf>
      <font>
        <sz val="10"/>
        <color auto="1"/>
      </font>
    </odxf>
    <ndxf>
      <font>
        <sz val="10"/>
        <color auto="1"/>
      </font>
    </ndxf>
  </rcc>
  <rcc rId="9105" sId="3" odxf="1" dxf="1">
    <nc r="AA163">
      <v>-1.3</v>
    </nc>
    <odxf>
      <font>
        <sz val="10"/>
        <color auto="1"/>
      </font>
    </odxf>
    <ndxf>
      <font>
        <sz val="10"/>
        <color auto="1"/>
      </font>
    </ndxf>
  </rcc>
  <rcc rId="9106" sId="3" odxf="1" dxf="1">
    <nc r="AB163">
      <v>0.3</v>
    </nc>
    <odxf>
      <font>
        <sz val="10"/>
        <color auto="1"/>
      </font>
    </odxf>
    <ndxf>
      <font>
        <sz val="10"/>
        <color auto="1"/>
      </font>
    </ndxf>
  </rcc>
  <rcc rId="9107" sId="3" odxf="1" dxf="1">
    <nc r="AC163">
      <v>2.2000000000000002</v>
    </nc>
    <odxf>
      <font>
        <sz val="10"/>
        <color auto="1"/>
      </font>
    </odxf>
    <ndxf>
      <font>
        <sz val="10"/>
        <color auto="1"/>
      </font>
    </ndxf>
  </rcc>
  <rcc rId="9108" sId="3" odxf="1" dxf="1">
    <nc r="AD163">
      <v>0</v>
    </nc>
    <odxf>
      <font>
        <sz val="10"/>
        <color auto="1"/>
      </font>
    </odxf>
    <ndxf>
      <font>
        <sz val="10"/>
        <color auto="1"/>
      </font>
    </ndxf>
  </rcc>
  <rcc rId="9109" sId="3" odxf="1" dxf="1">
    <nc r="AE163">
      <v>-3.2</v>
    </nc>
    <odxf>
      <font>
        <sz val="10"/>
        <color auto="1"/>
      </font>
    </odxf>
    <ndxf>
      <font>
        <sz val="10"/>
        <color auto="1"/>
      </font>
    </ndxf>
  </rcc>
  <rcc rId="9110" sId="3" odxf="1" dxf="1">
    <nc r="AF163">
      <v>-3</v>
    </nc>
    <odxf>
      <font>
        <sz val="10"/>
        <color auto="1"/>
      </font>
    </odxf>
    <ndxf>
      <font>
        <sz val="10"/>
        <color auto="1"/>
      </font>
    </ndxf>
  </rcc>
  <rcc rId="9111" sId="3" odxf="1" dxf="1">
    <nc r="AG163">
      <v>-0.5</v>
    </nc>
    <odxf>
      <font>
        <sz val="10"/>
        <color auto="1"/>
      </font>
    </odxf>
    <ndxf>
      <font>
        <sz val="10"/>
        <color auto="1"/>
      </font>
    </ndxf>
  </rcc>
  <rcc rId="9112" sId="3" odxf="1" dxf="1">
    <nc r="AH163">
      <v>-0.6</v>
    </nc>
    <odxf>
      <font>
        <sz val="10"/>
        <color auto="1"/>
      </font>
    </odxf>
    <ndxf>
      <font>
        <sz val="10"/>
        <color auto="1"/>
      </font>
    </ndxf>
  </rcc>
  <rcc rId="9113" sId="3" odxf="1" dxf="1">
    <nc r="AI163">
      <v>2.7</v>
    </nc>
    <odxf>
      <font>
        <sz val="10"/>
        <color auto="1"/>
      </font>
    </odxf>
    <ndxf>
      <font>
        <sz val="10"/>
        <color auto="1"/>
      </font>
    </ndxf>
  </rcc>
  <rcc rId="9114" sId="3" odxf="1" dxf="1">
    <nc r="AJ163">
      <v>-2.6</v>
    </nc>
    <odxf>
      <font>
        <sz val="10"/>
        <color auto="1"/>
      </font>
    </odxf>
    <ndxf>
      <font>
        <sz val="10"/>
        <color auto="1"/>
      </font>
    </ndxf>
  </rcc>
  <rcc rId="9115" sId="3" odxf="1" dxf="1">
    <nc r="AK163">
      <v>-1.8</v>
    </nc>
    <odxf>
      <font>
        <sz val="10"/>
        <color auto="1"/>
      </font>
    </odxf>
    <ndxf>
      <font>
        <sz val="10"/>
        <color auto="1"/>
      </font>
    </ndxf>
  </rcc>
  <rcc rId="9116" sId="3" odxf="1" dxf="1">
    <nc r="AL163">
      <v>-2.6</v>
    </nc>
    <odxf>
      <font>
        <sz val="10"/>
        <color auto="1"/>
      </font>
    </odxf>
    <ndxf>
      <font>
        <sz val="10"/>
        <color auto="1"/>
      </font>
    </ndxf>
  </rcc>
  <rcc rId="9117" sId="3" odxf="1" dxf="1">
    <nc r="AM163">
      <v>0</v>
    </nc>
    <odxf>
      <font>
        <sz val="10"/>
        <color auto="1"/>
      </font>
    </odxf>
    <ndxf>
      <font>
        <sz val="10"/>
        <color auto="1"/>
      </font>
    </ndxf>
  </rcc>
  <rcc rId="9118" sId="3" odxf="1" dxf="1">
    <nc r="AN163">
      <v>2</v>
    </nc>
    <odxf>
      <font>
        <sz val="10"/>
        <color auto="1"/>
      </font>
    </odxf>
    <ndxf>
      <font>
        <sz val="10"/>
        <color auto="1"/>
      </font>
    </ndxf>
  </rcc>
  <rcc rId="9119" sId="3" odxf="1" dxf="1">
    <nc r="AO163">
      <v>1.5</v>
    </nc>
    <odxf>
      <font>
        <sz val="10"/>
        <color auto="1"/>
      </font>
    </odxf>
    <ndxf>
      <font>
        <sz val="10"/>
        <color auto="1"/>
      </font>
    </ndxf>
  </rcc>
  <rcc rId="9120" sId="3" odxf="1" dxf="1">
    <nc r="AP163">
      <v>-0.2</v>
    </nc>
    <odxf>
      <font>
        <sz val="10"/>
        <color auto="1"/>
      </font>
    </odxf>
    <ndxf>
      <font>
        <sz val="10"/>
        <color auto="1"/>
      </font>
    </ndxf>
  </rcc>
  <rcc rId="9121" sId="3" odxf="1" dxf="1">
    <nc r="AQ163">
      <v>0.6</v>
    </nc>
    <odxf>
      <font>
        <sz val="10"/>
        <color auto="1"/>
      </font>
    </odxf>
    <ndxf>
      <font>
        <sz val="10"/>
        <color auto="1"/>
      </font>
    </ndxf>
  </rcc>
  <rcc rId="9122" sId="3" odxf="1" dxf="1">
    <nc r="AR163">
      <v>-0.1</v>
    </nc>
    <odxf>
      <font>
        <sz val="10"/>
        <color auto="1"/>
      </font>
    </odxf>
    <ndxf>
      <font>
        <sz val="10"/>
        <color auto="1"/>
      </font>
    </ndxf>
  </rcc>
  <rcc rId="9123" sId="3" odxf="1" dxf="1">
    <nc r="AS163">
      <v>0</v>
    </nc>
    <odxf>
      <font>
        <sz val="10"/>
        <color auto="1"/>
      </font>
    </odxf>
    <ndxf>
      <font>
        <sz val="10"/>
        <color auto="1"/>
      </font>
    </ndxf>
  </rcc>
  <rcc rId="9124" sId="3" odxf="1" dxf="1">
    <nc r="AT163">
      <v>0</v>
    </nc>
    <odxf>
      <font>
        <sz val="10"/>
        <color auto="1"/>
      </font>
    </odxf>
    <ndxf>
      <font>
        <sz val="10"/>
        <color auto="1"/>
      </font>
    </ndxf>
  </rcc>
  <rcc rId="9125" sId="3" odxf="1" dxf="1">
    <nc r="AU163">
      <v>0</v>
    </nc>
    <odxf>
      <font>
        <sz val="10"/>
        <color auto="1"/>
      </font>
    </odxf>
    <ndxf>
      <font>
        <sz val="10"/>
        <color auto="1"/>
      </font>
    </ndxf>
  </rcc>
  <rcc rId="9126" sId="3" odxf="1" dxf="1">
    <nc r="AV163">
      <v>0</v>
    </nc>
    <odxf>
      <font>
        <sz val="10"/>
        <color auto="1"/>
      </font>
    </odxf>
    <ndxf>
      <font>
        <sz val="10"/>
        <color auto="1"/>
      </font>
    </ndxf>
  </rcc>
  <rcc rId="9127" sId="3" odxf="1" dxf="1">
    <nc r="AW163">
      <v>0</v>
    </nc>
    <odxf>
      <font>
        <sz val="10"/>
        <color auto="1"/>
      </font>
    </odxf>
    <ndxf>
      <font>
        <sz val="10"/>
        <color auto="1"/>
      </font>
    </ndxf>
  </rcc>
  <rcc rId="9128" sId="3" odxf="1" dxf="1">
    <nc r="AX163">
      <v>0</v>
    </nc>
    <odxf>
      <font>
        <sz val="10"/>
        <color auto="1"/>
      </font>
    </odxf>
    <ndxf>
      <font>
        <sz val="10"/>
        <color auto="1"/>
      </font>
    </ndxf>
  </rcc>
  <rcc rId="9129" sId="3" odxf="1" dxf="1">
    <nc r="AY163">
      <v>0</v>
    </nc>
    <odxf>
      <font>
        <sz val="10"/>
        <color auto="1"/>
      </font>
    </odxf>
    <ndxf>
      <font>
        <sz val="10"/>
        <color auto="1"/>
      </font>
    </ndxf>
  </rcc>
  <rcc rId="9130" sId="3" odxf="1" dxf="1">
    <nc r="AZ163">
      <v>0</v>
    </nc>
    <odxf>
      <font>
        <sz val="10"/>
        <color auto="1"/>
      </font>
    </odxf>
    <ndxf>
      <font>
        <sz val="10"/>
        <color auto="1"/>
      </font>
    </ndxf>
  </rcc>
  <rcc rId="9131" sId="3" odxf="1" dxf="1">
    <nc r="BA1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132" sId="3" odxf="1" dxf="1">
    <nc r="BB163">
      <v>0</v>
    </nc>
    <odxf>
      <font>
        <sz val="10"/>
        <color auto="1"/>
      </font>
    </odxf>
    <ndxf>
      <font>
        <sz val="10"/>
        <color auto="1"/>
      </font>
    </ndxf>
  </rcc>
  <rcc rId="9133" sId="3" odxf="1" dxf="1">
    <nc r="BC1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134" sId="3" odxf="1" dxf="1">
    <nc r="BD163">
      <v>0</v>
    </nc>
    <odxf>
      <font>
        <sz val="10"/>
        <color auto="1"/>
      </font>
    </odxf>
    <ndxf>
      <font>
        <sz val="10"/>
        <color auto="1"/>
      </font>
    </ndxf>
  </rcc>
  <rcc rId="9135" sId="3" odxf="1" dxf="1">
    <nc r="BE1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136" sId="3" odxf="1" dxf="1">
    <nc r="BF163">
      <v>7.2</v>
    </nc>
    <odxf>
      <font>
        <sz val="10"/>
        <color auto="1"/>
      </font>
    </odxf>
    <ndxf>
      <font>
        <sz val="10"/>
        <color auto="1"/>
      </font>
    </ndxf>
  </rcc>
  <rcc rId="9137" sId="3" odxf="1" dxf="1">
    <nc r="BG163">
      <v>39.299999999999997</v>
    </nc>
    <odxf>
      <font>
        <sz val="10"/>
        <color auto="1"/>
      </font>
    </odxf>
    <ndxf>
      <font>
        <sz val="10"/>
        <color auto="1"/>
      </font>
    </ndxf>
  </rcc>
  <rcc rId="9138" sId="3" odxf="1" dxf="1">
    <nc r="BH163">
      <v>0</v>
    </nc>
    <odxf>
      <font>
        <sz val="10"/>
        <color auto="1"/>
      </font>
    </odxf>
    <ndxf>
      <font>
        <sz val="10"/>
        <color auto="1"/>
      </font>
    </ndxf>
  </rcc>
  <rfmt sheetId="3" sqref="A163:XFD163" start="0" length="0">
    <dxf>
      <alignment vertical="center" wrapText="1"/>
    </dxf>
  </rfmt>
  <rfmt sheetId="3" sqref="A164" start="0" length="0">
    <dxf>
      <font>
        <sz val="10"/>
        <color auto="1"/>
      </font>
    </dxf>
  </rfmt>
  <rfmt sheetId="3" sqref="B164" start="0" length="0">
    <dxf>
      <font>
        <sz val="10"/>
        <color auto="1"/>
      </font>
    </dxf>
  </rfmt>
  <rfmt sheetId="3" sqref="C164" start="0" length="0">
    <dxf>
      <font>
        <sz val="10"/>
        <color auto="1"/>
      </font>
    </dxf>
  </rfmt>
  <rfmt sheetId="3" sqref="D164" start="0" length="0">
    <dxf>
      <font>
        <sz val="10"/>
        <color auto="1"/>
      </font>
    </dxf>
  </rfmt>
  <rcc rId="9139" sId="3" odxf="1" dxf="1">
    <oc r="E164" t="inlineStr">
      <is>
        <t>NMĐMT SƠN MỸ 3.1</t>
      </is>
    </oc>
    <nc r="E164" t="inlineStr">
      <is>
        <t>NMĐMT SÔNG LŨY 1</t>
      </is>
    </nc>
    <odxf>
      <font>
        <sz val="10"/>
        <color auto="1"/>
      </font>
    </odxf>
    <ndxf>
      <font>
        <sz val="10"/>
        <color auto="1"/>
      </font>
    </ndxf>
  </rcc>
  <rfmt sheetId="3" sqref="F164" start="0" length="0">
    <dxf>
      <font>
        <sz val="10"/>
        <color auto="1"/>
      </font>
    </dxf>
  </rfmt>
  <rcc rId="9140" sId="3" odxf="1" dxf="1">
    <nc r="G16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141" sId="3" odxf="1" dxf="1">
    <nc r="H164">
      <v>185.7</v>
    </nc>
    <odxf>
      <font>
        <sz val="10"/>
        <color auto="1"/>
      </font>
    </odxf>
    <ndxf>
      <font>
        <sz val="10"/>
        <color auto="1"/>
      </font>
    </ndxf>
  </rcc>
  <rfmt sheetId="3" sqref="I164" start="0" length="0">
    <dxf>
      <font>
        <sz val="10"/>
        <color auto="1"/>
      </font>
    </dxf>
  </rfmt>
  <rcc rId="9142" sId="3" odxf="1" dxf="1">
    <nc r="J164">
      <v>0</v>
    </nc>
    <odxf>
      <font>
        <sz val="10"/>
        <color auto="1"/>
      </font>
    </odxf>
    <ndxf>
      <font>
        <sz val="10"/>
        <color auto="1"/>
      </font>
    </ndxf>
  </rcc>
  <rcc rId="9143" sId="3" odxf="1" dxf="1">
    <nc r="K164">
      <v>0</v>
    </nc>
    <odxf>
      <font>
        <sz val="10"/>
        <color auto="1"/>
      </font>
    </odxf>
    <ndxf>
      <font>
        <sz val="10"/>
        <color auto="1"/>
      </font>
    </ndxf>
  </rcc>
  <rcc rId="9144" sId="3" odxf="1" dxf="1">
    <nc r="L164">
      <v>0</v>
    </nc>
    <odxf>
      <font>
        <sz val="10"/>
        <color auto="1"/>
      </font>
    </odxf>
    <ndxf>
      <font>
        <sz val="10"/>
        <color auto="1"/>
      </font>
    </ndxf>
  </rcc>
  <rcc rId="9145" sId="3" odxf="1" dxf="1">
    <nc r="M164">
      <v>0</v>
    </nc>
    <odxf>
      <font>
        <sz val="10"/>
        <color auto="1"/>
      </font>
    </odxf>
    <ndxf>
      <font>
        <sz val="10"/>
        <color auto="1"/>
      </font>
    </ndxf>
  </rcc>
  <rcc rId="9146" sId="3" odxf="1" dxf="1">
    <nc r="N164">
      <v>0</v>
    </nc>
    <odxf>
      <font>
        <sz val="10"/>
        <color auto="1"/>
      </font>
    </odxf>
    <ndxf>
      <font>
        <sz val="10"/>
        <color auto="1"/>
      </font>
    </ndxf>
  </rcc>
  <rcc rId="9147" sId="3" odxf="1" dxf="1">
    <nc r="O164">
      <v>0</v>
    </nc>
    <odxf>
      <font>
        <sz val="10"/>
        <color auto="1"/>
      </font>
    </odxf>
    <ndxf>
      <font>
        <sz val="10"/>
        <color auto="1"/>
      </font>
    </ndxf>
  </rcc>
  <rcc rId="9148" sId="3" odxf="1" dxf="1">
    <nc r="P164">
      <v>0</v>
    </nc>
    <odxf>
      <font>
        <sz val="10"/>
        <color auto="1"/>
      </font>
    </odxf>
    <ndxf>
      <font>
        <sz val="10"/>
        <color auto="1"/>
      </font>
    </ndxf>
  </rcc>
  <rcc rId="9149" sId="3" odxf="1" dxf="1">
    <nc r="Q164">
      <v>0</v>
    </nc>
    <odxf>
      <font>
        <sz val="10"/>
        <color auto="1"/>
      </font>
    </odxf>
    <ndxf>
      <font>
        <sz val="10"/>
        <color auto="1"/>
      </font>
    </ndxf>
  </rcc>
  <rcc rId="9150" sId="3" odxf="1" dxf="1">
    <nc r="R164">
      <v>0</v>
    </nc>
    <odxf>
      <font>
        <sz val="10"/>
        <color auto="1"/>
      </font>
    </odxf>
    <ndxf>
      <font>
        <sz val="10"/>
        <color auto="1"/>
      </font>
    </ndxf>
  </rcc>
  <rcc rId="9151" sId="3" odxf="1" dxf="1">
    <nc r="S164">
      <v>0</v>
    </nc>
    <odxf>
      <font>
        <sz val="10"/>
        <color auto="1"/>
      </font>
    </odxf>
    <ndxf>
      <font>
        <sz val="10"/>
        <color auto="1"/>
      </font>
    </ndxf>
  </rcc>
  <rcc rId="9152" sId="3" odxf="1" dxf="1">
    <nc r="T164">
      <v>0</v>
    </nc>
    <odxf>
      <font>
        <sz val="10"/>
        <color auto="1"/>
      </font>
    </odxf>
    <ndxf>
      <font>
        <sz val="10"/>
        <color auto="1"/>
      </font>
    </ndxf>
  </rcc>
  <rcc rId="9153" sId="3" odxf="1" dxf="1">
    <nc r="U164">
      <v>0.5</v>
    </nc>
    <odxf>
      <font>
        <sz val="10"/>
        <color auto="1"/>
      </font>
    </odxf>
    <ndxf>
      <font>
        <sz val="10"/>
        <color auto="1"/>
      </font>
    </ndxf>
  </rcc>
  <rcc rId="9154" sId="3" odxf="1" dxf="1">
    <nc r="V164">
      <v>1.2</v>
    </nc>
    <odxf>
      <font>
        <sz val="10"/>
        <color auto="1"/>
      </font>
    </odxf>
    <ndxf>
      <font>
        <sz val="10"/>
        <color auto="1"/>
      </font>
    </ndxf>
  </rcc>
  <rcc rId="9155" sId="3" odxf="1" dxf="1">
    <nc r="W164">
      <v>3.2</v>
    </nc>
    <odxf>
      <font>
        <sz val="10"/>
        <color auto="1"/>
      </font>
    </odxf>
    <ndxf>
      <font>
        <sz val="10"/>
        <color auto="1"/>
      </font>
    </ndxf>
  </rcc>
  <rcc rId="9156" sId="3" odxf="1" dxf="1">
    <nc r="X164">
      <v>9.3000000000000007</v>
    </nc>
    <odxf>
      <font>
        <sz val="10"/>
        <color auto="1"/>
      </font>
    </odxf>
    <ndxf>
      <font>
        <sz val="10"/>
        <color auto="1"/>
      </font>
    </ndxf>
  </rcc>
  <rcc rId="9157" sId="3" odxf="1" dxf="1">
    <nc r="Y164">
      <v>13.1</v>
    </nc>
    <odxf>
      <font>
        <sz val="10"/>
        <color auto="1"/>
      </font>
    </odxf>
    <ndxf>
      <font>
        <sz val="10"/>
        <color auto="1"/>
      </font>
    </ndxf>
  </rcc>
  <rcc rId="9158" sId="3" odxf="1" dxf="1">
    <nc r="Z164">
      <v>23.1</v>
    </nc>
    <odxf>
      <font>
        <sz val="10"/>
        <color auto="1"/>
      </font>
    </odxf>
    <ndxf>
      <font>
        <sz val="10"/>
        <color auto="1"/>
      </font>
    </ndxf>
  </rcc>
  <rcc rId="9159" sId="3" odxf="1" dxf="1">
    <nc r="AA164">
      <v>30</v>
    </nc>
    <odxf>
      <font>
        <sz val="10"/>
        <color auto="1"/>
      </font>
    </odxf>
    <ndxf>
      <font>
        <sz val="10"/>
        <color auto="1"/>
      </font>
    </ndxf>
  </rcc>
  <rcc rId="9160" sId="3" odxf="1" dxf="1">
    <nc r="AB164">
      <v>33.6</v>
    </nc>
    <odxf>
      <font>
        <sz val="10"/>
        <color auto="1"/>
      </font>
    </odxf>
    <ndxf>
      <font>
        <sz val="10"/>
        <color auto="1"/>
      </font>
    </ndxf>
  </rcc>
  <rcc rId="9161" sId="3" odxf="1" dxf="1">
    <nc r="AC164">
      <v>33.299999999999997</v>
    </nc>
    <odxf>
      <font>
        <sz val="10"/>
        <color auto="1"/>
      </font>
    </odxf>
    <ndxf>
      <font>
        <sz val="10"/>
        <color auto="1"/>
      </font>
    </ndxf>
  </rcc>
  <rcc rId="9162" sId="3" odxf="1" dxf="1">
    <nc r="AD164">
      <v>36.799999999999997</v>
    </nc>
    <odxf>
      <font>
        <sz val="10"/>
        <color auto="1"/>
      </font>
    </odxf>
    <ndxf>
      <font>
        <sz val="10"/>
        <color auto="1"/>
      </font>
    </ndxf>
  </rcc>
  <rcc rId="9163" sId="3" odxf="1" dxf="1">
    <nc r="AE164">
      <v>13.2</v>
    </nc>
    <odxf>
      <font>
        <sz val="10"/>
        <color auto="1"/>
      </font>
    </odxf>
    <ndxf>
      <font>
        <sz val="10"/>
        <color auto="1"/>
      </font>
    </ndxf>
  </rcc>
  <rcc rId="9164" sId="3" odxf="1" dxf="1">
    <nc r="AF164">
      <v>11.1</v>
    </nc>
    <odxf>
      <font>
        <sz val="10"/>
        <color auto="1"/>
      </font>
    </odxf>
    <ndxf>
      <font>
        <sz val="10"/>
        <color auto="1"/>
      </font>
    </ndxf>
  </rcc>
  <rcc rId="9165" sId="3" odxf="1" dxf="1">
    <nc r="AG164">
      <v>22.5</v>
    </nc>
    <odxf>
      <font>
        <sz val="10"/>
        <color auto="1"/>
      </font>
    </odxf>
    <ndxf>
      <font>
        <sz val="10"/>
        <color auto="1"/>
      </font>
    </ndxf>
  </rcc>
  <rcc rId="9166" sId="3" odxf="1" dxf="1">
    <nc r="AH164">
      <v>14.2</v>
    </nc>
    <odxf>
      <font>
        <sz val="10"/>
        <color auto="1"/>
      </font>
    </odxf>
    <ndxf>
      <font>
        <sz val="10"/>
        <color auto="1"/>
      </font>
    </ndxf>
  </rcc>
  <rcc rId="9167" sId="3" odxf="1" dxf="1">
    <nc r="AI164">
      <v>28</v>
    </nc>
    <odxf>
      <font>
        <sz val="10"/>
        <color auto="1"/>
      </font>
    </odxf>
    <ndxf>
      <font>
        <sz val="10"/>
        <color auto="1"/>
      </font>
    </ndxf>
  </rcc>
  <rcc rId="9168" sId="3" odxf="1" dxf="1">
    <nc r="AJ164">
      <v>19</v>
    </nc>
    <odxf>
      <font>
        <sz val="10"/>
        <color auto="1"/>
      </font>
    </odxf>
    <ndxf>
      <font>
        <sz val="10"/>
        <color auto="1"/>
      </font>
    </ndxf>
  </rcc>
  <rcc rId="9169" sId="3" odxf="1" dxf="1">
    <nc r="AK164">
      <v>27.5</v>
    </nc>
    <odxf>
      <font>
        <sz val="10"/>
        <color auto="1"/>
      </font>
    </odxf>
    <ndxf>
      <font>
        <sz val="10"/>
        <color auto="1"/>
      </font>
    </ndxf>
  </rcc>
  <rcc rId="9170" sId="3" odxf="1" dxf="1">
    <nc r="AL164">
      <v>25.7</v>
    </nc>
    <odxf>
      <font>
        <sz val="10"/>
        <color auto="1"/>
      </font>
    </odxf>
    <ndxf>
      <font>
        <sz val="10"/>
        <color auto="1"/>
      </font>
    </ndxf>
  </rcc>
  <rcc rId="9171" sId="3" odxf="1" dxf="1">
    <nc r="AM164">
      <v>23</v>
    </nc>
    <odxf>
      <font>
        <sz val="10"/>
        <color auto="1"/>
      </font>
    </odxf>
    <ndxf>
      <font>
        <sz val="10"/>
        <color auto="1"/>
      </font>
    </ndxf>
  </rcc>
  <rcc rId="9172" sId="3" odxf="1" dxf="1">
    <nc r="AN164">
      <v>17.8</v>
    </nc>
    <odxf>
      <font>
        <sz val="10"/>
        <color auto="1"/>
      </font>
    </odxf>
    <ndxf>
      <font>
        <sz val="10"/>
        <color auto="1"/>
      </font>
    </ndxf>
  </rcc>
  <rcc rId="9173" sId="3" odxf="1" dxf="1">
    <nc r="AO164">
      <v>10.199999999999999</v>
    </nc>
    <odxf>
      <font>
        <sz val="10"/>
        <color auto="1"/>
      </font>
    </odxf>
    <ndxf>
      <font>
        <sz val="10"/>
        <color auto="1"/>
      </font>
    </ndxf>
  </rcc>
  <rcc rId="9174" sId="3" odxf="1" dxf="1">
    <nc r="AP164">
      <v>6.4</v>
    </nc>
    <odxf>
      <font>
        <sz val="10"/>
        <color auto="1"/>
      </font>
    </odxf>
    <ndxf>
      <font>
        <sz val="10"/>
        <color auto="1"/>
      </font>
    </ndxf>
  </rcc>
  <rcc rId="9175" sId="3" odxf="1" dxf="1">
    <nc r="AQ164">
      <v>1.5</v>
    </nc>
    <odxf>
      <font>
        <sz val="10"/>
        <color auto="1"/>
      </font>
    </odxf>
    <ndxf>
      <font>
        <sz val="10"/>
        <color auto="1"/>
      </font>
    </ndxf>
  </rcc>
  <rcc rId="9176" sId="3" odxf="1" dxf="1">
    <nc r="AR164">
      <v>0</v>
    </nc>
    <odxf>
      <font>
        <sz val="10"/>
        <color auto="1"/>
      </font>
    </odxf>
    <ndxf>
      <font>
        <sz val="10"/>
        <color auto="1"/>
      </font>
    </ndxf>
  </rcc>
  <rcc rId="9177" sId="3" odxf="1" dxf="1">
    <nc r="AS164">
      <v>0</v>
    </nc>
    <odxf>
      <font>
        <sz val="10"/>
        <color auto="1"/>
      </font>
    </odxf>
    <ndxf>
      <font>
        <sz val="10"/>
        <color auto="1"/>
      </font>
    </ndxf>
  </rcc>
  <rcc rId="9178" sId="3" odxf="1" dxf="1">
    <nc r="AT164">
      <v>0</v>
    </nc>
    <odxf>
      <font>
        <sz val="10"/>
        <color auto="1"/>
      </font>
    </odxf>
    <ndxf>
      <font>
        <sz val="10"/>
        <color auto="1"/>
      </font>
    </ndxf>
  </rcc>
  <rcc rId="9179" sId="3" odxf="1" dxf="1">
    <nc r="AU164">
      <v>0</v>
    </nc>
    <odxf>
      <font>
        <sz val="10"/>
        <color auto="1"/>
      </font>
    </odxf>
    <ndxf>
      <font>
        <sz val="10"/>
        <color auto="1"/>
      </font>
    </ndxf>
  </rcc>
  <rcc rId="9180" sId="3" odxf="1" dxf="1">
    <nc r="AV164">
      <v>0</v>
    </nc>
    <odxf>
      <font>
        <sz val="10"/>
        <color auto="1"/>
      </font>
    </odxf>
    <ndxf>
      <font>
        <sz val="10"/>
        <color auto="1"/>
      </font>
    </ndxf>
  </rcc>
  <rcc rId="9181" sId="3" odxf="1" dxf="1">
    <nc r="AW164">
      <v>0</v>
    </nc>
    <odxf>
      <font>
        <sz val="10"/>
        <color auto="1"/>
      </font>
    </odxf>
    <ndxf>
      <font>
        <sz val="10"/>
        <color auto="1"/>
      </font>
    </ndxf>
  </rcc>
  <rcc rId="9182" sId="3" odxf="1" dxf="1">
    <nc r="AX164">
      <v>0</v>
    </nc>
    <odxf>
      <font>
        <sz val="10"/>
        <color auto="1"/>
      </font>
    </odxf>
    <ndxf>
      <font>
        <sz val="10"/>
        <color auto="1"/>
      </font>
    </ndxf>
  </rcc>
  <rcc rId="9183" sId="3" odxf="1" dxf="1">
    <nc r="AY164">
      <v>0</v>
    </nc>
    <odxf>
      <font>
        <sz val="10"/>
        <color auto="1"/>
      </font>
    </odxf>
    <ndxf>
      <font>
        <sz val="10"/>
        <color auto="1"/>
      </font>
    </ndxf>
  </rcc>
  <rcc rId="9184" sId="3" odxf="1" dxf="1">
    <nc r="AZ164">
      <v>0</v>
    </nc>
    <odxf>
      <font>
        <sz val="10"/>
        <color auto="1"/>
      </font>
    </odxf>
    <ndxf>
      <font>
        <sz val="10"/>
        <color auto="1"/>
      </font>
    </ndxf>
  </rcc>
  <rcc rId="9185" sId="3" odxf="1" dxf="1">
    <nc r="BA1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186" sId="3" odxf="1" dxf="1">
    <nc r="BB164">
      <v>0</v>
    </nc>
    <odxf>
      <font>
        <sz val="10"/>
        <color auto="1"/>
      </font>
    </odxf>
    <ndxf>
      <font>
        <sz val="10"/>
        <color auto="1"/>
      </font>
    </ndxf>
  </rcc>
  <rcc rId="9187" sId="3" odxf="1" dxf="1">
    <nc r="BC1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188" sId="3" odxf="1" dxf="1">
    <nc r="BD164">
      <v>0</v>
    </nc>
    <odxf>
      <font>
        <sz val="10"/>
        <color auto="1"/>
      </font>
    </odxf>
    <ndxf>
      <font>
        <sz val="10"/>
        <color auto="1"/>
      </font>
    </ndxf>
  </rcc>
  <rcc rId="9189" sId="3" odxf="1" dxf="1">
    <nc r="BE1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190" sId="3" odxf="1" dxf="1">
    <nc r="BF164">
      <v>7.7</v>
    </nc>
    <odxf>
      <font>
        <sz val="10"/>
        <color auto="1"/>
      </font>
    </odxf>
    <ndxf>
      <font>
        <sz val="10"/>
        <color auto="1"/>
      </font>
    </ndxf>
  </rcc>
  <rcc rId="9191" sId="3" odxf="1" dxf="1">
    <nc r="BG164">
      <v>37.1</v>
    </nc>
    <odxf>
      <font>
        <sz val="10"/>
        <color auto="1"/>
      </font>
    </odxf>
    <ndxf>
      <font>
        <sz val="10"/>
        <color auto="1"/>
      </font>
    </ndxf>
  </rcc>
  <rcc rId="9192" sId="3" odxf="1" dxf="1">
    <nc r="BH164">
      <v>0</v>
    </nc>
    <odxf>
      <font>
        <sz val="10"/>
        <color auto="1"/>
      </font>
    </odxf>
    <ndxf>
      <font>
        <sz val="10"/>
        <color auto="1"/>
      </font>
    </ndxf>
  </rcc>
  <rfmt sheetId="3" sqref="A164:XFD164" start="0" length="0">
    <dxf>
      <alignment vertical="center" wrapText="1"/>
    </dxf>
  </rfmt>
  <rfmt sheetId="3" sqref="A165" start="0" length="0">
    <dxf>
      <font>
        <sz val="10"/>
        <color auto="1"/>
      </font>
    </dxf>
  </rfmt>
  <rfmt sheetId="3" sqref="B165" start="0" length="0">
    <dxf>
      <font>
        <sz val="10"/>
        <color auto="1"/>
      </font>
    </dxf>
  </rfmt>
  <rfmt sheetId="3" sqref="C165" start="0" length="0">
    <dxf>
      <font>
        <sz val="10"/>
        <color auto="1"/>
      </font>
    </dxf>
  </rfmt>
  <rfmt sheetId="3" sqref="D165" start="0" length="0">
    <dxf>
      <font>
        <sz val="10"/>
        <color auto="1"/>
      </font>
    </dxf>
  </rfmt>
  <rcc rId="9193" sId="3" odxf="1" dxf="1">
    <oc r="E165" t="inlineStr">
      <is>
        <t>NMĐMT SƠN MỸ 3.1</t>
      </is>
    </oc>
    <nc r="E165" t="inlineStr">
      <is>
        <t>NMĐMT SÔNG LŨY 1</t>
      </is>
    </nc>
    <odxf>
      <font>
        <sz val="10"/>
        <color auto="1"/>
      </font>
    </odxf>
    <ndxf>
      <font>
        <sz val="10"/>
        <color auto="1"/>
      </font>
    </ndxf>
  </rcc>
  <rfmt sheetId="3" sqref="F165" start="0" length="0">
    <dxf>
      <font>
        <sz val="10"/>
        <color auto="1"/>
      </font>
    </dxf>
  </rfmt>
  <rcc rId="9194" sId="3" odxf="1" dxf="1">
    <nc r="G16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195" sId="3" odxf="1" dxf="1">
    <nc r="H165">
      <v>185.7</v>
    </nc>
    <odxf>
      <font>
        <sz val="10"/>
        <color auto="1"/>
      </font>
    </odxf>
    <ndxf>
      <font>
        <sz val="10"/>
        <color auto="1"/>
      </font>
    </ndxf>
  </rcc>
  <rfmt sheetId="3" sqref="I165" start="0" length="0">
    <dxf>
      <font>
        <sz val="10"/>
        <color auto="1"/>
      </font>
    </dxf>
  </rfmt>
  <rcc rId="9196" sId="3" odxf="1" dxf="1">
    <nc r="J165">
      <v>0</v>
    </nc>
    <odxf>
      <font>
        <sz val="10"/>
        <color auto="1"/>
      </font>
    </odxf>
    <ndxf>
      <font>
        <sz val="10"/>
        <color auto="1"/>
      </font>
    </ndxf>
  </rcc>
  <rcc rId="9197" sId="3" odxf="1" dxf="1">
    <nc r="K165">
      <v>0</v>
    </nc>
    <odxf>
      <font>
        <sz val="10"/>
        <color auto="1"/>
      </font>
    </odxf>
    <ndxf>
      <font>
        <sz val="10"/>
        <color auto="1"/>
      </font>
    </ndxf>
  </rcc>
  <rcc rId="9198" sId="3" odxf="1" dxf="1">
    <nc r="L165">
      <v>0</v>
    </nc>
    <odxf>
      <font>
        <sz val="10"/>
        <color auto="1"/>
      </font>
    </odxf>
    <ndxf>
      <font>
        <sz val="10"/>
        <color auto="1"/>
      </font>
    </ndxf>
  </rcc>
  <rcc rId="9199" sId="3" odxf="1" dxf="1">
    <nc r="M165">
      <v>0</v>
    </nc>
    <odxf>
      <font>
        <sz val="10"/>
        <color auto="1"/>
      </font>
    </odxf>
    <ndxf>
      <font>
        <sz val="10"/>
        <color auto="1"/>
      </font>
    </ndxf>
  </rcc>
  <rcc rId="9200" sId="3" odxf="1" dxf="1">
    <nc r="N165">
      <v>0</v>
    </nc>
    <odxf>
      <font>
        <sz val="10"/>
        <color auto="1"/>
      </font>
    </odxf>
    <ndxf>
      <font>
        <sz val="10"/>
        <color auto="1"/>
      </font>
    </ndxf>
  </rcc>
  <rcc rId="9201" sId="3" odxf="1" dxf="1">
    <nc r="O165">
      <v>0</v>
    </nc>
    <odxf>
      <font>
        <sz val="10"/>
        <color auto="1"/>
      </font>
    </odxf>
    <ndxf>
      <font>
        <sz val="10"/>
        <color auto="1"/>
      </font>
    </ndxf>
  </rcc>
  <rcc rId="9202" sId="3" odxf="1" dxf="1">
    <nc r="P165">
      <v>0</v>
    </nc>
    <odxf>
      <font>
        <sz val="10"/>
        <color auto="1"/>
      </font>
    </odxf>
    <ndxf>
      <font>
        <sz val="10"/>
        <color auto="1"/>
      </font>
    </ndxf>
  </rcc>
  <rcc rId="9203" sId="3" odxf="1" dxf="1">
    <nc r="Q165">
      <v>0</v>
    </nc>
    <odxf>
      <font>
        <sz val="10"/>
        <color auto="1"/>
      </font>
    </odxf>
    <ndxf>
      <font>
        <sz val="10"/>
        <color auto="1"/>
      </font>
    </ndxf>
  </rcc>
  <rcc rId="9204" sId="3" odxf="1" dxf="1">
    <nc r="R165">
      <v>0</v>
    </nc>
    <odxf>
      <font>
        <sz val="10"/>
        <color auto="1"/>
      </font>
    </odxf>
    <ndxf>
      <font>
        <sz val="10"/>
        <color auto="1"/>
      </font>
    </ndxf>
  </rcc>
  <rcc rId="9205" sId="3" odxf="1" dxf="1">
    <nc r="S165">
      <v>0</v>
    </nc>
    <odxf>
      <font>
        <sz val="10"/>
        <color auto="1"/>
      </font>
    </odxf>
    <ndxf>
      <font>
        <sz val="10"/>
        <color auto="1"/>
      </font>
    </ndxf>
  </rcc>
  <rcc rId="9206" sId="3" odxf="1" dxf="1">
    <nc r="T165">
      <v>0</v>
    </nc>
    <odxf>
      <font>
        <sz val="10"/>
        <color auto="1"/>
      </font>
    </odxf>
    <ndxf>
      <font>
        <sz val="10"/>
        <color auto="1"/>
      </font>
    </ndxf>
  </rcc>
  <rcc rId="9207" sId="3" odxf="1" dxf="1">
    <nc r="U165">
      <v>0</v>
    </nc>
    <odxf>
      <font>
        <sz val="10"/>
        <color auto="1"/>
      </font>
    </odxf>
    <ndxf>
      <font>
        <sz val="10"/>
        <color auto="1"/>
      </font>
    </ndxf>
  </rcc>
  <rcc rId="9208" sId="3" odxf="1" dxf="1">
    <nc r="V165">
      <v>0.1</v>
    </nc>
    <odxf>
      <font>
        <sz val="10"/>
        <color auto="1"/>
      </font>
    </odxf>
    <ndxf>
      <font>
        <sz val="10"/>
        <color auto="1"/>
      </font>
    </ndxf>
  </rcc>
  <rcc rId="9209" sId="3" odxf="1" dxf="1">
    <nc r="W165">
      <v>0.2</v>
    </nc>
    <odxf>
      <font>
        <sz val="10"/>
        <color auto="1"/>
      </font>
    </odxf>
    <ndxf>
      <font>
        <sz val="10"/>
        <color auto="1"/>
      </font>
    </ndxf>
  </rcc>
  <rcc rId="9210" sId="3" odxf="1" dxf="1">
    <nc r="X165">
      <v>0.7</v>
    </nc>
    <odxf>
      <font>
        <sz val="10"/>
        <color auto="1"/>
      </font>
    </odxf>
    <ndxf>
      <font>
        <sz val="10"/>
        <color auto="1"/>
      </font>
    </ndxf>
  </rcc>
  <rcc rId="9211" sId="3" odxf="1" dxf="1">
    <nc r="Y165">
      <v>1.2</v>
    </nc>
    <odxf>
      <font>
        <sz val="10"/>
        <color auto="1"/>
      </font>
    </odxf>
    <ndxf>
      <font>
        <sz val="10"/>
        <color auto="1"/>
      </font>
    </ndxf>
  </rcc>
  <rcc rId="9212" sId="3" odxf="1" dxf="1">
    <nc r="Z165">
      <v>3.3</v>
    </nc>
    <odxf>
      <font>
        <sz val="10"/>
        <color auto="1"/>
      </font>
    </odxf>
    <ndxf>
      <font>
        <sz val="10"/>
        <color auto="1"/>
      </font>
    </ndxf>
  </rcc>
  <rcc rId="9213" sId="3" odxf="1" dxf="1">
    <nc r="AA165">
      <v>5.2</v>
    </nc>
    <odxf>
      <font>
        <sz val="10"/>
        <color auto="1"/>
      </font>
    </odxf>
    <ndxf>
      <font>
        <sz val="10"/>
        <color auto="1"/>
      </font>
    </ndxf>
  </rcc>
  <rcc rId="9214" sId="3" odxf="1" dxf="1">
    <nc r="AB165">
      <v>6.5</v>
    </nc>
    <odxf>
      <font>
        <sz val="10"/>
        <color auto="1"/>
      </font>
    </odxf>
    <ndxf>
      <font>
        <sz val="10"/>
        <color auto="1"/>
      </font>
    </ndxf>
  </rcc>
  <rcc rId="9215" sId="3" odxf="1" dxf="1">
    <nc r="AC165">
      <v>6.4</v>
    </nc>
    <odxf>
      <font>
        <sz val="10"/>
        <color auto="1"/>
      </font>
    </odxf>
    <ndxf>
      <font>
        <sz val="10"/>
        <color auto="1"/>
      </font>
    </ndxf>
  </rcc>
  <rcc rId="9216" sId="3" odxf="1" dxf="1">
    <nc r="AD165">
      <v>7.7</v>
    </nc>
    <odxf>
      <font>
        <sz val="10"/>
        <color auto="1"/>
      </font>
    </odxf>
    <ndxf>
      <font>
        <sz val="10"/>
        <color auto="1"/>
      </font>
    </ndxf>
  </rcc>
  <rcc rId="9217" sId="3" odxf="1" dxf="1">
    <nc r="AE165">
      <v>1.3</v>
    </nc>
    <odxf>
      <font>
        <sz val="10"/>
        <color auto="1"/>
      </font>
    </odxf>
    <ndxf>
      <font>
        <sz val="10"/>
        <color auto="1"/>
      </font>
    </ndxf>
  </rcc>
  <rcc rId="9218" sId="3" odxf="1" dxf="1">
    <nc r="AF165">
      <v>1</v>
    </nc>
    <odxf>
      <font>
        <sz val="10"/>
        <color auto="1"/>
      </font>
    </odxf>
    <ndxf>
      <font>
        <sz val="10"/>
        <color auto="1"/>
      </font>
    </ndxf>
  </rcc>
  <rcc rId="9219" sId="3" odxf="1" dxf="1">
    <nc r="AG165">
      <v>3.1</v>
    </nc>
    <odxf>
      <font>
        <sz val="10"/>
        <color auto="1"/>
      </font>
    </odxf>
    <ndxf>
      <font>
        <sz val="10"/>
        <color auto="1"/>
      </font>
    </ndxf>
  </rcc>
  <rcc rId="9220" sId="3" odxf="1" dxf="1">
    <nc r="AH165">
      <v>1.4</v>
    </nc>
    <odxf>
      <font>
        <sz val="10"/>
        <color auto="1"/>
      </font>
    </odxf>
    <ndxf>
      <font>
        <sz val="10"/>
        <color auto="1"/>
      </font>
    </ndxf>
  </rcc>
  <rcc rId="9221" sId="3" odxf="1" dxf="1">
    <nc r="AI165">
      <v>4.5999999999999996</v>
    </nc>
    <odxf>
      <font>
        <sz val="10"/>
        <color auto="1"/>
      </font>
    </odxf>
    <ndxf>
      <font>
        <sz val="10"/>
        <color auto="1"/>
      </font>
    </ndxf>
  </rcc>
  <rcc rId="9222" sId="3" odxf="1" dxf="1">
    <nc r="AJ165">
      <v>2.4</v>
    </nc>
    <odxf>
      <font>
        <sz val="10"/>
        <color auto="1"/>
      </font>
    </odxf>
    <ndxf>
      <font>
        <sz val="10"/>
        <color auto="1"/>
      </font>
    </ndxf>
  </rcc>
  <rcc rId="9223" sId="3" odxf="1" dxf="1">
    <nc r="AK165">
      <v>4.4000000000000004</v>
    </nc>
    <odxf>
      <font>
        <sz val="10"/>
        <color auto="1"/>
      </font>
    </odxf>
    <ndxf>
      <font>
        <sz val="10"/>
        <color auto="1"/>
      </font>
    </ndxf>
  </rcc>
  <rcc rId="9224" sId="3" odxf="1" dxf="1">
    <nc r="AL165">
      <v>4</v>
    </nc>
    <odxf>
      <font>
        <sz val="10"/>
        <color auto="1"/>
      </font>
    </odxf>
    <ndxf>
      <font>
        <sz val="10"/>
        <color auto="1"/>
      </font>
    </ndxf>
  </rcc>
  <rcc rId="9225" sId="3" odxf="1" dxf="1">
    <nc r="AM165">
      <v>3.2</v>
    </nc>
    <odxf>
      <font>
        <sz val="10"/>
        <color auto="1"/>
      </font>
    </odxf>
    <ndxf>
      <font>
        <sz val="10"/>
        <color auto="1"/>
      </font>
    </ndxf>
  </rcc>
  <rcc rId="9226" sId="3" odxf="1" dxf="1">
    <nc r="AN165">
      <v>2.1</v>
    </nc>
    <odxf>
      <font>
        <sz val="10"/>
        <color auto="1"/>
      </font>
    </odxf>
    <ndxf>
      <font>
        <sz val="10"/>
        <color auto="1"/>
      </font>
    </ndxf>
  </rcc>
  <rcc rId="9227" sId="3" odxf="1" dxf="1">
    <nc r="AO165">
      <v>0.8</v>
    </nc>
    <odxf>
      <font>
        <sz val="10"/>
        <color auto="1"/>
      </font>
    </odxf>
    <ndxf>
      <font>
        <sz val="10"/>
        <color auto="1"/>
      </font>
    </ndxf>
  </rcc>
  <rcc rId="9228" sId="3" odxf="1" dxf="1">
    <nc r="AP165">
      <v>0.4</v>
    </nc>
    <odxf>
      <font>
        <sz val="10"/>
        <color auto="1"/>
      </font>
    </odxf>
    <ndxf>
      <font>
        <sz val="10"/>
        <color auto="1"/>
      </font>
    </ndxf>
  </rcc>
  <rcc rId="9229" sId="3" odxf="1" dxf="1">
    <nc r="AQ165">
      <v>0.1</v>
    </nc>
    <odxf>
      <font>
        <sz val="10"/>
        <color auto="1"/>
      </font>
    </odxf>
    <ndxf>
      <font>
        <sz val="10"/>
        <color auto="1"/>
      </font>
    </ndxf>
  </rcc>
  <rcc rId="9230" sId="3" odxf="1" dxf="1">
    <nc r="AR165">
      <v>0</v>
    </nc>
    <odxf>
      <font>
        <sz val="10"/>
        <color auto="1"/>
      </font>
    </odxf>
    <ndxf>
      <font>
        <sz val="10"/>
        <color auto="1"/>
      </font>
    </ndxf>
  </rcc>
  <rcc rId="9231" sId="3" odxf="1" dxf="1">
    <nc r="AS165">
      <v>0</v>
    </nc>
    <odxf>
      <font>
        <sz val="10"/>
        <color auto="1"/>
      </font>
    </odxf>
    <ndxf>
      <font>
        <sz val="10"/>
        <color auto="1"/>
      </font>
    </ndxf>
  </rcc>
  <rcc rId="9232" sId="3" odxf="1" dxf="1">
    <nc r="AT165">
      <v>0</v>
    </nc>
    <odxf>
      <font>
        <sz val="10"/>
        <color auto="1"/>
      </font>
    </odxf>
    <ndxf>
      <font>
        <sz val="10"/>
        <color auto="1"/>
      </font>
    </ndxf>
  </rcc>
  <rcc rId="9233" sId="3" odxf="1" dxf="1">
    <nc r="AU165">
      <v>0</v>
    </nc>
    <odxf>
      <font>
        <sz val="10"/>
        <color auto="1"/>
      </font>
    </odxf>
    <ndxf>
      <font>
        <sz val="10"/>
        <color auto="1"/>
      </font>
    </ndxf>
  </rcc>
  <rcc rId="9234" sId="3" odxf="1" dxf="1">
    <nc r="AV165">
      <v>0</v>
    </nc>
    <odxf>
      <font>
        <sz val="10"/>
        <color auto="1"/>
      </font>
    </odxf>
    <ndxf>
      <font>
        <sz val="10"/>
        <color auto="1"/>
      </font>
    </ndxf>
  </rcc>
  <rcc rId="9235" sId="3" odxf="1" dxf="1">
    <nc r="AW165">
      <v>0</v>
    </nc>
    <odxf>
      <font>
        <sz val="10"/>
        <color auto="1"/>
      </font>
    </odxf>
    <ndxf>
      <font>
        <sz val="10"/>
        <color auto="1"/>
      </font>
    </ndxf>
  </rcc>
  <rcc rId="9236" sId="3" odxf="1" dxf="1">
    <nc r="AX165">
      <v>0</v>
    </nc>
    <odxf>
      <font>
        <sz val="10"/>
        <color auto="1"/>
      </font>
    </odxf>
    <ndxf>
      <font>
        <sz val="10"/>
        <color auto="1"/>
      </font>
    </ndxf>
  </rcc>
  <rcc rId="9237" sId="3" odxf="1" dxf="1">
    <nc r="AY165">
      <v>0</v>
    </nc>
    <odxf>
      <font>
        <sz val="10"/>
        <color auto="1"/>
      </font>
    </odxf>
    <ndxf>
      <font>
        <sz val="10"/>
        <color auto="1"/>
      </font>
    </ndxf>
  </rcc>
  <rcc rId="9238" sId="3" odxf="1" dxf="1">
    <nc r="AZ165">
      <v>0</v>
    </nc>
    <odxf>
      <font>
        <sz val="10"/>
        <color auto="1"/>
      </font>
    </odxf>
    <ndxf>
      <font>
        <sz val="10"/>
        <color auto="1"/>
      </font>
    </ndxf>
  </rcc>
  <rcc rId="9239" sId="3" odxf="1" dxf="1">
    <nc r="BA1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240" sId="3" odxf="1" dxf="1">
    <nc r="BB165">
      <v>0</v>
    </nc>
    <odxf>
      <font>
        <sz val="10"/>
        <color auto="1"/>
      </font>
    </odxf>
    <ndxf>
      <font>
        <sz val="10"/>
        <color auto="1"/>
      </font>
    </ndxf>
  </rcc>
  <rcc rId="9241" sId="3" odxf="1" dxf="1">
    <nc r="BC1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242" sId="3" odxf="1" dxf="1">
    <nc r="BD165">
      <v>0</v>
    </nc>
    <odxf>
      <font>
        <sz val="10"/>
        <color auto="1"/>
      </font>
    </odxf>
    <ndxf>
      <font>
        <sz val="10"/>
        <color auto="1"/>
      </font>
    </ndxf>
  </rcc>
  <rcc rId="9243" sId="3" odxf="1" dxf="1">
    <nc r="BE1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244" sId="3" odxf="1" dxf="1">
    <nc r="BF165">
      <v>7.7</v>
    </nc>
    <odxf>
      <font>
        <sz val="10"/>
        <color auto="1"/>
      </font>
    </odxf>
    <ndxf>
      <font>
        <sz val="10"/>
        <color auto="1"/>
      </font>
    </ndxf>
  </rcc>
  <rcc rId="9245" sId="3" odxf="1" dxf="1">
    <nc r="BG165">
      <v>37.1</v>
    </nc>
    <odxf>
      <font>
        <sz val="10"/>
        <color auto="1"/>
      </font>
    </odxf>
    <ndxf>
      <font>
        <sz val="10"/>
        <color auto="1"/>
      </font>
    </ndxf>
  </rcc>
  <rcc rId="9246" sId="3" odxf="1" dxf="1">
    <nc r="BH165">
      <v>0</v>
    </nc>
    <odxf>
      <font>
        <sz val="10"/>
        <color auto="1"/>
      </font>
    </odxf>
    <ndxf>
      <font>
        <sz val="10"/>
        <color auto="1"/>
      </font>
    </ndxf>
  </rcc>
  <rfmt sheetId="3" sqref="A165:XFD165" start="0" length="0">
    <dxf>
      <alignment vertical="center" wrapText="1"/>
    </dxf>
  </rfmt>
  <rfmt sheetId="3" sqref="A166" start="0" length="0">
    <dxf>
      <font>
        <sz val="10"/>
        <color auto="1"/>
      </font>
    </dxf>
  </rfmt>
  <rcc rId="9247" sId="3" odxf="1" dxf="1">
    <oc r="B166" t="inlineStr">
      <is>
        <t>Ninh Thuận</t>
      </is>
    </oc>
    <nc r="B166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66" start="0" length="0">
    <dxf>
      <font>
        <sz val="10"/>
        <color auto="1"/>
      </font>
    </dxf>
  </rfmt>
  <rfmt sheetId="3" sqref="D166" start="0" length="0">
    <dxf>
      <font>
        <sz val="10"/>
        <color auto="1"/>
      </font>
    </dxf>
  </rfmt>
  <rcc rId="9248" sId="3" odxf="1" dxf="1">
    <oc r="E166" t="inlineStr">
      <is>
        <t>NMĐMT SP INFRA 1</t>
      </is>
    </oc>
    <nc r="E166" t="inlineStr">
      <is>
        <t>NMĐMT SƠN MỸ 3.1</t>
      </is>
    </nc>
    <odxf>
      <font>
        <sz val="10"/>
        <color auto="1"/>
      </font>
    </odxf>
    <ndxf>
      <font>
        <sz val="10"/>
        <color auto="1"/>
      </font>
    </ndxf>
  </rcc>
  <rfmt sheetId="3" sqref="F166" start="0" length="0">
    <dxf>
      <font>
        <sz val="10"/>
        <color auto="1"/>
      </font>
    </dxf>
  </rfmt>
  <rcc rId="9249" sId="3" odxf="1" dxf="1">
    <nc r="G16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250" sId="3" odxf="1" dxf="1">
    <nc r="H166">
      <v>150</v>
    </nc>
    <odxf>
      <font>
        <sz val="10"/>
        <color auto="1"/>
      </font>
    </odxf>
    <ndxf>
      <font>
        <sz val="10"/>
        <color auto="1"/>
      </font>
    </ndxf>
  </rcc>
  <rfmt sheetId="3" sqref="I166" start="0" length="0">
    <dxf>
      <font>
        <sz val="10"/>
        <color auto="1"/>
      </font>
    </dxf>
  </rfmt>
  <rcc rId="9251" sId="3" odxf="1" dxf="1">
    <nc r="J166">
      <v>0</v>
    </nc>
    <odxf>
      <font>
        <sz val="10"/>
        <color auto="1"/>
      </font>
    </odxf>
    <ndxf>
      <font>
        <sz val="10"/>
        <color auto="1"/>
      </font>
    </ndxf>
  </rcc>
  <rcc rId="9252" sId="3" odxf="1" dxf="1">
    <nc r="K166">
      <v>0</v>
    </nc>
    <odxf>
      <font>
        <sz val="10"/>
        <color auto="1"/>
      </font>
    </odxf>
    <ndxf>
      <font>
        <sz val="10"/>
        <color auto="1"/>
      </font>
    </ndxf>
  </rcc>
  <rcc rId="9253" sId="3" odxf="1" dxf="1">
    <nc r="L166">
      <v>0</v>
    </nc>
    <odxf>
      <font>
        <sz val="10"/>
        <color auto="1"/>
      </font>
    </odxf>
    <ndxf>
      <font>
        <sz val="10"/>
        <color auto="1"/>
      </font>
    </ndxf>
  </rcc>
  <rcc rId="9254" sId="3" odxf="1" dxf="1">
    <nc r="M166">
      <v>0</v>
    </nc>
    <odxf>
      <font>
        <sz val="10"/>
        <color auto="1"/>
      </font>
    </odxf>
    <ndxf>
      <font>
        <sz val="10"/>
        <color auto="1"/>
      </font>
    </ndxf>
  </rcc>
  <rcc rId="9255" sId="3" odxf="1" dxf="1">
    <nc r="N166">
      <v>0</v>
    </nc>
    <odxf>
      <font>
        <sz val="10"/>
        <color auto="1"/>
      </font>
    </odxf>
    <ndxf>
      <font>
        <sz val="10"/>
        <color auto="1"/>
      </font>
    </ndxf>
  </rcc>
  <rcc rId="9256" sId="3" odxf="1" dxf="1">
    <nc r="O166">
      <v>0</v>
    </nc>
    <odxf>
      <font>
        <sz val="10"/>
        <color auto="1"/>
      </font>
    </odxf>
    <ndxf>
      <font>
        <sz val="10"/>
        <color auto="1"/>
      </font>
    </ndxf>
  </rcc>
  <rcc rId="9257" sId="3" odxf="1" dxf="1">
    <nc r="P166">
      <v>0</v>
    </nc>
    <odxf>
      <font>
        <sz val="10"/>
        <color auto="1"/>
      </font>
    </odxf>
    <ndxf>
      <font>
        <sz val="10"/>
        <color auto="1"/>
      </font>
    </ndxf>
  </rcc>
  <rcc rId="9258" sId="3" odxf="1" dxf="1">
    <nc r="Q166">
      <v>0</v>
    </nc>
    <odxf>
      <font>
        <sz val="10"/>
        <color auto="1"/>
      </font>
    </odxf>
    <ndxf>
      <font>
        <sz val="10"/>
        <color auto="1"/>
      </font>
    </ndxf>
  </rcc>
  <rcc rId="9259" sId="3" odxf="1" dxf="1">
    <nc r="R166">
      <v>0</v>
    </nc>
    <odxf>
      <font>
        <sz val="10"/>
        <color auto="1"/>
      </font>
    </odxf>
    <ndxf>
      <font>
        <sz val="10"/>
        <color auto="1"/>
      </font>
    </ndxf>
  </rcc>
  <rcc rId="9260" sId="3" odxf="1" dxf="1">
    <nc r="S166">
      <v>0</v>
    </nc>
    <odxf>
      <font>
        <sz val="10"/>
        <color auto="1"/>
      </font>
    </odxf>
    <ndxf>
      <font>
        <sz val="10"/>
        <color auto="1"/>
      </font>
    </ndxf>
  </rcc>
  <rcc rId="9261" sId="3" odxf="1" dxf="1">
    <nc r="T166">
      <v>0</v>
    </nc>
    <odxf>
      <font>
        <sz val="10"/>
        <color auto="1"/>
      </font>
    </odxf>
    <ndxf>
      <font>
        <sz val="10"/>
        <color auto="1"/>
      </font>
    </ndxf>
  </rcc>
  <rcc rId="9262" sId="3" odxf="1" dxf="1">
    <nc r="U166">
      <v>1.4</v>
    </nc>
    <odxf>
      <font>
        <sz val="10"/>
        <color auto="1"/>
      </font>
    </odxf>
    <ndxf>
      <font>
        <sz val="10"/>
        <color auto="1"/>
      </font>
    </ndxf>
  </rcc>
  <rcc rId="9263" sId="3" odxf="1" dxf="1">
    <nc r="V166">
      <v>4.0999999999999996</v>
    </nc>
    <odxf>
      <font>
        <sz val="10"/>
        <color auto="1"/>
      </font>
    </odxf>
    <ndxf>
      <font>
        <sz val="10"/>
        <color auto="1"/>
      </font>
    </ndxf>
  </rcc>
  <rcc rId="9264" sId="3" odxf="1" dxf="1">
    <nc r="W166">
      <v>10.199999999999999</v>
    </nc>
    <odxf>
      <font>
        <sz val="10"/>
        <color auto="1"/>
      </font>
    </odxf>
    <ndxf>
      <font>
        <sz val="10"/>
        <color auto="1"/>
      </font>
    </ndxf>
  </rcc>
  <rcc rId="9265" sId="3" odxf="1" dxf="1">
    <nc r="X166">
      <v>15.1</v>
    </nc>
    <odxf>
      <font>
        <sz val="10"/>
        <color auto="1"/>
      </font>
    </odxf>
    <ndxf>
      <font>
        <sz val="10"/>
        <color auto="1"/>
      </font>
    </ndxf>
  </rcc>
  <rcc rId="9266" sId="3" odxf="1" dxf="1">
    <nc r="Y166">
      <v>16.7</v>
    </nc>
    <odxf>
      <font>
        <sz val="10"/>
        <color auto="1"/>
      </font>
    </odxf>
    <ndxf>
      <font>
        <sz val="10"/>
        <color auto="1"/>
      </font>
    </ndxf>
  </rcc>
  <rcc rId="9267" sId="3" odxf="1" dxf="1">
    <nc r="Z166">
      <v>28.1</v>
    </nc>
    <odxf>
      <font>
        <sz val="10"/>
        <color auto="1"/>
      </font>
    </odxf>
    <ndxf>
      <font>
        <sz val="10"/>
        <color auto="1"/>
      </font>
    </ndxf>
  </rcc>
  <rcc rId="9268" sId="3" odxf="1" dxf="1">
    <nc r="AA166">
      <v>33.4</v>
    </nc>
    <odxf>
      <font>
        <sz val="10"/>
        <color auto="1"/>
      </font>
    </odxf>
    <ndxf>
      <font>
        <sz val="10"/>
        <color auto="1"/>
      </font>
    </ndxf>
  </rcc>
  <rcc rId="9269" sId="3" odxf="1" dxf="1">
    <nc r="AB166">
      <v>8.6</v>
    </nc>
    <odxf>
      <font>
        <sz val="10"/>
        <color auto="1"/>
      </font>
    </odxf>
    <ndxf>
      <font>
        <sz val="10"/>
        <color auto="1"/>
      </font>
    </ndxf>
  </rcc>
  <rcc rId="9270" sId="3" odxf="1" dxf="1">
    <nc r="AC166">
      <v>16.100000000000001</v>
    </nc>
    <odxf>
      <font>
        <sz val="10"/>
        <color auto="1"/>
      </font>
    </odxf>
    <ndxf>
      <font>
        <sz val="10"/>
        <color auto="1"/>
      </font>
    </ndxf>
  </rcc>
  <rcc rId="9271" sId="3" odxf="1" dxf="1">
    <nc r="AD166">
      <v>32.6</v>
    </nc>
    <odxf>
      <font>
        <sz val="10"/>
        <color auto="1"/>
      </font>
    </odxf>
    <ndxf>
      <font>
        <sz val="10"/>
        <color auto="1"/>
      </font>
    </ndxf>
  </rcc>
  <rcc rId="9272" sId="3" odxf="1" dxf="1">
    <nc r="AE166">
      <v>35.9</v>
    </nc>
    <odxf>
      <font>
        <sz val="10"/>
        <color auto="1"/>
      </font>
    </odxf>
    <ndxf>
      <font>
        <sz val="10"/>
        <color auto="1"/>
      </font>
    </ndxf>
  </rcc>
  <rcc rId="9273" sId="3" odxf="1" dxf="1">
    <nc r="AF166">
      <v>15.1</v>
    </nc>
    <odxf>
      <font>
        <sz val="10"/>
        <color auto="1"/>
      </font>
    </odxf>
    <ndxf>
      <font>
        <sz val="10"/>
        <color auto="1"/>
      </font>
    </ndxf>
  </rcc>
  <rcc rId="9274" sId="3" odxf="1" dxf="1">
    <nc r="AG166">
      <v>15.2</v>
    </nc>
    <odxf>
      <font>
        <sz val="10"/>
        <color auto="1"/>
      </font>
    </odxf>
    <ndxf>
      <font>
        <sz val="10"/>
        <color auto="1"/>
      </font>
    </ndxf>
  </rcc>
  <rcc rId="9275" sId="3" odxf="1" dxf="1">
    <nc r="AH166">
      <v>12.9</v>
    </nc>
    <odxf>
      <font>
        <sz val="10"/>
        <color auto="1"/>
      </font>
    </odxf>
    <ndxf>
      <font>
        <sz val="10"/>
        <color auto="1"/>
      </font>
    </ndxf>
  </rcc>
  <rcc rId="9276" sId="3" odxf="1" dxf="1">
    <nc r="AI166">
      <v>22.4</v>
    </nc>
    <odxf>
      <font>
        <sz val="10"/>
        <color auto="1"/>
      </font>
    </odxf>
    <ndxf>
      <font>
        <sz val="10"/>
        <color auto="1"/>
      </font>
    </ndxf>
  </rcc>
  <rcc rId="9277" sId="3" odxf="1" dxf="1">
    <nc r="AJ166">
      <v>9.5</v>
    </nc>
    <odxf>
      <font>
        <sz val="10"/>
        <color auto="1"/>
      </font>
    </odxf>
    <ndxf>
      <font>
        <sz val="10"/>
        <color auto="1"/>
      </font>
    </ndxf>
  </rcc>
  <rcc rId="9278" sId="3" odxf="1" dxf="1">
    <nc r="AK166">
      <v>14.2</v>
    </nc>
    <odxf>
      <font>
        <sz val="10"/>
        <color auto="1"/>
      </font>
    </odxf>
    <ndxf>
      <font>
        <sz val="10"/>
        <color auto="1"/>
      </font>
    </ndxf>
  </rcc>
  <rcc rId="9279" sId="3" odxf="1" dxf="1">
    <nc r="AL166">
      <v>4</v>
    </nc>
    <odxf>
      <font>
        <sz val="10"/>
        <color auto="1"/>
      </font>
    </odxf>
    <ndxf>
      <font>
        <sz val="10"/>
        <color auto="1"/>
      </font>
    </ndxf>
  </rcc>
  <rcc rId="9280" sId="3" odxf="1" dxf="1">
    <nc r="AM166">
      <v>13.4</v>
    </nc>
    <odxf>
      <font>
        <sz val="10"/>
        <color auto="1"/>
      </font>
    </odxf>
    <ndxf>
      <font>
        <sz val="10"/>
        <color auto="1"/>
      </font>
    </ndxf>
  </rcc>
  <rcc rId="9281" sId="3" odxf="1" dxf="1">
    <nc r="AN166">
      <v>17</v>
    </nc>
    <odxf>
      <font>
        <sz val="10"/>
        <color auto="1"/>
      </font>
    </odxf>
    <ndxf>
      <font>
        <sz val="10"/>
        <color auto="1"/>
      </font>
    </ndxf>
  </rcc>
  <rcc rId="9282" sId="3" odxf="1" dxf="1">
    <nc r="AO166">
      <v>7</v>
    </nc>
    <odxf>
      <font>
        <sz val="10"/>
        <color auto="1"/>
      </font>
    </odxf>
    <ndxf>
      <font>
        <sz val="10"/>
        <color auto="1"/>
      </font>
    </ndxf>
  </rcc>
  <rcc rId="9283" sId="3" odxf="1" dxf="1">
    <nc r="AP166">
      <v>7.7</v>
    </nc>
    <odxf>
      <font>
        <sz val="10"/>
        <color auto="1"/>
      </font>
    </odxf>
    <ndxf>
      <font>
        <sz val="10"/>
        <color auto="1"/>
      </font>
    </ndxf>
  </rcc>
  <rcc rId="9284" sId="3" odxf="1" dxf="1">
    <nc r="AQ166">
      <v>0</v>
    </nc>
    <odxf>
      <font>
        <sz val="10"/>
        <color auto="1"/>
      </font>
    </odxf>
    <ndxf>
      <font>
        <sz val="10"/>
        <color auto="1"/>
      </font>
    </ndxf>
  </rcc>
  <rcc rId="9285" sId="3" odxf="1" dxf="1">
    <nc r="AR166">
      <v>0</v>
    </nc>
    <odxf>
      <font>
        <sz val="10"/>
        <color auto="1"/>
      </font>
    </odxf>
    <ndxf>
      <font>
        <sz val="10"/>
        <color auto="1"/>
      </font>
    </ndxf>
  </rcc>
  <rcc rId="9286" sId="3" odxf="1" dxf="1">
    <nc r="AS166">
      <v>0</v>
    </nc>
    <odxf>
      <font>
        <sz val="10"/>
        <color auto="1"/>
      </font>
    </odxf>
    <ndxf>
      <font>
        <sz val="10"/>
        <color auto="1"/>
      </font>
    </ndxf>
  </rcc>
  <rcc rId="9287" sId="3" odxf="1" dxf="1">
    <nc r="AT166">
      <v>0</v>
    </nc>
    <odxf>
      <font>
        <sz val="10"/>
        <color auto="1"/>
      </font>
    </odxf>
    <ndxf>
      <font>
        <sz val="10"/>
        <color auto="1"/>
      </font>
    </ndxf>
  </rcc>
  <rcc rId="9288" sId="3" odxf="1" dxf="1">
    <nc r="AU166">
      <v>0</v>
    </nc>
    <odxf>
      <font>
        <sz val="10"/>
        <color auto="1"/>
      </font>
    </odxf>
    <ndxf>
      <font>
        <sz val="10"/>
        <color auto="1"/>
      </font>
    </ndxf>
  </rcc>
  <rcc rId="9289" sId="3" odxf="1" dxf="1">
    <nc r="AV166">
      <v>0</v>
    </nc>
    <odxf>
      <font>
        <sz val="10"/>
        <color auto="1"/>
      </font>
    </odxf>
    <ndxf>
      <font>
        <sz val="10"/>
        <color auto="1"/>
      </font>
    </ndxf>
  </rcc>
  <rcc rId="9290" sId="3" odxf="1" dxf="1">
    <nc r="AW166">
      <v>0</v>
    </nc>
    <odxf>
      <font>
        <sz val="10"/>
        <color auto="1"/>
      </font>
    </odxf>
    <ndxf>
      <font>
        <sz val="10"/>
        <color auto="1"/>
      </font>
    </ndxf>
  </rcc>
  <rcc rId="9291" sId="3" odxf="1" dxf="1">
    <nc r="AX166">
      <v>0</v>
    </nc>
    <odxf>
      <font>
        <sz val="10"/>
        <color auto="1"/>
      </font>
    </odxf>
    <ndxf>
      <font>
        <sz val="10"/>
        <color auto="1"/>
      </font>
    </ndxf>
  </rcc>
  <rcc rId="9292" sId="3" odxf="1" dxf="1">
    <nc r="AY166">
      <v>0</v>
    </nc>
    <odxf>
      <font>
        <sz val="10"/>
        <color auto="1"/>
      </font>
    </odxf>
    <ndxf>
      <font>
        <sz val="10"/>
        <color auto="1"/>
      </font>
    </ndxf>
  </rcc>
  <rcc rId="9293" sId="3" odxf="1" dxf="1">
    <nc r="AZ166">
      <v>0</v>
    </nc>
    <odxf>
      <font>
        <sz val="10"/>
        <color auto="1"/>
      </font>
    </odxf>
    <ndxf>
      <font>
        <sz val="10"/>
        <color auto="1"/>
      </font>
    </ndxf>
  </rcc>
  <rcc rId="9294" sId="3" odxf="1" dxf="1">
    <nc r="BA1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295" sId="3" odxf="1" dxf="1">
    <nc r="BB166">
      <v>0</v>
    </nc>
    <odxf>
      <font>
        <sz val="10"/>
        <color auto="1"/>
      </font>
    </odxf>
    <ndxf>
      <font>
        <sz val="10"/>
        <color auto="1"/>
      </font>
    </ndxf>
  </rcc>
  <rcc rId="9296" sId="3" odxf="1" dxf="1">
    <nc r="BC1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297" sId="3" odxf="1" dxf="1">
    <nc r="BD166">
      <v>0</v>
    </nc>
    <odxf>
      <font>
        <sz val="10"/>
        <color auto="1"/>
      </font>
    </odxf>
    <ndxf>
      <font>
        <sz val="10"/>
        <color auto="1"/>
      </font>
    </ndxf>
  </rcc>
  <rcc rId="9298" sId="3" odxf="1" dxf="1">
    <nc r="BE1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299" sId="3" odxf="1" dxf="1">
    <nc r="BF166">
      <v>6.3</v>
    </nc>
    <odxf>
      <font>
        <sz val="10"/>
        <color auto="1"/>
      </font>
    </odxf>
    <ndxf>
      <font>
        <sz val="10"/>
        <color auto="1"/>
      </font>
    </ndxf>
  </rcc>
  <rcc rId="9300" sId="3" odxf="1" dxf="1">
    <nc r="BG166">
      <v>43.2</v>
    </nc>
    <odxf>
      <font>
        <sz val="10"/>
        <color auto="1"/>
      </font>
    </odxf>
    <ndxf>
      <font>
        <sz val="10"/>
        <color auto="1"/>
      </font>
    </ndxf>
  </rcc>
  <rcc rId="9301" sId="3" odxf="1" dxf="1">
    <nc r="BH166">
      <v>0</v>
    </nc>
    <odxf>
      <font>
        <sz val="10"/>
        <color auto="1"/>
      </font>
    </odxf>
    <ndxf>
      <font>
        <sz val="10"/>
        <color auto="1"/>
      </font>
    </ndxf>
  </rcc>
  <rfmt sheetId="3" sqref="A166:XFD166" start="0" length="0">
    <dxf>
      <alignment vertical="center" wrapText="1"/>
    </dxf>
  </rfmt>
  <rfmt sheetId="3" sqref="A167" start="0" length="0">
    <dxf>
      <font>
        <sz val="10"/>
        <color auto="1"/>
      </font>
    </dxf>
  </rfmt>
  <rcc rId="9302" sId="3" odxf="1" dxf="1">
    <oc r="B167" t="inlineStr">
      <is>
        <t>Ninh Thuận</t>
      </is>
    </oc>
    <nc r="B167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67" start="0" length="0">
    <dxf>
      <font>
        <sz val="10"/>
        <color auto="1"/>
      </font>
    </dxf>
  </rfmt>
  <rfmt sheetId="3" sqref="D167" start="0" length="0">
    <dxf>
      <font>
        <sz val="10"/>
        <color auto="1"/>
      </font>
    </dxf>
  </rfmt>
  <rcc rId="9303" sId="3" odxf="1" dxf="1">
    <oc r="E167" t="inlineStr">
      <is>
        <t>NMĐMT SP INFRA 1</t>
      </is>
    </oc>
    <nc r="E167" t="inlineStr">
      <is>
        <t>NMĐMT SƠN MỸ 3.1</t>
      </is>
    </nc>
    <odxf>
      <font>
        <sz val="10"/>
        <color auto="1"/>
      </font>
    </odxf>
    <ndxf>
      <font>
        <sz val="10"/>
        <color auto="1"/>
      </font>
    </ndxf>
  </rcc>
  <rfmt sheetId="3" sqref="F167" start="0" length="0">
    <dxf>
      <font>
        <sz val="10"/>
        <color auto="1"/>
      </font>
    </dxf>
  </rfmt>
  <rcc rId="9304" sId="3" odxf="1" dxf="1">
    <nc r="G16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305" sId="3" odxf="1" dxf="1">
    <nc r="H167">
      <v>150</v>
    </nc>
    <odxf>
      <font>
        <sz val="10"/>
        <color auto="1"/>
      </font>
    </odxf>
    <ndxf>
      <font>
        <sz val="10"/>
        <color auto="1"/>
      </font>
    </ndxf>
  </rcc>
  <rfmt sheetId="3" sqref="I167" start="0" length="0">
    <dxf>
      <font>
        <sz val="10"/>
        <color auto="1"/>
      </font>
    </dxf>
  </rfmt>
  <rcc rId="9306" sId="3" odxf="1" dxf="1">
    <nc r="J167">
      <v>0</v>
    </nc>
    <odxf>
      <font>
        <sz val="10"/>
        <color auto="1"/>
      </font>
    </odxf>
    <ndxf>
      <font>
        <sz val="10"/>
        <color auto="1"/>
      </font>
    </ndxf>
  </rcc>
  <rcc rId="9307" sId="3" odxf="1" dxf="1">
    <nc r="K167">
      <v>0</v>
    </nc>
    <odxf>
      <font>
        <sz val="10"/>
        <color auto="1"/>
      </font>
    </odxf>
    <ndxf>
      <font>
        <sz val="10"/>
        <color auto="1"/>
      </font>
    </ndxf>
  </rcc>
  <rcc rId="9308" sId="3" odxf="1" dxf="1">
    <nc r="L167">
      <v>0</v>
    </nc>
    <odxf>
      <font>
        <sz val="10"/>
        <color auto="1"/>
      </font>
    </odxf>
    <ndxf>
      <font>
        <sz val="10"/>
        <color auto="1"/>
      </font>
    </ndxf>
  </rcc>
  <rcc rId="9309" sId="3" odxf="1" dxf="1">
    <nc r="M167">
      <v>0</v>
    </nc>
    <odxf>
      <font>
        <sz val="10"/>
        <color auto="1"/>
      </font>
    </odxf>
    <ndxf>
      <font>
        <sz val="10"/>
        <color auto="1"/>
      </font>
    </ndxf>
  </rcc>
  <rcc rId="9310" sId="3" odxf="1" dxf="1">
    <nc r="N167">
      <v>0</v>
    </nc>
    <odxf>
      <font>
        <sz val="10"/>
        <color auto="1"/>
      </font>
    </odxf>
    <ndxf>
      <font>
        <sz val="10"/>
        <color auto="1"/>
      </font>
    </ndxf>
  </rcc>
  <rcc rId="9311" sId="3" odxf="1" dxf="1">
    <nc r="O167">
      <v>0</v>
    </nc>
    <odxf>
      <font>
        <sz val="10"/>
        <color auto="1"/>
      </font>
    </odxf>
    <ndxf>
      <font>
        <sz val="10"/>
        <color auto="1"/>
      </font>
    </ndxf>
  </rcc>
  <rcc rId="9312" sId="3" odxf="1" dxf="1">
    <nc r="P167">
      <v>0</v>
    </nc>
    <odxf>
      <font>
        <sz val="10"/>
        <color auto="1"/>
      </font>
    </odxf>
    <ndxf>
      <font>
        <sz val="10"/>
        <color auto="1"/>
      </font>
    </ndxf>
  </rcc>
  <rcc rId="9313" sId="3" odxf="1" dxf="1">
    <nc r="Q167">
      <v>0</v>
    </nc>
    <odxf>
      <font>
        <sz val="10"/>
        <color auto="1"/>
      </font>
    </odxf>
    <ndxf>
      <font>
        <sz val="10"/>
        <color auto="1"/>
      </font>
    </ndxf>
  </rcc>
  <rcc rId="9314" sId="3" odxf="1" dxf="1">
    <nc r="R167">
      <v>0</v>
    </nc>
    <odxf>
      <font>
        <sz val="10"/>
        <color auto="1"/>
      </font>
    </odxf>
    <ndxf>
      <font>
        <sz val="10"/>
        <color auto="1"/>
      </font>
    </ndxf>
  </rcc>
  <rcc rId="9315" sId="3" odxf="1" dxf="1">
    <nc r="S167">
      <v>0</v>
    </nc>
    <odxf>
      <font>
        <sz val="10"/>
        <color auto="1"/>
      </font>
    </odxf>
    <ndxf>
      <font>
        <sz val="10"/>
        <color auto="1"/>
      </font>
    </ndxf>
  </rcc>
  <rcc rId="9316" sId="3" odxf="1" dxf="1">
    <nc r="T167">
      <v>0</v>
    </nc>
    <odxf>
      <font>
        <sz val="10"/>
        <color auto="1"/>
      </font>
    </odxf>
    <ndxf>
      <font>
        <sz val="10"/>
        <color auto="1"/>
      </font>
    </ndxf>
  </rcc>
  <rcc rId="9317" sId="3" odxf="1" dxf="1">
    <nc r="U167">
      <v>0</v>
    </nc>
    <odxf>
      <font>
        <sz val="10"/>
        <color auto="1"/>
      </font>
    </odxf>
    <ndxf>
      <font>
        <sz val="10"/>
        <color auto="1"/>
      </font>
    </ndxf>
  </rcc>
  <rcc rId="9318" sId="3" odxf="1" dxf="1">
    <nc r="V167">
      <v>-0.2</v>
    </nc>
    <odxf>
      <font>
        <sz val="10"/>
        <color auto="1"/>
      </font>
    </odxf>
    <ndxf>
      <font>
        <sz val="10"/>
        <color auto="1"/>
      </font>
    </ndxf>
  </rcc>
  <rcc rId="9319" sId="3" odxf="1" dxf="1">
    <nc r="W167">
      <v>-0.6</v>
    </nc>
    <odxf>
      <font>
        <sz val="10"/>
        <color auto="1"/>
      </font>
    </odxf>
    <ndxf>
      <font>
        <sz val="10"/>
        <color auto="1"/>
      </font>
    </ndxf>
  </rcc>
  <rcc rId="9320" sId="3" odxf="1" dxf="1">
    <nc r="X167">
      <v>-1.2</v>
    </nc>
    <odxf>
      <font>
        <sz val="10"/>
        <color auto="1"/>
      </font>
    </odxf>
    <ndxf>
      <font>
        <sz val="10"/>
        <color auto="1"/>
      </font>
    </ndxf>
  </rcc>
  <rcc rId="9321" sId="3" odxf="1" dxf="1">
    <nc r="Y167">
      <v>-1</v>
    </nc>
    <odxf>
      <font>
        <sz val="10"/>
        <color auto="1"/>
      </font>
    </odxf>
    <ndxf>
      <font>
        <sz val="10"/>
        <color auto="1"/>
      </font>
    </ndxf>
  </rcc>
  <rcc rId="9322" sId="3" odxf="1" dxf="1">
    <nc r="Z167">
      <v>-0.7</v>
    </nc>
    <odxf>
      <font>
        <sz val="10"/>
        <color auto="1"/>
      </font>
    </odxf>
    <ndxf>
      <font>
        <sz val="10"/>
        <color auto="1"/>
      </font>
    </ndxf>
  </rcc>
  <rcc rId="9323" sId="3" odxf="1" dxf="1">
    <nc r="AA167">
      <v>-0.2</v>
    </nc>
    <odxf>
      <font>
        <sz val="10"/>
        <color auto="1"/>
      </font>
    </odxf>
    <ndxf>
      <font>
        <sz val="10"/>
        <color auto="1"/>
      </font>
    </ndxf>
  </rcc>
  <rcc rId="9324" sId="3" odxf="1" dxf="1">
    <nc r="AB167">
      <v>-2.2000000000000002</v>
    </nc>
    <odxf>
      <font>
        <sz val="10"/>
        <color auto="1"/>
      </font>
    </odxf>
    <ndxf>
      <font>
        <sz val="10"/>
        <color auto="1"/>
      </font>
    </ndxf>
  </rcc>
  <rcc rId="9325" sId="3" odxf="1" dxf="1">
    <nc r="AC167">
      <v>-1.3</v>
    </nc>
    <odxf>
      <font>
        <sz val="10"/>
        <color auto="1"/>
      </font>
    </odxf>
    <ndxf>
      <font>
        <sz val="10"/>
        <color auto="1"/>
      </font>
    </ndxf>
  </rcc>
  <rcc rId="9326" sId="3" odxf="1" dxf="1">
    <nc r="AD167">
      <v>-5.9</v>
    </nc>
    <odxf>
      <font>
        <sz val="10"/>
        <color auto="1"/>
      </font>
    </odxf>
    <ndxf>
      <font>
        <sz val="10"/>
        <color auto="1"/>
      </font>
    </ndxf>
  </rcc>
  <rcc rId="9327" sId="3" odxf="1" dxf="1">
    <nc r="AE167">
      <v>-9.6</v>
    </nc>
    <odxf>
      <font>
        <sz val="10"/>
        <color auto="1"/>
      </font>
    </odxf>
    <ndxf>
      <font>
        <sz val="10"/>
        <color auto="1"/>
      </font>
    </ndxf>
  </rcc>
  <rcc rId="9328" sId="3" odxf="1" dxf="1">
    <nc r="AF167">
      <v>-12.2</v>
    </nc>
    <odxf>
      <font>
        <sz val="10"/>
        <color auto="1"/>
      </font>
    </odxf>
    <ndxf>
      <font>
        <sz val="10"/>
        <color auto="1"/>
      </font>
    </ndxf>
  </rcc>
  <rcc rId="9329" sId="3" odxf="1" dxf="1">
    <nc r="AG167">
      <v>-11.3</v>
    </nc>
    <odxf>
      <font>
        <sz val="10"/>
        <color auto="1"/>
      </font>
    </odxf>
    <ndxf>
      <font>
        <sz val="10"/>
        <color auto="1"/>
      </font>
    </ndxf>
  </rcc>
  <rcc rId="9330" sId="3" odxf="1" dxf="1">
    <nc r="AH167">
      <v>-6.1</v>
    </nc>
    <odxf>
      <font>
        <sz val="10"/>
        <color auto="1"/>
      </font>
    </odxf>
    <ndxf>
      <font>
        <sz val="10"/>
        <color auto="1"/>
      </font>
    </ndxf>
  </rcc>
  <rcc rId="9331" sId="3" odxf="1" dxf="1">
    <nc r="AI167">
      <v>-2.7</v>
    </nc>
    <odxf>
      <font>
        <sz val="10"/>
        <color auto="1"/>
      </font>
    </odxf>
    <ndxf>
      <font>
        <sz val="10"/>
        <color auto="1"/>
      </font>
    </ndxf>
  </rcc>
  <rcc rId="9332" sId="3" odxf="1" dxf="1">
    <nc r="AJ167">
      <v>-0.5</v>
    </nc>
    <odxf>
      <font>
        <sz val="10"/>
        <color auto="1"/>
      </font>
    </odxf>
    <ndxf>
      <font>
        <sz val="10"/>
        <color auto="1"/>
      </font>
    </ndxf>
  </rcc>
  <rcc rId="9333" sId="3" odxf="1" dxf="1">
    <nc r="AK167">
      <v>-1</v>
    </nc>
    <odxf>
      <font>
        <sz val="10"/>
        <color auto="1"/>
      </font>
    </odxf>
    <ndxf>
      <font>
        <sz val="10"/>
        <color auto="1"/>
      </font>
    </ndxf>
  </rcc>
  <rcc rId="9334" sId="3" odxf="1" dxf="1">
    <nc r="AL167">
      <v>-0.1</v>
    </nc>
    <odxf>
      <font>
        <sz val="10"/>
        <color auto="1"/>
      </font>
    </odxf>
    <ndxf>
      <font>
        <sz val="10"/>
        <color auto="1"/>
      </font>
    </ndxf>
  </rcc>
  <rcc rId="9335" sId="3" odxf="1" dxf="1">
    <nc r="AM167">
      <v>-0.9</v>
    </nc>
    <odxf>
      <font>
        <sz val="10"/>
        <color auto="1"/>
      </font>
    </odxf>
    <ndxf>
      <font>
        <sz val="10"/>
        <color auto="1"/>
      </font>
    </ndxf>
  </rcc>
  <rcc rId="9336" sId="3" odxf="1" dxf="1">
    <nc r="AN167">
      <v>0.4</v>
    </nc>
    <odxf>
      <font>
        <sz val="10"/>
        <color auto="1"/>
      </font>
    </odxf>
    <ndxf>
      <font>
        <sz val="10"/>
        <color auto="1"/>
      </font>
    </ndxf>
  </rcc>
  <rcc rId="9337" sId="3" odxf="1" dxf="1">
    <nc r="AO167">
      <v>-0.3</v>
    </nc>
    <odxf>
      <font>
        <sz val="10"/>
        <color auto="1"/>
      </font>
    </odxf>
    <ndxf>
      <font>
        <sz val="10"/>
        <color auto="1"/>
      </font>
    </ndxf>
  </rcc>
  <rcc rId="9338" sId="3" odxf="1" dxf="1">
    <nc r="AP167">
      <v>-0.4</v>
    </nc>
    <odxf>
      <font>
        <sz val="10"/>
        <color auto="1"/>
      </font>
    </odxf>
    <ndxf>
      <font>
        <sz val="10"/>
        <color auto="1"/>
      </font>
    </ndxf>
  </rcc>
  <rcc rId="9339" sId="3" odxf="1" dxf="1">
    <nc r="AQ167">
      <v>0</v>
    </nc>
    <odxf>
      <font>
        <sz val="10"/>
        <color auto="1"/>
      </font>
    </odxf>
    <ndxf>
      <font>
        <sz val="10"/>
        <color auto="1"/>
      </font>
    </ndxf>
  </rcc>
  <rcc rId="9340" sId="3" odxf="1" dxf="1">
    <nc r="AR167">
      <v>0</v>
    </nc>
    <odxf>
      <font>
        <sz val="10"/>
        <color auto="1"/>
      </font>
    </odxf>
    <ndxf>
      <font>
        <sz val="10"/>
        <color auto="1"/>
      </font>
    </ndxf>
  </rcc>
  <rcc rId="9341" sId="3" odxf="1" dxf="1">
    <nc r="AS167">
      <v>0</v>
    </nc>
    <odxf>
      <font>
        <sz val="10"/>
        <color auto="1"/>
      </font>
    </odxf>
    <ndxf>
      <font>
        <sz val="10"/>
        <color auto="1"/>
      </font>
    </ndxf>
  </rcc>
  <rcc rId="9342" sId="3" odxf="1" dxf="1">
    <nc r="AT167">
      <v>0</v>
    </nc>
    <odxf>
      <font>
        <sz val="10"/>
        <color auto="1"/>
      </font>
    </odxf>
    <ndxf>
      <font>
        <sz val="10"/>
        <color auto="1"/>
      </font>
    </ndxf>
  </rcc>
  <rcc rId="9343" sId="3" odxf="1" dxf="1">
    <nc r="AU167">
      <v>0</v>
    </nc>
    <odxf>
      <font>
        <sz val="10"/>
        <color auto="1"/>
      </font>
    </odxf>
    <ndxf>
      <font>
        <sz val="10"/>
        <color auto="1"/>
      </font>
    </ndxf>
  </rcc>
  <rcc rId="9344" sId="3" odxf="1" dxf="1">
    <nc r="AV167">
      <v>0</v>
    </nc>
    <odxf>
      <font>
        <sz val="10"/>
        <color auto="1"/>
      </font>
    </odxf>
    <ndxf>
      <font>
        <sz val="10"/>
        <color auto="1"/>
      </font>
    </ndxf>
  </rcc>
  <rcc rId="9345" sId="3" odxf="1" dxf="1">
    <nc r="AW167">
      <v>0</v>
    </nc>
    <odxf>
      <font>
        <sz val="10"/>
        <color auto="1"/>
      </font>
    </odxf>
    <ndxf>
      <font>
        <sz val="10"/>
        <color auto="1"/>
      </font>
    </ndxf>
  </rcc>
  <rcc rId="9346" sId="3" odxf="1" dxf="1">
    <nc r="AX167">
      <v>0</v>
    </nc>
    <odxf>
      <font>
        <sz val="10"/>
        <color auto="1"/>
      </font>
    </odxf>
    <ndxf>
      <font>
        <sz val="10"/>
        <color auto="1"/>
      </font>
    </ndxf>
  </rcc>
  <rcc rId="9347" sId="3" odxf="1" dxf="1">
    <nc r="AY167">
      <v>0</v>
    </nc>
    <odxf>
      <font>
        <sz val="10"/>
        <color auto="1"/>
      </font>
    </odxf>
    <ndxf>
      <font>
        <sz val="10"/>
        <color auto="1"/>
      </font>
    </ndxf>
  </rcc>
  <rcc rId="9348" sId="3" odxf="1" dxf="1">
    <nc r="AZ167">
      <v>0</v>
    </nc>
    <odxf>
      <font>
        <sz val="10"/>
        <color auto="1"/>
      </font>
    </odxf>
    <ndxf>
      <font>
        <sz val="10"/>
        <color auto="1"/>
      </font>
    </ndxf>
  </rcc>
  <rcc rId="9349" sId="3" odxf="1" dxf="1">
    <nc r="BA1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350" sId="3" odxf="1" dxf="1">
    <nc r="BB167">
      <v>0</v>
    </nc>
    <odxf>
      <font>
        <sz val="10"/>
        <color auto="1"/>
      </font>
    </odxf>
    <ndxf>
      <font>
        <sz val="10"/>
        <color auto="1"/>
      </font>
    </ndxf>
  </rcc>
  <rcc rId="9351" sId="3" odxf="1" dxf="1">
    <nc r="BC1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352" sId="3" odxf="1" dxf="1">
    <nc r="BD167">
      <v>0</v>
    </nc>
    <odxf>
      <font>
        <sz val="10"/>
        <color auto="1"/>
      </font>
    </odxf>
    <ndxf>
      <font>
        <sz val="10"/>
        <color auto="1"/>
      </font>
    </ndxf>
  </rcc>
  <rcc rId="9353" sId="3" odxf="1" dxf="1">
    <nc r="BE1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354" sId="3" odxf="1" dxf="1">
    <nc r="BF167">
      <v>6.3</v>
    </nc>
    <odxf>
      <font>
        <sz val="10"/>
        <color auto="1"/>
      </font>
    </odxf>
    <ndxf>
      <font>
        <sz val="10"/>
        <color auto="1"/>
      </font>
    </ndxf>
  </rcc>
  <rcc rId="9355" sId="3" odxf="1" dxf="1">
    <nc r="BG167">
      <v>43.2</v>
    </nc>
    <odxf>
      <font>
        <sz val="10"/>
        <color auto="1"/>
      </font>
    </odxf>
    <ndxf>
      <font>
        <sz val="10"/>
        <color auto="1"/>
      </font>
    </ndxf>
  </rcc>
  <rcc rId="9356" sId="3" odxf="1" dxf="1">
    <nc r="BH167">
      <v>0</v>
    </nc>
    <odxf>
      <font>
        <sz val="10"/>
        <color auto="1"/>
      </font>
    </odxf>
    <ndxf>
      <font>
        <sz val="10"/>
        <color auto="1"/>
      </font>
    </ndxf>
  </rcc>
  <rfmt sheetId="3" sqref="A167:XFD167" start="0" length="0">
    <dxf>
      <alignment vertical="center" wrapText="1"/>
    </dxf>
  </rfmt>
  <rfmt sheetId="3" sqref="A168" start="0" length="0">
    <dxf>
      <font>
        <sz val="10"/>
        <color auto="1"/>
      </font>
    </dxf>
  </rfmt>
  <rcc rId="9357" sId="3" odxf="1" dxf="1">
    <oc r="B168" t="inlineStr">
      <is>
        <t>Bình Thuận</t>
      </is>
    </oc>
    <nc r="B168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68" start="0" length="0">
    <dxf>
      <font>
        <sz val="10"/>
        <color auto="1"/>
      </font>
    </dxf>
  </rfmt>
  <rfmt sheetId="3" sqref="D168" start="0" length="0">
    <dxf>
      <font>
        <sz val="10"/>
        <color auto="1"/>
      </font>
    </dxf>
  </rfmt>
  <rcc rId="9358" sId="3" odxf="1" dxf="1">
    <oc r="E168" t="inlineStr">
      <is>
        <t>NMĐMT THUẬN MINH 2</t>
      </is>
    </oc>
    <nc r="E168" t="inlineStr">
      <is>
        <t>NMĐMT SP INFRA 1</t>
      </is>
    </nc>
    <odxf>
      <font>
        <sz val="10"/>
        <color auto="1"/>
      </font>
    </odxf>
    <ndxf>
      <font>
        <sz val="10"/>
        <color auto="1"/>
      </font>
    </ndxf>
  </rcc>
  <rfmt sheetId="3" sqref="F168" start="0" length="0">
    <dxf>
      <font>
        <sz val="10"/>
        <color auto="1"/>
      </font>
    </dxf>
  </rfmt>
  <rcc rId="9359" sId="3" odxf="1" dxf="1">
    <nc r="G16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360" sId="3" odxf="1" dxf="1">
    <nc r="H168">
      <v>150.4</v>
    </nc>
    <odxf>
      <font>
        <sz val="10"/>
        <color auto="1"/>
      </font>
    </odxf>
    <ndxf>
      <font>
        <sz val="10"/>
        <color auto="1"/>
      </font>
    </ndxf>
  </rcc>
  <rfmt sheetId="3" sqref="I168" start="0" length="0">
    <dxf>
      <font>
        <sz val="10"/>
        <color auto="1"/>
      </font>
    </dxf>
  </rfmt>
  <rcc rId="9361" sId="3" odxf="1" dxf="1">
    <nc r="J168">
      <v>0</v>
    </nc>
    <odxf>
      <font>
        <sz val="10"/>
        <color auto="1"/>
      </font>
    </odxf>
    <ndxf>
      <font>
        <sz val="10"/>
        <color auto="1"/>
      </font>
    </ndxf>
  </rcc>
  <rcc rId="9362" sId="3" odxf="1" dxf="1">
    <nc r="K168">
      <v>0</v>
    </nc>
    <odxf>
      <font>
        <sz val="10"/>
        <color auto="1"/>
      </font>
    </odxf>
    <ndxf>
      <font>
        <sz val="10"/>
        <color auto="1"/>
      </font>
    </ndxf>
  </rcc>
  <rcc rId="9363" sId="3" odxf="1" dxf="1">
    <nc r="L168">
      <v>0</v>
    </nc>
    <odxf>
      <font>
        <sz val="10"/>
        <color auto="1"/>
      </font>
    </odxf>
    <ndxf>
      <font>
        <sz val="10"/>
        <color auto="1"/>
      </font>
    </ndxf>
  </rcc>
  <rcc rId="9364" sId="3" odxf="1" dxf="1">
    <nc r="M168">
      <v>0</v>
    </nc>
    <odxf>
      <font>
        <sz val="10"/>
        <color auto="1"/>
      </font>
    </odxf>
    <ndxf>
      <font>
        <sz val="10"/>
        <color auto="1"/>
      </font>
    </ndxf>
  </rcc>
  <rcc rId="9365" sId="3" odxf="1" dxf="1">
    <nc r="N168">
      <v>0</v>
    </nc>
    <odxf>
      <font>
        <sz val="10"/>
        <color auto="1"/>
      </font>
    </odxf>
    <ndxf>
      <font>
        <sz val="10"/>
        <color auto="1"/>
      </font>
    </ndxf>
  </rcc>
  <rcc rId="9366" sId="3" odxf="1" dxf="1">
    <nc r="O168">
      <v>0</v>
    </nc>
    <odxf>
      <font>
        <sz val="10"/>
        <color auto="1"/>
      </font>
    </odxf>
    <ndxf>
      <font>
        <sz val="10"/>
        <color auto="1"/>
      </font>
    </ndxf>
  </rcc>
  <rcc rId="9367" sId="3" odxf="1" dxf="1">
    <nc r="P168">
      <v>0</v>
    </nc>
    <odxf>
      <font>
        <sz val="10"/>
        <color auto="1"/>
      </font>
    </odxf>
    <ndxf>
      <font>
        <sz val="10"/>
        <color auto="1"/>
      </font>
    </ndxf>
  </rcc>
  <rcc rId="9368" sId="3" odxf="1" dxf="1">
    <nc r="Q168">
      <v>0</v>
    </nc>
    <odxf>
      <font>
        <sz val="10"/>
        <color auto="1"/>
      </font>
    </odxf>
    <ndxf>
      <font>
        <sz val="10"/>
        <color auto="1"/>
      </font>
    </ndxf>
  </rcc>
  <rcc rId="9369" sId="3" odxf="1" dxf="1">
    <nc r="R168">
      <v>0</v>
    </nc>
    <odxf>
      <font>
        <sz val="10"/>
        <color auto="1"/>
      </font>
    </odxf>
    <ndxf>
      <font>
        <sz val="10"/>
        <color auto="1"/>
      </font>
    </ndxf>
  </rcc>
  <rcc rId="9370" sId="3" odxf="1" dxf="1">
    <nc r="S168">
      <v>0</v>
    </nc>
    <odxf>
      <font>
        <sz val="10"/>
        <color auto="1"/>
      </font>
    </odxf>
    <ndxf>
      <font>
        <sz val="10"/>
        <color auto="1"/>
      </font>
    </ndxf>
  </rcc>
  <rcc rId="9371" sId="3" odxf="1" dxf="1">
    <nc r="T168">
      <v>0</v>
    </nc>
    <odxf>
      <font>
        <sz val="10"/>
        <color auto="1"/>
      </font>
    </odxf>
    <ndxf>
      <font>
        <sz val="10"/>
        <color auto="1"/>
      </font>
    </ndxf>
  </rcc>
  <rcc rId="9372" sId="3" odxf="1" dxf="1">
    <nc r="U168">
      <v>2.2000000000000002</v>
    </nc>
    <odxf>
      <font>
        <sz val="10"/>
        <color auto="1"/>
      </font>
    </odxf>
    <ndxf>
      <font>
        <sz val="10"/>
        <color auto="1"/>
      </font>
    </ndxf>
  </rcc>
  <rcc rId="9373" sId="3" odxf="1" dxf="1">
    <nc r="V168">
      <v>13</v>
    </nc>
    <odxf>
      <font>
        <sz val="10"/>
        <color auto="1"/>
      </font>
    </odxf>
    <ndxf>
      <font>
        <sz val="10"/>
        <color auto="1"/>
      </font>
    </ndxf>
  </rcc>
  <rcc rId="9374" sId="3" odxf="1" dxf="1">
    <nc r="W168">
      <v>11.8</v>
    </nc>
    <odxf>
      <font>
        <sz val="10"/>
        <color auto="1"/>
      </font>
    </odxf>
    <ndxf>
      <font>
        <sz val="10"/>
        <color auto="1"/>
      </font>
    </ndxf>
  </rcc>
  <rcc rId="9375" sId="3" odxf="1" dxf="1">
    <nc r="X168">
      <v>11</v>
    </nc>
    <odxf>
      <font>
        <sz val="10"/>
        <color auto="1"/>
      </font>
    </odxf>
    <ndxf>
      <font>
        <sz val="10"/>
        <color auto="1"/>
      </font>
    </ndxf>
  </rcc>
  <rcc rId="9376" sId="3" odxf="1" dxf="1">
    <nc r="Y168">
      <v>8.5</v>
    </nc>
    <odxf>
      <font>
        <sz val="10"/>
        <color auto="1"/>
      </font>
    </odxf>
    <ndxf>
      <font>
        <sz val="10"/>
        <color auto="1"/>
      </font>
    </ndxf>
  </rcc>
  <rcc rId="9377" sId="3" odxf="1" dxf="1">
    <nc r="Z168">
      <v>31.1</v>
    </nc>
    <odxf>
      <font>
        <sz val="10"/>
        <color auto="1"/>
      </font>
    </odxf>
    <ndxf>
      <font>
        <sz val="10"/>
        <color auto="1"/>
      </font>
    </ndxf>
  </rcc>
  <rcc rId="9378" sId="3" odxf="1" dxf="1">
    <nc r="AA168">
      <v>28.6</v>
    </nc>
    <odxf>
      <font>
        <sz val="10"/>
        <color auto="1"/>
      </font>
    </odxf>
    <ndxf>
      <font>
        <sz val="10"/>
        <color auto="1"/>
      </font>
    </ndxf>
  </rcc>
  <rcc rId="9379" sId="3" odxf="1" dxf="1">
    <nc r="AB168">
      <v>26.4</v>
    </nc>
    <odxf>
      <font>
        <sz val="10"/>
        <color auto="1"/>
      </font>
    </odxf>
    <ndxf>
      <font>
        <sz val="10"/>
        <color auto="1"/>
      </font>
    </ndxf>
  </rcc>
  <rcc rId="9380" sId="3" odxf="1" dxf="1">
    <nc r="AC168">
      <v>20.5</v>
    </nc>
    <odxf>
      <font>
        <sz val="10"/>
        <color auto="1"/>
      </font>
    </odxf>
    <ndxf>
      <font>
        <sz val="10"/>
        <color auto="1"/>
      </font>
    </ndxf>
  </rcc>
  <rcc rId="9381" sId="3" odxf="1" dxf="1">
    <nc r="AD168">
      <v>27.3</v>
    </nc>
    <odxf>
      <font>
        <sz val="10"/>
        <color auto="1"/>
      </font>
    </odxf>
    <ndxf>
      <font>
        <sz val="10"/>
        <color auto="1"/>
      </font>
    </ndxf>
  </rcc>
  <rcc rId="9382" sId="3" odxf="1" dxf="1">
    <nc r="AE168">
      <v>9.8000000000000007</v>
    </nc>
    <odxf>
      <font>
        <sz val="10"/>
        <color auto="1"/>
      </font>
    </odxf>
    <ndxf>
      <font>
        <sz val="10"/>
        <color auto="1"/>
      </font>
    </ndxf>
  </rcc>
  <rcc rId="9383" sId="3" odxf="1" dxf="1">
    <nc r="AF168">
      <v>11</v>
    </nc>
    <odxf>
      <font>
        <sz val="10"/>
        <color auto="1"/>
      </font>
    </odxf>
    <ndxf>
      <font>
        <sz val="10"/>
        <color auto="1"/>
      </font>
    </ndxf>
  </rcc>
  <rcc rId="9384" sId="3" odxf="1" dxf="1">
    <nc r="AG168">
      <v>31.4</v>
    </nc>
    <odxf>
      <font>
        <sz val="10"/>
        <color auto="1"/>
      </font>
    </odxf>
    <ndxf>
      <font>
        <sz val="10"/>
        <color auto="1"/>
      </font>
    </ndxf>
  </rcc>
  <rcc rId="9385" sId="3" odxf="1" dxf="1">
    <nc r="AH168">
      <v>10.7</v>
    </nc>
    <odxf>
      <font>
        <sz val="10"/>
        <color auto="1"/>
      </font>
    </odxf>
    <ndxf>
      <font>
        <sz val="10"/>
        <color auto="1"/>
      </font>
    </ndxf>
  </rcc>
  <rcc rId="9386" sId="3" odxf="1" dxf="1">
    <nc r="AI168">
      <v>33.4</v>
    </nc>
    <odxf>
      <font>
        <sz val="10"/>
        <color auto="1"/>
      </font>
    </odxf>
    <ndxf>
      <font>
        <sz val="10"/>
        <color auto="1"/>
      </font>
    </ndxf>
  </rcc>
  <rcc rId="9387" sId="3" odxf="1" dxf="1">
    <nc r="AJ168">
      <v>21.5</v>
    </nc>
    <odxf>
      <font>
        <sz val="10"/>
        <color auto="1"/>
      </font>
    </odxf>
    <ndxf>
      <font>
        <sz val="10"/>
        <color auto="1"/>
      </font>
    </ndxf>
  </rcc>
  <rcc rId="9388" sId="3" odxf="1" dxf="1">
    <nc r="AK168">
      <v>11.2</v>
    </nc>
    <odxf>
      <font>
        <sz val="10"/>
        <color auto="1"/>
      </font>
    </odxf>
    <ndxf>
      <font>
        <sz val="10"/>
        <color auto="1"/>
      </font>
    </ndxf>
  </rcc>
  <rcc rId="9389" sId="3" odxf="1" dxf="1">
    <nc r="AL168">
      <v>14.1</v>
    </nc>
    <odxf>
      <font>
        <sz val="10"/>
        <color auto="1"/>
      </font>
    </odxf>
    <ndxf>
      <font>
        <sz val="10"/>
        <color auto="1"/>
      </font>
    </ndxf>
  </rcc>
  <rcc rId="9390" sId="3" odxf="1" dxf="1">
    <nc r="AM168">
      <v>8</v>
    </nc>
    <odxf>
      <font>
        <sz val="10"/>
        <color auto="1"/>
      </font>
    </odxf>
    <ndxf>
      <font>
        <sz val="10"/>
        <color auto="1"/>
      </font>
    </ndxf>
  </rcc>
  <rcc rId="9391" sId="3" odxf="1" dxf="1">
    <nc r="AN168">
      <v>15.6</v>
    </nc>
    <odxf>
      <font>
        <sz val="10"/>
        <color auto="1"/>
      </font>
    </odxf>
    <ndxf>
      <font>
        <sz val="10"/>
        <color auto="1"/>
      </font>
    </ndxf>
  </rcc>
  <rcc rId="9392" sId="3" odxf="1" dxf="1">
    <nc r="AO168">
      <v>8.6999999999999993</v>
    </nc>
    <odxf>
      <font>
        <sz val="10"/>
        <color auto="1"/>
      </font>
    </odxf>
    <ndxf>
      <font>
        <sz val="10"/>
        <color auto="1"/>
      </font>
    </ndxf>
  </rcc>
  <rcc rId="9393" sId="3" odxf="1" dxf="1">
    <nc r="AP168">
      <v>9.1999999999999993</v>
    </nc>
    <odxf>
      <font>
        <sz val="10"/>
        <color auto="1"/>
      </font>
    </odxf>
    <ndxf>
      <font>
        <sz val="10"/>
        <color auto="1"/>
      </font>
    </ndxf>
  </rcc>
  <rcc rId="9394" sId="3" odxf="1" dxf="1">
    <nc r="AQ168">
      <v>1</v>
    </nc>
    <odxf>
      <font>
        <sz val="10"/>
        <color auto="1"/>
      </font>
    </odxf>
    <ndxf>
      <font>
        <sz val="10"/>
        <color auto="1"/>
      </font>
    </ndxf>
  </rcc>
  <rcc rId="9395" sId="3" odxf="1" dxf="1">
    <nc r="AR168">
      <v>0</v>
    </nc>
    <odxf>
      <font>
        <sz val="10"/>
        <color auto="1"/>
      </font>
    </odxf>
    <ndxf>
      <font>
        <sz val="10"/>
        <color auto="1"/>
      </font>
    </ndxf>
  </rcc>
  <rcc rId="9396" sId="3" odxf="1" dxf="1">
    <nc r="AS168">
      <v>0</v>
    </nc>
    <odxf>
      <font>
        <sz val="10"/>
        <color auto="1"/>
      </font>
    </odxf>
    <ndxf>
      <font>
        <sz val="10"/>
        <color auto="1"/>
      </font>
    </ndxf>
  </rcc>
  <rcc rId="9397" sId="3" odxf="1" dxf="1">
    <nc r="AT168">
      <v>0</v>
    </nc>
    <odxf>
      <font>
        <sz val="10"/>
        <color auto="1"/>
      </font>
    </odxf>
    <ndxf>
      <font>
        <sz val="10"/>
        <color auto="1"/>
      </font>
    </ndxf>
  </rcc>
  <rcc rId="9398" sId="3" odxf="1" dxf="1">
    <nc r="AU168">
      <v>0</v>
    </nc>
    <odxf>
      <font>
        <sz val="10"/>
        <color auto="1"/>
      </font>
    </odxf>
    <ndxf>
      <font>
        <sz val="10"/>
        <color auto="1"/>
      </font>
    </ndxf>
  </rcc>
  <rcc rId="9399" sId="3" odxf="1" dxf="1">
    <nc r="AV168">
      <v>0</v>
    </nc>
    <odxf>
      <font>
        <sz val="10"/>
        <color auto="1"/>
      </font>
    </odxf>
    <ndxf>
      <font>
        <sz val="10"/>
        <color auto="1"/>
      </font>
    </ndxf>
  </rcc>
  <rcc rId="9400" sId="3" odxf="1" dxf="1">
    <nc r="AW168">
      <v>0</v>
    </nc>
    <odxf>
      <font>
        <sz val="10"/>
        <color auto="1"/>
      </font>
    </odxf>
    <ndxf>
      <font>
        <sz val="10"/>
        <color auto="1"/>
      </font>
    </ndxf>
  </rcc>
  <rcc rId="9401" sId="3" odxf="1" dxf="1">
    <nc r="AX168">
      <v>0</v>
    </nc>
    <odxf>
      <font>
        <sz val="10"/>
        <color auto="1"/>
      </font>
    </odxf>
    <ndxf>
      <font>
        <sz val="10"/>
        <color auto="1"/>
      </font>
    </ndxf>
  </rcc>
  <rcc rId="9402" sId="3" odxf="1" dxf="1">
    <nc r="AY168">
      <v>0</v>
    </nc>
    <odxf>
      <font>
        <sz val="10"/>
        <color auto="1"/>
      </font>
    </odxf>
    <ndxf>
      <font>
        <sz val="10"/>
        <color auto="1"/>
      </font>
    </ndxf>
  </rcc>
  <rcc rId="9403" sId="3" odxf="1" dxf="1">
    <nc r="AZ168">
      <v>0</v>
    </nc>
    <odxf>
      <font>
        <sz val="10"/>
        <color auto="1"/>
      </font>
    </odxf>
    <ndxf>
      <font>
        <sz val="10"/>
        <color auto="1"/>
      </font>
    </ndxf>
  </rcc>
  <rcc rId="9404" sId="3" odxf="1" dxf="1">
    <nc r="BA1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405" sId="3" odxf="1" dxf="1">
    <nc r="BB168">
      <v>0</v>
    </nc>
    <odxf>
      <font>
        <sz val="10"/>
        <color auto="1"/>
      </font>
    </odxf>
    <ndxf>
      <font>
        <sz val="10"/>
        <color auto="1"/>
      </font>
    </ndxf>
  </rcc>
  <rcc rId="9406" sId="3" odxf="1" dxf="1">
    <nc r="BC1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407" sId="3" odxf="1" dxf="1">
    <nc r="BD168">
      <v>0</v>
    </nc>
    <odxf>
      <font>
        <sz val="10"/>
        <color auto="1"/>
      </font>
    </odxf>
    <ndxf>
      <font>
        <sz val="10"/>
        <color auto="1"/>
      </font>
    </ndxf>
  </rcc>
  <rcc rId="9408" sId="3" odxf="1" dxf="1">
    <nc r="BE1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409" sId="3" odxf="1" dxf="1">
    <nc r="BF168">
      <v>6.3</v>
    </nc>
    <odxf>
      <font>
        <sz val="10"/>
        <color auto="1"/>
      </font>
    </odxf>
    <ndxf>
      <font>
        <sz val="10"/>
        <color auto="1"/>
      </font>
    </ndxf>
  </rcc>
  <rcc rId="9410" sId="3" odxf="1" dxf="1">
    <nc r="BG168">
      <v>39.6</v>
    </nc>
    <odxf>
      <font>
        <sz val="10"/>
        <color auto="1"/>
      </font>
    </odxf>
    <ndxf>
      <font>
        <sz val="10"/>
        <color auto="1"/>
      </font>
    </ndxf>
  </rcc>
  <rcc rId="9411" sId="3" odxf="1" dxf="1">
    <nc r="BH168">
      <v>0</v>
    </nc>
    <odxf>
      <font>
        <sz val="10"/>
        <color auto="1"/>
      </font>
    </odxf>
    <ndxf>
      <font>
        <sz val="10"/>
        <color auto="1"/>
      </font>
    </ndxf>
  </rcc>
  <rfmt sheetId="3" sqref="A168:XFD168" start="0" length="0">
    <dxf>
      <alignment vertical="center" wrapText="1"/>
    </dxf>
  </rfmt>
  <rfmt sheetId="3" sqref="A169" start="0" length="0">
    <dxf>
      <font>
        <sz val="10"/>
        <color auto="1"/>
      </font>
    </dxf>
  </rfmt>
  <rcc rId="9412" sId="3" odxf="1" dxf="1">
    <oc r="B169" t="inlineStr">
      <is>
        <t>Bình Thuận</t>
      </is>
    </oc>
    <nc r="B169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69" start="0" length="0">
    <dxf>
      <font>
        <sz val="10"/>
        <color auto="1"/>
      </font>
    </dxf>
  </rfmt>
  <rfmt sheetId="3" sqref="D169" start="0" length="0">
    <dxf>
      <font>
        <sz val="10"/>
        <color auto="1"/>
      </font>
    </dxf>
  </rfmt>
  <rcc rId="9413" sId="3" odxf="1" dxf="1">
    <oc r="E169" t="inlineStr">
      <is>
        <t>NMĐMT THUẬN MINH 2</t>
      </is>
    </oc>
    <nc r="E169" t="inlineStr">
      <is>
        <t>NMĐMT SP INFRA 1</t>
      </is>
    </nc>
    <odxf>
      <font>
        <sz val="10"/>
        <color auto="1"/>
      </font>
    </odxf>
    <ndxf>
      <font>
        <sz val="10"/>
        <color auto="1"/>
      </font>
    </ndxf>
  </rcc>
  <rfmt sheetId="3" sqref="F169" start="0" length="0">
    <dxf>
      <font>
        <sz val="10"/>
        <color auto="1"/>
      </font>
    </dxf>
  </rfmt>
  <rcc rId="9414" sId="3" odxf="1" dxf="1">
    <nc r="G16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415" sId="3" odxf="1" dxf="1">
    <nc r="H169">
      <v>150.4</v>
    </nc>
    <odxf>
      <font>
        <sz val="10"/>
        <color auto="1"/>
      </font>
    </odxf>
    <ndxf>
      <font>
        <sz val="10"/>
        <color auto="1"/>
      </font>
    </ndxf>
  </rcc>
  <rfmt sheetId="3" sqref="I169" start="0" length="0">
    <dxf>
      <font>
        <sz val="10"/>
        <color auto="1"/>
      </font>
    </dxf>
  </rfmt>
  <rcc rId="9416" sId="3" odxf="1" dxf="1">
    <nc r="J169">
      <v>-0.1</v>
    </nc>
    <odxf>
      <font>
        <sz val="10"/>
        <color auto="1"/>
      </font>
    </odxf>
    <ndxf>
      <font>
        <sz val="10"/>
        <color auto="1"/>
      </font>
    </ndxf>
  </rcc>
  <rcc rId="9417" sId="3" odxf="1" dxf="1">
    <nc r="K169">
      <v>0</v>
    </nc>
    <odxf>
      <font>
        <sz val="10"/>
        <color auto="1"/>
      </font>
    </odxf>
    <ndxf>
      <font>
        <sz val="10"/>
        <color auto="1"/>
      </font>
    </ndxf>
  </rcc>
  <rcc rId="9418" sId="3" odxf="1" dxf="1">
    <nc r="L169">
      <v>0</v>
    </nc>
    <odxf>
      <font>
        <sz val="10"/>
        <color auto="1"/>
      </font>
    </odxf>
    <ndxf>
      <font>
        <sz val="10"/>
        <color auto="1"/>
      </font>
    </ndxf>
  </rcc>
  <rcc rId="9419" sId="3" odxf="1" dxf="1">
    <nc r="M169">
      <v>0</v>
    </nc>
    <odxf>
      <font>
        <sz val="10"/>
        <color auto="1"/>
      </font>
    </odxf>
    <ndxf>
      <font>
        <sz val="10"/>
        <color auto="1"/>
      </font>
    </ndxf>
  </rcc>
  <rcc rId="9420" sId="3" odxf="1" dxf="1">
    <nc r="N169">
      <v>0</v>
    </nc>
    <odxf>
      <font>
        <sz val="10"/>
        <color auto="1"/>
      </font>
    </odxf>
    <ndxf>
      <font>
        <sz val="10"/>
        <color auto="1"/>
      </font>
    </ndxf>
  </rcc>
  <rcc rId="9421" sId="3" odxf="1" dxf="1">
    <nc r="O169">
      <v>0</v>
    </nc>
    <odxf>
      <font>
        <sz val="10"/>
        <color auto="1"/>
      </font>
    </odxf>
    <ndxf>
      <font>
        <sz val="10"/>
        <color auto="1"/>
      </font>
    </ndxf>
  </rcc>
  <rcc rId="9422" sId="3" odxf="1" dxf="1">
    <nc r="P169">
      <v>0</v>
    </nc>
    <odxf>
      <font>
        <sz val="10"/>
        <color auto="1"/>
      </font>
    </odxf>
    <ndxf>
      <font>
        <sz val="10"/>
        <color auto="1"/>
      </font>
    </ndxf>
  </rcc>
  <rcc rId="9423" sId="3" odxf="1" dxf="1">
    <nc r="Q169">
      <v>0</v>
    </nc>
    <odxf>
      <font>
        <sz val="10"/>
        <color auto="1"/>
      </font>
    </odxf>
    <ndxf>
      <font>
        <sz val="10"/>
        <color auto="1"/>
      </font>
    </ndxf>
  </rcc>
  <rcc rId="9424" sId="3" odxf="1" dxf="1">
    <nc r="R169">
      <v>-0.1</v>
    </nc>
    <odxf>
      <font>
        <sz val="10"/>
        <color auto="1"/>
      </font>
    </odxf>
    <ndxf>
      <font>
        <sz val="10"/>
        <color auto="1"/>
      </font>
    </ndxf>
  </rcc>
  <rcc rId="9425" sId="3" odxf="1" dxf="1">
    <nc r="S169">
      <v>0</v>
    </nc>
    <odxf>
      <font>
        <sz val="10"/>
        <color auto="1"/>
      </font>
    </odxf>
    <ndxf>
      <font>
        <sz val="10"/>
        <color auto="1"/>
      </font>
    </ndxf>
  </rcc>
  <rcc rId="9426" sId="3" odxf="1" dxf="1">
    <nc r="T169">
      <v>0</v>
    </nc>
    <odxf>
      <font>
        <sz val="10"/>
        <color auto="1"/>
      </font>
    </odxf>
    <ndxf>
      <font>
        <sz val="10"/>
        <color auto="1"/>
      </font>
    </ndxf>
  </rcc>
  <rcc rId="9427" sId="3" odxf="1" dxf="1">
    <nc r="U169">
      <v>-0.1</v>
    </nc>
    <odxf>
      <font>
        <sz val="10"/>
        <color auto="1"/>
      </font>
    </odxf>
    <ndxf>
      <font>
        <sz val="10"/>
        <color auto="1"/>
      </font>
    </ndxf>
  </rcc>
  <rcc rId="9428" sId="3" odxf="1" dxf="1">
    <nc r="V169">
      <v>0</v>
    </nc>
    <odxf>
      <font>
        <sz val="10"/>
        <color auto="1"/>
      </font>
    </odxf>
    <ndxf>
      <font>
        <sz val="10"/>
        <color auto="1"/>
      </font>
    </ndxf>
  </rcc>
  <rcc rId="9429" sId="3" odxf="1" dxf="1">
    <nc r="W169">
      <v>-0.2</v>
    </nc>
    <odxf>
      <font>
        <sz val="10"/>
        <color auto="1"/>
      </font>
    </odxf>
    <ndxf>
      <font>
        <sz val="10"/>
        <color auto="1"/>
      </font>
    </ndxf>
  </rcc>
  <rcc rId="9430" sId="3" odxf="1" dxf="1">
    <nc r="X169">
      <v>-0.2</v>
    </nc>
    <odxf>
      <font>
        <sz val="10"/>
        <color auto="1"/>
      </font>
    </odxf>
    <ndxf>
      <font>
        <sz val="10"/>
        <color auto="1"/>
      </font>
    </ndxf>
  </rcc>
  <rcc rId="9431" sId="3" odxf="1" dxf="1">
    <nc r="Y169">
      <v>0.2</v>
    </nc>
    <odxf>
      <font>
        <sz val="10"/>
        <color auto="1"/>
      </font>
    </odxf>
    <ndxf>
      <font>
        <sz val="10"/>
        <color auto="1"/>
      </font>
    </ndxf>
  </rcc>
  <rcc rId="9432" sId="3" odxf="1" dxf="1">
    <nc r="Z169">
      <v>0.7</v>
    </nc>
    <odxf>
      <font>
        <sz val="10"/>
        <color auto="1"/>
      </font>
    </odxf>
    <ndxf>
      <font>
        <sz val="10"/>
        <color auto="1"/>
      </font>
    </ndxf>
  </rcc>
  <rcc rId="9433" sId="3" odxf="1" dxf="1">
    <nc r="AA169">
      <v>-0.2</v>
    </nc>
    <odxf>
      <font>
        <sz val="10"/>
        <color auto="1"/>
      </font>
    </odxf>
    <ndxf>
      <font>
        <sz val="10"/>
        <color auto="1"/>
      </font>
    </ndxf>
  </rcc>
  <rcc rId="9434" sId="3" odxf="1" dxf="1">
    <nc r="AB169">
      <v>-0.6</v>
    </nc>
    <odxf>
      <font>
        <sz val="10"/>
        <color auto="1"/>
      </font>
    </odxf>
    <ndxf>
      <font>
        <sz val="10"/>
        <color auto="1"/>
      </font>
    </ndxf>
  </rcc>
  <rcc rId="9435" sId="3" odxf="1" dxf="1">
    <nc r="AC169">
      <v>-0.3</v>
    </nc>
    <odxf>
      <font>
        <sz val="10"/>
        <color auto="1"/>
      </font>
    </odxf>
    <ndxf>
      <font>
        <sz val="10"/>
        <color auto="1"/>
      </font>
    </ndxf>
  </rcc>
  <rcc rId="9436" sId="3" odxf="1" dxf="1">
    <nc r="AD169">
      <v>0.6</v>
    </nc>
    <odxf>
      <font>
        <sz val="10"/>
        <color auto="1"/>
      </font>
    </odxf>
    <ndxf>
      <font>
        <sz val="10"/>
        <color auto="1"/>
      </font>
    </ndxf>
  </rcc>
  <rcc rId="9437" sId="3" odxf="1" dxf="1">
    <nc r="AE169">
      <v>-0.1</v>
    </nc>
    <odxf>
      <font>
        <sz val="10"/>
        <color auto="1"/>
      </font>
    </odxf>
    <ndxf>
      <font>
        <sz val="10"/>
        <color auto="1"/>
      </font>
    </ndxf>
  </rcc>
  <rcc rId="9438" sId="3" odxf="1" dxf="1">
    <nc r="AF169">
      <v>-0.2</v>
    </nc>
    <odxf>
      <font>
        <sz val="10"/>
        <color auto="1"/>
      </font>
    </odxf>
    <ndxf>
      <font>
        <sz val="10"/>
        <color auto="1"/>
      </font>
    </ndxf>
  </rcc>
  <rcc rId="9439" sId="3" odxf="1" dxf="1">
    <nc r="AG169">
      <v>-0.7</v>
    </nc>
    <odxf>
      <font>
        <sz val="10"/>
        <color auto="1"/>
      </font>
    </odxf>
    <ndxf>
      <font>
        <sz val="10"/>
        <color auto="1"/>
      </font>
    </ndxf>
  </rcc>
  <rcc rId="9440" sId="3" odxf="1" dxf="1">
    <nc r="AH169">
      <v>-0.1</v>
    </nc>
    <odxf>
      <font>
        <sz val="10"/>
        <color auto="1"/>
      </font>
    </odxf>
    <ndxf>
      <font>
        <sz val="10"/>
        <color auto="1"/>
      </font>
    </ndxf>
  </rcc>
  <rcc rId="9441" sId="3" odxf="1" dxf="1">
    <nc r="AI169">
      <v>-0.3</v>
    </nc>
    <odxf>
      <font>
        <sz val="10"/>
        <color auto="1"/>
      </font>
    </odxf>
    <ndxf>
      <font>
        <sz val="10"/>
        <color auto="1"/>
      </font>
    </ndxf>
  </rcc>
  <rcc rId="9442" sId="3" odxf="1" dxf="1">
    <nc r="AJ169">
      <v>0</v>
    </nc>
    <odxf>
      <font>
        <sz val="10"/>
        <color auto="1"/>
      </font>
    </odxf>
    <ndxf>
      <font>
        <sz val="10"/>
        <color auto="1"/>
      </font>
    </ndxf>
  </rcc>
  <rcc rId="9443" sId="3" odxf="1" dxf="1">
    <nc r="AK169">
      <v>-0.2</v>
    </nc>
    <odxf>
      <font>
        <sz val="10"/>
        <color auto="1"/>
      </font>
    </odxf>
    <ndxf>
      <font>
        <sz val="10"/>
        <color auto="1"/>
      </font>
    </ndxf>
  </rcc>
  <rcc rId="9444" sId="3" odxf="1" dxf="1">
    <nc r="AL169">
      <v>-0.2</v>
    </nc>
    <odxf>
      <font>
        <sz val="10"/>
        <color auto="1"/>
      </font>
    </odxf>
    <ndxf>
      <font>
        <sz val="10"/>
        <color auto="1"/>
      </font>
    </ndxf>
  </rcc>
  <rcc rId="9445" sId="3" odxf="1" dxf="1">
    <nc r="AM169">
      <v>0.1</v>
    </nc>
    <odxf>
      <font>
        <sz val="10"/>
        <color auto="1"/>
      </font>
    </odxf>
    <ndxf>
      <font>
        <sz val="10"/>
        <color auto="1"/>
      </font>
    </ndxf>
  </rcc>
  <rcc rId="9446" sId="3" odxf="1" dxf="1">
    <nc r="AN169">
      <v>-0.1</v>
    </nc>
    <odxf>
      <font>
        <sz val="10"/>
        <color auto="1"/>
      </font>
    </odxf>
    <ndxf>
      <font>
        <sz val="10"/>
        <color auto="1"/>
      </font>
    </ndxf>
  </rcc>
  <rcc rId="9447" sId="3" odxf="1" dxf="1">
    <nc r="AO169">
      <v>0.2</v>
    </nc>
    <odxf>
      <font>
        <sz val="10"/>
        <color auto="1"/>
      </font>
    </odxf>
    <ndxf>
      <font>
        <sz val="10"/>
        <color auto="1"/>
      </font>
    </ndxf>
  </rcc>
  <rcc rId="9448" sId="3" odxf="1" dxf="1">
    <nc r="AP169">
      <v>-0.1</v>
    </nc>
    <odxf>
      <font>
        <sz val="10"/>
        <color auto="1"/>
      </font>
    </odxf>
    <ndxf>
      <font>
        <sz val="10"/>
        <color auto="1"/>
      </font>
    </ndxf>
  </rcc>
  <rcc rId="9449" sId="3" odxf="1" dxf="1">
    <nc r="AQ169">
      <v>0.2</v>
    </nc>
    <odxf>
      <font>
        <sz val="10"/>
        <color auto="1"/>
      </font>
    </odxf>
    <ndxf>
      <font>
        <sz val="10"/>
        <color auto="1"/>
      </font>
    </ndxf>
  </rcc>
  <rcc rId="9450" sId="3" odxf="1" dxf="1">
    <nc r="AR169">
      <v>0</v>
    </nc>
    <odxf>
      <font>
        <sz val="10"/>
        <color auto="1"/>
      </font>
    </odxf>
    <ndxf>
      <font>
        <sz val="10"/>
        <color auto="1"/>
      </font>
    </ndxf>
  </rcc>
  <rcc rId="9451" sId="3" odxf="1" dxf="1">
    <nc r="AS169">
      <v>-0.1</v>
    </nc>
    <odxf>
      <font>
        <sz val="10"/>
        <color auto="1"/>
      </font>
    </odxf>
    <ndxf>
      <font>
        <sz val="10"/>
        <color auto="1"/>
      </font>
    </ndxf>
  </rcc>
  <rcc rId="9452" sId="3" odxf="1" dxf="1">
    <nc r="AT169">
      <v>0</v>
    </nc>
    <odxf>
      <font>
        <sz val="10"/>
        <color auto="1"/>
      </font>
    </odxf>
    <ndxf>
      <font>
        <sz val="10"/>
        <color auto="1"/>
      </font>
    </ndxf>
  </rcc>
  <rcc rId="9453" sId="3" odxf="1" dxf="1">
    <nc r="AU169">
      <v>0</v>
    </nc>
    <odxf>
      <font>
        <sz val="10"/>
        <color auto="1"/>
      </font>
    </odxf>
    <ndxf>
      <font>
        <sz val="10"/>
        <color auto="1"/>
      </font>
    </ndxf>
  </rcc>
  <rcc rId="9454" sId="3" odxf="1" dxf="1">
    <nc r="AV169">
      <v>0</v>
    </nc>
    <odxf>
      <font>
        <sz val="10"/>
        <color auto="1"/>
      </font>
    </odxf>
    <ndxf>
      <font>
        <sz val="10"/>
        <color auto="1"/>
      </font>
    </ndxf>
  </rcc>
  <rcc rId="9455" sId="3" odxf="1" dxf="1">
    <nc r="AW169">
      <v>0</v>
    </nc>
    <odxf>
      <font>
        <sz val="10"/>
        <color auto="1"/>
      </font>
    </odxf>
    <ndxf>
      <font>
        <sz val="10"/>
        <color auto="1"/>
      </font>
    </ndxf>
  </rcc>
  <rcc rId="9456" sId="3" odxf="1" dxf="1">
    <nc r="AX169">
      <v>0</v>
    </nc>
    <odxf>
      <font>
        <sz val="10"/>
        <color auto="1"/>
      </font>
    </odxf>
    <ndxf>
      <font>
        <sz val="10"/>
        <color auto="1"/>
      </font>
    </ndxf>
  </rcc>
  <rcc rId="9457" sId="3" odxf="1" dxf="1">
    <nc r="AY169">
      <v>-0.1</v>
    </nc>
    <odxf>
      <font>
        <sz val="10"/>
        <color auto="1"/>
      </font>
    </odxf>
    <ndxf>
      <font>
        <sz val="10"/>
        <color auto="1"/>
      </font>
    </ndxf>
  </rcc>
  <rcc rId="9458" sId="3" odxf="1" dxf="1">
    <nc r="AZ169">
      <v>-0.1</v>
    </nc>
    <odxf>
      <font>
        <sz val="10"/>
        <color auto="1"/>
      </font>
    </odxf>
    <ndxf>
      <font>
        <sz val="10"/>
        <color auto="1"/>
      </font>
    </ndxf>
  </rcc>
  <rcc rId="9459" sId="3" odxf="1" dxf="1">
    <nc r="BA1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460" sId="3" odxf="1" dxf="1">
    <nc r="BB169">
      <v>0</v>
    </nc>
    <odxf>
      <font>
        <sz val="10"/>
        <color auto="1"/>
      </font>
    </odxf>
    <ndxf>
      <font>
        <sz val="10"/>
        <color auto="1"/>
      </font>
    </ndxf>
  </rcc>
  <rcc rId="9461" sId="3" odxf="1" dxf="1">
    <nc r="BC1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462" sId="3" odxf="1" dxf="1">
    <nc r="BD169">
      <v>0</v>
    </nc>
    <odxf>
      <font>
        <sz val="10"/>
        <color auto="1"/>
      </font>
    </odxf>
    <ndxf>
      <font>
        <sz val="10"/>
        <color auto="1"/>
      </font>
    </ndxf>
  </rcc>
  <rcc rId="9463" sId="3" odxf="1" dxf="1">
    <nc r="BE1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464" sId="3" odxf="1" dxf="1">
    <nc r="BF169">
      <v>6.3</v>
    </nc>
    <odxf>
      <font>
        <sz val="10"/>
        <color auto="1"/>
      </font>
    </odxf>
    <ndxf>
      <font>
        <sz val="10"/>
        <color auto="1"/>
      </font>
    </ndxf>
  </rcc>
  <rcc rId="9465" sId="3" odxf="1" dxf="1">
    <nc r="BG169">
      <v>39.6</v>
    </nc>
    <odxf>
      <font>
        <sz val="10"/>
        <color auto="1"/>
      </font>
    </odxf>
    <ndxf>
      <font>
        <sz val="10"/>
        <color auto="1"/>
      </font>
    </ndxf>
  </rcc>
  <rcc rId="9466" sId="3" odxf="1" dxf="1">
    <nc r="BH169">
      <v>0</v>
    </nc>
    <odxf>
      <font>
        <sz val="10"/>
        <color auto="1"/>
      </font>
    </odxf>
    <ndxf>
      <font>
        <sz val="10"/>
        <color auto="1"/>
      </font>
    </ndxf>
  </rcc>
  <rfmt sheetId="3" sqref="A169:XFD169" start="0" length="0">
    <dxf>
      <alignment vertical="center" wrapText="1"/>
    </dxf>
  </rfmt>
  <rfmt sheetId="3" sqref="A170" start="0" length="0">
    <dxf>
      <font>
        <sz val="10"/>
        <color auto="1"/>
      </font>
    </dxf>
  </rfmt>
  <rfmt sheetId="3" sqref="B170" start="0" length="0">
    <dxf>
      <font>
        <sz val="10"/>
        <color auto="1"/>
      </font>
    </dxf>
  </rfmt>
  <rfmt sheetId="3" sqref="C170" start="0" length="0">
    <dxf>
      <font>
        <sz val="10"/>
        <color auto="1"/>
      </font>
    </dxf>
  </rfmt>
  <rfmt sheetId="3" sqref="D170" start="0" length="0">
    <dxf>
      <font>
        <sz val="10"/>
        <color auto="1"/>
      </font>
    </dxf>
  </rfmt>
  <rcc rId="9467" sId="3" odxf="1" dxf="1">
    <oc r="E170" t="inlineStr">
      <is>
        <t>NMĐMT TUY PHONG</t>
      </is>
    </oc>
    <nc r="E170" t="inlineStr">
      <is>
        <t>NMĐMT THUẬN MINH 2</t>
      </is>
    </nc>
    <odxf>
      <font>
        <sz val="10"/>
        <color auto="1"/>
      </font>
    </odxf>
    <ndxf>
      <font>
        <sz val="10"/>
        <color auto="1"/>
      </font>
    </ndxf>
  </rcc>
  <rcc rId="9468" sId="3" odxf="1" dxf="1">
    <oc r="F170" t="inlineStr">
      <is>
        <t>PPN</t>
      </is>
    </oc>
    <nc r="F170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9469" sId="3" odxf="1" dxf="1">
    <nc r="G17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470" sId="3" odxf="1" dxf="1">
    <nc r="H170">
      <v>164.8</v>
    </nc>
    <odxf>
      <font>
        <sz val="10"/>
        <color auto="1"/>
      </font>
    </odxf>
    <ndxf>
      <font>
        <sz val="10"/>
        <color auto="1"/>
      </font>
    </ndxf>
  </rcc>
  <rfmt sheetId="3" sqref="I170" start="0" length="0">
    <dxf>
      <font>
        <sz val="10"/>
        <color auto="1"/>
      </font>
    </dxf>
  </rfmt>
  <rcc rId="9471" sId="3" odxf="1" dxf="1">
    <nc r="J170">
      <v>0.1</v>
    </nc>
    <odxf>
      <font>
        <sz val="10"/>
        <color auto="1"/>
      </font>
    </odxf>
    <ndxf>
      <font>
        <sz val="10"/>
        <color auto="1"/>
      </font>
    </ndxf>
  </rcc>
  <rcc rId="9472" sId="3" odxf="1" dxf="1">
    <nc r="K170">
      <v>0.1</v>
    </nc>
    <odxf>
      <font>
        <sz val="10"/>
        <color auto="1"/>
      </font>
    </odxf>
    <ndxf>
      <font>
        <sz val="10"/>
        <color auto="1"/>
      </font>
    </ndxf>
  </rcc>
  <rcc rId="9473" sId="3" odxf="1" dxf="1">
    <nc r="L170">
      <v>0.1</v>
    </nc>
    <odxf>
      <font>
        <sz val="10"/>
        <color auto="1"/>
      </font>
    </odxf>
    <ndxf>
      <font>
        <sz val="10"/>
        <color auto="1"/>
      </font>
    </ndxf>
  </rcc>
  <rcc rId="9474" sId="3" odxf="1" dxf="1">
    <nc r="M170">
      <v>0.1</v>
    </nc>
    <odxf>
      <font>
        <sz val="10"/>
        <color auto="1"/>
      </font>
    </odxf>
    <ndxf>
      <font>
        <sz val="10"/>
        <color auto="1"/>
      </font>
    </ndxf>
  </rcc>
  <rcc rId="9475" sId="3" odxf="1" dxf="1">
    <nc r="N170">
      <v>0.1</v>
    </nc>
    <odxf>
      <font>
        <sz val="10"/>
        <color auto="1"/>
      </font>
    </odxf>
    <ndxf>
      <font>
        <sz val="10"/>
        <color auto="1"/>
      </font>
    </ndxf>
  </rcc>
  <rcc rId="9476" sId="3" odxf="1" dxf="1">
    <nc r="O170">
      <v>0.1</v>
    </nc>
    <odxf>
      <font>
        <sz val="10"/>
        <color auto="1"/>
      </font>
    </odxf>
    <ndxf>
      <font>
        <sz val="10"/>
        <color auto="1"/>
      </font>
    </ndxf>
  </rcc>
  <rcc rId="9477" sId="3" odxf="1" dxf="1">
    <nc r="P170">
      <v>0.1</v>
    </nc>
    <odxf>
      <font>
        <sz val="10"/>
        <color auto="1"/>
      </font>
    </odxf>
    <ndxf>
      <font>
        <sz val="10"/>
        <color auto="1"/>
      </font>
    </ndxf>
  </rcc>
  <rcc rId="9478" sId="3" odxf="1" dxf="1">
    <nc r="Q170">
      <v>0.1</v>
    </nc>
    <odxf>
      <font>
        <sz val="10"/>
        <color auto="1"/>
      </font>
    </odxf>
    <ndxf>
      <font>
        <sz val="10"/>
        <color auto="1"/>
      </font>
    </ndxf>
  </rcc>
  <rcc rId="9479" sId="3" odxf="1" dxf="1">
    <nc r="R170">
      <v>0.1</v>
    </nc>
    <odxf>
      <font>
        <sz val="10"/>
        <color auto="1"/>
      </font>
    </odxf>
    <ndxf>
      <font>
        <sz val="10"/>
        <color auto="1"/>
      </font>
    </ndxf>
  </rcc>
  <rcc rId="9480" sId="3" odxf="1" dxf="1">
    <nc r="S170">
      <v>0.1</v>
    </nc>
    <odxf>
      <font>
        <sz val="10"/>
        <color auto="1"/>
      </font>
    </odxf>
    <ndxf>
      <font>
        <sz val="10"/>
        <color auto="1"/>
      </font>
    </ndxf>
  </rcc>
  <rcc rId="9481" sId="3" odxf="1" dxf="1">
    <nc r="T170">
      <v>0.1</v>
    </nc>
    <odxf>
      <font>
        <sz val="10"/>
        <color auto="1"/>
      </font>
    </odxf>
    <ndxf>
      <font>
        <sz val="10"/>
        <color auto="1"/>
      </font>
    </ndxf>
  </rcc>
  <rcc rId="9482" sId="3" odxf="1" dxf="1">
    <nc r="U170">
      <v>0.1</v>
    </nc>
    <odxf>
      <font>
        <sz val="10"/>
        <color auto="1"/>
      </font>
    </odxf>
    <ndxf>
      <font>
        <sz val="10"/>
        <color auto="1"/>
      </font>
    </ndxf>
  </rcc>
  <rcc rId="9483" sId="3" odxf="1" dxf="1">
    <nc r="V170">
      <v>0.1</v>
    </nc>
    <odxf>
      <font>
        <sz val="10"/>
        <color auto="1"/>
      </font>
    </odxf>
    <ndxf>
      <font>
        <sz val="10"/>
        <color auto="1"/>
      </font>
    </ndxf>
  </rcc>
  <rcc rId="9484" sId="3" odxf="1" dxf="1">
    <nc r="W170">
      <v>11.9</v>
    </nc>
    <odxf>
      <font>
        <sz val="10"/>
        <color auto="1"/>
      </font>
    </odxf>
    <ndxf>
      <font>
        <sz val="10"/>
        <color auto="1"/>
      </font>
    </ndxf>
  </rcc>
  <rcc rId="9485" sId="3" odxf="1" dxf="1">
    <nc r="X170">
      <v>18.5</v>
    </nc>
    <odxf>
      <font>
        <sz val="10"/>
        <color auto="1"/>
      </font>
    </odxf>
    <ndxf>
      <font>
        <sz val="10"/>
        <color auto="1"/>
      </font>
    </ndxf>
  </rcc>
  <rcc rId="9486" sId="3" odxf="1" dxf="1">
    <nc r="Y170">
      <v>23.1</v>
    </nc>
    <odxf>
      <font>
        <sz val="10"/>
        <color auto="1"/>
      </font>
    </odxf>
    <ndxf>
      <font>
        <sz val="10"/>
        <color auto="1"/>
      </font>
    </ndxf>
  </rcc>
  <rcc rId="9487" sId="3" odxf="1" dxf="1">
    <nc r="Z170">
      <v>33.799999999999997</v>
    </nc>
    <odxf>
      <font>
        <sz val="10"/>
        <color auto="1"/>
      </font>
    </odxf>
    <ndxf>
      <font>
        <sz val="10"/>
        <color auto="1"/>
      </font>
    </ndxf>
  </rcc>
  <rcc rId="9488" sId="3" odxf="1" dxf="1">
    <nc r="AA170">
      <v>18.3</v>
    </nc>
    <odxf>
      <font>
        <sz val="10"/>
        <color auto="1"/>
      </font>
    </odxf>
    <ndxf>
      <font>
        <sz val="10"/>
        <color auto="1"/>
      </font>
    </ndxf>
  </rcc>
  <rcc rId="9489" sId="3" odxf="1" dxf="1">
    <nc r="AB170">
      <v>20.9</v>
    </nc>
    <odxf>
      <font>
        <sz val="10"/>
        <color auto="1"/>
      </font>
    </odxf>
    <ndxf>
      <font>
        <sz val="10"/>
        <color auto="1"/>
      </font>
    </ndxf>
  </rcc>
  <rcc rId="9490" sId="3" odxf="1" dxf="1">
    <nc r="AC170">
      <v>19.8</v>
    </nc>
    <odxf>
      <font>
        <sz val="10"/>
        <color auto="1"/>
      </font>
    </odxf>
    <ndxf>
      <font>
        <sz val="10"/>
        <color auto="1"/>
      </font>
    </ndxf>
  </rcc>
  <rcc rId="9491" sId="3" odxf="1" dxf="1">
    <nc r="AD170">
      <v>12.8</v>
    </nc>
    <odxf>
      <font>
        <sz val="10"/>
        <color auto="1"/>
      </font>
    </odxf>
    <ndxf>
      <font>
        <sz val="10"/>
        <color auto="1"/>
      </font>
    </ndxf>
  </rcc>
  <rcc rId="9492" sId="3" odxf="1" dxf="1">
    <nc r="AE170">
      <v>29.6</v>
    </nc>
    <odxf>
      <font>
        <sz val="10"/>
        <color auto="1"/>
      </font>
    </odxf>
    <ndxf>
      <font>
        <sz val="10"/>
        <color auto="1"/>
      </font>
    </ndxf>
  </rcc>
  <rcc rId="9493" sId="3" odxf="1" dxf="1">
    <nc r="AF170">
      <v>16.5</v>
    </nc>
    <odxf>
      <font>
        <sz val="10"/>
        <color auto="1"/>
      </font>
    </odxf>
    <ndxf>
      <font>
        <sz val="10"/>
        <color auto="1"/>
      </font>
    </ndxf>
  </rcc>
  <rcc rId="9494" sId="3" odxf="1" dxf="1">
    <nc r="AG170">
      <v>22.7</v>
    </nc>
    <odxf>
      <font>
        <sz val="10"/>
        <color auto="1"/>
      </font>
    </odxf>
    <ndxf>
      <font>
        <sz val="10"/>
        <color auto="1"/>
      </font>
    </ndxf>
  </rcc>
  <rcc rId="9495" sId="3" odxf="1" dxf="1">
    <nc r="AH170">
      <v>25.5</v>
    </nc>
    <odxf>
      <font>
        <sz val="10"/>
        <color auto="1"/>
      </font>
    </odxf>
    <ndxf>
      <font>
        <sz val="10"/>
        <color auto="1"/>
      </font>
    </ndxf>
  </rcc>
  <rcc rId="9496" sId="3" odxf="1" dxf="1">
    <nc r="AI170">
      <v>22.5</v>
    </nc>
    <odxf>
      <font>
        <sz val="10"/>
        <color auto="1"/>
      </font>
    </odxf>
    <ndxf>
      <font>
        <sz val="10"/>
        <color auto="1"/>
      </font>
    </ndxf>
  </rcc>
  <rcc rId="9497" sId="3" odxf="1" dxf="1">
    <nc r="AJ170">
      <v>17.399999999999999</v>
    </nc>
    <odxf>
      <font>
        <sz val="10"/>
        <color auto="1"/>
      </font>
    </odxf>
    <ndxf>
      <font>
        <sz val="10"/>
        <color auto="1"/>
      </font>
    </ndxf>
  </rcc>
  <rcc rId="9498" sId="3" odxf="1" dxf="1">
    <nc r="AK170">
      <v>36.799999999999997</v>
    </nc>
    <odxf>
      <font>
        <sz val="10"/>
        <color auto="1"/>
      </font>
    </odxf>
    <ndxf>
      <font>
        <sz val="10"/>
        <color auto="1"/>
      </font>
    </ndxf>
  </rcc>
  <rcc rId="9499" sId="3" odxf="1" dxf="1">
    <nc r="AL170">
      <v>23.6</v>
    </nc>
    <odxf>
      <font>
        <sz val="10"/>
        <color auto="1"/>
      </font>
    </odxf>
    <ndxf>
      <font>
        <sz val="10"/>
        <color auto="1"/>
      </font>
    </ndxf>
  </rcc>
  <rcc rId="9500" sId="3" odxf="1" dxf="1">
    <nc r="AM170">
      <v>13.4</v>
    </nc>
    <odxf>
      <font>
        <sz val="10"/>
        <color auto="1"/>
      </font>
    </odxf>
    <ndxf>
      <font>
        <sz val="10"/>
        <color auto="1"/>
      </font>
    </ndxf>
  </rcc>
  <rcc rId="9501" sId="3" odxf="1" dxf="1">
    <nc r="AN170">
      <v>18.399999999999999</v>
    </nc>
    <odxf>
      <font>
        <sz val="10"/>
        <color auto="1"/>
      </font>
    </odxf>
    <ndxf>
      <font>
        <sz val="10"/>
        <color auto="1"/>
      </font>
    </ndxf>
  </rcc>
  <rcc rId="9502" sId="3" odxf="1" dxf="1">
    <nc r="AO170">
      <v>4.7</v>
    </nc>
    <odxf>
      <font>
        <sz val="10"/>
        <color auto="1"/>
      </font>
    </odxf>
    <ndxf>
      <font>
        <sz val="10"/>
        <color auto="1"/>
      </font>
    </ndxf>
  </rcc>
  <rcc rId="9503" sId="3" odxf="1" dxf="1">
    <nc r="AP170">
      <v>1.8</v>
    </nc>
    <odxf>
      <font>
        <sz val="10"/>
        <color auto="1"/>
      </font>
    </odxf>
    <ndxf>
      <font>
        <sz val="10"/>
        <color auto="1"/>
      </font>
    </ndxf>
  </rcc>
  <rcc rId="9504" sId="3" odxf="1" dxf="1">
    <nc r="AQ170">
      <v>0.3</v>
    </nc>
    <odxf>
      <font>
        <sz val="10"/>
        <color auto="1"/>
      </font>
    </odxf>
    <ndxf>
      <font>
        <sz val="10"/>
        <color auto="1"/>
      </font>
    </ndxf>
  </rcc>
  <rcc rId="9505" sId="3" odxf="1" dxf="1">
    <nc r="AR170">
      <v>0.2</v>
    </nc>
    <odxf>
      <font>
        <sz val="10"/>
        <color auto="1"/>
      </font>
    </odxf>
    <ndxf>
      <font>
        <sz val="10"/>
        <color auto="1"/>
      </font>
    </ndxf>
  </rcc>
  <rcc rId="9506" sId="3" odxf="1" dxf="1">
    <nc r="AS170">
      <v>0.1</v>
    </nc>
    <odxf>
      <font>
        <sz val="10"/>
        <color auto="1"/>
      </font>
    </odxf>
    <ndxf>
      <font>
        <sz val="10"/>
        <color auto="1"/>
      </font>
    </ndxf>
  </rcc>
  <rcc rId="9507" sId="3" odxf="1" dxf="1">
    <nc r="AT170">
      <v>0.1</v>
    </nc>
    <odxf>
      <font>
        <sz val="10"/>
        <color auto="1"/>
      </font>
    </odxf>
    <ndxf>
      <font>
        <sz val="10"/>
        <color auto="1"/>
      </font>
    </ndxf>
  </rcc>
  <rcc rId="9508" sId="3" odxf="1" dxf="1">
    <nc r="AU170">
      <v>0.1</v>
    </nc>
    <odxf>
      <font>
        <sz val="10"/>
        <color auto="1"/>
      </font>
    </odxf>
    <ndxf>
      <font>
        <sz val="10"/>
        <color auto="1"/>
      </font>
    </ndxf>
  </rcc>
  <rcc rId="9509" sId="3" odxf="1" dxf="1">
    <nc r="AV170">
      <v>0.1</v>
    </nc>
    <odxf>
      <font>
        <sz val="10"/>
        <color auto="1"/>
      </font>
    </odxf>
    <ndxf>
      <font>
        <sz val="10"/>
        <color auto="1"/>
      </font>
    </ndxf>
  </rcc>
  <rcc rId="9510" sId="3" odxf="1" dxf="1">
    <nc r="AW170">
      <v>0.1</v>
    </nc>
    <odxf>
      <font>
        <sz val="10"/>
        <color auto="1"/>
      </font>
    </odxf>
    <ndxf>
      <font>
        <sz val="10"/>
        <color auto="1"/>
      </font>
    </ndxf>
  </rcc>
  <rcc rId="9511" sId="3" odxf="1" dxf="1">
    <nc r="AX170">
      <v>0.1</v>
    </nc>
    <odxf>
      <font>
        <sz val="10"/>
        <color auto="1"/>
      </font>
    </odxf>
    <ndxf>
      <font>
        <sz val="10"/>
        <color auto="1"/>
      </font>
    </ndxf>
  </rcc>
  <rcc rId="9512" sId="3" odxf="1" dxf="1">
    <nc r="AY170">
      <v>0.1</v>
    </nc>
    <odxf>
      <font>
        <sz val="10"/>
        <color auto="1"/>
      </font>
    </odxf>
    <ndxf>
      <font>
        <sz val="10"/>
        <color auto="1"/>
      </font>
    </ndxf>
  </rcc>
  <rcc rId="9513" sId="3" odxf="1" dxf="1">
    <nc r="AZ170">
      <v>0.1</v>
    </nc>
    <odxf>
      <font>
        <sz val="10"/>
        <color auto="1"/>
      </font>
    </odxf>
    <ndxf>
      <font>
        <sz val="10"/>
        <color auto="1"/>
      </font>
    </ndxf>
  </rcc>
  <rcc rId="9514" sId="3" odxf="1" dxf="1">
    <nc r="BA1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515" sId="3" odxf="1" dxf="1">
    <nc r="BB170">
      <v>0.1</v>
    </nc>
    <odxf>
      <font>
        <sz val="10"/>
        <color auto="1"/>
      </font>
    </odxf>
    <ndxf>
      <font>
        <sz val="10"/>
        <color auto="1"/>
      </font>
    </ndxf>
  </rcc>
  <rcc rId="9516" sId="3" odxf="1" dxf="1">
    <nc r="BC1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517" sId="3" odxf="1" dxf="1">
    <nc r="BD170">
      <v>0.1</v>
    </nc>
    <odxf>
      <font>
        <sz val="10"/>
        <color auto="1"/>
      </font>
    </odxf>
    <ndxf>
      <font>
        <sz val="10"/>
        <color auto="1"/>
      </font>
    </ndxf>
  </rcc>
  <rcc rId="9518" sId="3" odxf="1" dxf="1">
    <nc r="BE1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519" sId="3" odxf="1" dxf="1">
    <nc r="BF170">
      <v>6.9</v>
    </nc>
    <odxf>
      <font>
        <sz val="10"/>
        <color auto="1"/>
      </font>
    </odxf>
    <ndxf>
      <font>
        <sz val="10"/>
        <color auto="1"/>
      </font>
    </ndxf>
  </rcc>
  <rcc rId="9520" sId="3" odxf="1" dxf="1">
    <nc r="BG170">
      <v>36.799999999999997</v>
    </nc>
    <odxf>
      <font>
        <sz val="10"/>
        <color auto="1"/>
      </font>
    </odxf>
    <ndxf>
      <font>
        <sz val="10"/>
        <color auto="1"/>
      </font>
    </ndxf>
  </rcc>
  <rcc rId="9521" sId="3" odxf="1" dxf="1">
    <nc r="BH170">
      <v>0</v>
    </nc>
    <odxf>
      <font>
        <sz val="10"/>
        <color auto="1"/>
      </font>
    </odxf>
    <ndxf>
      <font>
        <sz val="10"/>
        <color auto="1"/>
      </font>
    </ndxf>
  </rcc>
  <rfmt sheetId="3" sqref="A170:XFD170" start="0" length="0">
    <dxf>
      <alignment vertical="center" wrapText="1"/>
    </dxf>
  </rfmt>
  <rfmt sheetId="3" sqref="A171" start="0" length="0">
    <dxf>
      <font>
        <sz val="10"/>
        <color auto="1"/>
      </font>
    </dxf>
  </rfmt>
  <rfmt sheetId="3" sqref="B171" start="0" length="0">
    <dxf>
      <font>
        <sz val="10"/>
        <color auto="1"/>
      </font>
    </dxf>
  </rfmt>
  <rfmt sheetId="3" sqref="C171" start="0" length="0">
    <dxf>
      <font>
        <sz val="10"/>
        <color auto="1"/>
      </font>
    </dxf>
  </rfmt>
  <rfmt sheetId="3" sqref="D171" start="0" length="0">
    <dxf>
      <font>
        <sz val="10"/>
        <color auto="1"/>
      </font>
    </dxf>
  </rfmt>
  <rcc rId="9522" sId="3" odxf="1" dxf="1">
    <oc r="E171" t="inlineStr">
      <is>
        <t>NMĐMT TUY PHONG</t>
      </is>
    </oc>
    <nc r="E171" t="inlineStr">
      <is>
        <t>NMĐMT THUẬN MINH 2</t>
      </is>
    </nc>
    <odxf>
      <font>
        <sz val="10"/>
        <color auto="1"/>
      </font>
    </odxf>
    <ndxf>
      <font>
        <sz val="10"/>
        <color auto="1"/>
      </font>
    </ndxf>
  </rcc>
  <rcc rId="9523" sId="3" odxf="1" dxf="1">
    <oc r="F171" t="inlineStr">
      <is>
        <t>PPN</t>
      </is>
    </oc>
    <nc r="F171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9524" sId="3" odxf="1" dxf="1">
    <nc r="G17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525" sId="3" odxf="1" dxf="1">
    <nc r="H171">
      <v>164.8</v>
    </nc>
    <odxf>
      <font>
        <sz val="10"/>
        <color auto="1"/>
      </font>
    </odxf>
    <ndxf>
      <font>
        <sz val="10"/>
        <color auto="1"/>
      </font>
    </ndxf>
  </rcc>
  <rfmt sheetId="3" sqref="I171" start="0" length="0">
    <dxf>
      <font>
        <sz val="10"/>
        <color auto="1"/>
      </font>
    </dxf>
  </rfmt>
  <rcc rId="9526" sId="3" odxf="1" dxf="1">
    <nc r="J171">
      <v>-0.1</v>
    </nc>
    <odxf>
      <font>
        <sz val="10"/>
        <color auto="1"/>
      </font>
    </odxf>
    <ndxf>
      <font>
        <sz val="10"/>
        <color auto="1"/>
      </font>
    </ndxf>
  </rcc>
  <rcc rId="9527" sId="3" odxf="1" dxf="1">
    <nc r="K171">
      <v>-0.1</v>
    </nc>
    <odxf>
      <font>
        <sz val="10"/>
        <color auto="1"/>
      </font>
    </odxf>
    <ndxf>
      <font>
        <sz val="10"/>
        <color auto="1"/>
      </font>
    </ndxf>
  </rcc>
  <rcc rId="9528" sId="3" odxf="1" dxf="1">
    <nc r="L171">
      <v>-0.1</v>
    </nc>
    <odxf>
      <font>
        <sz val="10"/>
        <color auto="1"/>
      </font>
    </odxf>
    <ndxf>
      <font>
        <sz val="10"/>
        <color auto="1"/>
      </font>
    </ndxf>
  </rcc>
  <rcc rId="9529" sId="3" odxf="1" dxf="1">
    <nc r="M171">
      <v>-0.1</v>
    </nc>
    <odxf>
      <font>
        <sz val="10"/>
        <color auto="1"/>
      </font>
    </odxf>
    <ndxf>
      <font>
        <sz val="10"/>
        <color auto="1"/>
      </font>
    </ndxf>
  </rcc>
  <rcc rId="9530" sId="3" odxf="1" dxf="1">
    <nc r="N171">
      <v>-0.1</v>
    </nc>
    <odxf>
      <font>
        <sz val="10"/>
        <color auto="1"/>
      </font>
    </odxf>
    <ndxf>
      <font>
        <sz val="10"/>
        <color auto="1"/>
      </font>
    </ndxf>
  </rcc>
  <rcc rId="9531" sId="3" odxf="1" dxf="1">
    <nc r="O171">
      <v>-0.1</v>
    </nc>
    <odxf>
      <font>
        <sz val="10"/>
        <color auto="1"/>
      </font>
    </odxf>
    <ndxf>
      <font>
        <sz val="10"/>
        <color auto="1"/>
      </font>
    </ndxf>
  </rcc>
  <rcc rId="9532" sId="3" odxf="1" dxf="1">
    <nc r="P171">
      <v>-0.1</v>
    </nc>
    <odxf>
      <font>
        <sz val="10"/>
        <color auto="1"/>
      </font>
    </odxf>
    <ndxf>
      <font>
        <sz val="10"/>
        <color auto="1"/>
      </font>
    </ndxf>
  </rcc>
  <rcc rId="9533" sId="3" odxf="1" dxf="1">
    <nc r="Q171">
      <v>-0.1</v>
    </nc>
    <odxf>
      <font>
        <sz val="10"/>
        <color auto="1"/>
      </font>
    </odxf>
    <ndxf>
      <font>
        <sz val="10"/>
        <color auto="1"/>
      </font>
    </ndxf>
  </rcc>
  <rcc rId="9534" sId="3" odxf="1" dxf="1">
    <nc r="R171">
      <v>-0.1</v>
    </nc>
    <odxf>
      <font>
        <sz val="10"/>
        <color auto="1"/>
      </font>
    </odxf>
    <ndxf>
      <font>
        <sz val="10"/>
        <color auto="1"/>
      </font>
    </ndxf>
  </rcc>
  <rcc rId="9535" sId="3" odxf="1" dxf="1">
    <nc r="S171">
      <v>-0.1</v>
    </nc>
    <odxf>
      <font>
        <sz val="10"/>
        <color auto="1"/>
      </font>
    </odxf>
    <ndxf>
      <font>
        <sz val="10"/>
        <color auto="1"/>
      </font>
    </ndxf>
  </rcc>
  <rcc rId="9536" sId="3" odxf="1" dxf="1">
    <nc r="T171">
      <v>-0.1</v>
    </nc>
    <odxf>
      <font>
        <sz val="10"/>
        <color auto="1"/>
      </font>
    </odxf>
    <ndxf>
      <font>
        <sz val="10"/>
        <color auto="1"/>
      </font>
    </ndxf>
  </rcc>
  <rcc rId="9537" sId="3" odxf="1" dxf="1">
    <nc r="U171">
      <v>-0.1</v>
    </nc>
    <odxf>
      <font>
        <sz val="10"/>
        <color auto="1"/>
      </font>
    </odxf>
    <ndxf>
      <font>
        <sz val="10"/>
        <color auto="1"/>
      </font>
    </ndxf>
  </rcc>
  <rcc rId="9538" sId="3" odxf="1" dxf="1">
    <nc r="V171">
      <v>0</v>
    </nc>
    <odxf>
      <font>
        <sz val="10"/>
        <color auto="1"/>
      </font>
    </odxf>
    <ndxf>
      <font>
        <sz val="10"/>
        <color auto="1"/>
      </font>
    </ndxf>
  </rcc>
  <rcc rId="9539" sId="3" odxf="1" dxf="1">
    <nc r="W171">
      <v>0</v>
    </nc>
    <odxf>
      <font>
        <sz val="10"/>
        <color auto="1"/>
      </font>
    </odxf>
    <ndxf>
      <font>
        <sz val="10"/>
        <color auto="1"/>
      </font>
    </ndxf>
  </rcc>
  <rcc rId="9540" sId="3" odxf="1" dxf="1">
    <nc r="X171">
      <v>-1.6</v>
    </nc>
    <odxf>
      <font>
        <sz val="10"/>
        <color auto="1"/>
      </font>
    </odxf>
    <ndxf>
      <font>
        <sz val="10"/>
        <color auto="1"/>
      </font>
    </ndxf>
  </rcc>
  <rcc rId="9541" sId="3" odxf="1" dxf="1">
    <nc r="Y171">
      <v>0.3</v>
    </nc>
    <odxf>
      <font>
        <sz val="10"/>
        <color auto="1"/>
      </font>
    </odxf>
    <ndxf>
      <font>
        <sz val="10"/>
        <color auto="1"/>
      </font>
    </ndxf>
  </rcc>
  <rcc rId="9542" sId="3" odxf="1" dxf="1">
    <nc r="Z171">
      <v>1.8</v>
    </nc>
    <odxf>
      <font>
        <sz val="10"/>
        <color auto="1"/>
      </font>
    </odxf>
    <ndxf>
      <font>
        <sz val="10"/>
        <color auto="1"/>
      </font>
    </ndxf>
  </rcc>
  <rcc rId="9543" sId="3" odxf="1" dxf="1">
    <nc r="AA171">
      <v>-4.4000000000000004</v>
    </nc>
    <odxf>
      <font>
        <sz val="10"/>
        <color auto="1"/>
      </font>
    </odxf>
    <ndxf>
      <font>
        <sz val="10"/>
        <color auto="1"/>
      </font>
    </ndxf>
  </rcc>
  <rcc rId="9544" sId="3" odxf="1" dxf="1">
    <nc r="AB171">
      <v>-1.5</v>
    </nc>
    <odxf>
      <font>
        <sz val="10"/>
        <color auto="1"/>
      </font>
    </odxf>
    <ndxf>
      <font>
        <sz val="10"/>
        <color auto="1"/>
      </font>
    </ndxf>
  </rcc>
  <rcc rId="9545" sId="3" odxf="1" dxf="1">
    <nc r="AC171">
      <v>-2.8</v>
    </nc>
    <odxf>
      <font>
        <sz val="10"/>
        <color auto="1"/>
      </font>
    </odxf>
    <ndxf>
      <font>
        <sz val="10"/>
        <color auto="1"/>
      </font>
    </ndxf>
  </rcc>
  <rcc rId="9546" sId="3" odxf="1" dxf="1">
    <nc r="AD171">
      <v>-0.4</v>
    </nc>
    <odxf>
      <font>
        <sz val="10"/>
        <color auto="1"/>
      </font>
    </odxf>
    <ndxf>
      <font>
        <sz val="10"/>
        <color auto="1"/>
      </font>
    </ndxf>
  </rcc>
  <rcc rId="9547" sId="3" odxf="1" dxf="1">
    <nc r="AE171">
      <v>3.3</v>
    </nc>
    <odxf>
      <font>
        <sz val="10"/>
        <color auto="1"/>
      </font>
    </odxf>
    <ndxf>
      <font>
        <sz val="10"/>
        <color auto="1"/>
      </font>
    </ndxf>
  </rcc>
  <rcc rId="9548" sId="3" odxf="1" dxf="1">
    <nc r="AF171">
      <v>4.3</v>
    </nc>
    <odxf>
      <font>
        <sz val="10"/>
        <color auto="1"/>
      </font>
    </odxf>
    <ndxf>
      <font>
        <sz val="10"/>
        <color auto="1"/>
      </font>
    </ndxf>
  </rcc>
  <rcc rId="9549" sId="3" odxf="1" dxf="1">
    <nc r="AG171">
      <v>4.4000000000000004</v>
    </nc>
    <odxf>
      <font>
        <sz val="10"/>
        <color auto="1"/>
      </font>
    </odxf>
    <ndxf>
      <font>
        <sz val="10"/>
        <color auto="1"/>
      </font>
    </ndxf>
  </rcc>
  <rcc rId="9550" sId="3" odxf="1" dxf="1">
    <nc r="AH171">
      <v>1.3</v>
    </nc>
    <odxf>
      <font>
        <sz val="10"/>
        <color auto="1"/>
      </font>
    </odxf>
    <ndxf>
      <font>
        <sz val="10"/>
        <color auto="1"/>
      </font>
    </ndxf>
  </rcc>
  <rcc rId="9551" sId="3" odxf="1" dxf="1">
    <nc r="AI171">
      <v>-2</v>
    </nc>
    <odxf>
      <font>
        <sz val="10"/>
        <color auto="1"/>
      </font>
    </odxf>
    <ndxf>
      <font>
        <sz val="10"/>
        <color auto="1"/>
      </font>
    </ndxf>
  </rcc>
  <rcc rId="9552" sId="3" odxf="1" dxf="1">
    <nc r="AJ171">
      <v>-5.7</v>
    </nc>
    <odxf>
      <font>
        <sz val="10"/>
        <color auto="1"/>
      </font>
    </odxf>
    <ndxf>
      <font>
        <sz val="10"/>
        <color auto="1"/>
      </font>
    </ndxf>
  </rcc>
  <rcc rId="9553" sId="3" odxf="1" dxf="1">
    <nc r="AK171">
      <v>2.1</v>
    </nc>
    <odxf>
      <font>
        <sz val="10"/>
        <color auto="1"/>
      </font>
    </odxf>
    <ndxf>
      <font>
        <sz val="10"/>
        <color auto="1"/>
      </font>
    </ndxf>
  </rcc>
  <rcc rId="9554" sId="3" odxf="1" dxf="1">
    <nc r="AL171">
      <v>0.9</v>
    </nc>
    <odxf>
      <font>
        <sz val="10"/>
        <color auto="1"/>
      </font>
    </odxf>
    <ndxf>
      <font>
        <sz val="10"/>
        <color auto="1"/>
      </font>
    </ndxf>
  </rcc>
  <rcc rId="9555" sId="3" odxf="1" dxf="1">
    <nc r="AM171">
      <v>0.3</v>
    </nc>
    <odxf>
      <font>
        <sz val="10"/>
        <color auto="1"/>
      </font>
    </odxf>
    <ndxf>
      <font>
        <sz val="10"/>
        <color auto="1"/>
      </font>
    </ndxf>
  </rcc>
  <rcc rId="9556" sId="3" odxf="1" dxf="1">
    <nc r="AN171">
      <v>0.8</v>
    </nc>
    <odxf>
      <font>
        <sz val="10"/>
        <color auto="1"/>
      </font>
    </odxf>
    <ndxf>
      <font>
        <sz val="10"/>
        <color auto="1"/>
      </font>
    </ndxf>
  </rcc>
  <rcc rId="9557" sId="3" odxf="1" dxf="1">
    <nc r="AO171">
      <v>0.5</v>
    </nc>
    <odxf>
      <font>
        <sz val="10"/>
        <color auto="1"/>
      </font>
    </odxf>
    <ndxf>
      <font>
        <sz val="10"/>
        <color auto="1"/>
      </font>
    </ndxf>
  </rcc>
  <rcc rId="9558" sId="3" odxf="1" dxf="1">
    <nc r="AP171">
      <v>0.4</v>
    </nc>
    <odxf>
      <font>
        <sz val="10"/>
        <color auto="1"/>
      </font>
    </odxf>
    <ndxf>
      <font>
        <sz val="10"/>
        <color auto="1"/>
      </font>
    </ndxf>
  </rcc>
  <rcc rId="9559" sId="3" odxf="1" dxf="1">
    <nc r="AQ171">
      <v>0</v>
    </nc>
    <odxf>
      <font>
        <sz val="10"/>
        <color auto="1"/>
      </font>
    </odxf>
    <ndxf>
      <font>
        <sz val="10"/>
        <color auto="1"/>
      </font>
    </ndxf>
  </rcc>
  <rcc rId="9560" sId="3" odxf="1" dxf="1">
    <nc r="AR171">
      <v>0</v>
    </nc>
    <odxf>
      <font>
        <sz val="10"/>
        <color auto="1"/>
      </font>
    </odxf>
    <ndxf>
      <font>
        <sz val="10"/>
        <color auto="1"/>
      </font>
    </ndxf>
  </rcc>
  <rcc rId="9561" sId="3" odxf="1" dxf="1">
    <nc r="AS171">
      <v>-0.1</v>
    </nc>
    <odxf>
      <font>
        <sz val="10"/>
        <color auto="1"/>
      </font>
    </odxf>
    <ndxf>
      <font>
        <sz val="10"/>
        <color auto="1"/>
      </font>
    </ndxf>
  </rcc>
  <rcc rId="9562" sId="3" odxf="1" dxf="1">
    <nc r="AT171">
      <v>-0.1</v>
    </nc>
    <odxf>
      <font>
        <sz val="10"/>
        <color auto="1"/>
      </font>
    </odxf>
    <ndxf>
      <font>
        <sz val="10"/>
        <color auto="1"/>
      </font>
    </ndxf>
  </rcc>
  <rcc rId="9563" sId="3" odxf="1" dxf="1">
    <nc r="AU171">
      <v>-0.1</v>
    </nc>
    <odxf>
      <font>
        <sz val="10"/>
        <color auto="1"/>
      </font>
    </odxf>
    <ndxf>
      <font>
        <sz val="10"/>
        <color auto="1"/>
      </font>
    </ndxf>
  </rcc>
  <rcc rId="9564" sId="3" odxf="1" dxf="1">
    <nc r="AV171">
      <v>-0.1</v>
    </nc>
    <odxf>
      <font>
        <sz val="10"/>
        <color auto="1"/>
      </font>
    </odxf>
    <ndxf>
      <font>
        <sz val="10"/>
        <color auto="1"/>
      </font>
    </ndxf>
  </rcc>
  <rcc rId="9565" sId="3" odxf="1" dxf="1">
    <nc r="AW171">
      <v>-0.1</v>
    </nc>
    <odxf>
      <font>
        <sz val="10"/>
        <color auto="1"/>
      </font>
    </odxf>
    <ndxf>
      <font>
        <sz val="10"/>
        <color auto="1"/>
      </font>
    </ndxf>
  </rcc>
  <rcc rId="9566" sId="3" odxf="1" dxf="1">
    <nc r="AX171">
      <v>-0.1</v>
    </nc>
    <odxf>
      <font>
        <sz val="10"/>
        <color auto="1"/>
      </font>
    </odxf>
    <ndxf>
      <font>
        <sz val="10"/>
        <color auto="1"/>
      </font>
    </ndxf>
  </rcc>
  <rcc rId="9567" sId="3" odxf="1" dxf="1">
    <nc r="AY171">
      <v>-0.1</v>
    </nc>
    <odxf>
      <font>
        <sz val="10"/>
        <color auto="1"/>
      </font>
    </odxf>
    <ndxf>
      <font>
        <sz val="10"/>
        <color auto="1"/>
      </font>
    </ndxf>
  </rcc>
  <rcc rId="9568" sId="3" odxf="1" dxf="1">
    <nc r="AZ171">
      <v>-0.1</v>
    </nc>
    <odxf>
      <font>
        <sz val="10"/>
        <color auto="1"/>
      </font>
    </odxf>
    <ndxf>
      <font>
        <sz val="10"/>
        <color auto="1"/>
      </font>
    </ndxf>
  </rcc>
  <rcc rId="9569" sId="3" odxf="1" dxf="1">
    <nc r="BA1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570" sId="3" odxf="1" dxf="1">
    <nc r="BB171">
      <v>-0.1</v>
    </nc>
    <odxf>
      <font>
        <sz val="10"/>
        <color auto="1"/>
      </font>
    </odxf>
    <ndxf>
      <font>
        <sz val="10"/>
        <color auto="1"/>
      </font>
    </ndxf>
  </rcc>
  <rcc rId="9571" sId="3" odxf="1" dxf="1">
    <nc r="BC1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572" sId="3" odxf="1" dxf="1">
    <nc r="BD171">
      <v>-0.1</v>
    </nc>
    <odxf>
      <font>
        <sz val="10"/>
        <color auto="1"/>
      </font>
    </odxf>
    <ndxf>
      <font>
        <sz val="10"/>
        <color auto="1"/>
      </font>
    </ndxf>
  </rcc>
  <rcc rId="9573" sId="3" odxf="1" dxf="1">
    <nc r="BE1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574" sId="3" odxf="1" dxf="1">
    <nc r="BF171">
      <v>6.9</v>
    </nc>
    <odxf>
      <font>
        <sz val="10"/>
        <color auto="1"/>
      </font>
    </odxf>
    <ndxf>
      <font>
        <sz val="10"/>
        <color auto="1"/>
      </font>
    </ndxf>
  </rcc>
  <rcc rId="9575" sId="3" odxf="1" dxf="1">
    <nc r="BG171">
      <v>36.799999999999997</v>
    </nc>
    <odxf>
      <font>
        <sz val="10"/>
        <color auto="1"/>
      </font>
    </odxf>
    <ndxf>
      <font>
        <sz val="10"/>
        <color auto="1"/>
      </font>
    </ndxf>
  </rcc>
  <rcc rId="9576" sId="3" odxf="1" dxf="1">
    <nc r="BH171">
      <v>0</v>
    </nc>
    <odxf>
      <font>
        <sz val="10"/>
        <color auto="1"/>
      </font>
    </odxf>
    <ndxf>
      <font>
        <sz val="10"/>
        <color auto="1"/>
      </font>
    </ndxf>
  </rcc>
  <rfmt sheetId="3" sqref="A171:XFD171" start="0" length="0">
    <dxf>
      <alignment vertical="center" wrapText="1"/>
    </dxf>
  </rfmt>
  <rfmt sheetId="3" sqref="A172" start="0" length="0">
    <dxf>
      <font>
        <sz val="10"/>
        <color auto="1"/>
      </font>
    </dxf>
  </rfmt>
  <rcc rId="9577" sId="3" odxf="1" dxf="1">
    <oc r="B172" t="inlineStr">
      <is>
        <t>Tây Ninh</t>
      </is>
    </oc>
    <nc r="B172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72" start="0" length="0">
    <dxf>
      <font>
        <sz val="10"/>
        <color auto="1"/>
      </font>
    </dxf>
  </rfmt>
  <rfmt sheetId="3" sqref="D172" start="0" length="0">
    <dxf>
      <font>
        <sz val="10"/>
        <color auto="1"/>
      </font>
    </dxf>
  </rfmt>
  <rcc rId="9578" sId="3" odxf="1" dxf="1">
    <oc r="E172" t="inlineStr">
      <is>
        <t>NMĐMT TÂN CHÂU 1</t>
      </is>
    </oc>
    <nc r="E172" t="inlineStr">
      <is>
        <t>NMĐMT TUY PHONG</t>
      </is>
    </nc>
    <odxf>
      <font>
        <sz val="10"/>
        <color auto="1"/>
      </font>
    </odxf>
    <ndxf>
      <font>
        <sz val="10"/>
        <color auto="1"/>
      </font>
    </ndxf>
  </rcc>
  <rcc rId="9579" sId="3" odxf="1" dxf="1">
    <oc r="F172" t="inlineStr">
      <is>
        <t>PP</t>
      </is>
    </oc>
    <nc r="F172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9580" sId="3" odxf="1" dxf="1">
    <nc r="G17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581" sId="3" odxf="1" dxf="1">
    <nc r="H172">
      <v>133.5</v>
    </nc>
    <odxf>
      <font>
        <sz val="10"/>
        <color auto="1"/>
      </font>
    </odxf>
    <ndxf>
      <font>
        <sz val="10"/>
        <color auto="1"/>
      </font>
    </ndxf>
  </rcc>
  <rfmt sheetId="3" sqref="I172" start="0" length="0">
    <dxf>
      <font>
        <sz val="10"/>
        <color auto="1"/>
      </font>
    </dxf>
  </rfmt>
  <rcc rId="9582" sId="3" odxf="1" dxf="1">
    <nc r="J172">
      <v>0.1</v>
    </nc>
    <odxf>
      <font>
        <sz val="10"/>
        <color auto="1"/>
      </font>
    </odxf>
    <ndxf>
      <font>
        <sz val="10"/>
        <color auto="1"/>
      </font>
    </ndxf>
  </rcc>
  <rcc rId="9583" sId="3" odxf="1" dxf="1">
    <nc r="K172">
      <v>0.1</v>
    </nc>
    <odxf>
      <font>
        <sz val="10"/>
        <color auto="1"/>
      </font>
    </odxf>
    <ndxf>
      <font>
        <sz val="10"/>
        <color auto="1"/>
      </font>
    </ndxf>
  </rcc>
  <rcc rId="9584" sId="3" odxf="1" dxf="1">
    <nc r="L172">
      <v>0.1</v>
    </nc>
    <odxf>
      <font>
        <sz val="10"/>
        <color auto="1"/>
      </font>
    </odxf>
    <ndxf>
      <font>
        <sz val="10"/>
        <color auto="1"/>
      </font>
    </ndxf>
  </rcc>
  <rcc rId="9585" sId="3" odxf="1" dxf="1">
    <nc r="M172">
      <v>0.1</v>
    </nc>
    <odxf>
      <font>
        <sz val="10"/>
        <color auto="1"/>
      </font>
    </odxf>
    <ndxf>
      <font>
        <sz val="10"/>
        <color auto="1"/>
      </font>
    </ndxf>
  </rcc>
  <rcc rId="9586" sId="3" odxf="1" dxf="1">
    <nc r="N172">
      <v>0.1</v>
    </nc>
    <odxf>
      <font>
        <sz val="10"/>
        <color auto="1"/>
      </font>
    </odxf>
    <ndxf>
      <font>
        <sz val="10"/>
        <color auto="1"/>
      </font>
    </ndxf>
  </rcc>
  <rcc rId="9587" sId="3" odxf="1" dxf="1">
    <nc r="O172">
      <v>0.1</v>
    </nc>
    <odxf>
      <font>
        <sz val="10"/>
        <color auto="1"/>
      </font>
    </odxf>
    <ndxf>
      <font>
        <sz val="10"/>
        <color auto="1"/>
      </font>
    </ndxf>
  </rcc>
  <rcc rId="9588" sId="3" odxf="1" dxf="1">
    <nc r="P172">
      <v>0.1</v>
    </nc>
    <odxf>
      <font>
        <sz val="10"/>
        <color auto="1"/>
      </font>
    </odxf>
    <ndxf>
      <font>
        <sz val="10"/>
        <color auto="1"/>
      </font>
    </ndxf>
  </rcc>
  <rcc rId="9589" sId="3" odxf="1" dxf="1">
    <nc r="Q172">
      <v>0.1</v>
    </nc>
    <odxf>
      <font>
        <sz val="10"/>
        <color auto="1"/>
      </font>
    </odxf>
    <ndxf>
      <font>
        <sz val="10"/>
        <color auto="1"/>
      </font>
    </ndxf>
  </rcc>
  <rcc rId="9590" sId="3" odxf="1" dxf="1">
    <nc r="R172">
      <v>0.1</v>
    </nc>
    <odxf>
      <font>
        <sz val="10"/>
        <color auto="1"/>
      </font>
    </odxf>
    <ndxf>
      <font>
        <sz val="10"/>
        <color auto="1"/>
      </font>
    </ndxf>
  </rcc>
  <rcc rId="9591" sId="3" odxf="1" dxf="1">
    <nc r="S172">
      <v>0.1</v>
    </nc>
    <odxf>
      <font>
        <sz val="10"/>
        <color auto="1"/>
      </font>
    </odxf>
    <ndxf>
      <font>
        <sz val="10"/>
        <color auto="1"/>
      </font>
    </ndxf>
  </rcc>
  <rcc rId="9592" sId="3" odxf="1" dxf="1">
    <nc r="T172">
      <v>0.1</v>
    </nc>
    <odxf>
      <font>
        <sz val="10"/>
        <color auto="1"/>
      </font>
    </odxf>
    <ndxf>
      <font>
        <sz val="10"/>
        <color auto="1"/>
      </font>
    </ndxf>
  </rcc>
  <rcc rId="9593" sId="3" odxf="1" dxf="1">
    <nc r="U172">
      <v>0.4</v>
    </nc>
    <odxf>
      <font>
        <sz val="10"/>
        <color auto="1"/>
      </font>
    </odxf>
    <ndxf>
      <font>
        <sz val="10"/>
        <color auto="1"/>
      </font>
    </ndxf>
  </rcc>
  <rcc rId="9594" sId="3" odxf="1" dxf="1">
    <nc r="V172">
      <v>4.9000000000000004</v>
    </nc>
    <odxf>
      <font>
        <sz val="10"/>
        <color auto="1"/>
      </font>
    </odxf>
    <ndxf>
      <font>
        <sz val="10"/>
        <color auto="1"/>
      </font>
    </ndxf>
  </rcc>
  <rcc rId="9595" sId="3" odxf="1" dxf="1">
    <nc r="W172">
      <v>8</v>
    </nc>
    <odxf>
      <font>
        <sz val="10"/>
        <color auto="1"/>
      </font>
    </odxf>
    <ndxf>
      <font>
        <sz val="10"/>
        <color auto="1"/>
      </font>
    </ndxf>
  </rcc>
  <rcc rId="9596" sId="3" odxf="1" dxf="1">
    <nc r="X172">
      <v>16.100000000000001</v>
    </nc>
    <odxf>
      <font>
        <sz val="10"/>
        <color auto="1"/>
      </font>
    </odxf>
    <ndxf>
      <font>
        <sz val="10"/>
        <color auto="1"/>
      </font>
    </ndxf>
  </rcc>
  <rcc rId="9597" sId="3" odxf="1" dxf="1">
    <nc r="Y172">
      <v>18.8</v>
    </nc>
    <odxf>
      <font>
        <sz val="10"/>
        <color auto="1"/>
      </font>
    </odxf>
    <ndxf>
      <font>
        <sz val="10"/>
        <color auto="1"/>
      </font>
    </ndxf>
  </rcc>
  <rcc rId="9598" sId="3" odxf="1" dxf="1">
    <nc r="Z172">
      <v>23.5</v>
    </nc>
    <odxf>
      <font>
        <sz val="10"/>
        <color auto="1"/>
      </font>
    </odxf>
    <ndxf>
      <font>
        <sz val="10"/>
        <color auto="1"/>
      </font>
    </ndxf>
  </rcc>
  <rcc rId="9599" sId="3" odxf="1" dxf="1">
    <nc r="AA172">
      <v>24.8</v>
    </nc>
    <odxf>
      <font>
        <sz val="10"/>
        <color auto="1"/>
      </font>
    </odxf>
    <ndxf>
      <font>
        <sz val="10"/>
        <color auto="1"/>
      </font>
    </ndxf>
  </rcc>
  <rcc rId="9600" sId="3" odxf="1" dxf="1">
    <nc r="AB172">
      <v>28</v>
    </nc>
    <odxf>
      <font>
        <sz val="10"/>
        <color auto="1"/>
      </font>
    </odxf>
    <ndxf>
      <font>
        <sz val="10"/>
        <color auto="1"/>
      </font>
    </ndxf>
  </rcc>
  <rcc rId="9601" sId="3" odxf="1" dxf="1">
    <nc r="AC172">
      <v>17.399999999999999</v>
    </nc>
    <odxf>
      <font>
        <sz val="10"/>
        <color auto="1"/>
      </font>
    </odxf>
    <ndxf>
      <font>
        <sz val="10"/>
        <color auto="1"/>
      </font>
    </ndxf>
  </rcc>
  <rcc rId="9602" sId="3" odxf="1" dxf="1">
    <nc r="AD172">
      <v>27.6</v>
    </nc>
    <odxf>
      <font>
        <sz val="10"/>
        <color auto="1"/>
      </font>
    </odxf>
    <ndxf>
      <font>
        <sz val="10"/>
        <color auto="1"/>
      </font>
    </ndxf>
  </rcc>
  <rcc rId="9603" sId="3" odxf="1" dxf="1">
    <nc r="AE172">
      <v>25.6</v>
    </nc>
    <odxf>
      <font>
        <sz val="10"/>
        <color auto="1"/>
      </font>
    </odxf>
    <ndxf>
      <font>
        <sz val="10"/>
        <color auto="1"/>
      </font>
    </ndxf>
  </rcc>
  <rcc rId="9604" sId="3" odxf="1" dxf="1">
    <nc r="AF172">
      <v>19.899999999999999</v>
    </nc>
    <odxf>
      <font>
        <sz val="10"/>
        <color auto="1"/>
      </font>
    </odxf>
    <ndxf>
      <font>
        <sz val="10"/>
        <color auto="1"/>
      </font>
    </ndxf>
  </rcc>
  <rcc rId="9605" sId="3" odxf="1" dxf="1">
    <nc r="AG172">
      <v>20.8</v>
    </nc>
    <odxf>
      <font>
        <sz val="10"/>
        <color auto="1"/>
      </font>
    </odxf>
    <ndxf>
      <font>
        <sz val="10"/>
        <color auto="1"/>
      </font>
    </ndxf>
  </rcc>
  <rcc rId="9606" sId="3" odxf="1" dxf="1">
    <nc r="AH172">
      <v>13.3</v>
    </nc>
    <odxf>
      <font>
        <sz val="10"/>
        <color auto="1"/>
      </font>
    </odxf>
    <ndxf>
      <font>
        <sz val="10"/>
        <color auto="1"/>
      </font>
    </ndxf>
  </rcc>
  <rcc rId="9607" sId="3" odxf="1" dxf="1">
    <nc r="AI172">
      <v>13.1</v>
    </nc>
    <odxf>
      <font>
        <sz val="10"/>
        <color auto="1"/>
      </font>
    </odxf>
    <ndxf>
      <font>
        <sz val="10"/>
        <color auto="1"/>
      </font>
    </ndxf>
  </rcc>
  <rcc rId="9608" sId="3" odxf="1" dxf="1">
    <nc r="AJ172">
      <v>19.100000000000001</v>
    </nc>
    <odxf>
      <font>
        <sz val="10"/>
        <color auto="1"/>
      </font>
    </odxf>
    <ndxf>
      <font>
        <sz val="10"/>
        <color auto="1"/>
      </font>
    </ndxf>
  </rcc>
  <rcc rId="9609" sId="3" odxf="1" dxf="1">
    <nc r="AK172">
      <v>20.7</v>
    </nc>
    <odxf>
      <font>
        <sz val="10"/>
        <color auto="1"/>
      </font>
    </odxf>
    <ndxf>
      <font>
        <sz val="10"/>
        <color auto="1"/>
      </font>
    </ndxf>
  </rcc>
  <rcc rId="9610" sId="3" odxf="1" dxf="1">
    <nc r="AL172">
      <v>7.5</v>
    </nc>
    <odxf>
      <font>
        <sz val="10"/>
        <color auto="1"/>
      </font>
    </odxf>
    <ndxf>
      <font>
        <sz val="10"/>
        <color auto="1"/>
      </font>
    </ndxf>
  </rcc>
  <rcc rId="9611" sId="3" odxf="1" dxf="1">
    <nc r="AM172">
      <v>4.7</v>
    </nc>
    <odxf>
      <font>
        <sz val="10"/>
        <color auto="1"/>
      </font>
    </odxf>
    <ndxf>
      <font>
        <sz val="10"/>
        <color auto="1"/>
      </font>
    </ndxf>
  </rcc>
  <rcc rId="9612" sId="3" odxf="1" dxf="1">
    <nc r="AN172">
      <v>6.2</v>
    </nc>
    <odxf>
      <font>
        <sz val="10"/>
        <color auto="1"/>
      </font>
    </odxf>
    <ndxf>
      <font>
        <sz val="10"/>
        <color auto="1"/>
      </font>
    </ndxf>
  </rcc>
  <rcc rId="9613" sId="3" odxf="1" dxf="1">
    <nc r="AO172">
      <v>4.5</v>
    </nc>
    <odxf>
      <font>
        <sz val="10"/>
        <color auto="1"/>
      </font>
    </odxf>
    <ndxf>
      <font>
        <sz val="10"/>
        <color auto="1"/>
      </font>
    </ndxf>
  </rcc>
  <rcc rId="9614" sId="3" odxf="1" dxf="1">
    <nc r="AP172">
      <v>2.6</v>
    </nc>
    <odxf>
      <font>
        <sz val="10"/>
        <color auto="1"/>
      </font>
    </odxf>
    <ndxf>
      <font>
        <sz val="10"/>
        <color auto="1"/>
      </font>
    </ndxf>
  </rcc>
  <rcc rId="9615" sId="3" odxf="1" dxf="1">
    <nc r="AQ172">
      <v>0.6</v>
    </nc>
    <odxf>
      <font>
        <sz val="10"/>
        <color auto="1"/>
      </font>
    </odxf>
    <ndxf>
      <font>
        <sz val="10"/>
        <color auto="1"/>
      </font>
    </ndxf>
  </rcc>
  <rcc rId="9616" sId="3" odxf="1" dxf="1">
    <nc r="AR172">
      <v>0</v>
    </nc>
    <odxf>
      <font>
        <sz val="10"/>
        <color auto="1"/>
      </font>
    </odxf>
    <ndxf>
      <font>
        <sz val="10"/>
        <color auto="1"/>
      </font>
    </ndxf>
  </rcc>
  <rcc rId="9617" sId="3" odxf="1" dxf="1">
    <nc r="AS172">
      <v>0</v>
    </nc>
    <odxf>
      <font>
        <sz val="10"/>
        <color auto="1"/>
      </font>
    </odxf>
    <ndxf>
      <font>
        <sz val="10"/>
        <color auto="1"/>
      </font>
    </ndxf>
  </rcc>
  <rcc rId="9618" sId="3" odxf="1" dxf="1">
    <nc r="AT172">
      <v>0</v>
    </nc>
    <odxf>
      <font>
        <sz val="10"/>
        <color auto="1"/>
      </font>
    </odxf>
    <ndxf>
      <font>
        <sz val="10"/>
        <color auto="1"/>
      </font>
    </ndxf>
  </rcc>
  <rcc rId="9619" sId="3" odxf="1" dxf="1">
    <nc r="AU172">
      <v>0</v>
    </nc>
    <odxf>
      <font>
        <sz val="10"/>
        <color auto="1"/>
      </font>
    </odxf>
    <ndxf>
      <font>
        <sz val="10"/>
        <color auto="1"/>
      </font>
    </ndxf>
  </rcc>
  <rcc rId="9620" sId="3" odxf="1" dxf="1">
    <nc r="AV172">
      <v>0</v>
    </nc>
    <odxf>
      <font>
        <sz val="10"/>
        <color auto="1"/>
      </font>
    </odxf>
    <ndxf>
      <font>
        <sz val="10"/>
        <color auto="1"/>
      </font>
    </ndxf>
  </rcc>
  <rcc rId="9621" sId="3" odxf="1" dxf="1">
    <nc r="AW172">
      <v>0</v>
    </nc>
    <odxf>
      <font>
        <sz val="10"/>
        <color auto="1"/>
      </font>
    </odxf>
    <ndxf>
      <font>
        <sz val="10"/>
        <color auto="1"/>
      </font>
    </ndxf>
  </rcc>
  <rcc rId="9622" sId="3" odxf="1" dxf="1">
    <nc r="AX172">
      <v>0</v>
    </nc>
    <odxf>
      <font>
        <sz val="10"/>
        <color auto="1"/>
      </font>
    </odxf>
    <ndxf>
      <font>
        <sz val="10"/>
        <color auto="1"/>
      </font>
    </ndxf>
  </rcc>
  <rcc rId="9623" sId="3" odxf="1" dxf="1">
    <nc r="AY172">
      <v>0</v>
    </nc>
    <odxf>
      <font>
        <sz val="10"/>
        <color auto="1"/>
      </font>
    </odxf>
    <ndxf>
      <font>
        <sz val="10"/>
        <color auto="1"/>
      </font>
    </ndxf>
  </rcc>
  <rcc rId="9624" sId="3" odxf="1" dxf="1">
    <nc r="AZ172">
      <v>0</v>
    </nc>
    <odxf>
      <font>
        <sz val="10"/>
        <color auto="1"/>
      </font>
    </odxf>
    <ndxf>
      <font>
        <sz val="10"/>
        <color auto="1"/>
      </font>
    </ndxf>
  </rcc>
  <rcc rId="9625" sId="3" odxf="1" dxf="1">
    <nc r="BA1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626" sId="3" odxf="1" dxf="1">
    <nc r="BB172">
      <v>0</v>
    </nc>
    <odxf>
      <font>
        <sz val="10"/>
        <color auto="1"/>
      </font>
    </odxf>
    <ndxf>
      <font>
        <sz val="10"/>
        <color auto="1"/>
      </font>
    </ndxf>
  </rcc>
  <rcc rId="9627" sId="3" odxf="1" dxf="1">
    <nc r="BC1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628" sId="3" odxf="1" dxf="1">
    <nc r="BD172">
      <v>0</v>
    </nc>
    <odxf>
      <font>
        <sz val="10"/>
        <color auto="1"/>
      </font>
    </odxf>
    <ndxf>
      <font>
        <sz val="10"/>
        <color auto="1"/>
      </font>
    </ndxf>
  </rcc>
  <rcc rId="9629" sId="3" odxf="1" dxf="1">
    <nc r="BE1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630" sId="3" odxf="1" dxf="1">
    <nc r="BF172">
      <v>5.6</v>
    </nc>
    <odxf>
      <font>
        <sz val="10"/>
        <color auto="1"/>
      </font>
    </odxf>
    <ndxf>
      <font>
        <sz val="10"/>
        <color auto="1"/>
      </font>
    </ndxf>
  </rcc>
  <rcc rId="9631" sId="3" odxf="1" dxf="1">
    <nc r="BG172">
      <v>28</v>
    </nc>
    <odxf>
      <font>
        <sz val="10"/>
        <color auto="1"/>
      </font>
    </odxf>
    <ndxf>
      <font>
        <sz val="10"/>
        <color auto="1"/>
      </font>
    </ndxf>
  </rcc>
  <rcc rId="9632" sId="3" odxf="1" dxf="1">
    <nc r="BH172">
      <v>0</v>
    </nc>
    <odxf>
      <font>
        <sz val="10"/>
        <color auto="1"/>
      </font>
    </odxf>
    <ndxf>
      <font>
        <sz val="10"/>
        <color auto="1"/>
      </font>
    </ndxf>
  </rcc>
  <rfmt sheetId="3" sqref="A172:XFD172" start="0" length="0">
    <dxf>
      <alignment vertical="center" wrapText="1"/>
    </dxf>
  </rfmt>
  <rfmt sheetId="3" sqref="A173" start="0" length="0">
    <dxf>
      <font>
        <sz val="10"/>
        <color auto="1"/>
      </font>
    </dxf>
  </rfmt>
  <rcc rId="9633" sId="3" odxf="1" dxf="1">
    <oc r="B173" t="inlineStr">
      <is>
        <t>Tây Ninh</t>
      </is>
    </oc>
    <nc r="B173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73" start="0" length="0">
    <dxf>
      <font>
        <sz val="10"/>
        <color auto="1"/>
      </font>
    </dxf>
  </rfmt>
  <rfmt sheetId="3" sqref="D173" start="0" length="0">
    <dxf>
      <font>
        <sz val="10"/>
        <color auto="1"/>
      </font>
    </dxf>
  </rfmt>
  <rcc rId="9634" sId="3" odxf="1" dxf="1">
    <oc r="E173" t="inlineStr">
      <is>
        <t>NMĐMT TÂN CHÂU 1</t>
      </is>
    </oc>
    <nc r="E173" t="inlineStr">
      <is>
        <t>NMĐMT TUY PHONG</t>
      </is>
    </nc>
    <odxf>
      <font>
        <sz val="10"/>
        <color auto="1"/>
      </font>
    </odxf>
    <ndxf>
      <font>
        <sz val="10"/>
        <color auto="1"/>
      </font>
    </ndxf>
  </rcc>
  <rcc rId="9635" sId="3" odxf="1" dxf="1">
    <oc r="F173" t="inlineStr">
      <is>
        <t>PP</t>
      </is>
    </oc>
    <nc r="F173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9636" sId="3" odxf="1" dxf="1">
    <nc r="G17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637" sId="3" odxf="1" dxf="1">
    <nc r="H173">
      <v>133.5</v>
    </nc>
    <odxf>
      <font>
        <sz val="10"/>
        <color auto="1"/>
      </font>
    </odxf>
    <ndxf>
      <font>
        <sz val="10"/>
        <color auto="1"/>
      </font>
    </ndxf>
  </rcc>
  <rfmt sheetId="3" sqref="I173" start="0" length="0">
    <dxf>
      <font>
        <sz val="10"/>
        <color auto="1"/>
      </font>
    </dxf>
  </rfmt>
  <rcc rId="9638" sId="3" odxf="1" dxf="1">
    <nc r="J173">
      <v>0</v>
    </nc>
    <odxf>
      <font>
        <sz val="10"/>
        <color auto="1"/>
      </font>
    </odxf>
    <ndxf>
      <font>
        <sz val="10"/>
        <color auto="1"/>
      </font>
    </ndxf>
  </rcc>
  <rcc rId="9639" sId="3" odxf="1" dxf="1">
    <nc r="K173">
      <v>0</v>
    </nc>
    <odxf>
      <font>
        <sz val="10"/>
        <color auto="1"/>
      </font>
    </odxf>
    <ndxf>
      <font>
        <sz val="10"/>
        <color auto="1"/>
      </font>
    </ndxf>
  </rcc>
  <rcc rId="9640" sId="3" odxf="1" dxf="1">
    <nc r="L173">
      <v>0</v>
    </nc>
    <odxf>
      <font>
        <sz val="10"/>
        <color auto="1"/>
      </font>
    </odxf>
    <ndxf>
      <font>
        <sz val="10"/>
        <color auto="1"/>
      </font>
    </ndxf>
  </rcc>
  <rcc rId="9641" sId="3" odxf="1" dxf="1">
    <nc r="M173">
      <v>0</v>
    </nc>
    <odxf>
      <font>
        <sz val="10"/>
        <color auto="1"/>
      </font>
    </odxf>
    <ndxf>
      <font>
        <sz val="10"/>
        <color auto="1"/>
      </font>
    </ndxf>
  </rcc>
  <rcc rId="9642" sId="3" odxf="1" dxf="1">
    <nc r="N173">
      <v>0</v>
    </nc>
    <odxf>
      <font>
        <sz val="10"/>
        <color auto="1"/>
      </font>
    </odxf>
    <ndxf>
      <font>
        <sz val="10"/>
        <color auto="1"/>
      </font>
    </ndxf>
  </rcc>
  <rcc rId="9643" sId="3" odxf="1" dxf="1">
    <nc r="O173">
      <v>0</v>
    </nc>
    <odxf>
      <font>
        <sz val="10"/>
        <color auto="1"/>
      </font>
    </odxf>
    <ndxf>
      <font>
        <sz val="10"/>
        <color auto="1"/>
      </font>
    </ndxf>
  </rcc>
  <rcc rId="9644" sId="3" odxf="1" dxf="1">
    <nc r="P173">
      <v>0</v>
    </nc>
    <odxf>
      <font>
        <sz val="10"/>
        <color auto="1"/>
      </font>
    </odxf>
    <ndxf>
      <font>
        <sz val="10"/>
        <color auto="1"/>
      </font>
    </ndxf>
  </rcc>
  <rcc rId="9645" sId="3" odxf="1" dxf="1">
    <nc r="Q173">
      <v>0</v>
    </nc>
    <odxf>
      <font>
        <sz val="10"/>
        <color auto="1"/>
      </font>
    </odxf>
    <ndxf>
      <font>
        <sz val="10"/>
        <color auto="1"/>
      </font>
    </ndxf>
  </rcc>
  <rcc rId="9646" sId="3" odxf="1" dxf="1">
    <nc r="R173">
      <v>0</v>
    </nc>
    <odxf>
      <font>
        <sz val="10"/>
        <color auto="1"/>
      </font>
    </odxf>
    <ndxf>
      <font>
        <sz val="10"/>
        <color auto="1"/>
      </font>
    </ndxf>
  </rcc>
  <rcc rId="9647" sId="3" odxf="1" dxf="1">
    <nc r="S173">
      <v>0</v>
    </nc>
    <odxf>
      <font>
        <sz val="10"/>
        <color auto="1"/>
      </font>
    </odxf>
    <ndxf>
      <font>
        <sz val="10"/>
        <color auto="1"/>
      </font>
    </ndxf>
  </rcc>
  <rcc rId="9648" sId="3" odxf="1" dxf="1">
    <nc r="T173">
      <v>0</v>
    </nc>
    <odxf>
      <font>
        <sz val="10"/>
        <color auto="1"/>
      </font>
    </odxf>
    <ndxf>
      <font>
        <sz val="10"/>
        <color auto="1"/>
      </font>
    </ndxf>
  </rcc>
  <rcc rId="9649" sId="3" odxf="1" dxf="1">
    <nc r="U173">
      <v>0</v>
    </nc>
    <odxf>
      <font>
        <sz val="10"/>
        <color auto="1"/>
      </font>
    </odxf>
    <ndxf>
      <font>
        <sz val="10"/>
        <color auto="1"/>
      </font>
    </ndxf>
  </rcc>
  <rcc rId="9650" sId="3" odxf="1" dxf="1">
    <nc r="V173">
      <v>0</v>
    </nc>
    <odxf>
      <font>
        <sz val="10"/>
        <color auto="1"/>
      </font>
    </odxf>
    <ndxf>
      <font>
        <sz val="10"/>
        <color auto="1"/>
      </font>
    </ndxf>
  </rcc>
  <rcc rId="9651" sId="3" odxf="1" dxf="1">
    <nc r="W173">
      <v>0</v>
    </nc>
    <odxf>
      <font>
        <sz val="10"/>
        <color auto="1"/>
      </font>
    </odxf>
    <ndxf>
      <font>
        <sz val="10"/>
        <color auto="1"/>
      </font>
    </ndxf>
  </rcc>
  <rcc rId="9652" sId="3" odxf="1" dxf="1">
    <nc r="X173">
      <v>1.2</v>
    </nc>
    <odxf>
      <font>
        <sz val="10"/>
        <color auto="1"/>
      </font>
    </odxf>
    <ndxf>
      <font>
        <sz val="10"/>
        <color auto="1"/>
      </font>
    </ndxf>
  </rcc>
  <rcc rId="9653" sId="3" odxf="1" dxf="1">
    <nc r="Y173">
      <v>1.6</v>
    </nc>
    <odxf>
      <font>
        <sz val="10"/>
        <color auto="1"/>
      </font>
    </odxf>
    <ndxf>
      <font>
        <sz val="10"/>
        <color auto="1"/>
      </font>
    </ndxf>
  </rcc>
  <rcc rId="9654" sId="3" odxf="1" dxf="1">
    <nc r="Z173">
      <v>2.7</v>
    </nc>
    <odxf>
      <font>
        <sz val="10"/>
        <color auto="1"/>
      </font>
    </odxf>
    <ndxf>
      <font>
        <sz val="10"/>
        <color auto="1"/>
      </font>
    </ndxf>
  </rcc>
  <rcc rId="9655" sId="3" odxf="1" dxf="1">
    <nc r="AA173">
      <v>3.1</v>
    </nc>
    <odxf>
      <font>
        <sz val="10"/>
        <color auto="1"/>
      </font>
    </odxf>
    <ndxf>
      <font>
        <sz val="10"/>
        <color auto="1"/>
      </font>
    </ndxf>
  </rcc>
  <rcc rId="9656" sId="3" odxf="1" dxf="1">
    <nc r="AB173">
      <v>3.9</v>
    </nc>
    <odxf>
      <font>
        <sz val="10"/>
        <color auto="1"/>
      </font>
    </odxf>
    <ndxf>
      <font>
        <sz val="10"/>
        <color auto="1"/>
      </font>
    </ndxf>
  </rcc>
  <rcc rId="9657" sId="3" odxf="1" dxf="1">
    <nc r="AC173">
      <v>1.6</v>
    </nc>
    <odxf>
      <font>
        <sz val="10"/>
        <color auto="1"/>
      </font>
    </odxf>
    <ndxf>
      <font>
        <sz val="10"/>
        <color auto="1"/>
      </font>
    </ndxf>
  </rcc>
  <rcc rId="9658" sId="3" odxf="1" dxf="1">
    <nc r="AD173">
      <v>3.7</v>
    </nc>
    <odxf>
      <font>
        <sz val="10"/>
        <color auto="1"/>
      </font>
    </odxf>
    <ndxf>
      <font>
        <sz val="10"/>
        <color auto="1"/>
      </font>
    </ndxf>
  </rcc>
  <rcc rId="9659" sId="3" odxf="1" dxf="1">
    <nc r="AE173">
      <v>3.2</v>
    </nc>
    <odxf>
      <font>
        <sz val="10"/>
        <color auto="1"/>
      </font>
    </odxf>
    <ndxf>
      <font>
        <sz val="10"/>
        <color auto="1"/>
      </font>
    </ndxf>
  </rcc>
  <rcc rId="9660" sId="3" odxf="1" dxf="1">
    <nc r="AF173">
      <v>1.9</v>
    </nc>
    <odxf>
      <font>
        <sz val="10"/>
        <color auto="1"/>
      </font>
    </odxf>
    <ndxf>
      <font>
        <sz val="10"/>
        <color auto="1"/>
      </font>
    </ndxf>
  </rcc>
  <rcc rId="9661" sId="3" odxf="1" dxf="1">
    <nc r="AG173">
      <v>2.1</v>
    </nc>
    <odxf>
      <font>
        <sz val="10"/>
        <color auto="1"/>
      </font>
    </odxf>
    <ndxf>
      <font>
        <sz val="10"/>
        <color auto="1"/>
      </font>
    </ndxf>
  </rcc>
  <rcc rId="9662" sId="3" odxf="1" dxf="1">
    <nc r="AH173">
      <v>0.8</v>
    </nc>
    <odxf>
      <font>
        <sz val="10"/>
        <color auto="1"/>
      </font>
    </odxf>
    <ndxf>
      <font>
        <sz val="10"/>
        <color auto="1"/>
      </font>
    </ndxf>
  </rcc>
  <rcc rId="9663" sId="3" odxf="1" dxf="1">
    <nc r="AI173">
      <v>0.8</v>
    </nc>
    <odxf>
      <font>
        <sz val="10"/>
        <color auto="1"/>
      </font>
    </odxf>
    <ndxf>
      <font>
        <sz val="10"/>
        <color auto="1"/>
      </font>
    </ndxf>
  </rcc>
  <rcc rId="9664" sId="3" odxf="1" dxf="1">
    <nc r="AJ173">
      <v>1.8</v>
    </nc>
    <odxf>
      <font>
        <sz val="10"/>
        <color auto="1"/>
      </font>
    </odxf>
    <ndxf>
      <font>
        <sz val="10"/>
        <color auto="1"/>
      </font>
    </ndxf>
  </rcc>
  <rcc rId="9665" sId="3" odxf="1" dxf="1">
    <nc r="AK173">
      <v>2.2999999999999998</v>
    </nc>
    <odxf>
      <font>
        <sz val="10"/>
        <color auto="1"/>
      </font>
    </odxf>
    <ndxf>
      <font>
        <sz val="10"/>
        <color auto="1"/>
      </font>
    </ndxf>
  </rcc>
  <rcc rId="9666" sId="3" odxf="1" dxf="1">
    <nc r="AL173">
      <v>0</v>
    </nc>
    <odxf>
      <font>
        <sz val="10"/>
        <color auto="1"/>
      </font>
    </odxf>
    <ndxf>
      <font>
        <sz val="10"/>
        <color auto="1"/>
      </font>
    </ndxf>
  </rcc>
  <rcc rId="9667" sId="3" odxf="1" dxf="1">
    <nc r="AM173">
      <v>0.1</v>
    </nc>
    <odxf>
      <font>
        <sz val="10"/>
        <color auto="1"/>
      </font>
    </odxf>
    <ndxf>
      <font>
        <sz val="10"/>
        <color auto="1"/>
      </font>
    </ndxf>
  </rcc>
  <rcc rId="9668" sId="3" odxf="1" dxf="1">
    <nc r="AN173">
      <v>0</v>
    </nc>
    <odxf>
      <font>
        <sz val="10"/>
        <color auto="1"/>
      </font>
    </odxf>
    <ndxf>
      <font>
        <sz val="10"/>
        <color auto="1"/>
      </font>
    </ndxf>
  </rcc>
  <rcc rId="9669" sId="3" odxf="1" dxf="1">
    <nc r="AO173">
      <v>0</v>
    </nc>
    <odxf>
      <font>
        <sz val="10"/>
        <color auto="1"/>
      </font>
    </odxf>
    <ndxf>
      <font>
        <sz val="10"/>
        <color auto="1"/>
      </font>
    </ndxf>
  </rcc>
  <rcc rId="9670" sId="3" odxf="1" dxf="1">
    <nc r="AP173">
      <v>0</v>
    </nc>
    <odxf>
      <font>
        <sz val="10"/>
        <color auto="1"/>
      </font>
    </odxf>
    <ndxf>
      <font>
        <sz val="10"/>
        <color auto="1"/>
      </font>
    </ndxf>
  </rcc>
  <rcc rId="9671" sId="3" odxf="1" dxf="1">
    <nc r="AQ173">
      <v>0</v>
    </nc>
    <odxf>
      <font>
        <sz val="10"/>
        <color auto="1"/>
      </font>
    </odxf>
    <ndxf>
      <font>
        <sz val="10"/>
        <color auto="1"/>
      </font>
    </ndxf>
  </rcc>
  <rcc rId="9672" sId="3" odxf="1" dxf="1">
    <nc r="AR173">
      <v>0</v>
    </nc>
    <odxf>
      <font>
        <sz val="10"/>
        <color auto="1"/>
      </font>
    </odxf>
    <ndxf>
      <font>
        <sz val="10"/>
        <color auto="1"/>
      </font>
    </ndxf>
  </rcc>
  <rcc rId="9673" sId="3" odxf="1" dxf="1">
    <nc r="AS173">
      <v>0</v>
    </nc>
    <odxf>
      <font>
        <sz val="10"/>
        <color auto="1"/>
      </font>
    </odxf>
    <ndxf>
      <font>
        <sz val="10"/>
        <color auto="1"/>
      </font>
    </ndxf>
  </rcc>
  <rcc rId="9674" sId="3" odxf="1" dxf="1">
    <nc r="AT173">
      <v>0</v>
    </nc>
    <odxf>
      <font>
        <sz val="10"/>
        <color auto="1"/>
      </font>
    </odxf>
    <ndxf>
      <font>
        <sz val="10"/>
        <color auto="1"/>
      </font>
    </ndxf>
  </rcc>
  <rcc rId="9675" sId="3" odxf="1" dxf="1">
    <nc r="AU173">
      <v>0</v>
    </nc>
    <odxf>
      <font>
        <sz val="10"/>
        <color auto="1"/>
      </font>
    </odxf>
    <ndxf>
      <font>
        <sz val="10"/>
        <color auto="1"/>
      </font>
    </ndxf>
  </rcc>
  <rcc rId="9676" sId="3" odxf="1" dxf="1">
    <nc r="AV173">
      <v>0</v>
    </nc>
    <odxf>
      <font>
        <sz val="10"/>
        <color auto="1"/>
      </font>
    </odxf>
    <ndxf>
      <font>
        <sz val="10"/>
        <color auto="1"/>
      </font>
    </ndxf>
  </rcc>
  <rcc rId="9677" sId="3" odxf="1" dxf="1">
    <nc r="AW173">
      <v>0</v>
    </nc>
    <odxf>
      <font>
        <sz val="10"/>
        <color auto="1"/>
      </font>
    </odxf>
    <ndxf>
      <font>
        <sz val="10"/>
        <color auto="1"/>
      </font>
    </ndxf>
  </rcc>
  <rcc rId="9678" sId="3" odxf="1" dxf="1">
    <nc r="AX173">
      <v>0</v>
    </nc>
    <odxf>
      <font>
        <sz val="10"/>
        <color auto="1"/>
      </font>
    </odxf>
    <ndxf>
      <font>
        <sz val="10"/>
        <color auto="1"/>
      </font>
    </ndxf>
  </rcc>
  <rcc rId="9679" sId="3" odxf="1" dxf="1">
    <nc r="AY173">
      <v>0</v>
    </nc>
    <odxf>
      <font>
        <sz val="10"/>
        <color auto="1"/>
      </font>
    </odxf>
    <ndxf>
      <font>
        <sz val="10"/>
        <color auto="1"/>
      </font>
    </ndxf>
  </rcc>
  <rcc rId="9680" sId="3" odxf="1" dxf="1">
    <nc r="AZ173">
      <v>0</v>
    </nc>
    <odxf>
      <font>
        <sz val="10"/>
        <color auto="1"/>
      </font>
    </odxf>
    <ndxf>
      <font>
        <sz val="10"/>
        <color auto="1"/>
      </font>
    </ndxf>
  </rcc>
  <rcc rId="9681" sId="3" odxf="1" dxf="1">
    <nc r="BA1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682" sId="3" odxf="1" dxf="1">
    <nc r="BB173">
      <v>0</v>
    </nc>
    <odxf>
      <font>
        <sz val="10"/>
        <color auto="1"/>
      </font>
    </odxf>
    <ndxf>
      <font>
        <sz val="10"/>
        <color auto="1"/>
      </font>
    </ndxf>
  </rcc>
  <rcc rId="9683" sId="3" odxf="1" dxf="1">
    <nc r="BC1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684" sId="3" odxf="1" dxf="1">
    <nc r="BD173">
      <v>0</v>
    </nc>
    <odxf>
      <font>
        <sz val="10"/>
        <color auto="1"/>
      </font>
    </odxf>
    <ndxf>
      <font>
        <sz val="10"/>
        <color auto="1"/>
      </font>
    </ndxf>
  </rcc>
  <rcc rId="9685" sId="3" odxf="1" dxf="1">
    <nc r="BE1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686" sId="3" odxf="1" dxf="1">
    <nc r="BF173">
      <v>5.6</v>
    </nc>
    <odxf>
      <font>
        <sz val="10"/>
        <color auto="1"/>
      </font>
    </odxf>
    <ndxf>
      <font>
        <sz val="10"/>
        <color auto="1"/>
      </font>
    </ndxf>
  </rcc>
  <rcc rId="9687" sId="3" odxf="1" dxf="1">
    <nc r="BG173">
      <v>28</v>
    </nc>
    <odxf>
      <font>
        <sz val="10"/>
        <color auto="1"/>
      </font>
    </odxf>
    <ndxf>
      <font>
        <sz val="10"/>
        <color auto="1"/>
      </font>
    </ndxf>
  </rcc>
  <rcc rId="9688" sId="3" odxf="1" dxf="1">
    <nc r="BH173">
      <v>0</v>
    </nc>
    <odxf>
      <font>
        <sz val="10"/>
        <color auto="1"/>
      </font>
    </odxf>
    <ndxf>
      <font>
        <sz val="10"/>
        <color auto="1"/>
      </font>
    </ndxf>
  </rcc>
  <rfmt sheetId="3" sqref="A173:XFD173" start="0" length="0">
    <dxf>
      <alignment vertical="center" wrapText="1"/>
    </dxf>
  </rfmt>
  <rfmt sheetId="3" sqref="A174" start="0" length="0">
    <dxf>
      <font>
        <sz val="10"/>
        <color auto="1"/>
      </font>
    </dxf>
  </rfmt>
  <rcc rId="9689" sId="3" odxf="1" dxf="1">
    <oc r="B174" t="inlineStr">
      <is>
        <t>Ninh Thuận</t>
      </is>
    </oc>
    <nc r="B174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174" start="0" length="0">
    <dxf>
      <font>
        <sz val="10"/>
        <color auto="1"/>
      </font>
    </dxf>
  </rfmt>
  <rfmt sheetId="3" sqref="D174" start="0" length="0">
    <dxf>
      <font>
        <sz val="10"/>
        <color auto="1"/>
      </font>
    </dxf>
  </rfmt>
  <rcc rId="9690" sId="3" odxf="1" dxf="1">
    <oc r="E174" t="inlineStr">
      <is>
        <t>NMĐMT THUẬN NAM 19</t>
      </is>
    </oc>
    <nc r="E174" t="inlineStr">
      <is>
        <t>NMĐMT TÂN CHÂU 1</t>
      </is>
    </nc>
    <odxf>
      <font>
        <sz val="10"/>
        <color auto="1"/>
      </font>
    </odxf>
    <ndxf>
      <font>
        <sz val="10"/>
        <color auto="1"/>
      </font>
    </ndxf>
  </rcc>
  <rfmt sheetId="3" sqref="F174" start="0" length="0">
    <dxf>
      <font>
        <sz val="10"/>
        <color auto="1"/>
      </font>
    </dxf>
  </rfmt>
  <rcc rId="9691" sId="3" odxf="1" dxf="1">
    <nc r="G17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692" sId="3" odxf="1" dxf="1">
    <nc r="H174">
      <v>159.69999999999999</v>
    </nc>
    <odxf>
      <font>
        <sz val="10"/>
        <color auto="1"/>
      </font>
    </odxf>
    <ndxf>
      <font>
        <sz val="10"/>
        <color auto="1"/>
      </font>
    </ndxf>
  </rcc>
  <rfmt sheetId="3" sqref="I174" start="0" length="0">
    <dxf>
      <font>
        <sz val="10"/>
        <color auto="1"/>
      </font>
    </dxf>
  </rfmt>
  <rcc rId="9693" sId="3" odxf="1" dxf="1">
    <nc r="J174">
      <v>0</v>
    </nc>
    <odxf>
      <font>
        <sz val="10"/>
        <color auto="1"/>
      </font>
    </odxf>
    <ndxf>
      <font>
        <sz val="10"/>
        <color auto="1"/>
      </font>
    </ndxf>
  </rcc>
  <rcc rId="9694" sId="3" odxf="1" dxf="1">
    <nc r="K174">
      <v>0</v>
    </nc>
    <odxf>
      <font>
        <sz val="10"/>
        <color auto="1"/>
      </font>
    </odxf>
    <ndxf>
      <font>
        <sz val="10"/>
        <color auto="1"/>
      </font>
    </ndxf>
  </rcc>
  <rcc rId="9695" sId="3" odxf="1" dxf="1">
    <nc r="L174">
      <v>0</v>
    </nc>
    <odxf>
      <font>
        <sz val="10"/>
        <color auto="1"/>
      </font>
    </odxf>
    <ndxf>
      <font>
        <sz val="10"/>
        <color auto="1"/>
      </font>
    </ndxf>
  </rcc>
  <rcc rId="9696" sId="3" odxf="1" dxf="1">
    <nc r="M174">
      <v>0</v>
    </nc>
    <odxf>
      <font>
        <sz val="10"/>
        <color auto="1"/>
      </font>
    </odxf>
    <ndxf>
      <font>
        <sz val="10"/>
        <color auto="1"/>
      </font>
    </ndxf>
  </rcc>
  <rcc rId="9697" sId="3" odxf="1" dxf="1">
    <nc r="N174">
      <v>0</v>
    </nc>
    <odxf>
      <font>
        <sz val="10"/>
        <color auto="1"/>
      </font>
    </odxf>
    <ndxf>
      <font>
        <sz val="10"/>
        <color auto="1"/>
      </font>
    </ndxf>
  </rcc>
  <rcc rId="9698" sId="3" odxf="1" dxf="1">
    <nc r="O174">
      <v>0</v>
    </nc>
    <odxf>
      <font>
        <sz val="10"/>
        <color auto="1"/>
      </font>
    </odxf>
    <ndxf>
      <font>
        <sz val="10"/>
        <color auto="1"/>
      </font>
    </ndxf>
  </rcc>
  <rcc rId="9699" sId="3" odxf="1" dxf="1">
    <nc r="P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00" sId="3" odxf="1" dxf="1">
    <nc r="Q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01" sId="3" odxf="1" dxf="1">
    <nc r="R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02" sId="3" odxf="1" dxf="1">
    <nc r="S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03" sId="3" odxf="1" dxf="1">
    <nc r="T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04" sId="3" odxf="1" dxf="1">
    <nc r="U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05" sId="3" odxf="1" dxf="1">
    <nc r="V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06" sId="3" odxf="1" dxf="1">
    <nc r="W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07" sId="3" odxf="1" dxf="1">
    <nc r="X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08" sId="3" odxf="1" dxf="1">
    <nc r="Y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09" sId="3" odxf="1" dxf="1">
    <nc r="Z174">
      <v>7.1</v>
    </nc>
    <odxf>
      <font>
        <sz val="10"/>
        <color auto="1"/>
      </font>
    </odxf>
    <ndxf>
      <font>
        <sz val="10"/>
        <color auto="1"/>
      </font>
    </ndxf>
  </rcc>
  <rcc rId="9710" sId="3" odxf="1" dxf="1">
    <nc r="AA174">
      <v>4.4000000000000004</v>
    </nc>
    <odxf>
      <font>
        <sz val="10"/>
        <color auto="1"/>
      </font>
    </odxf>
    <ndxf>
      <font>
        <sz val="10"/>
        <color auto="1"/>
      </font>
    </ndxf>
  </rcc>
  <rcc rId="9711" sId="3" odxf="1" dxf="1">
    <nc r="AB174">
      <v>13.9</v>
    </nc>
    <odxf>
      <font>
        <sz val="10"/>
        <color auto="1"/>
      </font>
    </odxf>
    <ndxf>
      <font>
        <sz val="10"/>
        <color auto="1"/>
      </font>
    </ndxf>
  </rcc>
  <rcc rId="9712" sId="3" odxf="1" dxf="1">
    <nc r="AC174">
      <v>19.899999999999999</v>
    </nc>
    <odxf>
      <font>
        <sz val="10"/>
        <color auto="1"/>
      </font>
    </odxf>
    <ndxf>
      <font>
        <sz val="10"/>
        <color auto="1"/>
      </font>
    </ndxf>
  </rcc>
  <rcc rId="9713" sId="3" odxf="1" dxf="1">
    <nc r="AD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14" sId="3" odxf="1" dxf="1">
    <nc r="AE174">
      <v>31.2</v>
    </nc>
    <odxf>
      <font>
        <sz val="10"/>
        <color auto="1"/>
      </font>
    </odxf>
    <ndxf>
      <font>
        <sz val="10"/>
        <color auto="1"/>
      </font>
    </ndxf>
  </rcc>
  <rcc rId="9715" sId="3" odxf="1" dxf="1">
    <nc r="AF174">
      <v>21.2</v>
    </nc>
    <odxf>
      <font>
        <sz val="10"/>
        <color auto="1"/>
      </font>
    </odxf>
    <ndxf>
      <font>
        <sz val="10"/>
        <color auto="1"/>
      </font>
    </ndxf>
  </rcc>
  <rcc rId="9716" sId="3" odxf="1" dxf="1">
    <nc r="AG174">
      <v>15.3</v>
    </nc>
    <odxf>
      <font>
        <sz val="10"/>
        <color auto="1"/>
      </font>
    </odxf>
    <ndxf>
      <font>
        <sz val="10"/>
        <color auto="1"/>
      </font>
    </ndxf>
  </rcc>
  <rcc rId="9717" sId="3" odxf="1" dxf="1">
    <nc r="AH174">
      <v>15.6</v>
    </nc>
    <odxf>
      <font>
        <sz val="10"/>
        <color auto="1"/>
      </font>
    </odxf>
    <ndxf>
      <font>
        <sz val="10"/>
        <color auto="1"/>
      </font>
    </ndxf>
  </rcc>
  <rcc rId="9718" sId="3" odxf="1" dxf="1">
    <nc r="AI174">
      <v>23.3</v>
    </nc>
    <odxf>
      <font>
        <sz val="10"/>
        <color auto="1"/>
      </font>
    </odxf>
    <ndxf>
      <font>
        <sz val="10"/>
        <color auto="1"/>
      </font>
    </ndxf>
  </rcc>
  <rcc rId="9719" sId="3" odxf="1" dxf="1">
    <nc r="AJ174">
      <v>40.200000000000003</v>
    </nc>
    <odxf>
      <font>
        <sz val="10"/>
        <color auto="1"/>
      </font>
    </odxf>
    <ndxf>
      <font>
        <sz val="10"/>
        <color auto="1"/>
      </font>
    </ndxf>
  </rcc>
  <rcc rId="9720" sId="3" odxf="1" dxf="1">
    <nc r="AK174">
      <v>19.899999999999999</v>
    </nc>
    <odxf>
      <font>
        <sz val="10"/>
        <color auto="1"/>
      </font>
    </odxf>
    <ndxf>
      <font>
        <sz val="10"/>
        <color auto="1"/>
      </font>
    </ndxf>
  </rcc>
  <rcc rId="9721" sId="3" odxf="1" dxf="1">
    <nc r="AL174">
      <v>12.2</v>
    </nc>
    <odxf>
      <font>
        <sz val="10"/>
        <color auto="1"/>
      </font>
    </odxf>
    <ndxf>
      <font>
        <sz val="10"/>
        <color auto="1"/>
      </font>
    </ndxf>
  </rcc>
  <rcc rId="9722" sId="3" odxf="1" dxf="1">
    <nc r="AM174">
      <v>6.2</v>
    </nc>
    <odxf>
      <font>
        <sz val="10"/>
        <color auto="1"/>
      </font>
    </odxf>
    <ndxf>
      <font>
        <sz val="10"/>
        <color auto="1"/>
      </font>
    </ndxf>
  </rcc>
  <rcc rId="9723" sId="3" odxf="1" dxf="1">
    <nc r="AN174">
      <v>5.2</v>
    </nc>
    <odxf>
      <font>
        <sz val="10"/>
        <color auto="1"/>
      </font>
    </odxf>
    <ndxf>
      <font>
        <sz val="10"/>
        <color auto="1"/>
      </font>
    </ndxf>
  </rcc>
  <rcc rId="9724" sId="3" odxf="1" dxf="1">
    <nc r="AO174">
      <v>4.7</v>
    </nc>
    <odxf>
      <font>
        <sz val="10"/>
        <color auto="1"/>
      </font>
    </odxf>
    <ndxf>
      <font>
        <sz val="10"/>
        <color auto="1"/>
      </font>
    </ndxf>
  </rcc>
  <rcc rId="9725" sId="3" odxf="1" dxf="1">
    <nc r="AP174">
      <v>4</v>
    </nc>
    <odxf>
      <font>
        <sz val="10"/>
        <color auto="1"/>
      </font>
    </odxf>
    <ndxf>
      <font>
        <sz val="10"/>
        <color auto="1"/>
      </font>
    </ndxf>
  </rcc>
  <rcc rId="9726" sId="3" odxf="1" dxf="1">
    <nc r="AQ174">
      <v>4</v>
    </nc>
    <odxf>
      <font>
        <sz val="10"/>
        <color auto="1"/>
      </font>
    </odxf>
    <ndxf>
      <font>
        <sz val="10"/>
        <color auto="1"/>
      </font>
    </ndxf>
  </rcc>
  <rcc rId="9727" sId="3" odxf="1" dxf="1">
    <nc r="AR174">
      <v>0.1</v>
    </nc>
    <odxf>
      <font>
        <sz val="10"/>
        <color auto="1"/>
      </font>
    </odxf>
    <ndxf>
      <font>
        <sz val="10"/>
        <color auto="1"/>
      </font>
    </ndxf>
  </rcc>
  <rcc rId="9728" sId="3" odxf="1" dxf="1">
    <nc r="AS174">
      <v>0.1</v>
    </nc>
    <odxf>
      <font>
        <sz val="10"/>
        <color auto="1"/>
      </font>
    </odxf>
    <ndxf>
      <font>
        <sz val="10"/>
        <color auto="1"/>
      </font>
    </ndxf>
  </rcc>
  <rcc rId="9729" sId="3" odxf="1" dxf="1">
    <nc r="AT174">
      <v>0.1</v>
    </nc>
    <odxf>
      <font>
        <sz val="10"/>
        <color auto="1"/>
      </font>
    </odxf>
    <ndxf>
      <font>
        <sz val="10"/>
        <color auto="1"/>
      </font>
    </ndxf>
  </rcc>
  <rcc rId="9730" sId="3" odxf="1" dxf="1">
    <nc r="AU174">
      <v>0.1</v>
    </nc>
    <odxf>
      <font>
        <sz val="10"/>
        <color auto="1"/>
      </font>
    </odxf>
    <ndxf>
      <font>
        <sz val="10"/>
        <color auto="1"/>
      </font>
    </ndxf>
  </rcc>
  <rcc rId="9731" sId="3" odxf="1" dxf="1">
    <nc r="AV174">
      <v>0.1</v>
    </nc>
    <odxf>
      <font>
        <sz val="10"/>
        <color auto="1"/>
      </font>
    </odxf>
    <ndxf>
      <font>
        <sz val="10"/>
        <color auto="1"/>
      </font>
    </ndxf>
  </rcc>
  <rcc rId="9732" sId="3" odxf="1" dxf="1">
    <nc r="AW174">
      <v>0.1</v>
    </nc>
    <odxf>
      <font>
        <sz val="10"/>
        <color auto="1"/>
      </font>
    </odxf>
    <ndxf>
      <font>
        <sz val="10"/>
        <color auto="1"/>
      </font>
    </ndxf>
  </rcc>
  <rcc rId="9733" sId="3" odxf="1" dxf="1">
    <nc r="AX174">
      <v>0.1</v>
    </nc>
    <odxf>
      <font>
        <sz val="10"/>
        <color auto="1"/>
      </font>
    </odxf>
    <ndxf>
      <font>
        <sz val="10"/>
        <color auto="1"/>
      </font>
    </ndxf>
  </rcc>
  <rcc rId="9734" sId="3" odxf="1" dxf="1">
    <nc r="AY174">
      <v>0</v>
    </nc>
    <odxf>
      <font>
        <sz val="10"/>
        <color auto="1"/>
      </font>
    </odxf>
    <ndxf>
      <font>
        <sz val="10"/>
        <color auto="1"/>
      </font>
    </ndxf>
  </rcc>
  <rcc rId="9735" sId="3" odxf="1" dxf="1">
    <nc r="AZ174">
      <v>0</v>
    </nc>
    <odxf>
      <font>
        <sz val="10"/>
        <color auto="1"/>
      </font>
    </odxf>
    <ndxf>
      <font>
        <sz val="10"/>
        <color auto="1"/>
      </font>
    </ndxf>
  </rcc>
  <rcc rId="9736" sId="3" odxf="1" dxf="1">
    <nc r="BA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37" sId="3" odxf="1" dxf="1">
    <nc r="BB174">
      <v>0</v>
    </nc>
    <odxf>
      <font>
        <sz val="10"/>
        <color auto="1"/>
      </font>
    </odxf>
    <ndxf>
      <font>
        <sz val="10"/>
        <color auto="1"/>
      </font>
    </ndxf>
  </rcc>
  <rcc rId="9738" sId="3" odxf="1" dxf="1">
    <nc r="BC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39" sId="3" odxf="1" dxf="1">
    <nc r="BD174">
      <v>0</v>
    </nc>
    <odxf>
      <font>
        <sz val="10"/>
        <color auto="1"/>
      </font>
    </odxf>
    <ndxf>
      <font>
        <sz val="10"/>
        <color auto="1"/>
      </font>
    </ndxf>
  </rcc>
  <rcc rId="9740" sId="3" odxf="1" dxf="1">
    <nc r="BE1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41" sId="3" odxf="1" dxf="1">
    <nc r="BF174">
      <v>6.7</v>
    </nc>
    <odxf>
      <font>
        <sz val="10"/>
        <color auto="1"/>
      </font>
    </odxf>
    <ndxf>
      <font>
        <sz val="10"/>
        <color auto="1"/>
      </font>
    </ndxf>
  </rcc>
  <rcc rId="9742" sId="3" odxf="1" dxf="1">
    <nc r="BG174">
      <v>40.9</v>
    </nc>
    <odxf>
      <font>
        <sz val="10"/>
        <color auto="1"/>
      </font>
    </odxf>
    <ndxf>
      <font>
        <sz val="10"/>
        <color auto="1"/>
      </font>
    </ndxf>
  </rcc>
  <rcc rId="9743" sId="3" odxf="1" dxf="1">
    <nc r="BH174">
      <v>0</v>
    </nc>
    <odxf>
      <font>
        <sz val="10"/>
        <color auto="1"/>
      </font>
    </odxf>
    <ndxf>
      <font>
        <sz val="10"/>
        <color auto="1"/>
      </font>
    </ndxf>
  </rcc>
  <rfmt sheetId="3" sqref="A174:XFD174" start="0" length="0">
    <dxf>
      <alignment vertical="center" wrapText="1"/>
    </dxf>
  </rfmt>
  <rfmt sheetId="3" sqref="A175" start="0" length="0">
    <dxf>
      <font>
        <sz val="10"/>
        <color auto="1"/>
      </font>
    </dxf>
  </rfmt>
  <rcc rId="9744" sId="3" odxf="1" dxf="1">
    <oc r="B175" t="inlineStr">
      <is>
        <t>Ninh Thuận</t>
      </is>
    </oc>
    <nc r="B175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175" start="0" length="0">
    <dxf>
      <font>
        <sz val="10"/>
        <color auto="1"/>
      </font>
    </dxf>
  </rfmt>
  <rfmt sheetId="3" sqref="D175" start="0" length="0">
    <dxf>
      <font>
        <sz val="10"/>
        <color auto="1"/>
      </font>
    </dxf>
  </rfmt>
  <rcc rId="9745" sId="3" odxf="1" dxf="1">
    <oc r="E175" t="inlineStr">
      <is>
        <t>NMĐMT THUẬN NAM 19</t>
      </is>
    </oc>
    <nc r="E175" t="inlineStr">
      <is>
        <t>NMĐMT TÂN CHÂU 1</t>
      </is>
    </nc>
    <odxf>
      <font>
        <sz val="10"/>
        <color auto="1"/>
      </font>
    </odxf>
    <ndxf>
      <font>
        <sz val="10"/>
        <color auto="1"/>
      </font>
    </ndxf>
  </rcc>
  <rfmt sheetId="3" sqref="F175" start="0" length="0">
    <dxf>
      <font>
        <sz val="10"/>
        <color auto="1"/>
      </font>
    </dxf>
  </rfmt>
  <rcc rId="9746" sId="3" odxf="1" dxf="1">
    <nc r="G17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747" sId="3" odxf="1" dxf="1">
    <nc r="H175">
      <v>159.69999999999999</v>
    </nc>
    <odxf>
      <font>
        <sz val="10"/>
        <color auto="1"/>
      </font>
    </odxf>
    <ndxf>
      <font>
        <sz val="10"/>
        <color auto="1"/>
      </font>
    </ndxf>
  </rcc>
  <rfmt sheetId="3" sqref="I175" start="0" length="0">
    <dxf>
      <font>
        <sz val="10"/>
        <color auto="1"/>
      </font>
    </dxf>
  </rfmt>
  <rcc rId="9748" sId="3" odxf="1" dxf="1">
    <nc r="J175">
      <v>0</v>
    </nc>
    <odxf>
      <font>
        <sz val="10"/>
        <color auto="1"/>
      </font>
    </odxf>
    <ndxf>
      <font>
        <sz val="10"/>
        <color auto="1"/>
      </font>
    </ndxf>
  </rcc>
  <rcc rId="9749" sId="3" odxf="1" dxf="1">
    <nc r="K175">
      <v>0</v>
    </nc>
    <odxf>
      <font>
        <sz val="10"/>
        <color auto="1"/>
      </font>
    </odxf>
    <ndxf>
      <font>
        <sz val="10"/>
        <color auto="1"/>
      </font>
    </ndxf>
  </rcc>
  <rcc rId="9750" sId="3" odxf="1" dxf="1">
    <nc r="L175">
      <v>0</v>
    </nc>
    <odxf>
      <font>
        <sz val="10"/>
        <color auto="1"/>
      </font>
    </odxf>
    <ndxf>
      <font>
        <sz val="10"/>
        <color auto="1"/>
      </font>
    </ndxf>
  </rcc>
  <rcc rId="9751" sId="3" odxf="1" dxf="1">
    <nc r="M175">
      <v>0</v>
    </nc>
    <odxf>
      <font>
        <sz val="10"/>
        <color auto="1"/>
      </font>
    </odxf>
    <ndxf>
      <font>
        <sz val="10"/>
        <color auto="1"/>
      </font>
    </ndxf>
  </rcc>
  <rcc rId="9752" sId="3" odxf="1" dxf="1">
    <nc r="N175">
      <v>0</v>
    </nc>
    <odxf>
      <font>
        <sz val="10"/>
        <color auto="1"/>
      </font>
    </odxf>
    <ndxf>
      <font>
        <sz val="10"/>
        <color auto="1"/>
      </font>
    </ndxf>
  </rcc>
  <rcc rId="9753" sId="3" odxf="1" dxf="1">
    <nc r="O175">
      <v>0</v>
    </nc>
    <odxf>
      <font>
        <sz val="10"/>
        <color auto="1"/>
      </font>
    </odxf>
    <ndxf>
      <font>
        <sz val="10"/>
        <color auto="1"/>
      </font>
    </ndxf>
  </rcc>
  <rcc rId="9754" sId="3" odxf="1" dxf="1">
    <nc r="P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55" sId="3" odxf="1" dxf="1">
    <nc r="Q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56" sId="3" odxf="1" dxf="1">
    <nc r="R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57" sId="3" odxf="1" dxf="1">
    <nc r="S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58" sId="3" odxf="1" dxf="1">
    <nc r="T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59" sId="3" odxf="1" dxf="1">
    <nc r="U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60" sId="3" odxf="1" dxf="1">
    <nc r="V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61" sId="3" odxf="1" dxf="1">
    <nc r="W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62" sId="3" odxf="1" dxf="1">
    <nc r="X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63" sId="3" odxf="1" dxf="1">
    <nc r="Y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64" sId="3" odxf="1" dxf="1">
    <nc r="Z175">
      <v>0.1</v>
    </nc>
    <odxf>
      <font>
        <sz val="10"/>
        <color auto="1"/>
      </font>
    </odxf>
    <ndxf>
      <font>
        <sz val="10"/>
        <color auto="1"/>
      </font>
    </ndxf>
  </rcc>
  <rcc rId="9765" sId="3" odxf="1" dxf="1">
    <nc r="AA175">
      <v>0.1</v>
    </nc>
    <odxf>
      <font>
        <sz val="10"/>
        <color auto="1"/>
      </font>
    </odxf>
    <ndxf>
      <font>
        <sz val="10"/>
        <color auto="1"/>
      </font>
    </ndxf>
  </rcc>
  <rcc rId="9766" sId="3" odxf="1" dxf="1">
    <nc r="AB175">
      <v>1.2</v>
    </nc>
    <odxf>
      <font>
        <sz val="10"/>
        <color auto="1"/>
      </font>
    </odxf>
    <ndxf>
      <font>
        <sz val="10"/>
        <color auto="1"/>
      </font>
    </ndxf>
  </rcc>
  <rcc rId="9767" sId="3" odxf="1" dxf="1">
    <nc r="AC175">
      <v>4.4000000000000004</v>
    </nc>
    <odxf>
      <font>
        <sz val="10"/>
        <color auto="1"/>
      </font>
    </odxf>
    <ndxf>
      <font>
        <sz val="10"/>
        <color auto="1"/>
      </font>
    </ndxf>
  </rcc>
  <rcc rId="9768" sId="3" odxf="1" dxf="1">
    <nc r="AD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69" sId="3" odxf="1" dxf="1">
    <nc r="AE175">
      <v>5.7</v>
    </nc>
    <odxf>
      <font>
        <sz val="10"/>
        <color auto="1"/>
      </font>
    </odxf>
    <ndxf>
      <font>
        <sz val="10"/>
        <color auto="1"/>
      </font>
    </ndxf>
  </rcc>
  <rcc rId="9770" sId="3" odxf="1" dxf="1">
    <nc r="AF175">
      <v>2.6</v>
    </nc>
    <odxf>
      <font>
        <sz val="10"/>
        <color auto="1"/>
      </font>
    </odxf>
    <ndxf>
      <font>
        <sz val="10"/>
        <color auto="1"/>
      </font>
    </ndxf>
  </rcc>
  <rcc rId="9771" sId="3" odxf="1" dxf="1">
    <nc r="AG175">
      <v>2</v>
    </nc>
    <odxf>
      <font>
        <sz val="10"/>
        <color auto="1"/>
      </font>
    </odxf>
    <ndxf>
      <font>
        <sz val="10"/>
        <color auto="1"/>
      </font>
    </ndxf>
  </rcc>
  <rcc rId="9772" sId="3" odxf="1" dxf="1">
    <nc r="AH175">
      <v>0.4</v>
    </nc>
    <odxf>
      <font>
        <sz val="10"/>
        <color auto="1"/>
      </font>
    </odxf>
    <ndxf>
      <font>
        <sz val="10"/>
        <color auto="1"/>
      </font>
    </ndxf>
  </rcc>
  <rcc rId="9773" sId="3" odxf="1" dxf="1">
    <nc r="AI175">
      <v>1.1000000000000001</v>
    </nc>
    <odxf>
      <font>
        <sz val="10"/>
        <color auto="1"/>
      </font>
    </odxf>
    <ndxf>
      <font>
        <sz val="10"/>
        <color auto="1"/>
      </font>
    </ndxf>
  </rcc>
  <rcc rId="9774" sId="3" odxf="1" dxf="1">
    <nc r="AJ175">
      <v>2.4</v>
    </nc>
    <odxf>
      <font>
        <sz val="10"/>
        <color auto="1"/>
      </font>
    </odxf>
    <ndxf>
      <font>
        <sz val="10"/>
        <color auto="1"/>
      </font>
    </ndxf>
  </rcc>
  <rcc rId="9775" sId="3" odxf="1" dxf="1">
    <nc r="AK175">
      <v>1.1000000000000001</v>
    </nc>
    <odxf>
      <font>
        <sz val="10"/>
        <color auto="1"/>
      </font>
    </odxf>
    <ndxf>
      <font>
        <sz val="10"/>
        <color auto="1"/>
      </font>
    </ndxf>
  </rcc>
  <rcc rId="9776" sId="3" odxf="1" dxf="1">
    <nc r="AL175">
      <v>0.5</v>
    </nc>
    <odxf>
      <font>
        <sz val="10"/>
        <color auto="1"/>
      </font>
    </odxf>
    <ndxf>
      <font>
        <sz val="10"/>
        <color auto="1"/>
      </font>
    </ndxf>
  </rcc>
  <rcc rId="9777" sId="3" odxf="1" dxf="1">
    <nc r="AM175">
      <v>0.1</v>
    </nc>
    <odxf>
      <font>
        <sz val="10"/>
        <color auto="1"/>
      </font>
    </odxf>
    <ndxf>
      <font>
        <sz val="10"/>
        <color auto="1"/>
      </font>
    </ndxf>
  </rcc>
  <rcc rId="9778" sId="3" odxf="1" dxf="1">
    <nc r="AN175">
      <v>0.1</v>
    </nc>
    <odxf>
      <font>
        <sz val="10"/>
        <color auto="1"/>
      </font>
    </odxf>
    <ndxf>
      <font>
        <sz val="10"/>
        <color auto="1"/>
      </font>
    </ndxf>
  </rcc>
  <rcc rId="9779" sId="3" odxf="1" dxf="1">
    <nc r="AO175">
      <v>0.1</v>
    </nc>
    <odxf>
      <font>
        <sz val="10"/>
        <color auto="1"/>
      </font>
    </odxf>
    <ndxf>
      <font>
        <sz val="10"/>
        <color auto="1"/>
      </font>
    </ndxf>
  </rcc>
  <rcc rId="9780" sId="3" odxf="1" dxf="1">
    <nc r="AP175">
      <v>0.1</v>
    </nc>
    <odxf>
      <font>
        <sz val="10"/>
        <color auto="1"/>
      </font>
    </odxf>
    <ndxf>
      <font>
        <sz val="10"/>
        <color auto="1"/>
      </font>
    </ndxf>
  </rcc>
  <rcc rId="9781" sId="3" odxf="1" dxf="1">
    <nc r="AQ175">
      <v>0.1</v>
    </nc>
    <odxf>
      <font>
        <sz val="10"/>
        <color auto="1"/>
      </font>
    </odxf>
    <ndxf>
      <font>
        <sz val="10"/>
        <color auto="1"/>
      </font>
    </ndxf>
  </rcc>
  <rcc rId="9782" sId="3" odxf="1" dxf="1">
    <nc r="AR175">
      <v>0.2</v>
    </nc>
    <odxf>
      <font>
        <sz val="10"/>
        <color auto="1"/>
      </font>
    </odxf>
    <ndxf>
      <font>
        <sz val="10"/>
        <color auto="1"/>
      </font>
    </ndxf>
  </rcc>
  <rcc rId="9783" sId="3" odxf="1" dxf="1">
    <nc r="AS175">
      <v>0</v>
    </nc>
    <odxf>
      <font>
        <sz val="10"/>
        <color auto="1"/>
      </font>
    </odxf>
    <ndxf>
      <font>
        <sz val="10"/>
        <color auto="1"/>
      </font>
    </ndxf>
  </rcc>
  <rcc rId="9784" sId="3" odxf="1" dxf="1">
    <nc r="AT175">
      <v>0</v>
    </nc>
    <odxf>
      <font>
        <sz val="10"/>
        <color auto="1"/>
      </font>
    </odxf>
    <ndxf>
      <font>
        <sz val="10"/>
        <color auto="1"/>
      </font>
    </ndxf>
  </rcc>
  <rcc rId="9785" sId="3" odxf="1" dxf="1">
    <nc r="AU175">
      <v>0</v>
    </nc>
    <odxf>
      <font>
        <sz val="10"/>
        <color auto="1"/>
      </font>
    </odxf>
    <ndxf>
      <font>
        <sz val="10"/>
        <color auto="1"/>
      </font>
    </ndxf>
  </rcc>
  <rcc rId="9786" sId="3" odxf="1" dxf="1">
    <nc r="AV175">
      <v>0</v>
    </nc>
    <odxf>
      <font>
        <sz val="10"/>
        <color auto="1"/>
      </font>
    </odxf>
    <ndxf>
      <font>
        <sz val="10"/>
        <color auto="1"/>
      </font>
    </ndxf>
  </rcc>
  <rcc rId="9787" sId="3" odxf="1" dxf="1">
    <nc r="AW175">
      <v>0</v>
    </nc>
    <odxf>
      <font>
        <sz val="10"/>
        <color auto="1"/>
      </font>
    </odxf>
    <ndxf>
      <font>
        <sz val="10"/>
        <color auto="1"/>
      </font>
    </ndxf>
  </rcc>
  <rcc rId="9788" sId="3" odxf="1" dxf="1">
    <nc r="AX175">
      <v>0</v>
    </nc>
    <odxf>
      <font>
        <sz val="10"/>
        <color auto="1"/>
      </font>
    </odxf>
    <ndxf>
      <font>
        <sz val="10"/>
        <color auto="1"/>
      </font>
    </ndxf>
  </rcc>
  <rcc rId="9789" sId="3" odxf="1" dxf="1">
    <nc r="AY175">
      <v>0</v>
    </nc>
    <odxf>
      <font>
        <sz val="10"/>
        <color auto="1"/>
      </font>
    </odxf>
    <ndxf>
      <font>
        <sz val="10"/>
        <color auto="1"/>
      </font>
    </ndxf>
  </rcc>
  <rcc rId="9790" sId="3" odxf="1" dxf="1">
    <nc r="AZ175">
      <v>0</v>
    </nc>
    <odxf>
      <font>
        <sz val="10"/>
        <color auto="1"/>
      </font>
    </odxf>
    <ndxf>
      <font>
        <sz val="10"/>
        <color auto="1"/>
      </font>
    </ndxf>
  </rcc>
  <rcc rId="9791" sId="3" odxf="1" dxf="1">
    <nc r="BA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92" sId="3" odxf="1" dxf="1">
    <nc r="BB175">
      <v>0</v>
    </nc>
    <odxf>
      <font>
        <sz val="10"/>
        <color auto="1"/>
      </font>
    </odxf>
    <ndxf>
      <font>
        <sz val="10"/>
        <color auto="1"/>
      </font>
    </ndxf>
  </rcc>
  <rcc rId="9793" sId="3" odxf="1" dxf="1">
    <nc r="BC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94" sId="3" odxf="1" dxf="1">
    <nc r="BD175">
      <v>0</v>
    </nc>
    <odxf>
      <font>
        <sz val="10"/>
        <color auto="1"/>
      </font>
    </odxf>
    <ndxf>
      <font>
        <sz val="10"/>
        <color auto="1"/>
      </font>
    </ndxf>
  </rcc>
  <rcc rId="9795" sId="3" odxf="1" dxf="1">
    <nc r="BE1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796" sId="3" odxf="1" dxf="1">
    <nc r="BF175">
      <v>6.7</v>
    </nc>
    <odxf>
      <font>
        <sz val="10"/>
        <color auto="1"/>
      </font>
    </odxf>
    <ndxf>
      <font>
        <sz val="10"/>
        <color auto="1"/>
      </font>
    </ndxf>
  </rcc>
  <rcc rId="9797" sId="3" odxf="1" dxf="1">
    <nc r="BG175">
      <v>40.9</v>
    </nc>
    <odxf>
      <font>
        <sz val="10"/>
        <color auto="1"/>
      </font>
    </odxf>
    <ndxf>
      <font>
        <sz val="10"/>
        <color auto="1"/>
      </font>
    </ndxf>
  </rcc>
  <rcc rId="9798" sId="3" odxf="1" dxf="1">
    <nc r="BH175">
      <v>0</v>
    </nc>
    <odxf>
      <font>
        <sz val="10"/>
        <color auto="1"/>
      </font>
    </odxf>
    <ndxf>
      <font>
        <sz val="10"/>
        <color auto="1"/>
      </font>
    </ndxf>
  </rcc>
  <rfmt sheetId="3" sqref="A175:XFD175" start="0" length="0">
    <dxf>
      <alignment vertical="center" wrapText="1"/>
    </dxf>
  </rfmt>
  <rcc rId="9799" sId="3" odxf="1" dxf="1">
    <oc r="A176" t="inlineStr">
      <is>
        <t>GENCO2</t>
      </is>
    </oc>
    <nc r="A176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9800" sId="3" odxf="1" dxf="1">
    <oc r="B176" t="inlineStr">
      <is>
        <t>Bình Phước</t>
      </is>
    </oc>
    <nc r="B176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76" start="0" length="0">
    <dxf>
      <font>
        <sz val="10"/>
        <color auto="1"/>
      </font>
    </dxf>
  </rfmt>
  <rfmt sheetId="3" sqref="D176" start="0" length="0">
    <dxf>
      <font>
        <sz val="10"/>
        <color auto="1"/>
      </font>
    </dxf>
  </rfmt>
  <rcc rId="9801" sId="3" odxf="1" dxf="1">
    <oc r="E176" t="inlineStr">
      <is>
        <t>NMĐMT THÁC MƠ</t>
      </is>
    </oc>
    <nc r="E176" t="inlineStr">
      <is>
        <t>NMĐMT THUẬN NAM 19</t>
      </is>
    </nc>
    <odxf>
      <font>
        <sz val="10"/>
        <color auto="1"/>
      </font>
    </odxf>
    <ndxf>
      <font>
        <sz val="10"/>
        <color auto="1"/>
      </font>
    </ndxf>
  </rcc>
  <rfmt sheetId="3" sqref="F176" start="0" length="0">
    <dxf>
      <font>
        <sz val="10"/>
        <color auto="1"/>
      </font>
    </dxf>
  </rfmt>
  <rcc rId="9802" sId="3" odxf="1" dxf="1">
    <nc r="G17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803" sId="3" odxf="1" dxf="1">
    <nc r="H176">
      <v>144.9</v>
    </nc>
    <odxf>
      <font>
        <sz val="10"/>
        <color auto="1"/>
      </font>
    </odxf>
    <ndxf>
      <font>
        <sz val="10"/>
        <color auto="1"/>
      </font>
    </ndxf>
  </rcc>
  <rfmt sheetId="3" sqref="I176" start="0" length="0">
    <dxf>
      <font>
        <sz val="10"/>
        <color auto="1"/>
      </font>
    </dxf>
  </rfmt>
  <rcc rId="9804" sId="3" odxf="1" dxf="1">
    <nc r="J176">
      <v>0</v>
    </nc>
    <odxf>
      <font>
        <sz val="10"/>
        <color auto="1"/>
      </font>
    </odxf>
    <ndxf>
      <font>
        <sz val="10"/>
        <color auto="1"/>
      </font>
    </ndxf>
  </rcc>
  <rcc rId="9805" sId="3" odxf="1" dxf="1">
    <nc r="K176">
      <v>0</v>
    </nc>
    <odxf>
      <font>
        <sz val="10"/>
        <color auto="1"/>
      </font>
    </odxf>
    <ndxf>
      <font>
        <sz val="10"/>
        <color auto="1"/>
      </font>
    </ndxf>
  </rcc>
  <rcc rId="9806" sId="3" odxf="1" dxf="1">
    <nc r="L176">
      <v>0</v>
    </nc>
    <odxf>
      <font>
        <sz val="10"/>
        <color auto="1"/>
      </font>
    </odxf>
    <ndxf>
      <font>
        <sz val="10"/>
        <color auto="1"/>
      </font>
    </ndxf>
  </rcc>
  <rcc rId="9807" sId="3" odxf="1" dxf="1">
    <nc r="M176">
      <v>0</v>
    </nc>
    <odxf>
      <font>
        <sz val="10"/>
        <color auto="1"/>
      </font>
    </odxf>
    <ndxf>
      <font>
        <sz val="10"/>
        <color auto="1"/>
      </font>
    </ndxf>
  </rcc>
  <rcc rId="9808" sId="3" odxf="1" dxf="1">
    <nc r="N176">
      <v>0</v>
    </nc>
    <odxf>
      <font>
        <sz val="10"/>
        <color auto="1"/>
      </font>
    </odxf>
    <ndxf>
      <font>
        <sz val="10"/>
        <color auto="1"/>
      </font>
    </ndxf>
  </rcc>
  <rcc rId="9809" sId="3" odxf="1" dxf="1">
    <nc r="O176">
      <v>0</v>
    </nc>
    <odxf>
      <font>
        <sz val="10"/>
        <color auto="1"/>
      </font>
    </odxf>
    <ndxf>
      <font>
        <sz val="10"/>
        <color auto="1"/>
      </font>
    </ndxf>
  </rcc>
  <rcc rId="9810" sId="3" odxf="1" dxf="1">
    <nc r="P176">
      <v>0</v>
    </nc>
    <odxf>
      <font>
        <sz val="10"/>
        <color auto="1"/>
      </font>
    </odxf>
    <ndxf>
      <font>
        <sz val="10"/>
        <color auto="1"/>
      </font>
    </ndxf>
  </rcc>
  <rcc rId="9811" sId="3" odxf="1" dxf="1">
    <nc r="Q176">
      <v>0</v>
    </nc>
    <odxf>
      <font>
        <sz val="10"/>
        <color auto="1"/>
      </font>
    </odxf>
    <ndxf>
      <font>
        <sz val="10"/>
        <color auto="1"/>
      </font>
    </ndxf>
  </rcc>
  <rcc rId="9812" sId="3" odxf="1" dxf="1">
    <nc r="R176">
      <v>0</v>
    </nc>
    <odxf>
      <font>
        <sz val="10"/>
        <color auto="1"/>
      </font>
    </odxf>
    <ndxf>
      <font>
        <sz val="10"/>
        <color auto="1"/>
      </font>
    </ndxf>
  </rcc>
  <rcc rId="9813" sId="3" odxf="1" dxf="1">
    <nc r="S176">
      <v>0</v>
    </nc>
    <odxf>
      <font>
        <sz val="10"/>
        <color auto="1"/>
      </font>
    </odxf>
    <ndxf>
      <font>
        <sz val="10"/>
        <color auto="1"/>
      </font>
    </ndxf>
  </rcc>
  <rcc rId="9814" sId="3" odxf="1" dxf="1">
    <nc r="T176">
      <v>0</v>
    </nc>
    <odxf>
      <font>
        <sz val="10"/>
        <color auto="1"/>
      </font>
    </odxf>
    <ndxf>
      <font>
        <sz val="10"/>
        <color auto="1"/>
      </font>
    </ndxf>
  </rcc>
  <rcc rId="9815" sId="3" odxf="1" dxf="1">
    <nc r="U176">
      <v>0.5</v>
    </nc>
    <odxf>
      <font>
        <sz val="10"/>
        <color auto="1"/>
      </font>
    </odxf>
    <ndxf>
      <font>
        <sz val="10"/>
        <color auto="1"/>
      </font>
    </ndxf>
  </rcc>
  <rcc rId="9816" sId="3" odxf="1" dxf="1">
    <nc r="V176">
      <v>5.6</v>
    </nc>
    <odxf>
      <font>
        <sz val="10"/>
        <color auto="1"/>
      </font>
    </odxf>
    <ndxf>
      <font>
        <sz val="10"/>
        <color auto="1"/>
      </font>
    </ndxf>
  </rcc>
  <rcc rId="9817" sId="3" odxf="1" dxf="1">
    <nc r="W176">
      <v>4.7</v>
    </nc>
    <odxf>
      <font>
        <sz val="10"/>
        <color auto="1"/>
      </font>
    </odxf>
    <ndxf>
      <font>
        <sz val="10"/>
        <color auto="1"/>
      </font>
    </ndxf>
  </rcc>
  <rcc rId="9818" sId="3" odxf="1" dxf="1">
    <nc r="X176">
      <v>16.5</v>
    </nc>
    <odxf>
      <font>
        <sz val="10"/>
        <color auto="1"/>
      </font>
    </odxf>
    <ndxf>
      <font>
        <sz val="10"/>
        <color auto="1"/>
      </font>
    </ndxf>
  </rcc>
  <rcc rId="9819" sId="3" odxf="1" dxf="1">
    <nc r="Y176">
      <v>30.7</v>
    </nc>
    <odxf>
      <font>
        <sz val="10"/>
        <color auto="1"/>
      </font>
    </odxf>
    <ndxf>
      <font>
        <sz val="10"/>
        <color auto="1"/>
      </font>
    </ndxf>
  </rcc>
  <rcc rId="9820" sId="3" odxf="1" dxf="1">
    <nc r="Z176">
      <v>12.9</v>
    </nc>
    <odxf>
      <font>
        <sz val="10"/>
        <color auto="1"/>
      </font>
    </odxf>
    <ndxf>
      <font>
        <sz val="10"/>
        <color auto="1"/>
      </font>
    </ndxf>
  </rcc>
  <rcc rId="9821" sId="3" odxf="1" dxf="1">
    <nc r="AA176">
      <v>9.6</v>
    </nc>
    <odxf>
      <font>
        <sz val="10"/>
        <color auto="1"/>
      </font>
    </odxf>
    <ndxf>
      <font>
        <sz val="10"/>
        <color auto="1"/>
      </font>
    </ndxf>
  </rcc>
  <rcc rId="9822" sId="3" odxf="1" dxf="1">
    <nc r="AB176">
      <v>16</v>
    </nc>
    <odxf>
      <font>
        <sz val="10"/>
        <color auto="1"/>
      </font>
    </odxf>
    <ndxf>
      <font>
        <sz val="10"/>
        <color auto="1"/>
      </font>
    </ndxf>
  </rcc>
  <rcc rId="9823" sId="3" odxf="1" dxf="1">
    <nc r="AC176">
      <v>16.3</v>
    </nc>
    <odxf>
      <font>
        <sz val="10"/>
        <color auto="1"/>
      </font>
    </odxf>
    <ndxf>
      <font>
        <sz val="10"/>
        <color auto="1"/>
      </font>
    </ndxf>
  </rcc>
  <rcc rId="9824" sId="3" odxf="1" dxf="1">
    <nc r="AD176">
      <v>14.8</v>
    </nc>
    <odxf>
      <font>
        <sz val="10"/>
        <color auto="1"/>
      </font>
    </odxf>
    <ndxf>
      <font>
        <sz val="10"/>
        <color auto="1"/>
      </font>
    </ndxf>
  </rcc>
  <rcc rId="9825" sId="3" odxf="1" dxf="1">
    <nc r="AE176">
      <v>14</v>
    </nc>
    <odxf>
      <font>
        <sz val="10"/>
        <color auto="1"/>
      </font>
    </odxf>
    <ndxf>
      <font>
        <sz val="10"/>
        <color auto="1"/>
      </font>
    </ndxf>
  </rcc>
  <rcc rId="9826" sId="3" odxf="1" dxf="1">
    <nc r="AF176">
      <v>14.2</v>
    </nc>
    <odxf>
      <font>
        <sz val="10"/>
        <color auto="1"/>
      </font>
    </odxf>
    <ndxf>
      <font>
        <sz val="10"/>
        <color auto="1"/>
      </font>
    </ndxf>
  </rcc>
  <rcc rId="9827" sId="3" odxf="1" dxf="1">
    <nc r="AG176">
      <v>19.600000000000001</v>
    </nc>
    <odxf>
      <font>
        <sz val="10"/>
        <color auto="1"/>
      </font>
    </odxf>
    <ndxf>
      <font>
        <sz val="10"/>
        <color auto="1"/>
      </font>
    </ndxf>
  </rcc>
  <rcc rId="9828" sId="3" odxf="1" dxf="1">
    <nc r="AH176">
      <v>18.399999999999999</v>
    </nc>
    <odxf>
      <font>
        <sz val="10"/>
        <color auto="1"/>
      </font>
    </odxf>
    <ndxf>
      <font>
        <sz val="10"/>
        <color auto="1"/>
      </font>
    </ndxf>
  </rcc>
  <rcc rId="9829" sId="3" odxf="1" dxf="1">
    <nc r="AI176">
      <v>29.6</v>
    </nc>
    <odxf>
      <font>
        <sz val="10"/>
        <color auto="1"/>
      </font>
    </odxf>
    <ndxf>
      <font>
        <sz val="10"/>
        <color auto="1"/>
      </font>
    </ndxf>
  </rcc>
  <rcc rId="9830" sId="3" odxf="1" dxf="1">
    <nc r="AJ176">
      <v>15.6</v>
    </nc>
    <odxf>
      <font>
        <sz val="10"/>
        <color auto="1"/>
      </font>
    </odxf>
    <ndxf>
      <font>
        <sz val="10"/>
        <color auto="1"/>
      </font>
    </ndxf>
  </rcc>
  <rcc rId="9831" sId="3" odxf="1" dxf="1">
    <nc r="AK176">
      <v>19.2</v>
    </nc>
    <odxf>
      <font>
        <sz val="10"/>
        <color auto="1"/>
      </font>
    </odxf>
    <ndxf>
      <font>
        <sz val="10"/>
        <color auto="1"/>
      </font>
    </ndxf>
  </rcc>
  <rcc rId="9832" sId="3" odxf="1" dxf="1">
    <nc r="AL176">
      <v>14.7</v>
    </nc>
    <odxf>
      <font>
        <sz val="10"/>
        <color auto="1"/>
      </font>
    </odxf>
    <ndxf>
      <font>
        <sz val="10"/>
        <color auto="1"/>
      </font>
    </ndxf>
  </rcc>
  <rcc rId="9833" sId="3" odxf="1" dxf="1">
    <nc r="AM176">
      <v>18.2</v>
    </nc>
    <odxf>
      <font>
        <sz val="10"/>
        <color auto="1"/>
      </font>
    </odxf>
    <ndxf>
      <font>
        <sz val="10"/>
        <color auto="1"/>
      </font>
    </ndxf>
  </rcc>
  <rcc rId="9834" sId="3" odxf="1" dxf="1">
    <nc r="AN176">
      <v>10.199999999999999</v>
    </nc>
    <odxf>
      <font>
        <sz val="10"/>
        <color auto="1"/>
      </font>
    </odxf>
    <ndxf>
      <font>
        <sz val="10"/>
        <color auto="1"/>
      </font>
    </ndxf>
  </rcc>
  <rcc rId="9835" sId="3" odxf="1" dxf="1">
    <nc r="AO176">
      <v>10</v>
    </nc>
    <odxf>
      <font>
        <sz val="10"/>
        <color auto="1"/>
      </font>
    </odxf>
    <ndxf>
      <font>
        <sz val="10"/>
        <color auto="1"/>
      </font>
    </ndxf>
  </rcc>
  <rcc rId="9836" sId="3" odxf="1" dxf="1">
    <nc r="AP176">
      <v>7.7</v>
    </nc>
    <odxf>
      <font>
        <sz val="10"/>
        <color auto="1"/>
      </font>
    </odxf>
    <ndxf>
      <font>
        <sz val="10"/>
        <color auto="1"/>
      </font>
    </ndxf>
  </rcc>
  <rcc rId="9837" sId="3" odxf="1" dxf="1">
    <nc r="AQ176">
      <v>1</v>
    </nc>
    <odxf>
      <font>
        <sz val="10"/>
        <color auto="1"/>
      </font>
    </odxf>
    <ndxf>
      <font>
        <sz val="10"/>
        <color auto="1"/>
      </font>
    </ndxf>
  </rcc>
  <rcc rId="9838" sId="3" odxf="1" dxf="1">
    <nc r="AR176">
      <v>0.2</v>
    </nc>
    <odxf>
      <font>
        <sz val="10"/>
        <color auto="1"/>
      </font>
    </odxf>
    <ndxf>
      <font>
        <sz val="10"/>
        <color auto="1"/>
      </font>
    </ndxf>
  </rcc>
  <rcc rId="9839" sId="3" odxf="1" dxf="1">
    <nc r="AS176">
      <v>0</v>
    </nc>
    <odxf>
      <font>
        <sz val="10"/>
        <color auto="1"/>
      </font>
    </odxf>
    <ndxf>
      <font>
        <sz val="10"/>
        <color auto="1"/>
      </font>
    </ndxf>
  </rcc>
  <rcc rId="9840" sId="3" odxf="1" dxf="1">
    <nc r="AT176">
      <v>0</v>
    </nc>
    <odxf>
      <font>
        <sz val="10"/>
        <color auto="1"/>
      </font>
    </odxf>
    <ndxf>
      <font>
        <sz val="10"/>
        <color auto="1"/>
      </font>
    </ndxf>
  </rcc>
  <rcc rId="9841" sId="3" odxf="1" dxf="1">
    <nc r="AU176">
      <v>0</v>
    </nc>
    <odxf>
      <font>
        <sz val="10"/>
        <color auto="1"/>
      </font>
    </odxf>
    <ndxf>
      <font>
        <sz val="10"/>
        <color auto="1"/>
      </font>
    </ndxf>
  </rcc>
  <rcc rId="9842" sId="3" odxf="1" dxf="1">
    <nc r="AV176">
      <v>0</v>
    </nc>
    <odxf>
      <font>
        <sz val="10"/>
        <color auto="1"/>
      </font>
    </odxf>
    <ndxf>
      <font>
        <sz val="10"/>
        <color auto="1"/>
      </font>
    </ndxf>
  </rcc>
  <rcc rId="9843" sId="3" odxf="1" dxf="1">
    <nc r="AW176">
      <v>0</v>
    </nc>
    <odxf>
      <font>
        <sz val="10"/>
        <color auto="1"/>
      </font>
    </odxf>
    <ndxf>
      <font>
        <sz val="10"/>
        <color auto="1"/>
      </font>
    </ndxf>
  </rcc>
  <rcc rId="9844" sId="3" odxf="1" dxf="1">
    <nc r="AX176">
      <v>0</v>
    </nc>
    <odxf>
      <font>
        <sz val="10"/>
        <color auto="1"/>
      </font>
    </odxf>
    <ndxf>
      <font>
        <sz val="10"/>
        <color auto="1"/>
      </font>
    </ndxf>
  </rcc>
  <rcc rId="9845" sId="3" odxf="1" dxf="1">
    <nc r="AY176">
      <v>0</v>
    </nc>
    <odxf>
      <font>
        <sz val="10"/>
        <color auto="1"/>
      </font>
    </odxf>
    <ndxf>
      <font>
        <sz val="10"/>
        <color auto="1"/>
      </font>
    </ndxf>
  </rcc>
  <rcc rId="9846" sId="3" odxf="1" dxf="1">
    <nc r="AZ176">
      <v>0</v>
    </nc>
    <odxf>
      <font>
        <sz val="10"/>
        <color auto="1"/>
      </font>
    </odxf>
    <ndxf>
      <font>
        <sz val="10"/>
        <color auto="1"/>
      </font>
    </ndxf>
  </rcc>
  <rcc rId="9847" sId="3" odxf="1" dxf="1">
    <nc r="BA1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848" sId="3" odxf="1" dxf="1">
    <nc r="BB176">
      <v>0</v>
    </nc>
    <odxf>
      <font>
        <sz val="10"/>
        <color auto="1"/>
      </font>
    </odxf>
    <ndxf>
      <font>
        <sz val="10"/>
        <color auto="1"/>
      </font>
    </ndxf>
  </rcc>
  <rcc rId="9849" sId="3" odxf="1" dxf="1">
    <nc r="BC1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850" sId="3" odxf="1" dxf="1">
    <nc r="BD176">
      <v>0</v>
    </nc>
    <odxf>
      <font>
        <sz val="10"/>
        <color auto="1"/>
      </font>
    </odxf>
    <ndxf>
      <font>
        <sz val="10"/>
        <color auto="1"/>
      </font>
    </ndxf>
  </rcc>
  <rcc rId="9851" sId="3" odxf="1" dxf="1">
    <nc r="BE1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852" sId="3" odxf="1" dxf="1">
    <nc r="BF176">
      <v>6</v>
    </nc>
    <odxf>
      <font>
        <sz val="10"/>
        <color auto="1"/>
      </font>
    </odxf>
    <ndxf>
      <font>
        <sz val="10"/>
        <color auto="1"/>
      </font>
    </ndxf>
  </rcc>
  <rcc rId="9853" sId="3" odxf="1" dxf="1">
    <nc r="BG176">
      <v>31.6</v>
    </nc>
    <odxf>
      <font>
        <sz val="10"/>
        <color auto="1"/>
      </font>
    </odxf>
    <ndxf>
      <font>
        <sz val="10"/>
        <color auto="1"/>
      </font>
    </ndxf>
  </rcc>
  <rcc rId="9854" sId="3" odxf="1" dxf="1">
    <nc r="BH176">
      <v>0</v>
    </nc>
    <odxf>
      <font>
        <sz val="10"/>
        <color auto="1"/>
      </font>
    </odxf>
    <ndxf>
      <font>
        <sz val="10"/>
        <color auto="1"/>
      </font>
    </ndxf>
  </rcc>
  <rfmt sheetId="3" sqref="A176:XFD176" start="0" length="0">
    <dxf>
      <alignment vertical="center" wrapText="1"/>
    </dxf>
  </rfmt>
  <rcc rId="9855" sId="3" odxf="1" dxf="1">
    <oc r="A177" t="inlineStr">
      <is>
        <t>GENCO2</t>
      </is>
    </oc>
    <nc r="A177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9856" sId="3" odxf="1" dxf="1">
    <oc r="B177" t="inlineStr">
      <is>
        <t>Bình Phước</t>
      </is>
    </oc>
    <nc r="B177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177" start="0" length="0">
    <dxf>
      <font>
        <sz val="10"/>
        <color auto="1"/>
      </font>
    </dxf>
  </rfmt>
  <rfmt sheetId="3" sqref="D177" start="0" length="0">
    <dxf>
      <font>
        <sz val="10"/>
        <color auto="1"/>
      </font>
    </dxf>
  </rfmt>
  <rcc rId="9857" sId="3" odxf="1" dxf="1">
    <oc r="E177" t="inlineStr">
      <is>
        <t>NMĐMT THÁC MƠ</t>
      </is>
    </oc>
    <nc r="E177" t="inlineStr">
      <is>
        <t>NMĐMT THUẬN NAM 19</t>
      </is>
    </nc>
    <odxf>
      <font>
        <sz val="10"/>
        <color auto="1"/>
      </font>
    </odxf>
    <ndxf>
      <font>
        <sz val="10"/>
        <color auto="1"/>
      </font>
    </ndxf>
  </rcc>
  <rfmt sheetId="3" sqref="F177" start="0" length="0">
    <dxf>
      <font>
        <sz val="10"/>
        <color auto="1"/>
      </font>
    </dxf>
  </rfmt>
  <rcc rId="9858" sId="3" odxf="1" dxf="1">
    <nc r="G17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859" sId="3" odxf="1" dxf="1">
    <nc r="H177">
      <v>144.9</v>
    </nc>
    <odxf>
      <font>
        <sz val="10"/>
        <color auto="1"/>
      </font>
    </odxf>
    <ndxf>
      <font>
        <sz val="10"/>
        <color auto="1"/>
      </font>
    </ndxf>
  </rcc>
  <rfmt sheetId="3" sqref="I177" start="0" length="0">
    <dxf>
      <font>
        <sz val="10"/>
        <color auto="1"/>
      </font>
    </dxf>
  </rfmt>
  <rcc rId="9860" sId="3" odxf="1" dxf="1">
    <nc r="J177">
      <v>-0.1</v>
    </nc>
    <odxf>
      <font>
        <sz val="10"/>
        <color auto="1"/>
      </font>
    </odxf>
    <ndxf>
      <font>
        <sz val="10"/>
        <color auto="1"/>
      </font>
    </ndxf>
  </rcc>
  <rcc rId="9861" sId="3" odxf="1" dxf="1">
    <nc r="K177">
      <v>0</v>
    </nc>
    <odxf>
      <font>
        <sz val="10"/>
        <color auto="1"/>
      </font>
    </odxf>
    <ndxf>
      <font>
        <sz val="10"/>
        <color auto="1"/>
      </font>
    </ndxf>
  </rcc>
  <rcc rId="9862" sId="3" odxf="1" dxf="1">
    <nc r="L177">
      <v>0</v>
    </nc>
    <odxf>
      <font>
        <sz val="10"/>
        <color auto="1"/>
      </font>
    </odxf>
    <ndxf>
      <font>
        <sz val="10"/>
        <color auto="1"/>
      </font>
    </ndxf>
  </rcc>
  <rcc rId="9863" sId="3" odxf="1" dxf="1">
    <nc r="M177">
      <v>0</v>
    </nc>
    <odxf>
      <font>
        <sz val="10"/>
        <color auto="1"/>
      </font>
    </odxf>
    <ndxf>
      <font>
        <sz val="10"/>
        <color auto="1"/>
      </font>
    </ndxf>
  </rcc>
  <rcc rId="9864" sId="3" odxf="1" dxf="1">
    <nc r="N177">
      <v>-0.1</v>
    </nc>
    <odxf>
      <font>
        <sz val="10"/>
        <color auto="1"/>
      </font>
    </odxf>
    <ndxf>
      <font>
        <sz val="10"/>
        <color auto="1"/>
      </font>
    </ndxf>
  </rcc>
  <rcc rId="9865" sId="3" odxf="1" dxf="1">
    <nc r="O177">
      <v>0</v>
    </nc>
    <odxf>
      <font>
        <sz val="10"/>
        <color auto="1"/>
      </font>
    </odxf>
    <ndxf>
      <font>
        <sz val="10"/>
        <color auto="1"/>
      </font>
    </ndxf>
  </rcc>
  <rcc rId="9866" sId="3" odxf="1" dxf="1">
    <nc r="P177">
      <v>0</v>
    </nc>
    <odxf>
      <font>
        <sz val="10"/>
        <color auto="1"/>
      </font>
    </odxf>
    <ndxf>
      <font>
        <sz val="10"/>
        <color auto="1"/>
      </font>
    </ndxf>
  </rcc>
  <rcc rId="9867" sId="3" odxf="1" dxf="1">
    <nc r="Q177">
      <v>0</v>
    </nc>
    <odxf>
      <font>
        <sz val="10"/>
        <color auto="1"/>
      </font>
    </odxf>
    <ndxf>
      <font>
        <sz val="10"/>
        <color auto="1"/>
      </font>
    </ndxf>
  </rcc>
  <rcc rId="9868" sId="3" odxf="1" dxf="1">
    <nc r="R177">
      <v>0</v>
    </nc>
    <odxf>
      <font>
        <sz val="10"/>
        <color auto="1"/>
      </font>
    </odxf>
    <ndxf>
      <font>
        <sz val="10"/>
        <color auto="1"/>
      </font>
    </ndxf>
  </rcc>
  <rcc rId="9869" sId="3" odxf="1" dxf="1">
    <nc r="S177">
      <v>-0.1</v>
    </nc>
    <odxf>
      <font>
        <sz val="10"/>
        <color auto="1"/>
      </font>
    </odxf>
    <ndxf>
      <font>
        <sz val="10"/>
        <color auto="1"/>
      </font>
    </ndxf>
  </rcc>
  <rcc rId="9870" sId="3" odxf="1" dxf="1">
    <nc r="T177">
      <v>0</v>
    </nc>
    <odxf>
      <font>
        <sz val="10"/>
        <color auto="1"/>
      </font>
    </odxf>
    <ndxf>
      <font>
        <sz val="10"/>
        <color auto="1"/>
      </font>
    </ndxf>
  </rcc>
  <rcc rId="9871" sId="3" odxf="1" dxf="1">
    <nc r="U177">
      <v>8.6</v>
    </nc>
    <odxf>
      <font>
        <sz val="10"/>
        <color auto="1"/>
      </font>
    </odxf>
    <ndxf>
      <font>
        <sz val="10"/>
        <color auto="1"/>
      </font>
    </ndxf>
  </rcc>
  <rcc rId="9872" sId="3" odxf="1" dxf="1">
    <nc r="V177">
      <v>7.8</v>
    </nc>
    <odxf>
      <font>
        <sz val="10"/>
        <color auto="1"/>
      </font>
    </odxf>
    <ndxf>
      <font>
        <sz val="10"/>
        <color auto="1"/>
      </font>
    </ndxf>
  </rcc>
  <rcc rId="9873" sId="3" odxf="1" dxf="1">
    <nc r="W177">
      <v>7.1</v>
    </nc>
    <odxf>
      <font>
        <sz val="10"/>
        <color auto="1"/>
      </font>
    </odxf>
    <ndxf>
      <font>
        <sz val="10"/>
        <color auto="1"/>
      </font>
    </ndxf>
  </rcc>
  <rcc rId="9874" sId="3" odxf="1" dxf="1">
    <nc r="X177">
      <v>6</v>
    </nc>
    <odxf>
      <font>
        <sz val="10"/>
        <color auto="1"/>
      </font>
    </odxf>
    <ndxf>
      <font>
        <sz val="10"/>
        <color auto="1"/>
      </font>
    </ndxf>
  </rcc>
  <rcc rId="9875" sId="3" odxf="1" dxf="1">
    <nc r="Y177">
      <v>3.3</v>
    </nc>
    <odxf>
      <font>
        <sz val="10"/>
        <color auto="1"/>
      </font>
    </odxf>
    <ndxf>
      <font>
        <sz val="10"/>
        <color auto="1"/>
      </font>
    </ndxf>
  </rcc>
  <rcc rId="9876" sId="3" odxf="1" dxf="1">
    <nc r="Z177">
      <v>0.4</v>
    </nc>
    <odxf>
      <font>
        <sz val="10"/>
        <color auto="1"/>
      </font>
    </odxf>
    <ndxf>
      <font>
        <sz val="10"/>
        <color auto="1"/>
      </font>
    </ndxf>
  </rcc>
  <rcc rId="9877" sId="3" odxf="1" dxf="1">
    <nc r="AA177">
      <v>-1.4</v>
    </nc>
    <odxf>
      <font>
        <sz val="10"/>
        <color auto="1"/>
      </font>
    </odxf>
    <ndxf>
      <font>
        <sz val="10"/>
        <color auto="1"/>
      </font>
    </ndxf>
  </rcc>
  <rcc rId="9878" sId="3" odxf="1" dxf="1">
    <nc r="AB177">
      <v>-1.6</v>
    </nc>
    <odxf>
      <font>
        <sz val="10"/>
        <color auto="1"/>
      </font>
    </odxf>
    <ndxf>
      <font>
        <sz val="10"/>
        <color auto="1"/>
      </font>
    </ndxf>
  </rcc>
  <rcc rId="9879" sId="3" odxf="1" dxf="1">
    <nc r="AC177">
      <v>0.7</v>
    </nc>
    <odxf>
      <font>
        <sz val="10"/>
        <color auto="1"/>
      </font>
    </odxf>
    <ndxf>
      <font>
        <sz val="10"/>
        <color auto="1"/>
      </font>
    </ndxf>
  </rcc>
  <rcc rId="9880" sId="3" odxf="1" dxf="1">
    <nc r="AD177">
      <v>-0.3</v>
    </nc>
    <odxf>
      <font>
        <sz val="10"/>
        <color auto="1"/>
      </font>
    </odxf>
    <ndxf>
      <font>
        <sz val="10"/>
        <color auto="1"/>
      </font>
    </ndxf>
  </rcc>
  <rcc rId="9881" sId="3" odxf="1" dxf="1">
    <nc r="AE177">
      <v>-1.8</v>
    </nc>
    <odxf>
      <font>
        <sz val="10"/>
        <color auto="1"/>
      </font>
    </odxf>
    <ndxf>
      <font>
        <sz val="10"/>
        <color auto="1"/>
      </font>
    </ndxf>
  </rcc>
  <rcc rId="9882" sId="3" odxf="1" dxf="1">
    <nc r="AF177">
      <v>-0.3</v>
    </nc>
    <odxf>
      <font>
        <sz val="10"/>
        <color auto="1"/>
      </font>
    </odxf>
    <ndxf>
      <font>
        <sz val="10"/>
        <color auto="1"/>
      </font>
    </ndxf>
  </rcc>
  <rcc rId="9883" sId="3" odxf="1" dxf="1">
    <nc r="AG177">
      <v>0.1</v>
    </nc>
    <odxf>
      <font>
        <sz val="10"/>
        <color auto="1"/>
      </font>
    </odxf>
    <ndxf>
      <font>
        <sz val="10"/>
        <color auto="1"/>
      </font>
    </ndxf>
  </rcc>
  <rcc rId="9884" sId="3" odxf="1" dxf="1">
    <nc r="AH177">
      <v>-0.4</v>
    </nc>
    <odxf>
      <font>
        <sz val="10"/>
        <color auto="1"/>
      </font>
    </odxf>
    <ndxf>
      <font>
        <sz val="10"/>
        <color auto="1"/>
      </font>
    </ndxf>
  </rcc>
  <rcc rId="9885" sId="3" odxf="1" dxf="1">
    <nc r="AI177">
      <v>-0.4</v>
    </nc>
    <odxf>
      <font>
        <sz val="10"/>
        <color auto="1"/>
      </font>
    </odxf>
    <ndxf>
      <font>
        <sz val="10"/>
        <color auto="1"/>
      </font>
    </ndxf>
  </rcc>
  <rcc rId="9886" sId="3" odxf="1" dxf="1">
    <nc r="AJ177">
      <v>-1.6</v>
    </nc>
    <odxf>
      <font>
        <sz val="10"/>
        <color auto="1"/>
      </font>
    </odxf>
    <ndxf>
      <font>
        <sz val="10"/>
        <color auto="1"/>
      </font>
    </ndxf>
  </rcc>
  <rcc rId="9887" sId="3" odxf="1" dxf="1">
    <nc r="AK177">
      <v>-1</v>
    </nc>
    <odxf>
      <font>
        <sz val="10"/>
        <color auto="1"/>
      </font>
    </odxf>
    <ndxf>
      <font>
        <sz val="10"/>
        <color auto="1"/>
      </font>
    </ndxf>
  </rcc>
  <rcc rId="9888" sId="3" odxf="1" dxf="1">
    <nc r="AL177">
      <v>-1.7</v>
    </nc>
    <odxf>
      <font>
        <sz val="10"/>
        <color auto="1"/>
      </font>
    </odxf>
    <ndxf>
      <font>
        <sz val="10"/>
        <color auto="1"/>
      </font>
    </ndxf>
  </rcc>
  <rcc rId="9889" sId="3" odxf="1" dxf="1">
    <nc r="AM177">
      <v>1.9</v>
    </nc>
    <odxf>
      <font>
        <sz val="10"/>
        <color auto="1"/>
      </font>
    </odxf>
    <ndxf>
      <font>
        <sz val="10"/>
        <color auto="1"/>
      </font>
    </ndxf>
  </rcc>
  <rcc rId="9890" sId="3" odxf="1" dxf="1">
    <nc r="AN177">
      <v>1.2</v>
    </nc>
    <odxf>
      <font>
        <sz val="10"/>
        <color auto="1"/>
      </font>
    </odxf>
    <ndxf>
      <font>
        <sz val="10"/>
        <color auto="1"/>
      </font>
    </ndxf>
  </rcc>
  <rcc rId="9891" sId="3" odxf="1" dxf="1">
    <nc r="AO177">
      <v>3.1</v>
    </nc>
    <odxf>
      <font>
        <sz val="10"/>
        <color auto="1"/>
      </font>
    </odxf>
    <ndxf>
      <font>
        <sz val="10"/>
        <color auto="1"/>
      </font>
    </ndxf>
  </rcc>
  <rcc rId="9892" sId="3" odxf="1" dxf="1">
    <nc r="AP177">
      <v>4.7</v>
    </nc>
    <odxf>
      <font>
        <sz val="10"/>
        <color auto="1"/>
      </font>
    </odxf>
    <ndxf>
      <font>
        <sz val="10"/>
        <color auto="1"/>
      </font>
    </ndxf>
  </rcc>
  <rcc rId="9893" sId="3" odxf="1" dxf="1">
    <nc r="AQ177">
      <v>5.5</v>
    </nc>
    <odxf>
      <font>
        <sz val="10"/>
        <color auto="1"/>
      </font>
    </odxf>
    <ndxf>
      <font>
        <sz val="10"/>
        <color auto="1"/>
      </font>
    </ndxf>
  </rcc>
  <rcc rId="9894" sId="3" odxf="1" dxf="1">
    <nc r="AR177">
      <v>3.9</v>
    </nc>
    <odxf>
      <font>
        <sz val="10"/>
        <color auto="1"/>
      </font>
    </odxf>
    <ndxf>
      <font>
        <sz val="10"/>
        <color auto="1"/>
      </font>
    </ndxf>
  </rcc>
  <rcc rId="9895" sId="3" odxf="1" dxf="1">
    <nc r="AS177">
      <v>0</v>
    </nc>
    <odxf>
      <font>
        <sz val="10"/>
        <color auto="1"/>
      </font>
    </odxf>
    <ndxf>
      <font>
        <sz val="10"/>
        <color auto="1"/>
      </font>
    </ndxf>
  </rcc>
  <rcc rId="9896" sId="3" odxf="1" dxf="1">
    <nc r="AT177">
      <v>0</v>
    </nc>
    <odxf>
      <font>
        <sz val="10"/>
        <color auto="1"/>
      </font>
    </odxf>
    <ndxf>
      <font>
        <sz val="10"/>
        <color auto="1"/>
      </font>
    </ndxf>
  </rcc>
  <rcc rId="9897" sId="3" odxf="1" dxf="1">
    <nc r="AU177">
      <v>0</v>
    </nc>
    <odxf>
      <font>
        <sz val="10"/>
        <color auto="1"/>
      </font>
    </odxf>
    <ndxf>
      <font>
        <sz val="10"/>
        <color auto="1"/>
      </font>
    </ndxf>
  </rcc>
  <rcc rId="9898" sId="3" odxf="1" dxf="1">
    <nc r="AV177">
      <v>0</v>
    </nc>
    <odxf>
      <font>
        <sz val="10"/>
        <color auto="1"/>
      </font>
    </odxf>
    <ndxf>
      <font>
        <sz val="10"/>
        <color auto="1"/>
      </font>
    </ndxf>
  </rcc>
  <rcc rId="9899" sId="3" odxf="1" dxf="1">
    <nc r="AW177">
      <v>0</v>
    </nc>
    <odxf>
      <font>
        <sz val="10"/>
        <color auto="1"/>
      </font>
    </odxf>
    <ndxf>
      <font>
        <sz val="10"/>
        <color auto="1"/>
      </font>
    </ndxf>
  </rcc>
  <rcc rId="9900" sId="3" odxf="1" dxf="1">
    <nc r="AX177">
      <v>0</v>
    </nc>
    <odxf>
      <font>
        <sz val="10"/>
        <color auto="1"/>
      </font>
    </odxf>
    <ndxf>
      <font>
        <sz val="10"/>
        <color auto="1"/>
      </font>
    </ndxf>
  </rcc>
  <rcc rId="9901" sId="3" odxf="1" dxf="1">
    <nc r="AY177">
      <v>0</v>
    </nc>
    <odxf>
      <font>
        <sz val="10"/>
        <color auto="1"/>
      </font>
    </odxf>
    <ndxf>
      <font>
        <sz val="10"/>
        <color auto="1"/>
      </font>
    </ndxf>
  </rcc>
  <rcc rId="9902" sId="3" odxf="1" dxf="1">
    <nc r="AZ177">
      <v>0</v>
    </nc>
    <odxf>
      <font>
        <sz val="10"/>
        <color auto="1"/>
      </font>
    </odxf>
    <ndxf>
      <font>
        <sz val="10"/>
        <color auto="1"/>
      </font>
    </ndxf>
  </rcc>
  <rcc rId="9903" sId="3" odxf="1" dxf="1">
    <nc r="BA1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904" sId="3" odxf="1" dxf="1">
    <nc r="BB177">
      <v>0</v>
    </nc>
    <odxf>
      <font>
        <sz val="10"/>
        <color auto="1"/>
      </font>
    </odxf>
    <ndxf>
      <font>
        <sz val="10"/>
        <color auto="1"/>
      </font>
    </ndxf>
  </rcc>
  <rcc rId="9905" sId="3" odxf="1" dxf="1">
    <nc r="BC1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906" sId="3" odxf="1" dxf="1">
    <nc r="BD177">
      <v>0</v>
    </nc>
    <odxf>
      <font>
        <sz val="10"/>
        <color auto="1"/>
      </font>
    </odxf>
    <ndxf>
      <font>
        <sz val="10"/>
        <color auto="1"/>
      </font>
    </ndxf>
  </rcc>
  <rcc rId="9907" sId="3" odxf="1" dxf="1">
    <nc r="BE1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908" sId="3" odxf="1" dxf="1">
    <nc r="BF177">
      <v>6</v>
    </nc>
    <odxf>
      <font>
        <sz val="10"/>
        <color auto="1"/>
      </font>
    </odxf>
    <ndxf>
      <font>
        <sz val="10"/>
        <color auto="1"/>
      </font>
    </ndxf>
  </rcc>
  <rcc rId="9909" sId="3" odxf="1" dxf="1">
    <nc r="BG177">
      <v>31.6</v>
    </nc>
    <odxf>
      <font>
        <sz val="10"/>
        <color auto="1"/>
      </font>
    </odxf>
    <ndxf>
      <font>
        <sz val="10"/>
        <color auto="1"/>
      </font>
    </ndxf>
  </rcc>
  <rcc rId="9910" sId="3" odxf="1" dxf="1">
    <nc r="BH177">
      <v>0</v>
    </nc>
    <odxf>
      <font>
        <sz val="10"/>
        <color auto="1"/>
      </font>
    </odxf>
    <ndxf>
      <font>
        <sz val="10"/>
        <color auto="1"/>
      </font>
    </ndxf>
  </rcc>
  <rfmt sheetId="3" sqref="A177:XFD177" start="0" length="0">
    <dxf>
      <alignment vertical="center" wrapText="1"/>
    </dxf>
  </rfmt>
  <rcc rId="9911" sId="3" odxf="1" dxf="1">
    <oc r="A178" t="inlineStr">
      <is>
        <t>Ngoài EVN</t>
      </is>
    </oc>
    <nc r="A178" t="inlineStr">
      <is>
        <t>GENCO2</t>
      </is>
    </nc>
    <odxf>
      <font>
        <sz val="10"/>
        <color auto="1"/>
      </font>
    </odxf>
    <ndxf>
      <font>
        <sz val="10"/>
        <color auto="1"/>
      </font>
    </ndxf>
  </rcc>
  <rcc rId="9912" sId="3" odxf="1" dxf="1">
    <oc r="B178" t="inlineStr">
      <is>
        <t>Trà Vinh</t>
      </is>
    </oc>
    <nc r="B178" t="inlineStr">
      <is>
        <t>Bình Phước</t>
      </is>
    </nc>
    <odxf>
      <font>
        <sz val="10"/>
        <color auto="1"/>
      </font>
    </odxf>
    <ndxf>
      <font>
        <sz val="10"/>
        <color auto="1"/>
      </font>
    </ndxf>
  </rcc>
  <rfmt sheetId="3" sqref="C178" start="0" length="0">
    <dxf>
      <font>
        <sz val="10"/>
        <color auto="1"/>
      </font>
    </dxf>
  </rfmt>
  <rfmt sheetId="3" sqref="D178" start="0" length="0">
    <dxf>
      <font>
        <sz val="10"/>
        <color auto="1"/>
      </font>
    </dxf>
  </rfmt>
  <rcc rId="9913" sId="3" odxf="1" dxf="1">
    <oc r="E178" t="inlineStr">
      <is>
        <t>NMĐMT TRUNG NAM TRÀ VINH</t>
      </is>
    </oc>
    <nc r="E178" t="inlineStr">
      <is>
        <t>NMĐMT THÁC MƠ</t>
      </is>
    </nc>
    <odxf>
      <font>
        <sz val="10"/>
        <color auto="1"/>
      </font>
    </odxf>
    <ndxf>
      <font>
        <sz val="10"/>
        <color auto="1"/>
      </font>
    </ndxf>
  </rcc>
  <rfmt sheetId="3" sqref="F178" start="0" length="0">
    <dxf>
      <font>
        <sz val="10"/>
        <color auto="1"/>
      </font>
    </dxf>
  </rfmt>
  <rcc rId="9914" sId="3" odxf="1" dxf="1">
    <nc r="G17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915" sId="3" odxf="1" dxf="1">
    <nc r="H178">
      <v>154.80000000000001</v>
    </nc>
    <odxf>
      <font>
        <sz val="10"/>
        <color auto="1"/>
      </font>
    </odxf>
    <ndxf>
      <font>
        <sz val="10"/>
        <color auto="1"/>
      </font>
    </ndxf>
  </rcc>
  <rfmt sheetId="3" sqref="I178" start="0" length="0">
    <dxf>
      <font>
        <sz val="10"/>
        <color auto="1"/>
      </font>
    </dxf>
  </rfmt>
  <rcc rId="9916" sId="3" odxf="1" dxf="1">
    <nc r="J178">
      <v>0.2</v>
    </nc>
    <odxf>
      <font>
        <sz val="10"/>
        <color auto="1"/>
      </font>
    </odxf>
    <ndxf>
      <font>
        <sz val="10"/>
        <color auto="1"/>
      </font>
    </ndxf>
  </rcc>
  <rcc rId="9917" sId="3" odxf="1" dxf="1">
    <nc r="K178">
      <v>0.2</v>
    </nc>
    <odxf>
      <font>
        <sz val="10"/>
        <color auto="1"/>
      </font>
    </odxf>
    <ndxf>
      <font>
        <sz val="10"/>
        <color auto="1"/>
      </font>
    </ndxf>
  </rcc>
  <rcc rId="9918" sId="3" odxf="1" dxf="1">
    <nc r="L178">
      <v>0.2</v>
    </nc>
    <odxf>
      <font>
        <sz val="10"/>
        <color auto="1"/>
      </font>
    </odxf>
    <ndxf>
      <font>
        <sz val="10"/>
        <color auto="1"/>
      </font>
    </ndxf>
  </rcc>
  <rcc rId="9919" sId="3" odxf="1" dxf="1">
    <nc r="M178">
      <v>0.2</v>
    </nc>
    <odxf>
      <font>
        <sz val="10"/>
        <color auto="1"/>
      </font>
    </odxf>
    <ndxf>
      <font>
        <sz val="10"/>
        <color auto="1"/>
      </font>
    </ndxf>
  </rcc>
  <rcc rId="9920" sId="3" odxf="1" dxf="1">
    <nc r="N178">
      <v>0.2</v>
    </nc>
    <odxf>
      <font>
        <sz val="10"/>
        <color auto="1"/>
      </font>
    </odxf>
    <ndxf>
      <font>
        <sz val="10"/>
        <color auto="1"/>
      </font>
    </ndxf>
  </rcc>
  <rcc rId="9921" sId="3" odxf="1" dxf="1">
    <nc r="O178">
      <v>0.1</v>
    </nc>
    <odxf>
      <font>
        <sz val="10"/>
        <color auto="1"/>
      </font>
    </odxf>
    <ndxf>
      <font>
        <sz val="10"/>
        <color auto="1"/>
      </font>
    </ndxf>
  </rcc>
  <rcc rId="9922" sId="3" odxf="1" dxf="1">
    <nc r="P178">
      <v>0.1</v>
    </nc>
    <odxf>
      <font>
        <sz val="10"/>
        <color auto="1"/>
      </font>
    </odxf>
    <ndxf>
      <font>
        <sz val="10"/>
        <color auto="1"/>
      </font>
    </ndxf>
  </rcc>
  <rcc rId="9923" sId="3" odxf="1" dxf="1">
    <nc r="Q178">
      <v>0.1</v>
    </nc>
    <odxf>
      <font>
        <sz val="10"/>
        <color auto="1"/>
      </font>
    </odxf>
    <ndxf>
      <font>
        <sz val="10"/>
        <color auto="1"/>
      </font>
    </ndxf>
  </rcc>
  <rcc rId="9924" sId="3" odxf="1" dxf="1">
    <nc r="R178">
      <v>0.1</v>
    </nc>
    <odxf>
      <font>
        <sz val="10"/>
        <color auto="1"/>
      </font>
    </odxf>
    <ndxf>
      <font>
        <sz val="10"/>
        <color auto="1"/>
      </font>
    </ndxf>
  </rcc>
  <rcc rId="9925" sId="3" odxf="1" dxf="1">
    <nc r="S178">
      <v>0.1</v>
    </nc>
    <odxf>
      <font>
        <sz val="10"/>
        <color auto="1"/>
      </font>
    </odxf>
    <ndxf>
      <font>
        <sz val="10"/>
        <color auto="1"/>
      </font>
    </ndxf>
  </rcc>
  <rcc rId="9926" sId="3" odxf="1" dxf="1">
    <nc r="T178">
      <v>0.1</v>
    </nc>
    <odxf>
      <font>
        <sz val="10"/>
        <color auto="1"/>
      </font>
    </odxf>
    <ndxf>
      <font>
        <sz val="10"/>
        <color auto="1"/>
      </font>
    </ndxf>
  </rcc>
  <rcc rId="9927" sId="3" odxf="1" dxf="1">
    <nc r="U178">
      <v>1.3</v>
    </nc>
    <odxf>
      <font>
        <sz val="10"/>
        <color auto="1"/>
      </font>
    </odxf>
    <ndxf>
      <font>
        <sz val="10"/>
        <color auto="1"/>
      </font>
    </ndxf>
  </rcc>
  <rcc rId="9928" sId="3" odxf="1" dxf="1">
    <nc r="V178">
      <v>2.1</v>
    </nc>
    <odxf>
      <font>
        <sz val="10"/>
        <color auto="1"/>
      </font>
    </odxf>
    <ndxf>
      <font>
        <sz val="10"/>
        <color auto="1"/>
      </font>
    </ndxf>
  </rcc>
  <rcc rId="9929" sId="3" odxf="1" dxf="1">
    <nc r="W178">
      <v>2.5</v>
    </nc>
    <odxf>
      <font>
        <sz val="10"/>
        <color auto="1"/>
      </font>
    </odxf>
    <ndxf>
      <font>
        <sz val="10"/>
        <color auto="1"/>
      </font>
    </ndxf>
  </rcc>
  <rcc rId="9930" sId="3" odxf="1" dxf="1">
    <nc r="X178">
      <v>2.4</v>
    </nc>
    <odxf>
      <font>
        <sz val="10"/>
        <color auto="1"/>
      </font>
    </odxf>
    <ndxf>
      <font>
        <sz val="10"/>
        <color auto="1"/>
      </font>
    </ndxf>
  </rcc>
  <rcc rId="9931" sId="3" odxf="1" dxf="1">
    <nc r="Y178">
      <v>5</v>
    </nc>
    <odxf>
      <font>
        <sz val="10"/>
        <color auto="1"/>
      </font>
    </odxf>
    <ndxf>
      <font>
        <sz val="10"/>
        <color auto="1"/>
      </font>
    </ndxf>
  </rcc>
  <rcc rId="9932" sId="3" odxf="1" dxf="1">
    <nc r="Z178">
      <v>3.8</v>
    </nc>
    <odxf>
      <font>
        <sz val="10"/>
        <color auto="1"/>
      </font>
    </odxf>
    <ndxf>
      <font>
        <sz val="10"/>
        <color auto="1"/>
      </font>
    </ndxf>
  </rcc>
  <rcc rId="9933" sId="3" odxf="1" dxf="1">
    <nc r="AA178">
      <v>7.8</v>
    </nc>
    <odxf>
      <font>
        <sz val="10"/>
        <color auto="1"/>
      </font>
    </odxf>
    <ndxf>
      <font>
        <sz val="10"/>
        <color auto="1"/>
      </font>
    </ndxf>
  </rcc>
  <rcc rId="9934" sId="3" odxf="1" dxf="1">
    <nc r="AB178">
      <v>9.8000000000000007</v>
    </nc>
    <odxf>
      <font>
        <sz val="10"/>
        <color auto="1"/>
      </font>
    </odxf>
    <ndxf>
      <font>
        <sz val="10"/>
        <color auto="1"/>
      </font>
    </ndxf>
  </rcc>
  <rcc rId="9935" sId="3" odxf="1" dxf="1">
    <nc r="AC178">
      <v>23.2</v>
    </nc>
    <odxf>
      <font>
        <sz val="10"/>
        <color auto="1"/>
      </font>
    </odxf>
    <ndxf>
      <font>
        <sz val="10"/>
        <color auto="1"/>
      </font>
    </ndxf>
  </rcc>
  <rcc rId="9936" sId="3" odxf="1" dxf="1">
    <nc r="AD178">
      <v>23.4</v>
    </nc>
    <odxf>
      <font>
        <sz val="10"/>
        <color auto="1"/>
      </font>
    </odxf>
    <ndxf>
      <font>
        <sz val="10"/>
        <color auto="1"/>
      </font>
    </ndxf>
  </rcc>
  <rcc rId="9937" sId="3" odxf="1" dxf="1">
    <nc r="AE178">
      <v>31.1</v>
    </nc>
    <odxf>
      <font>
        <sz val="10"/>
        <color auto="1"/>
      </font>
    </odxf>
    <ndxf>
      <font>
        <sz val="10"/>
        <color auto="1"/>
      </font>
    </ndxf>
  </rcc>
  <rcc rId="9938" sId="3" odxf="1" dxf="1">
    <nc r="AF178">
      <v>18.2</v>
    </nc>
    <odxf>
      <font>
        <sz val="10"/>
        <color auto="1"/>
      </font>
    </odxf>
    <ndxf>
      <font>
        <sz val="10"/>
        <color auto="1"/>
      </font>
    </ndxf>
  </rcc>
  <rcc rId="9939" sId="3" odxf="1" dxf="1">
    <nc r="AG178">
      <v>15</v>
    </nc>
    <odxf>
      <font>
        <sz val="10"/>
        <color auto="1"/>
      </font>
    </odxf>
    <ndxf>
      <font>
        <sz val="10"/>
        <color auto="1"/>
      </font>
    </ndxf>
  </rcc>
  <rcc rId="9940" sId="3" odxf="1" dxf="1">
    <nc r="AH178">
      <v>24.2</v>
    </nc>
    <odxf>
      <font>
        <sz val="10"/>
        <color auto="1"/>
      </font>
    </odxf>
    <ndxf>
      <font>
        <sz val="10"/>
        <color auto="1"/>
      </font>
    </ndxf>
  </rcc>
  <rcc rId="9941" sId="3" odxf="1" dxf="1">
    <nc r="AI178">
      <v>17.7</v>
    </nc>
    <odxf>
      <font>
        <sz val="10"/>
        <color auto="1"/>
      </font>
    </odxf>
    <ndxf>
      <font>
        <sz val="10"/>
        <color auto="1"/>
      </font>
    </ndxf>
  </rcc>
  <rcc rId="9942" sId="3" odxf="1" dxf="1">
    <nc r="AJ178">
      <v>19.100000000000001</v>
    </nc>
    <odxf>
      <font>
        <sz val="10"/>
        <color auto="1"/>
      </font>
    </odxf>
    <ndxf>
      <font>
        <sz val="10"/>
        <color auto="1"/>
      </font>
    </ndxf>
  </rcc>
  <rcc rId="9943" sId="3" odxf="1" dxf="1">
    <nc r="AK178">
      <v>11</v>
    </nc>
    <odxf>
      <font>
        <sz val="10"/>
        <color auto="1"/>
      </font>
    </odxf>
    <ndxf>
      <font>
        <sz val="10"/>
        <color auto="1"/>
      </font>
    </ndxf>
  </rcc>
  <rcc rId="9944" sId="3" odxf="1" dxf="1">
    <nc r="AL178">
      <v>26.3</v>
    </nc>
    <odxf>
      <font>
        <sz val="10"/>
        <color auto="1"/>
      </font>
    </odxf>
    <ndxf>
      <font>
        <sz val="10"/>
        <color auto="1"/>
      </font>
    </ndxf>
  </rcc>
  <rcc rId="9945" sId="3" odxf="1" dxf="1">
    <nc r="AM178">
      <v>14.6</v>
    </nc>
    <odxf>
      <font>
        <sz val="10"/>
        <color auto="1"/>
      </font>
    </odxf>
    <ndxf>
      <font>
        <sz val="10"/>
        <color auto="1"/>
      </font>
    </ndxf>
  </rcc>
  <rcc rId="9946" sId="3" odxf="1" dxf="1">
    <nc r="AN178">
      <v>7.6</v>
    </nc>
    <odxf>
      <font>
        <sz val="10"/>
        <color auto="1"/>
      </font>
    </odxf>
    <ndxf>
      <font>
        <sz val="10"/>
        <color auto="1"/>
      </font>
    </ndxf>
  </rcc>
  <rcc rId="9947" sId="3" odxf="1" dxf="1">
    <nc r="AO178">
      <v>5.9</v>
    </nc>
    <odxf>
      <font>
        <sz val="10"/>
        <color auto="1"/>
      </font>
    </odxf>
    <ndxf>
      <font>
        <sz val="10"/>
        <color auto="1"/>
      </font>
    </ndxf>
  </rcc>
  <rcc rId="9948" sId="3" odxf="1" dxf="1">
    <nc r="AP178">
      <v>5.3</v>
    </nc>
    <odxf>
      <font>
        <sz val="10"/>
        <color auto="1"/>
      </font>
    </odxf>
    <ndxf>
      <font>
        <sz val="10"/>
        <color auto="1"/>
      </font>
    </ndxf>
  </rcc>
  <rcc rId="9949" sId="3" odxf="1" dxf="1">
    <nc r="AQ178">
      <v>3.8</v>
    </nc>
    <odxf>
      <font>
        <sz val="10"/>
        <color auto="1"/>
      </font>
    </odxf>
    <ndxf>
      <font>
        <sz val="10"/>
        <color auto="1"/>
      </font>
    </ndxf>
  </rcc>
  <rcc rId="9950" sId="3" odxf="1" dxf="1">
    <nc r="AR178">
      <v>0.1</v>
    </nc>
    <odxf>
      <font>
        <sz val="10"/>
        <color auto="1"/>
      </font>
    </odxf>
    <ndxf>
      <font>
        <sz val="10"/>
        <color auto="1"/>
      </font>
    </ndxf>
  </rcc>
  <rcc rId="9951" sId="3" odxf="1" dxf="1">
    <nc r="AS178">
      <v>0.2</v>
    </nc>
    <odxf>
      <font>
        <sz val="10"/>
        <color auto="1"/>
      </font>
    </odxf>
    <ndxf>
      <font>
        <sz val="10"/>
        <color auto="1"/>
      </font>
    </ndxf>
  </rcc>
  <rcc rId="9952" sId="3" odxf="1" dxf="1">
    <nc r="AT178">
      <v>0.2</v>
    </nc>
    <odxf>
      <font>
        <sz val="10"/>
        <color auto="1"/>
      </font>
    </odxf>
    <ndxf>
      <font>
        <sz val="10"/>
        <color auto="1"/>
      </font>
    </ndxf>
  </rcc>
  <rcc rId="9953" sId="3" odxf="1" dxf="1">
    <nc r="AU178">
      <v>0.2</v>
    </nc>
    <odxf>
      <font>
        <sz val="10"/>
        <color auto="1"/>
      </font>
    </odxf>
    <ndxf>
      <font>
        <sz val="10"/>
        <color auto="1"/>
      </font>
    </ndxf>
  </rcc>
  <rcc rId="9954" sId="3" odxf="1" dxf="1">
    <nc r="AV178">
      <v>0.2</v>
    </nc>
    <odxf>
      <font>
        <sz val="10"/>
        <color auto="1"/>
      </font>
    </odxf>
    <ndxf>
      <font>
        <sz val="10"/>
        <color auto="1"/>
      </font>
    </ndxf>
  </rcc>
  <rcc rId="9955" sId="3" odxf="1" dxf="1">
    <nc r="AW178">
      <v>0.2</v>
    </nc>
    <odxf>
      <font>
        <sz val="10"/>
        <color auto="1"/>
      </font>
    </odxf>
    <ndxf>
      <font>
        <sz val="10"/>
        <color auto="1"/>
      </font>
    </ndxf>
  </rcc>
  <rcc rId="9956" sId="3" odxf="1" dxf="1">
    <nc r="AX178">
      <v>0.2</v>
    </nc>
    <odxf>
      <font>
        <sz val="10"/>
        <color auto="1"/>
      </font>
    </odxf>
    <ndxf>
      <font>
        <sz val="10"/>
        <color auto="1"/>
      </font>
    </ndxf>
  </rcc>
  <rcc rId="9957" sId="3" odxf="1" dxf="1">
    <nc r="AY178">
      <v>0.2</v>
    </nc>
    <odxf>
      <font>
        <sz val="10"/>
        <color auto="1"/>
      </font>
    </odxf>
    <ndxf>
      <font>
        <sz val="10"/>
        <color auto="1"/>
      </font>
    </ndxf>
  </rcc>
  <rcc rId="9958" sId="3" odxf="1" dxf="1">
    <nc r="AZ178">
      <v>0.3</v>
    </nc>
    <odxf>
      <font>
        <sz val="10"/>
        <color auto="1"/>
      </font>
    </odxf>
    <ndxf>
      <font>
        <sz val="10"/>
        <color auto="1"/>
      </font>
    </ndxf>
  </rcc>
  <rcc rId="9959" sId="3" odxf="1" dxf="1">
    <nc r="BA1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960" sId="3" odxf="1" dxf="1">
    <nc r="BB178">
      <v>0.3</v>
    </nc>
    <odxf>
      <font>
        <sz val="10"/>
        <color auto="1"/>
      </font>
    </odxf>
    <ndxf>
      <font>
        <sz val="10"/>
        <color auto="1"/>
      </font>
    </ndxf>
  </rcc>
  <rcc rId="9961" sId="3" odxf="1" dxf="1">
    <nc r="BC1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962" sId="3" odxf="1" dxf="1">
    <nc r="BD178">
      <v>0.3</v>
    </nc>
    <odxf>
      <font>
        <sz val="10"/>
        <color auto="1"/>
      </font>
    </odxf>
    <ndxf>
      <font>
        <sz val="10"/>
        <color auto="1"/>
      </font>
    </ndxf>
  </rcc>
  <rcc rId="9963" sId="3" odxf="1" dxf="1">
    <nc r="BE1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9964" sId="3" odxf="1" dxf="1">
    <nc r="BF178">
      <v>6.5</v>
    </nc>
    <odxf>
      <font>
        <sz val="10"/>
        <color auto="1"/>
      </font>
    </odxf>
    <ndxf>
      <font>
        <sz val="10"/>
        <color auto="1"/>
      </font>
    </ndxf>
  </rcc>
  <rcc rId="9965" sId="3" odxf="1" dxf="1">
    <nc r="BG178">
      <v>39.200000000000003</v>
    </nc>
    <odxf>
      <font>
        <sz val="10"/>
        <color auto="1"/>
      </font>
    </odxf>
    <ndxf>
      <font>
        <sz val="10"/>
        <color auto="1"/>
      </font>
    </ndxf>
  </rcc>
  <rcc rId="9966" sId="3" odxf="1" dxf="1">
    <nc r="BH178">
      <v>0.1</v>
    </nc>
    <odxf>
      <font>
        <sz val="10"/>
        <color auto="1"/>
      </font>
    </odxf>
    <ndxf>
      <font>
        <sz val="10"/>
        <color auto="1"/>
      </font>
    </ndxf>
  </rcc>
  <rfmt sheetId="3" sqref="A178:XFD178" start="0" length="0">
    <dxf>
      <alignment vertical="center" wrapText="1"/>
    </dxf>
  </rfmt>
  <rcc rId="9967" sId="3" odxf="1" dxf="1">
    <oc r="A179" t="inlineStr">
      <is>
        <t>Ngoài EVN</t>
      </is>
    </oc>
    <nc r="A179" t="inlineStr">
      <is>
        <t>GENCO2</t>
      </is>
    </nc>
    <odxf>
      <font>
        <sz val="10"/>
        <color auto="1"/>
      </font>
    </odxf>
    <ndxf>
      <font>
        <sz val="10"/>
        <color auto="1"/>
      </font>
    </ndxf>
  </rcc>
  <rcc rId="9968" sId="3" odxf="1" dxf="1">
    <oc r="B179" t="inlineStr">
      <is>
        <t>Trà Vinh</t>
      </is>
    </oc>
    <nc r="B179" t="inlineStr">
      <is>
        <t>Bình Phước</t>
      </is>
    </nc>
    <odxf>
      <font>
        <sz val="10"/>
        <color auto="1"/>
      </font>
    </odxf>
    <ndxf>
      <font>
        <sz val="10"/>
        <color auto="1"/>
      </font>
    </ndxf>
  </rcc>
  <rfmt sheetId="3" sqref="C179" start="0" length="0">
    <dxf>
      <font>
        <sz val="10"/>
        <color auto="1"/>
      </font>
    </dxf>
  </rfmt>
  <rfmt sheetId="3" sqref="D179" start="0" length="0">
    <dxf>
      <font>
        <sz val="10"/>
        <color auto="1"/>
      </font>
    </dxf>
  </rfmt>
  <rcc rId="9969" sId="3" odxf="1" dxf="1">
    <oc r="E179" t="inlineStr">
      <is>
        <t>NMĐMT TRUNG NAM TRÀ VINH</t>
      </is>
    </oc>
    <nc r="E179" t="inlineStr">
      <is>
        <t>NMĐMT THÁC MƠ</t>
      </is>
    </nc>
    <odxf>
      <font>
        <sz val="10"/>
        <color auto="1"/>
      </font>
    </odxf>
    <ndxf>
      <font>
        <sz val="10"/>
        <color auto="1"/>
      </font>
    </ndxf>
  </rcc>
  <rfmt sheetId="3" sqref="F179" start="0" length="0">
    <dxf>
      <font>
        <sz val="10"/>
        <color auto="1"/>
      </font>
    </dxf>
  </rfmt>
  <rcc rId="9970" sId="3" odxf="1" dxf="1">
    <nc r="G17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9971" sId="3" odxf="1" dxf="1">
    <nc r="H179">
      <v>154.80000000000001</v>
    </nc>
    <odxf>
      <font>
        <sz val="10"/>
        <color auto="1"/>
      </font>
    </odxf>
    <ndxf>
      <font>
        <sz val="10"/>
        <color auto="1"/>
      </font>
    </ndxf>
  </rcc>
  <rfmt sheetId="3" sqref="I179" start="0" length="0">
    <dxf>
      <font>
        <sz val="10"/>
        <color auto="1"/>
      </font>
    </dxf>
  </rfmt>
  <rcc rId="9972" sId="3" odxf="1" dxf="1">
    <nc r="J179">
      <v>-0.6</v>
    </nc>
    <odxf>
      <font>
        <sz val="10"/>
        <color auto="1"/>
      </font>
    </odxf>
    <ndxf>
      <font>
        <sz val="10"/>
        <color auto="1"/>
      </font>
    </ndxf>
  </rcc>
  <rcc rId="9973" sId="3" odxf="1" dxf="1">
    <nc r="K179">
      <v>-0.4</v>
    </nc>
    <odxf>
      <font>
        <sz val="10"/>
        <color auto="1"/>
      </font>
    </odxf>
    <ndxf>
      <font>
        <sz val="10"/>
        <color auto="1"/>
      </font>
    </ndxf>
  </rcc>
  <rcc rId="9974" sId="3" odxf="1" dxf="1">
    <nc r="L179">
      <v>-0.7</v>
    </nc>
    <odxf>
      <font>
        <sz val="10"/>
        <color auto="1"/>
      </font>
    </odxf>
    <ndxf>
      <font>
        <sz val="10"/>
        <color auto="1"/>
      </font>
    </ndxf>
  </rcc>
  <rcc rId="9975" sId="3" odxf="1" dxf="1">
    <nc r="M179">
      <v>-0.4</v>
    </nc>
    <odxf>
      <font>
        <sz val="10"/>
        <color auto="1"/>
      </font>
    </odxf>
    <ndxf>
      <font>
        <sz val="10"/>
        <color auto="1"/>
      </font>
    </ndxf>
  </rcc>
  <rcc rId="9976" sId="3" odxf="1" dxf="1">
    <nc r="N179">
      <v>-1.6</v>
    </nc>
    <odxf>
      <font>
        <sz val="10"/>
        <color auto="1"/>
      </font>
    </odxf>
    <ndxf>
      <font>
        <sz val="10"/>
        <color auto="1"/>
      </font>
    </ndxf>
  </rcc>
  <rcc rId="9977" sId="3" odxf="1" dxf="1">
    <nc r="O179">
      <v>-1.7</v>
    </nc>
    <odxf>
      <font>
        <sz val="10"/>
        <color auto="1"/>
      </font>
    </odxf>
    <ndxf>
      <font>
        <sz val="10"/>
        <color auto="1"/>
      </font>
    </ndxf>
  </rcc>
  <rcc rId="9978" sId="3" odxf="1" dxf="1">
    <nc r="P179">
      <v>-2.4</v>
    </nc>
    <odxf>
      <font>
        <sz val="10"/>
        <color auto="1"/>
      </font>
    </odxf>
    <ndxf>
      <font>
        <sz val="10"/>
        <color auto="1"/>
      </font>
    </ndxf>
  </rcc>
  <rcc rId="9979" sId="3" odxf="1" dxf="1">
    <nc r="Q179">
      <v>-2.2000000000000002</v>
    </nc>
    <odxf>
      <font>
        <sz val="10"/>
        <color auto="1"/>
      </font>
    </odxf>
    <ndxf>
      <font>
        <sz val="10"/>
        <color auto="1"/>
      </font>
    </ndxf>
  </rcc>
  <rcc rId="9980" sId="3" odxf="1" dxf="1">
    <nc r="R179">
      <v>-1.9</v>
    </nc>
    <odxf>
      <font>
        <sz val="10"/>
        <color auto="1"/>
      </font>
    </odxf>
    <ndxf>
      <font>
        <sz val="10"/>
        <color auto="1"/>
      </font>
    </ndxf>
  </rcc>
  <rcc rId="9981" sId="3" odxf="1" dxf="1">
    <nc r="S179">
      <v>-2.7</v>
    </nc>
    <odxf>
      <font>
        <sz val="10"/>
        <color auto="1"/>
      </font>
    </odxf>
    <ndxf>
      <font>
        <sz val="10"/>
        <color auto="1"/>
      </font>
    </ndxf>
  </rcc>
  <rcc rId="9982" sId="3" odxf="1" dxf="1">
    <nc r="T179">
      <v>-1.9</v>
    </nc>
    <odxf>
      <font>
        <sz val="10"/>
        <color auto="1"/>
      </font>
    </odxf>
    <ndxf>
      <font>
        <sz val="10"/>
        <color auto="1"/>
      </font>
    </ndxf>
  </rcc>
  <rcc rId="9983" sId="3" odxf="1" dxf="1">
    <nc r="U179">
      <v>-2.6</v>
    </nc>
    <odxf>
      <font>
        <sz val="10"/>
        <color auto="1"/>
      </font>
    </odxf>
    <ndxf>
      <font>
        <sz val="10"/>
        <color auto="1"/>
      </font>
    </ndxf>
  </rcc>
  <rcc rId="9984" sId="3" odxf="1" dxf="1">
    <nc r="V179">
      <v>-6.8</v>
    </nc>
    <odxf>
      <font>
        <sz val="10"/>
        <color auto="1"/>
      </font>
    </odxf>
    <ndxf>
      <font>
        <sz val="10"/>
        <color auto="1"/>
      </font>
    </ndxf>
  </rcc>
  <rcc rId="9985" sId="3" odxf="1" dxf="1">
    <nc r="W179">
      <v>-7.5</v>
    </nc>
    <odxf>
      <font>
        <sz val="10"/>
        <color auto="1"/>
      </font>
    </odxf>
    <ndxf>
      <font>
        <sz val="10"/>
        <color auto="1"/>
      </font>
    </ndxf>
  </rcc>
  <rcc rId="9986" sId="3" odxf="1" dxf="1">
    <nc r="X179">
      <v>-5.6</v>
    </nc>
    <odxf>
      <font>
        <sz val="10"/>
        <color auto="1"/>
      </font>
    </odxf>
    <ndxf>
      <font>
        <sz val="10"/>
        <color auto="1"/>
      </font>
    </ndxf>
  </rcc>
  <rcc rId="9987" sId="3" odxf="1" dxf="1">
    <nc r="Y179">
      <v>-2.7</v>
    </nc>
    <odxf>
      <font>
        <sz val="10"/>
        <color auto="1"/>
      </font>
    </odxf>
    <ndxf>
      <font>
        <sz val="10"/>
        <color auto="1"/>
      </font>
    </ndxf>
  </rcc>
  <rcc rId="9988" sId="3" odxf="1" dxf="1">
    <nc r="Z179">
      <v>3.4</v>
    </nc>
    <odxf>
      <font>
        <sz val="10"/>
        <color auto="1"/>
      </font>
    </odxf>
    <ndxf>
      <font>
        <sz val="10"/>
        <color auto="1"/>
      </font>
    </ndxf>
  </rcc>
  <rcc rId="9989" sId="3" odxf="1" dxf="1">
    <nc r="AA179">
      <v>-4</v>
    </nc>
    <odxf>
      <font>
        <sz val="10"/>
        <color auto="1"/>
      </font>
    </odxf>
    <ndxf>
      <font>
        <sz val="10"/>
        <color auto="1"/>
      </font>
    </ndxf>
  </rcc>
  <rcc rId="9990" sId="3" odxf="1" dxf="1">
    <nc r="AB179">
      <v>-1.3</v>
    </nc>
    <odxf>
      <font>
        <sz val="10"/>
        <color auto="1"/>
      </font>
    </odxf>
    <ndxf>
      <font>
        <sz val="10"/>
        <color auto="1"/>
      </font>
    </ndxf>
  </rcc>
  <rcc rId="9991" sId="3" odxf="1" dxf="1">
    <nc r="AC179">
      <v>7.1</v>
    </nc>
    <odxf>
      <font>
        <sz val="10"/>
        <color auto="1"/>
      </font>
    </odxf>
    <ndxf>
      <font>
        <sz val="10"/>
        <color auto="1"/>
      </font>
    </ndxf>
  </rcc>
  <rcc rId="9992" sId="3" odxf="1" dxf="1">
    <nc r="AD179">
      <v>0.2</v>
    </nc>
    <odxf>
      <font>
        <sz val="10"/>
        <color auto="1"/>
      </font>
    </odxf>
    <ndxf>
      <font>
        <sz val="10"/>
        <color auto="1"/>
      </font>
    </ndxf>
  </rcc>
  <rcc rId="9993" sId="3" odxf="1" dxf="1">
    <nc r="AE179">
      <v>7.9</v>
    </nc>
    <odxf>
      <font>
        <sz val="10"/>
        <color auto="1"/>
      </font>
    </odxf>
    <ndxf>
      <font>
        <sz val="10"/>
        <color auto="1"/>
      </font>
    </ndxf>
  </rcc>
  <rcc rId="9994" sId="3" odxf="1" dxf="1">
    <nc r="AF179">
      <v>12.2</v>
    </nc>
    <odxf>
      <font>
        <sz val="10"/>
        <color auto="1"/>
      </font>
    </odxf>
    <ndxf>
      <font>
        <sz val="10"/>
        <color auto="1"/>
      </font>
    </ndxf>
  </rcc>
  <rcc rId="9995" sId="3" odxf="1" dxf="1">
    <nc r="AG179">
      <v>9.3000000000000007</v>
    </nc>
    <odxf>
      <font>
        <sz val="10"/>
        <color auto="1"/>
      </font>
    </odxf>
    <ndxf>
      <font>
        <sz val="10"/>
        <color auto="1"/>
      </font>
    </ndxf>
  </rcc>
  <rcc rId="9996" sId="3" odxf="1" dxf="1">
    <nc r="AH179">
      <v>5.6</v>
    </nc>
    <odxf>
      <font>
        <sz val="10"/>
        <color auto="1"/>
      </font>
    </odxf>
    <ndxf>
      <font>
        <sz val="10"/>
        <color auto="1"/>
      </font>
    </ndxf>
  </rcc>
  <rcc rId="9997" sId="3" odxf="1" dxf="1">
    <nc r="AI179">
      <v>-4.0999999999999996</v>
    </nc>
    <odxf>
      <font>
        <sz val="10"/>
        <color auto="1"/>
      </font>
    </odxf>
    <ndxf>
      <font>
        <sz val="10"/>
        <color auto="1"/>
      </font>
    </ndxf>
  </rcc>
  <rcc rId="9998" sId="3" odxf="1" dxf="1">
    <nc r="AJ179">
      <v>0.1</v>
    </nc>
    <odxf>
      <font>
        <sz val="10"/>
        <color auto="1"/>
      </font>
    </odxf>
    <ndxf>
      <font>
        <sz val="10"/>
        <color auto="1"/>
      </font>
    </ndxf>
  </rcc>
  <rcc rId="9999" sId="3" odxf="1" dxf="1">
    <nc r="AK179">
      <v>-4.5</v>
    </nc>
    <odxf>
      <font>
        <sz val="10"/>
        <color auto="1"/>
      </font>
    </odxf>
    <ndxf>
      <font>
        <sz val="10"/>
        <color auto="1"/>
      </font>
    </ndxf>
  </rcc>
  <rcc rId="10000" sId="3" odxf="1" dxf="1">
    <nc r="AL179">
      <v>-10.1</v>
    </nc>
    <odxf>
      <font>
        <sz val="10"/>
        <color auto="1"/>
      </font>
    </odxf>
    <ndxf>
      <font>
        <sz val="10"/>
        <color auto="1"/>
      </font>
    </ndxf>
  </rcc>
  <rcc rId="10001" sId="3" odxf="1" dxf="1">
    <nc r="AM179">
      <v>-10.4</v>
    </nc>
    <odxf>
      <font>
        <sz val="10"/>
        <color auto="1"/>
      </font>
    </odxf>
    <ndxf>
      <font>
        <sz val="10"/>
        <color auto="1"/>
      </font>
    </ndxf>
  </rcc>
  <rcc rId="10002" sId="3" odxf="1" dxf="1">
    <nc r="AN179">
      <v>-10.9</v>
    </nc>
    <odxf>
      <font>
        <sz val="10"/>
        <color auto="1"/>
      </font>
    </odxf>
    <ndxf>
      <font>
        <sz val="10"/>
        <color auto="1"/>
      </font>
    </ndxf>
  </rcc>
  <rcc rId="10003" sId="3" odxf="1" dxf="1">
    <nc r="AO179">
      <v>1.9</v>
    </nc>
    <odxf>
      <font>
        <sz val="10"/>
        <color auto="1"/>
      </font>
    </odxf>
    <ndxf>
      <font>
        <sz val="10"/>
        <color auto="1"/>
      </font>
    </ndxf>
  </rcc>
  <rcc rId="10004" sId="3" odxf="1" dxf="1">
    <nc r="AP179">
      <v>5</v>
    </nc>
    <odxf>
      <font>
        <sz val="10"/>
        <color auto="1"/>
      </font>
    </odxf>
    <ndxf>
      <font>
        <sz val="10"/>
        <color auto="1"/>
      </font>
    </ndxf>
  </rcc>
  <rcc rId="10005" sId="3" odxf="1" dxf="1">
    <nc r="AQ179">
      <v>2.4</v>
    </nc>
    <odxf>
      <font>
        <sz val="10"/>
        <color auto="1"/>
      </font>
    </odxf>
    <ndxf>
      <font>
        <sz val="10"/>
        <color auto="1"/>
      </font>
    </ndxf>
  </rcc>
  <rcc rId="10006" sId="3" odxf="1" dxf="1">
    <nc r="AR179">
      <v>1.2</v>
    </nc>
    <odxf>
      <font>
        <sz val="10"/>
        <color auto="1"/>
      </font>
    </odxf>
    <ndxf>
      <font>
        <sz val="10"/>
        <color auto="1"/>
      </font>
    </ndxf>
  </rcc>
  <rcc rId="10007" sId="3" odxf="1" dxf="1">
    <nc r="AS179">
      <v>-0.3</v>
    </nc>
    <odxf>
      <font>
        <sz val="10"/>
        <color auto="1"/>
      </font>
    </odxf>
    <ndxf>
      <font>
        <sz val="10"/>
        <color auto="1"/>
      </font>
    </ndxf>
  </rcc>
  <rcc rId="10008" sId="3" odxf="1" dxf="1">
    <nc r="AT179">
      <v>0.5</v>
    </nc>
    <odxf>
      <font>
        <sz val="10"/>
        <color auto="1"/>
      </font>
    </odxf>
    <ndxf>
      <font>
        <sz val="10"/>
        <color auto="1"/>
      </font>
    </ndxf>
  </rcc>
  <rcc rId="10009" sId="3" odxf="1" dxf="1">
    <nc r="AU179">
      <v>0.2</v>
    </nc>
    <odxf>
      <font>
        <sz val="10"/>
        <color auto="1"/>
      </font>
    </odxf>
    <ndxf>
      <font>
        <sz val="10"/>
        <color auto="1"/>
      </font>
    </ndxf>
  </rcc>
  <rcc rId="10010" sId="3" odxf="1" dxf="1">
    <nc r="AV179">
      <v>2.9</v>
    </nc>
    <odxf>
      <font>
        <sz val="10"/>
        <color auto="1"/>
      </font>
    </odxf>
    <ndxf>
      <font>
        <sz val="10"/>
        <color auto="1"/>
      </font>
    </ndxf>
  </rcc>
  <rcc rId="10011" sId="3" odxf="1" dxf="1">
    <nc r="AW179">
      <v>3.2</v>
    </nc>
    <odxf>
      <font>
        <sz val="10"/>
        <color auto="1"/>
      </font>
    </odxf>
    <ndxf>
      <font>
        <sz val="10"/>
        <color auto="1"/>
      </font>
    </ndxf>
  </rcc>
  <rcc rId="10012" sId="3" odxf="1" dxf="1">
    <nc r="AX179">
      <v>2.1</v>
    </nc>
    <odxf>
      <font>
        <sz val="10"/>
        <color auto="1"/>
      </font>
    </odxf>
    <ndxf>
      <font>
        <sz val="10"/>
        <color auto="1"/>
      </font>
    </ndxf>
  </rcc>
  <rcc rId="10013" sId="3" odxf="1" dxf="1">
    <nc r="AY179">
      <v>3.9</v>
    </nc>
    <odxf>
      <font>
        <sz val="10"/>
        <color auto="1"/>
      </font>
    </odxf>
    <ndxf>
      <font>
        <sz val="10"/>
        <color auto="1"/>
      </font>
    </ndxf>
  </rcc>
  <rcc rId="10014" sId="3" odxf="1" dxf="1">
    <nc r="AZ179">
      <v>5</v>
    </nc>
    <odxf>
      <font>
        <sz val="10"/>
        <color auto="1"/>
      </font>
    </odxf>
    <ndxf>
      <font>
        <sz val="10"/>
        <color auto="1"/>
      </font>
    </ndxf>
  </rcc>
  <rcc rId="10015" sId="3" odxf="1" dxf="1">
    <nc r="BA1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016" sId="3" odxf="1" dxf="1">
    <nc r="BB179">
      <v>6</v>
    </nc>
    <odxf>
      <font>
        <sz val="10"/>
        <color auto="1"/>
      </font>
    </odxf>
    <ndxf>
      <font>
        <sz val="10"/>
        <color auto="1"/>
      </font>
    </ndxf>
  </rcc>
  <rcc rId="10017" sId="3" odxf="1" dxf="1">
    <nc r="BC1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018" sId="3" odxf="1" dxf="1">
    <nc r="BD179">
      <v>8.4</v>
    </nc>
    <odxf>
      <font>
        <sz val="10"/>
        <color auto="1"/>
      </font>
    </odxf>
    <ndxf>
      <font>
        <sz val="10"/>
        <color auto="1"/>
      </font>
    </ndxf>
  </rcc>
  <rcc rId="10019" sId="3" odxf="1" dxf="1">
    <nc r="BE1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020" sId="3" odxf="1" dxf="1">
    <nc r="BF179">
      <v>6.5</v>
    </nc>
    <odxf>
      <font>
        <sz val="10"/>
        <color auto="1"/>
      </font>
    </odxf>
    <ndxf>
      <font>
        <sz val="10"/>
        <color auto="1"/>
      </font>
    </ndxf>
  </rcc>
  <rcc rId="10021" sId="3" odxf="1" dxf="1">
    <nc r="BG179">
      <v>39.200000000000003</v>
    </nc>
    <odxf>
      <font>
        <sz val="10"/>
        <color auto="1"/>
      </font>
    </odxf>
    <ndxf>
      <font>
        <sz val="10"/>
        <color auto="1"/>
      </font>
    </ndxf>
  </rcc>
  <rcc rId="10022" sId="3" odxf="1" dxf="1">
    <nc r="BH179">
      <v>0.1</v>
    </nc>
    <odxf>
      <font>
        <sz val="10"/>
        <color auto="1"/>
      </font>
    </odxf>
    <ndxf>
      <font>
        <sz val="10"/>
        <color auto="1"/>
      </font>
    </ndxf>
  </rcc>
  <rfmt sheetId="3" sqref="A179:XFD179" start="0" length="0">
    <dxf>
      <alignment vertical="center" wrapText="1"/>
    </dxf>
  </rfmt>
  <rfmt sheetId="3" sqref="A180" start="0" length="0">
    <dxf>
      <font>
        <sz val="10"/>
        <color auto="1"/>
      </font>
    </dxf>
  </rfmt>
  <rcc rId="10023" sId="3" odxf="1" dxf="1">
    <oc r="B180" t="inlineStr">
      <is>
        <t>Tây Ninh</t>
      </is>
    </oc>
    <nc r="B180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180" start="0" length="0">
    <dxf>
      <font>
        <sz val="10"/>
        <color auto="1"/>
      </font>
    </dxf>
  </rfmt>
  <rfmt sheetId="3" sqref="D180" start="0" length="0">
    <dxf>
      <font>
        <sz val="10"/>
        <color auto="1"/>
      </font>
    </dxf>
  </rfmt>
  <rcc rId="10024" sId="3" odxf="1" dxf="1">
    <oc r="E180" t="inlineStr">
      <is>
        <t>NMĐMT TRÍ VIỆT 1</t>
      </is>
    </oc>
    <nc r="E180" t="inlineStr">
      <is>
        <t>NMĐMT TRUNG NAM TRÀ VINH</t>
      </is>
    </nc>
    <odxf>
      <font>
        <sz val="10"/>
        <color auto="1"/>
      </font>
    </odxf>
    <ndxf>
      <font>
        <sz val="10"/>
        <color auto="1"/>
      </font>
    </ndxf>
  </rcc>
  <rcc rId="10025" sId="3" odxf="1" dxf="1">
    <oc r="F180" t="inlineStr">
      <is>
        <t>PPN</t>
      </is>
    </oc>
    <nc r="F180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0026" sId="3" odxf="1" dxf="1">
    <nc r="G18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027" sId="3" odxf="1" dxf="1">
    <nc r="H180">
      <v>359</v>
    </nc>
    <odxf>
      <font>
        <sz val="10"/>
        <color auto="1"/>
      </font>
    </odxf>
    <ndxf>
      <font>
        <sz val="10"/>
        <color auto="1"/>
      </font>
    </ndxf>
  </rcc>
  <rfmt sheetId="3" sqref="I180" start="0" length="0">
    <dxf>
      <font>
        <sz val="10"/>
        <color auto="1"/>
      </font>
    </dxf>
  </rfmt>
  <rcc rId="10028" sId="3" odxf="1" dxf="1">
    <nc r="J180">
      <v>0.2</v>
    </nc>
    <odxf>
      <font>
        <sz val="10"/>
        <color auto="1"/>
      </font>
    </odxf>
    <ndxf>
      <font>
        <sz val="10"/>
        <color auto="1"/>
      </font>
    </ndxf>
  </rcc>
  <rcc rId="10029" sId="3" odxf="1" dxf="1">
    <nc r="K180">
      <v>0.2</v>
    </nc>
    <odxf>
      <font>
        <sz val="10"/>
        <color auto="1"/>
      </font>
    </odxf>
    <ndxf>
      <font>
        <sz val="10"/>
        <color auto="1"/>
      </font>
    </ndxf>
  </rcc>
  <rcc rId="10030" sId="3" odxf="1" dxf="1">
    <nc r="L180">
      <v>0.2</v>
    </nc>
    <odxf>
      <font>
        <sz val="10"/>
        <color auto="1"/>
      </font>
    </odxf>
    <ndxf>
      <font>
        <sz val="10"/>
        <color auto="1"/>
      </font>
    </ndxf>
  </rcc>
  <rcc rId="10031" sId="3" odxf="1" dxf="1">
    <nc r="M180">
      <v>0.2</v>
    </nc>
    <odxf>
      <font>
        <sz val="10"/>
        <color auto="1"/>
      </font>
    </odxf>
    <ndxf>
      <font>
        <sz val="10"/>
        <color auto="1"/>
      </font>
    </ndxf>
  </rcc>
  <rcc rId="10032" sId="3" odxf="1" dxf="1">
    <nc r="N180">
      <v>0.2</v>
    </nc>
    <odxf>
      <font>
        <sz val="10"/>
        <color auto="1"/>
      </font>
    </odxf>
    <ndxf>
      <font>
        <sz val="10"/>
        <color auto="1"/>
      </font>
    </ndxf>
  </rcc>
  <rcc rId="10033" sId="3" odxf="1" dxf="1">
    <nc r="O180">
      <v>0.2</v>
    </nc>
    <odxf>
      <font>
        <sz val="10"/>
        <color auto="1"/>
      </font>
    </odxf>
    <ndxf>
      <font>
        <sz val="10"/>
        <color auto="1"/>
      </font>
    </ndxf>
  </rcc>
  <rcc rId="10034" sId="3" odxf="1" dxf="1">
    <nc r="P180">
      <v>0.2</v>
    </nc>
    <odxf>
      <font>
        <sz val="10"/>
        <color auto="1"/>
      </font>
    </odxf>
    <ndxf>
      <font>
        <sz val="10"/>
        <color auto="1"/>
      </font>
    </ndxf>
  </rcc>
  <rcc rId="10035" sId="3" odxf="1" dxf="1">
    <nc r="Q180">
      <v>0.2</v>
    </nc>
    <odxf>
      <font>
        <sz val="10"/>
        <color auto="1"/>
      </font>
    </odxf>
    <ndxf>
      <font>
        <sz val="10"/>
        <color auto="1"/>
      </font>
    </ndxf>
  </rcc>
  <rcc rId="10036" sId="3" odxf="1" dxf="1">
    <nc r="R180">
      <v>0.2</v>
    </nc>
    <odxf>
      <font>
        <sz val="10"/>
        <color auto="1"/>
      </font>
    </odxf>
    <ndxf>
      <font>
        <sz val="10"/>
        <color auto="1"/>
      </font>
    </ndxf>
  </rcc>
  <rcc rId="10037" sId="3" odxf="1" dxf="1">
    <nc r="S180">
      <v>0.2</v>
    </nc>
    <odxf>
      <font>
        <sz val="10"/>
        <color auto="1"/>
      </font>
    </odxf>
    <ndxf>
      <font>
        <sz val="10"/>
        <color auto="1"/>
      </font>
    </ndxf>
  </rcc>
  <rcc rId="10038" sId="3" odxf="1" dxf="1">
    <nc r="T180">
      <v>0.2</v>
    </nc>
    <odxf>
      <font>
        <sz val="10"/>
        <color auto="1"/>
      </font>
    </odxf>
    <ndxf>
      <font>
        <sz val="10"/>
        <color auto="1"/>
      </font>
    </ndxf>
  </rcc>
  <rcc rId="10039" sId="3" odxf="1" dxf="1">
    <nc r="U180">
      <v>0</v>
    </nc>
    <odxf>
      <font>
        <sz val="10"/>
        <color auto="1"/>
      </font>
    </odxf>
    <ndxf>
      <font>
        <sz val="10"/>
        <color auto="1"/>
      </font>
    </ndxf>
  </rcc>
  <rcc rId="10040" sId="3" odxf="1" dxf="1">
    <nc r="V180">
      <v>14.6</v>
    </nc>
    <odxf>
      <font>
        <sz val="10"/>
        <color auto="1"/>
      </font>
    </odxf>
    <ndxf>
      <font>
        <sz val="10"/>
        <color auto="1"/>
      </font>
    </ndxf>
  </rcc>
  <rcc rId="10041" sId="3" odxf="1" dxf="1">
    <nc r="W180">
      <v>17.100000000000001</v>
    </nc>
    <odxf>
      <font>
        <sz val="10"/>
        <color auto="1"/>
      </font>
    </odxf>
    <ndxf>
      <font>
        <sz val="10"/>
        <color auto="1"/>
      </font>
    </ndxf>
  </rcc>
  <rcc rId="10042" sId="3" odxf="1" dxf="1">
    <nc r="X180">
      <v>20.399999999999999</v>
    </nc>
    <odxf>
      <font>
        <sz val="10"/>
        <color auto="1"/>
      </font>
    </odxf>
    <ndxf>
      <font>
        <sz val="10"/>
        <color auto="1"/>
      </font>
    </ndxf>
  </rcc>
  <rcc rId="10043" sId="3" odxf="1" dxf="1">
    <nc r="Y180">
      <v>28.4</v>
    </nc>
    <odxf>
      <font>
        <sz val="10"/>
        <color auto="1"/>
      </font>
    </odxf>
    <ndxf>
      <font>
        <sz val="10"/>
        <color auto="1"/>
      </font>
    </ndxf>
  </rcc>
  <rcc rId="10044" sId="3" odxf="1" dxf="1">
    <nc r="Z180">
      <v>46.1</v>
    </nc>
    <odxf>
      <font>
        <sz val="10"/>
        <color auto="1"/>
      </font>
    </odxf>
    <ndxf>
      <font>
        <sz val="10"/>
        <color auto="1"/>
      </font>
    </ndxf>
  </rcc>
  <rcc rId="10045" sId="3" odxf="1" dxf="1">
    <nc r="AA180">
      <v>43.8</v>
    </nc>
    <odxf>
      <font>
        <sz val="10"/>
        <color auto="1"/>
      </font>
    </odxf>
    <ndxf>
      <font>
        <sz val="10"/>
        <color auto="1"/>
      </font>
    </ndxf>
  </rcc>
  <rcc rId="10046" sId="3" odxf="1" dxf="1">
    <nc r="AB180">
      <v>92.9</v>
    </nc>
    <odxf>
      <font>
        <sz val="10"/>
        <color auto="1"/>
      </font>
    </odxf>
    <ndxf>
      <font>
        <sz val="10"/>
        <color auto="1"/>
      </font>
    </ndxf>
  </rcc>
  <rcc rId="10047" sId="3" odxf="1" dxf="1">
    <nc r="AC180">
      <v>102.5</v>
    </nc>
    <odxf>
      <font>
        <sz val="10"/>
        <color auto="1"/>
      </font>
    </odxf>
    <ndxf>
      <font>
        <sz val="10"/>
        <color auto="1"/>
      </font>
    </ndxf>
  </rcc>
  <rcc rId="10048" sId="3" odxf="1" dxf="1">
    <nc r="AD180">
      <v>41.2</v>
    </nc>
    <odxf>
      <font>
        <sz val="10"/>
        <color auto="1"/>
      </font>
    </odxf>
    <ndxf>
      <font>
        <sz val="10"/>
        <color auto="1"/>
      </font>
    </ndxf>
  </rcc>
  <rcc rId="10049" sId="3" odxf="1" dxf="1">
    <nc r="AE180">
      <v>24.7</v>
    </nc>
    <odxf>
      <font>
        <sz val="10"/>
        <color auto="1"/>
      </font>
    </odxf>
    <ndxf>
      <font>
        <sz val="10"/>
        <color auto="1"/>
      </font>
    </ndxf>
  </rcc>
  <rcc rId="10050" sId="3" odxf="1" dxf="1">
    <nc r="AF180">
      <v>22.7</v>
    </nc>
    <odxf>
      <font>
        <sz val="10"/>
        <color auto="1"/>
      </font>
    </odxf>
    <ndxf>
      <font>
        <sz val="10"/>
        <color auto="1"/>
      </font>
    </ndxf>
  </rcc>
  <rcc rId="10051" sId="3" odxf="1" dxf="1">
    <nc r="AG180">
      <v>43.2</v>
    </nc>
    <odxf>
      <font>
        <sz val="10"/>
        <color auto="1"/>
      </font>
    </odxf>
    <ndxf>
      <font>
        <sz val="10"/>
        <color auto="1"/>
      </font>
    </ndxf>
  </rcc>
  <rcc rId="10052" sId="3" odxf="1" dxf="1">
    <nc r="AH180">
      <v>23.5</v>
    </nc>
    <odxf>
      <font>
        <sz val="10"/>
        <color auto="1"/>
      </font>
    </odxf>
    <ndxf>
      <font>
        <sz val="10"/>
        <color auto="1"/>
      </font>
    </ndxf>
  </rcc>
  <rcc rId="10053" sId="3" odxf="1" dxf="1">
    <nc r="AI180">
      <v>54</v>
    </nc>
    <odxf>
      <font>
        <sz val="10"/>
        <color auto="1"/>
      </font>
    </odxf>
    <ndxf>
      <font>
        <sz val="10"/>
        <color auto="1"/>
      </font>
    </ndxf>
  </rcc>
  <rcc rId="10054" sId="3" odxf="1" dxf="1">
    <nc r="AJ180">
      <v>22.3</v>
    </nc>
    <odxf>
      <font>
        <sz val="10"/>
        <color auto="1"/>
      </font>
    </odxf>
    <ndxf>
      <font>
        <sz val="10"/>
        <color auto="1"/>
      </font>
    </ndxf>
  </rcc>
  <rcc rId="10055" sId="3" odxf="1" dxf="1">
    <nc r="AK180">
      <v>18.899999999999999</v>
    </nc>
    <odxf>
      <font>
        <sz val="10"/>
        <color auto="1"/>
      </font>
    </odxf>
    <ndxf>
      <font>
        <sz val="10"/>
        <color auto="1"/>
      </font>
    </ndxf>
  </rcc>
  <rcc rId="10056" sId="3" odxf="1" dxf="1">
    <nc r="AL180">
      <v>38.6</v>
    </nc>
    <odxf>
      <font>
        <sz val="10"/>
        <color auto="1"/>
      </font>
    </odxf>
    <ndxf>
      <font>
        <sz val="10"/>
        <color auto="1"/>
      </font>
    </ndxf>
  </rcc>
  <rcc rId="10057" sId="3" odxf="1" dxf="1">
    <nc r="AM180">
      <v>25.1</v>
    </nc>
    <odxf>
      <font>
        <sz val="10"/>
        <color auto="1"/>
      </font>
    </odxf>
    <ndxf>
      <font>
        <sz val="10"/>
        <color auto="1"/>
      </font>
    </ndxf>
  </rcc>
  <rcc rId="10058" sId="3" odxf="1" dxf="1">
    <nc r="AN180">
      <v>24.3</v>
    </nc>
    <odxf>
      <font>
        <sz val="10"/>
        <color auto="1"/>
      </font>
    </odxf>
    <ndxf>
      <font>
        <sz val="10"/>
        <color auto="1"/>
      </font>
    </ndxf>
  </rcc>
  <rcc rId="10059" sId="3" odxf="1" dxf="1">
    <nc r="AO180">
      <v>15</v>
    </nc>
    <odxf>
      <font>
        <sz val="10"/>
        <color auto="1"/>
      </font>
    </odxf>
    <ndxf>
      <font>
        <sz val="10"/>
        <color auto="1"/>
      </font>
    </ndxf>
  </rcc>
  <rcc rId="10060" sId="3" odxf="1" dxf="1">
    <nc r="AP180">
      <v>13.7</v>
    </nc>
    <odxf>
      <font>
        <sz val="10"/>
        <color auto="1"/>
      </font>
    </odxf>
    <ndxf>
      <font>
        <sz val="10"/>
        <color auto="1"/>
      </font>
    </ndxf>
  </rcc>
  <rcc rId="10061" sId="3" odxf="1" dxf="1">
    <nc r="AQ180">
      <v>6.6</v>
    </nc>
    <odxf>
      <font>
        <sz val="10"/>
        <color auto="1"/>
      </font>
    </odxf>
    <ndxf>
      <font>
        <sz val="10"/>
        <color auto="1"/>
      </font>
    </ndxf>
  </rcc>
  <rcc rId="10062" sId="3" odxf="1" dxf="1">
    <nc r="AR180">
      <v>0.4</v>
    </nc>
    <odxf>
      <font>
        <sz val="10"/>
        <color auto="1"/>
      </font>
    </odxf>
    <ndxf>
      <font>
        <sz val="10"/>
        <color auto="1"/>
      </font>
    </ndxf>
  </rcc>
  <rcc rId="10063" sId="3" odxf="1" dxf="1">
    <nc r="AS180">
      <v>0.2</v>
    </nc>
    <odxf>
      <font>
        <sz val="10"/>
        <color auto="1"/>
      </font>
    </odxf>
    <ndxf>
      <font>
        <sz val="10"/>
        <color auto="1"/>
      </font>
    </ndxf>
  </rcc>
  <rcc rId="10064" sId="3" odxf="1" dxf="1">
    <nc r="AT180">
      <v>0.2</v>
    </nc>
    <odxf>
      <font>
        <sz val="10"/>
        <color auto="1"/>
      </font>
    </odxf>
    <ndxf>
      <font>
        <sz val="10"/>
        <color auto="1"/>
      </font>
    </ndxf>
  </rcc>
  <rcc rId="10065" sId="3" odxf="1" dxf="1">
    <nc r="AU180">
      <v>0.2</v>
    </nc>
    <odxf>
      <font>
        <sz val="10"/>
        <color auto="1"/>
      </font>
    </odxf>
    <ndxf>
      <font>
        <sz val="10"/>
        <color auto="1"/>
      </font>
    </ndxf>
  </rcc>
  <rcc rId="10066" sId="3" odxf="1" dxf="1">
    <nc r="AV180">
      <v>0.2</v>
    </nc>
    <odxf>
      <font>
        <sz val="10"/>
        <color auto="1"/>
      </font>
    </odxf>
    <ndxf>
      <font>
        <sz val="10"/>
        <color auto="1"/>
      </font>
    </ndxf>
  </rcc>
  <rcc rId="10067" sId="3" odxf="1" dxf="1">
    <nc r="AW180">
      <v>0.2</v>
    </nc>
    <odxf>
      <font>
        <sz val="10"/>
        <color auto="1"/>
      </font>
    </odxf>
    <ndxf>
      <font>
        <sz val="10"/>
        <color auto="1"/>
      </font>
    </ndxf>
  </rcc>
  <rcc rId="10068" sId="3" odxf="1" dxf="1">
    <nc r="AX180">
      <v>0.2</v>
    </nc>
    <odxf>
      <font>
        <sz val="10"/>
        <color auto="1"/>
      </font>
    </odxf>
    <ndxf>
      <font>
        <sz val="10"/>
        <color auto="1"/>
      </font>
    </ndxf>
  </rcc>
  <rcc rId="10069" sId="3" odxf="1" dxf="1">
    <nc r="AY180">
      <v>0.2</v>
    </nc>
    <odxf>
      <font>
        <sz val="10"/>
        <color auto="1"/>
      </font>
    </odxf>
    <ndxf>
      <font>
        <sz val="10"/>
        <color auto="1"/>
      </font>
    </ndxf>
  </rcc>
  <rcc rId="10070" sId="3" odxf="1" dxf="1">
    <nc r="AZ180">
      <v>0.2</v>
    </nc>
    <odxf>
      <font>
        <sz val="10"/>
        <color auto="1"/>
      </font>
    </odxf>
    <ndxf>
      <font>
        <sz val="10"/>
        <color auto="1"/>
      </font>
    </ndxf>
  </rcc>
  <rcc rId="10071" sId="3" odxf="1" dxf="1">
    <nc r="BA1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072" sId="3" odxf="1" dxf="1">
    <nc r="BB180">
      <v>0.1</v>
    </nc>
    <odxf>
      <font>
        <sz val="10"/>
        <color auto="1"/>
      </font>
    </odxf>
    <ndxf>
      <font>
        <sz val="10"/>
        <color auto="1"/>
      </font>
    </ndxf>
  </rcc>
  <rcc rId="10073" sId="3" odxf="1" dxf="1">
    <nc r="BC1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074" sId="3" odxf="1" dxf="1">
    <nc r="BD180">
      <v>0.2</v>
    </nc>
    <odxf>
      <font>
        <sz val="10"/>
        <color auto="1"/>
      </font>
    </odxf>
    <ndxf>
      <font>
        <sz val="10"/>
        <color auto="1"/>
      </font>
    </ndxf>
  </rcc>
  <rcc rId="10075" sId="3" odxf="1" dxf="1">
    <nc r="BE1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076" sId="3" odxf="1" dxf="1">
    <nc r="BF180">
      <v>15</v>
    </nc>
    <odxf>
      <font>
        <sz val="10"/>
        <color auto="1"/>
      </font>
    </odxf>
    <ndxf>
      <font>
        <sz val="10"/>
        <color auto="1"/>
      </font>
    </ndxf>
  </rcc>
  <rcc rId="10077" sId="3" odxf="1" dxf="1">
    <nc r="BG180">
      <v>109.6</v>
    </nc>
    <odxf>
      <font>
        <sz val="10"/>
        <color auto="1"/>
      </font>
    </odxf>
    <ndxf>
      <font>
        <sz val="10"/>
        <color auto="1"/>
      </font>
    </ndxf>
  </rcc>
  <rcc rId="10078" sId="3" odxf="1" dxf="1">
    <nc r="BH180">
      <v>0</v>
    </nc>
    <odxf>
      <font>
        <sz val="10"/>
        <color auto="1"/>
      </font>
    </odxf>
    <ndxf>
      <font>
        <sz val="10"/>
        <color auto="1"/>
      </font>
    </ndxf>
  </rcc>
  <rfmt sheetId="3" sqref="A180:XFD180" start="0" length="0">
    <dxf>
      <alignment vertical="center" wrapText="1"/>
    </dxf>
  </rfmt>
  <rfmt sheetId="3" sqref="A181" start="0" length="0">
    <dxf>
      <font>
        <sz val="10"/>
        <color auto="1"/>
      </font>
    </dxf>
  </rfmt>
  <rcc rId="10079" sId="3" odxf="1" dxf="1">
    <oc r="B181" t="inlineStr">
      <is>
        <t>Tây Ninh</t>
      </is>
    </oc>
    <nc r="B181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181" start="0" length="0">
    <dxf>
      <font>
        <sz val="10"/>
        <color auto="1"/>
      </font>
    </dxf>
  </rfmt>
  <rfmt sheetId="3" sqref="D181" start="0" length="0">
    <dxf>
      <font>
        <sz val="10"/>
        <color auto="1"/>
      </font>
    </dxf>
  </rfmt>
  <rcc rId="10080" sId="3" odxf="1" dxf="1">
    <oc r="E181" t="inlineStr">
      <is>
        <t>NMĐMT TRÍ VIỆT 1</t>
      </is>
    </oc>
    <nc r="E181" t="inlineStr">
      <is>
        <t>NMĐMT TRUNG NAM TRÀ VINH</t>
      </is>
    </nc>
    <odxf>
      <font>
        <sz val="10"/>
        <color auto="1"/>
      </font>
    </odxf>
    <ndxf>
      <font>
        <sz val="10"/>
        <color auto="1"/>
      </font>
    </ndxf>
  </rcc>
  <rcc rId="10081" sId="3" odxf="1" dxf="1">
    <oc r="F181" t="inlineStr">
      <is>
        <t>PPN</t>
      </is>
    </oc>
    <nc r="F181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0082" sId="3" odxf="1" dxf="1">
    <nc r="G18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083" sId="3" odxf="1" dxf="1">
    <nc r="H181">
      <v>359</v>
    </nc>
    <odxf>
      <font>
        <sz val="10"/>
        <color auto="1"/>
      </font>
    </odxf>
    <ndxf>
      <font>
        <sz val="10"/>
        <color auto="1"/>
      </font>
    </ndxf>
  </rcc>
  <rfmt sheetId="3" sqref="I181" start="0" length="0">
    <dxf>
      <font>
        <sz val="10"/>
        <color auto="1"/>
      </font>
    </dxf>
  </rfmt>
  <rcc rId="10084" sId="3" odxf="1" dxf="1">
    <nc r="J181">
      <v>-0.9</v>
    </nc>
    <odxf>
      <font>
        <sz val="10"/>
        <color auto="1"/>
      </font>
    </odxf>
    <ndxf>
      <font>
        <sz val="10"/>
        <color auto="1"/>
      </font>
    </ndxf>
  </rcc>
  <rcc rId="10085" sId="3" odxf="1" dxf="1">
    <nc r="K181">
      <v>-0.8</v>
    </nc>
    <odxf>
      <font>
        <sz val="10"/>
        <color auto="1"/>
      </font>
    </odxf>
    <ndxf>
      <font>
        <sz val="10"/>
        <color auto="1"/>
      </font>
    </ndxf>
  </rcc>
  <rcc rId="10086" sId="3" odxf="1" dxf="1">
    <nc r="L181">
      <v>-0.8</v>
    </nc>
    <odxf>
      <font>
        <sz val="10"/>
        <color auto="1"/>
      </font>
    </odxf>
    <ndxf>
      <font>
        <sz val="10"/>
        <color auto="1"/>
      </font>
    </ndxf>
  </rcc>
  <rcc rId="10087" sId="3" odxf="1" dxf="1">
    <nc r="M181">
      <v>-0.8</v>
    </nc>
    <odxf>
      <font>
        <sz val="10"/>
        <color auto="1"/>
      </font>
    </odxf>
    <ndxf>
      <font>
        <sz val="10"/>
        <color auto="1"/>
      </font>
    </ndxf>
  </rcc>
  <rcc rId="10088" sId="3" odxf="1" dxf="1">
    <nc r="N181">
      <v>-0.9</v>
    </nc>
    <odxf>
      <font>
        <sz val="10"/>
        <color auto="1"/>
      </font>
    </odxf>
    <ndxf>
      <font>
        <sz val="10"/>
        <color auto="1"/>
      </font>
    </ndxf>
  </rcc>
  <rcc rId="10089" sId="3" odxf="1" dxf="1">
    <nc r="O181">
      <v>-0.8</v>
    </nc>
    <odxf>
      <font>
        <sz val="10"/>
        <color auto="1"/>
      </font>
    </odxf>
    <ndxf>
      <font>
        <sz val="10"/>
        <color auto="1"/>
      </font>
    </ndxf>
  </rcc>
  <rcc rId="10090" sId="3" odxf="1" dxf="1">
    <nc r="P181">
      <v>-0.8</v>
    </nc>
    <odxf>
      <font>
        <sz val="10"/>
        <color auto="1"/>
      </font>
    </odxf>
    <ndxf>
      <font>
        <sz val="10"/>
        <color auto="1"/>
      </font>
    </ndxf>
  </rcc>
  <rcc rId="10091" sId="3" odxf="1" dxf="1">
    <nc r="Q181">
      <v>-0.9</v>
    </nc>
    <odxf>
      <font>
        <sz val="10"/>
        <color auto="1"/>
      </font>
    </odxf>
    <ndxf>
      <font>
        <sz val="10"/>
        <color auto="1"/>
      </font>
    </ndxf>
  </rcc>
  <rcc rId="10092" sId="3" odxf="1" dxf="1">
    <nc r="R181">
      <v>-0.9</v>
    </nc>
    <odxf>
      <font>
        <sz val="10"/>
        <color auto="1"/>
      </font>
    </odxf>
    <ndxf>
      <font>
        <sz val="10"/>
        <color auto="1"/>
      </font>
    </ndxf>
  </rcc>
  <rcc rId="10093" sId="3" odxf="1" dxf="1">
    <nc r="S181">
      <v>-0.9</v>
    </nc>
    <odxf>
      <font>
        <sz val="10"/>
        <color auto="1"/>
      </font>
    </odxf>
    <ndxf>
      <font>
        <sz val="10"/>
        <color auto="1"/>
      </font>
    </ndxf>
  </rcc>
  <rcc rId="10094" sId="3" odxf="1" dxf="1">
    <nc r="T181">
      <v>-0.9</v>
    </nc>
    <odxf>
      <font>
        <sz val="10"/>
        <color auto="1"/>
      </font>
    </odxf>
    <ndxf>
      <font>
        <sz val="10"/>
        <color auto="1"/>
      </font>
    </ndxf>
  </rcc>
  <rcc rId="10095" sId="3" odxf="1" dxf="1">
    <nc r="U181">
      <v>-1</v>
    </nc>
    <odxf>
      <font>
        <sz val="10"/>
        <color auto="1"/>
      </font>
    </odxf>
    <ndxf>
      <font>
        <sz val="10"/>
        <color auto="1"/>
      </font>
    </ndxf>
  </rcc>
  <rcc rId="10096" sId="3" odxf="1" dxf="1">
    <nc r="V181">
      <v>-0.3</v>
    </nc>
    <odxf>
      <font>
        <sz val="10"/>
        <color auto="1"/>
      </font>
    </odxf>
    <ndxf>
      <font>
        <sz val="10"/>
        <color auto="1"/>
      </font>
    </ndxf>
  </rcc>
  <rcc rId="10097" sId="3" odxf="1" dxf="1">
    <nc r="W181">
      <v>-0.1</v>
    </nc>
    <odxf>
      <font>
        <sz val="10"/>
        <color auto="1"/>
      </font>
    </odxf>
    <ndxf>
      <font>
        <sz val="10"/>
        <color auto="1"/>
      </font>
    </ndxf>
  </rcc>
  <rcc rId="10098" sId="3" odxf="1" dxf="1">
    <nc r="X181">
      <v>0</v>
    </nc>
    <odxf>
      <font>
        <sz val="10"/>
        <color auto="1"/>
      </font>
    </odxf>
    <ndxf>
      <font>
        <sz val="10"/>
        <color auto="1"/>
      </font>
    </ndxf>
  </rcc>
  <rcc rId="10099" sId="3" odxf="1" dxf="1">
    <nc r="Y181">
      <v>0.4</v>
    </nc>
    <odxf>
      <font>
        <sz val="10"/>
        <color auto="1"/>
      </font>
    </odxf>
    <ndxf>
      <font>
        <sz val="10"/>
        <color auto="1"/>
      </font>
    </ndxf>
  </rcc>
  <rcc rId="10100" sId="3" odxf="1" dxf="1">
    <nc r="Z181">
      <v>2.6</v>
    </nc>
    <odxf>
      <font>
        <sz val="10"/>
        <color auto="1"/>
      </font>
    </odxf>
    <ndxf>
      <font>
        <sz val="10"/>
        <color auto="1"/>
      </font>
    </ndxf>
  </rcc>
  <rcc rId="10101" sId="3" odxf="1" dxf="1">
    <nc r="AA181">
      <v>2</v>
    </nc>
    <odxf>
      <font>
        <sz val="10"/>
        <color auto="1"/>
      </font>
    </odxf>
    <ndxf>
      <font>
        <sz val="10"/>
        <color auto="1"/>
      </font>
    </ndxf>
  </rcc>
  <rcc rId="10102" sId="3" odxf="1" dxf="1">
    <nc r="AB181">
      <v>12.1</v>
    </nc>
    <odxf>
      <font>
        <sz val="10"/>
        <color auto="1"/>
      </font>
    </odxf>
    <ndxf>
      <font>
        <sz val="10"/>
        <color auto="1"/>
      </font>
    </ndxf>
  </rcc>
  <rcc rId="10103" sId="3" odxf="1" dxf="1">
    <nc r="AC181">
      <v>14.6</v>
    </nc>
    <odxf>
      <font>
        <sz val="10"/>
        <color auto="1"/>
      </font>
    </odxf>
    <ndxf>
      <font>
        <sz val="10"/>
        <color auto="1"/>
      </font>
    </ndxf>
  </rcc>
  <rcc rId="10104" sId="3" odxf="1" dxf="1">
    <nc r="AD181">
      <v>1.6</v>
    </nc>
    <odxf>
      <font>
        <sz val="10"/>
        <color auto="1"/>
      </font>
    </odxf>
    <ndxf>
      <font>
        <sz val="10"/>
        <color auto="1"/>
      </font>
    </ndxf>
  </rcc>
  <rcc rId="10105" sId="3" odxf="1" dxf="1">
    <nc r="AE181">
      <v>-0.3</v>
    </nc>
    <odxf>
      <font>
        <sz val="10"/>
        <color auto="1"/>
      </font>
    </odxf>
    <ndxf>
      <font>
        <sz val="10"/>
        <color auto="1"/>
      </font>
    </ndxf>
  </rcc>
  <rcc rId="10106" sId="3" odxf="1" dxf="1">
    <nc r="AF181">
      <v>-0.3</v>
    </nc>
    <odxf>
      <font>
        <sz val="10"/>
        <color auto="1"/>
      </font>
    </odxf>
    <ndxf>
      <font>
        <sz val="10"/>
        <color auto="1"/>
      </font>
    </ndxf>
  </rcc>
  <rcc rId="10107" sId="3" odxf="1" dxf="1">
    <nc r="AG181">
      <v>1.9</v>
    </nc>
    <odxf>
      <font>
        <sz val="10"/>
        <color auto="1"/>
      </font>
    </odxf>
    <ndxf>
      <font>
        <sz val="10"/>
        <color auto="1"/>
      </font>
    </ndxf>
  </rcc>
  <rcc rId="10108" sId="3" odxf="1" dxf="1">
    <nc r="AH181">
      <v>-0.1</v>
    </nc>
    <odxf>
      <font>
        <sz val="10"/>
        <color auto="1"/>
      </font>
    </odxf>
    <ndxf>
      <font>
        <sz val="10"/>
        <color auto="1"/>
      </font>
    </ndxf>
  </rcc>
  <rcc rId="10109" sId="3" odxf="1" dxf="1">
    <nc r="AI181">
      <v>3.4</v>
    </nc>
    <odxf>
      <font>
        <sz val="10"/>
        <color auto="1"/>
      </font>
    </odxf>
    <ndxf>
      <font>
        <sz val="10"/>
        <color auto="1"/>
      </font>
    </ndxf>
  </rcc>
  <rcc rId="10110" sId="3" odxf="1" dxf="1">
    <nc r="AJ181">
      <v>-0.2</v>
    </nc>
    <odxf>
      <font>
        <sz val="10"/>
        <color auto="1"/>
      </font>
    </odxf>
    <ndxf>
      <font>
        <sz val="10"/>
        <color auto="1"/>
      </font>
    </ndxf>
  </rcc>
  <rcc rId="10111" sId="3" odxf="1" dxf="1">
    <nc r="AK181">
      <v>-0.6</v>
    </nc>
    <odxf>
      <font>
        <sz val="10"/>
        <color auto="1"/>
      </font>
    </odxf>
    <ndxf>
      <font>
        <sz val="10"/>
        <color auto="1"/>
      </font>
    </ndxf>
  </rcc>
  <rcc rId="10112" sId="3" odxf="1" dxf="1">
    <nc r="AL181">
      <v>1.4</v>
    </nc>
    <odxf>
      <font>
        <sz val="10"/>
        <color auto="1"/>
      </font>
    </odxf>
    <ndxf>
      <font>
        <sz val="10"/>
        <color auto="1"/>
      </font>
    </ndxf>
  </rcc>
  <rcc rId="10113" sId="3" odxf="1" dxf="1">
    <nc r="AM181">
      <v>0.1</v>
    </nc>
    <odxf>
      <font>
        <sz val="10"/>
        <color auto="1"/>
      </font>
    </odxf>
    <ndxf>
      <font>
        <sz val="10"/>
        <color auto="1"/>
      </font>
    </ndxf>
  </rcc>
  <rcc rId="10114" sId="3" odxf="1" dxf="1">
    <nc r="AN181">
      <v>-0.1</v>
    </nc>
    <odxf>
      <font>
        <sz val="10"/>
        <color auto="1"/>
      </font>
    </odxf>
    <ndxf>
      <font>
        <sz val="10"/>
        <color auto="1"/>
      </font>
    </ndxf>
  </rcc>
  <rcc rId="10115" sId="3" odxf="1" dxf="1">
    <nc r="AO181">
      <v>-0.7</v>
    </nc>
    <odxf>
      <font>
        <sz val="10"/>
        <color auto="1"/>
      </font>
    </odxf>
    <ndxf>
      <font>
        <sz val="10"/>
        <color auto="1"/>
      </font>
    </ndxf>
  </rcc>
  <rcc rId="10116" sId="3" odxf="1" dxf="1">
    <nc r="AP181">
      <v>-0.8</v>
    </nc>
    <odxf>
      <font>
        <sz val="10"/>
        <color auto="1"/>
      </font>
    </odxf>
    <ndxf>
      <font>
        <sz val="10"/>
        <color auto="1"/>
      </font>
    </ndxf>
  </rcc>
  <rcc rId="10117" sId="3" odxf="1" dxf="1">
    <nc r="AQ181">
      <v>-0.9</v>
    </nc>
    <odxf>
      <font>
        <sz val="10"/>
        <color auto="1"/>
      </font>
    </odxf>
    <ndxf>
      <font>
        <sz val="10"/>
        <color auto="1"/>
      </font>
    </ndxf>
  </rcc>
  <rcc rId="10118" sId="3" odxf="1" dxf="1">
    <nc r="AR181">
      <v>-1</v>
    </nc>
    <odxf>
      <font>
        <sz val="10"/>
        <color auto="1"/>
      </font>
    </odxf>
    <ndxf>
      <font>
        <sz val="10"/>
        <color auto="1"/>
      </font>
    </ndxf>
  </rcc>
  <rcc rId="10119" sId="3" odxf="1" dxf="1">
    <nc r="AS181">
      <v>-0.8</v>
    </nc>
    <odxf>
      <font>
        <sz val="10"/>
        <color auto="1"/>
      </font>
    </odxf>
    <ndxf>
      <font>
        <sz val="10"/>
        <color auto="1"/>
      </font>
    </ndxf>
  </rcc>
  <rcc rId="10120" sId="3" odxf="1" dxf="1">
    <nc r="AT181">
      <v>-0.8</v>
    </nc>
    <odxf>
      <font>
        <sz val="10"/>
        <color auto="1"/>
      </font>
    </odxf>
    <ndxf>
      <font>
        <sz val="10"/>
        <color auto="1"/>
      </font>
    </ndxf>
  </rcc>
  <rcc rId="10121" sId="3" odxf="1" dxf="1">
    <nc r="AU181">
      <v>-0.9</v>
    </nc>
    <odxf>
      <font>
        <sz val="10"/>
        <color auto="1"/>
      </font>
    </odxf>
    <ndxf>
      <font>
        <sz val="10"/>
        <color auto="1"/>
      </font>
    </ndxf>
  </rcc>
  <rcc rId="10122" sId="3" odxf="1" dxf="1">
    <nc r="AV181">
      <v>-0.8</v>
    </nc>
    <odxf>
      <font>
        <sz val="10"/>
        <color auto="1"/>
      </font>
    </odxf>
    <ndxf>
      <font>
        <sz val="10"/>
        <color auto="1"/>
      </font>
    </ndxf>
  </rcc>
  <rcc rId="10123" sId="3" odxf="1" dxf="1">
    <nc r="AW181">
      <v>-0.8</v>
    </nc>
    <odxf>
      <font>
        <sz val="10"/>
        <color auto="1"/>
      </font>
    </odxf>
    <ndxf>
      <font>
        <sz val="10"/>
        <color auto="1"/>
      </font>
    </ndxf>
  </rcc>
  <rcc rId="10124" sId="3" odxf="1" dxf="1">
    <nc r="AX181">
      <v>-0.8</v>
    </nc>
    <odxf>
      <font>
        <sz val="10"/>
        <color auto="1"/>
      </font>
    </odxf>
    <ndxf>
      <font>
        <sz val="10"/>
        <color auto="1"/>
      </font>
    </ndxf>
  </rcc>
  <rcc rId="10125" sId="3" odxf="1" dxf="1">
    <nc r="AY181">
      <v>-0.9</v>
    </nc>
    <odxf>
      <font>
        <sz val="10"/>
        <color auto="1"/>
      </font>
    </odxf>
    <ndxf>
      <font>
        <sz val="10"/>
        <color auto="1"/>
      </font>
    </ndxf>
  </rcc>
  <rcc rId="10126" sId="3" odxf="1" dxf="1">
    <nc r="AZ181">
      <v>-0.8</v>
    </nc>
    <odxf>
      <font>
        <sz val="10"/>
        <color auto="1"/>
      </font>
    </odxf>
    <ndxf>
      <font>
        <sz val="10"/>
        <color auto="1"/>
      </font>
    </ndxf>
  </rcc>
  <rcc rId="10127" sId="3" odxf="1" dxf="1">
    <nc r="BA1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128" sId="3" odxf="1" dxf="1">
    <nc r="BB181">
      <v>-0.8</v>
    </nc>
    <odxf>
      <font>
        <sz val="10"/>
        <color auto="1"/>
      </font>
    </odxf>
    <ndxf>
      <font>
        <sz val="10"/>
        <color auto="1"/>
      </font>
    </ndxf>
  </rcc>
  <rcc rId="10129" sId="3" odxf="1" dxf="1">
    <nc r="BC1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130" sId="3" odxf="1" dxf="1">
    <nc r="BD181">
      <v>-1</v>
    </nc>
    <odxf>
      <font>
        <sz val="10"/>
        <color auto="1"/>
      </font>
    </odxf>
    <ndxf>
      <font>
        <sz val="10"/>
        <color auto="1"/>
      </font>
    </ndxf>
  </rcc>
  <rcc rId="10131" sId="3" odxf="1" dxf="1">
    <nc r="BE1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132" sId="3" odxf="1" dxf="1">
    <nc r="BF181">
      <v>15</v>
    </nc>
    <odxf>
      <font>
        <sz val="10"/>
        <color auto="1"/>
      </font>
    </odxf>
    <ndxf>
      <font>
        <sz val="10"/>
        <color auto="1"/>
      </font>
    </ndxf>
  </rcc>
  <rcc rId="10133" sId="3" odxf="1" dxf="1">
    <nc r="BG181">
      <v>109.6</v>
    </nc>
    <odxf>
      <font>
        <sz val="10"/>
        <color auto="1"/>
      </font>
    </odxf>
    <ndxf>
      <font>
        <sz val="10"/>
        <color auto="1"/>
      </font>
    </ndxf>
  </rcc>
  <rcc rId="10134" sId="3" odxf="1" dxf="1">
    <nc r="BH181">
      <v>0</v>
    </nc>
    <odxf>
      <font>
        <sz val="10"/>
        <color auto="1"/>
      </font>
    </odxf>
    <ndxf>
      <font>
        <sz val="10"/>
        <color auto="1"/>
      </font>
    </ndxf>
  </rcc>
  <rfmt sheetId="3" sqref="A181:XFD181" start="0" length="0">
    <dxf>
      <alignment vertical="center" wrapText="1"/>
    </dxf>
  </rfmt>
  <rfmt sheetId="3" sqref="A182" start="0" length="0">
    <dxf>
      <font>
        <sz val="10"/>
        <color auto="1"/>
      </font>
    </dxf>
  </rfmt>
  <rfmt sheetId="3" sqref="B182" start="0" length="0">
    <dxf>
      <font>
        <sz val="10"/>
        <color auto="1"/>
      </font>
    </dxf>
  </rfmt>
  <rfmt sheetId="3" sqref="C182" start="0" length="0">
    <dxf>
      <font>
        <sz val="10"/>
        <color auto="1"/>
      </font>
    </dxf>
  </rfmt>
  <rfmt sheetId="3" sqref="D182" start="0" length="0">
    <dxf>
      <font>
        <sz val="10"/>
        <color auto="1"/>
      </font>
    </dxf>
  </rfmt>
  <rcc rId="10135" sId="3" odxf="1" dxf="1">
    <oc r="E182" t="inlineStr">
      <is>
        <t>NMĐMT TTC1</t>
      </is>
    </oc>
    <nc r="E182" t="inlineStr">
      <is>
        <t>NMĐMT TRÍ VIỆT 1</t>
      </is>
    </nc>
    <odxf>
      <font>
        <sz val="10"/>
        <color auto="1"/>
      </font>
    </odxf>
    <ndxf>
      <font>
        <sz val="10"/>
        <color auto="1"/>
      </font>
    </ndxf>
  </rcc>
  <rcc rId="10136" sId="3" odxf="1" dxf="1">
    <oc r="F182" t="inlineStr">
      <is>
        <t>PP</t>
      </is>
    </oc>
    <nc r="F182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0137" sId="3" odxf="1" dxf="1">
    <nc r="G18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138" sId="3" odxf="1" dxf="1">
    <nc r="H182">
      <v>85.4</v>
    </nc>
    <odxf>
      <font>
        <sz val="10"/>
        <color auto="1"/>
      </font>
    </odxf>
    <ndxf>
      <font>
        <sz val="10"/>
        <color auto="1"/>
      </font>
    </ndxf>
  </rcc>
  <rfmt sheetId="3" sqref="I182" start="0" length="0">
    <dxf>
      <font>
        <sz val="10"/>
        <color auto="1"/>
      </font>
    </dxf>
  </rfmt>
  <rcc rId="10139" sId="3" odxf="1" dxf="1">
    <nc r="J182">
      <v>0</v>
    </nc>
    <odxf>
      <font>
        <sz val="10"/>
        <color auto="1"/>
      </font>
    </odxf>
    <ndxf>
      <font>
        <sz val="10"/>
        <color auto="1"/>
      </font>
    </ndxf>
  </rcc>
  <rcc rId="10140" sId="3" odxf="1" dxf="1">
    <nc r="K182">
      <v>0</v>
    </nc>
    <odxf>
      <font>
        <sz val="10"/>
        <color auto="1"/>
      </font>
    </odxf>
    <ndxf>
      <font>
        <sz val="10"/>
        <color auto="1"/>
      </font>
    </ndxf>
  </rcc>
  <rcc rId="10141" sId="3" odxf="1" dxf="1">
    <nc r="L182">
      <v>0</v>
    </nc>
    <odxf>
      <font>
        <sz val="10"/>
        <color auto="1"/>
      </font>
    </odxf>
    <ndxf>
      <font>
        <sz val="10"/>
        <color auto="1"/>
      </font>
    </ndxf>
  </rcc>
  <rcc rId="10142" sId="3" odxf="1" dxf="1">
    <nc r="M182">
      <v>0</v>
    </nc>
    <odxf>
      <font>
        <sz val="10"/>
        <color auto="1"/>
      </font>
    </odxf>
    <ndxf>
      <font>
        <sz val="10"/>
        <color auto="1"/>
      </font>
    </ndxf>
  </rcc>
  <rcc rId="10143" sId="3" odxf="1" dxf="1">
    <nc r="N182">
      <v>0</v>
    </nc>
    <odxf>
      <font>
        <sz val="10"/>
        <color auto="1"/>
      </font>
    </odxf>
    <ndxf>
      <font>
        <sz val="10"/>
        <color auto="1"/>
      </font>
    </ndxf>
  </rcc>
  <rcc rId="10144" sId="3" odxf="1" dxf="1">
    <nc r="O182">
      <v>0</v>
    </nc>
    <odxf>
      <font>
        <sz val="10"/>
        <color auto="1"/>
      </font>
    </odxf>
    <ndxf>
      <font>
        <sz val="10"/>
        <color auto="1"/>
      </font>
    </ndxf>
  </rcc>
  <rcc rId="10145" sId="3" odxf="1" dxf="1">
    <nc r="P182">
      <v>0</v>
    </nc>
    <odxf>
      <font>
        <sz val="10"/>
        <color auto="1"/>
      </font>
    </odxf>
    <ndxf>
      <font>
        <sz val="10"/>
        <color auto="1"/>
      </font>
    </ndxf>
  </rcc>
  <rcc rId="10146" sId="3" odxf="1" dxf="1">
    <nc r="Q182">
      <v>0</v>
    </nc>
    <odxf>
      <font>
        <sz val="10"/>
        <color auto="1"/>
      </font>
    </odxf>
    <ndxf>
      <font>
        <sz val="10"/>
        <color auto="1"/>
      </font>
    </ndxf>
  </rcc>
  <rcc rId="10147" sId="3" odxf="1" dxf="1">
    <nc r="R182">
      <v>0</v>
    </nc>
    <odxf>
      <font>
        <sz val="10"/>
        <color auto="1"/>
      </font>
    </odxf>
    <ndxf>
      <font>
        <sz val="10"/>
        <color auto="1"/>
      </font>
    </ndxf>
  </rcc>
  <rcc rId="10148" sId="3" odxf="1" dxf="1">
    <nc r="S182">
      <v>0</v>
    </nc>
    <odxf>
      <font>
        <sz val="10"/>
        <color auto="1"/>
      </font>
    </odxf>
    <ndxf>
      <font>
        <sz val="10"/>
        <color auto="1"/>
      </font>
    </ndxf>
  </rcc>
  <rcc rId="10149" sId="3" odxf="1" dxf="1">
    <nc r="T182">
      <v>0</v>
    </nc>
    <odxf>
      <font>
        <sz val="10"/>
        <color auto="1"/>
      </font>
    </odxf>
    <ndxf>
      <font>
        <sz val="10"/>
        <color auto="1"/>
      </font>
    </ndxf>
  </rcc>
  <rcc rId="10150" sId="3" odxf="1" dxf="1">
    <nc r="U182">
      <v>0.3</v>
    </nc>
    <odxf>
      <font>
        <sz val="10"/>
        <color auto="1"/>
      </font>
    </odxf>
    <ndxf>
      <font>
        <sz val="10"/>
        <color auto="1"/>
      </font>
    </ndxf>
  </rcc>
  <rcc rId="10151" sId="3" odxf="1" dxf="1">
    <nc r="V182">
      <v>0.8</v>
    </nc>
    <odxf>
      <font>
        <sz val="10"/>
        <color auto="1"/>
      </font>
    </odxf>
    <ndxf>
      <font>
        <sz val="10"/>
        <color auto="1"/>
      </font>
    </ndxf>
  </rcc>
  <rcc rId="10152" sId="3" odxf="1" dxf="1">
    <nc r="W182">
      <v>1.1000000000000001</v>
    </nc>
    <odxf>
      <font>
        <sz val="10"/>
        <color auto="1"/>
      </font>
    </odxf>
    <ndxf>
      <font>
        <sz val="10"/>
        <color auto="1"/>
      </font>
    </ndxf>
  </rcc>
  <rcc rId="10153" sId="3" odxf="1" dxf="1">
    <nc r="X182">
      <v>2</v>
    </nc>
    <odxf>
      <font>
        <sz val="10"/>
        <color auto="1"/>
      </font>
    </odxf>
    <ndxf>
      <font>
        <sz val="10"/>
        <color auto="1"/>
      </font>
    </ndxf>
  </rcc>
  <rcc rId="10154" sId="3" odxf="1" dxf="1">
    <nc r="Y182">
      <v>2.9</v>
    </nc>
    <odxf>
      <font>
        <sz val="10"/>
        <color auto="1"/>
      </font>
    </odxf>
    <ndxf>
      <font>
        <sz val="10"/>
        <color auto="1"/>
      </font>
    </ndxf>
  </rcc>
  <rcc rId="10155" sId="3" odxf="1" dxf="1">
    <nc r="Z182">
      <v>8.4</v>
    </nc>
    <odxf>
      <font>
        <sz val="10"/>
        <color auto="1"/>
      </font>
    </odxf>
    <ndxf>
      <font>
        <sz val="10"/>
        <color auto="1"/>
      </font>
    </ndxf>
  </rcc>
  <rcc rId="10156" sId="3" odxf="1" dxf="1">
    <nc r="AA182">
      <v>6.5</v>
    </nc>
    <odxf>
      <font>
        <sz val="10"/>
        <color auto="1"/>
      </font>
    </odxf>
    <ndxf>
      <font>
        <sz val="10"/>
        <color auto="1"/>
      </font>
    </ndxf>
  </rcc>
  <rcc rId="10157" sId="3" odxf="1" dxf="1">
    <nc r="AB182">
      <v>5.9</v>
    </nc>
    <odxf>
      <font>
        <sz val="10"/>
        <color auto="1"/>
      </font>
    </odxf>
    <ndxf>
      <font>
        <sz val="10"/>
        <color auto="1"/>
      </font>
    </ndxf>
  </rcc>
  <rcc rId="10158" sId="3" odxf="1" dxf="1">
    <nc r="AC182">
      <v>11.6</v>
    </nc>
    <odxf>
      <font>
        <sz val="10"/>
        <color auto="1"/>
      </font>
    </odxf>
    <ndxf>
      <font>
        <sz val="10"/>
        <color auto="1"/>
      </font>
    </ndxf>
  </rcc>
  <rcc rId="10159" sId="3" odxf="1" dxf="1">
    <nc r="AD182">
      <v>25</v>
    </nc>
    <odxf>
      <font>
        <sz val="10"/>
        <color auto="1"/>
      </font>
    </odxf>
    <ndxf>
      <font>
        <sz val="10"/>
        <color auto="1"/>
      </font>
    </ndxf>
  </rcc>
  <rcc rId="10160" sId="3" odxf="1" dxf="1">
    <nc r="AE182">
      <v>23.2</v>
    </nc>
    <odxf>
      <font>
        <sz val="10"/>
        <color auto="1"/>
      </font>
    </odxf>
    <ndxf>
      <font>
        <sz val="10"/>
        <color auto="1"/>
      </font>
    </ndxf>
  </rcc>
  <rcc rId="10161" sId="3" odxf="1" dxf="1">
    <nc r="AF182">
      <v>15.6</v>
    </nc>
    <odxf>
      <font>
        <sz val="10"/>
        <color auto="1"/>
      </font>
    </odxf>
    <ndxf>
      <font>
        <sz val="10"/>
        <color auto="1"/>
      </font>
    </ndxf>
  </rcc>
  <rcc rId="10162" sId="3" odxf="1" dxf="1">
    <nc r="AG182">
      <v>12.4</v>
    </nc>
    <odxf>
      <font>
        <sz val="10"/>
        <color auto="1"/>
      </font>
    </odxf>
    <ndxf>
      <font>
        <sz val="10"/>
        <color auto="1"/>
      </font>
    </ndxf>
  </rcc>
  <rcc rId="10163" sId="3" odxf="1" dxf="1">
    <nc r="AH182">
      <v>15.6</v>
    </nc>
    <odxf>
      <font>
        <sz val="10"/>
        <color auto="1"/>
      </font>
    </odxf>
    <ndxf>
      <font>
        <sz val="10"/>
        <color auto="1"/>
      </font>
    </ndxf>
  </rcc>
  <rcc rId="10164" sId="3" odxf="1" dxf="1">
    <nc r="AI182">
      <v>16.3</v>
    </nc>
    <odxf>
      <font>
        <sz val="10"/>
        <color auto="1"/>
      </font>
    </odxf>
    <ndxf>
      <font>
        <sz val="10"/>
        <color auto="1"/>
      </font>
    </ndxf>
  </rcc>
  <rcc rId="10165" sId="3" odxf="1" dxf="1">
    <nc r="AJ182">
      <v>12.9</v>
    </nc>
    <odxf>
      <font>
        <sz val="10"/>
        <color auto="1"/>
      </font>
    </odxf>
    <ndxf>
      <font>
        <sz val="10"/>
        <color auto="1"/>
      </font>
    </ndxf>
  </rcc>
  <rcc rId="10166" sId="3" odxf="1" dxf="1">
    <nc r="AK182">
      <v>3.9</v>
    </nc>
    <odxf>
      <font>
        <sz val="10"/>
        <color auto="1"/>
      </font>
    </odxf>
    <ndxf>
      <font>
        <sz val="10"/>
        <color auto="1"/>
      </font>
    </ndxf>
  </rcc>
  <rcc rId="10167" sId="3" odxf="1" dxf="1">
    <nc r="AL182">
      <v>0.8</v>
    </nc>
    <odxf>
      <font>
        <sz val="10"/>
        <color auto="1"/>
      </font>
    </odxf>
    <ndxf>
      <font>
        <sz val="10"/>
        <color auto="1"/>
      </font>
    </ndxf>
  </rcc>
  <rcc rId="10168" sId="3" odxf="1" dxf="1">
    <nc r="AM182">
      <v>4</v>
    </nc>
    <odxf>
      <font>
        <sz val="10"/>
        <color auto="1"/>
      </font>
    </odxf>
    <ndxf>
      <font>
        <sz val="10"/>
        <color auto="1"/>
      </font>
    </ndxf>
  </rcc>
  <rcc rId="10169" sId="3" odxf="1" dxf="1">
    <nc r="AN182">
      <v>3.6</v>
    </nc>
    <odxf>
      <font>
        <sz val="10"/>
        <color auto="1"/>
      </font>
    </odxf>
    <ndxf>
      <font>
        <sz val="10"/>
        <color auto="1"/>
      </font>
    </ndxf>
  </rcc>
  <rcc rId="10170" sId="3" odxf="1" dxf="1">
    <nc r="AO182">
      <v>1.1000000000000001</v>
    </nc>
    <odxf>
      <font>
        <sz val="10"/>
        <color auto="1"/>
      </font>
    </odxf>
    <ndxf>
      <font>
        <sz val="10"/>
        <color auto="1"/>
      </font>
    </ndxf>
  </rcc>
  <rcc rId="10171" sId="3" odxf="1" dxf="1">
    <nc r="AP182">
      <v>4.2</v>
    </nc>
    <odxf>
      <font>
        <sz val="10"/>
        <color auto="1"/>
      </font>
    </odxf>
    <ndxf>
      <font>
        <sz val="10"/>
        <color auto="1"/>
      </font>
    </ndxf>
  </rcc>
  <rcc rId="10172" sId="3" odxf="1" dxf="1">
    <nc r="AQ182">
      <v>1.7</v>
    </nc>
    <odxf>
      <font>
        <sz val="10"/>
        <color auto="1"/>
      </font>
    </odxf>
    <ndxf>
      <font>
        <sz val="10"/>
        <color auto="1"/>
      </font>
    </ndxf>
  </rcc>
  <rcc rId="10173" sId="3" odxf="1" dxf="1">
    <nc r="AR182">
      <v>0.1</v>
    </nc>
    <odxf>
      <font>
        <sz val="10"/>
        <color auto="1"/>
      </font>
    </odxf>
    <ndxf>
      <font>
        <sz val="10"/>
        <color auto="1"/>
      </font>
    </ndxf>
  </rcc>
  <rcc rId="10174" sId="3" odxf="1" dxf="1">
    <nc r="AS182">
      <v>0</v>
    </nc>
    <odxf>
      <font>
        <sz val="10"/>
        <color auto="1"/>
      </font>
    </odxf>
    <ndxf>
      <font>
        <sz val="10"/>
        <color auto="1"/>
      </font>
    </ndxf>
  </rcc>
  <rcc rId="10175" sId="3" odxf="1" dxf="1">
    <nc r="AT182">
      <v>0</v>
    </nc>
    <odxf>
      <font>
        <sz val="10"/>
        <color auto="1"/>
      </font>
    </odxf>
    <ndxf>
      <font>
        <sz val="10"/>
        <color auto="1"/>
      </font>
    </ndxf>
  </rcc>
  <rcc rId="10176" sId="3" odxf="1" dxf="1">
    <nc r="AU182">
      <v>0</v>
    </nc>
    <odxf>
      <font>
        <sz val="10"/>
        <color auto="1"/>
      </font>
    </odxf>
    <ndxf>
      <font>
        <sz val="10"/>
        <color auto="1"/>
      </font>
    </ndxf>
  </rcc>
  <rcc rId="10177" sId="3" odxf="1" dxf="1">
    <nc r="AV182">
      <v>0</v>
    </nc>
    <odxf>
      <font>
        <sz val="10"/>
        <color auto="1"/>
      </font>
    </odxf>
    <ndxf>
      <font>
        <sz val="10"/>
        <color auto="1"/>
      </font>
    </ndxf>
  </rcc>
  <rcc rId="10178" sId="3" odxf="1" dxf="1">
    <nc r="AW182">
      <v>0</v>
    </nc>
    <odxf>
      <font>
        <sz val="10"/>
        <color auto="1"/>
      </font>
    </odxf>
    <ndxf>
      <font>
        <sz val="10"/>
        <color auto="1"/>
      </font>
    </ndxf>
  </rcc>
  <rcc rId="10179" sId="3" odxf="1" dxf="1">
    <nc r="AX182">
      <v>0</v>
    </nc>
    <odxf>
      <font>
        <sz val="10"/>
        <color auto="1"/>
      </font>
    </odxf>
    <ndxf>
      <font>
        <sz val="10"/>
        <color auto="1"/>
      </font>
    </ndxf>
  </rcc>
  <rcc rId="10180" sId="3" odxf="1" dxf="1">
    <nc r="AY182">
      <v>0</v>
    </nc>
    <odxf>
      <font>
        <sz val="10"/>
        <color auto="1"/>
      </font>
    </odxf>
    <ndxf>
      <font>
        <sz val="10"/>
        <color auto="1"/>
      </font>
    </ndxf>
  </rcc>
  <rcc rId="10181" sId="3" odxf="1" dxf="1">
    <nc r="AZ182">
      <v>0</v>
    </nc>
    <odxf>
      <font>
        <sz val="10"/>
        <color auto="1"/>
      </font>
    </odxf>
    <ndxf>
      <font>
        <sz val="10"/>
        <color auto="1"/>
      </font>
    </ndxf>
  </rcc>
  <rcc rId="10182" sId="3" odxf="1" dxf="1">
    <nc r="BA1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183" sId="3" odxf="1" dxf="1">
    <nc r="BB182">
      <v>0</v>
    </nc>
    <odxf>
      <font>
        <sz val="10"/>
        <color auto="1"/>
      </font>
    </odxf>
    <ndxf>
      <font>
        <sz val="10"/>
        <color auto="1"/>
      </font>
    </ndxf>
  </rcc>
  <rcc rId="10184" sId="3" odxf="1" dxf="1">
    <nc r="BC1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185" sId="3" odxf="1" dxf="1">
    <nc r="BD182">
      <v>0</v>
    </nc>
    <odxf>
      <font>
        <sz val="10"/>
        <color auto="1"/>
      </font>
    </odxf>
    <ndxf>
      <font>
        <sz val="10"/>
        <color auto="1"/>
      </font>
    </ndxf>
  </rcc>
  <rcc rId="10186" sId="3" odxf="1" dxf="1">
    <nc r="BE1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187" sId="3" odxf="1" dxf="1">
    <nc r="BF182">
      <v>3.6</v>
    </nc>
    <odxf>
      <font>
        <sz val="10"/>
        <color auto="1"/>
      </font>
    </odxf>
    <ndxf>
      <font>
        <sz val="10"/>
        <color auto="1"/>
      </font>
    </ndxf>
  </rcc>
  <rcc rId="10188" sId="3" odxf="1" dxf="1">
    <nc r="BG182">
      <v>23.2</v>
    </nc>
    <odxf>
      <font>
        <sz val="10"/>
        <color auto="1"/>
      </font>
    </odxf>
    <ndxf>
      <font>
        <sz val="10"/>
        <color auto="1"/>
      </font>
    </ndxf>
  </rcc>
  <rcc rId="10189" sId="3" odxf="1" dxf="1">
    <nc r="BH182">
      <v>0</v>
    </nc>
    <odxf>
      <font>
        <sz val="10"/>
        <color auto="1"/>
      </font>
    </odxf>
    <ndxf>
      <font>
        <sz val="10"/>
        <color auto="1"/>
      </font>
    </ndxf>
  </rcc>
  <rfmt sheetId="3" sqref="A182:XFD182" start="0" length="0">
    <dxf>
      <alignment vertical="center" wrapText="1"/>
    </dxf>
  </rfmt>
  <rfmt sheetId="3" sqref="A183" start="0" length="0">
    <dxf>
      <font>
        <sz val="10"/>
        <color auto="1"/>
      </font>
    </dxf>
  </rfmt>
  <rfmt sheetId="3" sqref="B183" start="0" length="0">
    <dxf>
      <font>
        <sz val="10"/>
        <color auto="1"/>
      </font>
    </dxf>
  </rfmt>
  <rfmt sheetId="3" sqref="C183" start="0" length="0">
    <dxf>
      <font>
        <sz val="10"/>
        <color auto="1"/>
      </font>
    </dxf>
  </rfmt>
  <rfmt sheetId="3" sqref="D183" start="0" length="0">
    <dxf>
      <font>
        <sz val="10"/>
        <color auto="1"/>
      </font>
    </dxf>
  </rfmt>
  <rcc rId="10190" sId="3" odxf="1" dxf="1">
    <oc r="E183" t="inlineStr">
      <is>
        <t>NMĐMT TTC1</t>
      </is>
    </oc>
    <nc r="E183" t="inlineStr">
      <is>
        <t>NMĐMT TRÍ VIỆT 1</t>
      </is>
    </nc>
    <odxf>
      <font>
        <sz val="10"/>
        <color auto="1"/>
      </font>
    </odxf>
    <ndxf>
      <font>
        <sz val="10"/>
        <color auto="1"/>
      </font>
    </ndxf>
  </rcc>
  <rcc rId="10191" sId="3" odxf="1" dxf="1">
    <oc r="F183" t="inlineStr">
      <is>
        <t>PP</t>
      </is>
    </oc>
    <nc r="F183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0192" sId="3" odxf="1" dxf="1">
    <nc r="G18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193" sId="3" odxf="1" dxf="1">
    <nc r="H183">
      <v>85.4</v>
    </nc>
    <odxf>
      <font>
        <sz val="10"/>
        <color auto="1"/>
      </font>
    </odxf>
    <ndxf>
      <font>
        <sz val="10"/>
        <color auto="1"/>
      </font>
    </ndxf>
  </rcc>
  <rfmt sheetId="3" sqref="I183" start="0" length="0">
    <dxf>
      <font>
        <sz val="10"/>
        <color auto="1"/>
      </font>
    </dxf>
  </rfmt>
  <rcc rId="10194" sId="3" odxf="1" dxf="1">
    <nc r="J183">
      <v>0</v>
    </nc>
    <odxf>
      <font>
        <sz val="10"/>
        <color auto="1"/>
      </font>
    </odxf>
    <ndxf>
      <font>
        <sz val="10"/>
        <color auto="1"/>
      </font>
    </ndxf>
  </rcc>
  <rcc rId="10195" sId="3" odxf="1" dxf="1">
    <nc r="K183">
      <v>0</v>
    </nc>
    <odxf>
      <font>
        <sz val="10"/>
        <color auto="1"/>
      </font>
    </odxf>
    <ndxf>
      <font>
        <sz val="10"/>
        <color auto="1"/>
      </font>
    </ndxf>
  </rcc>
  <rcc rId="10196" sId="3" odxf="1" dxf="1">
    <nc r="L183">
      <v>0</v>
    </nc>
    <odxf>
      <font>
        <sz val="10"/>
        <color auto="1"/>
      </font>
    </odxf>
    <ndxf>
      <font>
        <sz val="10"/>
        <color auto="1"/>
      </font>
    </ndxf>
  </rcc>
  <rcc rId="10197" sId="3" odxf="1" dxf="1">
    <nc r="M183">
      <v>0</v>
    </nc>
    <odxf>
      <font>
        <sz val="10"/>
        <color auto="1"/>
      </font>
    </odxf>
    <ndxf>
      <font>
        <sz val="10"/>
        <color auto="1"/>
      </font>
    </ndxf>
  </rcc>
  <rcc rId="10198" sId="3" odxf="1" dxf="1">
    <nc r="N183">
      <v>0</v>
    </nc>
    <odxf>
      <font>
        <sz val="10"/>
        <color auto="1"/>
      </font>
    </odxf>
    <ndxf>
      <font>
        <sz val="10"/>
        <color auto="1"/>
      </font>
    </ndxf>
  </rcc>
  <rcc rId="10199" sId="3" odxf="1" dxf="1">
    <nc r="O183">
      <v>0</v>
    </nc>
    <odxf>
      <font>
        <sz val="10"/>
        <color auto="1"/>
      </font>
    </odxf>
    <ndxf>
      <font>
        <sz val="10"/>
        <color auto="1"/>
      </font>
    </ndxf>
  </rcc>
  <rcc rId="10200" sId="3" odxf="1" dxf="1">
    <nc r="P183">
      <v>0</v>
    </nc>
    <odxf>
      <font>
        <sz val="10"/>
        <color auto="1"/>
      </font>
    </odxf>
    <ndxf>
      <font>
        <sz val="10"/>
        <color auto="1"/>
      </font>
    </ndxf>
  </rcc>
  <rcc rId="10201" sId="3" odxf="1" dxf="1">
    <nc r="Q183">
      <v>0</v>
    </nc>
    <odxf>
      <font>
        <sz val="10"/>
        <color auto="1"/>
      </font>
    </odxf>
    <ndxf>
      <font>
        <sz val="10"/>
        <color auto="1"/>
      </font>
    </ndxf>
  </rcc>
  <rcc rId="10202" sId="3" odxf="1" dxf="1">
    <nc r="R183">
      <v>0</v>
    </nc>
    <odxf>
      <font>
        <sz val="10"/>
        <color auto="1"/>
      </font>
    </odxf>
    <ndxf>
      <font>
        <sz val="10"/>
        <color auto="1"/>
      </font>
    </ndxf>
  </rcc>
  <rcc rId="10203" sId="3" odxf="1" dxf="1">
    <nc r="S183">
      <v>0</v>
    </nc>
    <odxf>
      <font>
        <sz val="10"/>
        <color auto="1"/>
      </font>
    </odxf>
    <ndxf>
      <font>
        <sz val="10"/>
        <color auto="1"/>
      </font>
    </ndxf>
  </rcc>
  <rcc rId="10204" sId="3" odxf="1" dxf="1">
    <nc r="T183">
      <v>0</v>
    </nc>
    <odxf>
      <font>
        <sz val="10"/>
        <color auto="1"/>
      </font>
    </odxf>
    <ndxf>
      <font>
        <sz val="10"/>
        <color auto="1"/>
      </font>
    </ndxf>
  </rcc>
  <rcc rId="10205" sId="3" odxf="1" dxf="1">
    <nc r="U183">
      <v>-1.8</v>
    </nc>
    <odxf>
      <font>
        <sz val="10"/>
        <color auto="1"/>
      </font>
    </odxf>
    <ndxf>
      <font>
        <sz val="10"/>
        <color auto="1"/>
      </font>
    </ndxf>
  </rcc>
  <rcc rId="10206" sId="3" odxf="1" dxf="1">
    <nc r="V183">
      <v>-2.6</v>
    </nc>
    <odxf>
      <font>
        <sz val="10"/>
        <color auto="1"/>
      </font>
    </odxf>
    <ndxf>
      <font>
        <sz val="10"/>
        <color auto="1"/>
      </font>
    </ndxf>
  </rcc>
  <rcc rId="10207" sId="3" odxf="1" dxf="1">
    <nc r="W183">
      <v>-3.3</v>
    </nc>
    <odxf>
      <font>
        <sz val="10"/>
        <color auto="1"/>
      </font>
    </odxf>
    <ndxf>
      <font>
        <sz val="10"/>
        <color auto="1"/>
      </font>
    </ndxf>
  </rcc>
  <rcc rId="10208" sId="3" odxf="1" dxf="1">
    <nc r="X183">
      <v>-2.9</v>
    </nc>
    <odxf>
      <font>
        <sz val="10"/>
        <color auto="1"/>
      </font>
    </odxf>
    <ndxf>
      <font>
        <sz val="10"/>
        <color auto="1"/>
      </font>
    </ndxf>
  </rcc>
  <rcc rId="10209" sId="3" odxf="1" dxf="1">
    <nc r="Y183">
      <v>2.9</v>
    </nc>
    <odxf>
      <font>
        <sz val="10"/>
        <color auto="1"/>
      </font>
    </odxf>
    <ndxf>
      <font>
        <sz val="10"/>
        <color auto="1"/>
      </font>
    </ndxf>
  </rcc>
  <rcc rId="10210" sId="3" odxf="1" dxf="1">
    <nc r="Z183">
      <v>6</v>
    </nc>
    <odxf>
      <font>
        <sz val="10"/>
        <color auto="1"/>
      </font>
    </odxf>
    <ndxf>
      <font>
        <sz val="10"/>
        <color auto="1"/>
      </font>
    </ndxf>
  </rcc>
  <rcc rId="10211" sId="3" odxf="1" dxf="1">
    <nc r="AA183">
      <v>4.5999999999999996</v>
    </nc>
    <odxf>
      <font>
        <sz val="10"/>
        <color auto="1"/>
      </font>
    </odxf>
    <ndxf>
      <font>
        <sz val="10"/>
        <color auto="1"/>
      </font>
    </ndxf>
  </rcc>
  <rcc rId="10212" sId="3" odxf="1" dxf="1">
    <nc r="AB183">
      <v>5.3</v>
    </nc>
    <odxf>
      <font>
        <sz val="10"/>
        <color auto="1"/>
      </font>
    </odxf>
    <ndxf>
      <font>
        <sz val="10"/>
        <color auto="1"/>
      </font>
    </ndxf>
  </rcc>
  <rcc rId="10213" sId="3" odxf="1" dxf="1">
    <nc r="AC183">
      <v>6.2</v>
    </nc>
    <odxf>
      <font>
        <sz val="10"/>
        <color auto="1"/>
      </font>
    </odxf>
    <ndxf>
      <font>
        <sz val="10"/>
        <color auto="1"/>
      </font>
    </ndxf>
  </rcc>
  <rcc rId="10214" sId="3" odxf="1" dxf="1">
    <nc r="AD183">
      <v>9.3000000000000007</v>
    </nc>
    <odxf>
      <font>
        <sz val="10"/>
        <color auto="1"/>
      </font>
    </odxf>
    <ndxf>
      <font>
        <sz val="10"/>
        <color auto="1"/>
      </font>
    </ndxf>
  </rcc>
  <rcc rId="10215" sId="3" odxf="1" dxf="1">
    <nc r="AE183">
      <v>8.3000000000000007</v>
    </nc>
    <odxf>
      <font>
        <sz val="10"/>
        <color auto="1"/>
      </font>
    </odxf>
    <ndxf>
      <font>
        <sz val="10"/>
        <color auto="1"/>
      </font>
    </ndxf>
  </rcc>
  <rcc rId="10216" sId="3" odxf="1" dxf="1">
    <nc r="AF183">
      <v>6.7</v>
    </nc>
    <odxf>
      <font>
        <sz val="10"/>
        <color auto="1"/>
      </font>
    </odxf>
    <ndxf>
      <font>
        <sz val="10"/>
        <color auto="1"/>
      </font>
    </ndxf>
  </rcc>
  <rcc rId="10217" sId="3" odxf="1" dxf="1">
    <nc r="AG183">
      <v>6.1</v>
    </nc>
    <odxf>
      <font>
        <sz val="10"/>
        <color auto="1"/>
      </font>
    </odxf>
    <ndxf>
      <font>
        <sz val="10"/>
        <color auto="1"/>
      </font>
    </ndxf>
  </rcc>
  <rcc rId="10218" sId="3" odxf="1" dxf="1">
    <nc r="AH183">
      <v>4.7</v>
    </nc>
    <odxf>
      <font>
        <sz val="10"/>
        <color auto="1"/>
      </font>
    </odxf>
    <ndxf>
      <font>
        <sz val="10"/>
        <color auto="1"/>
      </font>
    </ndxf>
  </rcc>
  <rcc rId="10219" sId="3" odxf="1" dxf="1">
    <nc r="AI183">
      <v>2</v>
    </nc>
    <odxf>
      <font>
        <sz val="10"/>
        <color auto="1"/>
      </font>
    </odxf>
    <ndxf>
      <font>
        <sz val="10"/>
        <color auto="1"/>
      </font>
    </ndxf>
  </rcc>
  <rcc rId="10220" sId="3" odxf="1" dxf="1">
    <nc r="AJ183">
      <v>1.6</v>
    </nc>
    <odxf>
      <font>
        <sz val="10"/>
        <color auto="1"/>
      </font>
    </odxf>
    <ndxf>
      <font>
        <sz val="10"/>
        <color auto="1"/>
      </font>
    </ndxf>
  </rcc>
  <rcc rId="10221" sId="3" odxf="1" dxf="1">
    <nc r="AK183">
      <v>0</v>
    </nc>
    <odxf>
      <font>
        <sz val="10"/>
        <color auto="1"/>
      </font>
    </odxf>
    <ndxf>
      <font>
        <sz val="10"/>
        <color auto="1"/>
      </font>
    </ndxf>
  </rcc>
  <rcc rId="10222" sId="3" odxf="1" dxf="1">
    <nc r="AL183">
      <v>-0.1</v>
    </nc>
    <odxf>
      <font>
        <sz val="10"/>
        <color auto="1"/>
      </font>
    </odxf>
    <ndxf>
      <font>
        <sz val="10"/>
        <color auto="1"/>
      </font>
    </ndxf>
  </rcc>
  <rcc rId="10223" sId="3" odxf="1" dxf="1">
    <nc r="AM183">
      <v>0.1</v>
    </nc>
    <odxf>
      <font>
        <sz val="10"/>
        <color auto="1"/>
      </font>
    </odxf>
    <ndxf>
      <font>
        <sz val="10"/>
        <color auto="1"/>
      </font>
    </ndxf>
  </rcc>
  <rcc rId="10224" sId="3" odxf="1" dxf="1">
    <nc r="AN183">
      <v>0.4</v>
    </nc>
    <odxf>
      <font>
        <sz val="10"/>
        <color auto="1"/>
      </font>
    </odxf>
    <ndxf>
      <font>
        <sz val="10"/>
        <color auto="1"/>
      </font>
    </ndxf>
  </rcc>
  <rcc rId="10225" sId="3" odxf="1" dxf="1">
    <nc r="AO183">
      <v>1.1000000000000001</v>
    </nc>
    <odxf>
      <font>
        <sz val="10"/>
        <color auto="1"/>
      </font>
    </odxf>
    <ndxf>
      <font>
        <sz val="10"/>
        <color auto="1"/>
      </font>
    </ndxf>
  </rcc>
  <rcc rId="10226" sId="3" odxf="1" dxf="1">
    <nc r="AP183">
      <v>4.0999999999999996</v>
    </nc>
    <odxf>
      <font>
        <sz val="10"/>
        <color auto="1"/>
      </font>
    </odxf>
    <ndxf>
      <font>
        <sz val="10"/>
        <color auto="1"/>
      </font>
    </ndxf>
  </rcc>
  <rcc rId="10227" sId="3" odxf="1" dxf="1">
    <nc r="AQ183">
      <v>0.9</v>
    </nc>
    <odxf>
      <font>
        <sz val="10"/>
        <color auto="1"/>
      </font>
    </odxf>
    <ndxf>
      <font>
        <sz val="10"/>
        <color auto="1"/>
      </font>
    </ndxf>
  </rcc>
  <rcc rId="10228" sId="3" odxf="1" dxf="1">
    <nc r="AR183">
      <v>-0.6</v>
    </nc>
    <odxf>
      <font>
        <sz val="10"/>
        <color auto="1"/>
      </font>
    </odxf>
    <ndxf>
      <font>
        <sz val="10"/>
        <color auto="1"/>
      </font>
    </ndxf>
  </rcc>
  <rcc rId="10229" sId="3" odxf="1" dxf="1">
    <nc r="AS183">
      <v>0</v>
    </nc>
    <odxf>
      <font>
        <sz val="10"/>
        <color auto="1"/>
      </font>
    </odxf>
    <ndxf>
      <font>
        <sz val="10"/>
        <color auto="1"/>
      </font>
    </ndxf>
  </rcc>
  <rcc rId="10230" sId="3" odxf="1" dxf="1">
    <nc r="AT183">
      <v>0</v>
    </nc>
    <odxf>
      <font>
        <sz val="10"/>
        <color auto="1"/>
      </font>
    </odxf>
    <ndxf>
      <font>
        <sz val="10"/>
        <color auto="1"/>
      </font>
    </ndxf>
  </rcc>
  <rcc rId="10231" sId="3" odxf="1" dxf="1">
    <nc r="AU183">
      <v>0</v>
    </nc>
    <odxf>
      <font>
        <sz val="10"/>
        <color auto="1"/>
      </font>
    </odxf>
    <ndxf>
      <font>
        <sz val="10"/>
        <color auto="1"/>
      </font>
    </ndxf>
  </rcc>
  <rcc rId="10232" sId="3" odxf="1" dxf="1">
    <nc r="AV183">
      <v>0</v>
    </nc>
    <odxf>
      <font>
        <sz val="10"/>
        <color auto="1"/>
      </font>
    </odxf>
    <ndxf>
      <font>
        <sz val="10"/>
        <color auto="1"/>
      </font>
    </ndxf>
  </rcc>
  <rcc rId="10233" sId="3" odxf="1" dxf="1">
    <nc r="AW183">
      <v>0</v>
    </nc>
    <odxf>
      <font>
        <sz val="10"/>
        <color auto="1"/>
      </font>
    </odxf>
    <ndxf>
      <font>
        <sz val="10"/>
        <color auto="1"/>
      </font>
    </ndxf>
  </rcc>
  <rcc rId="10234" sId="3" odxf="1" dxf="1">
    <nc r="AX183">
      <v>0</v>
    </nc>
    <odxf>
      <font>
        <sz val="10"/>
        <color auto="1"/>
      </font>
    </odxf>
    <ndxf>
      <font>
        <sz val="10"/>
        <color auto="1"/>
      </font>
    </ndxf>
  </rcc>
  <rcc rId="10235" sId="3" odxf="1" dxf="1">
    <nc r="AY183">
      <v>0</v>
    </nc>
    <odxf>
      <font>
        <sz val="10"/>
        <color auto="1"/>
      </font>
    </odxf>
    <ndxf>
      <font>
        <sz val="10"/>
        <color auto="1"/>
      </font>
    </ndxf>
  </rcc>
  <rcc rId="10236" sId="3" odxf="1" dxf="1">
    <nc r="AZ183">
      <v>0</v>
    </nc>
    <odxf>
      <font>
        <sz val="10"/>
        <color auto="1"/>
      </font>
    </odxf>
    <ndxf>
      <font>
        <sz val="10"/>
        <color auto="1"/>
      </font>
    </ndxf>
  </rcc>
  <rcc rId="10237" sId="3" odxf="1" dxf="1">
    <nc r="BA1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238" sId="3" odxf="1" dxf="1">
    <nc r="BB183">
      <v>0</v>
    </nc>
    <odxf>
      <font>
        <sz val="10"/>
        <color auto="1"/>
      </font>
    </odxf>
    <ndxf>
      <font>
        <sz val="10"/>
        <color auto="1"/>
      </font>
    </ndxf>
  </rcc>
  <rcc rId="10239" sId="3" odxf="1" dxf="1">
    <nc r="BC1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240" sId="3" odxf="1" dxf="1">
    <nc r="BD183">
      <v>0</v>
    </nc>
    <odxf>
      <font>
        <sz val="10"/>
        <color auto="1"/>
      </font>
    </odxf>
    <ndxf>
      <font>
        <sz val="10"/>
        <color auto="1"/>
      </font>
    </ndxf>
  </rcc>
  <rcc rId="10241" sId="3" odxf="1" dxf="1">
    <nc r="BE1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242" sId="3" odxf="1" dxf="1">
    <nc r="BF183">
      <v>3.6</v>
    </nc>
    <odxf>
      <font>
        <sz val="10"/>
        <color auto="1"/>
      </font>
    </odxf>
    <ndxf>
      <font>
        <sz val="10"/>
        <color auto="1"/>
      </font>
    </ndxf>
  </rcc>
  <rcc rId="10243" sId="3" odxf="1" dxf="1">
    <nc r="BG183">
      <v>23.2</v>
    </nc>
    <odxf>
      <font>
        <sz val="10"/>
        <color auto="1"/>
      </font>
    </odxf>
    <ndxf>
      <font>
        <sz val="10"/>
        <color auto="1"/>
      </font>
    </ndxf>
  </rcc>
  <rcc rId="10244" sId="3" odxf="1" dxf="1">
    <nc r="BH183">
      <v>0</v>
    </nc>
    <odxf>
      <font>
        <sz val="10"/>
        <color auto="1"/>
      </font>
    </odxf>
    <ndxf>
      <font>
        <sz val="10"/>
        <color auto="1"/>
      </font>
    </ndxf>
  </rcc>
  <rfmt sheetId="3" sqref="A183:XFD183" start="0" length="0">
    <dxf>
      <alignment vertical="center" wrapText="1"/>
    </dxf>
  </rfmt>
  <rfmt sheetId="3" sqref="A184" start="0" length="0">
    <dxf>
      <font>
        <sz val="10"/>
        <color auto="1"/>
      </font>
    </dxf>
  </rfmt>
  <rfmt sheetId="3" sqref="B184" start="0" length="0">
    <dxf>
      <font>
        <sz val="10"/>
        <color auto="1"/>
      </font>
    </dxf>
  </rfmt>
  <rfmt sheetId="3" sqref="C184" start="0" length="0">
    <dxf>
      <font>
        <sz val="10"/>
        <color auto="1"/>
      </font>
    </dxf>
  </rfmt>
  <rfmt sheetId="3" sqref="D184" start="0" length="0">
    <dxf>
      <font>
        <sz val="10"/>
        <color auto="1"/>
      </font>
    </dxf>
  </rfmt>
  <rcc rId="10245" sId="3" odxf="1" dxf="1">
    <oc r="E184" t="inlineStr">
      <is>
        <t>NMĐMT TTC2</t>
      </is>
    </oc>
    <nc r="E184" t="inlineStr">
      <is>
        <t>NMĐMT TTC1</t>
      </is>
    </nc>
    <odxf>
      <font>
        <sz val="10"/>
        <color auto="1"/>
      </font>
    </odxf>
    <ndxf>
      <font>
        <sz val="10"/>
        <color auto="1"/>
      </font>
    </ndxf>
  </rcc>
  <rfmt sheetId="3" sqref="F184" start="0" length="0">
    <dxf>
      <font>
        <sz val="10"/>
        <color auto="1"/>
      </font>
    </dxf>
  </rfmt>
  <rcc rId="10246" sId="3" odxf="1" dxf="1">
    <nc r="G18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247" sId="3" odxf="1" dxf="1">
    <nc r="H184">
      <v>220.1</v>
    </nc>
    <odxf>
      <font>
        <sz val="10"/>
        <color auto="1"/>
      </font>
    </odxf>
    <ndxf>
      <font>
        <sz val="10"/>
        <color auto="1"/>
      </font>
    </ndxf>
  </rcc>
  <rfmt sheetId="3" sqref="I184" start="0" length="0">
    <dxf>
      <font>
        <sz val="10"/>
        <color auto="1"/>
      </font>
    </dxf>
  </rfmt>
  <rcc rId="10248" sId="3" odxf="1" dxf="1">
    <nc r="J184">
      <v>0.1</v>
    </nc>
    <odxf>
      <font>
        <sz val="10"/>
        <color auto="1"/>
      </font>
    </odxf>
    <ndxf>
      <font>
        <sz val="10"/>
        <color auto="1"/>
      </font>
    </ndxf>
  </rcc>
  <rcc rId="10249" sId="3" odxf="1" dxf="1">
    <nc r="K184">
      <v>0.1</v>
    </nc>
    <odxf>
      <font>
        <sz val="10"/>
        <color auto="1"/>
      </font>
    </odxf>
    <ndxf>
      <font>
        <sz val="10"/>
        <color auto="1"/>
      </font>
    </ndxf>
  </rcc>
  <rcc rId="10250" sId="3" odxf="1" dxf="1">
    <nc r="L184">
      <v>0.1</v>
    </nc>
    <odxf>
      <font>
        <sz val="10"/>
        <color auto="1"/>
      </font>
    </odxf>
    <ndxf>
      <font>
        <sz val="10"/>
        <color auto="1"/>
      </font>
    </ndxf>
  </rcc>
  <rcc rId="10251" sId="3" odxf="1" dxf="1">
    <nc r="M184">
      <v>0.1</v>
    </nc>
    <odxf>
      <font>
        <sz val="10"/>
        <color auto="1"/>
      </font>
    </odxf>
    <ndxf>
      <font>
        <sz val="10"/>
        <color auto="1"/>
      </font>
    </ndxf>
  </rcc>
  <rcc rId="10252" sId="3" odxf="1" dxf="1">
    <nc r="N184">
      <v>0.1</v>
    </nc>
    <odxf>
      <font>
        <sz val="10"/>
        <color auto="1"/>
      </font>
    </odxf>
    <ndxf>
      <font>
        <sz val="10"/>
        <color auto="1"/>
      </font>
    </ndxf>
  </rcc>
  <rcc rId="10253" sId="3" odxf="1" dxf="1">
    <nc r="O184">
      <v>0.1</v>
    </nc>
    <odxf>
      <font>
        <sz val="10"/>
        <color auto="1"/>
      </font>
    </odxf>
    <ndxf>
      <font>
        <sz val="10"/>
        <color auto="1"/>
      </font>
    </ndxf>
  </rcc>
  <rcc rId="10254" sId="3" odxf="1" dxf="1">
    <nc r="P184">
      <v>0.1</v>
    </nc>
    <odxf>
      <font>
        <sz val="10"/>
        <color auto="1"/>
      </font>
    </odxf>
    <ndxf>
      <font>
        <sz val="10"/>
        <color auto="1"/>
      </font>
    </ndxf>
  </rcc>
  <rcc rId="10255" sId="3" odxf="1" dxf="1">
    <nc r="Q184">
      <v>0.1</v>
    </nc>
    <odxf>
      <font>
        <sz val="10"/>
        <color auto="1"/>
      </font>
    </odxf>
    <ndxf>
      <font>
        <sz val="10"/>
        <color auto="1"/>
      </font>
    </ndxf>
  </rcc>
  <rcc rId="10256" sId="3" odxf="1" dxf="1">
    <nc r="R184">
      <v>0.1</v>
    </nc>
    <odxf>
      <font>
        <sz val="10"/>
        <color auto="1"/>
      </font>
    </odxf>
    <ndxf>
      <font>
        <sz val="10"/>
        <color auto="1"/>
      </font>
    </ndxf>
  </rcc>
  <rcc rId="10257" sId="3" odxf="1" dxf="1">
    <nc r="S184">
      <v>0.1</v>
    </nc>
    <odxf>
      <font>
        <sz val="10"/>
        <color auto="1"/>
      </font>
    </odxf>
    <ndxf>
      <font>
        <sz val="10"/>
        <color auto="1"/>
      </font>
    </ndxf>
  </rcc>
  <rcc rId="10258" sId="3" odxf="1" dxf="1">
    <nc r="T184">
      <v>0.1</v>
    </nc>
    <odxf>
      <font>
        <sz val="10"/>
        <color auto="1"/>
      </font>
    </odxf>
    <ndxf>
      <font>
        <sz val="10"/>
        <color auto="1"/>
      </font>
    </ndxf>
  </rcc>
  <rcc rId="10259" sId="3" odxf="1" dxf="1">
    <nc r="U184">
      <v>0.7</v>
    </nc>
    <odxf>
      <font>
        <sz val="10"/>
        <color auto="1"/>
      </font>
    </odxf>
    <ndxf>
      <font>
        <sz val="10"/>
        <color auto="1"/>
      </font>
    </ndxf>
  </rcc>
  <rcc rId="10260" sId="3" odxf="1" dxf="1">
    <nc r="V184">
      <v>1.9</v>
    </nc>
    <odxf>
      <font>
        <sz val="10"/>
        <color auto="1"/>
      </font>
    </odxf>
    <ndxf>
      <font>
        <sz val="10"/>
        <color auto="1"/>
      </font>
    </ndxf>
  </rcc>
  <rcc rId="10261" sId="3" odxf="1" dxf="1">
    <nc r="W184">
      <v>4.3</v>
    </nc>
    <odxf>
      <font>
        <sz val="10"/>
        <color auto="1"/>
      </font>
    </odxf>
    <ndxf>
      <font>
        <sz val="10"/>
        <color auto="1"/>
      </font>
    </ndxf>
  </rcc>
  <rcc rId="10262" sId="3" odxf="1" dxf="1">
    <nc r="X184">
      <v>8.3000000000000007</v>
    </nc>
    <odxf>
      <font>
        <sz val="10"/>
        <color auto="1"/>
      </font>
    </odxf>
    <ndxf>
      <font>
        <sz val="10"/>
        <color auto="1"/>
      </font>
    </ndxf>
  </rcc>
  <rcc rId="10263" sId="3" odxf="1" dxf="1">
    <nc r="Y184">
      <v>6.5</v>
    </nc>
    <odxf>
      <font>
        <sz val="10"/>
        <color auto="1"/>
      </font>
    </odxf>
    <ndxf>
      <font>
        <sz val="10"/>
        <color auto="1"/>
      </font>
    </ndxf>
  </rcc>
  <rcc rId="10264" sId="3" odxf="1" dxf="1">
    <nc r="Z184">
      <v>21.4</v>
    </nc>
    <odxf>
      <font>
        <sz val="10"/>
        <color auto="1"/>
      </font>
    </odxf>
    <ndxf>
      <font>
        <sz val="10"/>
        <color auto="1"/>
      </font>
    </ndxf>
  </rcc>
  <rcc rId="10265" sId="3" odxf="1" dxf="1">
    <nc r="AA184">
      <v>27</v>
    </nc>
    <odxf>
      <font>
        <sz val="10"/>
        <color auto="1"/>
      </font>
    </odxf>
    <ndxf>
      <font>
        <sz val="10"/>
        <color auto="1"/>
      </font>
    </ndxf>
  </rcc>
  <rcc rId="10266" sId="3" odxf="1" dxf="1">
    <nc r="AB184">
      <v>16.600000000000001</v>
    </nc>
    <odxf>
      <font>
        <sz val="10"/>
        <color auto="1"/>
      </font>
    </odxf>
    <ndxf>
      <font>
        <sz val="10"/>
        <color auto="1"/>
      </font>
    </ndxf>
  </rcc>
  <rcc rId="10267" sId="3" odxf="1" dxf="1">
    <nc r="AC184">
      <v>19.600000000000001</v>
    </nc>
    <odxf>
      <font>
        <sz val="10"/>
        <color auto="1"/>
      </font>
    </odxf>
    <ndxf>
      <font>
        <sz val="10"/>
        <color auto="1"/>
      </font>
    </ndxf>
  </rcc>
  <rcc rId="10268" sId="3" odxf="1" dxf="1">
    <nc r="AD184">
      <v>21</v>
    </nc>
    <odxf>
      <font>
        <sz val="10"/>
        <color auto="1"/>
      </font>
    </odxf>
    <ndxf>
      <font>
        <sz val="10"/>
        <color auto="1"/>
      </font>
    </ndxf>
  </rcc>
  <rcc rId="10269" sId="3" odxf="1" dxf="1">
    <nc r="AE184">
      <v>18.5</v>
    </nc>
    <odxf>
      <font>
        <sz val="10"/>
        <color auto="1"/>
      </font>
    </odxf>
    <ndxf>
      <font>
        <sz val="10"/>
        <color auto="1"/>
      </font>
    </ndxf>
  </rcc>
  <rcc rId="10270" sId="3" odxf="1" dxf="1">
    <nc r="AF184">
      <v>12.9</v>
    </nc>
    <odxf>
      <font>
        <sz val="10"/>
        <color auto="1"/>
      </font>
    </odxf>
    <ndxf>
      <font>
        <sz val="10"/>
        <color auto="1"/>
      </font>
    </ndxf>
  </rcc>
  <rcc rId="10271" sId="3" odxf="1" dxf="1">
    <nc r="AG184">
      <v>22</v>
    </nc>
    <odxf>
      <font>
        <sz val="10"/>
        <color auto="1"/>
      </font>
    </odxf>
    <ndxf>
      <font>
        <sz val="10"/>
        <color auto="1"/>
      </font>
    </ndxf>
  </rcc>
  <rcc rId="10272" sId="3" odxf="1" dxf="1">
    <nc r="AH184">
      <v>43.6</v>
    </nc>
    <odxf>
      <font>
        <sz val="10"/>
        <color auto="1"/>
      </font>
    </odxf>
    <ndxf>
      <font>
        <sz val="10"/>
        <color auto="1"/>
      </font>
    </ndxf>
  </rcc>
  <rcc rId="10273" sId="3" odxf="1" dxf="1">
    <nc r="AI184">
      <v>17.899999999999999</v>
    </nc>
    <odxf>
      <font>
        <sz val="10"/>
        <color auto="1"/>
      </font>
    </odxf>
    <ndxf>
      <font>
        <sz val="10"/>
        <color auto="1"/>
      </font>
    </ndxf>
  </rcc>
  <rcc rId="10274" sId="3" odxf="1" dxf="1">
    <nc r="AJ184">
      <v>38.200000000000003</v>
    </nc>
    <odxf>
      <font>
        <sz val="10"/>
        <color auto="1"/>
      </font>
    </odxf>
    <ndxf>
      <font>
        <sz val="10"/>
        <color auto="1"/>
      </font>
    </ndxf>
  </rcc>
  <rcc rId="10275" sId="3" odxf="1" dxf="1">
    <nc r="AK184">
      <v>29.1</v>
    </nc>
    <odxf>
      <font>
        <sz val="10"/>
        <color auto="1"/>
      </font>
    </odxf>
    <ndxf>
      <font>
        <sz val="10"/>
        <color auto="1"/>
      </font>
    </ndxf>
  </rcc>
  <rcc rId="10276" sId="3" odxf="1" dxf="1">
    <nc r="AL184">
      <v>4.2</v>
    </nc>
    <odxf>
      <font>
        <sz val="10"/>
        <color auto="1"/>
      </font>
    </odxf>
    <ndxf>
      <font>
        <sz val="10"/>
        <color auto="1"/>
      </font>
    </ndxf>
  </rcc>
  <rcc rId="10277" sId="3" odxf="1" dxf="1">
    <nc r="AM184">
      <v>14</v>
    </nc>
    <odxf>
      <font>
        <sz val="10"/>
        <color auto="1"/>
      </font>
    </odxf>
    <ndxf>
      <font>
        <sz val="10"/>
        <color auto="1"/>
      </font>
    </ndxf>
  </rcc>
  <rcc rId="10278" sId="3" odxf="1" dxf="1">
    <nc r="AN184">
      <v>34.9</v>
    </nc>
    <odxf>
      <font>
        <sz val="10"/>
        <color auto="1"/>
      </font>
    </odxf>
    <ndxf>
      <font>
        <sz val="10"/>
        <color auto="1"/>
      </font>
    </ndxf>
  </rcc>
  <rcc rId="10279" sId="3" odxf="1" dxf="1">
    <nc r="AO184">
      <v>11.9</v>
    </nc>
    <odxf>
      <font>
        <sz val="10"/>
        <color auto="1"/>
      </font>
    </odxf>
    <ndxf>
      <font>
        <sz val="10"/>
        <color auto="1"/>
      </font>
    </ndxf>
  </rcc>
  <rcc rId="10280" sId="3" odxf="1" dxf="1">
    <nc r="AP184">
      <v>18.600000000000001</v>
    </nc>
    <odxf>
      <font>
        <sz val="10"/>
        <color auto="1"/>
      </font>
    </odxf>
    <ndxf>
      <font>
        <sz val="10"/>
        <color auto="1"/>
      </font>
    </ndxf>
  </rcc>
  <rcc rId="10281" sId="3" odxf="1" dxf="1">
    <nc r="AQ184">
      <v>4.5999999999999996</v>
    </nc>
    <odxf>
      <font>
        <sz val="10"/>
        <color auto="1"/>
      </font>
    </odxf>
    <ndxf>
      <font>
        <sz val="10"/>
        <color auto="1"/>
      </font>
    </ndxf>
  </rcc>
  <rcc rId="10282" sId="3" odxf="1" dxf="1">
    <nc r="AR184">
      <v>0.8</v>
    </nc>
    <odxf>
      <font>
        <sz val="10"/>
        <color auto="1"/>
      </font>
    </odxf>
    <ndxf>
      <font>
        <sz val="10"/>
        <color auto="1"/>
      </font>
    </ndxf>
  </rcc>
  <rcc rId="10283" sId="3" odxf="1" dxf="1">
    <nc r="AS184">
      <v>0</v>
    </nc>
    <odxf>
      <font>
        <sz val="10"/>
        <color auto="1"/>
      </font>
    </odxf>
    <ndxf>
      <font>
        <sz val="10"/>
        <color auto="1"/>
      </font>
    </ndxf>
  </rcc>
  <rcc rId="10284" sId="3" odxf="1" dxf="1">
    <nc r="AT184">
      <v>0</v>
    </nc>
    <odxf>
      <font>
        <sz val="10"/>
        <color auto="1"/>
      </font>
    </odxf>
    <ndxf>
      <font>
        <sz val="10"/>
        <color auto="1"/>
      </font>
    </ndxf>
  </rcc>
  <rcc rId="10285" sId="3" odxf="1" dxf="1">
    <nc r="AU184">
      <v>0</v>
    </nc>
    <odxf>
      <font>
        <sz val="10"/>
        <color auto="1"/>
      </font>
    </odxf>
    <ndxf>
      <font>
        <sz val="10"/>
        <color auto="1"/>
      </font>
    </ndxf>
  </rcc>
  <rcc rId="10286" sId="3" odxf="1" dxf="1">
    <nc r="AV184">
      <v>0</v>
    </nc>
    <odxf>
      <font>
        <sz val="10"/>
        <color auto="1"/>
      </font>
    </odxf>
    <ndxf>
      <font>
        <sz val="10"/>
        <color auto="1"/>
      </font>
    </ndxf>
  </rcc>
  <rcc rId="10287" sId="3" odxf="1" dxf="1">
    <nc r="AW184">
      <v>0</v>
    </nc>
    <odxf>
      <font>
        <sz val="10"/>
        <color auto="1"/>
      </font>
    </odxf>
    <ndxf>
      <font>
        <sz val="10"/>
        <color auto="1"/>
      </font>
    </ndxf>
  </rcc>
  <rcc rId="10288" sId="3" odxf="1" dxf="1">
    <nc r="AX184">
      <v>0</v>
    </nc>
    <odxf>
      <font>
        <sz val="10"/>
        <color auto="1"/>
      </font>
    </odxf>
    <ndxf>
      <font>
        <sz val="10"/>
        <color auto="1"/>
      </font>
    </ndxf>
  </rcc>
  <rcc rId="10289" sId="3" odxf="1" dxf="1">
    <nc r="AY184">
      <v>0</v>
    </nc>
    <odxf>
      <font>
        <sz val="10"/>
        <color auto="1"/>
      </font>
    </odxf>
    <ndxf>
      <font>
        <sz val="10"/>
        <color auto="1"/>
      </font>
    </ndxf>
  </rcc>
  <rcc rId="10290" sId="3" odxf="1" dxf="1">
    <nc r="AZ184">
      <v>0</v>
    </nc>
    <odxf>
      <font>
        <sz val="10"/>
        <color auto="1"/>
      </font>
    </odxf>
    <ndxf>
      <font>
        <sz val="10"/>
        <color auto="1"/>
      </font>
    </ndxf>
  </rcc>
  <rcc rId="10291" sId="3" odxf="1" dxf="1">
    <nc r="BA1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292" sId="3" odxf="1" dxf="1">
    <nc r="BB184">
      <v>0</v>
    </nc>
    <odxf>
      <font>
        <sz val="10"/>
        <color auto="1"/>
      </font>
    </odxf>
    <ndxf>
      <font>
        <sz val="10"/>
        <color auto="1"/>
      </font>
    </ndxf>
  </rcc>
  <rcc rId="10293" sId="3" odxf="1" dxf="1">
    <nc r="BC1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294" sId="3" odxf="1" dxf="1">
    <nc r="BD184">
      <v>0</v>
    </nc>
    <odxf>
      <font>
        <sz val="10"/>
        <color auto="1"/>
      </font>
    </odxf>
    <ndxf>
      <font>
        <sz val="10"/>
        <color auto="1"/>
      </font>
    </ndxf>
  </rcc>
  <rcc rId="10295" sId="3" odxf="1" dxf="1">
    <nc r="BE1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296" sId="3" odxf="1" dxf="1">
    <nc r="BF184">
      <v>9.1999999999999993</v>
    </nc>
    <odxf>
      <font>
        <sz val="10"/>
        <color auto="1"/>
      </font>
    </odxf>
    <ndxf>
      <font>
        <sz val="10"/>
        <color auto="1"/>
      </font>
    </ndxf>
  </rcc>
  <rcc rId="10297" sId="3" odxf="1" dxf="1">
    <nc r="BG184">
      <v>43.6</v>
    </nc>
    <odxf>
      <font>
        <sz val="10"/>
        <color auto="1"/>
      </font>
    </odxf>
    <ndxf>
      <font>
        <sz val="10"/>
        <color auto="1"/>
      </font>
    </ndxf>
  </rcc>
  <rcc rId="10298" sId="3" odxf="1" dxf="1">
    <nc r="BH184">
      <v>0</v>
    </nc>
    <odxf>
      <font>
        <sz val="10"/>
        <color auto="1"/>
      </font>
    </odxf>
    <ndxf>
      <font>
        <sz val="10"/>
        <color auto="1"/>
      </font>
    </ndxf>
  </rcc>
  <rfmt sheetId="3" sqref="A184:XFD184" start="0" length="0">
    <dxf>
      <alignment vertical="center" wrapText="1"/>
    </dxf>
  </rfmt>
  <rfmt sheetId="3" sqref="A185" start="0" length="0">
    <dxf>
      <font>
        <sz val="10"/>
        <color auto="1"/>
      </font>
    </dxf>
  </rfmt>
  <rfmt sheetId="3" sqref="B185" start="0" length="0">
    <dxf>
      <font>
        <sz val="10"/>
        <color auto="1"/>
      </font>
    </dxf>
  </rfmt>
  <rfmt sheetId="3" sqref="C185" start="0" length="0">
    <dxf>
      <font>
        <sz val="10"/>
        <color auto="1"/>
      </font>
    </dxf>
  </rfmt>
  <rfmt sheetId="3" sqref="D185" start="0" length="0">
    <dxf>
      <font>
        <sz val="10"/>
        <color auto="1"/>
      </font>
    </dxf>
  </rfmt>
  <rcc rId="10299" sId="3" odxf="1" dxf="1">
    <oc r="E185" t="inlineStr">
      <is>
        <t>NMĐMT TTC2</t>
      </is>
    </oc>
    <nc r="E185" t="inlineStr">
      <is>
        <t>NMĐMT TTC1</t>
      </is>
    </nc>
    <odxf>
      <font>
        <sz val="10"/>
        <color auto="1"/>
      </font>
    </odxf>
    <ndxf>
      <font>
        <sz val="10"/>
        <color auto="1"/>
      </font>
    </ndxf>
  </rcc>
  <rfmt sheetId="3" sqref="F185" start="0" length="0">
    <dxf>
      <font>
        <sz val="10"/>
        <color auto="1"/>
      </font>
    </dxf>
  </rfmt>
  <rcc rId="10300" sId="3" odxf="1" dxf="1">
    <nc r="G18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301" sId="3" odxf="1" dxf="1">
    <nc r="H185">
      <v>220.1</v>
    </nc>
    <odxf>
      <font>
        <sz val="10"/>
        <color auto="1"/>
      </font>
    </odxf>
    <ndxf>
      <font>
        <sz val="10"/>
        <color auto="1"/>
      </font>
    </ndxf>
  </rcc>
  <rfmt sheetId="3" sqref="I185" start="0" length="0">
    <dxf>
      <font>
        <sz val="10"/>
        <color auto="1"/>
      </font>
    </dxf>
  </rfmt>
  <rcc rId="10302" sId="3" odxf="1" dxf="1">
    <nc r="J185">
      <v>0</v>
    </nc>
    <odxf>
      <font>
        <sz val="10"/>
        <color auto="1"/>
      </font>
    </odxf>
    <ndxf>
      <font>
        <sz val="10"/>
        <color auto="1"/>
      </font>
    </ndxf>
  </rcc>
  <rcc rId="10303" sId="3" odxf="1" dxf="1">
    <nc r="K185">
      <v>0</v>
    </nc>
    <odxf>
      <font>
        <sz val="10"/>
        <color auto="1"/>
      </font>
    </odxf>
    <ndxf>
      <font>
        <sz val="10"/>
        <color auto="1"/>
      </font>
    </ndxf>
  </rcc>
  <rcc rId="10304" sId="3" odxf="1" dxf="1">
    <nc r="L185">
      <v>0</v>
    </nc>
    <odxf>
      <font>
        <sz val="10"/>
        <color auto="1"/>
      </font>
    </odxf>
    <ndxf>
      <font>
        <sz val="10"/>
        <color auto="1"/>
      </font>
    </ndxf>
  </rcc>
  <rcc rId="10305" sId="3" odxf="1" dxf="1">
    <nc r="M185">
      <v>0</v>
    </nc>
    <odxf>
      <font>
        <sz val="10"/>
        <color auto="1"/>
      </font>
    </odxf>
    <ndxf>
      <font>
        <sz val="10"/>
        <color auto="1"/>
      </font>
    </ndxf>
  </rcc>
  <rcc rId="10306" sId="3" odxf="1" dxf="1">
    <nc r="N185">
      <v>0</v>
    </nc>
    <odxf>
      <font>
        <sz val="10"/>
        <color auto="1"/>
      </font>
    </odxf>
    <ndxf>
      <font>
        <sz val="10"/>
        <color auto="1"/>
      </font>
    </ndxf>
  </rcc>
  <rcc rId="10307" sId="3" odxf="1" dxf="1">
    <nc r="O185">
      <v>0</v>
    </nc>
    <odxf>
      <font>
        <sz val="10"/>
        <color auto="1"/>
      </font>
    </odxf>
    <ndxf>
      <font>
        <sz val="10"/>
        <color auto="1"/>
      </font>
    </ndxf>
  </rcc>
  <rcc rId="10308" sId="3" odxf="1" dxf="1">
    <nc r="P185">
      <v>0</v>
    </nc>
    <odxf>
      <font>
        <sz val="10"/>
        <color auto="1"/>
      </font>
    </odxf>
    <ndxf>
      <font>
        <sz val="10"/>
        <color auto="1"/>
      </font>
    </ndxf>
  </rcc>
  <rcc rId="10309" sId="3" odxf="1" dxf="1">
    <nc r="Q185">
      <v>0</v>
    </nc>
    <odxf>
      <font>
        <sz val="10"/>
        <color auto="1"/>
      </font>
    </odxf>
    <ndxf>
      <font>
        <sz val="10"/>
        <color auto="1"/>
      </font>
    </ndxf>
  </rcc>
  <rcc rId="10310" sId="3" odxf="1" dxf="1">
    <nc r="R185">
      <v>0</v>
    </nc>
    <odxf>
      <font>
        <sz val="10"/>
        <color auto="1"/>
      </font>
    </odxf>
    <ndxf>
      <font>
        <sz val="10"/>
        <color auto="1"/>
      </font>
    </ndxf>
  </rcc>
  <rcc rId="10311" sId="3" odxf="1" dxf="1">
    <nc r="S185">
      <v>0</v>
    </nc>
    <odxf>
      <font>
        <sz val="10"/>
        <color auto="1"/>
      </font>
    </odxf>
    <ndxf>
      <font>
        <sz val="10"/>
        <color auto="1"/>
      </font>
    </ndxf>
  </rcc>
  <rcc rId="10312" sId="3" odxf="1" dxf="1">
    <nc r="T185">
      <v>0</v>
    </nc>
    <odxf>
      <font>
        <sz val="10"/>
        <color auto="1"/>
      </font>
    </odxf>
    <ndxf>
      <font>
        <sz val="10"/>
        <color auto="1"/>
      </font>
    </ndxf>
  </rcc>
  <rcc rId="10313" sId="3" odxf="1" dxf="1">
    <nc r="U185">
      <v>-0.4</v>
    </nc>
    <odxf>
      <font>
        <sz val="10"/>
        <color auto="1"/>
      </font>
    </odxf>
    <ndxf>
      <font>
        <sz val="10"/>
        <color auto="1"/>
      </font>
    </ndxf>
  </rcc>
  <rcc rId="10314" sId="3" odxf="1" dxf="1">
    <nc r="V185">
      <v>-2.4</v>
    </nc>
    <odxf>
      <font>
        <sz val="10"/>
        <color auto="1"/>
      </font>
    </odxf>
    <ndxf>
      <font>
        <sz val="10"/>
        <color auto="1"/>
      </font>
    </ndxf>
  </rcc>
  <rcc rId="10315" sId="3" odxf="1" dxf="1">
    <nc r="W185">
      <v>-2.1</v>
    </nc>
    <odxf>
      <font>
        <sz val="10"/>
        <color auto="1"/>
      </font>
    </odxf>
    <ndxf>
      <font>
        <sz val="10"/>
        <color auto="1"/>
      </font>
    </ndxf>
  </rcc>
  <rcc rId="10316" sId="3" odxf="1" dxf="1">
    <nc r="X185">
      <v>-4.3</v>
    </nc>
    <odxf>
      <font>
        <sz val="10"/>
        <color auto="1"/>
      </font>
    </odxf>
    <ndxf>
      <font>
        <sz val="10"/>
        <color auto="1"/>
      </font>
    </ndxf>
  </rcc>
  <rcc rId="10317" sId="3" odxf="1" dxf="1">
    <nc r="Y185">
      <v>-3.1</v>
    </nc>
    <odxf>
      <font>
        <sz val="10"/>
        <color auto="1"/>
      </font>
    </odxf>
    <ndxf>
      <font>
        <sz val="10"/>
        <color auto="1"/>
      </font>
    </ndxf>
  </rcc>
  <rcc rId="10318" sId="3" odxf="1" dxf="1">
    <nc r="Z185">
      <v>1.3</v>
    </nc>
    <odxf>
      <font>
        <sz val="10"/>
        <color auto="1"/>
      </font>
    </odxf>
    <ndxf>
      <font>
        <sz val="10"/>
        <color auto="1"/>
      </font>
    </ndxf>
  </rcc>
  <rcc rId="10319" sId="3" odxf="1" dxf="1">
    <nc r="AA185">
      <v>4.0999999999999996</v>
    </nc>
    <odxf>
      <font>
        <sz val="10"/>
        <color auto="1"/>
      </font>
    </odxf>
    <ndxf>
      <font>
        <sz val="10"/>
        <color auto="1"/>
      </font>
    </ndxf>
  </rcc>
  <rcc rId="10320" sId="3" odxf="1" dxf="1">
    <nc r="AB185">
      <v>2.2000000000000002</v>
    </nc>
    <odxf>
      <font>
        <sz val="10"/>
        <color auto="1"/>
      </font>
    </odxf>
    <ndxf>
      <font>
        <sz val="10"/>
        <color auto="1"/>
      </font>
    </ndxf>
  </rcc>
  <rcc rId="10321" sId="3" odxf="1" dxf="1">
    <nc r="AC185">
      <v>4.4000000000000004</v>
    </nc>
    <odxf>
      <font>
        <sz val="10"/>
        <color auto="1"/>
      </font>
    </odxf>
    <ndxf>
      <font>
        <sz val="10"/>
        <color auto="1"/>
      </font>
    </ndxf>
  </rcc>
  <rcc rId="10322" sId="3" odxf="1" dxf="1">
    <nc r="AD185">
      <v>3.4</v>
    </nc>
    <odxf>
      <font>
        <sz val="10"/>
        <color auto="1"/>
      </font>
    </odxf>
    <ndxf>
      <font>
        <sz val="10"/>
        <color auto="1"/>
      </font>
    </ndxf>
  </rcc>
  <rcc rId="10323" sId="3" odxf="1" dxf="1">
    <nc r="AE185">
      <v>6</v>
    </nc>
    <odxf>
      <font>
        <sz val="10"/>
        <color auto="1"/>
      </font>
    </odxf>
    <ndxf>
      <font>
        <sz val="10"/>
        <color auto="1"/>
      </font>
    </ndxf>
  </rcc>
  <rcc rId="10324" sId="3" odxf="1" dxf="1">
    <nc r="AF185">
      <v>4.5999999999999996</v>
    </nc>
    <odxf>
      <font>
        <sz val="10"/>
        <color auto="1"/>
      </font>
    </odxf>
    <ndxf>
      <font>
        <sz val="10"/>
        <color auto="1"/>
      </font>
    </ndxf>
  </rcc>
  <rcc rId="10325" sId="3" odxf="1" dxf="1">
    <nc r="AG185">
      <v>7.3</v>
    </nc>
    <odxf>
      <font>
        <sz val="10"/>
        <color auto="1"/>
      </font>
    </odxf>
    <ndxf>
      <font>
        <sz val="10"/>
        <color auto="1"/>
      </font>
    </ndxf>
  </rcc>
  <rcc rId="10326" sId="3" odxf="1" dxf="1">
    <nc r="AH185">
      <v>2.2000000000000002</v>
    </nc>
    <odxf>
      <font>
        <sz val="10"/>
        <color auto="1"/>
      </font>
    </odxf>
    <ndxf>
      <font>
        <sz val="10"/>
        <color auto="1"/>
      </font>
    </ndxf>
  </rcc>
  <rcc rId="10327" sId="3" odxf="1" dxf="1">
    <nc r="AI185">
      <v>-3.5</v>
    </nc>
    <odxf>
      <font>
        <sz val="10"/>
        <color auto="1"/>
      </font>
    </odxf>
    <ndxf>
      <font>
        <sz val="10"/>
        <color auto="1"/>
      </font>
    </ndxf>
  </rcc>
  <rcc rId="10328" sId="3" odxf="1" dxf="1">
    <nc r="AJ185">
      <v>-1.9</v>
    </nc>
    <odxf>
      <font>
        <sz val="10"/>
        <color auto="1"/>
      </font>
    </odxf>
    <ndxf>
      <font>
        <sz val="10"/>
        <color auto="1"/>
      </font>
    </ndxf>
  </rcc>
  <rcc rId="10329" sId="3" odxf="1" dxf="1">
    <nc r="AK185">
      <v>1.9</v>
    </nc>
    <odxf>
      <font>
        <sz val="10"/>
        <color auto="1"/>
      </font>
    </odxf>
    <ndxf>
      <font>
        <sz val="10"/>
        <color auto="1"/>
      </font>
    </ndxf>
  </rcc>
  <rcc rId="10330" sId="3" odxf="1" dxf="1">
    <nc r="AL185">
      <v>1.5</v>
    </nc>
    <odxf>
      <font>
        <sz val="10"/>
        <color auto="1"/>
      </font>
    </odxf>
    <ndxf>
      <font>
        <sz val="10"/>
        <color auto="1"/>
      </font>
    </ndxf>
  </rcc>
  <rcc rId="10331" sId="3" odxf="1" dxf="1">
    <nc r="AM185">
      <v>0.1</v>
    </nc>
    <odxf>
      <font>
        <sz val="10"/>
        <color auto="1"/>
      </font>
    </odxf>
    <ndxf>
      <font>
        <sz val="10"/>
        <color auto="1"/>
      </font>
    </ndxf>
  </rcc>
  <rcc rId="10332" sId="3" odxf="1" dxf="1">
    <nc r="AN185">
      <v>0</v>
    </nc>
    <odxf>
      <font>
        <sz val="10"/>
        <color auto="1"/>
      </font>
    </odxf>
    <ndxf>
      <font>
        <sz val="10"/>
        <color auto="1"/>
      </font>
    </ndxf>
  </rcc>
  <rcc rId="10333" sId="3" odxf="1" dxf="1">
    <nc r="AO185">
      <v>0</v>
    </nc>
    <odxf>
      <font>
        <sz val="10"/>
        <color auto="1"/>
      </font>
    </odxf>
    <ndxf>
      <font>
        <sz val="10"/>
        <color auto="1"/>
      </font>
    </ndxf>
  </rcc>
  <rcc rId="10334" sId="3" odxf="1" dxf="1">
    <nc r="AP185">
      <v>5.6</v>
    </nc>
    <odxf>
      <font>
        <sz val="10"/>
        <color auto="1"/>
      </font>
    </odxf>
    <ndxf>
      <font>
        <sz val="10"/>
        <color auto="1"/>
      </font>
    </ndxf>
  </rcc>
  <rcc rId="10335" sId="3" odxf="1" dxf="1">
    <nc r="AQ185">
      <v>2.4</v>
    </nc>
    <odxf>
      <font>
        <sz val="10"/>
        <color auto="1"/>
      </font>
    </odxf>
    <ndxf>
      <font>
        <sz val="10"/>
        <color auto="1"/>
      </font>
    </ndxf>
  </rcc>
  <rcc rId="10336" sId="3" odxf="1" dxf="1">
    <nc r="AR185">
      <v>-1.5</v>
    </nc>
    <odxf>
      <font>
        <sz val="10"/>
        <color auto="1"/>
      </font>
    </odxf>
    <ndxf>
      <font>
        <sz val="10"/>
        <color auto="1"/>
      </font>
    </ndxf>
  </rcc>
  <rcc rId="10337" sId="3" odxf="1" dxf="1">
    <nc r="AS185">
      <v>-0.1</v>
    </nc>
    <odxf>
      <font>
        <sz val="10"/>
        <color auto="1"/>
      </font>
    </odxf>
    <ndxf>
      <font>
        <sz val="10"/>
        <color auto="1"/>
      </font>
    </ndxf>
  </rcc>
  <rcc rId="10338" sId="3" odxf="1" dxf="1">
    <nc r="AT185">
      <v>-0.1</v>
    </nc>
    <odxf>
      <font>
        <sz val="10"/>
        <color auto="1"/>
      </font>
    </odxf>
    <ndxf>
      <font>
        <sz val="10"/>
        <color auto="1"/>
      </font>
    </ndxf>
  </rcc>
  <rcc rId="10339" sId="3" odxf="1" dxf="1">
    <nc r="AU185">
      <v>-0.1</v>
    </nc>
    <odxf>
      <font>
        <sz val="10"/>
        <color auto="1"/>
      </font>
    </odxf>
    <ndxf>
      <font>
        <sz val="10"/>
        <color auto="1"/>
      </font>
    </ndxf>
  </rcc>
  <rcc rId="10340" sId="3" odxf="1" dxf="1">
    <nc r="AV185">
      <v>-0.1</v>
    </nc>
    <odxf>
      <font>
        <sz val="10"/>
        <color auto="1"/>
      </font>
    </odxf>
    <ndxf>
      <font>
        <sz val="10"/>
        <color auto="1"/>
      </font>
    </ndxf>
  </rcc>
  <rcc rId="10341" sId="3" odxf="1" dxf="1">
    <nc r="AW185">
      <v>-0.1</v>
    </nc>
    <odxf>
      <font>
        <sz val="10"/>
        <color auto="1"/>
      </font>
    </odxf>
    <ndxf>
      <font>
        <sz val="10"/>
        <color auto="1"/>
      </font>
    </ndxf>
  </rcc>
  <rcc rId="10342" sId="3" odxf="1" dxf="1">
    <nc r="AX185">
      <v>-0.1</v>
    </nc>
    <odxf>
      <font>
        <sz val="10"/>
        <color auto="1"/>
      </font>
    </odxf>
    <ndxf>
      <font>
        <sz val="10"/>
        <color auto="1"/>
      </font>
    </ndxf>
  </rcc>
  <rcc rId="10343" sId="3" odxf="1" dxf="1">
    <nc r="AY185">
      <v>-0.1</v>
    </nc>
    <odxf>
      <font>
        <sz val="10"/>
        <color auto="1"/>
      </font>
    </odxf>
    <ndxf>
      <font>
        <sz val="10"/>
        <color auto="1"/>
      </font>
    </ndxf>
  </rcc>
  <rcc rId="10344" sId="3" odxf="1" dxf="1">
    <nc r="AZ185">
      <v>-0.1</v>
    </nc>
    <odxf>
      <font>
        <sz val="10"/>
        <color auto="1"/>
      </font>
    </odxf>
    <ndxf>
      <font>
        <sz val="10"/>
        <color auto="1"/>
      </font>
    </ndxf>
  </rcc>
  <rcc rId="10345" sId="3" odxf="1" dxf="1">
    <nc r="BA1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346" sId="3" odxf="1" dxf="1">
    <nc r="BB185">
      <v>-0.1</v>
    </nc>
    <odxf>
      <font>
        <sz val="10"/>
        <color auto="1"/>
      </font>
    </odxf>
    <ndxf>
      <font>
        <sz val="10"/>
        <color auto="1"/>
      </font>
    </ndxf>
  </rcc>
  <rcc rId="10347" sId="3" odxf="1" dxf="1">
    <nc r="BC1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348" sId="3" odxf="1" dxf="1">
    <nc r="BD185">
      <v>-0.1</v>
    </nc>
    <odxf>
      <font>
        <sz val="10"/>
        <color auto="1"/>
      </font>
    </odxf>
    <ndxf>
      <font>
        <sz val="10"/>
        <color auto="1"/>
      </font>
    </ndxf>
  </rcc>
  <rcc rId="10349" sId="3" odxf="1" dxf="1">
    <nc r="BE1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350" sId="3" odxf="1" dxf="1">
    <nc r="BF185">
      <v>9.1999999999999993</v>
    </nc>
    <odxf>
      <font>
        <sz val="10"/>
        <color auto="1"/>
      </font>
    </odxf>
    <ndxf>
      <font>
        <sz val="10"/>
        <color auto="1"/>
      </font>
    </ndxf>
  </rcc>
  <rcc rId="10351" sId="3" odxf="1" dxf="1">
    <nc r="BG185">
      <v>43.6</v>
    </nc>
    <odxf>
      <font>
        <sz val="10"/>
        <color auto="1"/>
      </font>
    </odxf>
    <ndxf>
      <font>
        <sz val="10"/>
        <color auto="1"/>
      </font>
    </ndxf>
  </rcc>
  <rcc rId="10352" sId="3" odxf="1" dxf="1">
    <nc r="BH185">
      <v>0</v>
    </nc>
    <odxf>
      <font>
        <sz val="10"/>
        <color auto="1"/>
      </font>
    </odxf>
    <ndxf>
      <font>
        <sz val="10"/>
        <color auto="1"/>
      </font>
    </ndxf>
  </rcc>
  <rfmt sheetId="3" sqref="A185:XFD185" start="0" length="0">
    <dxf>
      <alignment vertical="center" wrapText="1"/>
    </dxf>
  </rfmt>
  <rfmt sheetId="3" sqref="A186" start="0" length="0">
    <dxf>
      <font>
        <sz val="10"/>
        <color auto="1"/>
      </font>
    </dxf>
  </rfmt>
  <rcc rId="10353" sId="3" odxf="1" dxf="1">
    <oc r="B186" t="inlineStr">
      <is>
        <t>An Giang</t>
      </is>
    </oc>
    <nc r="B186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186" start="0" length="0">
    <dxf>
      <font>
        <sz val="10"/>
        <color auto="1"/>
      </font>
    </dxf>
  </rfmt>
  <rfmt sheetId="3" sqref="D186" start="0" length="0">
    <dxf>
      <font>
        <sz val="10"/>
        <color auto="1"/>
      </font>
    </dxf>
  </rfmt>
  <rcc rId="10354" sId="3" odxf="1" dxf="1">
    <oc r="E186" t="inlineStr">
      <is>
        <t>NMĐMT VĂN GIÁO 1</t>
      </is>
    </oc>
    <nc r="E186" t="inlineStr">
      <is>
        <t>NMĐMT TTC2</t>
      </is>
    </nc>
    <odxf>
      <font>
        <sz val="10"/>
        <color auto="1"/>
      </font>
    </odxf>
    <ndxf>
      <font>
        <sz val="10"/>
        <color auto="1"/>
      </font>
    </ndxf>
  </rcc>
  <rfmt sheetId="3" sqref="F186" start="0" length="0">
    <dxf>
      <font>
        <sz val="10"/>
        <color auto="1"/>
      </font>
    </dxf>
  </rfmt>
  <rcc rId="10355" sId="3" odxf="1" dxf="1">
    <nc r="G18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356" sId="3" odxf="1" dxf="1">
    <nc r="H186">
      <v>164.7</v>
    </nc>
    <odxf>
      <font>
        <sz val="10"/>
        <color auto="1"/>
      </font>
    </odxf>
    <ndxf>
      <font>
        <sz val="10"/>
        <color auto="1"/>
      </font>
    </ndxf>
  </rcc>
  <rfmt sheetId="3" sqref="I186" start="0" length="0">
    <dxf>
      <font>
        <sz val="10"/>
        <color auto="1"/>
      </font>
    </dxf>
  </rfmt>
  <rcc rId="10357" sId="3" odxf="1" dxf="1">
    <nc r="J186">
      <v>0</v>
    </nc>
    <odxf>
      <font>
        <sz val="10"/>
        <color auto="1"/>
      </font>
    </odxf>
    <ndxf>
      <font>
        <sz val="10"/>
        <color auto="1"/>
      </font>
    </ndxf>
  </rcc>
  <rcc rId="10358" sId="3" odxf="1" dxf="1">
    <nc r="K186">
      <v>0</v>
    </nc>
    <odxf>
      <font>
        <sz val="10"/>
        <color auto="1"/>
      </font>
    </odxf>
    <ndxf>
      <font>
        <sz val="10"/>
        <color auto="1"/>
      </font>
    </ndxf>
  </rcc>
  <rcc rId="10359" sId="3" odxf="1" dxf="1">
    <nc r="L186">
      <v>0</v>
    </nc>
    <odxf>
      <font>
        <sz val="10"/>
        <color auto="1"/>
      </font>
    </odxf>
    <ndxf>
      <font>
        <sz val="10"/>
        <color auto="1"/>
      </font>
    </ndxf>
  </rcc>
  <rcc rId="10360" sId="3" odxf="1" dxf="1">
    <nc r="M186">
      <v>0</v>
    </nc>
    <odxf>
      <font>
        <sz val="10"/>
        <color auto="1"/>
      </font>
    </odxf>
    <ndxf>
      <font>
        <sz val="10"/>
        <color auto="1"/>
      </font>
    </ndxf>
  </rcc>
  <rcc rId="10361" sId="3" odxf="1" dxf="1">
    <nc r="N186">
      <v>0</v>
    </nc>
    <odxf>
      <font>
        <sz val="10"/>
        <color auto="1"/>
      </font>
    </odxf>
    <ndxf>
      <font>
        <sz val="10"/>
        <color auto="1"/>
      </font>
    </ndxf>
  </rcc>
  <rcc rId="10362" sId="3" odxf="1" dxf="1">
    <nc r="O186">
      <v>0</v>
    </nc>
    <odxf>
      <font>
        <sz val="10"/>
        <color auto="1"/>
      </font>
    </odxf>
    <ndxf>
      <font>
        <sz val="10"/>
        <color auto="1"/>
      </font>
    </ndxf>
  </rcc>
  <rcc rId="10363" sId="3" odxf="1" dxf="1">
    <nc r="P186">
      <v>0</v>
    </nc>
    <odxf>
      <font>
        <sz val="10"/>
        <color auto="1"/>
      </font>
    </odxf>
    <ndxf>
      <font>
        <sz val="10"/>
        <color auto="1"/>
      </font>
    </ndxf>
  </rcc>
  <rcc rId="10364" sId="3" odxf="1" dxf="1">
    <nc r="Q186">
      <v>0</v>
    </nc>
    <odxf>
      <font>
        <sz val="10"/>
        <color auto="1"/>
      </font>
    </odxf>
    <ndxf>
      <font>
        <sz val="10"/>
        <color auto="1"/>
      </font>
    </ndxf>
  </rcc>
  <rcc rId="10365" sId="3" odxf="1" dxf="1">
    <nc r="R186">
      <v>0</v>
    </nc>
    <odxf>
      <font>
        <sz val="10"/>
        <color auto="1"/>
      </font>
    </odxf>
    <ndxf>
      <font>
        <sz val="10"/>
        <color auto="1"/>
      </font>
    </ndxf>
  </rcc>
  <rcc rId="10366" sId="3" odxf="1" dxf="1">
    <nc r="S186">
      <v>0</v>
    </nc>
    <odxf>
      <font>
        <sz val="10"/>
        <color auto="1"/>
      </font>
    </odxf>
    <ndxf>
      <font>
        <sz val="10"/>
        <color auto="1"/>
      </font>
    </ndxf>
  </rcc>
  <rcc rId="10367" sId="3" odxf="1" dxf="1">
    <nc r="T186">
      <v>0</v>
    </nc>
    <odxf>
      <font>
        <sz val="10"/>
        <color auto="1"/>
      </font>
    </odxf>
    <ndxf>
      <font>
        <sz val="10"/>
        <color auto="1"/>
      </font>
    </ndxf>
  </rcc>
  <rcc rId="10368" sId="3" odxf="1" dxf="1">
    <nc r="U186">
      <v>0.4</v>
    </nc>
    <odxf>
      <font>
        <sz val="10"/>
        <color auto="1"/>
      </font>
    </odxf>
    <ndxf>
      <font>
        <sz val="10"/>
        <color auto="1"/>
      </font>
    </ndxf>
  </rcc>
  <rcc rId="10369" sId="3" odxf="1" dxf="1">
    <nc r="V186">
      <v>1.4</v>
    </nc>
    <odxf>
      <font>
        <sz val="10"/>
        <color auto="1"/>
      </font>
    </odxf>
    <ndxf>
      <font>
        <sz val="10"/>
        <color auto="1"/>
      </font>
    </ndxf>
  </rcc>
  <rcc rId="10370" sId="3" odxf="1" dxf="1">
    <nc r="W186">
      <v>3.2</v>
    </nc>
    <odxf>
      <font>
        <sz val="10"/>
        <color auto="1"/>
      </font>
    </odxf>
    <ndxf>
      <font>
        <sz val="10"/>
        <color auto="1"/>
      </font>
    </ndxf>
  </rcc>
  <rcc rId="10371" sId="3" odxf="1" dxf="1">
    <nc r="X186">
      <v>6.2</v>
    </nc>
    <odxf>
      <font>
        <sz val="10"/>
        <color auto="1"/>
      </font>
    </odxf>
    <ndxf>
      <font>
        <sz val="10"/>
        <color auto="1"/>
      </font>
    </ndxf>
  </rcc>
  <rcc rId="10372" sId="3" odxf="1" dxf="1">
    <nc r="Y186">
      <v>3.8</v>
    </nc>
    <odxf>
      <font>
        <sz val="10"/>
        <color auto="1"/>
      </font>
    </odxf>
    <ndxf>
      <font>
        <sz val="10"/>
        <color auto="1"/>
      </font>
    </ndxf>
  </rcc>
  <rcc rId="10373" sId="3" odxf="1" dxf="1">
    <nc r="Z186">
      <v>15.8</v>
    </nc>
    <odxf>
      <font>
        <sz val="10"/>
        <color auto="1"/>
      </font>
    </odxf>
    <ndxf>
      <font>
        <sz val="10"/>
        <color auto="1"/>
      </font>
    </ndxf>
  </rcc>
  <rcc rId="10374" sId="3" odxf="1" dxf="1">
    <nc r="AA186">
      <v>16.2</v>
    </nc>
    <odxf>
      <font>
        <sz val="10"/>
        <color auto="1"/>
      </font>
    </odxf>
    <ndxf>
      <font>
        <sz val="10"/>
        <color auto="1"/>
      </font>
    </ndxf>
  </rcc>
  <rcc rId="10375" sId="3" odxf="1" dxf="1">
    <nc r="AB186">
      <v>9.6</v>
    </nc>
    <odxf>
      <font>
        <sz val="10"/>
        <color auto="1"/>
      </font>
    </odxf>
    <ndxf>
      <font>
        <sz val="10"/>
        <color auto="1"/>
      </font>
    </ndxf>
  </rcc>
  <rcc rId="10376" sId="3" odxf="1" dxf="1">
    <nc r="AC186">
      <v>24.1</v>
    </nc>
    <odxf>
      <font>
        <sz val="10"/>
        <color auto="1"/>
      </font>
    </odxf>
    <ndxf>
      <font>
        <sz val="10"/>
        <color auto="1"/>
      </font>
    </ndxf>
  </rcc>
  <rcc rId="10377" sId="3" odxf="1" dxf="1">
    <nc r="AD186">
      <v>20.5</v>
    </nc>
    <odxf>
      <font>
        <sz val="10"/>
        <color auto="1"/>
      </font>
    </odxf>
    <ndxf>
      <font>
        <sz val="10"/>
        <color auto="1"/>
      </font>
    </ndxf>
  </rcc>
  <rcc rId="10378" sId="3" odxf="1" dxf="1">
    <nc r="AE186">
      <v>12</v>
    </nc>
    <odxf>
      <font>
        <sz val="10"/>
        <color auto="1"/>
      </font>
    </odxf>
    <ndxf>
      <font>
        <sz val="10"/>
        <color auto="1"/>
      </font>
    </ndxf>
  </rcc>
  <rcc rId="10379" sId="3" odxf="1" dxf="1">
    <nc r="AF186">
      <v>11.9</v>
    </nc>
    <odxf>
      <font>
        <sz val="10"/>
        <color auto="1"/>
      </font>
    </odxf>
    <ndxf>
      <font>
        <sz val="10"/>
        <color auto="1"/>
      </font>
    </ndxf>
  </rcc>
  <rcc rId="10380" sId="3" odxf="1" dxf="1">
    <nc r="AG186">
      <v>16.5</v>
    </nc>
    <odxf>
      <font>
        <sz val="10"/>
        <color auto="1"/>
      </font>
    </odxf>
    <ndxf>
      <font>
        <sz val="10"/>
        <color auto="1"/>
      </font>
    </ndxf>
  </rcc>
  <rcc rId="10381" sId="3" odxf="1" dxf="1">
    <nc r="AH186">
      <v>29.6</v>
    </nc>
    <odxf>
      <font>
        <sz val="10"/>
        <color auto="1"/>
      </font>
    </odxf>
    <ndxf>
      <font>
        <sz val="10"/>
        <color auto="1"/>
      </font>
    </ndxf>
  </rcc>
  <rcc rId="10382" sId="3" odxf="1" dxf="1">
    <nc r="AI186">
      <v>13.9</v>
    </nc>
    <odxf>
      <font>
        <sz val="10"/>
        <color auto="1"/>
      </font>
    </odxf>
    <ndxf>
      <font>
        <sz val="10"/>
        <color auto="1"/>
      </font>
    </ndxf>
  </rcc>
  <rcc rId="10383" sId="3" odxf="1" dxf="1">
    <nc r="AJ186">
      <v>23.5</v>
    </nc>
    <odxf>
      <font>
        <sz val="10"/>
        <color auto="1"/>
      </font>
    </odxf>
    <ndxf>
      <font>
        <sz val="10"/>
        <color auto="1"/>
      </font>
    </ndxf>
  </rcc>
  <rcc rId="10384" sId="3" odxf="1" dxf="1">
    <nc r="AK186">
      <v>21.1</v>
    </nc>
    <odxf>
      <font>
        <sz val="10"/>
        <color auto="1"/>
      </font>
    </odxf>
    <ndxf>
      <font>
        <sz val="10"/>
        <color auto="1"/>
      </font>
    </ndxf>
  </rcc>
  <rcc rId="10385" sId="3" odxf="1" dxf="1">
    <nc r="AL186">
      <v>3.2</v>
    </nc>
    <odxf>
      <font>
        <sz val="10"/>
        <color auto="1"/>
      </font>
    </odxf>
    <ndxf>
      <font>
        <sz val="10"/>
        <color auto="1"/>
      </font>
    </ndxf>
  </rcc>
  <rcc rId="10386" sId="3" odxf="1" dxf="1">
    <nc r="AM186">
      <v>9.6</v>
    </nc>
    <odxf>
      <font>
        <sz val="10"/>
        <color auto="1"/>
      </font>
    </odxf>
    <ndxf>
      <font>
        <sz val="10"/>
        <color auto="1"/>
      </font>
    </ndxf>
  </rcc>
  <rcc rId="10387" sId="3" odxf="1" dxf="1">
    <nc r="AN186">
      <v>21.1</v>
    </nc>
    <odxf>
      <font>
        <sz val="10"/>
        <color auto="1"/>
      </font>
    </odxf>
    <ndxf>
      <font>
        <sz val="10"/>
        <color auto="1"/>
      </font>
    </ndxf>
  </rcc>
  <rcc rId="10388" sId="3" odxf="1" dxf="1">
    <nc r="AO186">
      <v>8.1</v>
    </nc>
    <odxf>
      <font>
        <sz val="10"/>
        <color auto="1"/>
      </font>
    </odxf>
    <ndxf>
      <font>
        <sz val="10"/>
        <color auto="1"/>
      </font>
    </ndxf>
  </rcc>
  <rcc rId="10389" sId="3" odxf="1" dxf="1">
    <nc r="AP186">
      <v>14.4</v>
    </nc>
    <odxf>
      <font>
        <sz val="10"/>
        <color auto="1"/>
      </font>
    </odxf>
    <ndxf>
      <font>
        <sz val="10"/>
        <color auto="1"/>
      </font>
    </ndxf>
  </rcc>
  <rcc rId="10390" sId="3" odxf="1" dxf="1">
    <nc r="AQ186">
      <v>3.3</v>
    </nc>
    <odxf>
      <font>
        <sz val="10"/>
        <color auto="1"/>
      </font>
    </odxf>
    <ndxf>
      <font>
        <sz val="10"/>
        <color auto="1"/>
      </font>
    </ndxf>
  </rcc>
  <rcc rId="10391" sId="3" odxf="1" dxf="1">
    <nc r="AR186">
      <v>0.5</v>
    </nc>
    <odxf>
      <font>
        <sz val="10"/>
        <color auto="1"/>
      </font>
    </odxf>
    <ndxf>
      <font>
        <sz val="10"/>
        <color auto="1"/>
      </font>
    </ndxf>
  </rcc>
  <rcc rId="10392" sId="3" odxf="1" dxf="1">
    <nc r="AS186">
      <v>0.1</v>
    </nc>
    <odxf>
      <font>
        <sz val="10"/>
        <color auto="1"/>
      </font>
    </odxf>
    <ndxf>
      <font>
        <sz val="10"/>
        <color auto="1"/>
      </font>
    </ndxf>
  </rcc>
  <rcc rId="10393" sId="3" odxf="1" dxf="1">
    <nc r="AT186">
      <v>0.1</v>
    </nc>
    <odxf>
      <font>
        <sz val="10"/>
        <color auto="1"/>
      </font>
    </odxf>
    <ndxf>
      <font>
        <sz val="10"/>
        <color auto="1"/>
      </font>
    </ndxf>
  </rcc>
  <rcc rId="10394" sId="3" odxf="1" dxf="1">
    <nc r="AU186">
      <v>0.1</v>
    </nc>
    <odxf>
      <font>
        <sz val="10"/>
        <color auto="1"/>
      </font>
    </odxf>
    <ndxf>
      <font>
        <sz val="10"/>
        <color auto="1"/>
      </font>
    </ndxf>
  </rcc>
  <rcc rId="10395" sId="3" odxf="1" dxf="1">
    <nc r="AV186">
      <v>0.1</v>
    </nc>
    <odxf>
      <font>
        <sz val="10"/>
        <color auto="1"/>
      </font>
    </odxf>
    <ndxf>
      <font>
        <sz val="10"/>
        <color auto="1"/>
      </font>
    </ndxf>
  </rcc>
  <rcc rId="10396" sId="3" odxf="1" dxf="1">
    <nc r="AW186">
      <v>0.1</v>
    </nc>
    <odxf>
      <font>
        <sz val="10"/>
        <color auto="1"/>
      </font>
    </odxf>
    <ndxf>
      <font>
        <sz val="10"/>
        <color auto="1"/>
      </font>
    </ndxf>
  </rcc>
  <rcc rId="10397" sId="3" odxf="1" dxf="1">
    <nc r="AX186">
      <v>0.1</v>
    </nc>
    <odxf>
      <font>
        <sz val="10"/>
        <color auto="1"/>
      </font>
    </odxf>
    <ndxf>
      <font>
        <sz val="10"/>
        <color auto="1"/>
      </font>
    </ndxf>
  </rcc>
  <rcc rId="10398" sId="3" odxf="1" dxf="1">
    <nc r="AY186">
      <v>0.1</v>
    </nc>
    <odxf>
      <font>
        <sz val="10"/>
        <color auto="1"/>
      </font>
    </odxf>
    <ndxf>
      <font>
        <sz val="10"/>
        <color auto="1"/>
      </font>
    </ndxf>
  </rcc>
  <rcc rId="10399" sId="3" odxf="1" dxf="1">
    <nc r="AZ186">
      <v>0.1</v>
    </nc>
    <odxf>
      <font>
        <sz val="10"/>
        <color auto="1"/>
      </font>
    </odxf>
    <ndxf>
      <font>
        <sz val="10"/>
        <color auto="1"/>
      </font>
    </ndxf>
  </rcc>
  <rcc rId="10400" sId="3" odxf="1" dxf="1">
    <nc r="BA1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401" sId="3" odxf="1" dxf="1">
    <nc r="BB186">
      <v>0.1</v>
    </nc>
    <odxf>
      <font>
        <sz val="10"/>
        <color auto="1"/>
      </font>
    </odxf>
    <ndxf>
      <font>
        <sz val="10"/>
        <color auto="1"/>
      </font>
    </ndxf>
  </rcc>
  <rcc rId="10402" sId="3" odxf="1" dxf="1">
    <nc r="BC1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403" sId="3" odxf="1" dxf="1">
    <nc r="BD186">
      <v>0.1</v>
    </nc>
    <odxf>
      <font>
        <sz val="10"/>
        <color auto="1"/>
      </font>
    </odxf>
    <ndxf>
      <font>
        <sz val="10"/>
        <color auto="1"/>
      </font>
    </ndxf>
  </rcc>
  <rcc rId="10404" sId="3" odxf="1" dxf="1">
    <nc r="BE1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405" sId="3" odxf="1" dxf="1">
    <nc r="BF186">
      <v>6.9</v>
    </nc>
    <odxf>
      <font>
        <sz val="10"/>
        <color auto="1"/>
      </font>
    </odxf>
    <ndxf>
      <font>
        <sz val="10"/>
        <color auto="1"/>
      </font>
    </ndxf>
  </rcc>
  <rcc rId="10406" sId="3" odxf="1" dxf="1">
    <nc r="BG186">
      <v>36.6</v>
    </nc>
    <odxf>
      <font>
        <sz val="10"/>
        <color auto="1"/>
      </font>
    </odxf>
    <ndxf>
      <font>
        <sz val="10"/>
        <color auto="1"/>
      </font>
    </ndxf>
  </rcc>
  <rcc rId="10407" sId="3" odxf="1" dxf="1">
    <nc r="BH186">
      <v>0</v>
    </nc>
    <odxf>
      <font>
        <sz val="10"/>
        <color auto="1"/>
      </font>
    </odxf>
    <ndxf>
      <font>
        <sz val="10"/>
        <color auto="1"/>
      </font>
    </ndxf>
  </rcc>
  <rfmt sheetId="3" sqref="A186:XFD186" start="0" length="0">
    <dxf>
      <alignment vertical="center" wrapText="1"/>
    </dxf>
  </rfmt>
  <rfmt sheetId="3" sqref="A187" start="0" length="0">
    <dxf>
      <font>
        <sz val="10"/>
        <color auto="1"/>
      </font>
    </dxf>
  </rfmt>
  <rcc rId="10408" sId="3" odxf="1" dxf="1">
    <oc r="B187" t="inlineStr">
      <is>
        <t>An Giang</t>
      </is>
    </oc>
    <nc r="B187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187" start="0" length="0">
    <dxf>
      <font>
        <sz val="10"/>
        <color auto="1"/>
      </font>
    </dxf>
  </rfmt>
  <rfmt sheetId="3" sqref="D187" start="0" length="0">
    <dxf>
      <font>
        <sz val="10"/>
        <color auto="1"/>
      </font>
    </dxf>
  </rfmt>
  <rcc rId="10409" sId="3" odxf="1" dxf="1">
    <oc r="E187" t="inlineStr">
      <is>
        <t>NMĐMT VĂN GIÁO 1</t>
      </is>
    </oc>
    <nc r="E187" t="inlineStr">
      <is>
        <t>NMĐMT TTC2</t>
      </is>
    </nc>
    <odxf>
      <font>
        <sz val="10"/>
        <color auto="1"/>
      </font>
    </odxf>
    <ndxf>
      <font>
        <sz val="10"/>
        <color auto="1"/>
      </font>
    </ndxf>
  </rcc>
  <rfmt sheetId="3" sqref="F187" start="0" length="0">
    <dxf>
      <font>
        <sz val="10"/>
        <color auto="1"/>
      </font>
    </dxf>
  </rfmt>
  <rcc rId="10410" sId="3" odxf="1" dxf="1">
    <nc r="G18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411" sId="3" odxf="1" dxf="1">
    <nc r="H187">
      <v>164.7</v>
    </nc>
    <odxf>
      <font>
        <sz val="10"/>
        <color auto="1"/>
      </font>
    </odxf>
    <ndxf>
      <font>
        <sz val="10"/>
        <color auto="1"/>
      </font>
    </ndxf>
  </rcc>
  <rfmt sheetId="3" sqref="I187" start="0" length="0">
    <dxf>
      <font>
        <sz val="10"/>
        <color auto="1"/>
      </font>
    </dxf>
  </rfmt>
  <rcc rId="10412" sId="3" odxf="1" dxf="1">
    <nc r="J187">
      <v>0</v>
    </nc>
    <odxf>
      <font>
        <sz val="10"/>
        <color auto="1"/>
      </font>
    </odxf>
    <ndxf>
      <font>
        <sz val="10"/>
        <color auto="1"/>
      </font>
    </ndxf>
  </rcc>
  <rcc rId="10413" sId="3" odxf="1" dxf="1">
    <nc r="K187">
      <v>0</v>
    </nc>
    <odxf>
      <font>
        <sz val="10"/>
        <color auto="1"/>
      </font>
    </odxf>
    <ndxf>
      <font>
        <sz val="10"/>
        <color auto="1"/>
      </font>
    </ndxf>
  </rcc>
  <rcc rId="10414" sId="3" odxf="1" dxf="1">
    <nc r="L187">
      <v>0</v>
    </nc>
    <odxf>
      <font>
        <sz val="10"/>
        <color auto="1"/>
      </font>
    </odxf>
    <ndxf>
      <font>
        <sz val="10"/>
        <color auto="1"/>
      </font>
    </ndxf>
  </rcc>
  <rcc rId="10415" sId="3" odxf="1" dxf="1">
    <nc r="M187">
      <v>0</v>
    </nc>
    <odxf>
      <font>
        <sz val="10"/>
        <color auto="1"/>
      </font>
    </odxf>
    <ndxf>
      <font>
        <sz val="10"/>
        <color auto="1"/>
      </font>
    </ndxf>
  </rcc>
  <rcc rId="10416" sId="3" odxf="1" dxf="1">
    <nc r="N187">
      <v>0</v>
    </nc>
    <odxf>
      <font>
        <sz val="10"/>
        <color auto="1"/>
      </font>
    </odxf>
    <ndxf>
      <font>
        <sz val="10"/>
        <color auto="1"/>
      </font>
    </ndxf>
  </rcc>
  <rcc rId="10417" sId="3" odxf="1" dxf="1">
    <nc r="O187">
      <v>0</v>
    </nc>
    <odxf>
      <font>
        <sz val="10"/>
        <color auto="1"/>
      </font>
    </odxf>
    <ndxf>
      <font>
        <sz val="10"/>
        <color auto="1"/>
      </font>
    </ndxf>
  </rcc>
  <rcc rId="10418" sId="3" odxf="1" dxf="1">
    <nc r="P187">
      <v>0</v>
    </nc>
    <odxf>
      <font>
        <sz val="10"/>
        <color auto="1"/>
      </font>
    </odxf>
    <ndxf>
      <font>
        <sz val="10"/>
        <color auto="1"/>
      </font>
    </ndxf>
  </rcc>
  <rcc rId="10419" sId="3" odxf="1" dxf="1">
    <nc r="Q187">
      <v>0</v>
    </nc>
    <odxf>
      <font>
        <sz val="10"/>
        <color auto="1"/>
      </font>
    </odxf>
    <ndxf>
      <font>
        <sz val="10"/>
        <color auto="1"/>
      </font>
    </ndxf>
  </rcc>
  <rcc rId="10420" sId="3" odxf="1" dxf="1">
    <nc r="R187">
      <v>0</v>
    </nc>
    <odxf>
      <font>
        <sz val="10"/>
        <color auto="1"/>
      </font>
    </odxf>
    <ndxf>
      <font>
        <sz val="10"/>
        <color auto="1"/>
      </font>
    </ndxf>
  </rcc>
  <rcc rId="10421" sId="3" odxf="1" dxf="1">
    <nc r="S187">
      <v>0</v>
    </nc>
    <odxf>
      <font>
        <sz val="10"/>
        <color auto="1"/>
      </font>
    </odxf>
    <ndxf>
      <font>
        <sz val="10"/>
        <color auto="1"/>
      </font>
    </ndxf>
  </rcc>
  <rcc rId="10422" sId="3" odxf="1" dxf="1">
    <nc r="T187">
      <v>0</v>
    </nc>
    <odxf>
      <font>
        <sz val="10"/>
        <color auto="1"/>
      </font>
    </odxf>
    <ndxf>
      <font>
        <sz val="10"/>
        <color auto="1"/>
      </font>
    </ndxf>
  </rcc>
  <rcc rId="10423" sId="3" odxf="1" dxf="1">
    <nc r="U187">
      <v>0</v>
    </nc>
    <odxf>
      <font>
        <sz val="10"/>
        <color auto="1"/>
      </font>
    </odxf>
    <ndxf>
      <font>
        <sz val="10"/>
        <color auto="1"/>
      </font>
    </ndxf>
  </rcc>
  <rcc rId="10424" sId="3" odxf="1" dxf="1">
    <nc r="V187">
      <v>-1.5</v>
    </nc>
    <odxf>
      <font>
        <sz val="10"/>
        <color auto="1"/>
      </font>
    </odxf>
    <ndxf>
      <font>
        <sz val="10"/>
        <color auto="1"/>
      </font>
    </ndxf>
  </rcc>
  <rcc rId="10425" sId="3" odxf="1" dxf="1">
    <nc r="W187">
      <v>-1.2</v>
    </nc>
    <odxf>
      <font>
        <sz val="10"/>
        <color auto="1"/>
      </font>
    </odxf>
    <ndxf>
      <font>
        <sz val="10"/>
        <color auto="1"/>
      </font>
    </ndxf>
  </rcc>
  <rcc rId="10426" sId="3" odxf="1" dxf="1">
    <nc r="X187">
      <v>-3.6</v>
    </nc>
    <odxf>
      <font>
        <sz val="10"/>
        <color auto="1"/>
      </font>
    </odxf>
    <ndxf>
      <font>
        <sz val="10"/>
        <color auto="1"/>
      </font>
    </ndxf>
  </rcc>
  <rcc rId="10427" sId="3" odxf="1" dxf="1">
    <nc r="Y187">
      <v>-2.7</v>
    </nc>
    <odxf>
      <font>
        <sz val="10"/>
        <color auto="1"/>
      </font>
    </odxf>
    <ndxf>
      <font>
        <sz val="10"/>
        <color auto="1"/>
      </font>
    </ndxf>
  </rcc>
  <rcc rId="10428" sId="3" odxf="1" dxf="1">
    <nc r="Z187">
      <v>1.8</v>
    </nc>
    <odxf>
      <font>
        <sz val="10"/>
        <color auto="1"/>
      </font>
    </odxf>
    <ndxf>
      <font>
        <sz val="10"/>
        <color auto="1"/>
      </font>
    </ndxf>
  </rcc>
  <rcc rId="10429" sId="3" odxf="1" dxf="1">
    <nc r="AA187">
      <v>4.4000000000000004</v>
    </nc>
    <odxf>
      <font>
        <sz val="10"/>
        <color auto="1"/>
      </font>
    </odxf>
    <ndxf>
      <font>
        <sz val="10"/>
        <color auto="1"/>
      </font>
    </ndxf>
  </rcc>
  <rcc rId="10430" sId="3" odxf="1" dxf="1">
    <nc r="AB187">
      <v>3</v>
    </nc>
    <odxf>
      <font>
        <sz val="10"/>
        <color auto="1"/>
      </font>
    </odxf>
    <ndxf>
      <font>
        <sz val="10"/>
        <color auto="1"/>
      </font>
    </ndxf>
  </rcc>
  <rcc rId="10431" sId="3" odxf="1" dxf="1">
    <nc r="AC187">
      <v>5.8</v>
    </nc>
    <odxf>
      <font>
        <sz val="10"/>
        <color auto="1"/>
      </font>
    </odxf>
    <ndxf>
      <font>
        <sz val="10"/>
        <color auto="1"/>
      </font>
    </ndxf>
  </rcc>
  <rcc rId="10432" sId="3" odxf="1" dxf="1">
    <nc r="AD187">
      <v>4.4000000000000004</v>
    </nc>
    <odxf>
      <font>
        <sz val="10"/>
        <color auto="1"/>
      </font>
    </odxf>
    <ndxf>
      <font>
        <sz val="10"/>
        <color auto="1"/>
      </font>
    </ndxf>
  </rcc>
  <rcc rId="10433" sId="3" odxf="1" dxf="1">
    <nc r="AE187">
      <v>6.9</v>
    </nc>
    <odxf>
      <font>
        <sz val="10"/>
        <color auto="1"/>
      </font>
    </odxf>
    <ndxf>
      <font>
        <sz val="10"/>
        <color auto="1"/>
      </font>
    </ndxf>
  </rcc>
  <rcc rId="10434" sId="3" odxf="1" dxf="1">
    <nc r="AF187">
      <v>5.7</v>
    </nc>
    <odxf>
      <font>
        <sz val="10"/>
        <color auto="1"/>
      </font>
    </odxf>
    <ndxf>
      <font>
        <sz val="10"/>
        <color auto="1"/>
      </font>
    </ndxf>
  </rcc>
  <rcc rId="10435" sId="3" odxf="1" dxf="1">
    <nc r="AG187">
      <v>8.1999999999999993</v>
    </nc>
    <odxf>
      <font>
        <sz val="10"/>
        <color auto="1"/>
      </font>
    </odxf>
    <ndxf>
      <font>
        <sz val="10"/>
        <color auto="1"/>
      </font>
    </ndxf>
  </rcc>
  <rcc rId="10436" sId="3" odxf="1" dxf="1">
    <nc r="AH187">
      <v>1.9</v>
    </nc>
    <odxf>
      <font>
        <sz val="10"/>
        <color auto="1"/>
      </font>
    </odxf>
    <ndxf>
      <font>
        <sz val="10"/>
        <color auto="1"/>
      </font>
    </ndxf>
  </rcc>
  <rcc rId="10437" sId="3" odxf="1" dxf="1">
    <nc r="AI187">
      <v>-2.6</v>
    </nc>
    <odxf>
      <font>
        <sz val="10"/>
        <color auto="1"/>
      </font>
    </odxf>
    <ndxf>
      <font>
        <sz val="10"/>
        <color auto="1"/>
      </font>
    </ndxf>
  </rcc>
  <rcc rId="10438" sId="3" odxf="1" dxf="1">
    <nc r="AJ187">
      <v>-2</v>
    </nc>
    <odxf>
      <font>
        <sz val="10"/>
        <color auto="1"/>
      </font>
    </odxf>
    <ndxf>
      <font>
        <sz val="10"/>
        <color auto="1"/>
      </font>
    </ndxf>
  </rcc>
  <rcc rId="10439" sId="3" odxf="1" dxf="1">
    <nc r="AK187">
      <v>1.6</v>
    </nc>
    <odxf>
      <font>
        <sz val="10"/>
        <color auto="1"/>
      </font>
    </odxf>
    <ndxf>
      <font>
        <sz val="10"/>
        <color auto="1"/>
      </font>
    </ndxf>
  </rcc>
  <rcc rId="10440" sId="3" odxf="1" dxf="1">
    <nc r="AL187">
      <v>1.9</v>
    </nc>
    <odxf>
      <font>
        <sz val="10"/>
        <color auto="1"/>
      </font>
    </odxf>
    <ndxf>
      <font>
        <sz val="10"/>
        <color auto="1"/>
      </font>
    </ndxf>
  </rcc>
  <rcc rId="10441" sId="3" odxf="1" dxf="1">
    <nc r="AM187">
      <v>0.2</v>
    </nc>
    <odxf>
      <font>
        <sz val="10"/>
        <color auto="1"/>
      </font>
    </odxf>
    <ndxf>
      <font>
        <sz val="10"/>
        <color auto="1"/>
      </font>
    </ndxf>
  </rcc>
  <rcc rId="10442" sId="3" odxf="1" dxf="1">
    <nc r="AN187">
      <v>-0.6</v>
    </nc>
    <odxf>
      <font>
        <sz val="10"/>
        <color auto="1"/>
      </font>
    </odxf>
    <ndxf>
      <font>
        <sz val="10"/>
        <color auto="1"/>
      </font>
    </ndxf>
  </rcc>
  <rcc rId="10443" sId="3" odxf="1" dxf="1">
    <nc r="AO187">
      <v>0.4</v>
    </nc>
    <odxf>
      <font>
        <sz val="10"/>
        <color auto="1"/>
      </font>
    </odxf>
    <ndxf>
      <font>
        <sz val="10"/>
        <color auto="1"/>
      </font>
    </ndxf>
  </rcc>
  <rcc rId="10444" sId="3" odxf="1" dxf="1">
    <nc r="AP187">
      <v>5.7</v>
    </nc>
    <odxf>
      <font>
        <sz val="10"/>
        <color auto="1"/>
      </font>
    </odxf>
    <ndxf>
      <font>
        <sz val="10"/>
        <color auto="1"/>
      </font>
    </ndxf>
  </rcc>
  <rcc rId="10445" sId="3" odxf="1" dxf="1">
    <nc r="AQ187">
      <v>2.7</v>
    </nc>
    <odxf>
      <font>
        <sz val="10"/>
        <color auto="1"/>
      </font>
    </odxf>
    <ndxf>
      <font>
        <sz val="10"/>
        <color auto="1"/>
      </font>
    </ndxf>
  </rcc>
  <rcc rId="10446" sId="3" odxf="1" dxf="1">
    <nc r="AR187">
      <v>-0.9</v>
    </nc>
    <odxf>
      <font>
        <sz val="10"/>
        <color auto="1"/>
      </font>
    </odxf>
    <ndxf>
      <font>
        <sz val="10"/>
        <color auto="1"/>
      </font>
    </ndxf>
  </rcc>
  <rcc rId="10447" sId="3" odxf="1" dxf="1">
    <nc r="AS187">
      <v>-0.1</v>
    </nc>
    <odxf>
      <font>
        <sz val="10"/>
        <color auto="1"/>
      </font>
    </odxf>
    <ndxf>
      <font>
        <sz val="10"/>
        <color auto="1"/>
      </font>
    </ndxf>
  </rcc>
  <rcc rId="10448" sId="3" odxf="1" dxf="1">
    <nc r="AT187">
      <v>-0.1</v>
    </nc>
    <odxf>
      <font>
        <sz val="10"/>
        <color auto="1"/>
      </font>
    </odxf>
    <ndxf>
      <font>
        <sz val="10"/>
        <color auto="1"/>
      </font>
    </ndxf>
  </rcc>
  <rcc rId="10449" sId="3" odxf="1" dxf="1">
    <nc r="AU187">
      <v>-0.1</v>
    </nc>
    <odxf>
      <font>
        <sz val="10"/>
        <color auto="1"/>
      </font>
    </odxf>
    <ndxf>
      <font>
        <sz val="10"/>
        <color auto="1"/>
      </font>
    </ndxf>
  </rcc>
  <rcc rId="10450" sId="3" odxf="1" dxf="1">
    <nc r="AV187">
      <v>-0.1</v>
    </nc>
    <odxf>
      <font>
        <sz val="10"/>
        <color auto="1"/>
      </font>
    </odxf>
    <ndxf>
      <font>
        <sz val="10"/>
        <color auto="1"/>
      </font>
    </ndxf>
  </rcc>
  <rcc rId="10451" sId="3" odxf="1" dxf="1">
    <nc r="AW187">
      <v>-0.1</v>
    </nc>
    <odxf>
      <font>
        <sz val="10"/>
        <color auto="1"/>
      </font>
    </odxf>
    <ndxf>
      <font>
        <sz val="10"/>
        <color auto="1"/>
      </font>
    </ndxf>
  </rcc>
  <rcc rId="10452" sId="3" odxf="1" dxf="1">
    <nc r="AX187">
      <v>-0.1</v>
    </nc>
    <odxf>
      <font>
        <sz val="10"/>
        <color auto="1"/>
      </font>
    </odxf>
    <ndxf>
      <font>
        <sz val="10"/>
        <color auto="1"/>
      </font>
    </ndxf>
  </rcc>
  <rcc rId="10453" sId="3" odxf="1" dxf="1">
    <nc r="AY187">
      <v>-0.1</v>
    </nc>
    <odxf>
      <font>
        <sz val="10"/>
        <color auto="1"/>
      </font>
    </odxf>
    <ndxf>
      <font>
        <sz val="10"/>
        <color auto="1"/>
      </font>
    </ndxf>
  </rcc>
  <rcc rId="10454" sId="3" odxf="1" dxf="1">
    <nc r="AZ187">
      <v>-0.1</v>
    </nc>
    <odxf>
      <font>
        <sz val="10"/>
        <color auto="1"/>
      </font>
    </odxf>
    <ndxf>
      <font>
        <sz val="10"/>
        <color auto="1"/>
      </font>
    </ndxf>
  </rcc>
  <rcc rId="10455" sId="3" odxf="1" dxf="1">
    <nc r="BA1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456" sId="3" odxf="1" dxf="1">
    <nc r="BB187">
      <v>-0.1</v>
    </nc>
    <odxf>
      <font>
        <sz val="10"/>
        <color auto="1"/>
      </font>
    </odxf>
    <ndxf>
      <font>
        <sz val="10"/>
        <color auto="1"/>
      </font>
    </ndxf>
  </rcc>
  <rcc rId="10457" sId="3" odxf="1" dxf="1">
    <nc r="BC1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458" sId="3" odxf="1" dxf="1">
    <nc r="BD187">
      <v>-0.1</v>
    </nc>
    <odxf>
      <font>
        <sz val="10"/>
        <color auto="1"/>
      </font>
    </odxf>
    <ndxf>
      <font>
        <sz val="10"/>
        <color auto="1"/>
      </font>
    </ndxf>
  </rcc>
  <rcc rId="10459" sId="3" odxf="1" dxf="1">
    <nc r="BE1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460" sId="3" odxf="1" dxf="1">
    <nc r="BF187">
      <v>6.9</v>
    </nc>
    <odxf>
      <font>
        <sz val="10"/>
        <color auto="1"/>
      </font>
    </odxf>
    <ndxf>
      <font>
        <sz val="10"/>
        <color auto="1"/>
      </font>
    </ndxf>
  </rcc>
  <rcc rId="10461" sId="3" odxf="1" dxf="1">
    <nc r="BG187">
      <v>36.6</v>
    </nc>
    <odxf>
      <font>
        <sz val="10"/>
        <color auto="1"/>
      </font>
    </odxf>
    <ndxf>
      <font>
        <sz val="10"/>
        <color auto="1"/>
      </font>
    </ndxf>
  </rcc>
  <rcc rId="10462" sId="3" odxf="1" dxf="1">
    <nc r="BH187">
      <v>0</v>
    </nc>
    <odxf>
      <font>
        <sz val="10"/>
        <color auto="1"/>
      </font>
    </odxf>
    <ndxf>
      <font>
        <sz val="10"/>
        <color auto="1"/>
      </font>
    </ndxf>
  </rcc>
  <rfmt sheetId="3" sqref="A187:XFD187" start="0" length="0">
    <dxf>
      <alignment vertical="center" wrapText="1"/>
    </dxf>
  </rfmt>
  <rcc rId="10463" sId="3" odxf="1" dxf="1">
    <oc r="A188" t="inlineStr">
      <is>
        <t>GENCO3</t>
      </is>
    </oc>
    <nc r="A188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10464" sId="3" odxf="1" dxf="1">
    <oc r="B188" t="inlineStr">
      <is>
        <t>Bình Thuận</t>
      </is>
    </oc>
    <nc r="B188" t="inlineStr">
      <is>
        <t>An Giang</t>
      </is>
    </nc>
    <odxf>
      <font>
        <sz val="10"/>
        <color auto="1"/>
      </font>
    </odxf>
    <ndxf>
      <font>
        <sz val="10"/>
        <color auto="1"/>
      </font>
    </ndxf>
  </rcc>
  <rfmt sheetId="3" sqref="C188" start="0" length="0">
    <dxf>
      <font>
        <sz val="10"/>
        <color auto="1"/>
      </font>
    </dxf>
  </rfmt>
  <rfmt sheetId="3" sqref="D188" start="0" length="0">
    <dxf>
      <font>
        <sz val="10"/>
        <color auto="1"/>
      </font>
    </dxf>
  </rfmt>
  <rcc rId="10465" sId="3" odxf="1" dxf="1">
    <oc r="E188" t="inlineStr">
      <is>
        <t>NMĐMT VĨNH TÂN 2</t>
      </is>
    </oc>
    <nc r="E188" t="inlineStr">
      <is>
        <t>NMĐMT VĂN GIÁO 1</t>
      </is>
    </nc>
    <odxf>
      <font>
        <sz val="10"/>
        <color auto="1"/>
      </font>
    </odxf>
    <ndxf>
      <font>
        <sz val="10"/>
        <color auto="1"/>
      </font>
    </ndxf>
  </rcc>
  <rfmt sheetId="3" sqref="F188" start="0" length="0">
    <dxf>
      <font>
        <sz val="10"/>
        <color auto="1"/>
      </font>
    </dxf>
  </rfmt>
  <rcc rId="10466" sId="3" odxf="1" dxf="1">
    <nc r="G18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467" sId="3" odxf="1" dxf="1">
    <nc r="H188">
      <v>147.5</v>
    </nc>
    <odxf>
      <font>
        <sz val="10"/>
        <color auto="1"/>
      </font>
    </odxf>
    <ndxf>
      <font>
        <sz val="10"/>
        <color auto="1"/>
      </font>
    </ndxf>
  </rcc>
  <rfmt sheetId="3" sqref="I188" start="0" length="0">
    <dxf>
      <font>
        <sz val="10"/>
        <color auto="1"/>
      </font>
    </dxf>
  </rfmt>
  <rcc rId="10468" sId="3" odxf="1" dxf="1">
    <nc r="J188">
      <v>0.1</v>
    </nc>
    <odxf>
      <font>
        <sz val="10"/>
        <color auto="1"/>
      </font>
    </odxf>
    <ndxf>
      <font>
        <sz val="10"/>
        <color auto="1"/>
      </font>
    </ndxf>
  </rcc>
  <rcc rId="10469" sId="3" odxf="1" dxf="1">
    <nc r="K188">
      <v>0.1</v>
    </nc>
    <odxf>
      <font>
        <sz val="10"/>
        <color auto="1"/>
      </font>
    </odxf>
    <ndxf>
      <font>
        <sz val="10"/>
        <color auto="1"/>
      </font>
    </ndxf>
  </rcc>
  <rcc rId="10470" sId="3" odxf="1" dxf="1">
    <nc r="L188">
      <v>0.1</v>
    </nc>
    <odxf>
      <font>
        <sz val="10"/>
        <color auto="1"/>
      </font>
    </odxf>
    <ndxf>
      <font>
        <sz val="10"/>
        <color auto="1"/>
      </font>
    </ndxf>
  </rcc>
  <rcc rId="10471" sId="3" odxf="1" dxf="1">
    <nc r="M188">
      <v>0.1</v>
    </nc>
    <odxf>
      <font>
        <sz val="10"/>
        <color auto="1"/>
      </font>
    </odxf>
    <ndxf>
      <font>
        <sz val="10"/>
        <color auto="1"/>
      </font>
    </ndxf>
  </rcc>
  <rcc rId="10472" sId="3" odxf="1" dxf="1">
    <nc r="N188">
      <v>0.1</v>
    </nc>
    <odxf>
      <font>
        <sz val="10"/>
        <color auto="1"/>
      </font>
    </odxf>
    <ndxf>
      <font>
        <sz val="10"/>
        <color auto="1"/>
      </font>
    </ndxf>
  </rcc>
  <rcc rId="10473" sId="3" odxf="1" dxf="1">
    <nc r="O188">
      <v>0.1</v>
    </nc>
    <odxf>
      <font>
        <sz val="10"/>
        <color auto="1"/>
      </font>
    </odxf>
    <ndxf>
      <font>
        <sz val="10"/>
        <color auto="1"/>
      </font>
    </ndxf>
  </rcc>
  <rcc rId="10474" sId="3" odxf="1" dxf="1">
    <nc r="P188">
      <v>0.1</v>
    </nc>
    <odxf>
      <font>
        <sz val="10"/>
        <color auto="1"/>
      </font>
    </odxf>
    <ndxf>
      <font>
        <sz val="10"/>
        <color auto="1"/>
      </font>
    </ndxf>
  </rcc>
  <rcc rId="10475" sId="3" odxf="1" dxf="1">
    <nc r="Q188">
      <v>0.1</v>
    </nc>
    <odxf>
      <font>
        <sz val="10"/>
        <color auto="1"/>
      </font>
    </odxf>
    <ndxf>
      <font>
        <sz val="10"/>
        <color auto="1"/>
      </font>
    </ndxf>
  </rcc>
  <rcc rId="10476" sId="3" odxf="1" dxf="1">
    <nc r="R188">
      <v>0.1</v>
    </nc>
    <odxf>
      <font>
        <sz val="10"/>
        <color auto="1"/>
      </font>
    </odxf>
    <ndxf>
      <font>
        <sz val="10"/>
        <color auto="1"/>
      </font>
    </ndxf>
  </rcc>
  <rcc rId="10477" sId="3" odxf="1" dxf="1">
    <nc r="S188">
      <v>0.1</v>
    </nc>
    <odxf>
      <font>
        <sz val="10"/>
        <color auto="1"/>
      </font>
    </odxf>
    <ndxf>
      <font>
        <sz val="10"/>
        <color auto="1"/>
      </font>
    </ndxf>
  </rcc>
  <rcc rId="10478" sId="3" odxf="1" dxf="1">
    <nc r="T188">
      <v>0.1</v>
    </nc>
    <odxf>
      <font>
        <sz val="10"/>
        <color auto="1"/>
      </font>
    </odxf>
    <ndxf>
      <font>
        <sz val="10"/>
        <color auto="1"/>
      </font>
    </ndxf>
  </rcc>
  <rcc rId="10479" sId="3" odxf="1" dxf="1">
    <nc r="U188">
      <v>0.3</v>
    </nc>
    <odxf>
      <font>
        <sz val="10"/>
        <color auto="1"/>
      </font>
    </odxf>
    <ndxf>
      <font>
        <sz val="10"/>
        <color auto="1"/>
      </font>
    </ndxf>
  </rcc>
  <rcc rId="10480" sId="3" odxf="1" dxf="1">
    <nc r="V188">
      <v>1.7</v>
    </nc>
    <odxf>
      <font>
        <sz val="10"/>
        <color auto="1"/>
      </font>
    </odxf>
    <ndxf>
      <font>
        <sz val="10"/>
        <color auto="1"/>
      </font>
    </ndxf>
  </rcc>
  <rcc rId="10481" sId="3" odxf="1" dxf="1">
    <nc r="W188">
      <v>2.9</v>
    </nc>
    <odxf>
      <font>
        <sz val="10"/>
        <color auto="1"/>
      </font>
    </odxf>
    <ndxf>
      <font>
        <sz val="10"/>
        <color auto="1"/>
      </font>
    </ndxf>
  </rcc>
  <rcc rId="10482" sId="3" odxf="1" dxf="1">
    <nc r="X188">
      <v>5.6</v>
    </nc>
    <odxf>
      <font>
        <sz val="10"/>
        <color auto="1"/>
      </font>
    </odxf>
    <ndxf>
      <font>
        <sz val="10"/>
        <color auto="1"/>
      </font>
    </ndxf>
  </rcc>
  <rcc rId="10483" sId="3" odxf="1" dxf="1">
    <nc r="Y188">
      <v>8.3000000000000007</v>
    </nc>
    <odxf>
      <font>
        <sz val="10"/>
        <color auto="1"/>
      </font>
    </odxf>
    <ndxf>
      <font>
        <sz val="10"/>
        <color auto="1"/>
      </font>
    </ndxf>
  </rcc>
  <rcc rId="10484" sId="3" odxf="1" dxf="1">
    <nc r="Z188">
      <v>10.1</v>
    </nc>
    <odxf>
      <font>
        <sz val="10"/>
        <color auto="1"/>
      </font>
    </odxf>
    <ndxf>
      <font>
        <sz val="10"/>
        <color auto="1"/>
      </font>
    </ndxf>
  </rcc>
  <rcc rId="10485" sId="3" odxf="1" dxf="1">
    <nc r="AA188">
      <v>15.1</v>
    </nc>
    <odxf>
      <font>
        <sz val="10"/>
        <color auto="1"/>
      </font>
    </odxf>
    <ndxf>
      <font>
        <sz val="10"/>
        <color auto="1"/>
      </font>
    </ndxf>
  </rcc>
  <rcc rId="10486" sId="3" odxf="1" dxf="1">
    <nc r="AB188">
      <v>17.100000000000001</v>
    </nc>
    <odxf>
      <font>
        <sz val="10"/>
        <color auto="1"/>
      </font>
    </odxf>
    <ndxf>
      <font>
        <sz val="10"/>
        <color auto="1"/>
      </font>
    </ndxf>
  </rcc>
  <rcc rId="10487" sId="3" odxf="1" dxf="1">
    <nc r="AC188">
      <v>23.9</v>
    </nc>
    <odxf>
      <font>
        <sz val="10"/>
        <color auto="1"/>
      </font>
    </odxf>
    <ndxf>
      <font>
        <sz val="10"/>
        <color auto="1"/>
      </font>
    </ndxf>
  </rcc>
  <rcc rId="10488" sId="3" odxf="1" dxf="1">
    <nc r="AD188">
      <v>23.4</v>
    </nc>
    <odxf>
      <font>
        <sz val="10"/>
        <color auto="1"/>
      </font>
    </odxf>
    <ndxf>
      <font>
        <sz val="10"/>
        <color auto="1"/>
      </font>
    </ndxf>
  </rcc>
  <rcc rId="10489" sId="3" odxf="1" dxf="1">
    <nc r="AE188">
      <v>19.3</v>
    </nc>
    <odxf>
      <font>
        <sz val="10"/>
        <color auto="1"/>
      </font>
    </odxf>
    <ndxf>
      <font>
        <sz val="10"/>
        <color auto="1"/>
      </font>
    </ndxf>
  </rcc>
  <rcc rId="10490" sId="3" odxf="1" dxf="1">
    <nc r="AF188">
      <v>18.399999999999999</v>
    </nc>
    <odxf>
      <font>
        <sz val="10"/>
        <color auto="1"/>
      </font>
    </odxf>
    <ndxf>
      <font>
        <sz val="10"/>
        <color auto="1"/>
      </font>
    </ndxf>
  </rcc>
  <rcc rId="10491" sId="3" odxf="1" dxf="1">
    <nc r="AG188">
      <v>20</v>
    </nc>
    <odxf>
      <font>
        <sz val="10"/>
        <color auto="1"/>
      </font>
    </odxf>
    <ndxf>
      <font>
        <sz val="10"/>
        <color auto="1"/>
      </font>
    </ndxf>
  </rcc>
  <rcc rId="10492" sId="3" odxf="1" dxf="1">
    <nc r="AH188">
      <v>14</v>
    </nc>
    <odxf>
      <font>
        <sz val="10"/>
        <color auto="1"/>
      </font>
    </odxf>
    <ndxf>
      <font>
        <sz val="10"/>
        <color auto="1"/>
      </font>
    </ndxf>
  </rcc>
  <rcc rId="10493" sId="3" odxf="1" dxf="1">
    <nc r="AI188">
      <v>4</v>
    </nc>
    <odxf>
      <font>
        <sz val="10"/>
        <color auto="1"/>
      </font>
    </odxf>
    <ndxf>
      <font>
        <sz val="10"/>
        <color auto="1"/>
      </font>
    </ndxf>
  </rcc>
  <rcc rId="10494" sId="3" odxf="1" dxf="1">
    <nc r="AJ188">
      <v>24.6</v>
    </nc>
    <odxf>
      <font>
        <sz val="10"/>
        <color auto="1"/>
      </font>
    </odxf>
    <ndxf>
      <font>
        <sz val="10"/>
        <color auto="1"/>
      </font>
    </ndxf>
  </rcc>
  <rcc rId="10495" sId="3" odxf="1" dxf="1">
    <nc r="AK188">
      <v>9.9</v>
    </nc>
    <odxf>
      <font>
        <sz val="10"/>
        <color auto="1"/>
      </font>
    </odxf>
    <ndxf>
      <font>
        <sz val="10"/>
        <color auto="1"/>
      </font>
    </ndxf>
  </rcc>
  <rcc rId="10496" sId="3" odxf="1" dxf="1">
    <nc r="AL188">
      <v>34.799999999999997</v>
    </nc>
    <odxf>
      <font>
        <sz val="10"/>
        <color auto="1"/>
      </font>
    </odxf>
    <ndxf>
      <font>
        <sz val="10"/>
        <color auto="1"/>
      </font>
    </ndxf>
  </rcc>
  <rcc rId="10497" sId="3" odxf="1" dxf="1">
    <nc r="AM188">
      <v>22.1</v>
    </nc>
    <odxf>
      <font>
        <sz val="10"/>
        <color auto="1"/>
      </font>
    </odxf>
    <ndxf>
      <font>
        <sz val="10"/>
        <color auto="1"/>
      </font>
    </ndxf>
  </rcc>
  <rcc rId="10498" sId="3" odxf="1" dxf="1">
    <nc r="AN188">
      <v>15.3</v>
    </nc>
    <odxf>
      <font>
        <sz val="10"/>
        <color auto="1"/>
      </font>
    </odxf>
    <ndxf>
      <font>
        <sz val="10"/>
        <color auto="1"/>
      </font>
    </ndxf>
  </rcc>
  <rcc rId="10499" sId="3" odxf="1" dxf="1">
    <nc r="AO188">
      <v>10.1</v>
    </nc>
    <odxf>
      <font>
        <sz val="10"/>
        <color auto="1"/>
      </font>
    </odxf>
    <ndxf>
      <font>
        <sz val="10"/>
        <color auto="1"/>
      </font>
    </ndxf>
  </rcc>
  <rcc rId="10500" sId="3" odxf="1" dxf="1">
    <nc r="AP188">
      <v>6.5</v>
    </nc>
    <odxf>
      <font>
        <sz val="10"/>
        <color auto="1"/>
      </font>
    </odxf>
    <ndxf>
      <font>
        <sz val="10"/>
        <color auto="1"/>
      </font>
    </ndxf>
  </rcc>
  <rcc rId="10501" sId="3" odxf="1" dxf="1">
    <nc r="AQ188">
      <v>4.5</v>
    </nc>
    <odxf>
      <font>
        <sz val="10"/>
        <color auto="1"/>
      </font>
    </odxf>
    <ndxf>
      <font>
        <sz val="10"/>
        <color auto="1"/>
      </font>
    </ndxf>
  </rcc>
  <rcc rId="10502" sId="3" odxf="1" dxf="1">
    <nc r="AR188">
      <v>0.7</v>
    </nc>
    <odxf>
      <font>
        <sz val="10"/>
        <color auto="1"/>
      </font>
    </odxf>
    <ndxf>
      <font>
        <sz val="10"/>
        <color auto="1"/>
      </font>
    </ndxf>
  </rcc>
  <rcc rId="10503" sId="3" odxf="1" dxf="1">
    <nc r="AS188">
      <v>0.1</v>
    </nc>
    <odxf>
      <font>
        <sz val="10"/>
        <color auto="1"/>
      </font>
    </odxf>
    <ndxf>
      <font>
        <sz val="10"/>
        <color auto="1"/>
      </font>
    </ndxf>
  </rcc>
  <rcc rId="10504" sId="3" odxf="1" dxf="1">
    <nc r="AT188">
      <v>0.1</v>
    </nc>
    <odxf>
      <font>
        <sz val="10"/>
        <color auto="1"/>
      </font>
    </odxf>
    <ndxf>
      <font>
        <sz val="10"/>
        <color auto="1"/>
      </font>
    </ndxf>
  </rcc>
  <rcc rId="10505" sId="3" odxf="1" dxf="1">
    <nc r="AU188">
      <v>0.1</v>
    </nc>
    <odxf>
      <font>
        <sz val="10"/>
        <color auto="1"/>
      </font>
    </odxf>
    <ndxf>
      <font>
        <sz val="10"/>
        <color auto="1"/>
      </font>
    </ndxf>
  </rcc>
  <rcc rId="10506" sId="3" odxf="1" dxf="1">
    <nc r="AV188">
      <v>0.1</v>
    </nc>
    <odxf>
      <font>
        <sz val="10"/>
        <color auto="1"/>
      </font>
    </odxf>
    <ndxf>
      <font>
        <sz val="10"/>
        <color auto="1"/>
      </font>
    </ndxf>
  </rcc>
  <rcc rId="10507" sId="3" odxf="1" dxf="1">
    <nc r="AW188">
      <v>0.1</v>
    </nc>
    <odxf>
      <font>
        <sz val="10"/>
        <color auto="1"/>
      </font>
    </odxf>
    <ndxf>
      <font>
        <sz val="10"/>
        <color auto="1"/>
      </font>
    </ndxf>
  </rcc>
  <rcc rId="10508" sId="3" odxf="1" dxf="1">
    <nc r="AX188">
      <v>0.1</v>
    </nc>
    <odxf>
      <font>
        <sz val="10"/>
        <color auto="1"/>
      </font>
    </odxf>
    <ndxf>
      <font>
        <sz val="10"/>
        <color auto="1"/>
      </font>
    </ndxf>
  </rcc>
  <rcc rId="10509" sId="3" odxf="1" dxf="1">
    <nc r="AY188">
      <v>0.1</v>
    </nc>
    <odxf>
      <font>
        <sz val="10"/>
        <color auto="1"/>
      </font>
    </odxf>
    <ndxf>
      <font>
        <sz val="10"/>
        <color auto="1"/>
      </font>
    </ndxf>
  </rcc>
  <rcc rId="10510" sId="3" odxf="1" dxf="1">
    <nc r="AZ188">
      <v>0.1</v>
    </nc>
    <odxf>
      <font>
        <sz val="10"/>
        <color auto="1"/>
      </font>
    </odxf>
    <ndxf>
      <font>
        <sz val="10"/>
        <color auto="1"/>
      </font>
    </ndxf>
  </rcc>
  <rcc rId="10511" sId="3" odxf="1" dxf="1">
    <nc r="BA1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512" sId="3" odxf="1" dxf="1">
    <nc r="BB188">
      <v>0.1</v>
    </nc>
    <odxf>
      <font>
        <sz val="10"/>
        <color auto="1"/>
      </font>
    </odxf>
    <ndxf>
      <font>
        <sz val="10"/>
        <color auto="1"/>
      </font>
    </ndxf>
  </rcc>
  <rcc rId="10513" sId="3" odxf="1" dxf="1">
    <nc r="BC1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514" sId="3" odxf="1" dxf="1">
    <nc r="BD188">
      <v>0.1</v>
    </nc>
    <odxf>
      <font>
        <sz val="10"/>
        <color auto="1"/>
      </font>
    </odxf>
    <ndxf>
      <font>
        <sz val="10"/>
        <color auto="1"/>
      </font>
    </ndxf>
  </rcc>
  <rcc rId="10515" sId="3" odxf="1" dxf="1">
    <nc r="BE1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516" sId="3" odxf="1" dxf="1">
    <nc r="BF188">
      <v>6.2</v>
    </nc>
    <odxf>
      <font>
        <sz val="10"/>
        <color auto="1"/>
      </font>
    </odxf>
    <ndxf>
      <font>
        <sz val="10"/>
        <color auto="1"/>
      </font>
    </ndxf>
  </rcc>
  <rcc rId="10517" sId="3" odxf="1" dxf="1">
    <nc r="BG188">
      <v>36.299999999999997</v>
    </nc>
    <odxf>
      <font>
        <sz val="10"/>
        <color auto="1"/>
      </font>
    </odxf>
    <ndxf>
      <font>
        <sz val="10"/>
        <color auto="1"/>
      </font>
    </ndxf>
  </rcc>
  <rcc rId="10518" sId="3" odxf="1" dxf="1">
    <nc r="BH188">
      <v>0</v>
    </nc>
    <odxf>
      <font>
        <sz val="10"/>
        <color auto="1"/>
      </font>
    </odxf>
    <ndxf>
      <font>
        <sz val="10"/>
        <color auto="1"/>
      </font>
    </ndxf>
  </rcc>
  <rfmt sheetId="3" sqref="A188:XFD188" start="0" length="0">
    <dxf>
      <alignment vertical="center" wrapText="1"/>
    </dxf>
  </rfmt>
  <rcc rId="10519" sId="3" odxf="1" dxf="1">
    <oc r="A189" t="inlineStr">
      <is>
        <t>GENCO3</t>
      </is>
    </oc>
    <nc r="A189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10520" sId="3" odxf="1" dxf="1">
    <oc r="B189" t="inlineStr">
      <is>
        <t>Bình Thuận</t>
      </is>
    </oc>
    <nc r="B189" t="inlineStr">
      <is>
        <t>An Giang</t>
      </is>
    </nc>
    <odxf>
      <font>
        <sz val="10"/>
        <color auto="1"/>
      </font>
    </odxf>
    <ndxf>
      <font>
        <sz val="10"/>
        <color auto="1"/>
      </font>
    </ndxf>
  </rcc>
  <rfmt sheetId="3" sqref="C189" start="0" length="0">
    <dxf>
      <font>
        <sz val="10"/>
        <color auto="1"/>
      </font>
    </dxf>
  </rfmt>
  <rfmt sheetId="3" sqref="D189" start="0" length="0">
    <dxf>
      <font>
        <sz val="10"/>
        <color auto="1"/>
      </font>
    </dxf>
  </rfmt>
  <rcc rId="10521" sId="3" odxf="1" dxf="1">
    <oc r="E189" t="inlineStr">
      <is>
        <t>NMĐMT VĨNH TÂN 2</t>
      </is>
    </oc>
    <nc r="E189" t="inlineStr">
      <is>
        <t>NMĐMT VĂN GIÁO 1</t>
      </is>
    </nc>
    <odxf>
      <font>
        <sz val="10"/>
        <color auto="1"/>
      </font>
    </odxf>
    <ndxf>
      <font>
        <sz val="10"/>
        <color auto="1"/>
      </font>
    </ndxf>
  </rcc>
  <rfmt sheetId="3" sqref="F189" start="0" length="0">
    <dxf>
      <font>
        <sz val="10"/>
        <color auto="1"/>
      </font>
    </dxf>
  </rfmt>
  <rcc rId="10522" sId="3" odxf="1" dxf="1">
    <nc r="G18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523" sId="3" odxf="1" dxf="1">
    <nc r="H189">
      <v>147.5</v>
    </nc>
    <odxf>
      <font>
        <sz val="10"/>
        <color auto="1"/>
      </font>
    </odxf>
    <ndxf>
      <font>
        <sz val="10"/>
        <color auto="1"/>
      </font>
    </ndxf>
  </rcc>
  <rfmt sheetId="3" sqref="I189" start="0" length="0">
    <dxf>
      <font>
        <sz val="10"/>
        <color auto="1"/>
      </font>
    </dxf>
  </rfmt>
  <rcc rId="10524" sId="3" odxf="1" dxf="1">
    <nc r="J189">
      <v>-0.1</v>
    </nc>
    <odxf>
      <font>
        <sz val="10"/>
        <color auto="1"/>
      </font>
    </odxf>
    <ndxf>
      <font>
        <sz val="10"/>
        <color auto="1"/>
      </font>
    </ndxf>
  </rcc>
  <rcc rId="10525" sId="3" odxf="1" dxf="1">
    <nc r="K189">
      <v>-0.1</v>
    </nc>
    <odxf>
      <font>
        <sz val="10"/>
        <color auto="1"/>
      </font>
    </odxf>
    <ndxf>
      <font>
        <sz val="10"/>
        <color auto="1"/>
      </font>
    </ndxf>
  </rcc>
  <rcc rId="10526" sId="3" odxf="1" dxf="1">
    <nc r="L189">
      <v>-0.1</v>
    </nc>
    <odxf>
      <font>
        <sz val="10"/>
        <color auto="1"/>
      </font>
    </odxf>
    <ndxf>
      <font>
        <sz val="10"/>
        <color auto="1"/>
      </font>
    </ndxf>
  </rcc>
  <rcc rId="10527" sId="3" odxf="1" dxf="1">
    <nc r="M189">
      <v>-0.1</v>
    </nc>
    <odxf>
      <font>
        <sz val="10"/>
        <color auto="1"/>
      </font>
    </odxf>
    <ndxf>
      <font>
        <sz val="10"/>
        <color auto="1"/>
      </font>
    </ndxf>
  </rcc>
  <rcc rId="10528" sId="3" odxf="1" dxf="1">
    <nc r="N189">
      <v>-0.1</v>
    </nc>
    <odxf>
      <font>
        <sz val="10"/>
        <color auto="1"/>
      </font>
    </odxf>
    <ndxf>
      <font>
        <sz val="10"/>
        <color auto="1"/>
      </font>
    </ndxf>
  </rcc>
  <rcc rId="10529" sId="3" odxf="1" dxf="1">
    <nc r="O189">
      <v>-0.1</v>
    </nc>
    <odxf>
      <font>
        <sz val="10"/>
        <color auto="1"/>
      </font>
    </odxf>
    <ndxf>
      <font>
        <sz val="10"/>
        <color auto="1"/>
      </font>
    </ndxf>
  </rcc>
  <rcc rId="10530" sId="3" odxf="1" dxf="1">
    <nc r="P189">
      <v>-0.1</v>
    </nc>
    <odxf>
      <font>
        <sz val="10"/>
        <color auto="1"/>
      </font>
    </odxf>
    <ndxf>
      <font>
        <sz val="10"/>
        <color auto="1"/>
      </font>
    </ndxf>
  </rcc>
  <rcc rId="10531" sId="3" odxf="1" dxf="1">
    <nc r="Q189">
      <v>-0.1</v>
    </nc>
    <odxf>
      <font>
        <sz val="10"/>
        <color auto="1"/>
      </font>
    </odxf>
    <ndxf>
      <font>
        <sz val="10"/>
        <color auto="1"/>
      </font>
    </ndxf>
  </rcc>
  <rcc rId="10532" sId="3" odxf="1" dxf="1">
    <nc r="R189">
      <v>-0.1</v>
    </nc>
    <odxf>
      <font>
        <sz val="10"/>
        <color auto="1"/>
      </font>
    </odxf>
    <ndxf>
      <font>
        <sz val="10"/>
        <color auto="1"/>
      </font>
    </ndxf>
  </rcc>
  <rcc rId="10533" sId="3" odxf="1" dxf="1">
    <nc r="S189">
      <v>-0.1</v>
    </nc>
    <odxf>
      <font>
        <sz val="10"/>
        <color auto="1"/>
      </font>
    </odxf>
    <ndxf>
      <font>
        <sz val="10"/>
        <color auto="1"/>
      </font>
    </ndxf>
  </rcc>
  <rcc rId="10534" sId="3" odxf="1" dxf="1">
    <nc r="T189">
      <v>-0.1</v>
    </nc>
    <odxf>
      <font>
        <sz val="10"/>
        <color auto="1"/>
      </font>
    </odxf>
    <ndxf>
      <font>
        <sz val="10"/>
        <color auto="1"/>
      </font>
    </ndxf>
  </rcc>
  <rcc rId="10535" sId="3" odxf="1" dxf="1">
    <nc r="U189">
      <v>0.5</v>
    </nc>
    <odxf>
      <font>
        <sz val="10"/>
        <color auto="1"/>
      </font>
    </odxf>
    <ndxf>
      <font>
        <sz val="10"/>
        <color auto="1"/>
      </font>
    </ndxf>
  </rcc>
  <rcc rId="10536" sId="3" odxf="1" dxf="1">
    <nc r="V189">
      <v>0.6</v>
    </nc>
    <odxf>
      <font>
        <sz val="10"/>
        <color auto="1"/>
      </font>
    </odxf>
    <ndxf>
      <font>
        <sz val="10"/>
        <color auto="1"/>
      </font>
    </ndxf>
  </rcc>
  <rcc rId="10537" sId="3" odxf="1" dxf="1">
    <nc r="W189">
      <v>-2.2999999999999998</v>
    </nc>
    <odxf>
      <font>
        <sz val="10"/>
        <color auto="1"/>
      </font>
    </odxf>
    <ndxf>
      <font>
        <sz val="10"/>
        <color auto="1"/>
      </font>
    </ndxf>
  </rcc>
  <rcc rId="10538" sId="3" odxf="1" dxf="1">
    <nc r="X189">
      <v>-2.4</v>
    </nc>
    <odxf>
      <font>
        <sz val="10"/>
        <color auto="1"/>
      </font>
    </odxf>
    <ndxf>
      <font>
        <sz val="10"/>
        <color auto="1"/>
      </font>
    </ndxf>
  </rcc>
  <rcc rId="10539" sId="3" odxf="1" dxf="1">
    <nc r="Y189">
      <v>-0.2</v>
    </nc>
    <odxf>
      <font>
        <sz val="10"/>
        <color auto="1"/>
      </font>
    </odxf>
    <ndxf>
      <font>
        <sz val="10"/>
        <color auto="1"/>
      </font>
    </ndxf>
  </rcc>
  <rcc rId="10540" sId="3" odxf="1" dxf="1">
    <nc r="Z189">
      <v>0.9</v>
    </nc>
    <odxf>
      <font>
        <sz val="10"/>
        <color auto="1"/>
      </font>
    </odxf>
    <ndxf>
      <font>
        <sz val="10"/>
        <color auto="1"/>
      </font>
    </ndxf>
  </rcc>
  <rcc rId="10541" sId="3" odxf="1" dxf="1">
    <nc r="AA189">
      <v>1.4</v>
    </nc>
    <odxf>
      <font>
        <sz val="10"/>
        <color auto="1"/>
      </font>
    </odxf>
    <ndxf>
      <font>
        <sz val="10"/>
        <color auto="1"/>
      </font>
    </ndxf>
  </rcc>
  <rcc rId="10542" sId="3" odxf="1" dxf="1">
    <nc r="AB189">
      <v>0.9</v>
    </nc>
    <odxf>
      <font>
        <sz val="10"/>
        <color auto="1"/>
      </font>
    </odxf>
    <ndxf>
      <font>
        <sz val="10"/>
        <color auto="1"/>
      </font>
    </ndxf>
  </rcc>
  <rcc rId="10543" sId="3" odxf="1" dxf="1">
    <nc r="AC189">
      <v>2.9</v>
    </nc>
    <odxf>
      <font>
        <sz val="10"/>
        <color auto="1"/>
      </font>
    </odxf>
    <ndxf>
      <font>
        <sz val="10"/>
        <color auto="1"/>
      </font>
    </ndxf>
  </rcc>
  <rcc rId="10544" sId="3" odxf="1" dxf="1">
    <nc r="AD189">
      <v>2.7</v>
    </nc>
    <odxf>
      <font>
        <sz val="10"/>
        <color auto="1"/>
      </font>
    </odxf>
    <ndxf>
      <font>
        <sz val="10"/>
        <color auto="1"/>
      </font>
    </ndxf>
  </rcc>
  <rcc rId="10545" sId="3" odxf="1" dxf="1">
    <nc r="AE189">
      <v>5.0999999999999996</v>
    </nc>
    <odxf>
      <font>
        <sz val="10"/>
        <color auto="1"/>
      </font>
    </odxf>
    <ndxf>
      <font>
        <sz val="10"/>
        <color auto="1"/>
      </font>
    </ndxf>
  </rcc>
  <rcc rId="10546" sId="3" odxf="1" dxf="1">
    <nc r="AF189">
      <v>5.2</v>
    </nc>
    <odxf>
      <font>
        <sz val="10"/>
        <color auto="1"/>
      </font>
    </odxf>
    <ndxf>
      <font>
        <sz val="10"/>
        <color auto="1"/>
      </font>
    </ndxf>
  </rcc>
  <rcc rId="10547" sId="3" odxf="1" dxf="1">
    <nc r="AG189">
      <v>4.3</v>
    </nc>
    <odxf>
      <font>
        <sz val="10"/>
        <color auto="1"/>
      </font>
    </odxf>
    <ndxf>
      <font>
        <sz val="10"/>
        <color auto="1"/>
      </font>
    </ndxf>
  </rcc>
  <rcc rId="10548" sId="3" odxf="1" dxf="1">
    <nc r="AH189">
      <v>1</v>
    </nc>
    <odxf>
      <font>
        <sz val="10"/>
        <color auto="1"/>
      </font>
    </odxf>
    <ndxf>
      <font>
        <sz val="10"/>
        <color auto="1"/>
      </font>
    </ndxf>
  </rcc>
  <rcc rId="10549" sId="3" odxf="1" dxf="1">
    <nc r="AI189">
      <v>-0.8</v>
    </nc>
    <odxf>
      <font>
        <sz val="10"/>
        <color auto="1"/>
      </font>
    </odxf>
    <ndxf>
      <font>
        <sz val="10"/>
        <color auto="1"/>
      </font>
    </ndxf>
  </rcc>
  <rcc rId="10550" sId="3" odxf="1" dxf="1">
    <nc r="AJ189">
      <v>2</v>
    </nc>
    <odxf>
      <font>
        <sz val="10"/>
        <color auto="1"/>
      </font>
    </odxf>
    <ndxf>
      <font>
        <sz val="10"/>
        <color auto="1"/>
      </font>
    </ndxf>
  </rcc>
  <rcc rId="10551" sId="3" odxf="1" dxf="1">
    <nc r="AK189">
      <v>-0.2</v>
    </nc>
    <odxf>
      <font>
        <sz val="10"/>
        <color auto="1"/>
      </font>
    </odxf>
    <ndxf>
      <font>
        <sz val="10"/>
        <color auto="1"/>
      </font>
    </ndxf>
  </rcc>
  <rcc rId="10552" sId="3" odxf="1" dxf="1">
    <nc r="AL189">
      <v>3.2</v>
    </nc>
    <odxf>
      <font>
        <sz val="10"/>
        <color auto="1"/>
      </font>
    </odxf>
    <ndxf>
      <font>
        <sz val="10"/>
        <color auto="1"/>
      </font>
    </ndxf>
  </rcc>
  <rcc rId="10553" sId="3" odxf="1" dxf="1">
    <nc r="AM189">
      <v>0.2</v>
    </nc>
    <odxf>
      <font>
        <sz val="10"/>
        <color auto="1"/>
      </font>
    </odxf>
    <ndxf>
      <font>
        <sz val="10"/>
        <color auto="1"/>
      </font>
    </ndxf>
  </rcc>
  <rcc rId="10554" sId="3" odxf="1" dxf="1">
    <nc r="AN189">
      <v>-0.1</v>
    </nc>
    <odxf>
      <font>
        <sz val="10"/>
        <color auto="1"/>
      </font>
    </odxf>
    <ndxf>
      <font>
        <sz val="10"/>
        <color auto="1"/>
      </font>
    </ndxf>
  </rcc>
  <rcc rId="10555" sId="3" odxf="1" dxf="1">
    <nc r="AO189">
      <v>-2</v>
    </nc>
    <odxf>
      <font>
        <sz val="10"/>
        <color auto="1"/>
      </font>
    </odxf>
    <ndxf>
      <font>
        <sz val="10"/>
        <color auto="1"/>
      </font>
    </ndxf>
  </rcc>
  <rcc rId="10556" sId="3" odxf="1" dxf="1">
    <nc r="AP189">
      <v>0.9</v>
    </nc>
    <odxf>
      <font>
        <sz val="10"/>
        <color auto="1"/>
      </font>
    </odxf>
    <ndxf>
      <font>
        <sz val="10"/>
        <color auto="1"/>
      </font>
    </ndxf>
  </rcc>
  <rcc rId="10557" sId="3" odxf="1" dxf="1">
    <nc r="AQ189">
      <v>2.6</v>
    </nc>
    <odxf>
      <font>
        <sz val="10"/>
        <color auto="1"/>
      </font>
    </odxf>
    <ndxf>
      <font>
        <sz val="10"/>
        <color auto="1"/>
      </font>
    </ndxf>
  </rcc>
  <rcc rId="10558" sId="3" odxf="1" dxf="1">
    <nc r="AR189">
      <v>1.4</v>
    </nc>
    <odxf>
      <font>
        <sz val="10"/>
        <color auto="1"/>
      </font>
    </odxf>
    <ndxf>
      <font>
        <sz val="10"/>
        <color auto="1"/>
      </font>
    </ndxf>
  </rcc>
  <rcc rId="10559" sId="3" odxf="1" dxf="1">
    <nc r="AS189">
      <v>0.3</v>
    </nc>
    <odxf>
      <font>
        <sz val="10"/>
        <color auto="1"/>
      </font>
    </odxf>
    <ndxf>
      <font>
        <sz val="10"/>
        <color auto="1"/>
      </font>
    </ndxf>
  </rcc>
  <rcc rId="10560" sId="3" odxf="1" dxf="1">
    <nc r="AT189">
      <v>-0.2</v>
    </nc>
    <odxf>
      <font>
        <sz val="10"/>
        <color auto="1"/>
      </font>
    </odxf>
    <ndxf>
      <font>
        <sz val="10"/>
        <color auto="1"/>
      </font>
    </ndxf>
  </rcc>
  <rcc rId="10561" sId="3" odxf="1" dxf="1">
    <nc r="AU189">
      <v>-0.2</v>
    </nc>
    <odxf>
      <font>
        <sz val="10"/>
        <color auto="1"/>
      </font>
    </odxf>
    <ndxf>
      <font>
        <sz val="10"/>
        <color auto="1"/>
      </font>
    </ndxf>
  </rcc>
  <rcc rId="10562" sId="3" odxf="1" dxf="1">
    <nc r="AV189">
      <v>-0.1</v>
    </nc>
    <odxf>
      <font>
        <sz val="10"/>
        <color auto="1"/>
      </font>
    </odxf>
    <ndxf>
      <font>
        <sz val="10"/>
        <color auto="1"/>
      </font>
    </ndxf>
  </rcc>
  <rcc rId="10563" sId="3" odxf="1" dxf="1">
    <nc r="AW189">
      <v>-0.1</v>
    </nc>
    <odxf>
      <font>
        <sz val="10"/>
        <color auto="1"/>
      </font>
    </odxf>
    <ndxf>
      <font>
        <sz val="10"/>
        <color auto="1"/>
      </font>
    </ndxf>
  </rcc>
  <rcc rId="10564" sId="3" odxf="1" dxf="1">
    <nc r="AX189">
      <v>-0.2</v>
    </nc>
    <odxf>
      <font>
        <sz val="10"/>
        <color auto="1"/>
      </font>
    </odxf>
    <ndxf>
      <font>
        <sz val="10"/>
        <color auto="1"/>
      </font>
    </ndxf>
  </rcc>
  <rcc rId="10565" sId="3" odxf="1" dxf="1">
    <nc r="AY189">
      <v>-0.1</v>
    </nc>
    <odxf>
      <font>
        <sz val="10"/>
        <color auto="1"/>
      </font>
    </odxf>
    <ndxf>
      <font>
        <sz val="10"/>
        <color auto="1"/>
      </font>
    </ndxf>
  </rcc>
  <rcc rId="10566" sId="3" odxf="1" dxf="1">
    <nc r="AZ189">
      <v>-0.2</v>
    </nc>
    <odxf>
      <font>
        <sz val="10"/>
        <color auto="1"/>
      </font>
    </odxf>
    <ndxf>
      <font>
        <sz val="10"/>
        <color auto="1"/>
      </font>
    </ndxf>
  </rcc>
  <rcc rId="10567" sId="3" odxf="1" dxf="1">
    <nc r="BA1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568" sId="3" odxf="1" dxf="1">
    <nc r="BB189">
      <v>-0.1</v>
    </nc>
    <odxf>
      <font>
        <sz val="10"/>
        <color auto="1"/>
      </font>
    </odxf>
    <ndxf>
      <font>
        <sz val="10"/>
        <color auto="1"/>
      </font>
    </ndxf>
  </rcc>
  <rcc rId="10569" sId="3" odxf="1" dxf="1">
    <nc r="BC1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570" sId="3" odxf="1" dxf="1">
    <nc r="BD189">
      <v>-0.1</v>
    </nc>
    <odxf>
      <font>
        <sz val="10"/>
        <color auto="1"/>
      </font>
    </odxf>
    <ndxf>
      <font>
        <sz val="10"/>
        <color auto="1"/>
      </font>
    </ndxf>
  </rcc>
  <rcc rId="10571" sId="3" odxf="1" dxf="1">
    <nc r="BE1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572" sId="3" odxf="1" dxf="1">
    <nc r="BF189">
      <v>6.2</v>
    </nc>
    <odxf>
      <font>
        <sz val="10"/>
        <color auto="1"/>
      </font>
    </odxf>
    <ndxf>
      <font>
        <sz val="10"/>
        <color auto="1"/>
      </font>
    </ndxf>
  </rcc>
  <rcc rId="10573" sId="3" odxf="1" dxf="1">
    <nc r="BG189">
      <v>36.299999999999997</v>
    </nc>
    <odxf>
      <font>
        <sz val="10"/>
        <color auto="1"/>
      </font>
    </odxf>
    <ndxf>
      <font>
        <sz val="10"/>
        <color auto="1"/>
      </font>
    </ndxf>
  </rcc>
  <rcc rId="10574" sId="3" odxf="1" dxf="1">
    <nc r="BH189">
      <v>0</v>
    </nc>
    <odxf>
      <font>
        <sz val="10"/>
        <color auto="1"/>
      </font>
    </odxf>
    <ndxf>
      <font>
        <sz val="10"/>
        <color auto="1"/>
      </font>
    </ndxf>
  </rcc>
  <rfmt sheetId="3" sqref="A189:XFD189" start="0" length="0">
    <dxf>
      <alignment vertical="center" wrapText="1"/>
    </dxf>
  </rfmt>
  <rcc rId="10575" sId="3" odxf="1" dxf="1">
    <oc r="A190" t="inlineStr">
      <is>
        <t>Ngoài EVN</t>
      </is>
    </oc>
    <nc r="A190" t="inlineStr">
      <is>
        <t>GENCO3</t>
      </is>
    </nc>
    <odxf>
      <font>
        <sz val="10"/>
        <color auto="1"/>
      </font>
    </odxf>
    <ndxf>
      <font>
        <sz val="10"/>
        <color auto="1"/>
      </font>
    </ndxf>
  </rcc>
  <rcc rId="10576" sId="3" odxf="1" dxf="1">
    <oc r="B190" t="inlineStr">
      <is>
        <t>An Giang</t>
      </is>
    </oc>
    <nc r="B190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90" start="0" length="0">
    <dxf>
      <font>
        <sz val="10"/>
        <color auto="1"/>
      </font>
    </dxf>
  </rfmt>
  <rfmt sheetId="3" sqref="D190" start="0" length="0">
    <dxf>
      <font>
        <sz val="10"/>
        <color auto="1"/>
      </font>
    </dxf>
  </rfmt>
  <rcc rId="10577" sId="3" odxf="1" dxf="1">
    <oc r="E190" t="inlineStr">
      <is>
        <t>NMĐMT VĂN GIÁO 2</t>
      </is>
    </oc>
    <nc r="E190" t="inlineStr">
      <is>
        <t>NMĐMT VĨNH TÂN 2</t>
      </is>
    </nc>
    <odxf>
      <font>
        <sz val="10"/>
        <color auto="1"/>
      </font>
    </odxf>
    <ndxf>
      <font>
        <sz val="10"/>
        <color auto="1"/>
      </font>
    </ndxf>
  </rcc>
  <rfmt sheetId="3" sqref="F190" start="0" length="0">
    <dxf>
      <font>
        <sz val="10"/>
        <color auto="1"/>
      </font>
    </dxf>
  </rfmt>
  <rcc rId="10578" sId="3" odxf="1" dxf="1">
    <nc r="G19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579" sId="3" odxf="1" dxf="1">
    <nc r="H190">
      <v>157.30000000000001</v>
    </nc>
    <odxf>
      <font>
        <sz val="10"/>
        <color auto="1"/>
      </font>
    </odxf>
    <ndxf>
      <font>
        <sz val="10"/>
        <color auto="1"/>
      </font>
    </ndxf>
  </rcc>
  <rfmt sheetId="3" sqref="I190" start="0" length="0">
    <dxf>
      <font>
        <sz val="10"/>
        <color auto="1"/>
      </font>
    </dxf>
  </rfmt>
  <rcc rId="10580" sId="3" odxf="1" dxf="1">
    <nc r="J190">
      <v>0</v>
    </nc>
    <odxf>
      <font>
        <sz val="10"/>
        <color auto="1"/>
      </font>
    </odxf>
    <ndxf>
      <font>
        <sz val="10"/>
        <color auto="1"/>
      </font>
    </ndxf>
  </rcc>
  <rcc rId="10581" sId="3" odxf="1" dxf="1">
    <nc r="K190">
      <v>0</v>
    </nc>
    <odxf>
      <font>
        <sz val="10"/>
        <color auto="1"/>
      </font>
    </odxf>
    <ndxf>
      <font>
        <sz val="10"/>
        <color auto="1"/>
      </font>
    </ndxf>
  </rcc>
  <rcc rId="10582" sId="3" odxf="1" dxf="1">
    <nc r="L190">
      <v>0</v>
    </nc>
    <odxf>
      <font>
        <sz val="10"/>
        <color auto="1"/>
      </font>
    </odxf>
    <ndxf>
      <font>
        <sz val="10"/>
        <color auto="1"/>
      </font>
    </ndxf>
  </rcc>
  <rcc rId="10583" sId="3" odxf="1" dxf="1">
    <nc r="M190">
      <v>0</v>
    </nc>
    <odxf>
      <font>
        <sz val="10"/>
        <color auto="1"/>
      </font>
    </odxf>
    <ndxf>
      <font>
        <sz val="10"/>
        <color auto="1"/>
      </font>
    </ndxf>
  </rcc>
  <rcc rId="10584" sId="3" odxf="1" dxf="1">
    <nc r="N190">
      <v>0</v>
    </nc>
    <odxf>
      <font>
        <sz val="10"/>
        <color auto="1"/>
      </font>
    </odxf>
    <ndxf>
      <font>
        <sz val="10"/>
        <color auto="1"/>
      </font>
    </ndxf>
  </rcc>
  <rcc rId="10585" sId="3" odxf="1" dxf="1">
    <nc r="O190">
      <v>0</v>
    </nc>
    <odxf>
      <font>
        <sz val="10"/>
        <color auto="1"/>
      </font>
    </odxf>
    <ndxf>
      <font>
        <sz val="10"/>
        <color auto="1"/>
      </font>
    </ndxf>
  </rcc>
  <rcc rId="10586" sId="3" odxf="1" dxf="1">
    <nc r="P190">
      <v>0</v>
    </nc>
    <odxf>
      <font>
        <sz val="10"/>
        <color auto="1"/>
      </font>
    </odxf>
    <ndxf>
      <font>
        <sz val="10"/>
        <color auto="1"/>
      </font>
    </ndxf>
  </rcc>
  <rcc rId="10587" sId="3" odxf="1" dxf="1">
    <nc r="Q190">
      <v>0</v>
    </nc>
    <odxf>
      <font>
        <sz val="10"/>
        <color auto="1"/>
      </font>
    </odxf>
    <ndxf>
      <font>
        <sz val="10"/>
        <color auto="1"/>
      </font>
    </ndxf>
  </rcc>
  <rcc rId="10588" sId="3" odxf="1" dxf="1">
    <nc r="R190">
      <v>0</v>
    </nc>
    <odxf>
      <font>
        <sz val="10"/>
        <color auto="1"/>
      </font>
    </odxf>
    <ndxf>
      <font>
        <sz val="10"/>
        <color auto="1"/>
      </font>
    </ndxf>
  </rcc>
  <rcc rId="10589" sId="3" odxf="1" dxf="1">
    <nc r="S190">
      <v>0</v>
    </nc>
    <odxf>
      <font>
        <sz val="10"/>
        <color auto="1"/>
      </font>
    </odxf>
    <ndxf>
      <font>
        <sz val="10"/>
        <color auto="1"/>
      </font>
    </ndxf>
  </rcc>
  <rcc rId="10590" sId="3" odxf="1" dxf="1">
    <nc r="T190">
      <v>0</v>
    </nc>
    <odxf>
      <font>
        <sz val="10"/>
        <color auto="1"/>
      </font>
    </odxf>
    <ndxf>
      <font>
        <sz val="10"/>
        <color auto="1"/>
      </font>
    </ndxf>
  </rcc>
  <rcc rId="10591" sId="3" odxf="1" dxf="1">
    <nc r="U190">
      <v>0</v>
    </nc>
    <odxf>
      <font>
        <sz val="10"/>
        <color auto="1"/>
      </font>
    </odxf>
    <ndxf>
      <font>
        <sz val="10"/>
        <color auto="1"/>
      </font>
    </ndxf>
  </rcc>
  <rcc rId="10592" sId="3" odxf="1" dxf="1">
    <nc r="V190">
      <v>4</v>
    </nc>
    <odxf>
      <font>
        <sz val="10"/>
        <color auto="1"/>
      </font>
    </odxf>
    <ndxf>
      <font>
        <sz val="10"/>
        <color auto="1"/>
      </font>
    </ndxf>
  </rcc>
  <rcc rId="10593" sId="3" odxf="1" dxf="1">
    <nc r="W190">
      <v>8.4</v>
    </nc>
    <odxf>
      <font>
        <sz val="10"/>
        <color auto="1"/>
      </font>
    </odxf>
    <ndxf>
      <font>
        <sz val="10"/>
        <color auto="1"/>
      </font>
    </ndxf>
  </rcc>
  <rcc rId="10594" sId="3" odxf="1" dxf="1">
    <nc r="X190">
      <v>11.3</v>
    </nc>
    <odxf>
      <font>
        <sz val="10"/>
        <color auto="1"/>
      </font>
    </odxf>
    <ndxf>
      <font>
        <sz val="10"/>
        <color auto="1"/>
      </font>
    </ndxf>
  </rcc>
  <rcc rId="10595" sId="3" odxf="1" dxf="1">
    <nc r="Y190">
      <v>10.5</v>
    </nc>
    <odxf>
      <font>
        <sz val="10"/>
        <color auto="1"/>
      </font>
    </odxf>
    <ndxf>
      <font>
        <sz val="10"/>
        <color auto="1"/>
      </font>
    </ndxf>
  </rcc>
  <rcc rId="10596" sId="3" odxf="1" dxf="1">
    <nc r="Z190">
      <v>15.2</v>
    </nc>
    <odxf>
      <font>
        <sz val="10"/>
        <color auto="1"/>
      </font>
    </odxf>
    <ndxf>
      <font>
        <sz val="10"/>
        <color auto="1"/>
      </font>
    </ndxf>
  </rcc>
  <rcc rId="10597" sId="3" odxf="1" dxf="1">
    <nc r="AA190">
      <v>18.8</v>
    </nc>
    <odxf>
      <font>
        <sz val="10"/>
        <color auto="1"/>
      </font>
    </odxf>
    <ndxf>
      <font>
        <sz val="10"/>
        <color auto="1"/>
      </font>
    </ndxf>
  </rcc>
  <rcc rId="10598" sId="3" odxf="1" dxf="1">
    <nc r="AB190">
      <v>28.4</v>
    </nc>
    <odxf>
      <font>
        <sz val="10"/>
        <color auto="1"/>
      </font>
    </odxf>
    <ndxf>
      <font>
        <sz val="10"/>
        <color auto="1"/>
      </font>
    </ndxf>
  </rcc>
  <rcc rId="10599" sId="3" odxf="1" dxf="1">
    <nc r="AC190">
      <v>29.3</v>
    </nc>
    <odxf>
      <font>
        <sz val="10"/>
        <color auto="1"/>
      </font>
    </odxf>
    <ndxf>
      <font>
        <sz val="10"/>
        <color auto="1"/>
      </font>
    </ndxf>
  </rcc>
  <rcc rId="10600" sId="3" odxf="1" dxf="1">
    <nc r="AD190">
      <v>18.899999999999999</v>
    </nc>
    <odxf>
      <font>
        <sz val="10"/>
        <color auto="1"/>
      </font>
    </odxf>
    <ndxf>
      <font>
        <sz val="10"/>
        <color auto="1"/>
      </font>
    </ndxf>
  </rcc>
  <rcc rId="10601" sId="3" odxf="1" dxf="1">
    <nc r="AE190">
      <v>21.9</v>
    </nc>
    <odxf>
      <font>
        <sz val="10"/>
        <color auto="1"/>
      </font>
    </odxf>
    <ndxf>
      <font>
        <sz val="10"/>
        <color auto="1"/>
      </font>
    </ndxf>
  </rcc>
  <rcc rId="10602" sId="3" odxf="1" dxf="1">
    <nc r="AF190">
      <v>16.8</v>
    </nc>
    <odxf>
      <font>
        <sz val="10"/>
        <color auto="1"/>
      </font>
    </odxf>
    <ndxf>
      <font>
        <sz val="10"/>
        <color auto="1"/>
      </font>
    </ndxf>
  </rcc>
  <rcc rId="10603" sId="3" odxf="1" dxf="1">
    <nc r="AG190">
      <v>20.6</v>
    </nc>
    <odxf>
      <font>
        <sz val="10"/>
        <color auto="1"/>
      </font>
    </odxf>
    <ndxf>
      <font>
        <sz val="10"/>
        <color auto="1"/>
      </font>
    </ndxf>
  </rcc>
  <rcc rId="10604" sId="3" odxf="1" dxf="1">
    <nc r="AH190">
      <v>22.6</v>
    </nc>
    <odxf>
      <font>
        <sz val="10"/>
        <color auto="1"/>
      </font>
    </odxf>
    <ndxf>
      <font>
        <sz val="10"/>
        <color auto="1"/>
      </font>
    </ndxf>
  </rcc>
  <rcc rId="10605" sId="3" odxf="1" dxf="1">
    <nc r="AI190">
      <v>22.1</v>
    </nc>
    <odxf>
      <font>
        <sz val="10"/>
        <color auto="1"/>
      </font>
    </odxf>
    <ndxf>
      <font>
        <sz val="10"/>
        <color auto="1"/>
      </font>
    </ndxf>
  </rcc>
  <rcc rId="10606" sId="3" odxf="1" dxf="1">
    <nc r="AJ190">
      <v>23.1</v>
    </nc>
    <odxf>
      <font>
        <sz val="10"/>
        <color auto="1"/>
      </font>
    </odxf>
    <ndxf>
      <font>
        <sz val="10"/>
        <color auto="1"/>
      </font>
    </ndxf>
  </rcc>
  <rcc rId="10607" sId="3" odxf="1" dxf="1">
    <nc r="AK190">
      <v>21.3</v>
    </nc>
    <odxf>
      <font>
        <sz val="10"/>
        <color auto="1"/>
      </font>
    </odxf>
    <ndxf>
      <font>
        <sz val="10"/>
        <color auto="1"/>
      </font>
    </ndxf>
  </rcc>
  <rcc rId="10608" sId="3" odxf="1" dxf="1">
    <nc r="AL190">
      <v>10.5</v>
    </nc>
    <odxf>
      <font>
        <sz val="10"/>
        <color auto="1"/>
      </font>
    </odxf>
    <ndxf>
      <font>
        <sz val="10"/>
        <color auto="1"/>
      </font>
    </ndxf>
  </rcc>
  <rcc rId="10609" sId="3" odxf="1" dxf="1">
    <nc r="AM190">
      <v>15.9</v>
    </nc>
    <odxf>
      <font>
        <sz val="10"/>
        <color auto="1"/>
      </font>
    </odxf>
    <ndxf>
      <font>
        <sz val="10"/>
        <color auto="1"/>
      </font>
    </ndxf>
  </rcc>
  <rcc rId="10610" sId="3" odxf="1" dxf="1">
    <nc r="AN190">
      <v>4.7</v>
    </nc>
    <odxf>
      <font>
        <sz val="10"/>
        <color auto="1"/>
      </font>
    </odxf>
    <ndxf>
      <font>
        <sz val="10"/>
        <color auto="1"/>
      </font>
    </ndxf>
  </rcc>
  <rcc rId="10611" sId="3" odxf="1" dxf="1">
    <nc r="AO190">
      <v>3.5</v>
    </nc>
    <odxf>
      <font>
        <sz val="10"/>
        <color auto="1"/>
      </font>
    </odxf>
    <ndxf>
      <font>
        <sz val="10"/>
        <color auto="1"/>
      </font>
    </ndxf>
  </rcc>
  <rcc rId="10612" sId="3" odxf="1" dxf="1">
    <nc r="AP190">
      <v>3.2</v>
    </nc>
    <odxf>
      <font>
        <sz val="10"/>
        <color auto="1"/>
      </font>
    </odxf>
    <ndxf>
      <font>
        <sz val="10"/>
        <color auto="1"/>
      </font>
    </ndxf>
  </rcc>
  <rcc rId="10613" sId="3" odxf="1" dxf="1">
    <nc r="AQ190">
      <v>0</v>
    </nc>
    <odxf>
      <font>
        <sz val="10"/>
        <color auto="1"/>
      </font>
    </odxf>
    <ndxf>
      <font>
        <sz val="10"/>
        <color auto="1"/>
      </font>
    </ndxf>
  </rcc>
  <rcc rId="10614" sId="3" odxf="1" dxf="1">
    <nc r="AR190">
      <v>0</v>
    </nc>
    <odxf>
      <font>
        <sz val="10"/>
        <color auto="1"/>
      </font>
    </odxf>
    <ndxf>
      <font>
        <sz val="10"/>
        <color auto="1"/>
      </font>
    </ndxf>
  </rcc>
  <rcc rId="10615" sId="3" odxf="1" dxf="1">
    <nc r="AS190">
      <v>0</v>
    </nc>
    <odxf>
      <font>
        <sz val="10"/>
        <color auto="1"/>
      </font>
    </odxf>
    <ndxf>
      <font>
        <sz val="10"/>
        <color auto="1"/>
      </font>
    </ndxf>
  </rcc>
  <rcc rId="10616" sId="3" odxf="1" dxf="1">
    <nc r="AT190">
      <v>0</v>
    </nc>
    <odxf>
      <font>
        <sz val="10"/>
        <color auto="1"/>
      </font>
    </odxf>
    <ndxf>
      <font>
        <sz val="10"/>
        <color auto="1"/>
      </font>
    </ndxf>
  </rcc>
  <rcc rId="10617" sId="3" odxf="1" dxf="1">
    <nc r="AU190">
      <v>0</v>
    </nc>
    <odxf>
      <font>
        <sz val="10"/>
        <color auto="1"/>
      </font>
    </odxf>
    <ndxf>
      <font>
        <sz val="10"/>
        <color auto="1"/>
      </font>
    </ndxf>
  </rcc>
  <rcc rId="10618" sId="3" odxf="1" dxf="1">
    <nc r="AV190">
      <v>0</v>
    </nc>
    <odxf>
      <font>
        <sz val="10"/>
        <color auto="1"/>
      </font>
    </odxf>
    <ndxf>
      <font>
        <sz val="10"/>
        <color auto="1"/>
      </font>
    </ndxf>
  </rcc>
  <rcc rId="10619" sId="3" odxf="1" dxf="1">
    <nc r="AW190">
      <v>0</v>
    </nc>
    <odxf>
      <font>
        <sz val="10"/>
        <color auto="1"/>
      </font>
    </odxf>
    <ndxf>
      <font>
        <sz val="10"/>
        <color auto="1"/>
      </font>
    </ndxf>
  </rcc>
  <rcc rId="10620" sId="3" odxf="1" dxf="1">
    <nc r="AX190">
      <v>0</v>
    </nc>
    <odxf>
      <font>
        <sz val="10"/>
        <color auto="1"/>
      </font>
    </odxf>
    <ndxf>
      <font>
        <sz val="10"/>
        <color auto="1"/>
      </font>
    </ndxf>
  </rcc>
  <rcc rId="10621" sId="3" odxf="1" dxf="1">
    <nc r="AY190">
      <v>0</v>
    </nc>
    <odxf>
      <font>
        <sz val="10"/>
        <color auto="1"/>
      </font>
    </odxf>
    <ndxf>
      <font>
        <sz val="10"/>
        <color auto="1"/>
      </font>
    </ndxf>
  </rcc>
  <rcc rId="10622" sId="3" odxf="1" dxf="1">
    <nc r="AZ190">
      <v>0</v>
    </nc>
    <odxf>
      <font>
        <sz val="10"/>
        <color auto="1"/>
      </font>
    </odxf>
    <ndxf>
      <font>
        <sz val="10"/>
        <color auto="1"/>
      </font>
    </ndxf>
  </rcc>
  <rcc rId="10623" sId="3" odxf="1" dxf="1">
    <nc r="BA1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624" sId="3" odxf="1" dxf="1">
    <nc r="BB190">
      <v>0</v>
    </nc>
    <odxf>
      <font>
        <sz val="10"/>
        <color auto="1"/>
      </font>
    </odxf>
    <ndxf>
      <font>
        <sz val="10"/>
        <color auto="1"/>
      </font>
    </ndxf>
  </rcc>
  <rcc rId="10625" sId="3" odxf="1" dxf="1">
    <nc r="BC1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626" sId="3" odxf="1" dxf="1">
    <nc r="BD190">
      <v>0</v>
    </nc>
    <odxf>
      <font>
        <sz val="10"/>
        <color auto="1"/>
      </font>
    </odxf>
    <ndxf>
      <font>
        <sz val="10"/>
        <color auto="1"/>
      </font>
    </ndxf>
  </rcc>
  <rcc rId="10627" sId="3" odxf="1" dxf="1">
    <nc r="BE1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628" sId="3" odxf="1" dxf="1">
    <nc r="BF190">
      <v>6.6</v>
    </nc>
    <odxf>
      <font>
        <sz val="10"/>
        <color auto="1"/>
      </font>
    </odxf>
    <ndxf>
      <font>
        <sz val="10"/>
        <color auto="1"/>
      </font>
    </ndxf>
  </rcc>
  <rcc rId="10629" sId="3" odxf="1" dxf="1">
    <nc r="BG190">
      <v>32.799999999999997</v>
    </nc>
    <odxf>
      <font>
        <sz val="10"/>
        <color auto="1"/>
      </font>
    </odxf>
    <ndxf>
      <font>
        <sz val="10"/>
        <color auto="1"/>
      </font>
    </ndxf>
  </rcc>
  <rcc rId="10630" sId="3" odxf="1" dxf="1">
    <nc r="BH190">
      <v>0</v>
    </nc>
    <odxf>
      <font>
        <sz val="10"/>
        <color auto="1"/>
      </font>
    </odxf>
    <ndxf>
      <font>
        <sz val="10"/>
        <color auto="1"/>
      </font>
    </ndxf>
  </rcc>
  <rfmt sheetId="3" sqref="A190:XFD190" start="0" length="0">
    <dxf>
      <alignment vertical="center" wrapText="1"/>
    </dxf>
  </rfmt>
  <rcc rId="10631" sId="3" odxf="1" dxf="1">
    <oc r="A191" t="inlineStr">
      <is>
        <t>Ngoài EVN</t>
      </is>
    </oc>
    <nc r="A191" t="inlineStr">
      <is>
        <t>GENCO3</t>
      </is>
    </nc>
    <odxf>
      <font>
        <sz val="10"/>
        <color auto="1"/>
      </font>
    </odxf>
    <ndxf>
      <font>
        <sz val="10"/>
        <color auto="1"/>
      </font>
    </ndxf>
  </rcc>
  <rcc rId="10632" sId="3" odxf="1" dxf="1">
    <oc r="B191" t="inlineStr">
      <is>
        <t>An Giang</t>
      </is>
    </oc>
    <nc r="B191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91" start="0" length="0">
    <dxf>
      <font>
        <sz val="10"/>
        <color auto="1"/>
      </font>
    </dxf>
  </rfmt>
  <rfmt sheetId="3" sqref="D191" start="0" length="0">
    <dxf>
      <font>
        <sz val="10"/>
        <color auto="1"/>
      </font>
    </dxf>
  </rfmt>
  <rcc rId="10633" sId="3" odxf="1" dxf="1">
    <oc r="E191" t="inlineStr">
      <is>
        <t>NMĐMT VĂN GIÁO 2</t>
      </is>
    </oc>
    <nc r="E191" t="inlineStr">
      <is>
        <t>NMĐMT VĨNH TÂN 2</t>
      </is>
    </nc>
    <odxf>
      <font>
        <sz val="10"/>
        <color auto="1"/>
      </font>
    </odxf>
    <ndxf>
      <font>
        <sz val="10"/>
        <color auto="1"/>
      </font>
    </ndxf>
  </rcc>
  <rfmt sheetId="3" sqref="F191" start="0" length="0">
    <dxf>
      <font>
        <sz val="10"/>
        <color auto="1"/>
      </font>
    </dxf>
  </rfmt>
  <rcc rId="10634" sId="3" odxf="1" dxf="1">
    <nc r="G19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635" sId="3" odxf="1" dxf="1">
    <nc r="H191">
      <v>157.30000000000001</v>
    </nc>
    <odxf>
      <font>
        <sz val="10"/>
        <color auto="1"/>
      </font>
    </odxf>
    <ndxf>
      <font>
        <sz val="10"/>
        <color auto="1"/>
      </font>
    </ndxf>
  </rcc>
  <rfmt sheetId="3" sqref="I191" start="0" length="0">
    <dxf>
      <font>
        <sz val="10"/>
        <color auto="1"/>
      </font>
    </dxf>
  </rfmt>
  <rcc rId="10636" sId="3" odxf="1" dxf="1">
    <nc r="J191">
      <v>0</v>
    </nc>
    <odxf>
      <font>
        <sz val="10"/>
        <color auto="1"/>
      </font>
    </odxf>
    <ndxf>
      <font>
        <sz val="10"/>
        <color auto="1"/>
      </font>
    </ndxf>
  </rcc>
  <rcc rId="10637" sId="3" odxf="1" dxf="1">
    <nc r="K191">
      <v>0</v>
    </nc>
    <odxf>
      <font>
        <sz val="10"/>
        <color auto="1"/>
      </font>
    </odxf>
    <ndxf>
      <font>
        <sz val="10"/>
        <color auto="1"/>
      </font>
    </ndxf>
  </rcc>
  <rcc rId="10638" sId="3" odxf="1" dxf="1">
    <nc r="L191">
      <v>0</v>
    </nc>
    <odxf>
      <font>
        <sz val="10"/>
        <color auto="1"/>
      </font>
    </odxf>
    <ndxf>
      <font>
        <sz val="10"/>
        <color auto="1"/>
      </font>
    </ndxf>
  </rcc>
  <rcc rId="10639" sId="3" odxf="1" dxf="1">
    <nc r="M191">
      <v>0</v>
    </nc>
    <odxf>
      <font>
        <sz val="10"/>
        <color auto="1"/>
      </font>
    </odxf>
    <ndxf>
      <font>
        <sz val="10"/>
        <color auto="1"/>
      </font>
    </ndxf>
  </rcc>
  <rcc rId="10640" sId="3" odxf="1" dxf="1">
    <nc r="N191">
      <v>0</v>
    </nc>
    <odxf>
      <font>
        <sz val="10"/>
        <color auto="1"/>
      </font>
    </odxf>
    <ndxf>
      <font>
        <sz val="10"/>
        <color auto="1"/>
      </font>
    </ndxf>
  </rcc>
  <rcc rId="10641" sId="3" odxf="1" dxf="1">
    <nc r="O191">
      <v>0</v>
    </nc>
    <odxf>
      <font>
        <sz val="10"/>
        <color auto="1"/>
      </font>
    </odxf>
    <ndxf>
      <font>
        <sz val="10"/>
        <color auto="1"/>
      </font>
    </ndxf>
  </rcc>
  <rcc rId="10642" sId="3" odxf="1" dxf="1">
    <nc r="P191">
      <v>0</v>
    </nc>
    <odxf>
      <font>
        <sz val="10"/>
        <color auto="1"/>
      </font>
    </odxf>
    <ndxf>
      <font>
        <sz val="10"/>
        <color auto="1"/>
      </font>
    </ndxf>
  </rcc>
  <rcc rId="10643" sId="3" odxf="1" dxf="1">
    <nc r="Q191">
      <v>0</v>
    </nc>
    <odxf>
      <font>
        <sz val="10"/>
        <color auto="1"/>
      </font>
    </odxf>
    <ndxf>
      <font>
        <sz val="10"/>
        <color auto="1"/>
      </font>
    </ndxf>
  </rcc>
  <rcc rId="10644" sId="3" odxf="1" dxf="1">
    <nc r="R191">
      <v>0</v>
    </nc>
    <odxf>
      <font>
        <sz val="10"/>
        <color auto="1"/>
      </font>
    </odxf>
    <ndxf>
      <font>
        <sz val="10"/>
        <color auto="1"/>
      </font>
    </ndxf>
  </rcc>
  <rcc rId="10645" sId="3" odxf="1" dxf="1">
    <nc r="S191">
      <v>0</v>
    </nc>
    <odxf>
      <font>
        <sz val="10"/>
        <color auto="1"/>
      </font>
    </odxf>
    <ndxf>
      <font>
        <sz val="10"/>
        <color auto="1"/>
      </font>
    </ndxf>
  </rcc>
  <rcc rId="10646" sId="3" odxf="1" dxf="1">
    <nc r="T191">
      <v>0</v>
    </nc>
    <odxf>
      <font>
        <sz val="10"/>
        <color auto="1"/>
      </font>
    </odxf>
    <ndxf>
      <font>
        <sz val="10"/>
        <color auto="1"/>
      </font>
    </ndxf>
  </rcc>
  <rcc rId="10647" sId="3" odxf="1" dxf="1">
    <nc r="U191">
      <v>0</v>
    </nc>
    <odxf>
      <font>
        <sz val="10"/>
        <color auto="1"/>
      </font>
    </odxf>
    <ndxf>
      <font>
        <sz val="10"/>
        <color auto="1"/>
      </font>
    </ndxf>
  </rcc>
  <rcc rId="10648" sId="3" odxf="1" dxf="1">
    <nc r="V191">
      <v>0.2</v>
    </nc>
    <odxf>
      <font>
        <sz val="10"/>
        <color auto="1"/>
      </font>
    </odxf>
    <ndxf>
      <font>
        <sz val="10"/>
        <color auto="1"/>
      </font>
    </ndxf>
  </rcc>
  <rcc rId="10649" sId="3" odxf="1" dxf="1">
    <nc r="W191">
      <v>0.1</v>
    </nc>
    <odxf>
      <font>
        <sz val="10"/>
        <color auto="1"/>
      </font>
    </odxf>
    <ndxf>
      <font>
        <sz val="10"/>
        <color auto="1"/>
      </font>
    </ndxf>
  </rcc>
  <rcc rId="10650" sId="3" odxf="1" dxf="1">
    <nc r="X191">
      <v>0.2</v>
    </nc>
    <odxf>
      <font>
        <sz val="10"/>
        <color auto="1"/>
      </font>
    </odxf>
    <ndxf>
      <font>
        <sz val="10"/>
        <color auto="1"/>
      </font>
    </ndxf>
  </rcc>
  <rcc rId="10651" sId="3" odxf="1" dxf="1">
    <nc r="Y191">
      <v>0.3</v>
    </nc>
    <odxf>
      <font>
        <sz val="10"/>
        <color auto="1"/>
      </font>
    </odxf>
    <ndxf>
      <font>
        <sz val="10"/>
        <color auto="1"/>
      </font>
    </ndxf>
  </rcc>
  <rcc rId="10652" sId="3" odxf="1" dxf="1">
    <nc r="Z191">
      <v>0.4</v>
    </nc>
    <odxf>
      <font>
        <sz val="10"/>
        <color auto="1"/>
      </font>
    </odxf>
    <ndxf>
      <font>
        <sz val="10"/>
        <color auto="1"/>
      </font>
    </ndxf>
  </rcc>
  <rcc rId="10653" sId="3" odxf="1" dxf="1">
    <nc r="AA191">
      <v>0.5</v>
    </nc>
    <odxf>
      <font>
        <sz val="10"/>
        <color auto="1"/>
      </font>
    </odxf>
    <ndxf>
      <font>
        <sz val="10"/>
        <color auto="1"/>
      </font>
    </ndxf>
  </rcc>
  <rcc rId="10654" sId="3" odxf="1" dxf="1">
    <nc r="AB191">
      <v>0.5</v>
    </nc>
    <odxf>
      <font>
        <sz val="10"/>
        <color auto="1"/>
      </font>
    </odxf>
    <ndxf>
      <font>
        <sz val="10"/>
        <color auto="1"/>
      </font>
    </ndxf>
  </rcc>
  <rcc rId="10655" sId="3" odxf="1" dxf="1">
    <nc r="AC191">
      <v>0.5</v>
    </nc>
    <odxf>
      <font>
        <sz val="10"/>
        <color auto="1"/>
      </font>
    </odxf>
    <ndxf>
      <font>
        <sz val="10"/>
        <color auto="1"/>
      </font>
    </ndxf>
  </rcc>
  <rcc rId="10656" sId="3" odxf="1" dxf="1">
    <nc r="AD191">
      <v>0.4</v>
    </nc>
    <odxf>
      <font>
        <sz val="10"/>
        <color auto="1"/>
      </font>
    </odxf>
    <ndxf>
      <font>
        <sz val="10"/>
        <color auto="1"/>
      </font>
    </ndxf>
  </rcc>
  <rcc rId="10657" sId="3" odxf="1" dxf="1">
    <nc r="AE191">
      <v>0.2</v>
    </nc>
    <odxf>
      <font>
        <sz val="10"/>
        <color auto="1"/>
      </font>
    </odxf>
    <ndxf>
      <font>
        <sz val="10"/>
        <color auto="1"/>
      </font>
    </ndxf>
  </rcc>
  <rcc rId="10658" sId="3" odxf="1" dxf="1">
    <nc r="AF191">
      <v>0.3</v>
    </nc>
    <odxf>
      <font>
        <sz val="10"/>
        <color auto="1"/>
      </font>
    </odxf>
    <ndxf>
      <font>
        <sz val="10"/>
        <color auto="1"/>
      </font>
    </ndxf>
  </rcc>
  <rcc rId="10659" sId="3" odxf="1" dxf="1">
    <nc r="AG191">
      <v>0.4</v>
    </nc>
    <odxf>
      <font>
        <sz val="10"/>
        <color auto="1"/>
      </font>
    </odxf>
    <ndxf>
      <font>
        <sz val="10"/>
        <color auto="1"/>
      </font>
    </ndxf>
  </rcc>
  <rcc rId="10660" sId="3" odxf="1" dxf="1">
    <nc r="AH191">
      <v>0.5</v>
    </nc>
    <odxf>
      <font>
        <sz val="10"/>
        <color auto="1"/>
      </font>
    </odxf>
    <ndxf>
      <font>
        <sz val="10"/>
        <color auto="1"/>
      </font>
    </ndxf>
  </rcc>
  <rcc rId="10661" sId="3" odxf="1" dxf="1">
    <nc r="AI191">
      <v>0.5</v>
    </nc>
    <odxf>
      <font>
        <sz val="10"/>
        <color auto="1"/>
      </font>
    </odxf>
    <ndxf>
      <font>
        <sz val="10"/>
        <color auto="1"/>
      </font>
    </ndxf>
  </rcc>
  <rcc rId="10662" sId="3" odxf="1" dxf="1">
    <nc r="AJ191">
      <v>0.6</v>
    </nc>
    <odxf>
      <font>
        <sz val="10"/>
        <color auto="1"/>
      </font>
    </odxf>
    <ndxf>
      <font>
        <sz val="10"/>
        <color auto="1"/>
      </font>
    </ndxf>
  </rcc>
  <rcc rId="10663" sId="3" odxf="1" dxf="1">
    <nc r="AK191">
      <v>0.5</v>
    </nc>
    <odxf>
      <font>
        <sz val="10"/>
        <color auto="1"/>
      </font>
    </odxf>
    <ndxf>
      <font>
        <sz val="10"/>
        <color auto="1"/>
      </font>
    </ndxf>
  </rcc>
  <rcc rId="10664" sId="3" odxf="1" dxf="1">
    <nc r="AL191">
      <v>0.3</v>
    </nc>
    <odxf>
      <font>
        <sz val="10"/>
        <color auto="1"/>
      </font>
    </odxf>
    <ndxf>
      <font>
        <sz val="10"/>
        <color auto="1"/>
      </font>
    </ndxf>
  </rcc>
  <rcc rId="10665" sId="3" odxf="1" dxf="1">
    <nc r="AM191">
      <v>0.6</v>
    </nc>
    <odxf>
      <font>
        <sz val="10"/>
        <color auto="1"/>
      </font>
    </odxf>
    <ndxf>
      <font>
        <sz val="10"/>
        <color auto="1"/>
      </font>
    </ndxf>
  </rcc>
  <rcc rId="10666" sId="3" odxf="1" dxf="1">
    <nc r="AN191">
      <v>0.1</v>
    </nc>
    <odxf>
      <font>
        <sz val="10"/>
        <color auto="1"/>
      </font>
    </odxf>
    <ndxf>
      <font>
        <sz val="10"/>
        <color auto="1"/>
      </font>
    </ndxf>
  </rcc>
  <rcc rId="10667" sId="3" odxf="1" dxf="1">
    <nc r="AO191">
      <v>0</v>
    </nc>
    <odxf>
      <font>
        <sz val="10"/>
        <color auto="1"/>
      </font>
    </odxf>
    <ndxf>
      <font>
        <sz val="10"/>
        <color auto="1"/>
      </font>
    </ndxf>
  </rcc>
  <rcc rId="10668" sId="3" odxf="1" dxf="1">
    <nc r="AP191">
      <v>0</v>
    </nc>
    <odxf>
      <font>
        <sz val="10"/>
        <color auto="1"/>
      </font>
    </odxf>
    <ndxf>
      <font>
        <sz val="10"/>
        <color auto="1"/>
      </font>
    </ndxf>
  </rcc>
  <rcc rId="10669" sId="3" odxf="1" dxf="1">
    <nc r="AQ191">
      <v>0</v>
    </nc>
    <odxf>
      <font>
        <sz val="10"/>
        <color auto="1"/>
      </font>
    </odxf>
    <ndxf>
      <font>
        <sz val="10"/>
        <color auto="1"/>
      </font>
    </ndxf>
  </rcc>
  <rcc rId="10670" sId="3" odxf="1" dxf="1">
    <nc r="AR191">
      <v>0</v>
    </nc>
    <odxf>
      <font>
        <sz val="10"/>
        <color auto="1"/>
      </font>
    </odxf>
    <ndxf>
      <font>
        <sz val="10"/>
        <color auto="1"/>
      </font>
    </ndxf>
  </rcc>
  <rcc rId="10671" sId="3" odxf="1" dxf="1">
    <nc r="AS191">
      <v>0</v>
    </nc>
    <odxf>
      <font>
        <sz val="10"/>
        <color auto="1"/>
      </font>
    </odxf>
    <ndxf>
      <font>
        <sz val="10"/>
        <color auto="1"/>
      </font>
    </ndxf>
  </rcc>
  <rcc rId="10672" sId="3" odxf="1" dxf="1">
    <nc r="AT191">
      <v>0</v>
    </nc>
    <odxf>
      <font>
        <sz val="10"/>
        <color auto="1"/>
      </font>
    </odxf>
    <ndxf>
      <font>
        <sz val="10"/>
        <color auto="1"/>
      </font>
    </ndxf>
  </rcc>
  <rcc rId="10673" sId="3" odxf="1" dxf="1">
    <nc r="AU191">
      <v>0</v>
    </nc>
    <odxf>
      <font>
        <sz val="10"/>
        <color auto="1"/>
      </font>
    </odxf>
    <ndxf>
      <font>
        <sz val="10"/>
        <color auto="1"/>
      </font>
    </ndxf>
  </rcc>
  <rcc rId="10674" sId="3" odxf="1" dxf="1">
    <nc r="AV191">
      <v>0</v>
    </nc>
    <odxf>
      <font>
        <sz val="10"/>
        <color auto="1"/>
      </font>
    </odxf>
    <ndxf>
      <font>
        <sz val="10"/>
        <color auto="1"/>
      </font>
    </ndxf>
  </rcc>
  <rcc rId="10675" sId="3" odxf="1" dxf="1">
    <nc r="AW191">
      <v>0</v>
    </nc>
    <odxf>
      <font>
        <sz val="10"/>
        <color auto="1"/>
      </font>
    </odxf>
    <ndxf>
      <font>
        <sz val="10"/>
        <color auto="1"/>
      </font>
    </ndxf>
  </rcc>
  <rcc rId="10676" sId="3" odxf="1" dxf="1">
    <nc r="AX191">
      <v>0</v>
    </nc>
    <odxf>
      <font>
        <sz val="10"/>
        <color auto="1"/>
      </font>
    </odxf>
    <ndxf>
      <font>
        <sz val="10"/>
        <color auto="1"/>
      </font>
    </ndxf>
  </rcc>
  <rcc rId="10677" sId="3" odxf="1" dxf="1">
    <nc r="AY191">
      <v>0</v>
    </nc>
    <odxf>
      <font>
        <sz val="10"/>
        <color auto="1"/>
      </font>
    </odxf>
    <ndxf>
      <font>
        <sz val="10"/>
        <color auto="1"/>
      </font>
    </ndxf>
  </rcc>
  <rcc rId="10678" sId="3" odxf="1" dxf="1">
    <nc r="AZ191">
      <v>0</v>
    </nc>
    <odxf>
      <font>
        <sz val="10"/>
        <color auto="1"/>
      </font>
    </odxf>
    <ndxf>
      <font>
        <sz val="10"/>
        <color auto="1"/>
      </font>
    </ndxf>
  </rcc>
  <rcc rId="10679" sId="3" odxf="1" dxf="1">
    <nc r="BA1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680" sId="3" odxf="1" dxf="1">
    <nc r="BB191">
      <v>0</v>
    </nc>
    <odxf>
      <font>
        <sz val="10"/>
        <color auto="1"/>
      </font>
    </odxf>
    <ndxf>
      <font>
        <sz val="10"/>
        <color auto="1"/>
      </font>
    </ndxf>
  </rcc>
  <rcc rId="10681" sId="3" odxf="1" dxf="1">
    <nc r="BC1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682" sId="3" odxf="1" dxf="1">
    <nc r="BD191">
      <v>0</v>
    </nc>
    <odxf>
      <font>
        <sz val="10"/>
        <color auto="1"/>
      </font>
    </odxf>
    <ndxf>
      <font>
        <sz val="10"/>
        <color auto="1"/>
      </font>
    </ndxf>
  </rcc>
  <rcc rId="10683" sId="3" odxf="1" dxf="1">
    <nc r="BE1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684" sId="3" odxf="1" dxf="1">
    <nc r="BF191">
      <v>6.6</v>
    </nc>
    <odxf>
      <font>
        <sz val="10"/>
        <color auto="1"/>
      </font>
    </odxf>
    <ndxf>
      <font>
        <sz val="10"/>
        <color auto="1"/>
      </font>
    </ndxf>
  </rcc>
  <rcc rId="10685" sId="3" odxf="1" dxf="1">
    <nc r="BG191">
      <v>32.799999999999997</v>
    </nc>
    <odxf>
      <font>
        <sz val="10"/>
        <color auto="1"/>
      </font>
    </odxf>
    <ndxf>
      <font>
        <sz val="10"/>
        <color auto="1"/>
      </font>
    </ndxf>
  </rcc>
  <rcc rId="10686" sId="3" odxf="1" dxf="1">
    <nc r="BH191">
      <v>0</v>
    </nc>
    <odxf>
      <font>
        <sz val="10"/>
        <color auto="1"/>
      </font>
    </odxf>
    <ndxf>
      <font>
        <sz val="10"/>
        <color auto="1"/>
      </font>
    </ndxf>
  </rcc>
  <rfmt sheetId="3" sqref="A191:XFD191" start="0" length="0">
    <dxf>
      <alignment vertical="center" wrapText="1"/>
    </dxf>
  </rfmt>
  <rfmt sheetId="3" sqref="A192" start="0" length="0">
    <dxf>
      <font>
        <sz val="10"/>
        <color auto="1"/>
      </font>
    </dxf>
  </rfmt>
  <rcc rId="10687" sId="3" odxf="1" dxf="1">
    <oc r="B192" t="inlineStr">
      <is>
        <t>Bình Thuận</t>
      </is>
    </oc>
    <nc r="B192" t="inlineStr">
      <is>
        <t>An Giang</t>
      </is>
    </nc>
    <odxf>
      <font>
        <sz val="10"/>
        <color auto="1"/>
      </font>
    </odxf>
    <ndxf>
      <font>
        <sz val="10"/>
        <color auto="1"/>
      </font>
    </ndxf>
  </rcc>
  <rfmt sheetId="3" sqref="C192" start="0" length="0">
    <dxf>
      <font>
        <sz val="10"/>
        <color auto="1"/>
      </font>
    </dxf>
  </rfmt>
  <rfmt sheetId="3" sqref="D192" start="0" length="0">
    <dxf>
      <font>
        <sz val="10"/>
        <color auto="1"/>
      </font>
    </dxf>
  </rfmt>
  <rcc rId="10688" sId="3" odxf="1" dxf="1">
    <oc r="E192" t="inlineStr">
      <is>
        <t>NMĐMT VĨNH HẢO</t>
      </is>
    </oc>
    <nc r="E192" t="inlineStr">
      <is>
        <t>NMĐMT VĂN GIÁO 2</t>
      </is>
    </nc>
    <odxf>
      <font>
        <sz val="10"/>
        <color auto="1"/>
      </font>
    </odxf>
    <ndxf>
      <font>
        <sz val="10"/>
        <color auto="1"/>
      </font>
    </ndxf>
  </rcc>
  <rcc rId="10689" sId="3" odxf="1" dxf="1">
    <oc r="F192" t="inlineStr">
      <is>
        <t>PPN</t>
      </is>
    </oc>
    <nc r="F192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0690" sId="3" odxf="1" dxf="1">
    <nc r="G19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691" sId="3" odxf="1" dxf="1">
    <nc r="H192">
      <v>145.6</v>
    </nc>
    <odxf>
      <font>
        <sz val="10"/>
        <color auto="1"/>
      </font>
    </odxf>
    <ndxf>
      <font>
        <sz val="10"/>
        <color auto="1"/>
      </font>
    </ndxf>
  </rcc>
  <rfmt sheetId="3" sqref="I192" start="0" length="0">
    <dxf>
      <font>
        <sz val="10"/>
        <color auto="1"/>
      </font>
    </dxf>
  </rfmt>
  <rcc rId="10692" sId="3" odxf="1" dxf="1">
    <nc r="J192">
      <v>0.1</v>
    </nc>
    <odxf>
      <font>
        <sz val="10"/>
        <color auto="1"/>
      </font>
    </odxf>
    <ndxf>
      <font>
        <sz val="10"/>
        <color auto="1"/>
      </font>
    </ndxf>
  </rcc>
  <rcc rId="10693" sId="3" odxf="1" dxf="1">
    <nc r="K192">
      <v>0.1</v>
    </nc>
    <odxf>
      <font>
        <sz val="10"/>
        <color auto="1"/>
      </font>
    </odxf>
    <ndxf>
      <font>
        <sz val="10"/>
        <color auto="1"/>
      </font>
    </ndxf>
  </rcc>
  <rcc rId="10694" sId="3" odxf="1" dxf="1">
    <nc r="L192">
      <v>0.1</v>
    </nc>
    <odxf>
      <font>
        <sz val="10"/>
        <color auto="1"/>
      </font>
    </odxf>
    <ndxf>
      <font>
        <sz val="10"/>
        <color auto="1"/>
      </font>
    </ndxf>
  </rcc>
  <rcc rId="10695" sId="3" odxf="1" dxf="1">
    <nc r="M192">
      <v>0.1</v>
    </nc>
    <odxf>
      <font>
        <sz val="10"/>
        <color auto="1"/>
      </font>
    </odxf>
    <ndxf>
      <font>
        <sz val="10"/>
        <color auto="1"/>
      </font>
    </ndxf>
  </rcc>
  <rcc rId="10696" sId="3" odxf="1" dxf="1">
    <nc r="N192">
      <v>0.1</v>
    </nc>
    <odxf>
      <font>
        <sz val="10"/>
        <color auto="1"/>
      </font>
    </odxf>
    <ndxf>
      <font>
        <sz val="10"/>
        <color auto="1"/>
      </font>
    </ndxf>
  </rcc>
  <rcc rId="10697" sId="3" odxf="1" dxf="1">
    <nc r="O192">
      <v>0.1</v>
    </nc>
    <odxf>
      <font>
        <sz val="10"/>
        <color auto="1"/>
      </font>
    </odxf>
    <ndxf>
      <font>
        <sz val="10"/>
        <color auto="1"/>
      </font>
    </ndxf>
  </rcc>
  <rcc rId="10698" sId="3" odxf="1" dxf="1">
    <nc r="P192">
      <v>0.1</v>
    </nc>
    <odxf>
      <font>
        <sz val="10"/>
        <color auto="1"/>
      </font>
    </odxf>
    <ndxf>
      <font>
        <sz val="10"/>
        <color auto="1"/>
      </font>
    </ndxf>
  </rcc>
  <rcc rId="10699" sId="3" odxf="1" dxf="1">
    <nc r="Q192">
      <v>0.1</v>
    </nc>
    <odxf>
      <font>
        <sz val="10"/>
        <color auto="1"/>
      </font>
    </odxf>
    <ndxf>
      <font>
        <sz val="10"/>
        <color auto="1"/>
      </font>
    </ndxf>
  </rcc>
  <rcc rId="10700" sId="3" odxf="1" dxf="1">
    <nc r="R192">
      <v>0.1</v>
    </nc>
    <odxf>
      <font>
        <sz val="10"/>
        <color auto="1"/>
      </font>
    </odxf>
    <ndxf>
      <font>
        <sz val="10"/>
        <color auto="1"/>
      </font>
    </ndxf>
  </rcc>
  <rcc rId="10701" sId="3" odxf="1" dxf="1">
    <nc r="S192">
      <v>0.1</v>
    </nc>
    <odxf>
      <font>
        <sz val="10"/>
        <color auto="1"/>
      </font>
    </odxf>
    <ndxf>
      <font>
        <sz val="10"/>
        <color auto="1"/>
      </font>
    </ndxf>
  </rcc>
  <rcc rId="10702" sId="3" odxf="1" dxf="1">
    <nc r="T192">
      <v>0.1</v>
    </nc>
    <odxf>
      <font>
        <sz val="10"/>
        <color auto="1"/>
      </font>
    </odxf>
    <ndxf>
      <font>
        <sz val="10"/>
        <color auto="1"/>
      </font>
    </ndxf>
  </rcc>
  <rcc rId="10703" sId="3" odxf="1" dxf="1">
    <nc r="U192">
      <v>0.2</v>
    </nc>
    <odxf>
      <font>
        <sz val="10"/>
        <color auto="1"/>
      </font>
    </odxf>
    <ndxf>
      <font>
        <sz val="10"/>
        <color auto="1"/>
      </font>
    </ndxf>
  </rcc>
  <rcc rId="10704" sId="3" odxf="1" dxf="1">
    <nc r="V192">
      <v>1.8</v>
    </nc>
    <odxf>
      <font>
        <sz val="10"/>
        <color auto="1"/>
      </font>
    </odxf>
    <ndxf>
      <font>
        <sz val="10"/>
        <color auto="1"/>
      </font>
    </ndxf>
  </rcc>
  <rcc rId="10705" sId="3" odxf="1" dxf="1">
    <nc r="W192">
      <v>2.2999999999999998</v>
    </nc>
    <odxf>
      <font>
        <sz val="10"/>
        <color auto="1"/>
      </font>
    </odxf>
    <ndxf>
      <font>
        <sz val="10"/>
        <color auto="1"/>
      </font>
    </ndxf>
  </rcc>
  <rcc rId="10706" sId="3" odxf="1" dxf="1">
    <nc r="X192">
      <v>7.4</v>
    </nc>
    <odxf>
      <font>
        <sz val="10"/>
        <color auto="1"/>
      </font>
    </odxf>
    <ndxf>
      <font>
        <sz val="10"/>
        <color auto="1"/>
      </font>
    </ndxf>
  </rcc>
  <rcc rId="10707" sId="3" odxf="1" dxf="1">
    <nc r="Y192">
      <v>8.1999999999999993</v>
    </nc>
    <odxf>
      <font>
        <sz val="10"/>
        <color auto="1"/>
      </font>
    </odxf>
    <ndxf>
      <font>
        <sz val="10"/>
        <color auto="1"/>
      </font>
    </ndxf>
  </rcc>
  <rcc rId="10708" sId="3" odxf="1" dxf="1">
    <nc r="Z192">
      <v>10.7</v>
    </nc>
    <odxf>
      <font>
        <sz val="10"/>
        <color auto="1"/>
      </font>
    </odxf>
    <ndxf>
      <font>
        <sz val="10"/>
        <color auto="1"/>
      </font>
    </ndxf>
  </rcc>
  <rcc rId="10709" sId="3" odxf="1" dxf="1">
    <nc r="AA192">
      <v>14.9</v>
    </nc>
    <odxf>
      <font>
        <sz val="10"/>
        <color auto="1"/>
      </font>
    </odxf>
    <ndxf>
      <font>
        <sz val="10"/>
        <color auto="1"/>
      </font>
    </ndxf>
  </rcc>
  <rcc rId="10710" sId="3" odxf="1" dxf="1">
    <nc r="AB192">
      <v>28.9</v>
    </nc>
    <odxf>
      <font>
        <sz val="10"/>
        <color auto="1"/>
      </font>
    </odxf>
    <ndxf>
      <font>
        <sz val="10"/>
        <color auto="1"/>
      </font>
    </ndxf>
  </rcc>
  <rcc rId="10711" sId="3" odxf="1" dxf="1">
    <nc r="AC192">
      <v>31.7</v>
    </nc>
    <odxf>
      <font>
        <sz val="10"/>
        <color auto="1"/>
      </font>
    </odxf>
    <ndxf>
      <font>
        <sz val="10"/>
        <color auto="1"/>
      </font>
    </ndxf>
  </rcc>
  <rcc rId="10712" sId="3" odxf="1" dxf="1">
    <nc r="AD192">
      <v>34</v>
    </nc>
    <odxf>
      <font>
        <sz val="10"/>
        <color auto="1"/>
      </font>
    </odxf>
    <ndxf>
      <font>
        <sz val="10"/>
        <color auto="1"/>
      </font>
    </ndxf>
  </rcc>
  <rcc rId="10713" sId="3" odxf="1" dxf="1">
    <nc r="AE192">
      <v>27.8</v>
    </nc>
    <odxf>
      <font>
        <sz val="10"/>
        <color auto="1"/>
      </font>
    </odxf>
    <ndxf>
      <font>
        <sz val="10"/>
        <color auto="1"/>
      </font>
    </ndxf>
  </rcc>
  <rcc rId="10714" sId="3" odxf="1" dxf="1">
    <nc r="AF192">
      <v>18.3</v>
    </nc>
    <odxf>
      <font>
        <sz val="10"/>
        <color auto="1"/>
      </font>
    </odxf>
    <ndxf>
      <font>
        <sz val="10"/>
        <color auto="1"/>
      </font>
    </ndxf>
  </rcc>
  <rcc rId="10715" sId="3" odxf="1" dxf="1">
    <nc r="AG192">
      <v>19.7</v>
    </nc>
    <odxf>
      <font>
        <sz val="10"/>
        <color auto="1"/>
      </font>
    </odxf>
    <ndxf>
      <font>
        <sz val="10"/>
        <color auto="1"/>
      </font>
    </ndxf>
  </rcc>
  <rcc rId="10716" sId="3" odxf="1" dxf="1">
    <nc r="AH192">
      <v>14.3</v>
    </nc>
    <odxf>
      <font>
        <sz val="10"/>
        <color auto="1"/>
      </font>
    </odxf>
    <ndxf>
      <font>
        <sz val="10"/>
        <color auto="1"/>
      </font>
    </ndxf>
  </rcc>
  <rcc rId="10717" sId="3" odxf="1" dxf="1">
    <nc r="AI192">
      <v>3.2</v>
    </nc>
    <odxf>
      <font>
        <sz val="10"/>
        <color auto="1"/>
      </font>
    </odxf>
    <ndxf>
      <font>
        <sz val="10"/>
        <color auto="1"/>
      </font>
    </ndxf>
  </rcc>
  <rcc rId="10718" sId="3" odxf="1" dxf="1">
    <nc r="AJ192">
      <v>19.5</v>
    </nc>
    <odxf>
      <font>
        <sz val="10"/>
        <color auto="1"/>
      </font>
    </odxf>
    <ndxf>
      <font>
        <sz val="10"/>
        <color auto="1"/>
      </font>
    </ndxf>
  </rcc>
  <rcc rId="10719" sId="3" odxf="1" dxf="1">
    <nc r="AK192">
      <v>11.3</v>
    </nc>
    <odxf>
      <font>
        <sz val="10"/>
        <color auto="1"/>
      </font>
    </odxf>
    <ndxf>
      <font>
        <sz val="10"/>
        <color auto="1"/>
      </font>
    </ndxf>
  </rcc>
  <rcc rId="10720" sId="3" odxf="1" dxf="1">
    <nc r="AL192">
      <v>32.700000000000003</v>
    </nc>
    <odxf>
      <font>
        <sz val="10"/>
        <color auto="1"/>
      </font>
    </odxf>
    <ndxf>
      <font>
        <sz val="10"/>
        <color auto="1"/>
      </font>
    </ndxf>
  </rcc>
  <rcc rId="10721" sId="3" odxf="1" dxf="1">
    <nc r="AM192">
      <v>14.6</v>
    </nc>
    <odxf>
      <font>
        <sz val="10"/>
        <color auto="1"/>
      </font>
    </odxf>
    <ndxf>
      <font>
        <sz val="10"/>
        <color auto="1"/>
      </font>
    </ndxf>
  </rcc>
  <rcc rId="10722" sId="3" odxf="1" dxf="1">
    <nc r="AN192">
      <v>15.2</v>
    </nc>
    <odxf>
      <font>
        <sz val="10"/>
        <color auto="1"/>
      </font>
    </odxf>
    <ndxf>
      <font>
        <sz val="10"/>
        <color auto="1"/>
      </font>
    </ndxf>
  </rcc>
  <rcc rId="10723" sId="3" odxf="1" dxf="1">
    <nc r="AO192">
      <v>13.2</v>
    </nc>
    <odxf>
      <font>
        <sz val="10"/>
        <color auto="1"/>
      </font>
    </odxf>
    <ndxf>
      <font>
        <sz val="10"/>
        <color auto="1"/>
      </font>
    </ndxf>
  </rcc>
  <rcc rId="10724" sId="3" odxf="1" dxf="1">
    <nc r="AP192">
      <v>7</v>
    </nc>
    <odxf>
      <font>
        <sz val="10"/>
        <color auto="1"/>
      </font>
    </odxf>
    <ndxf>
      <font>
        <sz val="10"/>
        <color auto="1"/>
      </font>
    </ndxf>
  </rcc>
  <rcc rId="10725" sId="3" odxf="1" dxf="1">
    <nc r="AQ192">
      <v>5.9</v>
    </nc>
    <odxf>
      <font>
        <sz val="10"/>
        <color auto="1"/>
      </font>
    </odxf>
    <ndxf>
      <font>
        <sz val="10"/>
        <color auto="1"/>
      </font>
    </ndxf>
  </rcc>
  <rcc rId="10726" sId="3" odxf="1" dxf="1">
    <nc r="AR192">
      <v>0.7</v>
    </nc>
    <odxf>
      <font>
        <sz val="10"/>
        <color auto="1"/>
      </font>
    </odxf>
    <ndxf>
      <font>
        <sz val="10"/>
        <color auto="1"/>
      </font>
    </ndxf>
  </rcc>
  <rcc rId="10727" sId="3" odxf="1" dxf="1">
    <nc r="AS192">
      <v>0.1</v>
    </nc>
    <odxf>
      <font>
        <sz val="10"/>
        <color auto="1"/>
      </font>
    </odxf>
    <ndxf>
      <font>
        <sz val="10"/>
        <color auto="1"/>
      </font>
    </ndxf>
  </rcc>
  <rcc rId="10728" sId="3" odxf="1" dxf="1">
    <nc r="AT192">
      <v>0.1</v>
    </nc>
    <odxf>
      <font>
        <sz val="10"/>
        <color auto="1"/>
      </font>
    </odxf>
    <ndxf>
      <font>
        <sz val="10"/>
        <color auto="1"/>
      </font>
    </ndxf>
  </rcc>
  <rcc rId="10729" sId="3" odxf="1" dxf="1">
    <nc r="AU192">
      <v>0.1</v>
    </nc>
    <odxf>
      <font>
        <sz val="10"/>
        <color auto="1"/>
      </font>
    </odxf>
    <ndxf>
      <font>
        <sz val="10"/>
        <color auto="1"/>
      </font>
    </ndxf>
  </rcc>
  <rcc rId="10730" sId="3" odxf="1" dxf="1">
    <nc r="AV192">
      <v>0.1</v>
    </nc>
    <odxf>
      <font>
        <sz val="10"/>
        <color auto="1"/>
      </font>
    </odxf>
    <ndxf>
      <font>
        <sz val="10"/>
        <color auto="1"/>
      </font>
    </ndxf>
  </rcc>
  <rcc rId="10731" sId="3" odxf="1" dxf="1">
    <nc r="AW192">
      <v>0.1</v>
    </nc>
    <odxf>
      <font>
        <sz val="10"/>
        <color auto="1"/>
      </font>
    </odxf>
    <ndxf>
      <font>
        <sz val="10"/>
        <color auto="1"/>
      </font>
    </ndxf>
  </rcc>
  <rcc rId="10732" sId="3" odxf="1" dxf="1">
    <nc r="AX192">
      <v>0.1</v>
    </nc>
    <odxf>
      <font>
        <sz val="10"/>
        <color auto="1"/>
      </font>
    </odxf>
    <ndxf>
      <font>
        <sz val="10"/>
        <color auto="1"/>
      </font>
    </ndxf>
  </rcc>
  <rcc rId="10733" sId="3" odxf="1" dxf="1">
    <nc r="AY192">
      <v>0.1</v>
    </nc>
    <odxf>
      <font>
        <sz val="10"/>
        <color auto="1"/>
      </font>
    </odxf>
    <ndxf>
      <font>
        <sz val="10"/>
        <color auto="1"/>
      </font>
    </ndxf>
  </rcc>
  <rcc rId="10734" sId="3" odxf="1" dxf="1">
    <nc r="AZ192">
      <v>0.1</v>
    </nc>
    <odxf>
      <font>
        <sz val="10"/>
        <color auto="1"/>
      </font>
    </odxf>
    <ndxf>
      <font>
        <sz val="10"/>
        <color auto="1"/>
      </font>
    </ndxf>
  </rcc>
  <rcc rId="10735" sId="3" odxf="1" dxf="1">
    <nc r="BA1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736" sId="3" odxf="1" dxf="1">
    <nc r="BB192">
      <v>0.1</v>
    </nc>
    <odxf>
      <font>
        <sz val="10"/>
        <color auto="1"/>
      </font>
    </odxf>
    <ndxf>
      <font>
        <sz val="10"/>
        <color auto="1"/>
      </font>
    </ndxf>
  </rcc>
  <rcc rId="10737" sId="3" odxf="1" dxf="1">
    <nc r="BC1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738" sId="3" odxf="1" dxf="1">
    <nc r="BD192">
      <v>0.1</v>
    </nc>
    <odxf>
      <font>
        <sz val="10"/>
        <color auto="1"/>
      </font>
    </odxf>
    <ndxf>
      <font>
        <sz val="10"/>
        <color auto="1"/>
      </font>
    </ndxf>
  </rcc>
  <rcc rId="10739" sId="3" odxf="1" dxf="1">
    <nc r="BE1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740" sId="3" odxf="1" dxf="1">
    <nc r="BF192">
      <v>6.1</v>
    </nc>
    <odxf>
      <font>
        <sz val="10"/>
        <color auto="1"/>
      </font>
    </odxf>
    <ndxf>
      <font>
        <sz val="10"/>
        <color auto="1"/>
      </font>
    </ndxf>
  </rcc>
  <rcc rId="10741" sId="3" odxf="1" dxf="1">
    <nc r="BG192">
      <v>39.200000000000003</v>
    </nc>
    <odxf>
      <font>
        <sz val="10"/>
        <color auto="1"/>
      </font>
    </odxf>
    <ndxf>
      <font>
        <sz val="10"/>
        <color auto="1"/>
      </font>
    </ndxf>
  </rcc>
  <rcc rId="10742" sId="3" odxf="1" dxf="1">
    <nc r="BH192">
      <v>0</v>
    </nc>
    <odxf>
      <font>
        <sz val="10"/>
        <color auto="1"/>
      </font>
    </odxf>
    <ndxf>
      <font>
        <sz val="10"/>
        <color auto="1"/>
      </font>
    </ndxf>
  </rcc>
  <rfmt sheetId="3" sqref="A192:XFD192" start="0" length="0">
    <dxf>
      <alignment vertical="center" wrapText="1"/>
    </dxf>
  </rfmt>
  <rfmt sheetId="3" sqref="A193" start="0" length="0">
    <dxf>
      <font>
        <sz val="10"/>
        <color auto="1"/>
      </font>
    </dxf>
  </rfmt>
  <rcc rId="10743" sId="3" odxf="1" dxf="1">
    <oc r="B193" t="inlineStr">
      <is>
        <t>Bình Thuận</t>
      </is>
    </oc>
    <nc r="B193" t="inlineStr">
      <is>
        <t>An Giang</t>
      </is>
    </nc>
    <odxf>
      <font>
        <sz val="10"/>
        <color auto="1"/>
      </font>
    </odxf>
    <ndxf>
      <font>
        <sz val="10"/>
        <color auto="1"/>
      </font>
    </ndxf>
  </rcc>
  <rfmt sheetId="3" sqref="C193" start="0" length="0">
    <dxf>
      <font>
        <sz val="10"/>
        <color auto="1"/>
      </font>
    </dxf>
  </rfmt>
  <rfmt sheetId="3" sqref="D193" start="0" length="0">
    <dxf>
      <font>
        <sz val="10"/>
        <color auto="1"/>
      </font>
    </dxf>
  </rfmt>
  <rcc rId="10744" sId="3" odxf="1" dxf="1">
    <oc r="E193" t="inlineStr">
      <is>
        <t>NMĐMT VĨNH HẢO</t>
      </is>
    </oc>
    <nc r="E193" t="inlineStr">
      <is>
        <t>NMĐMT VĂN GIÁO 2</t>
      </is>
    </nc>
    <odxf>
      <font>
        <sz val="10"/>
        <color auto="1"/>
      </font>
    </odxf>
    <ndxf>
      <font>
        <sz val="10"/>
        <color auto="1"/>
      </font>
    </ndxf>
  </rcc>
  <rcc rId="10745" sId="3" odxf="1" dxf="1">
    <oc r="F193" t="inlineStr">
      <is>
        <t>PPN</t>
      </is>
    </oc>
    <nc r="F193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0746" sId="3" odxf="1" dxf="1">
    <nc r="G19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747" sId="3" odxf="1" dxf="1">
    <nc r="H193">
      <v>145.6</v>
    </nc>
    <odxf>
      <font>
        <sz val="10"/>
        <color auto="1"/>
      </font>
    </odxf>
    <ndxf>
      <font>
        <sz val="10"/>
        <color auto="1"/>
      </font>
    </ndxf>
  </rcc>
  <rfmt sheetId="3" sqref="I193" start="0" length="0">
    <dxf>
      <font>
        <sz val="10"/>
        <color auto="1"/>
      </font>
    </dxf>
  </rfmt>
  <rcc rId="10748" sId="3" odxf="1" dxf="1">
    <nc r="J193">
      <v>-0.1</v>
    </nc>
    <odxf>
      <font>
        <sz val="10"/>
        <color auto="1"/>
      </font>
    </odxf>
    <ndxf>
      <font>
        <sz val="10"/>
        <color auto="1"/>
      </font>
    </ndxf>
  </rcc>
  <rcc rId="10749" sId="3" odxf="1" dxf="1">
    <nc r="K193">
      <v>-0.1</v>
    </nc>
    <odxf>
      <font>
        <sz val="10"/>
        <color auto="1"/>
      </font>
    </odxf>
    <ndxf>
      <font>
        <sz val="10"/>
        <color auto="1"/>
      </font>
    </ndxf>
  </rcc>
  <rcc rId="10750" sId="3" odxf="1" dxf="1">
    <nc r="L193">
      <v>-0.1</v>
    </nc>
    <odxf>
      <font>
        <sz val="10"/>
        <color auto="1"/>
      </font>
    </odxf>
    <ndxf>
      <font>
        <sz val="10"/>
        <color auto="1"/>
      </font>
    </ndxf>
  </rcc>
  <rcc rId="10751" sId="3" odxf="1" dxf="1">
    <nc r="M193">
      <v>-0.1</v>
    </nc>
    <odxf>
      <font>
        <sz val="10"/>
        <color auto="1"/>
      </font>
    </odxf>
    <ndxf>
      <font>
        <sz val="10"/>
        <color auto="1"/>
      </font>
    </ndxf>
  </rcc>
  <rcc rId="10752" sId="3" odxf="1" dxf="1">
    <nc r="N193">
      <v>-0.1</v>
    </nc>
    <odxf>
      <font>
        <sz val="10"/>
        <color auto="1"/>
      </font>
    </odxf>
    <ndxf>
      <font>
        <sz val="10"/>
        <color auto="1"/>
      </font>
    </ndxf>
  </rcc>
  <rcc rId="10753" sId="3" odxf="1" dxf="1">
    <nc r="O193">
      <v>-0.1</v>
    </nc>
    <odxf>
      <font>
        <sz val="10"/>
        <color auto="1"/>
      </font>
    </odxf>
    <ndxf>
      <font>
        <sz val="10"/>
        <color auto="1"/>
      </font>
    </ndxf>
  </rcc>
  <rcc rId="10754" sId="3" odxf="1" dxf="1">
    <nc r="P193">
      <v>-0.1</v>
    </nc>
    <odxf>
      <font>
        <sz val="10"/>
        <color auto="1"/>
      </font>
    </odxf>
    <ndxf>
      <font>
        <sz val="10"/>
        <color auto="1"/>
      </font>
    </ndxf>
  </rcc>
  <rcc rId="10755" sId="3" odxf="1" dxf="1">
    <nc r="Q193">
      <v>-0.1</v>
    </nc>
    <odxf>
      <font>
        <sz val="10"/>
        <color auto="1"/>
      </font>
    </odxf>
    <ndxf>
      <font>
        <sz val="10"/>
        <color auto="1"/>
      </font>
    </ndxf>
  </rcc>
  <rcc rId="10756" sId="3" odxf="1" dxf="1">
    <nc r="R193">
      <v>-0.1</v>
    </nc>
    <odxf>
      <font>
        <sz val="10"/>
        <color auto="1"/>
      </font>
    </odxf>
    <ndxf>
      <font>
        <sz val="10"/>
        <color auto="1"/>
      </font>
    </ndxf>
  </rcc>
  <rcc rId="10757" sId="3" odxf="1" dxf="1">
    <nc r="S193">
      <v>-0.1</v>
    </nc>
    <odxf>
      <font>
        <sz val="10"/>
        <color auto="1"/>
      </font>
    </odxf>
    <ndxf>
      <font>
        <sz val="10"/>
        <color auto="1"/>
      </font>
    </ndxf>
  </rcc>
  <rcc rId="10758" sId="3" odxf="1" dxf="1">
    <nc r="T193">
      <v>-0.1</v>
    </nc>
    <odxf>
      <font>
        <sz val="10"/>
        <color auto="1"/>
      </font>
    </odxf>
    <ndxf>
      <font>
        <sz val="10"/>
        <color auto="1"/>
      </font>
    </ndxf>
  </rcc>
  <rcc rId="10759" sId="3" odxf="1" dxf="1">
    <nc r="U193">
      <v>0.2</v>
    </nc>
    <odxf>
      <font>
        <sz val="10"/>
        <color auto="1"/>
      </font>
    </odxf>
    <ndxf>
      <font>
        <sz val="10"/>
        <color auto="1"/>
      </font>
    </ndxf>
  </rcc>
  <rcc rId="10760" sId="3" odxf="1" dxf="1">
    <nc r="V193">
      <v>0.2</v>
    </nc>
    <odxf>
      <font>
        <sz val="10"/>
        <color auto="1"/>
      </font>
    </odxf>
    <ndxf>
      <font>
        <sz val="10"/>
        <color auto="1"/>
      </font>
    </ndxf>
  </rcc>
  <rcc rId="10761" sId="3" odxf="1" dxf="1">
    <nc r="W193">
      <v>-1.2</v>
    </nc>
    <odxf>
      <font>
        <sz val="10"/>
        <color auto="1"/>
      </font>
    </odxf>
    <ndxf>
      <font>
        <sz val="10"/>
        <color auto="1"/>
      </font>
    </ndxf>
  </rcc>
  <rcc rId="10762" sId="3" odxf="1" dxf="1">
    <nc r="X193">
      <v>-2.2999999999999998</v>
    </nc>
    <odxf>
      <font>
        <sz val="10"/>
        <color auto="1"/>
      </font>
    </odxf>
    <ndxf>
      <font>
        <sz val="10"/>
        <color auto="1"/>
      </font>
    </ndxf>
  </rcc>
  <rcc rId="10763" sId="3" odxf="1" dxf="1">
    <nc r="Y193">
      <v>-0.7</v>
    </nc>
    <odxf>
      <font>
        <sz val="10"/>
        <color auto="1"/>
      </font>
    </odxf>
    <ndxf>
      <font>
        <sz val="10"/>
        <color auto="1"/>
      </font>
    </ndxf>
  </rcc>
  <rcc rId="10764" sId="3" odxf="1" dxf="1">
    <nc r="Z193">
      <v>0.4</v>
    </nc>
    <odxf>
      <font>
        <sz val="10"/>
        <color auto="1"/>
      </font>
    </odxf>
    <ndxf>
      <font>
        <sz val="10"/>
        <color auto="1"/>
      </font>
    </ndxf>
  </rcc>
  <rcc rId="10765" sId="3" odxf="1" dxf="1">
    <nc r="AA193">
      <v>1.1000000000000001</v>
    </nc>
    <odxf>
      <font>
        <sz val="10"/>
        <color auto="1"/>
      </font>
    </odxf>
    <ndxf>
      <font>
        <sz val="10"/>
        <color auto="1"/>
      </font>
    </ndxf>
  </rcc>
  <rcc rId="10766" sId="3" odxf="1" dxf="1">
    <nc r="AB193">
      <v>3.6</v>
    </nc>
    <odxf>
      <font>
        <sz val="10"/>
        <color auto="1"/>
      </font>
    </odxf>
    <ndxf>
      <font>
        <sz val="10"/>
        <color auto="1"/>
      </font>
    </ndxf>
  </rcc>
  <rcc rId="10767" sId="3" odxf="1" dxf="1">
    <nc r="AC193">
      <v>4.4000000000000004</v>
    </nc>
    <odxf>
      <font>
        <sz val="10"/>
        <color auto="1"/>
      </font>
    </odxf>
    <ndxf>
      <font>
        <sz val="10"/>
        <color auto="1"/>
      </font>
    </ndxf>
  </rcc>
  <rcc rId="10768" sId="3" odxf="1" dxf="1">
    <nc r="AD193">
      <v>5</v>
    </nc>
    <odxf>
      <font>
        <sz val="10"/>
        <color auto="1"/>
      </font>
    </odxf>
    <ndxf>
      <font>
        <sz val="10"/>
        <color auto="1"/>
      </font>
    </ndxf>
  </rcc>
  <rcc rId="10769" sId="3" odxf="1" dxf="1">
    <nc r="AE193">
      <v>4.8</v>
    </nc>
    <odxf>
      <font>
        <sz val="10"/>
        <color auto="1"/>
      </font>
    </odxf>
    <ndxf>
      <font>
        <sz val="10"/>
        <color auto="1"/>
      </font>
    </ndxf>
  </rcc>
  <rcc rId="10770" sId="3" odxf="1" dxf="1">
    <nc r="AF193">
      <v>4.7</v>
    </nc>
    <odxf>
      <font>
        <sz val="10"/>
        <color auto="1"/>
      </font>
    </odxf>
    <ndxf>
      <font>
        <sz val="10"/>
        <color auto="1"/>
      </font>
    </ndxf>
  </rcc>
  <rcc rId="10771" sId="3" odxf="1" dxf="1">
    <nc r="AG193">
      <v>4.9000000000000004</v>
    </nc>
    <odxf>
      <font>
        <sz val="10"/>
        <color auto="1"/>
      </font>
    </odxf>
    <ndxf>
      <font>
        <sz val="10"/>
        <color auto="1"/>
      </font>
    </ndxf>
  </rcc>
  <rcc rId="10772" sId="3" odxf="1" dxf="1">
    <nc r="AH193">
      <v>1.5</v>
    </nc>
    <odxf>
      <font>
        <sz val="10"/>
        <color auto="1"/>
      </font>
    </odxf>
    <ndxf>
      <font>
        <sz val="10"/>
        <color auto="1"/>
      </font>
    </ndxf>
  </rcc>
  <rcc rId="10773" sId="3" odxf="1" dxf="1">
    <nc r="AI193">
      <v>0.4</v>
    </nc>
    <odxf>
      <font>
        <sz val="10"/>
        <color auto="1"/>
      </font>
    </odxf>
    <ndxf>
      <font>
        <sz val="10"/>
        <color auto="1"/>
      </font>
    </ndxf>
  </rcc>
  <rcc rId="10774" sId="3" odxf="1" dxf="1">
    <nc r="AJ193">
      <v>1.7</v>
    </nc>
    <odxf>
      <font>
        <sz val="10"/>
        <color auto="1"/>
      </font>
    </odxf>
    <ndxf>
      <font>
        <sz val="10"/>
        <color auto="1"/>
      </font>
    </ndxf>
  </rcc>
  <rcc rId="10775" sId="3" odxf="1" dxf="1">
    <nc r="AK193">
      <v>0.6</v>
    </nc>
    <odxf>
      <font>
        <sz val="10"/>
        <color auto="1"/>
      </font>
    </odxf>
    <ndxf>
      <font>
        <sz val="10"/>
        <color auto="1"/>
      </font>
    </ndxf>
  </rcc>
  <rcc rId="10776" sId="3" odxf="1" dxf="1">
    <nc r="AL193">
      <v>4.4000000000000004</v>
    </nc>
    <odxf>
      <font>
        <sz val="10"/>
        <color auto="1"/>
      </font>
    </odxf>
    <ndxf>
      <font>
        <sz val="10"/>
        <color auto="1"/>
      </font>
    </ndxf>
  </rcc>
  <rcc rId="10777" sId="3" odxf="1" dxf="1">
    <nc r="AM193">
      <v>0.1</v>
    </nc>
    <odxf>
      <font>
        <sz val="10"/>
        <color auto="1"/>
      </font>
    </odxf>
    <ndxf>
      <font>
        <sz val="10"/>
        <color auto="1"/>
      </font>
    </ndxf>
  </rcc>
  <rcc rId="10778" sId="3" odxf="1" dxf="1">
    <nc r="AN193">
      <v>0.2</v>
    </nc>
    <odxf>
      <font>
        <sz val="10"/>
        <color auto="1"/>
      </font>
    </odxf>
    <ndxf>
      <font>
        <sz val="10"/>
        <color auto="1"/>
      </font>
    </ndxf>
  </rcc>
  <rcc rId="10779" sId="3" odxf="1" dxf="1">
    <nc r="AO193">
      <v>-0.7</v>
    </nc>
    <odxf>
      <font>
        <sz val="10"/>
        <color auto="1"/>
      </font>
    </odxf>
    <ndxf>
      <font>
        <sz val="10"/>
        <color auto="1"/>
      </font>
    </ndxf>
  </rcc>
  <rcc rId="10780" sId="3" odxf="1" dxf="1">
    <nc r="AP193">
      <v>0.5</v>
    </nc>
    <odxf>
      <font>
        <sz val="10"/>
        <color auto="1"/>
      </font>
    </odxf>
    <ndxf>
      <font>
        <sz val="10"/>
        <color auto="1"/>
      </font>
    </ndxf>
  </rcc>
  <rcc rId="10781" sId="3" odxf="1" dxf="1">
    <nc r="AQ193">
      <v>2.2999999999999998</v>
    </nc>
    <odxf>
      <font>
        <sz val="10"/>
        <color auto="1"/>
      </font>
    </odxf>
    <ndxf>
      <font>
        <sz val="10"/>
        <color auto="1"/>
      </font>
    </ndxf>
  </rcc>
  <rcc rId="10782" sId="3" odxf="1" dxf="1">
    <nc r="AR193">
      <v>2.1</v>
    </nc>
    <odxf>
      <font>
        <sz val="10"/>
        <color auto="1"/>
      </font>
    </odxf>
    <ndxf>
      <font>
        <sz val="10"/>
        <color auto="1"/>
      </font>
    </ndxf>
  </rcc>
  <rcc rId="10783" sId="3" odxf="1" dxf="1">
    <nc r="AS193">
      <v>0.4</v>
    </nc>
    <odxf>
      <font>
        <sz val="10"/>
        <color auto="1"/>
      </font>
    </odxf>
    <ndxf>
      <font>
        <sz val="10"/>
        <color auto="1"/>
      </font>
    </ndxf>
  </rcc>
  <rcc rId="10784" sId="3" odxf="1" dxf="1">
    <nc r="AT193">
      <v>-0.1</v>
    </nc>
    <odxf>
      <font>
        <sz val="10"/>
        <color auto="1"/>
      </font>
    </odxf>
    <ndxf>
      <font>
        <sz val="10"/>
        <color auto="1"/>
      </font>
    </ndxf>
  </rcc>
  <rcc rId="10785" sId="3" odxf="1" dxf="1">
    <nc r="AU193">
      <v>-0.1</v>
    </nc>
    <odxf>
      <font>
        <sz val="10"/>
        <color auto="1"/>
      </font>
    </odxf>
    <ndxf>
      <font>
        <sz val="10"/>
        <color auto="1"/>
      </font>
    </ndxf>
  </rcc>
  <rcc rId="10786" sId="3" odxf="1" dxf="1">
    <nc r="AV193">
      <v>-0.1</v>
    </nc>
    <odxf>
      <font>
        <sz val="10"/>
        <color auto="1"/>
      </font>
    </odxf>
    <ndxf>
      <font>
        <sz val="10"/>
        <color auto="1"/>
      </font>
    </ndxf>
  </rcc>
  <rcc rId="10787" sId="3" odxf="1" dxf="1">
    <nc r="AW193">
      <v>-0.1</v>
    </nc>
    <odxf>
      <font>
        <sz val="10"/>
        <color auto="1"/>
      </font>
    </odxf>
    <ndxf>
      <font>
        <sz val="10"/>
        <color auto="1"/>
      </font>
    </ndxf>
  </rcc>
  <rcc rId="10788" sId="3" odxf="1" dxf="1">
    <nc r="AX193">
      <v>-0.1</v>
    </nc>
    <odxf>
      <font>
        <sz val="10"/>
        <color auto="1"/>
      </font>
    </odxf>
    <ndxf>
      <font>
        <sz val="10"/>
        <color auto="1"/>
      </font>
    </ndxf>
  </rcc>
  <rcc rId="10789" sId="3" odxf="1" dxf="1">
    <nc r="AY193">
      <v>-0.1</v>
    </nc>
    <odxf>
      <font>
        <sz val="10"/>
        <color auto="1"/>
      </font>
    </odxf>
    <ndxf>
      <font>
        <sz val="10"/>
        <color auto="1"/>
      </font>
    </ndxf>
  </rcc>
  <rcc rId="10790" sId="3" odxf="1" dxf="1">
    <nc r="AZ193">
      <v>-0.1</v>
    </nc>
    <odxf>
      <font>
        <sz val="10"/>
        <color auto="1"/>
      </font>
    </odxf>
    <ndxf>
      <font>
        <sz val="10"/>
        <color auto="1"/>
      </font>
    </ndxf>
  </rcc>
  <rcc rId="10791" sId="3" odxf="1" dxf="1">
    <nc r="BA1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792" sId="3" odxf="1" dxf="1">
    <nc r="BB193">
      <v>-0.1</v>
    </nc>
    <odxf>
      <font>
        <sz val="10"/>
        <color auto="1"/>
      </font>
    </odxf>
    <ndxf>
      <font>
        <sz val="10"/>
        <color auto="1"/>
      </font>
    </ndxf>
  </rcc>
  <rcc rId="10793" sId="3" odxf="1" dxf="1">
    <nc r="BC1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794" sId="3" odxf="1" dxf="1">
    <nc r="BD193">
      <v>-0.1</v>
    </nc>
    <odxf>
      <font>
        <sz val="10"/>
        <color auto="1"/>
      </font>
    </odxf>
    <ndxf>
      <font>
        <sz val="10"/>
        <color auto="1"/>
      </font>
    </ndxf>
  </rcc>
  <rcc rId="10795" sId="3" odxf="1" dxf="1">
    <nc r="BE1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796" sId="3" odxf="1" dxf="1">
    <nc r="BF193">
      <v>6.1</v>
    </nc>
    <odxf>
      <font>
        <sz val="10"/>
        <color auto="1"/>
      </font>
    </odxf>
    <ndxf>
      <font>
        <sz val="10"/>
        <color auto="1"/>
      </font>
    </ndxf>
  </rcc>
  <rcc rId="10797" sId="3" odxf="1" dxf="1">
    <nc r="BG193">
      <v>39.200000000000003</v>
    </nc>
    <odxf>
      <font>
        <sz val="10"/>
        <color auto="1"/>
      </font>
    </odxf>
    <ndxf>
      <font>
        <sz val="10"/>
        <color auto="1"/>
      </font>
    </ndxf>
  </rcc>
  <rcc rId="10798" sId="3" odxf="1" dxf="1">
    <nc r="BH193">
      <v>0</v>
    </nc>
    <odxf>
      <font>
        <sz val="10"/>
        <color auto="1"/>
      </font>
    </odxf>
    <ndxf>
      <font>
        <sz val="10"/>
        <color auto="1"/>
      </font>
    </ndxf>
  </rcc>
  <rfmt sheetId="3" sqref="A193:XFD193" start="0" length="0">
    <dxf>
      <alignment vertical="center" wrapText="1"/>
    </dxf>
  </rfmt>
  <rfmt sheetId="3" sqref="A194" start="0" length="0">
    <dxf>
      <font>
        <sz val="10"/>
        <color auto="1"/>
      </font>
    </dxf>
  </rfmt>
  <rfmt sheetId="3" sqref="B194" start="0" length="0">
    <dxf>
      <font>
        <sz val="10"/>
        <color auto="1"/>
      </font>
    </dxf>
  </rfmt>
  <rfmt sheetId="3" sqref="C194" start="0" length="0">
    <dxf>
      <font>
        <sz val="10"/>
        <color auto="1"/>
      </font>
    </dxf>
  </rfmt>
  <rfmt sheetId="3" sqref="D194" start="0" length="0">
    <dxf>
      <font>
        <sz val="10"/>
        <color auto="1"/>
      </font>
    </dxf>
  </rfmt>
  <rcc rId="10799" sId="3" odxf="1" dxf="1">
    <oc r="E194" t="inlineStr">
      <is>
        <t>NMĐMT VĨNH HẢO 4</t>
      </is>
    </oc>
    <nc r="E194" t="inlineStr">
      <is>
        <t>NMĐMT VĨNH HẢO</t>
      </is>
    </nc>
    <odxf>
      <font>
        <sz val="10"/>
        <color auto="1"/>
      </font>
    </odxf>
    <ndxf>
      <font>
        <sz val="10"/>
        <color auto="1"/>
      </font>
    </ndxf>
  </rcc>
  <rcc rId="10800" sId="3" odxf="1" dxf="1">
    <oc r="F194" t="inlineStr">
      <is>
        <t>PP</t>
      </is>
    </oc>
    <nc r="F194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0801" sId="3" odxf="1" dxf="1">
    <nc r="G19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802" sId="3" odxf="1" dxf="1">
    <nc r="H194">
      <v>121.8</v>
    </nc>
    <odxf>
      <font>
        <sz val="10"/>
        <color auto="1"/>
      </font>
    </odxf>
    <ndxf>
      <font>
        <sz val="10"/>
        <color auto="1"/>
      </font>
    </ndxf>
  </rcc>
  <rfmt sheetId="3" sqref="I194" start="0" length="0">
    <dxf>
      <font>
        <sz val="10"/>
        <color auto="1"/>
      </font>
    </dxf>
  </rfmt>
  <rcc rId="10803" sId="3" odxf="1" dxf="1">
    <nc r="J194">
      <v>0.1</v>
    </nc>
    <odxf>
      <font>
        <sz val="10"/>
        <color auto="1"/>
      </font>
    </odxf>
    <ndxf>
      <font>
        <sz val="10"/>
        <color auto="1"/>
      </font>
    </ndxf>
  </rcc>
  <rcc rId="10804" sId="3" odxf="1" dxf="1">
    <nc r="K194">
      <v>0.1</v>
    </nc>
    <odxf>
      <font>
        <sz val="10"/>
        <color auto="1"/>
      </font>
    </odxf>
    <ndxf>
      <font>
        <sz val="10"/>
        <color auto="1"/>
      </font>
    </ndxf>
  </rcc>
  <rcc rId="10805" sId="3" odxf="1" dxf="1">
    <nc r="L194">
      <v>0.1</v>
    </nc>
    <odxf>
      <font>
        <sz val="10"/>
        <color auto="1"/>
      </font>
    </odxf>
    <ndxf>
      <font>
        <sz val="10"/>
        <color auto="1"/>
      </font>
    </ndxf>
  </rcc>
  <rcc rId="10806" sId="3" odxf="1" dxf="1">
    <nc r="M194">
      <v>0.1</v>
    </nc>
    <odxf>
      <font>
        <sz val="10"/>
        <color auto="1"/>
      </font>
    </odxf>
    <ndxf>
      <font>
        <sz val="10"/>
        <color auto="1"/>
      </font>
    </ndxf>
  </rcc>
  <rcc rId="10807" sId="3" odxf="1" dxf="1">
    <nc r="N194">
      <v>0.1</v>
    </nc>
    <odxf>
      <font>
        <sz val="10"/>
        <color auto="1"/>
      </font>
    </odxf>
    <ndxf>
      <font>
        <sz val="10"/>
        <color auto="1"/>
      </font>
    </ndxf>
  </rcc>
  <rcc rId="10808" sId="3" odxf="1" dxf="1">
    <nc r="O194">
      <v>0.1</v>
    </nc>
    <odxf>
      <font>
        <sz val="10"/>
        <color auto="1"/>
      </font>
    </odxf>
    <ndxf>
      <font>
        <sz val="10"/>
        <color auto="1"/>
      </font>
    </ndxf>
  </rcc>
  <rcc rId="10809" sId="3" odxf="1" dxf="1">
    <nc r="P194">
      <v>0.1</v>
    </nc>
    <odxf>
      <font>
        <sz val="10"/>
        <color auto="1"/>
      </font>
    </odxf>
    <ndxf>
      <font>
        <sz val="10"/>
        <color auto="1"/>
      </font>
    </ndxf>
  </rcc>
  <rcc rId="10810" sId="3" odxf="1" dxf="1">
    <nc r="Q194">
      <v>0.1</v>
    </nc>
    <odxf>
      <font>
        <sz val="10"/>
        <color auto="1"/>
      </font>
    </odxf>
    <ndxf>
      <font>
        <sz val="10"/>
        <color auto="1"/>
      </font>
    </ndxf>
  </rcc>
  <rcc rId="10811" sId="3" odxf="1" dxf="1">
    <nc r="R194">
      <v>0.1</v>
    </nc>
    <odxf>
      <font>
        <sz val="10"/>
        <color auto="1"/>
      </font>
    </odxf>
    <ndxf>
      <font>
        <sz val="10"/>
        <color auto="1"/>
      </font>
    </ndxf>
  </rcc>
  <rcc rId="10812" sId="3" odxf="1" dxf="1">
    <nc r="S194">
      <v>0.1</v>
    </nc>
    <odxf>
      <font>
        <sz val="10"/>
        <color auto="1"/>
      </font>
    </odxf>
    <ndxf>
      <font>
        <sz val="10"/>
        <color auto="1"/>
      </font>
    </ndxf>
  </rcc>
  <rcc rId="10813" sId="3" odxf="1" dxf="1">
    <nc r="T194">
      <v>0.1</v>
    </nc>
    <odxf>
      <font>
        <sz val="10"/>
        <color auto="1"/>
      </font>
    </odxf>
    <ndxf>
      <font>
        <sz val="10"/>
        <color auto="1"/>
      </font>
    </ndxf>
  </rcc>
  <rcc rId="10814" sId="3" odxf="1" dxf="1">
    <nc r="U194">
      <v>0.8</v>
    </nc>
    <odxf>
      <font>
        <sz val="10"/>
        <color auto="1"/>
      </font>
    </odxf>
    <ndxf>
      <font>
        <sz val="10"/>
        <color auto="1"/>
      </font>
    </ndxf>
  </rcc>
  <rcc rId="10815" sId="3" odxf="1" dxf="1">
    <nc r="V194">
      <v>4.3</v>
    </nc>
    <odxf>
      <font>
        <sz val="10"/>
        <color auto="1"/>
      </font>
    </odxf>
    <ndxf>
      <font>
        <sz val="10"/>
        <color auto="1"/>
      </font>
    </ndxf>
  </rcc>
  <rcc rId="10816" sId="3" odxf="1" dxf="1">
    <nc r="W194">
      <v>7.9</v>
    </nc>
    <odxf>
      <font>
        <sz val="10"/>
        <color auto="1"/>
      </font>
    </odxf>
    <ndxf>
      <font>
        <sz val="10"/>
        <color auto="1"/>
      </font>
    </ndxf>
  </rcc>
  <rcc rId="10817" sId="3" odxf="1" dxf="1">
    <nc r="X194">
      <v>15.3</v>
    </nc>
    <odxf>
      <font>
        <sz val="10"/>
        <color auto="1"/>
      </font>
    </odxf>
    <ndxf>
      <font>
        <sz val="10"/>
        <color auto="1"/>
      </font>
    </ndxf>
  </rcc>
  <rcc rId="10818" sId="3" odxf="1" dxf="1">
    <nc r="Y194">
      <v>16.7</v>
    </nc>
    <odxf>
      <font>
        <sz val="10"/>
        <color auto="1"/>
      </font>
    </odxf>
    <ndxf>
      <font>
        <sz val="10"/>
        <color auto="1"/>
      </font>
    </ndxf>
  </rcc>
  <rcc rId="10819" sId="3" odxf="1" dxf="1">
    <nc r="Z194">
      <v>20.8</v>
    </nc>
    <odxf>
      <font>
        <sz val="10"/>
        <color auto="1"/>
      </font>
    </odxf>
    <ndxf>
      <font>
        <sz val="10"/>
        <color auto="1"/>
      </font>
    </ndxf>
  </rcc>
  <rcc rId="10820" sId="3" odxf="1" dxf="1">
    <nc r="AA194">
      <v>19.600000000000001</v>
    </nc>
    <odxf>
      <font>
        <sz val="10"/>
        <color auto="1"/>
      </font>
    </odxf>
    <ndxf>
      <font>
        <sz val="10"/>
        <color auto="1"/>
      </font>
    </ndxf>
  </rcc>
  <rcc rId="10821" sId="3" odxf="1" dxf="1">
    <nc r="AB194">
      <v>21.2</v>
    </nc>
    <odxf>
      <font>
        <sz val="10"/>
        <color auto="1"/>
      </font>
    </odxf>
    <ndxf>
      <font>
        <sz val="10"/>
        <color auto="1"/>
      </font>
    </ndxf>
  </rcc>
  <rcc rId="10822" sId="3" odxf="1" dxf="1">
    <nc r="AC194">
      <v>7.2</v>
    </nc>
    <odxf>
      <font>
        <sz val="10"/>
        <color auto="1"/>
      </font>
    </odxf>
    <ndxf>
      <font>
        <sz val="10"/>
        <color auto="1"/>
      </font>
    </ndxf>
  </rcc>
  <rcc rId="10823" sId="3" odxf="1" dxf="1">
    <nc r="AD194">
      <v>20.100000000000001</v>
    </nc>
    <odxf>
      <font>
        <sz val="10"/>
        <color auto="1"/>
      </font>
    </odxf>
    <ndxf>
      <font>
        <sz val="10"/>
        <color auto="1"/>
      </font>
    </ndxf>
  </rcc>
  <rcc rId="10824" sId="3" odxf="1" dxf="1">
    <nc r="AE194">
      <v>25.5</v>
    </nc>
    <odxf>
      <font>
        <sz val="10"/>
        <color auto="1"/>
      </font>
    </odxf>
    <ndxf>
      <font>
        <sz val="10"/>
        <color auto="1"/>
      </font>
    </ndxf>
  </rcc>
  <rcc rId="10825" sId="3" odxf="1" dxf="1">
    <nc r="AF194">
      <v>17</v>
    </nc>
    <odxf>
      <font>
        <sz val="10"/>
        <color auto="1"/>
      </font>
    </odxf>
    <ndxf>
      <font>
        <sz val="10"/>
        <color auto="1"/>
      </font>
    </ndxf>
  </rcc>
  <rcc rId="10826" sId="3" odxf="1" dxf="1">
    <nc r="AG194">
      <v>18.7</v>
    </nc>
    <odxf>
      <font>
        <sz val="10"/>
        <color auto="1"/>
      </font>
    </odxf>
    <ndxf>
      <font>
        <sz val="10"/>
        <color auto="1"/>
      </font>
    </ndxf>
  </rcc>
  <rcc rId="10827" sId="3" odxf="1" dxf="1">
    <nc r="AH194">
      <v>12.1</v>
    </nc>
    <odxf>
      <font>
        <sz val="10"/>
        <color auto="1"/>
      </font>
    </odxf>
    <ndxf>
      <font>
        <sz val="10"/>
        <color auto="1"/>
      </font>
    </ndxf>
  </rcc>
  <rcc rId="10828" sId="3" odxf="1" dxf="1">
    <nc r="AI194">
      <v>12.5</v>
    </nc>
    <odxf>
      <font>
        <sz val="10"/>
        <color auto="1"/>
      </font>
    </odxf>
    <ndxf>
      <font>
        <sz val="10"/>
        <color auto="1"/>
      </font>
    </ndxf>
  </rcc>
  <rcc rId="10829" sId="3" odxf="1" dxf="1">
    <nc r="AJ194">
      <v>15.2</v>
    </nc>
    <odxf>
      <font>
        <sz val="10"/>
        <color auto="1"/>
      </font>
    </odxf>
    <ndxf>
      <font>
        <sz val="10"/>
        <color auto="1"/>
      </font>
    </ndxf>
  </rcc>
  <rcc rId="10830" sId="3" odxf="1" dxf="1">
    <nc r="AK194">
      <v>19.3</v>
    </nc>
    <odxf>
      <font>
        <sz val="10"/>
        <color auto="1"/>
      </font>
    </odxf>
    <ndxf>
      <font>
        <sz val="10"/>
        <color auto="1"/>
      </font>
    </ndxf>
  </rcc>
  <rcc rId="10831" sId="3" odxf="1" dxf="1">
    <nc r="AL194">
      <v>6.1</v>
    </nc>
    <odxf>
      <font>
        <sz val="10"/>
        <color auto="1"/>
      </font>
    </odxf>
    <ndxf>
      <font>
        <sz val="10"/>
        <color auto="1"/>
      </font>
    </ndxf>
  </rcc>
  <rcc rId="10832" sId="3" odxf="1" dxf="1">
    <nc r="AM194">
      <v>4.4000000000000004</v>
    </nc>
    <odxf>
      <font>
        <sz val="10"/>
        <color auto="1"/>
      </font>
    </odxf>
    <ndxf>
      <font>
        <sz val="10"/>
        <color auto="1"/>
      </font>
    </ndxf>
  </rcc>
  <rcc rId="10833" sId="3" odxf="1" dxf="1">
    <nc r="AN194">
      <v>6.3</v>
    </nc>
    <odxf>
      <font>
        <sz val="10"/>
        <color auto="1"/>
      </font>
    </odxf>
    <ndxf>
      <font>
        <sz val="10"/>
        <color auto="1"/>
      </font>
    </ndxf>
  </rcc>
  <rcc rId="10834" sId="3" odxf="1" dxf="1">
    <nc r="AO194">
      <v>3.7</v>
    </nc>
    <odxf>
      <font>
        <sz val="10"/>
        <color auto="1"/>
      </font>
    </odxf>
    <ndxf>
      <font>
        <sz val="10"/>
        <color auto="1"/>
      </font>
    </ndxf>
  </rcc>
  <rcc rId="10835" sId="3" odxf="1" dxf="1">
    <nc r="AP194">
      <v>2.4</v>
    </nc>
    <odxf>
      <font>
        <sz val="10"/>
        <color auto="1"/>
      </font>
    </odxf>
    <ndxf>
      <font>
        <sz val="10"/>
        <color auto="1"/>
      </font>
    </ndxf>
  </rcc>
  <rcc rId="10836" sId="3" odxf="1" dxf="1">
    <nc r="AQ194">
      <v>0.6</v>
    </nc>
    <odxf>
      <font>
        <sz val="10"/>
        <color auto="1"/>
      </font>
    </odxf>
    <ndxf>
      <font>
        <sz val="10"/>
        <color auto="1"/>
      </font>
    </ndxf>
  </rcc>
  <rcc rId="10837" sId="3" odxf="1" dxf="1">
    <nc r="AR194">
      <v>0.1</v>
    </nc>
    <odxf>
      <font>
        <sz val="10"/>
        <color auto="1"/>
      </font>
    </odxf>
    <ndxf>
      <font>
        <sz val="10"/>
        <color auto="1"/>
      </font>
    </ndxf>
  </rcc>
  <rcc rId="10838" sId="3" odxf="1" dxf="1">
    <nc r="AS194">
      <v>0.1</v>
    </nc>
    <odxf>
      <font>
        <sz val="10"/>
        <color auto="1"/>
      </font>
    </odxf>
    <ndxf>
      <font>
        <sz val="10"/>
        <color auto="1"/>
      </font>
    </ndxf>
  </rcc>
  <rcc rId="10839" sId="3" odxf="1" dxf="1">
    <nc r="AT194">
      <v>0.1</v>
    </nc>
    <odxf>
      <font>
        <sz val="10"/>
        <color auto="1"/>
      </font>
    </odxf>
    <ndxf>
      <font>
        <sz val="10"/>
        <color auto="1"/>
      </font>
    </ndxf>
  </rcc>
  <rcc rId="10840" sId="3" odxf="1" dxf="1">
    <nc r="AU194">
      <v>0.1</v>
    </nc>
    <odxf>
      <font>
        <sz val="10"/>
        <color auto="1"/>
      </font>
    </odxf>
    <ndxf>
      <font>
        <sz val="10"/>
        <color auto="1"/>
      </font>
    </ndxf>
  </rcc>
  <rcc rId="10841" sId="3" odxf="1" dxf="1">
    <nc r="AV194">
      <v>0.1</v>
    </nc>
    <odxf>
      <font>
        <sz val="10"/>
        <color auto="1"/>
      </font>
    </odxf>
    <ndxf>
      <font>
        <sz val="10"/>
        <color auto="1"/>
      </font>
    </ndxf>
  </rcc>
  <rcc rId="10842" sId="3" odxf="1" dxf="1">
    <nc r="AW194">
      <v>0.1</v>
    </nc>
    <odxf>
      <font>
        <sz val="10"/>
        <color auto="1"/>
      </font>
    </odxf>
    <ndxf>
      <font>
        <sz val="10"/>
        <color auto="1"/>
      </font>
    </ndxf>
  </rcc>
  <rcc rId="10843" sId="3" odxf="1" dxf="1">
    <nc r="AX194">
      <v>0.1</v>
    </nc>
    <odxf>
      <font>
        <sz val="10"/>
        <color auto="1"/>
      </font>
    </odxf>
    <ndxf>
      <font>
        <sz val="10"/>
        <color auto="1"/>
      </font>
    </ndxf>
  </rcc>
  <rcc rId="10844" sId="3" odxf="1" dxf="1">
    <nc r="AY194">
      <v>0.1</v>
    </nc>
    <odxf>
      <font>
        <sz val="10"/>
        <color auto="1"/>
      </font>
    </odxf>
    <ndxf>
      <font>
        <sz val="10"/>
        <color auto="1"/>
      </font>
    </ndxf>
  </rcc>
  <rcc rId="10845" sId="3" odxf="1" dxf="1">
    <nc r="AZ194">
      <v>0.1</v>
    </nc>
    <odxf>
      <font>
        <sz val="10"/>
        <color auto="1"/>
      </font>
    </odxf>
    <ndxf>
      <font>
        <sz val="10"/>
        <color auto="1"/>
      </font>
    </ndxf>
  </rcc>
  <rcc rId="10846" sId="3" odxf="1" dxf="1">
    <nc r="BA1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847" sId="3" odxf="1" dxf="1">
    <nc r="BB194">
      <v>0.1</v>
    </nc>
    <odxf>
      <font>
        <sz val="10"/>
        <color auto="1"/>
      </font>
    </odxf>
    <ndxf>
      <font>
        <sz val="10"/>
        <color auto="1"/>
      </font>
    </ndxf>
  </rcc>
  <rcc rId="10848" sId="3" odxf="1" dxf="1">
    <nc r="BC1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849" sId="3" odxf="1" dxf="1">
    <nc r="BD194">
      <v>0.1</v>
    </nc>
    <odxf>
      <font>
        <sz val="10"/>
        <color auto="1"/>
      </font>
    </odxf>
    <ndxf>
      <font>
        <sz val="10"/>
        <color auto="1"/>
      </font>
    </ndxf>
  </rcc>
  <rcc rId="10850" sId="3" odxf="1" dxf="1">
    <nc r="BE1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851" sId="3" odxf="1" dxf="1">
    <nc r="BF194">
      <v>5.0999999999999996</v>
    </nc>
    <odxf>
      <font>
        <sz val="10"/>
        <color auto="1"/>
      </font>
    </odxf>
    <ndxf>
      <font>
        <sz val="10"/>
        <color auto="1"/>
      </font>
    </ndxf>
  </rcc>
  <rcc rId="10852" sId="3" odxf="1" dxf="1">
    <nc r="BG194">
      <v>27.4</v>
    </nc>
    <odxf>
      <font>
        <sz val="10"/>
        <color auto="1"/>
      </font>
    </odxf>
    <ndxf>
      <font>
        <sz val="10"/>
        <color auto="1"/>
      </font>
    </ndxf>
  </rcc>
  <rcc rId="10853" sId="3" odxf="1" dxf="1">
    <nc r="BH194">
      <v>0</v>
    </nc>
    <odxf>
      <font>
        <sz val="10"/>
        <color auto="1"/>
      </font>
    </odxf>
    <ndxf>
      <font>
        <sz val="10"/>
        <color auto="1"/>
      </font>
    </ndxf>
  </rcc>
  <rfmt sheetId="3" sqref="A194:XFD194" start="0" length="0">
    <dxf>
      <alignment vertical="center" wrapText="1"/>
    </dxf>
  </rfmt>
  <rfmt sheetId="3" sqref="A195" start="0" length="0">
    <dxf>
      <font>
        <sz val="10"/>
        <color auto="1"/>
      </font>
    </dxf>
  </rfmt>
  <rfmt sheetId="3" sqref="B195" start="0" length="0">
    <dxf>
      <font>
        <sz val="10"/>
        <color auto="1"/>
      </font>
    </dxf>
  </rfmt>
  <rfmt sheetId="3" sqref="C195" start="0" length="0">
    <dxf>
      <font>
        <sz val="10"/>
        <color auto="1"/>
      </font>
    </dxf>
  </rfmt>
  <rfmt sheetId="3" sqref="D195" start="0" length="0">
    <dxf>
      <font>
        <sz val="10"/>
        <color auto="1"/>
      </font>
    </dxf>
  </rfmt>
  <rcc rId="10854" sId="3" odxf="1" dxf="1">
    <oc r="E195" t="inlineStr">
      <is>
        <t>NMĐMT VĨNH HẢO 4</t>
      </is>
    </oc>
    <nc r="E195" t="inlineStr">
      <is>
        <t>NMĐMT VĨNH HẢO</t>
      </is>
    </nc>
    <odxf>
      <font>
        <sz val="10"/>
        <color auto="1"/>
      </font>
    </odxf>
    <ndxf>
      <font>
        <sz val="10"/>
        <color auto="1"/>
      </font>
    </ndxf>
  </rcc>
  <rcc rId="10855" sId="3" odxf="1" dxf="1">
    <oc r="F195" t="inlineStr">
      <is>
        <t>PP</t>
      </is>
    </oc>
    <nc r="F195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0856" sId="3" odxf="1" dxf="1">
    <nc r="G19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857" sId="3" odxf="1" dxf="1">
    <nc r="H195">
      <v>121.8</v>
    </nc>
    <odxf>
      <font>
        <sz val="10"/>
        <color auto="1"/>
      </font>
    </odxf>
    <ndxf>
      <font>
        <sz val="10"/>
        <color auto="1"/>
      </font>
    </ndxf>
  </rcc>
  <rfmt sheetId="3" sqref="I195" start="0" length="0">
    <dxf>
      <font>
        <sz val="10"/>
        <color auto="1"/>
      </font>
    </dxf>
  </rfmt>
  <rcc rId="10858" sId="3" odxf="1" dxf="1">
    <nc r="J195">
      <v>0</v>
    </nc>
    <odxf>
      <font>
        <sz val="10"/>
        <color auto="1"/>
      </font>
    </odxf>
    <ndxf>
      <font>
        <sz val="10"/>
        <color auto="1"/>
      </font>
    </ndxf>
  </rcc>
  <rcc rId="10859" sId="3" odxf="1" dxf="1">
    <nc r="K195">
      <v>0</v>
    </nc>
    <odxf>
      <font>
        <sz val="10"/>
        <color auto="1"/>
      </font>
    </odxf>
    <ndxf>
      <font>
        <sz val="10"/>
        <color auto="1"/>
      </font>
    </ndxf>
  </rcc>
  <rcc rId="10860" sId="3" odxf="1" dxf="1">
    <nc r="L195">
      <v>0</v>
    </nc>
    <odxf>
      <font>
        <sz val="10"/>
        <color auto="1"/>
      </font>
    </odxf>
    <ndxf>
      <font>
        <sz val="10"/>
        <color auto="1"/>
      </font>
    </ndxf>
  </rcc>
  <rcc rId="10861" sId="3" odxf="1" dxf="1">
    <nc r="M195">
      <v>0</v>
    </nc>
    <odxf>
      <font>
        <sz val="10"/>
        <color auto="1"/>
      </font>
    </odxf>
    <ndxf>
      <font>
        <sz val="10"/>
        <color auto="1"/>
      </font>
    </ndxf>
  </rcc>
  <rcc rId="10862" sId="3" odxf="1" dxf="1">
    <nc r="N195">
      <v>0</v>
    </nc>
    <odxf>
      <font>
        <sz val="10"/>
        <color auto="1"/>
      </font>
    </odxf>
    <ndxf>
      <font>
        <sz val="10"/>
        <color auto="1"/>
      </font>
    </ndxf>
  </rcc>
  <rcc rId="10863" sId="3" odxf="1" dxf="1">
    <nc r="O195">
      <v>0</v>
    </nc>
    <odxf>
      <font>
        <sz val="10"/>
        <color auto="1"/>
      </font>
    </odxf>
    <ndxf>
      <font>
        <sz val="10"/>
        <color auto="1"/>
      </font>
    </ndxf>
  </rcc>
  <rcc rId="10864" sId="3" odxf="1" dxf="1">
    <nc r="P195">
      <v>0</v>
    </nc>
    <odxf>
      <font>
        <sz val="10"/>
        <color auto="1"/>
      </font>
    </odxf>
    <ndxf>
      <font>
        <sz val="10"/>
        <color auto="1"/>
      </font>
    </ndxf>
  </rcc>
  <rcc rId="10865" sId="3" odxf="1" dxf="1">
    <nc r="Q195">
      <v>0</v>
    </nc>
    <odxf>
      <font>
        <sz val="10"/>
        <color auto="1"/>
      </font>
    </odxf>
    <ndxf>
      <font>
        <sz val="10"/>
        <color auto="1"/>
      </font>
    </ndxf>
  </rcc>
  <rcc rId="10866" sId="3" odxf="1" dxf="1">
    <nc r="R195">
      <v>0</v>
    </nc>
    <odxf>
      <font>
        <sz val="10"/>
        <color auto="1"/>
      </font>
    </odxf>
    <ndxf>
      <font>
        <sz val="10"/>
        <color auto="1"/>
      </font>
    </ndxf>
  </rcc>
  <rcc rId="10867" sId="3" odxf="1" dxf="1">
    <nc r="S195">
      <v>0</v>
    </nc>
    <odxf>
      <font>
        <sz val="10"/>
        <color auto="1"/>
      </font>
    </odxf>
    <ndxf>
      <font>
        <sz val="10"/>
        <color auto="1"/>
      </font>
    </ndxf>
  </rcc>
  <rcc rId="10868" sId="3" odxf="1" dxf="1">
    <nc r="T195">
      <v>0</v>
    </nc>
    <odxf>
      <font>
        <sz val="10"/>
        <color auto="1"/>
      </font>
    </odxf>
    <ndxf>
      <font>
        <sz val="10"/>
        <color auto="1"/>
      </font>
    </ndxf>
  </rcc>
  <rcc rId="10869" sId="3" odxf="1" dxf="1">
    <nc r="U195">
      <v>2</v>
    </nc>
    <odxf>
      <font>
        <sz val="10"/>
        <color auto="1"/>
      </font>
    </odxf>
    <ndxf>
      <font>
        <sz val="10"/>
        <color auto="1"/>
      </font>
    </ndxf>
  </rcc>
  <rcc rId="10870" sId="3" odxf="1" dxf="1">
    <nc r="V195">
      <v>1.3</v>
    </nc>
    <odxf>
      <font>
        <sz val="10"/>
        <color auto="1"/>
      </font>
    </odxf>
    <ndxf>
      <font>
        <sz val="10"/>
        <color auto="1"/>
      </font>
    </ndxf>
  </rcc>
  <rcc rId="10871" sId="3" odxf="1" dxf="1">
    <nc r="W195">
      <v>2</v>
    </nc>
    <odxf>
      <font>
        <sz val="10"/>
        <color auto="1"/>
      </font>
    </odxf>
    <ndxf>
      <font>
        <sz val="10"/>
        <color auto="1"/>
      </font>
    </ndxf>
  </rcc>
  <rcc rId="10872" sId="3" odxf="1" dxf="1">
    <nc r="X195">
      <v>2.8</v>
    </nc>
    <odxf>
      <font>
        <sz val="10"/>
        <color auto="1"/>
      </font>
    </odxf>
    <ndxf>
      <font>
        <sz val="10"/>
        <color auto="1"/>
      </font>
    </ndxf>
  </rcc>
  <rcc rId="10873" sId="3" odxf="1" dxf="1">
    <nc r="Y195">
      <v>1.6</v>
    </nc>
    <odxf>
      <font>
        <sz val="10"/>
        <color auto="1"/>
      </font>
    </odxf>
    <ndxf>
      <font>
        <sz val="10"/>
        <color auto="1"/>
      </font>
    </ndxf>
  </rcc>
  <rcc rId="10874" sId="3" odxf="1" dxf="1">
    <nc r="Z195">
      <v>1.1000000000000001</v>
    </nc>
    <odxf>
      <font>
        <sz val="10"/>
        <color auto="1"/>
      </font>
    </odxf>
    <ndxf>
      <font>
        <sz val="10"/>
        <color auto="1"/>
      </font>
    </ndxf>
  </rcc>
  <rcc rId="10875" sId="3" odxf="1" dxf="1">
    <nc r="AA195">
      <v>0.8</v>
    </nc>
    <odxf>
      <font>
        <sz val="10"/>
        <color auto="1"/>
      </font>
    </odxf>
    <ndxf>
      <font>
        <sz val="10"/>
        <color auto="1"/>
      </font>
    </ndxf>
  </rcc>
  <rcc rId="10876" sId="3" odxf="1" dxf="1">
    <nc r="AB195">
      <v>0.8</v>
    </nc>
    <odxf>
      <font>
        <sz val="10"/>
        <color auto="1"/>
      </font>
    </odxf>
    <ndxf>
      <font>
        <sz val="10"/>
        <color auto="1"/>
      </font>
    </ndxf>
  </rcc>
  <rcc rId="10877" sId="3" odxf="1" dxf="1">
    <nc r="AC195">
      <v>-0.4</v>
    </nc>
    <odxf>
      <font>
        <sz val="10"/>
        <color auto="1"/>
      </font>
    </odxf>
    <ndxf>
      <font>
        <sz val="10"/>
        <color auto="1"/>
      </font>
    </ndxf>
  </rcc>
  <rcc rId="10878" sId="3" odxf="1" dxf="1">
    <nc r="AD195">
      <v>0.6</v>
    </nc>
    <odxf>
      <font>
        <sz val="10"/>
        <color auto="1"/>
      </font>
    </odxf>
    <ndxf>
      <font>
        <sz val="10"/>
        <color auto="1"/>
      </font>
    </ndxf>
  </rcc>
  <rcc rId="10879" sId="3" odxf="1" dxf="1">
    <nc r="AE195">
      <v>2.7</v>
    </nc>
    <odxf>
      <font>
        <sz val="10"/>
        <color auto="1"/>
      </font>
    </odxf>
    <ndxf>
      <font>
        <sz val="10"/>
        <color auto="1"/>
      </font>
    </ndxf>
  </rcc>
  <rcc rId="10880" sId="3" odxf="1" dxf="1">
    <nc r="AF195">
      <v>2.7</v>
    </nc>
    <odxf>
      <font>
        <sz val="10"/>
        <color auto="1"/>
      </font>
    </odxf>
    <ndxf>
      <font>
        <sz val="10"/>
        <color auto="1"/>
      </font>
    </ndxf>
  </rcc>
  <rcc rId="10881" sId="3" odxf="1" dxf="1">
    <nc r="AG195">
      <v>2.2999999999999998</v>
    </nc>
    <odxf>
      <font>
        <sz val="10"/>
        <color auto="1"/>
      </font>
    </odxf>
    <ndxf>
      <font>
        <sz val="10"/>
        <color auto="1"/>
      </font>
    </ndxf>
  </rcc>
  <rcc rId="10882" sId="3" odxf="1" dxf="1">
    <nc r="AH195">
      <v>1.1000000000000001</v>
    </nc>
    <odxf>
      <font>
        <sz val="10"/>
        <color auto="1"/>
      </font>
    </odxf>
    <ndxf>
      <font>
        <sz val="10"/>
        <color auto="1"/>
      </font>
    </ndxf>
  </rcc>
  <rcc rId="10883" sId="3" odxf="1" dxf="1">
    <nc r="AI195">
      <v>-0.3</v>
    </nc>
    <odxf>
      <font>
        <sz val="10"/>
        <color auto="1"/>
      </font>
    </odxf>
    <ndxf>
      <font>
        <sz val="10"/>
        <color auto="1"/>
      </font>
    </ndxf>
  </rcc>
  <rcc rId="10884" sId="3" odxf="1" dxf="1">
    <nc r="AJ195">
      <v>0.3</v>
    </nc>
    <odxf>
      <font>
        <sz val="10"/>
        <color auto="1"/>
      </font>
    </odxf>
    <ndxf>
      <font>
        <sz val="10"/>
        <color auto="1"/>
      </font>
    </ndxf>
  </rcc>
  <rcc rId="10885" sId="3" odxf="1" dxf="1">
    <nc r="AK195">
      <v>0.8</v>
    </nc>
    <odxf>
      <font>
        <sz val="10"/>
        <color auto="1"/>
      </font>
    </odxf>
    <ndxf>
      <font>
        <sz val="10"/>
        <color auto="1"/>
      </font>
    </ndxf>
  </rcc>
  <rcc rId="10886" sId="3" odxf="1" dxf="1">
    <nc r="AL195">
      <v>0.4</v>
    </nc>
    <odxf>
      <font>
        <sz val="10"/>
        <color auto="1"/>
      </font>
    </odxf>
    <ndxf>
      <font>
        <sz val="10"/>
        <color auto="1"/>
      </font>
    </ndxf>
  </rcc>
  <rcc rId="10887" sId="3" odxf="1" dxf="1">
    <nc r="AM195">
      <v>0.4</v>
    </nc>
    <odxf>
      <font>
        <sz val="10"/>
        <color auto="1"/>
      </font>
    </odxf>
    <ndxf>
      <font>
        <sz val="10"/>
        <color auto="1"/>
      </font>
    </ndxf>
  </rcc>
  <rcc rId="10888" sId="3" odxf="1" dxf="1">
    <nc r="AN195">
      <v>1.1000000000000001</v>
    </nc>
    <odxf>
      <font>
        <sz val="10"/>
        <color auto="1"/>
      </font>
    </odxf>
    <ndxf>
      <font>
        <sz val="10"/>
        <color auto="1"/>
      </font>
    </ndxf>
  </rcc>
  <rcc rId="10889" sId="3" odxf="1" dxf="1">
    <nc r="AO195">
      <v>0.9</v>
    </nc>
    <odxf>
      <font>
        <sz val="10"/>
        <color auto="1"/>
      </font>
    </odxf>
    <ndxf>
      <font>
        <sz val="10"/>
        <color auto="1"/>
      </font>
    </ndxf>
  </rcc>
  <rcc rId="10890" sId="3" odxf="1" dxf="1">
    <nc r="AP195">
      <v>0.9</v>
    </nc>
    <odxf>
      <font>
        <sz val="10"/>
        <color auto="1"/>
      </font>
    </odxf>
    <ndxf>
      <font>
        <sz val="10"/>
        <color auto="1"/>
      </font>
    </ndxf>
  </rcc>
  <rcc rId="10891" sId="3" odxf="1" dxf="1">
    <nc r="AQ195">
      <v>0.9</v>
    </nc>
    <odxf>
      <font>
        <sz val="10"/>
        <color auto="1"/>
      </font>
    </odxf>
    <ndxf>
      <font>
        <sz val="10"/>
        <color auto="1"/>
      </font>
    </ndxf>
  </rcc>
  <rcc rId="10892" sId="3" odxf="1" dxf="1">
    <nc r="AR195">
      <v>0.2</v>
    </nc>
    <odxf>
      <font>
        <sz val="10"/>
        <color auto="1"/>
      </font>
    </odxf>
    <ndxf>
      <font>
        <sz val="10"/>
        <color auto="1"/>
      </font>
    </ndxf>
  </rcc>
  <rcc rId="10893" sId="3" odxf="1" dxf="1">
    <nc r="AS195">
      <v>0</v>
    </nc>
    <odxf>
      <font>
        <sz val="10"/>
        <color auto="1"/>
      </font>
    </odxf>
    <ndxf>
      <font>
        <sz val="10"/>
        <color auto="1"/>
      </font>
    </ndxf>
  </rcc>
  <rcc rId="10894" sId="3" odxf="1" dxf="1">
    <nc r="AT195">
      <v>0</v>
    </nc>
    <odxf>
      <font>
        <sz val="10"/>
        <color auto="1"/>
      </font>
    </odxf>
    <ndxf>
      <font>
        <sz val="10"/>
        <color auto="1"/>
      </font>
    </ndxf>
  </rcc>
  <rcc rId="10895" sId="3" odxf="1" dxf="1">
    <nc r="AU195">
      <v>0</v>
    </nc>
    <odxf>
      <font>
        <sz val="10"/>
        <color auto="1"/>
      </font>
    </odxf>
    <ndxf>
      <font>
        <sz val="10"/>
        <color auto="1"/>
      </font>
    </ndxf>
  </rcc>
  <rcc rId="10896" sId="3" odxf="1" dxf="1">
    <nc r="AV195">
      <v>0</v>
    </nc>
    <odxf>
      <font>
        <sz val="10"/>
        <color auto="1"/>
      </font>
    </odxf>
    <ndxf>
      <font>
        <sz val="10"/>
        <color auto="1"/>
      </font>
    </ndxf>
  </rcc>
  <rcc rId="10897" sId="3" odxf="1" dxf="1">
    <nc r="AW195">
      <v>0</v>
    </nc>
    <odxf>
      <font>
        <sz val="10"/>
        <color auto="1"/>
      </font>
    </odxf>
    <ndxf>
      <font>
        <sz val="10"/>
        <color auto="1"/>
      </font>
    </ndxf>
  </rcc>
  <rcc rId="10898" sId="3" odxf="1" dxf="1">
    <nc r="AX195">
      <v>0</v>
    </nc>
    <odxf>
      <font>
        <sz val="10"/>
        <color auto="1"/>
      </font>
    </odxf>
    <ndxf>
      <font>
        <sz val="10"/>
        <color auto="1"/>
      </font>
    </ndxf>
  </rcc>
  <rcc rId="10899" sId="3" odxf="1" dxf="1">
    <nc r="AY195">
      <v>0</v>
    </nc>
    <odxf>
      <font>
        <sz val="10"/>
        <color auto="1"/>
      </font>
    </odxf>
    <ndxf>
      <font>
        <sz val="10"/>
        <color auto="1"/>
      </font>
    </ndxf>
  </rcc>
  <rcc rId="10900" sId="3" odxf="1" dxf="1">
    <nc r="AZ195">
      <v>0</v>
    </nc>
    <odxf>
      <font>
        <sz val="10"/>
        <color auto="1"/>
      </font>
    </odxf>
    <ndxf>
      <font>
        <sz val="10"/>
        <color auto="1"/>
      </font>
    </ndxf>
  </rcc>
  <rcc rId="10901" sId="3" odxf="1" dxf="1">
    <nc r="BA1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902" sId="3" odxf="1" dxf="1">
    <nc r="BB195">
      <v>0</v>
    </nc>
    <odxf>
      <font>
        <sz val="10"/>
        <color auto="1"/>
      </font>
    </odxf>
    <ndxf>
      <font>
        <sz val="10"/>
        <color auto="1"/>
      </font>
    </ndxf>
  </rcc>
  <rcc rId="10903" sId="3" odxf="1" dxf="1">
    <nc r="BC1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904" sId="3" odxf="1" dxf="1">
    <nc r="BD195">
      <v>0</v>
    </nc>
    <odxf>
      <font>
        <sz val="10"/>
        <color auto="1"/>
      </font>
    </odxf>
    <ndxf>
      <font>
        <sz val="10"/>
        <color auto="1"/>
      </font>
    </ndxf>
  </rcc>
  <rcc rId="10905" sId="3" odxf="1" dxf="1">
    <nc r="BE1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906" sId="3" odxf="1" dxf="1">
    <nc r="BF195">
      <v>5.0999999999999996</v>
    </nc>
    <odxf>
      <font>
        <sz val="10"/>
        <color auto="1"/>
      </font>
    </odxf>
    <ndxf>
      <font>
        <sz val="10"/>
        <color auto="1"/>
      </font>
    </ndxf>
  </rcc>
  <rcc rId="10907" sId="3" odxf="1" dxf="1">
    <nc r="BG195">
      <v>27.4</v>
    </nc>
    <odxf>
      <font>
        <sz val="10"/>
        <color auto="1"/>
      </font>
    </odxf>
    <ndxf>
      <font>
        <sz val="10"/>
        <color auto="1"/>
      </font>
    </ndxf>
  </rcc>
  <rcc rId="10908" sId="3" odxf="1" dxf="1">
    <nc r="BH195">
      <v>0</v>
    </nc>
    <odxf>
      <font>
        <sz val="10"/>
        <color auto="1"/>
      </font>
    </odxf>
    <ndxf>
      <font>
        <sz val="10"/>
        <color auto="1"/>
      </font>
    </ndxf>
  </rcc>
  <rfmt sheetId="3" sqref="A195:XFD195" start="0" length="0">
    <dxf>
      <alignment vertical="center" wrapText="1"/>
    </dxf>
  </rfmt>
  <rfmt sheetId="3" sqref="A196" start="0" length="0">
    <dxf>
      <font>
        <sz val="10"/>
        <color auto="1"/>
      </font>
    </dxf>
  </rfmt>
  <rfmt sheetId="3" sqref="B196" start="0" length="0">
    <dxf>
      <font>
        <sz val="10"/>
        <color auto="1"/>
      </font>
    </dxf>
  </rfmt>
  <rfmt sheetId="3" sqref="C196" start="0" length="0">
    <dxf>
      <font>
        <sz val="10"/>
        <color auto="1"/>
      </font>
    </dxf>
  </rfmt>
  <rfmt sheetId="3" sqref="D196" start="0" length="0">
    <dxf>
      <font>
        <sz val="10"/>
        <color auto="1"/>
      </font>
    </dxf>
  </rfmt>
  <rcc rId="10909" sId="3" odxf="1" dxf="1">
    <oc r="E196" t="inlineStr">
      <is>
        <t>NMĐMT VĨNH HẢO 6</t>
      </is>
    </oc>
    <nc r="E196" t="inlineStr">
      <is>
        <t>NMĐMT VĨNH HẢO 4</t>
      </is>
    </nc>
    <odxf>
      <font>
        <sz val="10"/>
        <color auto="1"/>
      </font>
    </odxf>
    <ndxf>
      <font>
        <sz val="10"/>
        <color auto="1"/>
      </font>
    </ndxf>
  </rcc>
  <rfmt sheetId="3" sqref="F196" start="0" length="0">
    <dxf>
      <font>
        <sz val="10"/>
        <color auto="1"/>
      </font>
    </dxf>
  </rfmt>
  <rcc rId="10910" sId="3" odxf="1" dxf="1">
    <nc r="G19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911" sId="3" odxf="1" dxf="1">
    <nc r="H196">
      <v>150.80000000000001</v>
    </nc>
    <odxf>
      <font>
        <sz val="10"/>
        <color auto="1"/>
      </font>
    </odxf>
    <ndxf>
      <font>
        <sz val="10"/>
        <color auto="1"/>
      </font>
    </ndxf>
  </rcc>
  <rfmt sheetId="3" sqref="I196" start="0" length="0">
    <dxf>
      <font>
        <sz val="10"/>
        <color auto="1"/>
      </font>
    </dxf>
  </rfmt>
  <rcc rId="10912" sId="3" odxf="1" dxf="1">
    <nc r="J196">
      <v>0</v>
    </nc>
    <odxf>
      <font>
        <sz val="10"/>
        <color auto="1"/>
      </font>
    </odxf>
    <ndxf>
      <font>
        <sz val="10"/>
        <color auto="1"/>
      </font>
    </ndxf>
  </rcc>
  <rcc rId="10913" sId="3" odxf="1" dxf="1">
    <nc r="K196">
      <v>0</v>
    </nc>
    <odxf>
      <font>
        <sz val="10"/>
        <color auto="1"/>
      </font>
    </odxf>
    <ndxf>
      <font>
        <sz val="10"/>
        <color auto="1"/>
      </font>
    </ndxf>
  </rcc>
  <rcc rId="10914" sId="3" odxf="1" dxf="1">
    <nc r="L196">
      <v>0</v>
    </nc>
    <odxf>
      <font>
        <sz val="10"/>
        <color auto="1"/>
      </font>
    </odxf>
    <ndxf>
      <font>
        <sz val="10"/>
        <color auto="1"/>
      </font>
    </ndxf>
  </rcc>
  <rcc rId="10915" sId="3" odxf="1" dxf="1">
    <nc r="M196">
      <v>0</v>
    </nc>
    <odxf>
      <font>
        <sz val="10"/>
        <color auto="1"/>
      </font>
    </odxf>
    <ndxf>
      <font>
        <sz val="10"/>
        <color auto="1"/>
      </font>
    </ndxf>
  </rcc>
  <rcc rId="10916" sId="3" odxf="1" dxf="1">
    <nc r="N196">
      <v>0</v>
    </nc>
    <odxf>
      <font>
        <sz val="10"/>
        <color auto="1"/>
      </font>
    </odxf>
    <ndxf>
      <font>
        <sz val="10"/>
        <color auto="1"/>
      </font>
    </ndxf>
  </rcc>
  <rcc rId="10917" sId="3" odxf="1" dxf="1">
    <nc r="O196">
      <v>0</v>
    </nc>
    <odxf>
      <font>
        <sz val="10"/>
        <color auto="1"/>
      </font>
    </odxf>
    <ndxf>
      <font>
        <sz val="10"/>
        <color auto="1"/>
      </font>
    </ndxf>
  </rcc>
  <rcc rId="10918" sId="3" odxf="1" dxf="1">
    <nc r="P196">
      <v>0</v>
    </nc>
    <odxf>
      <font>
        <sz val="10"/>
        <color auto="1"/>
      </font>
    </odxf>
    <ndxf>
      <font>
        <sz val="10"/>
        <color auto="1"/>
      </font>
    </ndxf>
  </rcc>
  <rcc rId="10919" sId="3" odxf="1" dxf="1">
    <nc r="Q196">
      <v>0</v>
    </nc>
    <odxf>
      <font>
        <sz val="10"/>
        <color auto="1"/>
      </font>
    </odxf>
    <ndxf>
      <font>
        <sz val="10"/>
        <color auto="1"/>
      </font>
    </ndxf>
  </rcc>
  <rcc rId="10920" sId="3" odxf="1" dxf="1">
    <nc r="R196">
      <v>0</v>
    </nc>
    <odxf>
      <font>
        <sz val="10"/>
        <color auto="1"/>
      </font>
    </odxf>
    <ndxf>
      <font>
        <sz val="10"/>
        <color auto="1"/>
      </font>
    </ndxf>
  </rcc>
  <rcc rId="10921" sId="3" odxf="1" dxf="1">
    <nc r="S196">
      <v>0</v>
    </nc>
    <odxf>
      <font>
        <sz val="10"/>
        <color auto="1"/>
      </font>
    </odxf>
    <ndxf>
      <font>
        <sz val="10"/>
        <color auto="1"/>
      </font>
    </ndxf>
  </rcc>
  <rcc rId="10922" sId="3" odxf="1" dxf="1">
    <nc r="T196">
      <v>0</v>
    </nc>
    <odxf>
      <font>
        <sz val="10"/>
        <color auto="1"/>
      </font>
    </odxf>
    <ndxf>
      <font>
        <sz val="10"/>
        <color auto="1"/>
      </font>
    </ndxf>
  </rcc>
  <rcc rId="10923" sId="3" odxf="1" dxf="1">
    <nc r="U196">
      <v>0</v>
    </nc>
    <odxf>
      <font>
        <sz val="10"/>
        <color auto="1"/>
      </font>
    </odxf>
    <ndxf>
      <font>
        <sz val="10"/>
        <color auto="1"/>
      </font>
    </ndxf>
  </rcc>
  <rcc rId="10924" sId="3" odxf="1" dxf="1">
    <nc r="V196">
      <v>1.8</v>
    </nc>
    <odxf>
      <font>
        <sz val="10"/>
        <color auto="1"/>
      </font>
    </odxf>
    <ndxf>
      <font>
        <sz val="10"/>
        <color auto="1"/>
      </font>
    </ndxf>
  </rcc>
  <rcc rId="10925" sId="3" odxf="1" dxf="1">
    <nc r="W196">
      <v>9.6</v>
    </nc>
    <odxf>
      <font>
        <sz val="10"/>
        <color auto="1"/>
      </font>
    </odxf>
    <ndxf>
      <font>
        <sz val="10"/>
        <color auto="1"/>
      </font>
    </ndxf>
  </rcc>
  <rcc rId="10926" sId="3" odxf="1" dxf="1">
    <nc r="X196">
      <v>14</v>
    </nc>
    <odxf>
      <font>
        <sz val="10"/>
        <color auto="1"/>
      </font>
    </odxf>
    <ndxf>
      <font>
        <sz val="10"/>
        <color auto="1"/>
      </font>
    </ndxf>
  </rcc>
  <rcc rId="10927" sId="3" odxf="1" dxf="1">
    <nc r="Y196">
      <v>19.3</v>
    </nc>
    <odxf>
      <font>
        <sz val="10"/>
        <color auto="1"/>
      </font>
    </odxf>
    <ndxf>
      <font>
        <sz val="10"/>
        <color auto="1"/>
      </font>
    </ndxf>
  </rcc>
  <rcc rId="10928" sId="3" odxf="1" dxf="1">
    <nc r="Z196">
      <v>21.7</v>
    </nc>
    <odxf>
      <font>
        <sz val="10"/>
        <color auto="1"/>
      </font>
    </odxf>
    <ndxf>
      <font>
        <sz val="10"/>
        <color auto="1"/>
      </font>
    </ndxf>
  </rcc>
  <rcc rId="10929" sId="3" odxf="1" dxf="1">
    <nc r="AA196">
      <v>21.6</v>
    </nc>
    <odxf>
      <font>
        <sz val="10"/>
        <color auto="1"/>
      </font>
    </odxf>
    <ndxf>
      <font>
        <sz val="10"/>
        <color auto="1"/>
      </font>
    </ndxf>
  </rcc>
  <rcc rId="10930" sId="3" odxf="1" dxf="1">
    <nc r="AB196">
      <v>32.5</v>
    </nc>
    <odxf>
      <font>
        <sz val="10"/>
        <color auto="1"/>
      </font>
    </odxf>
    <ndxf>
      <font>
        <sz val="10"/>
        <color auto="1"/>
      </font>
    </ndxf>
  </rcc>
  <rcc rId="10931" sId="3" odxf="1" dxf="1">
    <nc r="AC196">
      <v>18.100000000000001</v>
    </nc>
    <odxf>
      <font>
        <sz val="10"/>
        <color auto="1"/>
      </font>
    </odxf>
    <ndxf>
      <font>
        <sz val="10"/>
        <color auto="1"/>
      </font>
    </ndxf>
  </rcc>
  <rcc rId="10932" sId="3" odxf="1" dxf="1">
    <nc r="AD196">
      <v>28.4</v>
    </nc>
    <odxf>
      <font>
        <sz val="10"/>
        <color auto="1"/>
      </font>
    </odxf>
    <ndxf>
      <font>
        <sz val="10"/>
        <color auto="1"/>
      </font>
    </ndxf>
  </rcc>
  <rcc rId="10933" sId="3" odxf="1" dxf="1">
    <nc r="AE196">
      <v>29.7</v>
    </nc>
    <odxf>
      <font>
        <sz val="10"/>
        <color auto="1"/>
      </font>
    </odxf>
    <ndxf>
      <font>
        <sz val="10"/>
        <color auto="1"/>
      </font>
    </ndxf>
  </rcc>
  <rcc rId="10934" sId="3" odxf="1" dxf="1">
    <nc r="AF196">
      <v>22.4</v>
    </nc>
    <odxf>
      <font>
        <sz val="10"/>
        <color auto="1"/>
      </font>
    </odxf>
    <ndxf>
      <font>
        <sz val="10"/>
        <color auto="1"/>
      </font>
    </ndxf>
  </rcc>
  <rcc rId="10935" sId="3" odxf="1" dxf="1">
    <nc r="AG196">
      <v>21.4</v>
    </nc>
    <odxf>
      <font>
        <sz val="10"/>
        <color auto="1"/>
      </font>
    </odxf>
    <ndxf>
      <font>
        <sz val="10"/>
        <color auto="1"/>
      </font>
    </ndxf>
  </rcc>
  <rcc rId="10936" sId="3" odxf="1" dxf="1">
    <nc r="AH196">
      <v>16.899999999999999</v>
    </nc>
    <odxf>
      <font>
        <sz val="10"/>
        <color auto="1"/>
      </font>
    </odxf>
    <ndxf>
      <font>
        <sz val="10"/>
        <color auto="1"/>
      </font>
    </ndxf>
  </rcc>
  <rcc rId="10937" sId="3" odxf="1" dxf="1">
    <nc r="AI196">
      <v>12.9</v>
    </nc>
    <odxf>
      <font>
        <sz val="10"/>
        <color auto="1"/>
      </font>
    </odxf>
    <ndxf>
      <font>
        <sz val="10"/>
        <color auto="1"/>
      </font>
    </ndxf>
  </rcc>
  <rcc rId="10938" sId="3" odxf="1" dxf="1">
    <nc r="AJ196">
      <v>25</v>
    </nc>
    <odxf>
      <font>
        <sz val="10"/>
        <color auto="1"/>
      </font>
    </odxf>
    <ndxf>
      <font>
        <sz val="10"/>
        <color auto="1"/>
      </font>
    </ndxf>
  </rcc>
  <rcc rId="10939" sId="3" odxf="1" dxf="1">
    <nc r="AK196">
      <v>26</v>
    </nc>
    <odxf>
      <font>
        <sz val="10"/>
        <color auto="1"/>
      </font>
    </odxf>
    <ndxf>
      <font>
        <sz val="10"/>
        <color auto="1"/>
      </font>
    </ndxf>
  </rcc>
  <rcc rId="10940" sId="3" odxf="1" dxf="1">
    <nc r="AL196">
      <v>8.1999999999999993</v>
    </nc>
    <odxf>
      <font>
        <sz val="10"/>
        <color auto="1"/>
      </font>
    </odxf>
    <ndxf>
      <font>
        <sz val="10"/>
        <color auto="1"/>
      </font>
    </ndxf>
  </rcc>
  <rcc rId="10941" sId="3" odxf="1" dxf="1">
    <nc r="AM196">
      <v>2.6</v>
    </nc>
    <odxf>
      <font>
        <sz val="10"/>
        <color auto="1"/>
      </font>
    </odxf>
    <ndxf>
      <font>
        <sz val="10"/>
        <color auto="1"/>
      </font>
    </ndxf>
  </rcc>
  <rcc rId="10942" sId="3" odxf="1" dxf="1">
    <nc r="AN196">
      <v>7.6</v>
    </nc>
    <odxf>
      <font>
        <sz val="10"/>
        <color auto="1"/>
      </font>
    </odxf>
    <ndxf>
      <font>
        <sz val="10"/>
        <color auto="1"/>
      </font>
    </ndxf>
  </rcc>
  <rcc rId="10943" sId="3" odxf="1" dxf="1">
    <nc r="AO196">
      <v>2.1</v>
    </nc>
    <odxf>
      <font>
        <sz val="10"/>
        <color auto="1"/>
      </font>
    </odxf>
    <ndxf>
      <font>
        <sz val="10"/>
        <color auto="1"/>
      </font>
    </ndxf>
  </rcc>
  <rcc rId="10944" sId="3" odxf="1" dxf="1">
    <nc r="AP196">
      <v>1.6</v>
    </nc>
    <odxf>
      <font>
        <sz val="10"/>
        <color auto="1"/>
      </font>
    </odxf>
    <ndxf>
      <font>
        <sz val="10"/>
        <color auto="1"/>
      </font>
    </ndxf>
  </rcc>
  <rcc rId="10945" sId="3" odxf="1" dxf="1">
    <nc r="AQ196">
      <v>0</v>
    </nc>
    <odxf>
      <font>
        <sz val="10"/>
        <color auto="1"/>
      </font>
    </odxf>
    <ndxf>
      <font>
        <sz val="10"/>
        <color auto="1"/>
      </font>
    </ndxf>
  </rcc>
  <rcc rId="10946" sId="3" odxf="1" dxf="1">
    <nc r="AR196">
      <v>0</v>
    </nc>
    <odxf>
      <font>
        <sz val="10"/>
        <color auto="1"/>
      </font>
    </odxf>
    <ndxf>
      <font>
        <sz val="10"/>
        <color auto="1"/>
      </font>
    </ndxf>
  </rcc>
  <rcc rId="10947" sId="3" odxf="1" dxf="1">
    <nc r="AS196">
      <v>0</v>
    </nc>
    <odxf>
      <font>
        <sz val="10"/>
        <color auto="1"/>
      </font>
    </odxf>
    <ndxf>
      <font>
        <sz val="10"/>
        <color auto="1"/>
      </font>
    </ndxf>
  </rcc>
  <rcc rId="10948" sId="3" odxf="1" dxf="1">
    <nc r="AT196">
      <v>0</v>
    </nc>
    <odxf>
      <font>
        <sz val="10"/>
        <color auto="1"/>
      </font>
    </odxf>
    <ndxf>
      <font>
        <sz val="10"/>
        <color auto="1"/>
      </font>
    </ndxf>
  </rcc>
  <rcc rId="10949" sId="3" odxf="1" dxf="1">
    <nc r="AU196">
      <v>0</v>
    </nc>
    <odxf>
      <font>
        <sz val="10"/>
        <color auto="1"/>
      </font>
    </odxf>
    <ndxf>
      <font>
        <sz val="10"/>
        <color auto="1"/>
      </font>
    </ndxf>
  </rcc>
  <rcc rId="10950" sId="3" odxf="1" dxf="1">
    <nc r="AV196">
      <v>0</v>
    </nc>
    <odxf>
      <font>
        <sz val="10"/>
        <color auto="1"/>
      </font>
    </odxf>
    <ndxf>
      <font>
        <sz val="10"/>
        <color auto="1"/>
      </font>
    </ndxf>
  </rcc>
  <rcc rId="10951" sId="3" odxf="1" dxf="1">
    <nc r="AW196">
      <v>0</v>
    </nc>
    <odxf>
      <font>
        <sz val="10"/>
        <color auto="1"/>
      </font>
    </odxf>
    <ndxf>
      <font>
        <sz val="10"/>
        <color auto="1"/>
      </font>
    </ndxf>
  </rcc>
  <rcc rId="10952" sId="3" odxf="1" dxf="1">
    <nc r="AX196">
      <v>0</v>
    </nc>
    <odxf>
      <font>
        <sz val="10"/>
        <color auto="1"/>
      </font>
    </odxf>
    <ndxf>
      <font>
        <sz val="10"/>
        <color auto="1"/>
      </font>
    </ndxf>
  </rcc>
  <rcc rId="10953" sId="3" odxf="1" dxf="1">
    <nc r="AY196">
      <v>0</v>
    </nc>
    <odxf>
      <font>
        <sz val="10"/>
        <color auto="1"/>
      </font>
    </odxf>
    <ndxf>
      <font>
        <sz val="10"/>
        <color auto="1"/>
      </font>
    </ndxf>
  </rcc>
  <rcc rId="10954" sId="3" odxf="1" dxf="1">
    <nc r="AZ196">
      <v>0</v>
    </nc>
    <odxf>
      <font>
        <sz val="10"/>
        <color auto="1"/>
      </font>
    </odxf>
    <ndxf>
      <font>
        <sz val="10"/>
        <color auto="1"/>
      </font>
    </ndxf>
  </rcc>
  <rcc rId="10955" sId="3" odxf="1" dxf="1">
    <nc r="BA1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956" sId="3" odxf="1" dxf="1">
    <nc r="BB196">
      <v>0</v>
    </nc>
    <odxf>
      <font>
        <sz val="10"/>
        <color auto="1"/>
      </font>
    </odxf>
    <ndxf>
      <font>
        <sz val="10"/>
        <color auto="1"/>
      </font>
    </ndxf>
  </rcc>
  <rcc rId="10957" sId="3" odxf="1" dxf="1">
    <nc r="BC1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958" sId="3" odxf="1" dxf="1">
    <nc r="BD196">
      <v>0</v>
    </nc>
    <odxf>
      <font>
        <sz val="10"/>
        <color auto="1"/>
      </font>
    </odxf>
    <ndxf>
      <font>
        <sz val="10"/>
        <color auto="1"/>
      </font>
    </ndxf>
  </rcc>
  <rcc rId="10959" sId="3" odxf="1" dxf="1">
    <nc r="BE1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0960" sId="3" odxf="1" dxf="1">
    <nc r="BF196">
      <v>6.3</v>
    </nc>
    <odxf>
      <font>
        <sz val="10"/>
        <color auto="1"/>
      </font>
    </odxf>
    <ndxf>
      <font>
        <sz val="10"/>
        <color auto="1"/>
      </font>
    </ndxf>
  </rcc>
  <rcc rId="10961" sId="3" odxf="1" dxf="1">
    <nc r="BG196">
      <v>32.5</v>
    </nc>
    <odxf>
      <font>
        <sz val="10"/>
        <color auto="1"/>
      </font>
    </odxf>
    <ndxf>
      <font>
        <sz val="10"/>
        <color auto="1"/>
      </font>
    </ndxf>
  </rcc>
  <rcc rId="10962" sId="3" odxf="1" dxf="1">
    <nc r="BH196">
      <v>0</v>
    </nc>
    <odxf>
      <font>
        <sz val="10"/>
        <color auto="1"/>
      </font>
    </odxf>
    <ndxf>
      <font>
        <sz val="10"/>
        <color auto="1"/>
      </font>
    </ndxf>
  </rcc>
  <rfmt sheetId="3" sqref="A196:XFD196" start="0" length="0">
    <dxf>
      <alignment vertical="center" wrapText="1"/>
    </dxf>
  </rfmt>
  <rfmt sheetId="3" sqref="A197" start="0" length="0">
    <dxf>
      <font>
        <sz val="10"/>
        <color auto="1"/>
      </font>
    </dxf>
  </rfmt>
  <rfmt sheetId="3" sqref="B197" start="0" length="0">
    <dxf>
      <font>
        <sz val="10"/>
        <color auto="1"/>
      </font>
    </dxf>
  </rfmt>
  <rfmt sheetId="3" sqref="C197" start="0" length="0">
    <dxf>
      <font>
        <sz val="10"/>
        <color auto="1"/>
      </font>
    </dxf>
  </rfmt>
  <rfmt sheetId="3" sqref="D197" start="0" length="0">
    <dxf>
      <font>
        <sz val="10"/>
        <color auto="1"/>
      </font>
    </dxf>
  </rfmt>
  <rcc rId="10963" sId="3" odxf="1" dxf="1">
    <oc r="E197" t="inlineStr">
      <is>
        <t>NMĐMT VĨNH HẢO 6</t>
      </is>
    </oc>
    <nc r="E197" t="inlineStr">
      <is>
        <t>NMĐMT VĨNH HẢO 4</t>
      </is>
    </nc>
    <odxf>
      <font>
        <sz val="10"/>
        <color auto="1"/>
      </font>
    </odxf>
    <ndxf>
      <font>
        <sz val="10"/>
        <color auto="1"/>
      </font>
    </ndxf>
  </rcc>
  <rfmt sheetId="3" sqref="F197" start="0" length="0">
    <dxf>
      <font>
        <sz val="10"/>
        <color auto="1"/>
      </font>
    </dxf>
  </rfmt>
  <rcc rId="10964" sId="3" odxf="1" dxf="1">
    <nc r="G19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0965" sId="3" odxf="1" dxf="1">
    <nc r="H197">
      <v>150.80000000000001</v>
    </nc>
    <odxf>
      <font>
        <sz val="10"/>
        <color auto="1"/>
      </font>
    </odxf>
    <ndxf>
      <font>
        <sz val="10"/>
        <color auto="1"/>
      </font>
    </ndxf>
  </rcc>
  <rfmt sheetId="3" sqref="I197" start="0" length="0">
    <dxf>
      <font>
        <sz val="10"/>
        <color auto="1"/>
      </font>
    </dxf>
  </rfmt>
  <rcc rId="10966" sId="3" odxf="1" dxf="1">
    <nc r="J197">
      <v>0</v>
    </nc>
    <odxf>
      <font>
        <sz val="10"/>
        <color auto="1"/>
      </font>
    </odxf>
    <ndxf>
      <font>
        <sz val="10"/>
        <color auto="1"/>
      </font>
    </ndxf>
  </rcc>
  <rcc rId="10967" sId="3" odxf="1" dxf="1">
    <nc r="K197">
      <v>0</v>
    </nc>
    <odxf>
      <font>
        <sz val="10"/>
        <color auto="1"/>
      </font>
    </odxf>
    <ndxf>
      <font>
        <sz val="10"/>
        <color auto="1"/>
      </font>
    </ndxf>
  </rcc>
  <rcc rId="10968" sId="3" odxf="1" dxf="1">
    <nc r="L197">
      <v>0</v>
    </nc>
    <odxf>
      <font>
        <sz val="10"/>
        <color auto="1"/>
      </font>
    </odxf>
    <ndxf>
      <font>
        <sz val="10"/>
        <color auto="1"/>
      </font>
    </ndxf>
  </rcc>
  <rcc rId="10969" sId="3" odxf="1" dxf="1">
    <nc r="M197">
      <v>0</v>
    </nc>
    <odxf>
      <font>
        <sz val="10"/>
        <color auto="1"/>
      </font>
    </odxf>
    <ndxf>
      <font>
        <sz val="10"/>
        <color auto="1"/>
      </font>
    </ndxf>
  </rcc>
  <rcc rId="10970" sId="3" odxf="1" dxf="1">
    <nc r="N197">
      <v>0</v>
    </nc>
    <odxf>
      <font>
        <sz val="10"/>
        <color auto="1"/>
      </font>
    </odxf>
    <ndxf>
      <font>
        <sz val="10"/>
        <color auto="1"/>
      </font>
    </ndxf>
  </rcc>
  <rcc rId="10971" sId="3" odxf="1" dxf="1">
    <nc r="O197">
      <v>0</v>
    </nc>
    <odxf>
      <font>
        <sz val="10"/>
        <color auto="1"/>
      </font>
    </odxf>
    <ndxf>
      <font>
        <sz val="10"/>
        <color auto="1"/>
      </font>
    </ndxf>
  </rcc>
  <rcc rId="10972" sId="3" odxf="1" dxf="1">
    <nc r="P197">
      <v>0</v>
    </nc>
    <odxf>
      <font>
        <sz val="10"/>
        <color auto="1"/>
      </font>
    </odxf>
    <ndxf>
      <font>
        <sz val="10"/>
        <color auto="1"/>
      </font>
    </ndxf>
  </rcc>
  <rcc rId="10973" sId="3" odxf="1" dxf="1">
    <nc r="Q197">
      <v>0</v>
    </nc>
    <odxf>
      <font>
        <sz val="10"/>
        <color auto="1"/>
      </font>
    </odxf>
    <ndxf>
      <font>
        <sz val="10"/>
        <color auto="1"/>
      </font>
    </ndxf>
  </rcc>
  <rcc rId="10974" sId="3" odxf="1" dxf="1">
    <nc r="R197">
      <v>0</v>
    </nc>
    <odxf>
      <font>
        <sz val="10"/>
        <color auto="1"/>
      </font>
    </odxf>
    <ndxf>
      <font>
        <sz val="10"/>
        <color auto="1"/>
      </font>
    </ndxf>
  </rcc>
  <rcc rId="10975" sId="3" odxf="1" dxf="1">
    <nc r="S197">
      <v>0</v>
    </nc>
    <odxf>
      <font>
        <sz val="10"/>
        <color auto="1"/>
      </font>
    </odxf>
    <ndxf>
      <font>
        <sz val="10"/>
        <color auto="1"/>
      </font>
    </ndxf>
  </rcc>
  <rcc rId="10976" sId="3" odxf="1" dxf="1">
    <nc r="T197">
      <v>0</v>
    </nc>
    <odxf>
      <font>
        <sz val="10"/>
        <color auto="1"/>
      </font>
    </odxf>
    <ndxf>
      <font>
        <sz val="10"/>
        <color auto="1"/>
      </font>
    </ndxf>
  </rcc>
  <rcc rId="10977" sId="3" odxf="1" dxf="1">
    <nc r="U197">
      <v>0</v>
    </nc>
    <odxf>
      <font>
        <sz val="10"/>
        <color auto="1"/>
      </font>
    </odxf>
    <ndxf>
      <font>
        <sz val="10"/>
        <color auto="1"/>
      </font>
    </ndxf>
  </rcc>
  <rcc rId="10978" sId="3" odxf="1" dxf="1">
    <nc r="V197">
      <v>0</v>
    </nc>
    <odxf>
      <font>
        <sz val="10"/>
        <color auto="1"/>
      </font>
    </odxf>
    <ndxf>
      <font>
        <sz val="10"/>
        <color auto="1"/>
      </font>
    </ndxf>
  </rcc>
  <rcc rId="10979" sId="3" odxf="1" dxf="1">
    <nc r="W197">
      <v>0</v>
    </nc>
    <odxf>
      <font>
        <sz val="10"/>
        <color auto="1"/>
      </font>
    </odxf>
    <ndxf>
      <font>
        <sz val="10"/>
        <color auto="1"/>
      </font>
    </ndxf>
  </rcc>
  <rcc rId="10980" sId="3" odxf="1" dxf="1">
    <nc r="X197">
      <v>0</v>
    </nc>
    <odxf>
      <font>
        <sz val="10"/>
        <color auto="1"/>
      </font>
    </odxf>
    <ndxf>
      <font>
        <sz val="10"/>
        <color auto="1"/>
      </font>
    </ndxf>
  </rcc>
  <rcc rId="10981" sId="3" odxf="1" dxf="1">
    <nc r="Y197">
      <v>0</v>
    </nc>
    <odxf>
      <font>
        <sz val="10"/>
        <color auto="1"/>
      </font>
    </odxf>
    <ndxf>
      <font>
        <sz val="10"/>
        <color auto="1"/>
      </font>
    </ndxf>
  </rcc>
  <rcc rId="10982" sId="3" odxf="1" dxf="1">
    <nc r="Z197">
      <v>0</v>
    </nc>
    <odxf>
      <font>
        <sz val="10"/>
        <color auto="1"/>
      </font>
    </odxf>
    <ndxf>
      <font>
        <sz val="10"/>
        <color auto="1"/>
      </font>
    </ndxf>
  </rcc>
  <rcc rId="10983" sId="3" odxf="1" dxf="1">
    <nc r="AA197">
      <v>0</v>
    </nc>
    <odxf>
      <font>
        <sz val="10"/>
        <color auto="1"/>
      </font>
    </odxf>
    <ndxf>
      <font>
        <sz val="10"/>
        <color auto="1"/>
      </font>
    </ndxf>
  </rcc>
  <rcc rId="10984" sId="3" odxf="1" dxf="1">
    <nc r="AB197">
      <v>0</v>
    </nc>
    <odxf>
      <font>
        <sz val="10"/>
        <color auto="1"/>
      </font>
    </odxf>
    <ndxf>
      <font>
        <sz val="10"/>
        <color auto="1"/>
      </font>
    </ndxf>
  </rcc>
  <rcc rId="10985" sId="3" odxf="1" dxf="1">
    <nc r="AC197">
      <v>0</v>
    </nc>
    <odxf>
      <font>
        <sz val="10"/>
        <color auto="1"/>
      </font>
    </odxf>
    <ndxf>
      <font>
        <sz val="10"/>
        <color auto="1"/>
      </font>
    </ndxf>
  </rcc>
  <rcc rId="10986" sId="3" odxf="1" dxf="1">
    <nc r="AD197">
      <v>0</v>
    </nc>
    <odxf>
      <font>
        <sz val="10"/>
        <color auto="1"/>
      </font>
    </odxf>
    <ndxf>
      <font>
        <sz val="10"/>
        <color auto="1"/>
      </font>
    </ndxf>
  </rcc>
  <rcc rId="10987" sId="3" odxf="1" dxf="1">
    <nc r="AE197">
      <v>0</v>
    </nc>
    <odxf>
      <font>
        <sz val="10"/>
        <color auto="1"/>
      </font>
    </odxf>
    <ndxf>
      <font>
        <sz val="10"/>
        <color auto="1"/>
      </font>
    </ndxf>
  </rcc>
  <rcc rId="10988" sId="3" odxf="1" dxf="1">
    <nc r="AF197">
      <v>0</v>
    </nc>
    <odxf>
      <font>
        <sz val="10"/>
        <color auto="1"/>
      </font>
    </odxf>
    <ndxf>
      <font>
        <sz val="10"/>
        <color auto="1"/>
      </font>
    </ndxf>
  </rcc>
  <rcc rId="10989" sId="3" odxf="1" dxf="1">
    <nc r="AG197">
      <v>0</v>
    </nc>
    <odxf>
      <font>
        <sz val="10"/>
        <color auto="1"/>
      </font>
    </odxf>
    <ndxf>
      <font>
        <sz val="10"/>
        <color auto="1"/>
      </font>
    </ndxf>
  </rcc>
  <rcc rId="10990" sId="3" odxf="1" dxf="1">
    <nc r="AH197">
      <v>0</v>
    </nc>
    <odxf>
      <font>
        <sz val="10"/>
        <color auto="1"/>
      </font>
    </odxf>
    <ndxf>
      <font>
        <sz val="10"/>
        <color auto="1"/>
      </font>
    </ndxf>
  </rcc>
  <rcc rId="10991" sId="3" odxf="1" dxf="1">
    <nc r="AI197">
      <v>0</v>
    </nc>
    <odxf>
      <font>
        <sz val="10"/>
        <color auto="1"/>
      </font>
    </odxf>
    <ndxf>
      <font>
        <sz val="10"/>
        <color auto="1"/>
      </font>
    </ndxf>
  </rcc>
  <rcc rId="10992" sId="3" odxf="1" dxf="1">
    <nc r="AJ197">
      <v>0</v>
    </nc>
    <odxf>
      <font>
        <sz val="10"/>
        <color auto="1"/>
      </font>
    </odxf>
    <ndxf>
      <font>
        <sz val="10"/>
        <color auto="1"/>
      </font>
    </ndxf>
  </rcc>
  <rcc rId="10993" sId="3" odxf="1" dxf="1">
    <nc r="AK197">
      <v>0</v>
    </nc>
    <odxf>
      <font>
        <sz val="10"/>
        <color auto="1"/>
      </font>
    </odxf>
    <ndxf>
      <font>
        <sz val="10"/>
        <color auto="1"/>
      </font>
    </ndxf>
  </rcc>
  <rcc rId="10994" sId="3" odxf="1" dxf="1">
    <nc r="AL197">
      <v>0</v>
    </nc>
    <odxf>
      <font>
        <sz val="10"/>
        <color auto="1"/>
      </font>
    </odxf>
    <ndxf>
      <font>
        <sz val="10"/>
        <color auto="1"/>
      </font>
    </ndxf>
  </rcc>
  <rcc rId="10995" sId="3" odxf="1" dxf="1">
    <nc r="AM197">
      <v>0</v>
    </nc>
    <odxf>
      <font>
        <sz val="10"/>
        <color auto="1"/>
      </font>
    </odxf>
    <ndxf>
      <font>
        <sz val="10"/>
        <color auto="1"/>
      </font>
    </ndxf>
  </rcc>
  <rcc rId="10996" sId="3" odxf="1" dxf="1">
    <nc r="AN197">
      <v>0</v>
    </nc>
    <odxf>
      <font>
        <sz val="10"/>
        <color auto="1"/>
      </font>
    </odxf>
    <ndxf>
      <font>
        <sz val="10"/>
        <color auto="1"/>
      </font>
    </ndxf>
  </rcc>
  <rcc rId="10997" sId="3" odxf="1" dxf="1">
    <nc r="AO197">
      <v>0</v>
    </nc>
    <odxf>
      <font>
        <sz val="10"/>
        <color auto="1"/>
      </font>
    </odxf>
    <ndxf>
      <font>
        <sz val="10"/>
        <color auto="1"/>
      </font>
    </ndxf>
  </rcc>
  <rcc rId="10998" sId="3" odxf="1" dxf="1">
    <nc r="AP197">
      <v>0</v>
    </nc>
    <odxf>
      <font>
        <sz val="10"/>
        <color auto="1"/>
      </font>
    </odxf>
    <ndxf>
      <font>
        <sz val="10"/>
        <color auto="1"/>
      </font>
    </ndxf>
  </rcc>
  <rcc rId="10999" sId="3" odxf="1" dxf="1">
    <nc r="AQ197">
      <v>0</v>
    </nc>
    <odxf>
      <font>
        <sz val="10"/>
        <color auto="1"/>
      </font>
    </odxf>
    <ndxf>
      <font>
        <sz val="10"/>
        <color auto="1"/>
      </font>
    </ndxf>
  </rcc>
  <rcc rId="11000" sId="3" odxf="1" dxf="1">
    <nc r="AR197">
      <v>0</v>
    </nc>
    <odxf>
      <font>
        <sz val="10"/>
        <color auto="1"/>
      </font>
    </odxf>
    <ndxf>
      <font>
        <sz val="10"/>
        <color auto="1"/>
      </font>
    </ndxf>
  </rcc>
  <rcc rId="11001" sId="3" odxf="1" dxf="1">
    <nc r="AS197">
      <v>0</v>
    </nc>
    <odxf>
      <font>
        <sz val="10"/>
        <color auto="1"/>
      </font>
    </odxf>
    <ndxf>
      <font>
        <sz val="10"/>
        <color auto="1"/>
      </font>
    </ndxf>
  </rcc>
  <rcc rId="11002" sId="3" odxf="1" dxf="1">
    <nc r="AT197">
      <v>0</v>
    </nc>
    <odxf>
      <font>
        <sz val="10"/>
        <color auto="1"/>
      </font>
    </odxf>
    <ndxf>
      <font>
        <sz val="10"/>
        <color auto="1"/>
      </font>
    </ndxf>
  </rcc>
  <rcc rId="11003" sId="3" odxf="1" dxf="1">
    <nc r="AU197">
      <v>0</v>
    </nc>
    <odxf>
      <font>
        <sz val="10"/>
        <color auto="1"/>
      </font>
    </odxf>
    <ndxf>
      <font>
        <sz val="10"/>
        <color auto="1"/>
      </font>
    </ndxf>
  </rcc>
  <rcc rId="11004" sId="3" odxf="1" dxf="1">
    <nc r="AV197">
      <v>0</v>
    </nc>
    <odxf>
      <font>
        <sz val="10"/>
        <color auto="1"/>
      </font>
    </odxf>
    <ndxf>
      <font>
        <sz val="10"/>
        <color auto="1"/>
      </font>
    </ndxf>
  </rcc>
  <rcc rId="11005" sId="3" odxf="1" dxf="1">
    <nc r="AW197">
      <v>0</v>
    </nc>
    <odxf>
      <font>
        <sz val="10"/>
        <color auto="1"/>
      </font>
    </odxf>
    <ndxf>
      <font>
        <sz val="10"/>
        <color auto="1"/>
      </font>
    </ndxf>
  </rcc>
  <rcc rId="11006" sId="3" odxf="1" dxf="1">
    <nc r="AX197">
      <v>0</v>
    </nc>
    <odxf>
      <font>
        <sz val="10"/>
        <color auto="1"/>
      </font>
    </odxf>
    <ndxf>
      <font>
        <sz val="10"/>
        <color auto="1"/>
      </font>
    </ndxf>
  </rcc>
  <rcc rId="11007" sId="3" odxf="1" dxf="1">
    <nc r="AY197">
      <v>0</v>
    </nc>
    <odxf>
      <font>
        <sz val="10"/>
        <color auto="1"/>
      </font>
    </odxf>
    <ndxf>
      <font>
        <sz val="10"/>
        <color auto="1"/>
      </font>
    </ndxf>
  </rcc>
  <rcc rId="11008" sId="3" odxf="1" dxf="1">
    <nc r="AZ197">
      <v>0</v>
    </nc>
    <odxf>
      <font>
        <sz val="10"/>
        <color auto="1"/>
      </font>
    </odxf>
    <ndxf>
      <font>
        <sz val="10"/>
        <color auto="1"/>
      </font>
    </ndxf>
  </rcc>
  <rcc rId="11009" sId="3" odxf="1" dxf="1">
    <nc r="BA1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010" sId="3" odxf="1" dxf="1">
    <nc r="BB197">
      <v>0</v>
    </nc>
    <odxf>
      <font>
        <sz val="10"/>
        <color auto="1"/>
      </font>
    </odxf>
    <ndxf>
      <font>
        <sz val="10"/>
        <color auto="1"/>
      </font>
    </ndxf>
  </rcc>
  <rcc rId="11011" sId="3" odxf="1" dxf="1">
    <nc r="BC1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012" sId="3" odxf="1" dxf="1">
    <nc r="BD197">
      <v>0</v>
    </nc>
    <odxf>
      <font>
        <sz val="10"/>
        <color auto="1"/>
      </font>
    </odxf>
    <ndxf>
      <font>
        <sz val="10"/>
        <color auto="1"/>
      </font>
    </ndxf>
  </rcc>
  <rcc rId="11013" sId="3" odxf="1" dxf="1">
    <nc r="BE1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014" sId="3" odxf="1" dxf="1">
    <nc r="BF197">
      <v>6.3</v>
    </nc>
    <odxf>
      <font>
        <sz val="10"/>
        <color auto="1"/>
      </font>
    </odxf>
    <ndxf>
      <font>
        <sz val="10"/>
        <color auto="1"/>
      </font>
    </ndxf>
  </rcc>
  <rcc rId="11015" sId="3" odxf="1" dxf="1">
    <nc r="BG197">
      <v>32.5</v>
    </nc>
    <odxf>
      <font>
        <sz val="10"/>
        <color auto="1"/>
      </font>
    </odxf>
    <ndxf>
      <font>
        <sz val="10"/>
        <color auto="1"/>
      </font>
    </ndxf>
  </rcc>
  <rcc rId="11016" sId="3" odxf="1" dxf="1">
    <nc r="BH197">
      <v>0</v>
    </nc>
    <odxf>
      <font>
        <sz val="10"/>
        <color auto="1"/>
      </font>
    </odxf>
    <ndxf>
      <font>
        <sz val="10"/>
        <color auto="1"/>
      </font>
    </ndxf>
  </rcc>
  <rfmt sheetId="3" sqref="A197:XFD197" start="0" length="0">
    <dxf>
      <alignment vertical="center" wrapText="1"/>
    </dxf>
  </rfmt>
  <rfmt sheetId="3" sqref="A198" start="0" length="0">
    <dxf>
      <font>
        <sz val="10"/>
        <color auto="1"/>
      </font>
    </dxf>
  </rfmt>
  <rcc rId="11017" sId="3" odxf="1" dxf="1">
    <oc r="B198" t="inlineStr">
      <is>
        <t>Vĩnh Long</t>
      </is>
    </oc>
    <nc r="B198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98" start="0" length="0">
    <dxf>
      <font>
        <sz val="10"/>
        <color auto="1"/>
      </font>
    </dxf>
  </rfmt>
  <rfmt sheetId="3" sqref="D198" start="0" length="0">
    <dxf>
      <font>
        <sz val="10"/>
        <color auto="1"/>
      </font>
    </dxf>
  </rfmt>
  <rcc rId="11018" sId="3" odxf="1" dxf="1">
    <oc r="E198" t="inlineStr">
      <is>
        <t>NMĐMT VNECO VĨNH LONG</t>
      </is>
    </oc>
    <nc r="E198" t="inlineStr">
      <is>
        <t>NMĐMT VĨNH HẢO 6</t>
      </is>
    </nc>
    <odxf>
      <font>
        <sz val="10"/>
        <color auto="1"/>
      </font>
    </odxf>
    <ndxf>
      <font>
        <sz val="10"/>
        <color auto="1"/>
      </font>
    </ndxf>
  </rcc>
  <rfmt sheetId="3" sqref="F198" start="0" length="0">
    <dxf>
      <font>
        <sz val="10"/>
        <color auto="1"/>
      </font>
    </dxf>
  </rfmt>
  <rcc rId="11019" sId="3" odxf="1" dxf="1">
    <nc r="G19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020" sId="3" odxf="1" dxf="1">
    <nc r="H198">
      <v>196.1</v>
    </nc>
    <odxf>
      <font>
        <sz val="10"/>
        <color auto="1"/>
      </font>
    </odxf>
    <ndxf>
      <font>
        <sz val="10"/>
        <color auto="1"/>
      </font>
    </ndxf>
  </rcc>
  <rfmt sheetId="3" sqref="I198" start="0" length="0">
    <dxf>
      <font>
        <sz val="10"/>
        <color auto="1"/>
      </font>
    </dxf>
  </rfmt>
  <rcc rId="11021" sId="3" odxf="1" dxf="1">
    <nc r="J198">
      <v>0.1</v>
    </nc>
    <odxf>
      <font>
        <sz val="10"/>
        <color auto="1"/>
      </font>
    </odxf>
    <ndxf>
      <font>
        <sz val="10"/>
        <color auto="1"/>
      </font>
    </ndxf>
  </rcc>
  <rcc rId="11022" sId="3" odxf="1" dxf="1">
    <nc r="K198">
      <v>0.1</v>
    </nc>
    <odxf>
      <font>
        <sz val="10"/>
        <color auto="1"/>
      </font>
    </odxf>
    <ndxf>
      <font>
        <sz val="10"/>
        <color auto="1"/>
      </font>
    </ndxf>
  </rcc>
  <rcc rId="11023" sId="3" odxf="1" dxf="1">
    <nc r="L198">
      <v>0.1</v>
    </nc>
    <odxf>
      <font>
        <sz val="10"/>
        <color auto="1"/>
      </font>
    </odxf>
    <ndxf>
      <font>
        <sz val="10"/>
        <color auto="1"/>
      </font>
    </ndxf>
  </rcc>
  <rcc rId="11024" sId="3" odxf="1" dxf="1">
    <nc r="M198">
      <v>0.1</v>
    </nc>
    <odxf>
      <font>
        <sz val="10"/>
        <color auto="1"/>
      </font>
    </odxf>
    <ndxf>
      <font>
        <sz val="10"/>
        <color auto="1"/>
      </font>
    </ndxf>
  </rcc>
  <rcc rId="11025" sId="3" odxf="1" dxf="1">
    <nc r="N198">
      <v>0.1</v>
    </nc>
    <odxf>
      <font>
        <sz val="10"/>
        <color auto="1"/>
      </font>
    </odxf>
    <ndxf>
      <font>
        <sz val="10"/>
        <color auto="1"/>
      </font>
    </ndxf>
  </rcc>
  <rcc rId="11026" sId="3" odxf="1" dxf="1">
    <nc r="O198">
      <v>0.1</v>
    </nc>
    <odxf>
      <font>
        <sz val="10"/>
        <color auto="1"/>
      </font>
    </odxf>
    <ndxf>
      <font>
        <sz val="10"/>
        <color auto="1"/>
      </font>
    </ndxf>
  </rcc>
  <rcc rId="11027" sId="3" odxf="1" dxf="1">
    <nc r="P198">
      <v>0.1</v>
    </nc>
    <odxf>
      <font>
        <sz val="10"/>
        <color auto="1"/>
      </font>
    </odxf>
    <ndxf>
      <font>
        <sz val="10"/>
        <color auto="1"/>
      </font>
    </ndxf>
  </rcc>
  <rcc rId="11028" sId="3" odxf="1" dxf="1">
    <nc r="Q198">
      <v>0.1</v>
    </nc>
    <odxf>
      <font>
        <sz val="10"/>
        <color auto="1"/>
      </font>
    </odxf>
    <ndxf>
      <font>
        <sz val="10"/>
        <color auto="1"/>
      </font>
    </ndxf>
  </rcc>
  <rcc rId="11029" sId="3" odxf="1" dxf="1">
    <nc r="R198">
      <v>0.1</v>
    </nc>
    <odxf>
      <font>
        <sz val="10"/>
        <color auto="1"/>
      </font>
    </odxf>
    <ndxf>
      <font>
        <sz val="10"/>
        <color auto="1"/>
      </font>
    </ndxf>
  </rcc>
  <rcc rId="11030" sId="3" odxf="1" dxf="1">
    <nc r="S198">
      <v>0.1</v>
    </nc>
    <odxf>
      <font>
        <sz val="10"/>
        <color auto="1"/>
      </font>
    </odxf>
    <ndxf>
      <font>
        <sz val="10"/>
        <color auto="1"/>
      </font>
    </ndxf>
  </rcc>
  <rcc rId="11031" sId="3" odxf="1" dxf="1">
    <nc r="T198">
      <v>0.1</v>
    </nc>
    <odxf>
      <font>
        <sz val="10"/>
        <color auto="1"/>
      </font>
    </odxf>
    <ndxf>
      <font>
        <sz val="10"/>
        <color auto="1"/>
      </font>
    </ndxf>
  </rcc>
  <rcc rId="11032" sId="3" odxf="1" dxf="1">
    <nc r="U198">
      <v>2</v>
    </nc>
    <odxf>
      <font>
        <sz val="10"/>
        <color auto="1"/>
      </font>
    </odxf>
    <ndxf>
      <font>
        <sz val="10"/>
        <color auto="1"/>
      </font>
    </ndxf>
  </rcc>
  <rcc rId="11033" sId="3" odxf="1" dxf="1">
    <nc r="V198">
      <v>5.9</v>
    </nc>
    <odxf>
      <font>
        <sz val="10"/>
        <color auto="1"/>
      </font>
    </odxf>
    <ndxf>
      <font>
        <sz val="10"/>
        <color auto="1"/>
      </font>
    </ndxf>
  </rcc>
  <rcc rId="11034" sId="3" odxf="1" dxf="1">
    <nc r="W198">
      <v>20.2</v>
    </nc>
    <odxf>
      <font>
        <sz val="10"/>
        <color auto="1"/>
      </font>
    </odxf>
    <ndxf>
      <font>
        <sz val="10"/>
        <color auto="1"/>
      </font>
    </ndxf>
  </rcc>
  <rcc rId="11035" sId="3" odxf="1" dxf="1">
    <nc r="X198">
      <v>22.8</v>
    </nc>
    <odxf>
      <font>
        <sz val="10"/>
        <color auto="1"/>
      </font>
    </odxf>
    <ndxf>
      <font>
        <sz val="10"/>
        <color auto="1"/>
      </font>
    </ndxf>
  </rcc>
  <rcc rId="11036" sId="3" odxf="1" dxf="1">
    <nc r="Y198">
      <v>16.100000000000001</v>
    </nc>
    <odxf>
      <font>
        <sz val="10"/>
        <color auto="1"/>
      </font>
    </odxf>
    <ndxf>
      <font>
        <sz val="10"/>
        <color auto="1"/>
      </font>
    </ndxf>
  </rcc>
  <rcc rId="11037" sId="3" odxf="1" dxf="1">
    <nc r="Z198">
      <v>25.9</v>
    </nc>
    <odxf>
      <font>
        <sz val="10"/>
        <color auto="1"/>
      </font>
    </odxf>
    <ndxf>
      <font>
        <sz val="10"/>
        <color auto="1"/>
      </font>
    </ndxf>
  </rcc>
  <rcc rId="11038" sId="3" odxf="1" dxf="1">
    <nc r="AA198">
      <v>20.6</v>
    </nc>
    <odxf>
      <font>
        <sz val="10"/>
        <color auto="1"/>
      </font>
    </odxf>
    <ndxf>
      <font>
        <sz val="10"/>
        <color auto="1"/>
      </font>
    </ndxf>
  </rcc>
  <rcc rId="11039" sId="3" odxf="1" dxf="1">
    <nc r="AB198">
      <v>27.6</v>
    </nc>
    <odxf>
      <font>
        <sz val="10"/>
        <color auto="1"/>
      </font>
    </odxf>
    <ndxf>
      <font>
        <sz val="10"/>
        <color auto="1"/>
      </font>
    </ndxf>
  </rcc>
  <rcc rId="11040" sId="3" odxf="1" dxf="1">
    <nc r="AC198">
      <v>10.3</v>
    </nc>
    <odxf>
      <font>
        <sz val="10"/>
        <color auto="1"/>
      </font>
    </odxf>
    <ndxf>
      <font>
        <sz val="10"/>
        <color auto="1"/>
      </font>
    </ndxf>
  </rcc>
  <rcc rId="11041" sId="3" odxf="1" dxf="1">
    <nc r="AD198">
      <v>25</v>
    </nc>
    <odxf>
      <font>
        <sz val="10"/>
        <color auto="1"/>
      </font>
    </odxf>
    <ndxf>
      <font>
        <sz val="10"/>
        <color auto="1"/>
      </font>
    </ndxf>
  </rcc>
  <rcc rId="11042" sId="3" odxf="1" dxf="1">
    <nc r="AE198">
      <v>35.6</v>
    </nc>
    <odxf>
      <font>
        <sz val="10"/>
        <color auto="1"/>
      </font>
    </odxf>
    <ndxf>
      <font>
        <sz val="10"/>
        <color auto="1"/>
      </font>
    </ndxf>
  </rcc>
  <rcc rId="11043" sId="3" odxf="1" dxf="1">
    <nc r="AF198">
      <v>29</v>
    </nc>
    <odxf>
      <font>
        <sz val="10"/>
        <color auto="1"/>
      </font>
    </odxf>
    <ndxf>
      <font>
        <sz val="10"/>
        <color auto="1"/>
      </font>
    </ndxf>
  </rcc>
  <rcc rId="11044" sId="3" odxf="1" dxf="1">
    <nc r="AG198">
      <v>28.2</v>
    </nc>
    <odxf>
      <font>
        <sz val="10"/>
        <color auto="1"/>
      </font>
    </odxf>
    <ndxf>
      <font>
        <sz val="10"/>
        <color auto="1"/>
      </font>
    </ndxf>
  </rcc>
  <rcc rId="11045" sId="3" odxf="1" dxf="1">
    <nc r="AH198">
      <v>32.700000000000003</v>
    </nc>
    <odxf>
      <font>
        <sz val="10"/>
        <color auto="1"/>
      </font>
    </odxf>
    <ndxf>
      <font>
        <sz val="10"/>
        <color auto="1"/>
      </font>
    </ndxf>
  </rcc>
  <rcc rId="11046" sId="3" odxf="1" dxf="1">
    <nc r="AI198">
      <v>21</v>
    </nc>
    <odxf>
      <font>
        <sz val="10"/>
        <color auto="1"/>
      </font>
    </odxf>
    <ndxf>
      <font>
        <sz val="10"/>
        <color auto="1"/>
      </font>
    </ndxf>
  </rcc>
  <rcc rId="11047" sId="3" odxf="1" dxf="1">
    <nc r="AJ198">
      <v>23.1</v>
    </nc>
    <odxf>
      <font>
        <sz val="10"/>
        <color auto="1"/>
      </font>
    </odxf>
    <ndxf>
      <font>
        <sz val="10"/>
        <color auto="1"/>
      </font>
    </ndxf>
  </rcc>
  <rcc rId="11048" sId="3" odxf="1" dxf="1">
    <nc r="AK198">
      <v>26.4</v>
    </nc>
    <odxf>
      <font>
        <sz val="10"/>
        <color auto="1"/>
      </font>
    </odxf>
    <ndxf>
      <font>
        <sz val="10"/>
        <color auto="1"/>
      </font>
    </ndxf>
  </rcc>
  <rcc rId="11049" sId="3" odxf="1" dxf="1">
    <nc r="AL198">
      <v>10.7</v>
    </nc>
    <odxf>
      <font>
        <sz val="10"/>
        <color auto="1"/>
      </font>
    </odxf>
    <ndxf>
      <font>
        <sz val="10"/>
        <color auto="1"/>
      </font>
    </ndxf>
  </rcc>
  <rcc rId="11050" sId="3" odxf="1" dxf="1">
    <nc r="AM198">
      <v>5.5</v>
    </nc>
    <odxf>
      <font>
        <sz val="10"/>
        <color auto="1"/>
      </font>
    </odxf>
    <ndxf>
      <font>
        <sz val="10"/>
        <color auto="1"/>
      </font>
    </ndxf>
  </rcc>
  <rcc rId="11051" sId="3" odxf="1" dxf="1">
    <nc r="AN198">
      <v>20.3</v>
    </nc>
    <odxf>
      <font>
        <sz val="10"/>
        <color auto="1"/>
      </font>
    </odxf>
    <ndxf>
      <font>
        <sz val="10"/>
        <color auto="1"/>
      </font>
    </ndxf>
  </rcc>
  <rcc rId="11052" sId="3" odxf="1" dxf="1">
    <nc r="AO198">
      <v>4.5999999999999996</v>
    </nc>
    <odxf>
      <font>
        <sz val="10"/>
        <color auto="1"/>
      </font>
    </odxf>
    <ndxf>
      <font>
        <sz val="10"/>
        <color auto="1"/>
      </font>
    </ndxf>
  </rcc>
  <rcc rId="11053" sId="3" odxf="1" dxf="1">
    <nc r="AP198">
      <v>4.5999999999999996</v>
    </nc>
    <odxf>
      <font>
        <sz val="10"/>
        <color auto="1"/>
      </font>
    </odxf>
    <ndxf>
      <font>
        <sz val="10"/>
        <color auto="1"/>
      </font>
    </ndxf>
  </rcc>
  <rcc rId="11054" sId="3" odxf="1" dxf="1">
    <nc r="AQ198">
      <v>0.6</v>
    </nc>
    <odxf>
      <font>
        <sz val="10"/>
        <color auto="1"/>
      </font>
    </odxf>
    <ndxf>
      <font>
        <sz val="10"/>
        <color auto="1"/>
      </font>
    </ndxf>
  </rcc>
  <rcc rId="11055" sId="3" odxf="1" dxf="1">
    <nc r="AR198">
      <v>0.1</v>
    </nc>
    <odxf>
      <font>
        <sz val="10"/>
        <color auto="1"/>
      </font>
    </odxf>
    <ndxf>
      <font>
        <sz val="10"/>
        <color auto="1"/>
      </font>
    </ndxf>
  </rcc>
  <rcc rId="11056" sId="3" odxf="1" dxf="1">
    <nc r="AS198">
      <v>0.1</v>
    </nc>
    <odxf>
      <font>
        <sz val="10"/>
        <color auto="1"/>
      </font>
    </odxf>
    <ndxf>
      <font>
        <sz val="10"/>
        <color auto="1"/>
      </font>
    </ndxf>
  </rcc>
  <rcc rId="11057" sId="3" odxf="1" dxf="1">
    <nc r="AT198">
      <v>0.1</v>
    </nc>
    <odxf>
      <font>
        <sz val="10"/>
        <color auto="1"/>
      </font>
    </odxf>
    <ndxf>
      <font>
        <sz val="10"/>
        <color auto="1"/>
      </font>
    </ndxf>
  </rcc>
  <rcc rId="11058" sId="3" odxf="1" dxf="1">
    <nc r="AU198">
      <v>0.1</v>
    </nc>
    <odxf>
      <font>
        <sz val="10"/>
        <color auto="1"/>
      </font>
    </odxf>
    <ndxf>
      <font>
        <sz val="10"/>
        <color auto="1"/>
      </font>
    </ndxf>
  </rcc>
  <rcc rId="11059" sId="3" odxf="1" dxf="1">
    <nc r="AV198">
      <v>0.1</v>
    </nc>
    <odxf>
      <font>
        <sz val="10"/>
        <color auto="1"/>
      </font>
    </odxf>
    <ndxf>
      <font>
        <sz val="10"/>
        <color auto="1"/>
      </font>
    </ndxf>
  </rcc>
  <rcc rId="11060" sId="3" odxf="1" dxf="1">
    <nc r="AW198">
      <v>0.1</v>
    </nc>
    <odxf>
      <font>
        <sz val="10"/>
        <color auto="1"/>
      </font>
    </odxf>
    <ndxf>
      <font>
        <sz val="10"/>
        <color auto="1"/>
      </font>
    </ndxf>
  </rcc>
  <rcc rId="11061" sId="3" odxf="1" dxf="1">
    <nc r="AX198">
      <v>0.1</v>
    </nc>
    <odxf>
      <font>
        <sz val="10"/>
        <color auto="1"/>
      </font>
    </odxf>
    <ndxf>
      <font>
        <sz val="10"/>
        <color auto="1"/>
      </font>
    </ndxf>
  </rcc>
  <rcc rId="11062" sId="3" odxf="1" dxf="1">
    <nc r="AY198">
      <v>0.1</v>
    </nc>
    <odxf>
      <font>
        <sz val="10"/>
        <color auto="1"/>
      </font>
    </odxf>
    <ndxf>
      <font>
        <sz val="10"/>
        <color auto="1"/>
      </font>
    </ndxf>
  </rcc>
  <rcc rId="11063" sId="3" odxf="1" dxf="1">
    <nc r="AZ198">
      <v>0.1</v>
    </nc>
    <odxf>
      <font>
        <sz val="10"/>
        <color auto="1"/>
      </font>
    </odxf>
    <ndxf>
      <font>
        <sz val="10"/>
        <color auto="1"/>
      </font>
    </ndxf>
  </rcc>
  <rcc rId="11064" sId="3" odxf="1" dxf="1">
    <nc r="BA1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065" sId="3" odxf="1" dxf="1">
    <nc r="BB198">
      <v>0.1</v>
    </nc>
    <odxf>
      <font>
        <sz val="10"/>
        <color auto="1"/>
      </font>
    </odxf>
    <ndxf>
      <font>
        <sz val="10"/>
        <color auto="1"/>
      </font>
    </ndxf>
  </rcc>
  <rcc rId="11066" sId="3" odxf="1" dxf="1">
    <nc r="BC1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067" sId="3" odxf="1" dxf="1">
    <nc r="BD198">
      <v>0.1</v>
    </nc>
    <odxf>
      <font>
        <sz val="10"/>
        <color auto="1"/>
      </font>
    </odxf>
    <ndxf>
      <font>
        <sz val="10"/>
        <color auto="1"/>
      </font>
    </ndxf>
  </rcc>
  <rcc rId="11068" sId="3" odxf="1" dxf="1">
    <nc r="BE1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069" sId="3" odxf="1" dxf="1">
    <nc r="BF198">
      <v>8.1999999999999993</v>
    </nc>
    <odxf>
      <font>
        <sz val="10"/>
        <color auto="1"/>
      </font>
    </odxf>
    <ndxf>
      <font>
        <sz val="10"/>
        <color auto="1"/>
      </font>
    </ndxf>
  </rcc>
  <rcc rId="11070" sId="3" odxf="1" dxf="1">
    <nc r="BG198">
      <v>39.4</v>
    </nc>
    <odxf>
      <font>
        <sz val="10"/>
        <color auto="1"/>
      </font>
    </odxf>
    <ndxf>
      <font>
        <sz val="10"/>
        <color auto="1"/>
      </font>
    </ndxf>
  </rcc>
  <rcc rId="11071" sId="3" odxf="1" dxf="1">
    <nc r="BH198">
      <v>0</v>
    </nc>
    <odxf>
      <font>
        <sz val="10"/>
        <color auto="1"/>
      </font>
    </odxf>
    <ndxf>
      <font>
        <sz val="10"/>
        <color auto="1"/>
      </font>
    </ndxf>
  </rcc>
  <rfmt sheetId="3" sqref="A198:XFD198" start="0" length="0">
    <dxf>
      <alignment vertical="center" wrapText="1"/>
    </dxf>
  </rfmt>
  <rfmt sheetId="3" sqref="A199" start="0" length="0">
    <dxf>
      <font>
        <sz val="10"/>
        <color auto="1"/>
      </font>
    </dxf>
  </rfmt>
  <rcc rId="11072" sId="3" odxf="1" dxf="1">
    <oc r="B199" t="inlineStr">
      <is>
        <t>Vĩnh Long</t>
      </is>
    </oc>
    <nc r="B199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199" start="0" length="0">
    <dxf>
      <font>
        <sz val="10"/>
        <color auto="1"/>
      </font>
    </dxf>
  </rfmt>
  <rfmt sheetId="3" sqref="D199" start="0" length="0">
    <dxf>
      <font>
        <sz val="10"/>
        <color auto="1"/>
      </font>
    </dxf>
  </rfmt>
  <rcc rId="11073" sId="3" odxf="1" dxf="1">
    <oc r="E199" t="inlineStr">
      <is>
        <t>NMĐMT VNECO VĨNH LONG</t>
      </is>
    </oc>
    <nc r="E199" t="inlineStr">
      <is>
        <t>NMĐMT VĨNH HẢO 6</t>
      </is>
    </nc>
    <odxf>
      <font>
        <sz val="10"/>
        <color auto="1"/>
      </font>
    </odxf>
    <ndxf>
      <font>
        <sz val="10"/>
        <color auto="1"/>
      </font>
    </ndxf>
  </rcc>
  <rfmt sheetId="3" sqref="F199" start="0" length="0">
    <dxf>
      <font>
        <sz val="10"/>
        <color auto="1"/>
      </font>
    </dxf>
  </rfmt>
  <rcc rId="11074" sId="3" odxf="1" dxf="1">
    <nc r="G19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075" sId="3" odxf="1" dxf="1">
    <nc r="H199">
      <v>196.1</v>
    </nc>
    <odxf>
      <font>
        <sz val="10"/>
        <color auto="1"/>
      </font>
    </odxf>
    <ndxf>
      <font>
        <sz val="10"/>
        <color auto="1"/>
      </font>
    </ndxf>
  </rcc>
  <rfmt sheetId="3" sqref="I199" start="0" length="0">
    <dxf>
      <font>
        <sz val="10"/>
        <color auto="1"/>
      </font>
    </dxf>
  </rfmt>
  <rcc rId="11076" sId="3" odxf="1" dxf="1">
    <nc r="J199">
      <v>-0.3</v>
    </nc>
    <odxf>
      <font>
        <sz val="10"/>
        <color auto="1"/>
      </font>
    </odxf>
    <ndxf>
      <font>
        <sz val="10"/>
        <color auto="1"/>
      </font>
    </ndxf>
  </rcc>
  <rcc rId="11077" sId="3" odxf="1" dxf="1">
    <nc r="K199">
      <v>-0.2</v>
    </nc>
    <odxf>
      <font>
        <sz val="10"/>
        <color auto="1"/>
      </font>
    </odxf>
    <ndxf>
      <font>
        <sz val="10"/>
        <color auto="1"/>
      </font>
    </ndxf>
  </rcc>
  <rcc rId="11078" sId="3" odxf="1" dxf="1">
    <nc r="L199">
      <v>-0.2</v>
    </nc>
    <odxf>
      <font>
        <sz val="10"/>
        <color auto="1"/>
      </font>
    </odxf>
    <ndxf>
      <font>
        <sz val="10"/>
        <color auto="1"/>
      </font>
    </ndxf>
  </rcc>
  <rcc rId="11079" sId="3" odxf="1" dxf="1">
    <nc r="M199">
      <v>-0.2</v>
    </nc>
    <odxf>
      <font>
        <sz val="10"/>
        <color auto="1"/>
      </font>
    </odxf>
    <ndxf>
      <font>
        <sz val="10"/>
        <color auto="1"/>
      </font>
    </ndxf>
  </rcc>
  <rcc rId="11080" sId="3" odxf="1" dxf="1">
    <nc r="N199">
      <v>-0.2</v>
    </nc>
    <odxf>
      <font>
        <sz val="10"/>
        <color auto="1"/>
      </font>
    </odxf>
    <ndxf>
      <font>
        <sz val="10"/>
        <color auto="1"/>
      </font>
    </ndxf>
  </rcc>
  <rcc rId="11081" sId="3" odxf="1" dxf="1">
    <nc r="O199">
      <v>-0.2</v>
    </nc>
    <odxf>
      <font>
        <sz val="10"/>
        <color auto="1"/>
      </font>
    </odxf>
    <ndxf>
      <font>
        <sz val="10"/>
        <color auto="1"/>
      </font>
    </ndxf>
  </rcc>
  <rcc rId="11082" sId="3" odxf="1" dxf="1">
    <nc r="P199">
      <v>-0.2</v>
    </nc>
    <odxf>
      <font>
        <sz val="10"/>
        <color auto="1"/>
      </font>
    </odxf>
    <ndxf>
      <font>
        <sz val="10"/>
        <color auto="1"/>
      </font>
    </ndxf>
  </rcc>
  <rcc rId="11083" sId="3" odxf="1" dxf="1">
    <nc r="Q199">
      <v>-0.2</v>
    </nc>
    <odxf>
      <font>
        <sz val="10"/>
        <color auto="1"/>
      </font>
    </odxf>
    <ndxf>
      <font>
        <sz val="10"/>
        <color auto="1"/>
      </font>
    </ndxf>
  </rcc>
  <rcc rId="11084" sId="3" odxf="1" dxf="1">
    <nc r="R199">
      <v>-0.2</v>
    </nc>
    <odxf>
      <font>
        <sz val="10"/>
        <color auto="1"/>
      </font>
    </odxf>
    <ndxf>
      <font>
        <sz val="10"/>
        <color auto="1"/>
      </font>
    </ndxf>
  </rcc>
  <rcc rId="11085" sId="3" odxf="1" dxf="1">
    <nc r="S199">
      <v>-0.2</v>
    </nc>
    <odxf>
      <font>
        <sz val="10"/>
        <color auto="1"/>
      </font>
    </odxf>
    <ndxf>
      <font>
        <sz val="10"/>
        <color auto="1"/>
      </font>
    </ndxf>
  </rcc>
  <rcc rId="11086" sId="3" odxf="1" dxf="1">
    <nc r="T199">
      <v>-0.2</v>
    </nc>
    <odxf>
      <font>
        <sz val="10"/>
        <color auto="1"/>
      </font>
    </odxf>
    <ndxf>
      <font>
        <sz val="10"/>
        <color auto="1"/>
      </font>
    </ndxf>
  </rcc>
  <rcc rId="11087" sId="3" odxf="1" dxf="1">
    <nc r="U199">
      <v>0.1</v>
    </nc>
    <odxf>
      <font>
        <sz val="10"/>
        <color auto="1"/>
      </font>
    </odxf>
    <ndxf>
      <font>
        <sz val="10"/>
        <color auto="1"/>
      </font>
    </ndxf>
  </rcc>
  <rcc rId="11088" sId="3" odxf="1" dxf="1">
    <nc r="V199">
      <v>0.2</v>
    </nc>
    <odxf>
      <font>
        <sz val="10"/>
        <color auto="1"/>
      </font>
    </odxf>
    <ndxf>
      <font>
        <sz val="10"/>
        <color auto="1"/>
      </font>
    </ndxf>
  </rcc>
  <rcc rId="11089" sId="3" odxf="1" dxf="1">
    <nc r="W199">
      <v>0.9</v>
    </nc>
    <odxf>
      <font>
        <sz val="10"/>
        <color auto="1"/>
      </font>
    </odxf>
    <ndxf>
      <font>
        <sz val="10"/>
        <color auto="1"/>
      </font>
    </ndxf>
  </rcc>
  <rcc rId="11090" sId="3" odxf="1" dxf="1">
    <nc r="X199">
      <v>1.2</v>
    </nc>
    <odxf>
      <font>
        <sz val="10"/>
        <color auto="1"/>
      </font>
    </odxf>
    <ndxf>
      <font>
        <sz val="10"/>
        <color auto="1"/>
      </font>
    </ndxf>
  </rcc>
  <rcc rId="11091" sId="3" odxf="1" dxf="1">
    <nc r="Y199">
      <v>0.5</v>
    </nc>
    <odxf>
      <font>
        <sz val="10"/>
        <color auto="1"/>
      </font>
    </odxf>
    <ndxf>
      <font>
        <sz val="10"/>
        <color auto="1"/>
      </font>
    </ndxf>
  </rcc>
  <rcc rId="11092" sId="3" odxf="1" dxf="1">
    <nc r="Z199">
      <v>1.4</v>
    </nc>
    <odxf>
      <font>
        <sz val="10"/>
        <color auto="1"/>
      </font>
    </odxf>
    <ndxf>
      <font>
        <sz val="10"/>
        <color auto="1"/>
      </font>
    </ndxf>
  </rcc>
  <rcc rId="11093" sId="3" odxf="1" dxf="1">
    <nc r="AA199">
      <v>0.9</v>
    </nc>
    <odxf>
      <font>
        <sz val="10"/>
        <color auto="1"/>
      </font>
    </odxf>
    <ndxf>
      <font>
        <sz val="10"/>
        <color auto="1"/>
      </font>
    </ndxf>
  </rcc>
  <rcc rId="11094" sId="3" odxf="1" dxf="1">
    <nc r="AB199">
      <v>1.8</v>
    </nc>
    <odxf>
      <font>
        <sz val="10"/>
        <color auto="1"/>
      </font>
    </odxf>
    <ndxf>
      <font>
        <sz val="10"/>
        <color auto="1"/>
      </font>
    </ndxf>
  </rcc>
  <rcc rId="11095" sId="3" odxf="1" dxf="1">
    <nc r="AC199">
      <v>0.1</v>
    </nc>
    <odxf>
      <font>
        <sz val="10"/>
        <color auto="1"/>
      </font>
    </odxf>
    <ndxf>
      <font>
        <sz val="10"/>
        <color auto="1"/>
      </font>
    </ndxf>
  </rcc>
  <rcc rId="11096" sId="3" odxf="1" dxf="1">
    <nc r="AD199">
      <v>1.4</v>
    </nc>
    <odxf>
      <font>
        <sz val="10"/>
        <color auto="1"/>
      </font>
    </odxf>
    <ndxf>
      <font>
        <sz val="10"/>
        <color auto="1"/>
      </font>
    </ndxf>
  </rcc>
  <rcc rId="11097" sId="3" odxf="1" dxf="1">
    <nc r="AE199">
      <v>3</v>
    </nc>
    <odxf>
      <font>
        <sz val="10"/>
        <color auto="1"/>
      </font>
    </odxf>
    <ndxf>
      <font>
        <sz val="10"/>
        <color auto="1"/>
      </font>
    </ndxf>
  </rcc>
  <rcc rId="11098" sId="3" odxf="1" dxf="1">
    <nc r="AF199">
      <v>1.8</v>
    </nc>
    <odxf>
      <font>
        <sz val="10"/>
        <color auto="1"/>
      </font>
    </odxf>
    <ndxf>
      <font>
        <sz val="10"/>
        <color auto="1"/>
      </font>
    </ndxf>
  </rcc>
  <rcc rId="11099" sId="3" odxf="1" dxf="1">
    <nc r="AG199">
      <v>1.7</v>
    </nc>
    <odxf>
      <font>
        <sz val="10"/>
        <color auto="1"/>
      </font>
    </odxf>
    <ndxf>
      <font>
        <sz val="10"/>
        <color auto="1"/>
      </font>
    </ndxf>
  </rcc>
  <rcc rId="11100" sId="3" odxf="1" dxf="1">
    <nc r="AH199">
      <v>2.4</v>
    </nc>
    <odxf>
      <font>
        <sz val="10"/>
        <color auto="1"/>
      </font>
    </odxf>
    <ndxf>
      <font>
        <sz val="10"/>
        <color auto="1"/>
      </font>
    </ndxf>
  </rcc>
  <rcc rId="11101" sId="3" odxf="1" dxf="1">
    <nc r="AI199">
      <v>0.9</v>
    </nc>
    <odxf>
      <font>
        <sz val="10"/>
        <color auto="1"/>
      </font>
    </odxf>
    <ndxf>
      <font>
        <sz val="10"/>
        <color auto="1"/>
      </font>
    </ndxf>
  </rcc>
  <rcc rId="11102" sId="3" odxf="1" dxf="1">
    <nc r="AJ199">
      <v>1.1000000000000001</v>
    </nc>
    <odxf>
      <font>
        <sz val="10"/>
        <color auto="1"/>
      </font>
    </odxf>
    <ndxf>
      <font>
        <sz val="10"/>
        <color auto="1"/>
      </font>
    </ndxf>
  </rcc>
  <rcc rId="11103" sId="3" odxf="1" dxf="1">
    <nc r="AK199">
      <v>1.6</v>
    </nc>
    <odxf>
      <font>
        <sz val="10"/>
        <color auto="1"/>
      </font>
    </odxf>
    <ndxf>
      <font>
        <sz val="10"/>
        <color auto="1"/>
      </font>
    </ndxf>
  </rcc>
  <rcc rId="11104" sId="3" odxf="1" dxf="1">
    <nc r="AL199">
      <v>0.2</v>
    </nc>
    <odxf>
      <font>
        <sz val="10"/>
        <color auto="1"/>
      </font>
    </odxf>
    <ndxf>
      <font>
        <sz val="10"/>
        <color auto="1"/>
      </font>
    </ndxf>
  </rcc>
  <rcc rId="11105" sId="3" odxf="1" dxf="1">
    <nc r="AM199">
      <v>0</v>
    </nc>
    <odxf>
      <font>
        <sz val="10"/>
        <color auto="1"/>
      </font>
    </odxf>
    <ndxf>
      <font>
        <sz val="10"/>
        <color auto="1"/>
      </font>
    </ndxf>
  </rcc>
  <rcc rId="11106" sId="3" odxf="1" dxf="1">
    <nc r="AN199">
      <v>0.9</v>
    </nc>
    <odxf>
      <font>
        <sz val="10"/>
        <color auto="1"/>
      </font>
    </odxf>
    <ndxf>
      <font>
        <sz val="10"/>
        <color auto="1"/>
      </font>
    </ndxf>
  </rcc>
  <rcc rId="11107" sId="3" odxf="1" dxf="1">
    <nc r="AO199">
      <v>0</v>
    </nc>
    <odxf>
      <font>
        <sz val="10"/>
        <color auto="1"/>
      </font>
    </odxf>
    <ndxf>
      <font>
        <sz val="10"/>
        <color auto="1"/>
      </font>
    </ndxf>
  </rcc>
  <rcc rId="11108" sId="3" odxf="1" dxf="1">
    <nc r="AP199">
      <v>0</v>
    </nc>
    <odxf>
      <font>
        <sz val="10"/>
        <color auto="1"/>
      </font>
    </odxf>
    <ndxf>
      <font>
        <sz val="10"/>
        <color auto="1"/>
      </font>
    </ndxf>
  </rcc>
  <rcc rId="11109" sId="3" odxf="1" dxf="1">
    <nc r="AQ199">
      <v>-0.1</v>
    </nc>
    <odxf>
      <font>
        <sz val="10"/>
        <color auto="1"/>
      </font>
    </odxf>
    <ndxf>
      <font>
        <sz val="10"/>
        <color auto="1"/>
      </font>
    </ndxf>
  </rcc>
  <rcc rId="11110" sId="3" odxf="1" dxf="1">
    <nc r="AR199">
      <v>-0.1</v>
    </nc>
    <odxf>
      <font>
        <sz val="10"/>
        <color auto="1"/>
      </font>
    </odxf>
    <ndxf>
      <font>
        <sz val="10"/>
        <color auto="1"/>
      </font>
    </ndxf>
  </rcc>
  <rcc rId="11111" sId="3" odxf="1" dxf="1">
    <nc r="AS199">
      <v>-0.1</v>
    </nc>
    <odxf>
      <font>
        <sz val="10"/>
        <color auto="1"/>
      </font>
    </odxf>
    <ndxf>
      <font>
        <sz val="10"/>
        <color auto="1"/>
      </font>
    </ndxf>
  </rcc>
  <rcc rId="11112" sId="3" odxf="1" dxf="1">
    <nc r="AT199">
      <v>-0.1</v>
    </nc>
    <odxf>
      <font>
        <sz val="10"/>
        <color auto="1"/>
      </font>
    </odxf>
    <ndxf>
      <font>
        <sz val="10"/>
        <color auto="1"/>
      </font>
    </ndxf>
  </rcc>
  <rcc rId="11113" sId="3" odxf="1" dxf="1">
    <nc r="AU199">
      <v>-0.2</v>
    </nc>
    <odxf>
      <font>
        <sz val="10"/>
        <color auto="1"/>
      </font>
    </odxf>
    <ndxf>
      <font>
        <sz val="10"/>
        <color auto="1"/>
      </font>
    </ndxf>
  </rcc>
  <rcc rId="11114" sId="3" odxf="1" dxf="1">
    <nc r="AV199">
      <v>-0.2</v>
    </nc>
    <odxf>
      <font>
        <sz val="10"/>
        <color auto="1"/>
      </font>
    </odxf>
    <ndxf>
      <font>
        <sz val="10"/>
        <color auto="1"/>
      </font>
    </ndxf>
  </rcc>
  <rcc rId="11115" sId="3" odxf="1" dxf="1">
    <nc r="AW199">
      <v>-0.2</v>
    </nc>
    <odxf>
      <font>
        <sz val="10"/>
        <color auto="1"/>
      </font>
    </odxf>
    <ndxf>
      <font>
        <sz val="10"/>
        <color auto="1"/>
      </font>
    </ndxf>
  </rcc>
  <rcc rId="11116" sId="3" odxf="1" dxf="1">
    <nc r="AX199">
      <v>-0.2</v>
    </nc>
    <odxf>
      <font>
        <sz val="10"/>
        <color auto="1"/>
      </font>
    </odxf>
    <ndxf>
      <font>
        <sz val="10"/>
        <color auto="1"/>
      </font>
    </ndxf>
  </rcc>
  <rcc rId="11117" sId="3" odxf="1" dxf="1">
    <nc r="AY199">
      <v>-0.2</v>
    </nc>
    <odxf>
      <font>
        <sz val="10"/>
        <color auto="1"/>
      </font>
    </odxf>
    <ndxf>
      <font>
        <sz val="10"/>
        <color auto="1"/>
      </font>
    </ndxf>
  </rcc>
  <rcc rId="11118" sId="3" odxf="1" dxf="1">
    <nc r="AZ199">
      <v>-0.2</v>
    </nc>
    <odxf>
      <font>
        <sz val="10"/>
        <color auto="1"/>
      </font>
    </odxf>
    <ndxf>
      <font>
        <sz val="10"/>
        <color auto="1"/>
      </font>
    </ndxf>
  </rcc>
  <rcc rId="11119" sId="3" odxf="1" dxf="1">
    <nc r="BA1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120" sId="3" odxf="1" dxf="1">
    <nc r="BB199">
      <v>-0.2</v>
    </nc>
    <odxf>
      <font>
        <sz val="10"/>
        <color auto="1"/>
      </font>
    </odxf>
    <ndxf>
      <font>
        <sz val="10"/>
        <color auto="1"/>
      </font>
    </ndxf>
  </rcc>
  <rcc rId="11121" sId="3" odxf="1" dxf="1">
    <nc r="BC1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122" sId="3" odxf="1" dxf="1">
    <nc r="BD199">
      <v>-0.3</v>
    </nc>
    <odxf>
      <font>
        <sz val="10"/>
        <color auto="1"/>
      </font>
    </odxf>
    <ndxf>
      <font>
        <sz val="10"/>
        <color auto="1"/>
      </font>
    </ndxf>
  </rcc>
  <rcc rId="11123" sId="3" odxf="1" dxf="1">
    <nc r="BE1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124" sId="3" odxf="1" dxf="1">
    <nc r="BF199">
      <v>8.1999999999999993</v>
    </nc>
    <odxf>
      <font>
        <sz val="10"/>
        <color auto="1"/>
      </font>
    </odxf>
    <ndxf>
      <font>
        <sz val="10"/>
        <color auto="1"/>
      </font>
    </ndxf>
  </rcc>
  <rcc rId="11125" sId="3" odxf="1" dxf="1">
    <nc r="BG199">
      <v>39.4</v>
    </nc>
    <odxf>
      <font>
        <sz val="10"/>
        <color auto="1"/>
      </font>
    </odxf>
    <ndxf>
      <font>
        <sz val="10"/>
        <color auto="1"/>
      </font>
    </ndxf>
  </rcc>
  <rcc rId="11126" sId="3" odxf="1" dxf="1">
    <nc r="BH199">
      <v>0</v>
    </nc>
    <odxf>
      <font>
        <sz val="10"/>
        <color auto="1"/>
      </font>
    </odxf>
    <ndxf>
      <font>
        <sz val="10"/>
        <color auto="1"/>
      </font>
    </ndxf>
  </rcc>
  <rfmt sheetId="3" sqref="A199:XFD199" start="0" length="0">
    <dxf>
      <alignment vertical="center" wrapText="1"/>
    </dxf>
  </rfmt>
  <rfmt sheetId="3" sqref="A200" start="0" length="0">
    <dxf>
      <font>
        <sz val="10"/>
        <color auto="1"/>
      </font>
    </dxf>
  </rfmt>
  <rcc rId="11127" sId="3" odxf="1" dxf="1">
    <oc r="B200" t="inlineStr">
      <is>
        <t>Bình Thuận</t>
      </is>
    </oc>
    <nc r="B200" t="inlineStr">
      <is>
        <t>Vĩnh Long</t>
      </is>
    </nc>
    <odxf>
      <font>
        <sz val="10"/>
        <color auto="1"/>
      </font>
    </odxf>
    <ndxf>
      <font>
        <sz val="10"/>
        <color auto="1"/>
      </font>
    </ndxf>
  </rcc>
  <rfmt sheetId="3" sqref="C200" start="0" length="0">
    <dxf>
      <font>
        <sz val="10"/>
        <color auto="1"/>
      </font>
    </dxf>
  </rfmt>
  <rfmt sheetId="3" sqref="D200" start="0" length="0">
    <dxf>
      <font>
        <sz val="10"/>
        <color auto="1"/>
      </font>
    </dxf>
  </rfmt>
  <rcc rId="11128" sId="3" odxf="1" dxf="1">
    <oc r="E200" t="inlineStr">
      <is>
        <t>NMĐMT VSP BÌNH THUẬN 2</t>
      </is>
    </oc>
    <nc r="E200" t="inlineStr">
      <is>
        <t>NMĐMT VNECO VĨNH LONG</t>
      </is>
    </nc>
    <odxf>
      <font>
        <sz val="10"/>
        <color auto="1"/>
      </font>
    </odxf>
    <ndxf>
      <font>
        <sz val="10"/>
        <color auto="1"/>
      </font>
    </ndxf>
  </rcc>
  <rcc rId="11129" sId="3" odxf="1" dxf="1">
    <oc r="F200" t="inlineStr">
      <is>
        <t>PPN</t>
      </is>
    </oc>
    <nc r="F200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1130" sId="3" odxf="1" dxf="1">
    <nc r="G20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131" sId="3" odxf="1" dxf="1">
    <nc r="H200">
      <v>124.6</v>
    </nc>
    <odxf>
      <font>
        <sz val="10"/>
        <color auto="1"/>
      </font>
    </odxf>
    <ndxf>
      <font>
        <sz val="10"/>
        <color auto="1"/>
      </font>
    </ndxf>
  </rcc>
  <rfmt sheetId="3" sqref="I200" start="0" length="0">
    <dxf>
      <font>
        <sz val="10"/>
        <color auto="1"/>
      </font>
    </dxf>
  </rfmt>
  <rcc rId="11132" sId="3" odxf="1" dxf="1">
    <nc r="J200">
      <v>0.2</v>
    </nc>
    <odxf>
      <font>
        <sz val="10"/>
        <color auto="1"/>
      </font>
    </odxf>
    <ndxf>
      <font>
        <sz val="10"/>
        <color auto="1"/>
      </font>
    </ndxf>
  </rcc>
  <rcc rId="11133" sId="3" odxf="1" dxf="1">
    <nc r="K200">
      <v>0.2</v>
    </nc>
    <odxf>
      <font>
        <sz val="10"/>
        <color auto="1"/>
      </font>
    </odxf>
    <ndxf>
      <font>
        <sz val="10"/>
        <color auto="1"/>
      </font>
    </ndxf>
  </rcc>
  <rcc rId="11134" sId="3" odxf="1" dxf="1">
    <nc r="L200">
      <v>0.2</v>
    </nc>
    <odxf>
      <font>
        <sz val="10"/>
        <color auto="1"/>
      </font>
    </odxf>
    <ndxf>
      <font>
        <sz val="10"/>
        <color auto="1"/>
      </font>
    </ndxf>
  </rcc>
  <rcc rId="11135" sId="3" odxf="1" dxf="1">
    <nc r="M200">
      <v>0.2</v>
    </nc>
    <odxf>
      <font>
        <sz val="10"/>
        <color auto="1"/>
      </font>
    </odxf>
    <ndxf>
      <font>
        <sz val="10"/>
        <color auto="1"/>
      </font>
    </ndxf>
  </rcc>
  <rcc rId="11136" sId="3" odxf="1" dxf="1">
    <nc r="N200">
      <v>0.2</v>
    </nc>
    <odxf>
      <font>
        <sz val="10"/>
        <color auto="1"/>
      </font>
    </odxf>
    <ndxf>
      <font>
        <sz val="10"/>
        <color auto="1"/>
      </font>
    </ndxf>
  </rcc>
  <rcc rId="11137" sId="3" odxf="1" dxf="1">
    <nc r="O200">
      <v>0.2</v>
    </nc>
    <odxf>
      <font>
        <sz val="10"/>
        <color auto="1"/>
      </font>
    </odxf>
    <ndxf>
      <font>
        <sz val="10"/>
        <color auto="1"/>
      </font>
    </ndxf>
  </rcc>
  <rcc rId="11138" sId="3" odxf="1" dxf="1">
    <nc r="P200">
      <v>0.2</v>
    </nc>
    <odxf>
      <font>
        <sz val="10"/>
        <color auto="1"/>
      </font>
    </odxf>
    <ndxf>
      <font>
        <sz val="10"/>
        <color auto="1"/>
      </font>
    </ndxf>
  </rcc>
  <rcc rId="11139" sId="3" odxf="1" dxf="1">
    <nc r="Q200">
      <v>0.2</v>
    </nc>
    <odxf>
      <font>
        <sz val="10"/>
        <color auto="1"/>
      </font>
    </odxf>
    <ndxf>
      <font>
        <sz val="10"/>
        <color auto="1"/>
      </font>
    </ndxf>
  </rcc>
  <rcc rId="11140" sId="3" odxf="1" dxf="1">
    <nc r="R200">
      <v>0.2</v>
    </nc>
    <odxf>
      <font>
        <sz val="10"/>
        <color auto="1"/>
      </font>
    </odxf>
    <ndxf>
      <font>
        <sz val="10"/>
        <color auto="1"/>
      </font>
    </ndxf>
  </rcc>
  <rcc rId="11141" sId="3" odxf="1" dxf="1">
    <nc r="S200">
      <v>0.2</v>
    </nc>
    <odxf>
      <font>
        <sz val="10"/>
        <color auto="1"/>
      </font>
    </odxf>
    <ndxf>
      <font>
        <sz val="10"/>
        <color auto="1"/>
      </font>
    </ndxf>
  </rcc>
  <rcc rId="11142" sId="3" odxf="1" dxf="1">
    <nc r="T200">
      <v>0.2</v>
    </nc>
    <odxf>
      <font>
        <sz val="10"/>
        <color auto="1"/>
      </font>
    </odxf>
    <ndxf>
      <font>
        <sz val="10"/>
        <color auto="1"/>
      </font>
    </ndxf>
  </rcc>
  <rcc rId="11143" sId="3" odxf="1" dxf="1">
    <nc r="U200">
      <v>1.2</v>
    </nc>
    <odxf>
      <font>
        <sz val="10"/>
        <color auto="1"/>
      </font>
    </odxf>
    <ndxf>
      <font>
        <sz val="10"/>
        <color auto="1"/>
      </font>
    </ndxf>
  </rcc>
  <rcc rId="11144" sId="3" odxf="1" dxf="1">
    <nc r="V200">
      <v>2.5</v>
    </nc>
    <odxf>
      <font>
        <sz val="10"/>
        <color auto="1"/>
      </font>
    </odxf>
    <ndxf>
      <font>
        <sz val="10"/>
        <color auto="1"/>
      </font>
    </ndxf>
  </rcc>
  <rcc rId="11145" sId="3" odxf="1" dxf="1">
    <nc r="W200">
      <v>2.4</v>
    </nc>
    <odxf>
      <font>
        <sz val="10"/>
        <color auto="1"/>
      </font>
    </odxf>
    <ndxf>
      <font>
        <sz val="10"/>
        <color auto="1"/>
      </font>
    </ndxf>
  </rcc>
  <rcc rId="11146" sId="3" odxf="1" dxf="1">
    <nc r="X200">
      <v>5.4</v>
    </nc>
    <odxf>
      <font>
        <sz val="10"/>
        <color auto="1"/>
      </font>
    </odxf>
    <ndxf>
      <font>
        <sz val="10"/>
        <color auto="1"/>
      </font>
    </ndxf>
  </rcc>
  <rcc rId="11147" sId="3" odxf="1" dxf="1">
    <nc r="Y200">
      <v>6</v>
    </nc>
    <odxf>
      <font>
        <sz val="10"/>
        <color auto="1"/>
      </font>
    </odxf>
    <ndxf>
      <font>
        <sz val="10"/>
        <color auto="1"/>
      </font>
    </ndxf>
  </rcc>
  <rcc rId="11148" sId="3" odxf="1" dxf="1">
    <nc r="Z200">
      <v>8.6999999999999993</v>
    </nc>
    <odxf>
      <font>
        <sz val="10"/>
        <color auto="1"/>
      </font>
    </odxf>
    <ndxf>
      <font>
        <sz val="10"/>
        <color auto="1"/>
      </font>
    </ndxf>
  </rcc>
  <rcc rId="11149" sId="3" odxf="1" dxf="1">
    <nc r="AA200">
      <v>20.399999999999999</v>
    </nc>
    <odxf>
      <font>
        <sz val="10"/>
        <color auto="1"/>
      </font>
    </odxf>
    <ndxf>
      <font>
        <sz val="10"/>
        <color auto="1"/>
      </font>
    </ndxf>
  </rcc>
  <rcc rId="11150" sId="3" odxf="1" dxf="1">
    <nc r="AB200">
      <v>28.9</v>
    </nc>
    <odxf>
      <font>
        <sz val="10"/>
        <color auto="1"/>
      </font>
    </odxf>
    <ndxf>
      <font>
        <sz val="10"/>
        <color auto="1"/>
      </font>
    </ndxf>
  </rcc>
  <rcc rId="11151" sId="3" odxf="1" dxf="1">
    <nc r="AC200">
      <v>34.299999999999997</v>
    </nc>
    <odxf>
      <font>
        <sz val="10"/>
        <color auto="1"/>
      </font>
    </odxf>
    <ndxf>
      <font>
        <sz val="10"/>
        <color auto="1"/>
      </font>
    </ndxf>
  </rcc>
  <rcc rId="11152" sId="3" odxf="1" dxf="1">
    <nc r="AD200">
      <v>30.4</v>
    </nc>
    <odxf>
      <font>
        <sz val="10"/>
        <color auto="1"/>
      </font>
    </odxf>
    <ndxf>
      <font>
        <sz val="10"/>
        <color auto="1"/>
      </font>
    </ndxf>
  </rcc>
  <rcc rId="11153" sId="3" odxf="1" dxf="1">
    <nc r="AE200">
      <v>18.7</v>
    </nc>
    <odxf>
      <font>
        <sz val="10"/>
        <color auto="1"/>
      </font>
    </odxf>
    <ndxf>
      <font>
        <sz val="10"/>
        <color auto="1"/>
      </font>
    </ndxf>
  </rcc>
  <rcc rId="11154" sId="3" odxf="1" dxf="1">
    <nc r="AF200">
      <v>21.8</v>
    </nc>
    <odxf>
      <font>
        <sz val="10"/>
        <color auto="1"/>
      </font>
    </odxf>
    <ndxf>
      <font>
        <sz val="10"/>
        <color auto="1"/>
      </font>
    </ndxf>
  </rcc>
  <rcc rId="11155" sId="3" odxf="1" dxf="1">
    <nc r="AG200">
      <v>23.9</v>
    </nc>
    <odxf>
      <font>
        <sz val="10"/>
        <color auto="1"/>
      </font>
    </odxf>
    <ndxf>
      <font>
        <sz val="10"/>
        <color auto="1"/>
      </font>
    </ndxf>
  </rcc>
  <rcc rId="11156" sId="3" odxf="1" dxf="1">
    <nc r="AH200">
      <v>2.4</v>
    </nc>
    <odxf>
      <font>
        <sz val="10"/>
        <color auto="1"/>
      </font>
    </odxf>
    <ndxf>
      <font>
        <sz val="10"/>
        <color auto="1"/>
      </font>
    </ndxf>
  </rcc>
  <rcc rId="11157" sId="3" odxf="1" dxf="1">
    <nc r="AI200">
      <v>5.9</v>
    </nc>
    <odxf>
      <font>
        <sz val="10"/>
        <color auto="1"/>
      </font>
    </odxf>
    <ndxf>
      <font>
        <sz val="10"/>
        <color auto="1"/>
      </font>
    </ndxf>
  </rcc>
  <rcc rId="11158" sId="3" odxf="1" dxf="1">
    <nc r="AJ200">
      <v>15.5</v>
    </nc>
    <odxf>
      <font>
        <sz val="10"/>
        <color auto="1"/>
      </font>
    </odxf>
    <ndxf>
      <font>
        <sz val="10"/>
        <color auto="1"/>
      </font>
    </ndxf>
  </rcc>
  <rcc rId="11159" sId="3" odxf="1" dxf="1">
    <nc r="AK200">
      <v>12.7</v>
    </nc>
    <odxf>
      <font>
        <sz val="10"/>
        <color auto="1"/>
      </font>
    </odxf>
    <ndxf>
      <font>
        <sz val="10"/>
        <color auto="1"/>
      </font>
    </ndxf>
  </rcc>
  <rcc rId="11160" sId="3" odxf="1" dxf="1">
    <nc r="AL200">
      <v>8.3000000000000007</v>
    </nc>
    <odxf>
      <font>
        <sz val="10"/>
        <color auto="1"/>
      </font>
    </odxf>
    <ndxf>
      <font>
        <sz val="10"/>
        <color auto="1"/>
      </font>
    </ndxf>
  </rcc>
  <rcc rId="11161" sId="3" odxf="1" dxf="1">
    <nc r="AM200">
      <v>9.6999999999999993</v>
    </nc>
    <odxf>
      <font>
        <sz val="10"/>
        <color auto="1"/>
      </font>
    </odxf>
    <ndxf>
      <font>
        <sz val="10"/>
        <color auto="1"/>
      </font>
    </ndxf>
  </rcc>
  <rcc rId="11162" sId="3" odxf="1" dxf="1">
    <nc r="AN200">
      <v>7.9</v>
    </nc>
    <odxf>
      <font>
        <sz val="10"/>
        <color auto="1"/>
      </font>
    </odxf>
    <ndxf>
      <font>
        <sz val="10"/>
        <color auto="1"/>
      </font>
    </ndxf>
  </rcc>
  <rcc rId="11163" sId="3" odxf="1" dxf="1">
    <nc r="AO200">
      <v>5.0999999999999996</v>
    </nc>
    <odxf>
      <font>
        <sz val="10"/>
        <color auto="1"/>
      </font>
    </odxf>
    <ndxf>
      <font>
        <sz val="10"/>
        <color auto="1"/>
      </font>
    </ndxf>
  </rcc>
  <rcc rId="11164" sId="3" odxf="1" dxf="1">
    <nc r="AP200">
      <v>3.5</v>
    </nc>
    <odxf>
      <font>
        <sz val="10"/>
        <color auto="1"/>
      </font>
    </odxf>
    <ndxf>
      <font>
        <sz val="10"/>
        <color auto="1"/>
      </font>
    </ndxf>
  </rcc>
  <rcc rId="11165" sId="3" odxf="1" dxf="1">
    <nc r="AQ200">
      <v>1.6</v>
    </nc>
    <odxf>
      <font>
        <sz val="10"/>
        <color auto="1"/>
      </font>
    </odxf>
    <ndxf>
      <font>
        <sz val="10"/>
        <color auto="1"/>
      </font>
    </ndxf>
  </rcc>
  <rcc rId="11166" sId="3" odxf="1" dxf="1">
    <nc r="AR200">
      <v>0</v>
    </nc>
    <odxf>
      <font>
        <sz val="10"/>
        <color auto="1"/>
      </font>
    </odxf>
    <ndxf>
      <font>
        <sz val="10"/>
        <color auto="1"/>
      </font>
    </ndxf>
  </rcc>
  <rcc rId="11167" sId="3" odxf="1" dxf="1">
    <nc r="AS200">
      <v>0.2</v>
    </nc>
    <odxf>
      <font>
        <sz val="10"/>
        <color auto="1"/>
      </font>
    </odxf>
    <ndxf>
      <font>
        <sz val="10"/>
        <color auto="1"/>
      </font>
    </ndxf>
  </rcc>
  <rcc rId="11168" sId="3" odxf="1" dxf="1">
    <nc r="AT200">
      <v>0.2</v>
    </nc>
    <odxf>
      <font>
        <sz val="10"/>
        <color auto="1"/>
      </font>
    </odxf>
    <ndxf>
      <font>
        <sz val="10"/>
        <color auto="1"/>
      </font>
    </ndxf>
  </rcc>
  <rcc rId="11169" sId="3" odxf="1" dxf="1">
    <nc r="AU200">
      <v>0.2</v>
    </nc>
    <odxf>
      <font>
        <sz val="10"/>
        <color auto="1"/>
      </font>
    </odxf>
    <ndxf>
      <font>
        <sz val="10"/>
        <color auto="1"/>
      </font>
    </ndxf>
  </rcc>
  <rcc rId="11170" sId="3" odxf="1" dxf="1">
    <nc r="AV200">
      <v>0.2</v>
    </nc>
    <odxf>
      <font>
        <sz val="10"/>
        <color auto="1"/>
      </font>
    </odxf>
    <ndxf>
      <font>
        <sz val="10"/>
        <color auto="1"/>
      </font>
    </ndxf>
  </rcc>
  <rcc rId="11171" sId="3" odxf="1" dxf="1">
    <nc r="AW200">
      <v>0.2</v>
    </nc>
    <odxf>
      <font>
        <sz val="10"/>
        <color auto="1"/>
      </font>
    </odxf>
    <ndxf>
      <font>
        <sz val="10"/>
        <color auto="1"/>
      </font>
    </ndxf>
  </rcc>
  <rcc rId="11172" sId="3" odxf="1" dxf="1">
    <nc r="AX200">
      <v>0.2</v>
    </nc>
    <odxf>
      <font>
        <sz val="10"/>
        <color auto="1"/>
      </font>
    </odxf>
    <ndxf>
      <font>
        <sz val="10"/>
        <color auto="1"/>
      </font>
    </ndxf>
  </rcc>
  <rcc rId="11173" sId="3" odxf="1" dxf="1">
    <nc r="AY200">
      <v>0.2</v>
    </nc>
    <odxf>
      <font>
        <sz val="10"/>
        <color auto="1"/>
      </font>
    </odxf>
    <ndxf>
      <font>
        <sz val="10"/>
        <color auto="1"/>
      </font>
    </ndxf>
  </rcc>
  <rcc rId="11174" sId="3" odxf="1" dxf="1">
    <nc r="AZ200">
      <v>0.2</v>
    </nc>
    <odxf>
      <font>
        <sz val="10"/>
        <color auto="1"/>
      </font>
    </odxf>
    <ndxf>
      <font>
        <sz val="10"/>
        <color auto="1"/>
      </font>
    </ndxf>
  </rcc>
  <rcc rId="11175" sId="3" odxf="1" dxf="1">
    <nc r="BA2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176" sId="3" odxf="1" dxf="1">
    <nc r="BB200">
      <v>0.2</v>
    </nc>
    <odxf>
      <font>
        <sz val="10"/>
        <color auto="1"/>
      </font>
    </odxf>
    <ndxf>
      <font>
        <sz val="10"/>
        <color auto="1"/>
      </font>
    </ndxf>
  </rcc>
  <rcc rId="11177" sId="3" odxf="1" dxf="1">
    <nc r="BC2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178" sId="3" odxf="1" dxf="1">
    <nc r="BD200">
      <v>0.2</v>
    </nc>
    <odxf>
      <font>
        <sz val="10"/>
        <color auto="1"/>
      </font>
    </odxf>
    <ndxf>
      <font>
        <sz val="10"/>
        <color auto="1"/>
      </font>
    </ndxf>
  </rcc>
  <rcc rId="11179" sId="3" odxf="1" dxf="1">
    <nc r="BE2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180" sId="3" odxf="1" dxf="1">
    <nc r="BF200">
      <v>5.2</v>
    </nc>
    <odxf>
      <font>
        <sz val="10"/>
        <color auto="1"/>
      </font>
    </odxf>
    <ndxf>
      <font>
        <sz val="10"/>
        <color auto="1"/>
      </font>
    </ndxf>
  </rcc>
  <rcc rId="11181" sId="3" odxf="1" dxf="1">
    <nc r="BG200">
      <v>40.4</v>
    </nc>
    <odxf>
      <font>
        <sz val="10"/>
        <color auto="1"/>
      </font>
    </odxf>
    <ndxf>
      <font>
        <sz val="10"/>
        <color auto="1"/>
      </font>
    </ndxf>
  </rcc>
  <rcc rId="11182" sId="3" odxf="1" dxf="1">
    <nc r="BH200">
      <v>0</v>
    </nc>
    <odxf>
      <font>
        <sz val="10"/>
        <color auto="1"/>
      </font>
    </odxf>
    <ndxf>
      <font>
        <sz val="10"/>
        <color auto="1"/>
      </font>
    </ndxf>
  </rcc>
  <rfmt sheetId="3" sqref="A200:XFD200" start="0" length="0">
    <dxf>
      <alignment vertical="center" wrapText="1"/>
    </dxf>
  </rfmt>
  <rfmt sheetId="3" sqref="A201" start="0" length="0">
    <dxf>
      <font>
        <sz val="10"/>
        <color auto="1"/>
      </font>
    </dxf>
  </rfmt>
  <rcc rId="11183" sId="3" odxf="1" dxf="1">
    <oc r="B201" t="inlineStr">
      <is>
        <t>Bình Thuận</t>
      </is>
    </oc>
    <nc r="B201" t="inlineStr">
      <is>
        <t>Vĩnh Long</t>
      </is>
    </nc>
    <odxf>
      <font>
        <sz val="10"/>
        <color auto="1"/>
      </font>
    </odxf>
    <ndxf>
      <font>
        <sz val="10"/>
        <color auto="1"/>
      </font>
    </ndxf>
  </rcc>
  <rfmt sheetId="3" sqref="C201" start="0" length="0">
    <dxf>
      <font>
        <sz val="10"/>
        <color auto="1"/>
      </font>
    </dxf>
  </rfmt>
  <rfmt sheetId="3" sqref="D201" start="0" length="0">
    <dxf>
      <font>
        <sz val="10"/>
        <color auto="1"/>
      </font>
    </dxf>
  </rfmt>
  <rcc rId="11184" sId="3" odxf="1" dxf="1">
    <oc r="E201" t="inlineStr">
      <is>
        <t>NMĐMT VSP BÌNH THUẬN 2</t>
      </is>
    </oc>
    <nc r="E201" t="inlineStr">
      <is>
        <t>NMĐMT VNECO VĨNH LONG</t>
      </is>
    </nc>
    <odxf>
      <font>
        <sz val="10"/>
        <color auto="1"/>
      </font>
    </odxf>
    <ndxf>
      <font>
        <sz val="10"/>
        <color auto="1"/>
      </font>
    </ndxf>
  </rcc>
  <rcc rId="11185" sId="3" odxf="1" dxf="1">
    <oc r="F201" t="inlineStr">
      <is>
        <t>PPN</t>
      </is>
    </oc>
    <nc r="F201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1186" sId="3" odxf="1" dxf="1">
    <nc r="G20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187" sId="3" odxf="1" dxf="1">
    <nc r="H201">
      <v>124.6</v>
    </nc>
    <odxf>
      <font>
        <sz val="10"/>
        <color auto="1"/>
      </font>
    </odxf>
    <ndxf>
      <font>
        <sz val="10"/>
        <color auto="1"/>
      </font>
    </ndxf>
  </rcc>
  <rfmt sheetId="3" sqref="I201" start="0" length="0">
    <dxf>
      <font>
        <sz val="10"/>
        <color auto="1"/>
      </font>
    </dxf>
  </rfmt>
  <rcc rId="11188" sId="3" odxf="1" dxf="1">
    <nc r="J201">
      <v>-0.3</v>
    </nc>
    <odxf>
      <font>
        <sz val="10"/>
        <color auto="1"/>
      </font>
    </odxf>
    <ndxf>
      <font>
        <sz val="10"/>
        <color auto="1"/>
      </font>
    </ndxf>
  </rcc>
  <rcc rId="11189" sId="3" odxf="1" dxf="1">
    <nc r="K201">
      <v>-0.3</v>
    </nc>
    <odxf>
      <font>
        <sz val="10"/>
        <color auto="1"/>
      </font>
    </odxf>
    <ndxf>
      <font>
        <sz val="10"/>
        <color auto="1"/>
      </font>
    </ndxf>
  </rcc>
  <rcc rId="11190" sId="3" odxf="1" dxf="1">
    <nc r="L201">
      <v>-0.3</v>
    </nc>
    <odxf>
      <font>
        <sz val="10"/>
        <color auto="1"/>
      </font>
    </odxf>
    <ndxf>
      <font>
        <sz val="10"/>
        <color auto="1"/>
      </font>
    </ndxf>
  </rcc>
  <rcc rId="11191" sId="3" odxf="1" dxf="1">
    <nc r="M201">
      <v>-0.3</v>
    </nc>
    <odxf>
      <font>
        <sz val="10"/>
        <color auto="1"/>
      </font>
    </odxf>
    <ndxf>
      <font>
        <sz val="10"/>
        <color auto="1"/>
      </font>
    </ndxf>
  </rcc>
  <rcc rId="11192" sId="3" odxf="1" dxf="1">
    <nc r="N201">
      <v>-0.3</v>
    </nc>
    <odxf>
      <font>
        <sz val="10"/>
        <color auto="1"/>
      </font>
    </odxf>
    <ndxf>
      <font>
        <sz val="10"/>
        <color auto="1"/>
      </font>
    </ndxf>
  </rcc>
  <rcc rId="11193" sId="3" odxf="1" dxf="1">
    <nc r="O201">
      <v>-0.3</v>
    </nc>
    <odxf>
      <font>
        <sz val="10"/>
        <color auto="1"/>
      </font>
    </odxf>
    <ndxf>
      <font>
        <sz val="10"/>
        <color auto="1"/>
      </font>
    </ndxf>
  </rcc>
  <rcc rId="11194" sId="3" odxf="1" dxf="1">
    <nc r="P201">
      <v>-0.3</v>
    </nc>
    <odxf>
      <font>
        <sz val="10"/>
        <color auto="1"/>
      </font>
    </odxf>
    <ndxf>
      <font>
        <sz val="10"/>
        <color auto="1"/>
      </font>
    </ndxf>
  </rcc>
  <rcc rId="11195" sId="3" odxf="1" dxf="1">
    <nc r="Q201">
      <v>-0.3</v>
    </nc>
    <odxf>
      <font>
        <sz val="10"/>
        <color auto="1"/>
      </font>
    </odxf>
    <ndxf>
      <font>
        <sz val="10"/>
        <color auto="1"/>
      </font>
    </ndxf>
  </rcc>
  <rcc rId="11196" sId="3" odxf="1" dxf="1">
    <nc r="R201">
      <v>-0.3</v>
    </nc>
    <odxf>
      <font>
        <sz val="10"/>
        <color auto="1"/>
      </font>
    </odxf>
    <ndxf>
      <font>
        <sz val="10"/>
        <color auto="1"/>
      </font>
    </ndxf>
  </rcc>
  <rcc rId="11197" sId="3" odxf="1" dxf="1">
    <nc r="S201">
      <v>-0.3</v>
    </nc>
    <odxf>
      <font>
        <sz val="10"/>
        <color auto="1"/>
      </font>
    </odxf>
    <ndxf>
      <font>
        <sz val="10"/>
        <color auto="1"/>
      </font>
    </ndxf>
  </rcc>
  <rcc rId="11198" sId="3" odxf="1" dxf="1">
    <nc r="T201">
      <v>-0.3</v>
    </nc>
    <odxf>
      <font>
        <sz val="10"/>
        <color auto="1"/>
      </font>
    </odxf>
    <ndxf>
      <font>
        <sz val="10"/>
        <color auto="1"/>
      </font>
    </ndxf>
  </rcc>
  <rcc rId="11199" sId="3" odxf="1" dxf="1">
    <nc r="U201">
      <v>-0.3</v>
    </nc>
    <odxf>
      <font>
        <sz val="10"/>
        <color auto="1"/>
      </font>
    </odxf>
    <ndxf>
      <font>
        <sz val="10"/>
        <color auto="1"/>
      </font>
    </ndxf>
  </rcc>
  <rcc rId="11200" sId="3" odxf="1" dxf="1">
    <nc r="V201">
      <v>-0.3</v>
    </nc>
    <odxf>
      <font>
        <sz val="10"/>
        <color auto="1"/>
      </font>
    </odxf>
    <ndxf>
      <font>
        <sz val="10"/>
        <color auto="1"/>
      </font>
    </ndxf>
  </rcc>
  <rcc rId="11201" sId="3" odxf="1" dxf="1">
    <nc r="W201">
      <v>-0.3</v>
    </nc>
    <odxf>
      <font>
        <sz val="10"/>
        <color auto="1"/>
      </font>
    </odxf>
    <ndxf>
      <font>
        <sz val="10"/>
        <color auto="1"/>
      </font>
    </ndxf>
  </rcc>
  <rcc rId="11202" sId="3" odxf="1" dxf="1">
    <nc r="X201">
      <v>-0.3</v>
    </nc>
    <odxf>
      <font>
        <sz val="10"/>
        <color auto="1"/>
      </font>
    </odxf>
    <ndxf>
      <font>
        <sz val="10"/>
        <color auto="1"/>
      </font>
    </ndxf>
  </rcc>
  <rcc rId="11203" sId="3" odxf="1" dxf="1">
    <nc r="Y201">
      <v>-0.2</v>
    </nc>
    <odxf>
      <font>
        <sz val="10"/>
        <color auto="1"/>
      </font>
    </odxf>
    <ndxf>
      <font>
        <sz val="10"/>
        <color auto="1"/>
      </font>
    </ndxf>
  </rcc>
  <rcc rId="11204" sId="3" odxf="1" dxf="1">
    <nc r="Z201">
      <v>-0.1</v>
    </nc>
    <odxf>
      <font>
        <sz val="10"/>
        <color auto="1"/>
      </font>
    </odxf>
    <ndxf>
      <font>
        <sz val="10"/>
        <color auto="1"/>
      </font>
    </ndxf>
  </rcc>
  <rcc rId="11205" sId="3" odxf="1" dxf="1">
    <nc r="AA201">
      <v>1.3</v>
    </nc>
    <odxf>
      <font>
        <sz val="10"/>
        <color auto="1"/>
      </font>
    </odxf>
    <ndxf>
      <font>
        <sz val="10"/>
        <color auto="1"/>
      </font>
    </ndxf>
  </rcc>
  <rcc rId="11206" sId="3" odxf="1" dxf="1">
    <nc r="AB201">
      <v>3</v>
    </nc>
    <odxf>
      <font>
        <sz val="10"/>
        <color auto="1"/>
      </font>
    </odxf>
    <ndxf>
      <font>
        <sz val="10"/>
        <color auto="1"/>
      </font>
    </ndxf>
  </rcc>
  <rcc rId="11207" sId="3" odxf="1" dxf="1">
    <nc r="AC201">
      <v>4.4000000000000004</v>
    </nc>
    <odxf>
      <font>
        <sz val="10"/>
        <color auto="1"/>
      </font>
    </odxf>
    <ndxf>
      <font>
        <sz val="10"/>
        <color auto="1"/>
      </font>
    </ndxf>
  </rcc>
  <rcc rId="11208" sId="3" odxf="1" dxf="1">
    <nc r="AD201">
      <v>3.3</v>
    </nc>
    <odxf>
      <font>
        <sz val="10"/>
        <color auto="1"/>
      </font>
    </odxf>
    <ndxf>
      <font>
        <sz val="10"/>
        <color auto="1"/>
      </font>
    </ndxf>
  </rcc>
  <rcc rId="11209" sId="3" odxf="1" dxf="1">
    <nc r="AE201">
      <v>1.6</v>
    </nc>
    <odxf>
      <font>
        <sz val="10"/>
        <color auto="1"/>
      </font>
    </odxf>
    <ndxf>
      <font>
        <sz val="10"/>
        <color auto="1"/>
      </font>
    </ndxf>
  </rcc>
  <rcc rId="11210" sId="3" odxf="1" dxf="1">
    <nc r="AF201">
      <v>2.2000000000000002</v>
    </nc>
    <odxf>
      <font>
        <sz val="10"/>
        <color auto="1"/>
      </font>
    </odxf>
    <ndxf>
      <font>
        <sz val="10"/>
        <color auto="1"/>
      </font>
    </ndxf>
  </rcc>
  <rcc rId="11211" sId="3" odxf="1" dxf="1">
    <nc r="AG201">
      <v>2.6</v>
    </nc>
    <odxf>
      <font>
        <sz val="10"/>
        <color auto="1"/>
      </font>
    </odxf>
    <ndxf>
      <font>
        <sz val="10"/>
        <color auto="1"/>
      </font>
    </ndxf>
  </rcc>
  <rcc rId="11212" sId="3" odxf="1" dxf="1">
    <nc r="AH201">
      <v>0.4</v>
    </nc>
    <odxf>
      <font>
        <sz val="10"/>
        <color auto="1"/>
      </font>
    </odxf>
    <ndxf>
      <font>
        <sz val="10"/>
        <color auto="1"/>
      </font>
    </ndxf>
  </rcc>
  <rcc rId="11213" sId="3" odxf="1" dxf="1">
    <nc r="AI201">
      <v>0.4</v>
    </nc>
    <odxf>
      <font>
        <sz val="10"/>
        <color auto="1"/>
      </font>
    </odxf>
    <ndxf>
      <font>
        <sz val="10"/>
        <color auto="1"/>
      </font>
    </ndxf>
  </rcc>
  <rcc rId="11214" sId="3" odxf="1" dxf="1">
    <nc r="AJ201">
      <v>0.3</v>
    </nc>
    <odxf>
      <font>
        <sz val="10"/>
        <color auto="1"/>
      </font>
    </odxf>
    <ndxf>
      <font>
        <sz val="10"/>
        <color auto="1"/>
      </font>
    </ndxf>
  </rcc>
  <rcc rId="11215" sId="3" odxf="1" dxf="1">
    <nc r="AK201">
      <v>0.1</v>
    </nc>
    <odxf>
      <font>
        <sz val="10"/>
        <color auto="1"/>
      </font>
    </odxf>
    <ndxf>
      <font>
        <sz val="10"/>
        <color auto="1"/>
      </font>
    </ndxf>
  </rcc>
  <rcc rId="11216" sId="3" odxf="1" dxf="1">
    <nc r="AL201">
      <v>-0.3</v>
    </nc>
    <odxf>
      <font>
        <sz val="10"/>
        <color auto="1"/>
      </font>
    </odxf>
    <ndxf>
      <font>
        <sz val="10"/>
        <color auto="1"/>
      </font>
    </ndxf>
  </rcc>
  <rcc rId="11217" sId="3" odxf="1" dxf="1">
    <nc r="AM201">
      <v>-0.3</v>
    </nc>
    <odxf>
      <font>
        <sz val="10"/>
        <color auto="1"/>
      </font>
    </odxf>
    <ndxf>
      <font>
        <sz val="10"/>
        <color auto="1"/>
      </font>
    </ndxf>
  </rcc>
  <rcc rId="11218" sId="3" odxf="1" dxf="1">
    <nc r="AN201">
      <v>-0.3</v>
    </nc>
    <odxf>
      <font>
        <sz val="10"/>
        <color auto="1"/>
      </font>
    </odxf>
    <ndxf>
      <font>
        <sz val="10"/>
        <color auto="1"/>
      </font>
    </ndxf>
  </rcc>
  <rcc rId="11219" sId="3" odxf="1" dxf="1">
    <nc r="AO201">
      <v>-0.4</v>
    </nc>
    <odxf>
      <font>
        <sz val="10"/>
        <color auto="1"/>
      </font>
    </odxf>
    <ndxf>
      <font>
        <sz val="10"/>
        <color auto="1"/>
      </font>
    </ndxf>
  </rcc>
  <rcc rId="11220" sId="3" odxf="1" dxf="1">
    <nc r="AP201">
      <v>-0.5</v>
    </nc>
    <odxf>
      <font>
        <sz val="10"/>
        <color auto="1"/>
      </font>
    </odxf>
    <ndxf>
      <font>
        <sz val="10"/>
        <color auto="1"/>
      </font>
    </ndxf>
  </rcc>
  <rcc rId="11221" sId="3" odxf="1" dxf="1">
    <nc r="AQ201">
      <v>-0.5</v>
    </nc>
    <odxf>
      <font>
        <sz val="10"/>
        <color auto="1"/>
      </font>
    </odxf>
    <ndxf>
      <font>
        <sz val="10"/>
        <color auto="1"/>
      </font>
    </ndxf>
  </rcc>
  <rcc rId="11222" sId="3" odxf="1" dxf="1">
    <nc r="AR201">
      <v>-0.3</v>
    </nc>
    <odxf>
      <font>
        <sz val="10"/>
        <color auto="1"/>
      </font>
    </odxf>
    <ndxf>
      <font>
        <sz val="10"/>
        <color auto="1"/>
      </font>
    </ndxf>
  </rcc>
  <rcc rId="11223" sId="3" odxf="1" dxf="1">
    <nc r="AS201">
      <v>0.5</v>
    </nc>
    <odxf>
      <font>
        <sz val="10"/>
        <color auto="1"/>
      </font>
    </odxf>
    <ndxf>
      <font>
        <sz val="10"/>
        <color auto="1"/>
      </font>
    </ndxf>
  </rcc>
  <rcc rId="11224" sId="3" odxf="1" dxf="1">
    <nc r="AT201">
      <v>0.5</v>
    </nc>
    <odxf>
      <font>
        <sz val="10"/>
        <color auto="1"/>
      </font>
    </odxf>
    <ndxf>
      <font>
        <sz val="10"/>
        <color auto="1"/>
      </font>
    </ndxf>
  </rcc>
  <rcc rId="11225" sId="3" odxf="1" dxf="1">
    <nc r="AU201">
      <v>0.5</v>
    </nc>
    <odxf>
      <font>
        <sz val="10"/>
        <color auto="1"/>
      </font>
    </odxf>
    <ndxf>
      <font>
        <sz val="10"/>
        <color auto="1"/>
      </font>
    </ndxf>
  </rcc>
  <rcc rId="11226" sId="3" odxf="1" dxf="1">
    <nc r="AV201">
      <v>0.5</v>
    </nc>
    <odxf>
      <font>
        <sz val="10"/>
        <color auto="1"/>
      </font>
    </odxf>
    <ndxf>
      <font>
        <sz val="10"/>
        <color auto="1"/>
      </font>
    </ndxf>
  </rcc>
  <rcc rId="11227" sId="3" odxf="1" dxf="1">
    <nc r="AW201">
      <v>0.5</v>
    </nc>
    <odxf>
      <font>
        <sz val="10"/>
        <color auto="1"/>
      </font>
    </odxf>
    <ndxf>
      <font>
        <sz val="10"/>
        <color auto="1"/>
      </font>
    </ndxf>
  </rcc>
  <rcc rId="11228" sId="3" odxf="1" dxf="1">
    <nc r="AX201">
      <v>0.5</v>
    </nc>
    <odxf>
      <font>
        <sz val="10"/>
        <color auto="1"/>
      </font>
    </odxf>
    <ndxf>
      <font>
        <sz val="10"/>
        <color auto="1"/>
      </font>
    </ndxf>
  </rcc>
  <rcc rId="11229" sId="3" odxf="1" dxf="1">
    <nc r="AY201">
      <v>0.5</v>
    </nc>
    <odxf>
      <font>
        <sz val="10"/>
        <color auto="1"/>
      </font>
    </odxf>
    <ndxf>
      <font>
        <sz val="10"/>
        <color auto="1"/>
      </font>
    </ndxf>
  </rcc>
  <rcc rId="11230" sId="3" odxf="1" dxf="1">
    <nc r="AZ201">
      <v>0.5</v>
    </nc>
    <odxf>
      <font>
        <sz val="10"/>
        <color auto="1"/>
      </font>
    </odxf>
    <ndxf>
      <font>
        <sz val="10"/>
        <color auto="1"/>
      </font>
    </ndxf>
  </rcc>
  <rcc rId="11231" sId="3" odxf="1" dxf="1">
    <nc r="BA2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232" sId="3" odxf="1" dxf="1">
    <nc r="BB201">
      <v>0.4</v>
    </nc>
    <odxf>
      <font>
        <sz val="10"/>
        <color auto="1"/>
      </font>
    </odxf>
    <ndxf>
      <font>
        <sz val="10"/>
        <color auto="1"/>
      </font>
    </ndxf>
  </rcc>
  <rcc rId="11233" sId="3" odxf="1" dxf="1">
    <nc r="BC2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234" sId="3" odxf="1" dxf="1">
    <nc r="BD201">
      <v>0.4</v>
    </nc>
    <odxf>
      <font>
        <sz val="10"/>
        <color auto="1"/>
      </font>
    </odxf>
    <ndxf>
      <font>
        <sz val="10"/>
        <color auto="1"/>
      </font>
    </ndxf>
  </rcc>
  <rcc rId="11235" sId="3" odxf="1" dxf="1">
    <nc r="BE2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236" sId="3" odxf="1" dxf="1">
    <nc r="BF201">
      <v>5.2</v>
    </nc>
    <odxf>
      <font>
        <sz val="10"/>
        <color auto="1"/>
      </font>
    </odxf>
    <ndxf>
      <font>
        <sz val="10"/>
        <color auto="1"/>
      </font>
    </ndxf>
  </rcc>
  <rcc rId="11237" sId="3" odxf="1" dxf="1">
    <nc r="BG201">
      <v>40.4</v>
    </nc>
    <odxf>
      <font>
        <sz val="10"/>
        <color auto="1"/>
      </font>
    </odxf>
    <ndxf>
      <font>
        <sz val="10"/>
        <color auto="1"/>
      </font>
    </ndxf>
  </rcc>
  <rcc rId="11238" sId="3" odxf="1" dxf="1">
    <nc r="BH201">
      <v>0</v>
    </nc>
    <odxf>
      <font>
        <sz val="10"/>
        <color auto="1"/>
      </font>
    </odxf>
    <ndxf>
      <font>
        <sz val="10"/>
        <color auto="1"/>
      </font>
    </ndxf>
  </rcc>
  <rfmt sheetId="3" sqref="A201:XFD201" start="0" length="0">
    <dxf>
      <alignment vertical="center" wrapText="1"/>
    </dxf>
  </rfmt>
  <rfmt sheetId="3" sqref="A202" start="0" length="0">
    <dxf>
      <font>
        <sz val="10"/>
        <color auto="1"/>
      </font>
    </dxf>
  </rfmt>
  <rcc rId="11239" sId="3" odxf="1" dxf="1">
    <oc r="B202" t="inlineStr">
      <is>
        <t>Ninh Thuận</t>
      </is>
    </oc>
    <nc r="B202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202" start="0" length="0">
    <dxf>
      <font>
        <sz val="10"/>
        <color auto="1"/>
      </font>
    </dxf>
  </rfmt>
  <rcc rId="11240" sId="3" odxf="1" dxf="1">
    <oc r="D202">
      <v>220</v>
    </oc>
    <nc r="D202">
      <v>110</v>
    </nc>
    <odxf>
      <font>
        <sz val="10"/>
        <color auto="1"/>
      </font>
    </odxf>
    <ndxf>
      <font>
        <sz val="10"/>
        <color auto="1"/>
      </font>
    </ndxf>
  </rcc>
  <rcc rId="11241" sId="3" odxf="1" dxf="1">
    <oc r="E202" t="inlineStr">
      <is>
        <t>NMĐMT BIM 2</t>
      </is>
    </oc>
    <nc r="E202" t="inlineStr">
      <is>
        <t>NMĐMT VSP BÌNH THUẬN 2</t>
      </is>
    </nc>
    <odxf>
      <font>
        <sz val="10"/>
        <color auto="1"/>
      </font>
    </odxf>
    <ndxf>
      <font>
        <sz val="10"/>
        <color auto="1"/>
      </font>
    </ndxf>
  </rcc>
  <rcc rId="11242" sId="3" odxf="1" dxf="1">
    <oc r="F202" t="inlineStr">
      <is>
        <t>PP</t>
      </is>
    </oc>
    <nc r="F202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1243" sId="3" odxf="1" dxf="1">
    <nc r="G20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244" sId="3" odxf="1" dxf="1">
    <nc r="H202">
      <v>130.30000000000001</v>
    </nc>
    <odxf>
      <font>
        <sz val="10"/>
        <color auto="1"/>
      </font>
    </odxf>
    <ndxf>
      <font>
        <sz val="10"/>
        <color auto="1"/>
      </font>
    </ndxf>
  </rcc>
  <rfmt sheetId="3" sqref="I202" start="0" length="0">
    <dxf>
      <font>
        <sz val="10"/>
        <color auto="1"/>
      </font>
    </dxf>
  </rfmt>
  <rcc rId="11245" sId="3" odxf="1" dxf="1">
    <nc r="J202">
      <v>0.1</v>
    </nc>
    <odxf>
      <font>
        <sz val="10"/>
        <color auto="1"/>
      </font>
    </odxf>
    <ndxf>
      <font>
        <sz val="10"/>
        <color auto="1"/>
      </font>
    </ndxf>
  </rcc>
  <rcc rId="11246" sId="3" odxf="1" dxf="1">
    <nc r="K202">
      <v>0.1</v>
    </nc>
    <odxf>
      <font>
        <sz val="10"/>
        <color auto="1"/>
      </font>
    </odxf>
    <ndxf>
      <font>
        <sz val="10"/>
        <color auto="1"/>
      </font>
    </ndxf>
  </rcc>
  <rcc rId="11247" sId="3" odxf="1" dxf="1">
    <nc r="L202">
      <v>0.1</v>
    </nc>
    <odxf>
      <font>
        <sz val="10"/>
        <color auto="1"/>
      </font>
    </odxf>
    <ndxf>
      <font>
        <sz val="10"/>
        <color auto="1"/>
      </font>
    </ndxf>
  </rcc>
  <rcc rId="11248" sId="3" odxf="1" dxf="1">
    <nc r="M202">
      <v>0.1</v>
    </nc>
    <odxf>
      <font>
        <sz val="10"/>
        <color auto="1"/>
      </font>
    </odxf>
    <ndxf>
      <font>
        <sz val="10"/>
        <color auto="1"/>
      </font>
    </ndxf>
  </rcc>
  <rcc rId="11249" sId="3" odxf="1" dxf="1">
    <nc r="N202">
      <v>0.1</v>
    </nc>
    <odxf>
      <font>
        <sz val="10"/>
        <color auto="1"/>
      </font>
    </odxf>
    <ndxf>
      <font>
        <sz val="10"/>
        <color auto="1"/>
      </font>
    </ndxf>
  </rcc>
  <rcc rId="11250" sId="3" odxf="1" dxf="1">
    <nc r="O202">
      <v>0.1</v>
    </nc>
    <odxf>
      <font>
        <sz val="10"/>
        <color auto="1"/>
      </font>
    </odxf>
    <ndxf>
      <font>
        <sz val="10"/>
        <color auto="1"/>
      </font>
    </ndxf>
  </rcc>
  <rcc rId="11251" sId="3" odxf="1" dxf="1">
    <nc r="P202">
      <v>0.1</v>
    </nc>
    <odxf>
      <font>
        <sz val="10"/>
        <color auto="1"/>
      </font>
    </odxf>
    <ndxf>
      <font>
        <sz val="10"/>
        <color auto="1"/>
      </font>
    </ndxf>
  </rcc>
  <rcc rId="11252" sId="3" odxf="1" dxf="1">
    <nc r="Q202">
      <v>0.1</v>
    </nc>
    <odxf>
      <font>
        <sz val="10"/>
        <color auto="1"/>
      </font>
    </odxf>
    <ndxf>
      <font>
        <sz val="10"/>
        <color auto="1"/>
      </font>
    </ndxf>
  </rcc>
  <rcc rId="11253" sId="3" odxf="1" dxf="1">
    <nc r="R202">
      <v>0.1</v>
    </nc>
    <odxf>
      <font>
        <sz val="10"/>
        <color auto="1"/>
      </font>
    </odxf>
    <ndxf>
      <font>
        <sz val="10"/>
        <color auto="1"/>
      </font>
    </ndxf>
  </rcc>
  <rcc rId="11254" sId="3" odxf="1" dxf="1">
    <nc r="S202">
      <v>0.1</v>
    </nc>
    <odxf>
      <font>
        <sz val="10"/>
        <color auto="1"/>
      </font>
    </odxf>
    <ndxf>
      <font>
        <sz val="10"/>
        <color auto="1"/>
      </font>
    </ndxf>
  </rcc>
  <rcc rId="11255" sId="3" odxf="1" dxf="1">
    <nc r="T202">
      <v>0.1</v>
    </nc>
    <odxf>
      <font>
        <sz val="10"/>
        <color auto="1"/>
      </font>
    </odxf>
    <ndxf>
      <font>
        <sz val="10"/>
        <color auto="1"/>
      </font>
    </ndxf>
  </rcc>
  <rcc rId="11256" sId="3" odxf="1" dxf="1">
    <nc r="U202">
      <v>0.6</v>
    </nc>
    <odxf>
      <font>
        <sz val="10"/>
        <color auto="1"/>
      </font>
    </odxf>
    <ndxf>
      <font>
        <sz val="10"/>
        <color auto="1"/>
      </font>
    </ndxf>
  </rcc>
  <rcc rId="11257" sId="3" odxf="1" dxf="1">
    <nc r="V202">
      <v>1.9</v>
    </nc>
    <odxf>
      <font>
        <sz val="10"/>
        <color auto="1"/>
      </font>
    </odxf>
    <ndxf>
      <font>
        <sz val="10"/>
        <color auto="1"/>
      </font>
    </ndxf>
  </rcc>
  <rcc rId="11258" sId="3" odxf="1" dxf="1">
    <nc r="W202">
      <v>7.6</v>
    </nc>
    <odxf>
      <font>
        <sz val="10"/>
        <color auto="1"/>
      </font>
    </odxf>
    <ndxf>
      <font>
        <sz val="10"/>
        <color auto="1"/>
      </font>
    </ndxf>
  </rcc>
  <rcc rId="11259" sId="3" odxf="1" dxf="1">
    <nc r="X202">
      <v>11.1</v>
    </nc>
    <odxf>
      <font>
        <sz val="10"/>
        <color auto="1"/>
      </font>
    </odxf>
    <ndxf>
      <font>
        <sz val="10"/>
        <color auto="1"/>
      </font>
    </ndxf>
  </rcc>
  <rcc rId="11260" sId="3" odxf="1" dxf="1">
    <nc r="Y202">
      <v>13.9</v>
    </nc>
    <odxf>
      <font>
        <sz val="10"/>
        <color auto="1"/>
      </font>
    </odxf>
    <ndxf>
      <font>
        <sz val="10"/>
        <color auto="1"/>
      </font>
    </ndxf>
  </rcc>
  <rcc rId="11261" sId="3" odxf="1" dxf="1">
    <nc r="Z202">
      <v>17.100000000000001</v>
    </nc>
    <odxf>
      <font>
        <sz val="10"/>
        <color auto="1"/>
      </font>
    </odxf>
    <ndxf>
      <font>
        <sz val="10"/>
        <color auto="1"/>
      </font>
    </ndxf>
  </rcc>
  <rcc rId="11262" sId="3" odxf="1" dxf="1">
    <nc r="AA202">
      <v>18.600000000000001</v>
    </nc>
    <odxf>
      <font>
        <sz val="10"/>
        <color auto="1"/>
      </font>
    </odxf>
    <ndxf>
      <font>
        <sz val="10"/>
        <color auto="1"/>
      </font>
    </ndxf>
  </rcc>
  <rcc rId="11263" sId="3" odxf="1" dxf="1">
    <nc r="AB202">
      <v>18.8</v>
    </nc>
    <odxf>
      <font>
        <sz val="10"/>
        <color auto="1"/>
      </font>
    </odxf>
    <ndxf>
      <font>
        <sz val="10"/>
        <color auto="1"/>
      </font>
    </ndxf>
  </rcc>
  <rcc rId="11264" sId="3" odxf="1" dxf="1">
    <nc r="AC202">
      <v>16.8</v>
    </nc>
    <odxf>
      <font>
        <sz val="10"/>
        <color auto="1"/>
      </font>
    </odxf>
    <ndxf>
      <font>
        <sz val="10"/>
        <color auto="1"/>
      </font>
    </ndxf>
  </rcc>
  <rcc rId="11265" sId="3" odxf="1" dxf="1">
    <nc r="AD202">
      <v>21.5</v>
    </nc>
    <odxf>
      <font>
        <sz val="10"/>
        <color auto="1"/>
      </font>
    </odxf>
    <ndxf>
      <font>
        <sz val="10"/>
        <color auto="1"/>
      </font>
    </ndxf>
  </rcc>
  <rcc rId="11266" sId="3" odxf="1" dxf="1">
    <nc r="AE202">
      <v>23</v>
    </nc>
    <odxf>
      <font>
        <sz val="10"/>
        <color auto="1"/>
      </font>
    </odxf>
    <ndxf>
      <font>
        <sz val="10"/>
        <color auto="1"/>
      </font>
    </ndxf>
  </rcc>
  <rcc rId="11267" sId="3" odxf="1" dxf="1">
    <nc r="AF202">
      <v>15.5</v>
    </nc>
    <odxf>
      <font>
        <sz val="10"/>
        <color auto="1"/>
      </font>
    </odxf>
    <ndxf>
      <font>
        <sz val="10"/>
        <color auto="1"/>
      </font>
    </ndxf>
  </rcc>
  <rcc rId="11268" sId="3" odxf="1" dxf="1">
    <nc r="AG202">
      <v>20.9</v>
    </nc>
    <odxf>
      <font>
        <sz val="10"/>
        <color auto="1"/>
      </font>
    </odxf>
    <ndxf>
      <font>
        <sz val="10"/>
        <color auto="1"/>
      </font>
    </ndxf>
  </rcc>
  <rcc rId="11269" sId="3" odxf="1" dxf="1">
    <nc r="AH202">
      <v>13.8</v>
    </nc>
    <odxf>
      <font>
        <sz val="10"/>
        <color auto="1"/>
      </font>
    </odxf>
    <ndxf>
      <font>
        <sz val="10"/>
        <color auto="1"/>
      </font>
    </ndxf>
  </rcc>
  <rcc rId="11270" sId="3" odxf="1" dxf="1">
    <nc r="AI202">
      <v>15.3</v>
    </nc>
    <odxf>
      <font>
        <sz val="10"/>
        <color auto="1"/>
      </font>
    </odxf>
    <ndxf>
      <font>
        <sz val="10"/>
        <color auto="1"/>
      </font>
    </ndxf>
  </rcc>
  <rcc rId="11271" sId="3" odxf="1" dxf="1">
    <nc r="AJ202">
      <v>22</v>
    </nc>
    <odxf>
      <font>
        <sz val="10"/>
        <color auto="1"/>
      </font>
    </odxf>
    <ndxf>
      <font>
        <sz val="10"/>
        <color auto="1"/>
      </font>
    </ndxf>
  </rcc>
  <rcc rId="11272" sId="3" odxf="1" dxf="1">
    <nc r="AK202">
      <v>22.4</v>
    </nc>
    <odxf>
      <font>
        <sz val="10"/>
        <color auto="1"/>
      </font>
    </odxf>
    <ndxf>
      <font>
        <sz val="10"/>
        <color auto="1"/>
      </font>
    </ndxf>
  </rcc>
  <rcc rId="11273" sId="3" odxf="1" dxf="1">
    <nc r="AL202">
      <v>6.8</v>
    </nc>
    <odxf>
      <font>
        <sz val="10"/>
        <color auto="1"/>
      </font>
    </odxf>
    <ndxf>
      <font>
        <sz val="10"/>
        <color auto="1"/>
      </font>
    </ndxf>
  </rcc>
  <rcc rId="11274" sId="3" odxf="1" dxf="1">
    <nc r="AM202">
      <v>4.5</v>
    </nc>
    <odxf>
      <font>
        <sz val="10"/>
        <color auto="1"/>
      </font>
    </odxf>
    <ndxf>
      <font>
        <sz val="10"/>
        <color auto="1"/>
      </font>
    </ndxf>
  </rcc>
  <rcc rId="11275" sId="3" odxf="1" dxf="1">
    <nc r="AN202">
      <v>5.6</v>
    </nc>
    <odxf>
      <font>
        <sz val="10"/>
        <color auto="1"/>
      </font>
    </odxf>
    <ndxf>
      <font>
        <sz val="10"/>
        <color auto="1"/>
      </font>
    </ndxf>
  </rcc>
  <rcc rId="11276" sId="3" odxf="1" dxf="1">
    <nc r="AO202">
      <v>2</v>
    </nc>
    <odxf>
      <font>
        <sz val="10"/>
        <color auto="1"/>
      </font>
    </odxf>
    <ndxf>
      <font>
        <sz val="10"/>
        <color auto="1"/>
      </font>
    </ndxf>
  </rcc>
  <rcc rId="11277" sId="3" odxf="1" dxf="1">
    <nc r="AP202">
      <v>3.1</v>
    </nc>
    <odxf>
      <font>
        <sz val="10"/>
        <color auto="1"/>
      </font>
    </odxf>
    <ndxf>
      <font>
        <sz val="10"/>
        <color auto="1"/>
      </font>
    </ndxf>
  </rcc>
  <rcc rId="11278" sId="3" odxf="1" dxf="1">
    <nc r="AQ202">
      <v>0.4</v>
    </nc>
    <odxf>
      <font>
        <sz val="10"/>
        <color auto="1"/>
      </font>
    </odxf>
    <ndxf>
      <font>
        <sz val="10"/>
        <color auto="1"/>
      </font>
    </ndxf>
  </rcc>
  <rcc rId="11279" sId="3" odxf="1" dxf="1">
    <nc r="AR202">
      <v>0.1</v>
    </nc>
    <odxf>
      <font>
        <sz val="10"/>
        <color auto="1"/>
      </font>
    </odxf>
    <ndxf>
      <font>
        <sz val="10"/>
        <color auto="1"/>
      </font>
    </ndxf>
  </rcc>
  <rcc rId="11280" sId="3" odxf="1" dxf="1">
    <nc r="AS202">
      <v>0.1</v>
    </nc>
    <odxf>
      <font>
        <sz val="10"/>
        <color auto="1"/>
      </font>
    </odxf>
    <ndxf>
      <font>
        <sz val="10"/>
        <color auto="1"/>
      </font>
    </ndxf>
  </rcc>
  <rcc rId="11281" sId="3" odxf="1" dxf="1">
    <nc r="AT202">
      <v>0.1</v>
    </nc>
    <odxf>
      <font>
        <sz val="10"/>
        <color auto="1"/>
      </font>
    </odxf>
    <ndxf>
      <font>
        <sz val="10"/>
        <color auto="1"/>
      </font>
    </ndxf>
  </rcc>
  <rcc rId="11282" sId="3" odxf="1" dxf="1">
    <nc r="AU202">
      <v>0.1</v>
    </nc>
    <odxf>
      <font>
        <sz val="10"/>
        <color auto="1"/>
      </font>
    </odxf>
    <ndxf>
      <font>
        <sz val="10"/>
        <color auto="1"/>
      </font>
    </ndxf>
  </rcc>
  <rcc rId="11283" sId="3" odxf="1" dxf="1">
    <nc r="AV202">
      <v>0.1</v>
    </nc>
    <odxf>
      <font>
        <sz val="10"/>
        <color auto="1"/>
      </font>
    </odxf>
    <ndxf>
      <font>
        <sz val="10"/>
        <color auto="1"/>
      </font>
    </ndxf>
  </rcc>
  <rcc rId="11284" sId="3" odxf="1" dxf="1">
    <nc r="AW202">
      <v>0.1</v>
    </nc>
    <odxf>
      <font>
        <sz val="10"/>
        <color auto="1"/>
      </font>
    </odxf>
    <ndxf>
      <font>
        <sz val="10"/>
        <color auto="1"/>
      </font>
    </ndxf>
  </rcc>
  <rcc rId="11285" sId="3" odxf="1" dxf="1">
    <nc r="AX202">
      <v>0.1</v>
    </nc>
    <odxf>
      <font>
        <sz val="10"/>
        <color auto="1"/>
      </font>
    </odxf>
    <ndxf>
      <font>
        <sz val="10"/>
        <color auto="1"/>
      </font>
    </ndxf>
  </rcc>
  <rcc rId="11286" sId="3" odxf="1" dxf="1">
    <nc r="AY202">
      <v>0.1</v>
    </nc>
    <odxf>
      <font>
        <sz val="10"/>
        <color auto="1"/>
      </font>
    </odxf>
    <ndxf>
      <font>
        <sz val="10"/>
        <color auto="1"/>
      </font>
    </ndxf>
  </rcc>
  <rcc rId="11287" sId="3" odxf="1" dxf="1">
    <nc r="AZ202">
      <v>0.1</v>
    </nc>
    <odxf>
      <font>
        <sz val="10"/>
        <color auto="1"/>
      </font>
    </odxf>
    <ndxf>
      <font>
        <sz val="10"/>
        <color auto="1"/>
      </font>
    </ndxf>
  </rcc>
  <rcc rId="11288" sId="3" odxf="1" dxf="1">
    <nc r="BA2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289" sId="3" odxf="1" dxf="1">
    <nc r="BB202">
      <v>0.1</v>
    </nc>
    <odxf>
      <font>
        <sz val="10"/>
        <color auto="1"/>
      </font>
    </odxf>
    <ndxf>
      <font>
        <sz val="10"/>
        <color auto="1"/>
      </font>
    </ndxf>
  </rcc>
  <rcc rId="11290" sId="3" odxf="1" dxf="1">
    <nc r="BC2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291" sId="3" odxf="1" dxf="1">
    <nc r="BD202">
      <v>0.1</v>
    </nc>
    <odxf>
      <font>
        <sz val="10"/>
        <color auto="1"/>
      </font>
    </odxf>
    <ndxf>
      <font>
        <sz val="10"/>
        <color auto="1"/>
      </font>
    </ndxf>
  </rcc>
  <rcc rId="11292" sId="3" odxf="1" dxf="1">
    <nc r="BE2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293" sId="3" odxf="1" dxf="1">
    <nc r="BF202">
      <v>5.4</v>
    </nc>
    <odxf>
      <font>
        <sz val="10"/>
        <color auto="1"/>
      </font>
    </odxf>
    <ndxf>
      <font>
        <sz val="10"/>
        <color auto="1"/>
      </font>
    </ndxf>
  </rcc>
  <rcc rId="11294" sId="3" odxf="1" dxf="1">
    <nc r="BG202">
      <v>25.6</v>
    </nc>
    <odxf>
      <font>
        <sz val="10"/>
        <color auto="1"/>
      </font>
    </odxf>
    <ndxf>
      <font>
        <sz val="10"/>
        <color auto="1"/>
      </font>
    </ndxf>
  </rcc>
  <rcc rId="11295" sId="3" odxf="1" dxf="1">
    <nc r="BH202">
      <v>0</v>
    </nc>
    <odxf>
      <font>
        <sz val="10"/>
        <color auto="1"/>
      </font>
    </odxf>
    <ndxf>
      <font>
        <sz val="10"/>
        <color auto="1"/>
      </font>
    </ndxf>
  </rcc>
  <rfmt sheetId="3" sqref="A202:XFD202" start="0" length="0">
    <dxf>
      <alignment vertical="center" wrapText="1"/>
    </dxf>
  </rfmt>
  <rfmt sheetId="3" sqref="A203" start="0" length="0">
    <dxf>
      <font>
        <sz val="10"/>
        <color auto="1"/>
      </font>
    </dxf>
  </rfmt>
  <rcc rId="11296" sId="3" odxf="1" dxf="1">
    <oc r="B203" t="inlineStr">
      <is>
        <t>Ninh Thuận</t>
      </is>
    </oc>
    <nc r="B203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203" start="0" length="0">
    <dxf>
      <font>
        <sz val="10"/>
        <color auto="1"/>
      </font>
    </dxf>
  </rfmt>
  <rcc rId="11297" sId="3" odxf="1" dxf="1">
    <oc r="D203">
      <v>220</v>
    </oc>
    <nc r="D203">
      <v>110</v>
    </nc>
    <odxf>
      <font>
        <sz val="10"/>
        <color auto="1"/>
      </font>
    </odxf>
    <ndxf>
      <font>
        <sz val="10"/>
        <color auto="1"/>
      </font>
    </ndxf>
  </rcc>
  <rcc rId="11298" sId="3" odxf="1" dxf="1">
    <oc r="E203" t="inlineStr">
      <is>
        <t>NMĐMT BIM 2</t>
      </is>
    </oc>
    <nc r="E203" t="inlineStr">
      <is>
        <t>NMĐMT VSP BÌNH THUẬN 2</t>
      </is>
    </nc>
    <odxf>
      <font>
        <sz val="10"/>
        <color auto="1"/>
      </font>
    </odxf>
    <ndxf>
      <font>
        <sz val="10"/>
        <color auto="1"/>
      </font>
    </ndxf>
  </rcc>
  <rcc rId="11299" sId="3" odxf="1" dxf="1">
    <oc r="F203" t="inlineStr">
      <is>
        <t>PP</t>
      </is>
    </oc>
    <nc r="F203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1300" sId="3" odxf="1" dxf="1">
    <nc r="G20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301" sId="3" odxf="1" dxf="1">
    <nc r="H203">
      <v>130.30000000000001</v>
    </nc>
    <odxf>
      <font>
        <sz val="10"/>
        <color auto="1"/>
      </font>
    </odxf>
    <ndxf>
      <font>
        <sz val="10"/>
        <color auto="1"/>
      </font>
    </ndxf>
  </rcc>
  <rfmt sheetId="3" sqref="I203" start="0" length="0">
    <dxf>
      <font>
        <sz val="10"/>
        <color auto="1"/>
      </font>
    </dxf>
  </rfmt>
  <rcc rId="11302" sId="3" odxf="1" dxf="1">
    <nc r="J203">
      <v>0</v>
    </nc>
    <odxf>
      <font>
        <sz val="10"/>
        <color auto="1"/>
      </font>
    </odxf>
    <ndxf>
      <font>
        <sz val="10"/>
        <color auto="1"/>
      </font>
    </ndxf>
  </rcc>
  <rcc rId="11303" sId="3" odxf="1" dxf="1">
    <nc r="K203">
      <v>0</v>
    </nc>
    <odxf>
      <font>
        <sz val="10"/>
        <color auto="1"/>
      </font>
    </odxf>
    <ndxf>
      <font>
        <sz val="10"/>
        <color auto="1"/>
      </font>
    </ndxf>
  </rcc>
  <rcc rId="11304" sId="3" odxf="1" dxf="1">
    <nc r="L203">
      <v>0</v>
    </nc>
    <odxf>
      <font>
        <sz val="10"/>
        <color auto="1"/>
      </font>
    </odxf>
    <ndxf>
      <font>
        <sz val="10"/>
        <color auto="1"/>
      </font>
    </ndxf>
  </rcc>
  <rcc rId="11305" sId="3" odxf="1" dxf="1">
    <nc r="M203">
      <v>0</v>
    </nc>
    <odxf>
      <font>
        <sz val="10"/>
        <color auto="1"/>
      </font>
    </odxf>
    <ndxf>
      <font>
        <sz val="10"/>
        <color auto="1"/>
      </font>
    </ndxf>
  </rcc>
  <rcc rId="11306" sId="3" odxf="1" dxf="1">
    <nc r="N203">
      <v>0</v>
    </nc>
    <odxf>
      <font>
        <sz val="10"/>
        <color auto="1"/>
      </font>
    </odxf>
    <ndxf>
      <font>
        <sz val="10"/>
        <color auto="1"/>
      </font>
    </ndxf>
  </rcc>
  <rcc rId="11307" sId="3" odxf="1" dxf="1">
    <nc r="O203">
      <v>0</v>
    </nc>
    <odxf>
      <font>
        <sz val="10"/>
        <color auto="1"/>
      </font>
    </odxf>
    <ndxf>
      <font>
        <sz val="10"/>
        <color auto="1"/>
      </font>
    </ndxf>
  </rcc>
  <rcc rId="11308" sId="3" odxf="1" dxf="1">
    <nc r="P203">
      <v>0</v>
    </nc>
    <odxf>
      <font>
        <sz val="10"/>
        <color auto="1"/>
      </font>
    </odxf>
    <ndxf>
      <font>
        <sz val="10"/>
        <color auto="1"/>
      </font>
    </ndxf>
  </rcc>
  <rcc rId="11309" sId="3" odxf="1" dxf="1">
    <nc r="Q203">
      <v>0</v>
    </nc>
    <odxf>
      <font>
        <sz val="10"/>
        <color auto="1"/>
      </font>
    </odxf>
    <ndxf>
      <font>
        <sz val="10"/>
        <color auto="1"/>
      </font>
    </ndxf>
  </rcc>
  <rcc rId="11310" sId="3" odxf="1" dxf="1">
    <nc r="R203">
      <v>0</v>
    </nc>
    <odxf>
      <font>
        <sz val="10"/>
        <color auto="1"/>
      </font>
    </odxf>
    <ndxf>
      <font>
        <sz val="10"/>
        <color auto="1"/>
      </font>
    </ndxf>
  </rcc>
  <rcc rId="11311" sId="3" odxf="1" dxf="1">
    <nc r="S203">
      <v>0</v>
    </nc>
    <odxf>
      <font>
        <sz val="10"/>
        <color auto="1"/>
      </font>
    </odxf>
    <ndxf>
      <font>
        <sz val="10"/>
        <color auto="1"/>
      </font>
    </ndxf>
  </rcc>
  <rcc rId="11312" sId="3" odxf="1" dxf="1">
    <nc r="T203">
      <v>0</v>
    </nc>
    <odxf>
      <font>
        <sz val="10"/>
        <color auto="1"/>
      </font>
    </odxf>
    <ndxf>
      <font>
        <sz val="10"/>
        <color auto="1"/>
      </font>
    </ndxf>
  </rcc>
  <rcc rId="11313" sId="3" odxf="1" dxf="1">
    <nc r="U203">
      <v>-0.3</v>
    </nc>
    <odxf>
      <font>
        <sz val="10"/>
        <color auto="1"/>
      </font>
    </odxf>
    <ndxf>
      <font>
        <sz val="10"/>
        <color auto="1"/>
      </font>
    </ndxf>
  </rcc>
  <rcc rId="11314" sId="3" odxf="1" dxf="1">
    <nc r="V203">
      <v>-0.5</v>
    </nc>
    <odxf>
      <font>
        <sz val="10"/>
        <color auto="1"/>
      </font>
    </odxf>
    <ndxf>
      <font>
        <sz val="10"/>
        <color auto="1"/>
      </font>
    </ndxf>
  </rcc>
  <rcc rId="11315" sId="3" odxf="1" dxf="1">
    <nc r="W203">
      <v>0.4</v>
    </nc>
    <odxf>
      <font>
        <sz val="10"/>
        <color auto="1"/>
      </font>
    </odxf>
    <ndxf>
      <font>
        <sz val="10"/>
        <color auto="1"/>
      </font>
    </ndxf>
  </rcc>
  <rcc rId="11316" sId="3" odxf="1" dxf="1">
    <nc r="X203">
      <v>0.4</v>
    </nc>
    <odxf>
      <font>
        <sz val="10"/>
        <color auto="1"/>
      </font>
    </odxf>
    <ndxf>
      <font>
        <sz val="10"/>
        <color auto="1"/>
      </font>
    </ndxf>
  </rcc>
  <rcc rId="11317" sId="3" odxf="1" dxf="1">
    <nc r="Y203">
      <v>-0.5</v>
    </nc>
    <odxf>
      <font>
        <sz val="10"/>
        <color auto="1"/>
      </font>
    </odxf>
    <ndxf>
      <font>
        <sz val="10"/>
        <color auto="1"/>
      </font>
    </ndxf>
  </rcc>
  <rcc rId="11318" sId="3" odxf="1" dxf="1">
    <nc r="Z203">
      <v>-0.7</v>
    </nc>
    <odxf>
      <font>
        <sz val="10"/>
        <color auto="1"/>
      </font>
    </odxf>
    <ndxf>
      <font>
        <sz val="10"/>
        <color auto="1"/>
      </font>
    </ndxf>
  </rcc>
  <rcc rId="11319" sId="3" odxf="1" dxf="1">
    <nc r="AA203">
      <v>-0.9</v>
    </nc>
    <odxf>
      <font>
        <sz val="10"/>
        <color auto="1"/>
      </font>
    </odxf>
    <ndxf>
      <font>
        <sz val="10"/>
        <color auto="1"/>
      </font>
    </ndxf>
  </rcc>
  <rcc rId="11320" sId="3" odxf="1" dxf="1">
    <nc r="AB203">
      <v>-0.7</v>
    </nc>
    <odxf>
      <font>
        <sz val="10"/>
        <color auto="1"/>
      </font>
    </odxf>
    <ndxf>
      <font>
        <sz val="10"/>
        <color auto="1"/>
      </font>
    </ndxf>
  </rcc>
  <rcc rId="11321" sId="3" odxf="1" dxf="1">
    <nc r="AC203">
      <v>-0.5</v>
    </nc>
    <odxf>
      <font>
        <sz val="10"/>
        <color auto="1"/>
      </font>
    </odxf>
    <ndxf>
      <font>
        <sz val="10"/>
        <color auto="1"/>
      </font>
    </ndxf>
  </rcc>
  <rcc rId="11322" sId="3" odxf="1" dxf="1">
    <nc r="AD203">
      <v>0.2</v>
    </nc>
    <odxf>
      <font>
        <sz val="10"/>
        <color auto="1"/>
      </font>
    </odxf>
    <ndxf>
      <font>
        <sz val="10"/>
        <color auto="1"/>
      </font>
    </ndxf>
  </rcc>
  <rcc rId="11323" sId="3" odxf="1" dxf="1">
    <nc r="AE203">
      <v>0.4</v>
    </nc>
    <odxf>
      <font>
        <sz val="10"/>
        <color auto="1"/>
      </font>
    </odxf>
    <ndxf>
      <font>
        <sz val="10"/>
        <color auto="1"/>
      </font>
    </ndxf>
  </rcc>
  <rcc rId="11324" sId="3" odxf="1" dxf="1">
    <nc r="AF203">
      <v>0.1</v>
    </nc>
    <odxf>
      <font>
        <sz val="10"/>
        <color auto="1"/>
      </font>
    </odxf>
    <ndxf>
      <font>
        <sz val="10"/>
        <color auto="1"/>
      </font>
    </ndxf>
  </rcc>
  <rcc rId="11325" sId="3" odxf="1" dxf="1">
    <nc r="AG203">
      <v>0.5</v>
    </nc>
    <odxf>
      <font>
        <sz val="10"/>
        <color auto="1"/>
      </font>
    </odxf>
    <ndxf>
      <font>
        <sz val="10"/>
        <color auto="1"/>
      </font>
    </ndxf>
  </rcc>
  <rcc rId="11326" sId="3" odxf="1" dxf="1">
    <nc r="AH203">
      <v>0</v>
    </nc>
    <odxf>
      <font>
        <sz val="10"/>
        <color auto="1"/>
      </font>
    </odxf>
    <ndxf>
      <font>
        <sz val="10"/>
        <color auto="1"/>
      </font>
    </ndxf>
  </rcc>
  <rcc rId="11327" sId="3" odxf="1" dxf="1">
    <nc r="AI203">
      <v>-0.6</v>
    </nc>
    <odxf>
      <font>
        <sz val="10"/>
        <color auto="1"/>
      </font>
    </odxf>
    <ndxf>
      <font>
        <sz val="10"/>
        <color auto="1"/>
      </font>
    </ndxf>
  </rcc>
  <rcc rId="11328" sId="3" odxf="1" dxf="1">
    <nc r="AJ203">
      <v>0.2</v>
    </nc>
    <odxf>
      <font>
        <sz val="10"/>
        <color auto="1"/>
      </font>
    </odxf>
    <ndxf>
      <font>
        <sz val="10"/>
        <color auto="1"/>
      </font>
    </ndxf>
  </rcc>
  <rcc rId="11329" sId="3" odxf="1" dxf="1">
    <nc r="AK203">
      <v>0.5</v>
    </nc>
    <odxf>
      <font>
        <sz val="10"/>
        <color auto="1"/>
      </font>
    </odxf>
    <ndxf>
      <font>
        <sz val="10"/>
        <color auto="1"/>
      </font>
    </ndxf>
  </rcc>
  <rcc rId="11330" sId="3" odxf="1" dxf="1">
    <nc r="AL203">
      <v>-0.8</v>
    </nc>
    <odxf>
      <font>
        <sz val="10"/>
        <color auto="1"/>
      </font>
    </odxf>
    <ndxf>
      <font>
        <sz val="10"/>
        <color auto="1"/>
      </font>
    </ndxf>
  </rcc>
  <rcc rId="11331" sId="3" odxf="1" dxf="1">
    <nc r="AM203">
      <v>-0.9</v>
    </nc>
    <odxf>
      <font>
        <sz val="10"/>
        <color auto="1"/>
      </font>
    </odxf>
    <ndxf>
      <font>
        <sz val="10"/>
        <color auto="1"/>
      </font>
    </ndxf>
  </rcc>
  <rcc rId="11332" sId="3" odxf="1" dxf="1">
    <nc r="AN203">
      <v>-0.8</v>
    </nc>
    <odxf>
      <font>
        <sz val="10"/>
        <color auto="1"/>
      </font>
    </odxf>
    <ndxf>
      <font>
        <sz val="10"/>
        <color auto="1"/>
      </font>
    </ndxf>
  </rcc>
  <rcc rId="11333" sId="3" odxf="1" dxf="1">
    <nc r="AO203">
      <v>-0.9</v>
    </nc>
    <odxf>
      <font>
        <sz val="10"/>
        <color auto="1"/>
      </font>
    </odxf>
    <ndxf>
      <font>
        <sz val="10"/>
        <color auto="1"/>
      </font>
    </ndxf>
  </rcc>
  <rcc rId="11334" sId="3" odxf="1" dxf="1">
    <nc r="AP203">
      <v>-0.6</v>
    </nc>
    <odxf>
      <font>
        <sz val="10"/>
        <color auto="1"/>
      </font>
    </odxf>
    <ndxf>
      <font>
        <sz val="10"/>
        <color auto="1"/>
      </font>
    </ndxf>
  </rcc>
  <rcc rId="11335" sId="3" odxf="1" dxf="1">
    <nc r="AQ203">
      <v>-0.7</v>
    </nc>
    <odxf>
      <font>
        <sz val="10"/>
        <color auto="1"/>
      </font>
    </odxf>
    <ndxf>
      <font>
        <sz val="10"/>
        <color auto="1"/>
      </font>
    </ndxf>
  </rcc>
  <rcc rId="11336" sId="3" odxf="1" dxf="1">
    <nc r="AR203">
      <v>0</v>
    </nc>
    <odxf>
      <font>
        <sz val="10"/>
        <color auto="1"/>
      </font>
    </odxf>
    <ndxf>
      <font>
        <sz val="10"/>
        <color auto="1"/>
      </font>
    </ndxf>
  </rcc>
  <rcc rId="11337" sId="3" odxf="1" dxf="1">
    <nc r="AS203">
      <v>0</v>
    </nc>
    <odxf>
      <font>
        <sz val="10"/>
        <color auto="1"/>
      </font>
    </odxf>
    <ndxf>
      <font>
        <sz val="10"/>
        <color auto="1"/>
      </font>
    </ndxf>
  </rcc>
  <rcc rId="11338" sId="3" odxf="1" dxf="1">
    <nc r="AT203">
      <v>0</v>
    </nc>
    <odxf>
      <font>
        <sz val="10"/>
        <color auto="1"/>
      </font>
    </odxf>
    <ndxf>
      <font>
        <sz val="10"/>
        <color auto="1"/>
      </font>
    </ndxf>
  </rcc>
  <rcc rId="11339" sId="3" odxf="1" dxf="1">
    <nc r="AU203">
      <v>0</v>
    </nc>
    <odxf>
      <font>
        <sz val="10"/>
        <color auto="1"/>
      </font>
    </odxf>
    <ndxf>
      <font>
        <sz val="10"/>
        <color auto="1"/>
      </font>
    </ndxf>
  </rcc>
  <rcc rId="11340" sId="3" odxf="1" dxf="1">
    <nc r="AV203">
      <v>0</v>
    </nc>
    <odxf>
      <font>
        <sz val="10"/>
        <color auto="1"/>
      </font>
    </odxf>
    <ndxf>
      <font>
        <sz val="10"/>
        <color auto="1"/>
      </font>
    </ndxf>
  </rcc>
  <rcc rId="11341" sId="3" odxf="1" dxf="1">
    <nc r="AW203">
      <v>0</v>
    </nc>
    <odxf>
      <font>
        <sz val="10"/>
        <color auto="1"/>
      </font>
    </odxf>
    <ndxf>
      <font>
        <sz val="10"/>
        <color auto="1"/>
      </font>
    </ndxf>
  </rcc>
  <rcc rId="11342" sId="3" odxf="1" dxf="1">
    <nc r="AX203">
      <v>0</v>
    </nc>
    <odxf>
      <font>
        <sz val="10"/>
        <color auto="1"/>
      </font>
    </odxf>
    <ndxf>
      <font>
        <sz val="10"/>
        <color auto="1"/>
      </font>
    </ndxf>
  </rcc>
  <rcc rId="11343" sId="3" odxf="1" dxf="1">
    <nc r="AY203">
      <v>0</v>
    </nc>
    <odxf>
      <font>
        <sz val="10"/>
        <color auto="1"/>
      </font>
    </odxf>
    <ndxf>
      <font>
        <sz val="10"/>
        <color auto="1"/>
      </font>
    </ndxf>
  </rcc>
  <rcc rId="11344" sId="3" odxf="1" dxf="1">
    <nc r="AZ203">
      <v>0</v>
    </nc>
    <odxf>
      <font>
        <sz val="10"/>
        <color auto="1"/>
      </font>
    </odxf>
    <ndxf>
      <font>
        <sz val="10"/>
        <color auto="1"/>
      </font>
    </ndxf>
  </rcc>
  <rcc rId="11345" sId="3" odxf="1" dxf="1">
    <nc r="BA2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346" sId="3" odxf="1" dxf="1">
    <nc r="BB203">
      <v>0</v>
    </nc>
    <odxf>
      <font>
        <sz val="10"/>
        <color auto="1"/>
      </font>
    </odxf>
    <ndxf>
      <font>
        <sz val="10"/>
        <color auto="1"/>
      </font>
    </ndxf>
  </rcc>
  <rcc rId="11347" sId="3" odxf="1" dxf="1">
    <nc r="BC2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348" sId="3" odxf="1" dxf="1">
    <nc r="BD203">
      <v>0</v>
    </nc>
    <odxf>
      <font>
        <sz val="10"/>
        <color auto="1"/>
      </font>
    </odxf>
    <ndxf>
      <font>
        <sz val="10"/>
        <color auto="1"/>
      </font>
    </ndxf>
  </rcc>
  <rcc rId="11349" sId="3" odxf="1" dxf="1">
    <nc r="BE2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350" sId="3" odxf="1" dxf="1">
    <nc r="BF203">
      <v>5.4</v>
    </nc>
    <odxf>
      <font>
        <sz val="10"/>
        <color auto="1"/>
      </font>
    </odxf>
    <ndxf>
      <font>
        <sz val="10"/>
        <color auto="1"/>
      </font>
    </ndxf>
  </rcc>
  <rcc rId="11351" sId="3" odxf="1" dxf="1">
    <nc r="BG203">
      <v>25.6</v>
    </nc>
    <odxf>
      <font>
        <sz val="10"/>
        <color auto="1"/>
      </font>
    </odxf>
    <ndxf>
      <font>
        <sz val="10"/>
        <color auto="1"/>
      </font>
    </ndxf>
  </rcc>
  <rcc rId="11352" sId="3" odxf="1" dxf="1">
    <nc r="BH203">
      <v>0</v>
    </nc>
    <odxf>
      <font>
        <sz val="10"/>
        <color auto="1"/>
      </font>
    </odxf>
    <ndxf>
      <font>
        <sz val="10"/>
        <color auto="1"/>
      </font>
    </ndxf>
  </rcc>
  <rfmt sheetId="3" sqref="A203:XFD203" start="0" length="0">
    <dxf>
      <alignment vertical="center" wrapText="1"/>
    </dxf>
  </rfmt>
  <rfmt sheetId="3" sqref="A204" start="0" length="0">
    <dxf>
      <font>
        <sz val="10"/>
        <color auto="1"/>
      </font>
    </dxf>
  </rfmt>
  <rfmt sheetId="3" sqref="B204" start="0" length="0">
    <dxf>
      <font>
        <sz val="10"/>
        <color auto="1"/>
      </font>
    </dxf>
  </rfmt>
  <rfmt sheetId="3" sqref="C204" start="0" length="0">
    <dxf>
      <font>
        <sz val="10"/>
        <color auto="1"/>
      </font>
    </dxf>
  </rfmt>
  <rfmt sheetId="3" sqref="D204" start="0" length="0">
    <dxf>
      <font>
        <sz val="10"/>
        <color auto="1"/>
      </font>
    </dxf>
  </rfmt>
  <rcc rId="11353" sId="3" odxf="1" dxf="1">
    <oc r="E204" t="inlineStr">
      <is>
        <t>NMĐMT BIM 3</t>
      </is>
    </oc>
    <nc r="E204" t="inlineStr">
      <is>
        <t>NMĐMT BIM 2</t>
      </is>
    </nc>
    <odxf>
      <font>
        <sz val="10"/>
        <color auto="1"/>
      </font>
    </odxf>
    <ndxf>
      <font>
        <sz val="10"/>
        <color auto="1"/>
      </font>
    </ndxf>
  </rcc>
  <rfmt sheetId="3" sqref="F204" start="0" length="0">
    <dxf>
      <font>
        <sz val="10"/>
        <color auto="1"/>
      </font>
    </dxf>
  </rfmt>
  <rcc rId="11354" sId="3" odxf="1" dxf="1">
    <nc r="G20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355" sId="3" odxf="1" dxf="1">
    <nc r="H204">
      <v>1216.2</v>
    </nc>
    <odxf>
      <font>
        <sz val="10"/>
        <color auto="1"/>
      </font>
    </odxf>
    <ndxf>
      <font>
        <sz val="10"/>
        <color auto="1"/>
      </font>
    </ndxf>
  </rcc>
  <rfmt sheetId="3" sqref="I204" start="0" length="0">
    <dxf>
      <font>
        <sz val="10"/>
        <color auto="1"/>
      </font>
    </dxf>
  </rfmt>
  <rcc rId="11356" sId="3" odxf="1" dxf="1">
    <nc r="J204">
      <v>0.1</v>
    </nc>
    <odxf>
      <font>
        <sz val="10"/>
        <color auto="1"/>
      </font>
    </odxf>
    <ndxf>
      <font>
        <sz val="10"/>
        <color auto="1"/>
      </font>
    </ndxf>
  </rcc>
  <rcc rId="11357" sId="3" odxf="1" dxf="1">
    <nc r="K204">
      <v>0.2</v>
    </nc>
    <odxf>
      <font>
        <sz val="10"/>
        <color auto="1"/>
      </font>
    </odxf>
    <ndxf>
      <font>
        <sz val="10"/>
        <color auto="1"/>
      </font>
    </ndxf>
  </rcc>
  <rcc rId="11358" sId="3" odxf="1" dxf="1">
    <nc r="L204">
      <v>0.1</v>
    </nc>
    <odxf>
      <font>
        <sz val="10"/>
        <color auto="1"/>
      </font>
    </odxf>
    <ndxf>
      <font>
        <sz val="10"/>
        <color auto="1"/>
      </font>
    </ndxf>
  </rcc>
  <rcc rId="11359" sId="3" odxf="1" dxf="1">
    <nc r="M204">
      <v>0.1</v>
    </nc>
    <odxf>
      <font>
        <sz val="10"/>
        <color auto="1"/>
      </font>
    </odxf>
    <ndxf>
      <font>
        <sz val="10"/>
        <color auto="1"/>
      </font>
    </ndxf>
  </rcc>
  <rcc rId="11360" sId="3" odxf="1" dxf="1">
    <nc r="N204">
      <v>0.2</v>
    </nc>
    <odxf>
      <font>
        <sz val="10"/>
        <color auto="1"/>
      </font>
    </odxf>
    <ndxf>
      <font>
        <sz val="10"/>
        <color auto="1"/>
      </font>
    </ndxf>
  </rcc>
  <rcc rId="11361" sId="3" odxf="1" dxf="1">
    <nc r="O204">
      <v>0.2</v>
    </nc>
    <odxf>
      <font>
        <sz val="10"/>
        <color auto="1"/>
      </font>
    </odxf>
    <ndxf>
      <font>
        <sz val="10"/>
        <color auto="1"/>
      </font>
    </ndxf>
  </rcc>
  <rcc rId="11362" sId="3" odxf="1" dxf="1">
    <nc r="P204">
      <v>0.1</v>
    </nc>
    <odxf>
      <font>
        <sz val="10"/>
        <color auto="1"/>
      </font>
    </odxf>
    <ndxf>
      <font>
        <sz val="10"/>
        <color auto="1"/>
      </font>
    </ndxf>
  </rcc>
  <rcc rId="11363" sId="3" odxf="1" dxf="1">
    <nc r="Q204">
      <v>0.1</v>
    </nc>
    <odxf>
      <font>
        <sz val="10"/>
        <color auto="1"/>
      </font>
    </odxf>
    <ndxf>
      <font>
        <sz val="10"/>
        <color auto="1"/>
      </font>
    </ndxf>
  </rcc>
  <rcc rId="11364" sId="3" odxf="1" dxf="1">
    <nc r="R204">
      <v>0.2</v>
    </nc>
    <odxf>
      <font>
        <sz val="10"/>
        <color auto="1"/>
      </font>
    </odxf>
    <ndxf>
      <font>
        <sz val="10"/>
        <color auto="1"/>
      </font>
    </ndxf>
  </rcc>
  <rcc rId="11365" sId="3" odxf="1" dxf="1">
    <nc r="S204">
      <v>0.1</v>
    </nc>
    <odxf>
      <font>
        <sz val="10"/>
        <color auto="1"/>
      </font>
    </odxf>
    <ndxf>
      <font>
        <sz val="10"/>
        <color auto="1"/>
      </font>
    </ndxf>
  </rcc>
  <rcc rId="11366" sId="3" odxf="1" dxf="1">
    <nc r="T204">
      <v>0.1</v>
    </nc>
    <odxf>
      <font>
        <sz val="10"/>
        <color auto="1"/>
      </font>
    </odxf>
    <ndxf>
      <font>
        <sz val="10"/>
        <color auto="1"/>
      </font>
    </ndxf>
  </rcc>
  <rcc rId="11367" sId="3" odxf="1" dxf="1">
    <nc r="U204">
      <v>9</v>
    </nc>
    <odxf>
      <font>
        <sz val="10"/>
        <color auto="1"/>
      </font>
    </odxf>
    <ndxf>
      <font>
        <sz val="10"/>
        <color auto="1"/>
      </font>
    </ndxf>
  </rcc>
  <rcc rId="11368" sId="3" odxf="1" dxf="1">
    <nc r="V204">
      <v>39.200000000000003</v>
    </nc>
    <odxf>
      <font>
        <sz val="10"/>
        <color auto="1"/>
      </font>
    </odxf>
    <ndxf>
      <font>
        <sz val="10"/>
        <color auto="1"/>
      </font>
    </ndxf>
  </rcc>
  <rcc rId="11369" sId="3" odxf="1" dxf="1">
    <nc r="W204">
      <v>51.4</v>
    </nc>
    <odxf>
      <font>
        <sz val="10"/>
        <color auto="1"/>
      </font>
    </odxf>
    <ndxf>
      <font>
        <sz val="10"/>
        <color auto="1"/>
      </font>
    </ndxf>
  </rcc>
  <rcc rId="11370" sId="3" odxf="1" dxf="1">
    <nc r="X204">
      <v>84</v>
    </nc>
    <odxf>
      <font>
        <sz val="10"/>
        <color auto="1"/>
      </font>
    </odxf>
    <ndxf>
      <font>
        <sz val="10"/>
        <color auto="1"/>
      </font>
    </ndxf>
  </rcc>
  <rcc rId="11371" sId="3" odxf="1" dxf="1">
    <nc r="Y204">
      <v>166.2</v>
    </nc>
    <odxf>
      <font>
        <sz val="10"/>
        <color auto="1"/>
      </font>
    </odxf>
    <ndxf>
      <font>
        <sz val="10"/>
        <color auto="1"/>
      </font>
    </ndxf>
  </rcc>
  <rcc rId="11372" sId="3" odxf="1" dxf="1">
    <nc r="Z204">
      <v>156.69999999999999</v>
    </nc>
    <odxf>
      <font>
        <sz val="10"/>
        <color auto="1"/>
      </font>
    </odxf>
    <ndxf>
      <font>
        <sz val="10"/>
        <color auto="1"/>
      </font>
    </ndxf>
  </rcc>
  <rcc rId="11373" sId="3" odxf="1" dxf="1">
    <nc r="AA204">
      <v>149</v>
    </nc>
    <odxf>
      <font>
        <sz val="10"/>
        <color auto="1"/>
      </font>
    </odxf>
    <ndxf>
      <font>
        <sz val="10"/>
        <color auto="1"/>
      </font>
    </ndxf>
  </rcc>
  <rcc rId="11374" sId="3" odxf="1" dxf="1">
    <nc r="AB204">
      <v>129</v>
    </nc>
    <odxf>
      <font>
        <sz val="10"/>
        <color auto="1"/>
      </font>
    </odxf>
    <ndxf>
      <font>
        <sz val="10"/>
        <color auto="1"/>
      </font>
    </ndxf>
  </rcc>
  <rcc rId="11375" sId="3" odxf="1" dxf="1">
    <nc r="AC204">
      <v>101.7</v>
    </nc>
    <odxf>
      <font>
        <sz val="10"/>
        <color auto="1"/>
      </font>
    </odxf>
    <ndxf>
      <font>
        <sz val="10"/>
        <color auto="1"/>
      </font>
    </ndxf>
  </rcc>
  <rcc rId="11376" sId="3" odxf="1" dxf="1">
    <nc r="AD204">
      <v>139.9</v>
    </nc>
    <odxf>
      <font>
        <sz val="10"/>
        <color auto="1"/>
      </font>
    </odxf>
    <ndxf>
      <font>
        <sz val="10"/>
        <color auto="1"/>
      </font>
    </ndxf>
  </rcc>
  <rcc rId="11377" sId="3" odxf="1" dxf="1">
    <nc r="AE204">
      <v>139</v>
    </nc>
    <odxf>
      <font>
        <sz val="10"/>
        <color auto="1"/>
      </font>
    </odxf>
    <ndxf>
      <font>
        <sz val="10"/>
        <color auto="1"/>
      </font>
    </ndxf>
  </rcc>
  <rcc rId="11378" sId="3" odxf="1" dxf="1">
    <nc r="AF204">
      <v>125.9</v>
    </nc>
    <odxf>
      <font>
        <sz val="10"/>
        <color auto="1"/>
      </font>
    </odxf>
    <ndxf>
      <font>
        <sz val="10"/>
        <color auto="1"/>
      </font>
    </ndxf>
  </rcc>
  <rcc rId="11379" sId="3" odxf="1" dxf="1">
    <nc r="AG204">
      <v>70.599999999999994</v>
    </nc>
    <odxf>
      <font>
        <sz val="10"/>
        <color auto="1"/>
      </font>
    </odxf>
    <ndxf>
      <font>
        <sz val="10"/>
        <color auto="1"/>
      </font>
    </ndxf>
  </rcc>
  <rcc rId="11380" sId="3" odxf="1" dxf="1">
    <nc r="AH204">
      <v>152.80000000000001</v>
    </nc>
    <odxf>
      <font>
        <sz val="10"/>
        <color auto="1"/>
      </font>
    </odxf>
    <ndxf>
      <font>
        <sz val="10"/>
        <color auto="1"/>
      </font>
    </ndxf>
  </rcc>
  <rcc rId="11381" sId="3" odxf="1" dxf="1">
    <nc r="AI204">
      <v>238.7</v>
    </nc>
    <odxf>
      <font>
        <sz val="10"/>
        <color auto="1"/>
      </font>
    </odxf>
    <ndxf>
      <font>
        <sz val="10"/>
        <color auto="1"/>
      </font>
    </ndxf>
  </rcc>
  <rcc rId="11382" sId="3" odxf="1" dxf="1">
    <nc r="AJ204">
      <v>228.9</v>
    </nc>
    <odxf>
      <font>
        <sz val="10"/>
        <color auto="1"/>
      </font>
    </odxf>
    <ndxf>
      <font>
        <sz val="10"/>
        <color auto="1"/>
      </font>
    </ndxf>
  </rcc>
  <rcc rId="11383" sId="3" odxf="1" dxf="1">
    <nc r="AK204">
      <v>154.5</v>
    </nc>
    <odxf>
      <font>
        <sz val="10"/>
        <color auto="1"/>
      </font>
    </odxf>
    <ndxf>
      <font>
        <sz val="10"/>
        <color auto="1"/>
      </font>
    </ndxf>
  </rcc>
  <rcc rId="11384" sId="3" odxf="1" dxf="1">
    <nc r="AL204">
      <v>118.9</v>
    </nc>
    <odxf>
      <font>
        <sz val="10"/>
        <color auto="1"/>
      </font>
    </odxf>
    <ndxf>
      <font>
        <sz val="10"/>
        <color auto="1"/>
      </font>
    </ndxf>
  </rcc>
  <rcc rId="11385" sId="3" odxf="1" dxf="1">
    <nc r="AM204">
      <v>118.4</v>
    </nc>
    <odxf>
      <font>
        <sz val="10"/>
        <color auto="1"/>
      </font>
    </odxf>
    <ndxf>
      <font>
        <sz val="10"/>
        <color auto="1"/>
      </font>
    </ndxf>
  </rcc>
  <rcc rId="11386" sId="3" odxf="1" dxf="1">
    <nc r="AN204">
      <v>81.2</v>
    </nc>
    <odxf>
      <font>
        <sz val="10"/>
        <color auto="1"/>
      </font>
    </odxf>
    <ndxf>
      <font>
        <sz val="10"/>
        <color auto="1"/>
      </font>
    </ndxf>
  </rcc>
  <rcc rId="11387" sId="3" odxf="1" dxf="1">
    <nc r="AO204">
      <v>54.9</v>
    </nc>
    <odxf>
      <font>
        <sz val="10"/>
        <color auto="1"/>
      </font>
    </odxf>
    <ndxf>
      <font>
        <sz val="10"/>
        <color auto="1"/>
      </font>
    </ndxf>
  </rcc>
  <rcc rId="11388" sId="3" odxf="1" dxf="1">
    <nc r="AP204">
      <v>57.3</v>
    </nc>
    <odxf>
      <font>
        <sz val="10"/>
        <color auto="1"/>
      </font>
    </odxf>
    <ndxf>
      <font>
        <sz val="10"/>
        <color auto="1"/>
      </font>
    </ndxf>
  </rcc>
  <rcc rId="11389" sId="3" odxf="1" dxf="1">
    <nc r="AQ204">
      <v>5.9</v>
    </nc>
    <odxf>
      <font>
        <sz val="10"/>
        <color auto="1"/>
      </font>
    </odxf>
    <ndxf>
      <font>
        <sz val="10"/>
        <color auto="1"/>
      </font>
    </ndxf>
  </rcc>
  <rcc rId="11390" sId="3" odxf="1" dxf="1">
    <nc r="AR204">
      <v>0.5</v>
    </nc>
    <odxf>
      <font>
        <sz val="10"/>
        <color auto="1"/>
      </font>
    </odxf>
    <ndxf>
      <font>
        <sz val="10"/>
        <color auto="1"/>
      </font>
    </ndxf>
  </rcc>
  <rcc rId="11391" sId="3" odxf="1" dxf="1">
    <nc r="AS204">
      <v>0.2</v>
    </nc>
    <odxf>
      <font>
        <sz val="10"/>
        <color auto="1"/>
      </font>
    </odxf>
    <ndxf>
      <font>
        <sz val="10"/>
        <color auto="1"/>
      </font>
    </ndxf>
  </rcc>
  <rcc rId="11392" sId="3" odxf="1" dxf="1">
    <nc r="AT204">
      <v>0.2</v>
    </nc>
    <odxf>
      <font>
        <sz val="10"/>
        <color auto="1"/>
      </font>
    </odxf>
    <ndxf>
      <font>
        <sz val="10"/>
        <color auto="1"/>
      </font>
    </ndxf>
  </rcc>
  <rcc rId="11393" sId="3" odxf="1" dxf="1">
    <nc r="AU204">
      <v>0.2</v>
    </nc>
    <odxf>
      <font>
        <sz val="10"/>
        <color auto="1"/>
      </font>
    </odxf>
    <ndxf>
      <font>
        <sz val="10"/>
        <color auto="1"/>
      </font>
    </ndxf>
  </rcc>
  <rcc rId="11394" sId="3" odxf="1" dxf="1">
    <nc r="AV204">
      <v>0.2</v>
    </nc>
    <odxf>
      <font>
        <sz val="10"/>
        <color auto="1"/>
      </font>
    </odxf>
    <ndxf>
      <font>
        <sz val="10"/>
        <color auto="1"/>
      </font>
    </ndxf>
  </rcc>
  <rcc rId="11395" sId="3" odxf="1" dxf="1">
    <nc r="AW204">
      <v>0.3</v>
    </nc>
    <odxf>
      <font>
        <sz val="10"/>
        <color auto="1"/>
      </font>
    </odxf>
    <ndxf>
      <font>
        <sz val="10"/>
        <color auto="1"/>
      </font>
    </ndxf>
  </rcc>
  <rcc rId="11396" sId="3" odxf="1" dxf="1">
    <nc r="AX204">
      <v>0.2</v>
    </nc>
    <odxf>
      <font>
        <sz val="10"/>
        <color auto="1"/>
      </font>
    </odxf>
    <ndxf>
      <font>
        <sz val="10"/>
        <color auto="1"/>
      </font>
    </ndxf>
  </rcc>
  <rcc rId="11397" sId="3" odxf="1" dxf="1">
    <nc r="AY204">
      <v>0.1</v>
    </nc>
    <odxf>
      <font>
        <sz val="10"/>
        <color auto="1"/>
      </font>
    </odxf>
    <ndxf>
      <font>
        <sz val="10"/>
        <color auto="1"/>
      </font>
    </ndxf>
  </rcc>
  <rcc rId="11398" sId="3" odxf="1" dxf="1">
    <nc r="AZ204">
      <v>0.3</v>
    </nc>
    <odxf>
      <font>
        <sz val="10"/>
        <color auto="1"/>
      </font>
    </odxf>
    <ndxf>
      <font>
        <sz val="10"/>
        <color auto="1"/>
      </font>
    </ndxf>
  </rcc>
  <rcc rId="11399" sId="3" odxf="1" dxf="1">
    <nc r="BA2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400" sId="3" odxf="1" dxf="1">
    <nc r="BB204">
      <v>0.1</v>
    </nc>
    <odxf>
      <font>
        <sz val="10"/>
        <color auto="1"/>
      </font>
    </odxf>
    <ndxf>
      <font>
        <sz val="10"/>
        <color auto="1"/>
      </font>
    </ndxf>
  </rcc>
  <rcc rId="11401" sId="3" odxf="1" dxf="1">
    <nc r="BC2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402" sId="3" odxf="1" dxf="1">
    <nc r="BD204">
      <v>0.2</v>
    </nc>
    <odxf>
      <font>
        <sz val="10"/>
        <color auto="1"/>
      </font>
    </odxf>
    <ndxf>
      <font>
        <sz val="10"/>
        <color auto="1"/>
      </font>
    </ndxf>
  </rcc>
  <rcc rId="11403" sId="3" odxf="1" dxf="1">
    <nc r="BE2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404" sId="3" odxf="1" dxf="1">
    <nc r="BF204">
      <v>50.7</v>
    </nc>
    <odxf>
      <font>
        <sz val="10"/>
        <color auto="1"/>
      </font>
    </odxf>
    <ndxf>
      <font>
        <sz val="10"/>
        <color auto="1"/>
      </font>
    </ndxf>
  </rcc>
  <rcc rId="11405" sId="3" odxf="1" dxf="1">
    <nc r="BG204">
      <v>238.7</v>
    </nc>
    <odxf>
      <font>
        <sz val="10"/>
        <color auto="1"/>
      </font>
    </odxf>
    <ndxf>
      <font>
        <sz val="10"/>
        <color auto="1"/>
      </font>
    </ndxf>
  </rcc>
  <rcc rId="11406" sId="3" odxf="1" dxf="1">
    <nc r="BH204">
      <v>0</v>
    </nc>
    <odxf>
      <font>
        <sz val="10"/>
        <color auto="1"/>
      </font>
    </odxf>
    <ndxf>
      <font>
        <sz val="10"/>
        <color auto="1"/>
      </font>
    </ndxf>
  </rcc>
  <rfmt sheetId="3" sqref="A204:XFD204" start="0" length="0">
    <dxf>
      <alignment vertical="center" wrapText="1"/>
    </dxf>
  </rfmt>
  <rfmt sheetId="3" sqref="A205" start="0" length="0">
    <dxf>
      <font>
        <sz val="10"/>
        <color auto="1"/>
      </font>
    </dxf>
  </rfmt>
  <rfmt sheetId="3" sqref="B205" start="0" length="0">
    <dxf>
      <font>
        <sz val="10"/>
        <color auto="1"/>
      </font>
    </dxf>
  </rfmt>
  <rfmt sheetId="3" sqref="C205" start="0" length="0">
    <dxf>
      <font>
        <sz val="10"/>
        <color auto="1"/>
      </font>
    </dxf>
  </rfmt>
  <rfmt sheetId="3" sqref="D205" start="0" length="0">
    <dxf>
      <font>
        <sz val="10"/>
        <color auto="1"/>
      </font>
    </dxf>
  </rfmt>
  <rcc rId="11407" sId="3" odxf="1" dxf="1">
    <oc r="E205" t="inlineStr">
      <is>
        <t>NMĐMT BIM 3</t>
      </is>
    </oc>
    <nc r="E205" t="inlineStr">
      <is>
        <t>NMĐMT BIM 2</t>
      </is>
    </nc>
    <odxf>
      <font>
        <sz val="10"/>
        <color auto="1"/>
      </font>
    </odxf>
    <ndxf>
      <font>
        <sz val="10"/>
        <color auto="1"/>
      </font>
    </ndxf>
  </rcc>
  <rfmt sheetId="3" sqref="F205" start="0" length="0">
    <dxf>
      <font>
        <sz val="10"/>
        <color auto="1"/>
      </font>
    </dxf>
  </rfmt>
  <rcc rId="11408" sId="3" odxf="1" dxf="1">
    <nc r="G20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409" sId="3" odxf="1" dxf="1">
    <nc r="H205">
      <v>1216.2</v>
    </nc>
    <odxf>
      <font>
        <sz val="10"/>
        <color auto="1"/>
      </font>
    </odxf>
    <ndxf>
      <font>
        <sz val="10"/>
        <color auto="1"/>
      </font>
    </ndxf>
  </rcc>
  <rfmt sheetId="3" sqref="I205" start="0" length="0">
    <dxf>
      <font>
        <sz val="10"/>
        <color auto="1"/>
      </font>
    </dxf>
  </rfmt>
  <rcc rId="11410" sId="3" odxf="1" dxf="1">
    <nc r="J205">
      <v>-0.8</v>
    </nc>
    <odxf>
      <font>
        <sz val="10"/>
        <color auto="1"/>
      </font>
    </odxf>
    <ndxf>
      <font>
        <sz val="10"/>
        <color auto="1"/>
      </font>
    </ndxf>
  </rcc>
  <rcc rId="11411" sId="3" odxf="1" dxf="1">
    <nc r="K205">
      <v>-0.8</v>
    </nc>
    <odxf>
      <font>
        <sz val="10"/>
        <color auto="1"/>
      </font>
    </odxf>
    <ndxf>
      <font>
        <sz val="10"/>
        <color auto="1"/>
      </font>
    </ndxf>
  </rcc>
  <rcc rId="11412" sId="3" odxf="1" dxf="1">
    <nc r="L205">
      <v>-0.8</v>
    </nc>
    <odxf>
      <font>
        <sz val="10"/>
        <color auto="1"/>
      </font>
    </odxf>
    <ndxf>
      <font>
        <sz val="10"/>
        <color auto="1"/>
      </font>
    </ndxf>
  </rcc>
  <rcc rId="11413" sId="3" odxf="1" dxf="1">
    <nc r="M205">
      <v>-0.8</v>
    </nc>
    <odxf>
      <font>
        <sz val="10"/>
        <color auto="1"/>
      </font>
    </odxf>
    <ndxf>
      <font>
        <sz val="10"/>
        <color auto="1"/>
      </font>
    </ndxf>
  </rcc>
  <rcc rId="11414" sId="3" odxf="1" dxf="1">
    <nc r="N205">
      <v>-0.8</v>
    </nc>
    <odxf>
      <font>
        <sz val="10"/>
        <color auto="1"/>
      </font>
    </odxf>
    <ndxf>
      <font>
        <sz val="10"/>
        <color auto="1"/>
      </font>
    </ndxf>
  </rcc>
  <rcc rId="11415" sId="3" odxf="1" dxf="1">
    <nc r="O205">
      <v>-0.8</v>
    </nc>
    <odxf>
      <font>
        <sz val="10"/>
        <color auto="1"/>
      </font>
    </odxf>
    <ndxf>
      <font>
        <sz val="10"/>
        <color auto="1"/>
      </font>
    </ndxf>
  </rcc>
  <rcc rId="11416" sId="3" odxf="1" dxf="1">
    <nc r="P205">
      <v>-0.8</v>
    </nc>
    <odxf>
      <font>
        <sz val="10"/>
        <color auto="1"/>
      </font>
    </odxf>
    <ndxf>
      <font>
        <sz val="10"/>
        <color auto="1"/>
      </font>
    </ndxf>
  </rcc>
  <rcc rId="11417" sId="3" odxf="1" dxf="1">
    <nc r="Q205">
      <v>-0.9</v>
    </nc>
    <odxf>
      <font>
        <sz val="10"/>
        <color auto="1"/>
      </font>
    </odxf>
    <ndxf>
      <font>
        <sz val="10"/>
        <color auto="1"/>
      </font>
    </ndxf>
  </rcc>
  <rcc rId="11418" sId="3" odxf="1" dxf="1">
    <nc r="R205">
      <v>-0.8</v>
    </nc>
    <odxf>
      <font>
        <sz val="10"/>
        <color auto="1"/>
      </font>
    </odxf>
    <ndxf>
      <font>
        <sz val="10"/>
        <color auto="1"/>
      </font>
    </ndxf>
  </rcc>
  <rcc rId="11419" sId="3" odxf="1" dxf="1">
    <nc r="S205">
      <v>-0.9</v>
    </nc>
    <odxf>
      <font>
        <sz val="10"/>
        <color auto="1"/>
      </font>
    </odxf>
    <ndxf>
      <font>
        <sz val="10"/>
        <color auto="1"/>
      </font>
    </ndxf>
  </rcc>
  <rcc rId="11420" sId="3" odxf="1" dxf="1">
    <nc r="T205">
      <v>-0.9</v>
    </nc>
    <odxf>
      <font>
        <sz val="10"/>
        <color auto="1"/>
      </font>
    </odxf>
    <ndxf>
      <font>
        <sz val="10"/>
        <color auto="1"/>
      </font>
    </ndxf>
  </rcc>
  <rcc rId="11421" sId="3" odxf="1" dxf="1">
    <nc r="U205">
      <v>-1.2</v>
    </nc>
    <odxf>
      <font>
        <sz val="10"/>
        <color auto="1"/>
      </font>
    </odxf>
    <ndxf>
      <font>
        <sz val="10"/>
        <color auto="1"/>
      </font>
    </ndxf>
  </rcc>
  <rcc rId="11422" sId="3" odxf="1" dxf="1">
    <nc r="V205">
      <v>-1</v>
    </nc>
    <odxf>
      <font>
        <sz val="10"/>
        <color auto="1"/>
      </font>
    </odxf>
    <ndxf>
      <font>
        <sz val="10"/>
        <color auto="1"/>
      </font>
    </ndxf>
  </rcc>
  <rcc rId="11423" sId="3" odxf="1" dxf="1">
    <nc r="W205">
      <v>4</v>
    </nc>
    <odxf>
      <font>
        <sz val="10"/>
        <color auto="1"/>
      </font>
    </odxf>
    <ndxf>
      <font>
        <sz val="10"/>
        <color auto="1"/>
      </font>
    </ndxf>
  </rcc>
  <rcc rId="11424" sId="3" odxf="1" dxf="1">
    <nc r="X205">
      <v>-1.8</v>
    </nc>
    <odxf>
      <font>
        <sz val="10"/>
        <color auto="1"/>
      </font>
    </odxf>
    <ndxf>
      <font>
        <sz val="10"/>
        <color auto="1"/>
      </font>
    </ndxf>
  </rcc>
  <rcc rId="11425" sId="3" odxf="1" dxf="1">
    <nc r="Y205">
      <v>-8.1</v>
    </nc>
    <odxf>
      <font>
        <sz val="10"/>
        <color auto="1"/>
      </font>
    </odxf>
    <ndxf>
      <font>
        <sz val="10"/>
        <color auto="1"/>
      </font>
    </ndxf>
  </rcc>
  <rcc rId="11426" sId="3" odxf="1" dxf="1">
    <nc r="Z205">
      <v>1.7</v>
    </nc>
    <odxf>
      <font>
        <sz val="10"/>
        <color auto="1"/>
      </font>
    </odxf>
    <ndxf>
      <font>
        <sz val="10"/>
        <color auto="1"/>
      </font>
    </ndxf>
  </rcc>
  <rcc rId="11427" sId="3" odxf="1" dxf="1">
    <nc r="AA205">
      <v>-5.2</v>
    </nc>
    <odxf>
      <font>
        <sz val="10"/>
        <color auto="1"/>
      </font>
    </odxf>
    <ndxf>
      <font>
        <sz val="10"/>
        <color auto="1"/>
      </font>
    </ndxf>
  </rcc>
  <rcc rId="11428" sId="3" odxf="1" dxf="1">
    <nc r="AB205">
      <v>-2.4</v>
    </nc>
    <odxf>
      <font>
        <sz val="10"/>
        <color auto="1"/>
      </font>
    </odxf>
    <ndxf>
      <font>
        <sz val="10"/>
        <color auto="1"/>
      </font>
    </ndxf>
  </rcc>
  <rcc rId="11429" sId="3" odxf="1" dxf="1">
    <nc r="AC205">
      <v>-3.1</v>
    </nc>
    <odxf>
      <font>
        <sz val="10"/>
        <color auto="1"/>
      </font>
    </odxf>
    <ndxf>
      <font>
        <sz val="10"/>
        <color auto="1"/>
      </font>
    </ndxf>
  </rcc>
  <rcc rId="11430" sId="3" odxf="1" dxf="1">
    <nc r="AD205">
      <v>-2</v>
    </nc>
    <odxf>
      <font>
        <sz val="10"/>
        <color auto="1"/>
      </font>
    </odxf>
    <ndxf>
      <font>
        <sz val="10"/>
        <color auto="1"/>
      </font>
    </ndxf>
  </rcc>
  <rcc rId="11431" sId="3" odxf="1" dxf="1">
    <nc r="AE205">
      <v>1.6</v>
    </nc>
    <odxf>
      <font>
        <sz val="10"/>
        <color auto="1"/>
      </font>
    </odxf>
    <ndxf>
      <font>
        <sz val="10"/>
        <color auto="1"/>
      </font>
    </ndxf>
  </rcc>
  <rcc rId="11432" sId="3" odxf="1" dxf="1">
    <nc r="AF205">
      <v>7.8</v>
    </nc>
    <odxf>
      <font>
        <sz val="10"/>
        <color auto="1"/>
      </font>
    </odxf>
    <ndxf>
      <font>
        <sz val="10"/>
        <color auto="1"/>
      </font>
    </ndxf>
  </rcc>
  <rcc rId="11433" sId="3" odxf="1" dxf="1">
    <nc r="AG205">
      <v>-3.1</v>
    </nc>
    <odxf>
      <font>
        <sz val="10"/>
        <color auto="1"/>
      </font>
    </odxf>
    <ndxf>
      <font>
        <sz val="10"/>
        <color auto="1"/>
      </font>
    </ndxf>
  </rcc>
  <rcc rId="11434" sId="3" odxf="1" dxf="1">
    <nc r="AH205">
      <v>-6.8</v>
    </nc>
    <odxf>
      <font>
        <sz val="10"/>
        <color auto="1"/>
      </font>
    </odxf>
    <ndxf>
      <font>
        <sz val="10"/>
        <color auto="1"/>
      </font>
    </ndxf>
  </rcc>
  <rcc rId="11435" sId="3" odxf="1" dxf="1">
    <nc r="AI205">
      <v>-4.5</v>
    </nc>
    <odxf>
      <font>
        <sz val="10"/>
        <color auto="1"/>
      </font>
    </odxf>
    <ndxf>
      <font>
        <sz val="10"/>
        <color auto="1"/>
      </font>
    </ndxf>
  </rcc>
  <rcc rId="11436" sId="3" odxf="1" dxf="1">
    <nc r="AJ205">
      <v>-4.0999999999999996</v>
    </nc>
    <odxf>
      <font>
        <sz val="10"/>
        <color auto="1"/>
      </font>
    </odxf>
    <ndxf>
      <font>
        <sz val="10"/>
        <color auto="1"/>
      </font>
    </ndxf>
  </rcc>
  <rcc rId="11437" sId="3" odxf="1" dxf="1">
    <nc r="AK205">
      <v>-1.2</v>
    </nc>
    <odxf>
      <font>
        <sz val="10"/>
        <color auto="1"/>
      </font>
    </odxf>
    <ndxf>
      <font>
        <sz val="10"/>
        <color auto="1"/>
      </font>
    </ndxf>
  </rcc>
  <rcc rId="11438" sId="3" odxf="1" dxf="1">
    <nc r="AL205">
      <v>2.2999999999999998</v>
    </nc>
    <odxf>
      <font>
        <sz val="10"/>
        <color auto="1"/>
      </font>
    </odxf>
    <ndxf>
      <font>
        <sz val="10"/>
        <color auto="1"/>
      </font>
    </ndxf>
  </rcc>
  <rcc rId="11439" sId="3" odxf="1" dxf="1">
    <nc r="AM205">
      <v>1.6</v>
    </nc>
    <odxf>
      <font>
        <sz val="10"/>
        <color auto="1"/>
      </font>
    </odxf>
    <ndxf>
      <font>
        <sz val="10"/>
        <color auto="1"/>
      </font>
    </ndxf>
  </rcc>
  <rcc rId="11440" sId="3" odxf="1" dxf="1">
    <nc r="AN205">
      <v>-1.2</v>
    </nc>
    <odxf>
      <font>
        <sz val="10"/>
        <color auto="1"/>
      </font>
    </odxf>
    <ndxf>
      <font>
        <sz val="10"/>
        <color auto="1"/>
      </font>
    </ndxf>
  </rcc>
  <rcc rId="11441" sId="3" odxf="1" dxf="1">
    <nc r="AO205">
      <v>0.8</v>
    </nc>
    <odxf>
      <font>
        <sz val="10"/>
        <color auto="1"/>
      </font>
    </odxf>
    <ndxf>
      <font>
        <sz val="10"/>
        <color auto="1"/>
      </font>
    </ndxf>
  </rcc>
  <rcc rId="11442" sId="3" odxf="1" dxf="1">
    <nc r="AP205">
      <v>7.3</v>
    </nc>
    <odxf>
      <font>
        <sz val="10"/>
        <color auto="1"/>
      </font>
    </odxf>
    <ndxf>
      <font>
        <sz val="10"/>
        <color auto="1"/>
      </font>
    </ndxf>
  </rcc>
  <rcc rId="11443" sId="3" odxf="1" dxf="1">
    <nc r="AQ205">
      <v>5.6</v>
    </nc>
    <odxf>
      <font>
        <sz val="10"/>
        <color auto="1"/>
      </font>
    </odxf>
    <ndxf>
      <font>
        <sz val="10"/>
        <color auto="1"/>
      </font>
    </ndxf>
  </rcc>
  <rcc rId="11444" sId="3" odxf="1" dxf="1">
    <nc r="AR205">
      <v>5.3</v>
    </nc>
    <odxf>
      <font>
        <sz val="10"/>
        <color auto="1"/>
      </font>
    </odxf>
    <ndxf>
      <font>
        <sz val="10"/>
        <color auto="1"/>
      </font>
    </ndxf>
  </rcc>
  <rcc rId="11445" sId="3" odxf="1" dxf="1">
    <nc r="AS205">
      <v>-0.8</v>
    </nc>
    <odxf>
      <font>
        <sz val="10"/>
        <color auto="1"/>
      </font>
    </odxf>
    <ndxf>
      <font>
        <sz val="10"/>
        <color auto="1"/>
      </font>
    </ndxf>
  </rcc>
  <rcc rId="11446" sId="3" odxf="1" dxf="1">
    <nc r="AT205">
      <v>-0.8</v>
    </nc>
    <odxf>
      <font>
        <sz val="10"/>
        <color auto="1"/>
      </font>
    </odxf>
    <ndxf>
      <font>
        <sz val="10"/>
        <color auto="1"/>
      </font>
    </ndxf>
  </rcc>
  <rcc rId="11447" sId="3" odxf="1" dxf="1">
    <nc r="AU205">
      <v>-0.9</v>
    </nc>
    <odxf>
      <font>
        <sz val="10"/>
        <color auto="1"/>
      </font>
    </odxf>
    <ndxf>
      <font>
        <sz val="10"/>
        <color auto="1"/>
      </font>
    </ndxf>
  </rcc>
  <rcc rId="11448" sId="3" odxf="1" dxf="1">
    <nc r="AV205">
      <v>-0.8</v>
    </nc>
    <odxf>
      <font>
        <sz val="10"/>
        <color auto="1"/>
      </font>
    </odxf>
    <ndxf>
      <font>
        <sz val="10"/>
        <color auto="1"/>
      </font>
    </ndxf>
  </rcc>
  <rcc rId="11449" sId="3" odxf="1" dxf="1">
    <nc r="AW205">
      <v>-0.8</v>
    </nc>
    <odxf>
      <font>
        <sz val="10"/>
        <color auto="1"/>
      </font>
    </odxf>
    <ndxf>
      <font>
        <sz val="10"/>
        <color auto="1"/>
      </font>
    </ndxf>
  </rcc>
  <rcc rId="11450" sId="3" odxf="1" dxf="1">
    <nc r="AX205">
      <v>-0.8</v>
    </nc>
    <odxf>
      <font>
        <sz val="10"/>
        <color auto="1"/>
      </font>
    </odxf>
    <ndxf>
      <font>
        <sz val="10"/>
        <color auto="1"/>
      </font>
    </ndxf>
  </rcc>
  <rcc rId="11451" sId="3" odxf="1" dxf="1">
    <nc r="AY205">
      <v>-0.8</v>
    </nc>
    <odxf>
      <font>
        <sz val="10"/>
        <color auto="1"/>
      </font>
    </odxf>
    <ndxf>
      <font>
        <sz val="10"/>
        <color auto="1"/>
      </font>
    </ndxf>
  </rcc>
  <rcc rId="11452" sId="3" odxf="1" dxf="1">
    <nc r="AZ205">
      <v>-0.8</v>
    </nc>
    <odxf>
      <font>
        <sz val="10"/>
        <color auto="1"/>
      </font>
    </odxf>
    <ndxf>
      <font>
        <sz val="10"/>
        <color auto="1"/>
      </font>
    </ndxf>
  </rcc>
  <rcc rId="11453" sId="3" odxf="1" dxf="1">
    <nc r="BA2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454" sId="3" odxf="1" dxf="1">
    <nc r="BB205">
      <v>-0.8</v>
    </nc>
    <odxf>
      <font>
        <sz val="10"/>
        <color auto="1"/>
      </font>
    </odxf>
    <ndxf>
      <font>
        <sz val="10"/>
        <color auto="1"/>
      </font>
    </ndxf>
  </rcc>
  <rcc rId="11455" sId="3" odxf="1" dxf="1">
    <nc r="BC2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456" sId="3" odxf="1" dxf="1">
    <nc r="BD205">
      <v>-0.8</v>
    </nc>
    <odxf>
      <font>
        <sz val="10"/>
        <color auto="1"/>
      </font>
    </odxf>
    <ndxf>
      <font>
        <sz val="10"/>
        <color auto="1"/>
      </font>
    </ndxf>
  </rcc>
  <rcc rId="11457" sId="3" odxf="1" dxf="1">
    <nc r="BE2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458" sId="3" odxf="1" dxf="1">
    <nc r="BF205">
      <v>50.7</v>
    </nc>
    <odxf>
      <font>
        <sz val="10"/>
        <color auto="1"/>
      </font>
    </odxf>
    <ndxf>
      <font>
        <sz val="10"/>
        <color auto="1"/>
      </font>
    </ndxf>
  </rcc>
  <rcc rId="11459" sId="3" odxf="1" dxf="1">
    <nc r="BG205">
      <v>238.7</v>
    </nc>
    <odxf>
      <font>
        <sz val="10"/>
        <color auto="1"/>
      </font>
    </odxf>
    <ndxf>
      <font>
        <sz val="10"/>
        <color auto="1"/>
      </font>
    </ndxf>
  </rcc>
  <rcc rId="11460" sId="3" odxf="1" dxf="1">
    <nc r="BH205">
      <v>0</v>
    </nc>
    <odxf>
      <font>
        <sz val="10"/>
        <color auto="1"/>
      </font>
    </odxf>
    <ndxf>
      <font>
        <sz val="10"/>
        <color auto="1"/>
      </font>
    </ndxf>
  </rcc>
  <rfmt sheetId="3" sqref="A205:XFD205" start="0" length="0">
    <dxf>
      <alignment vertical="center" wrapText="1"/>
    </dxf>
  </rfmt>
  <rfmt sheetId="3" sqref="A206" start="0" length="0">
    <dxf>
      <font>
        <sz val="10"/>
        <color auto="1"/>
      </font>
    </dxf>
  </rfmt>
  <rcc rId="11461" sId="3" odxf="1" dxf="1">
    <oc r="B206" t="inlineStr">
      <is>
        <t>Vũng Tàu</t>
      </is>
    </oc>
    <nc r="B206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206" start="0" length="0">
    <dxf>
      <font>
        <sz val="10"/>
        <color auto="1"/>
      </font>
    </dxf>
  </rfmt>
  <rfmt sheetId="3" sqref="D206" start="0" length="0">
    <dxf>
      <font>
        <sz val="10"/>
        <color auto="1"/>
      </font>
    </dxf>
  </rfmt>
  <rcc rId="11462" sId="3" odxf="1" dxf="1">
    <oc r="E206" t="inlineStr">
      <is>
        <t>NMĐMT ĐÁ BẠC</t>
      </is>
    </oc>
    <nc r="E206" t="inlineStr">
      <is>
        <t>NMĐMT BIM 3</t>
      </is>
    </nc>
    <odxf>
      <font>
        <sz val="10"/>
        <color auto="1"/>
      </font>
    </odxf>
    <ndxf>
      <font>
        <sz val="10"/>
        <color auto="1"/>
      </font>
    </ndxf>
  </rcc>
  <rfmt sheetId="3" sqref="F206" start="0" length="0">
    <dxf>
      <font>
        <sz val="10"/>
        <color auto="1"/>
      </font>
    </dxf>
  </rfmt>
  <rcc rId="11463" sId="3" odxf="1" dxf="1">
    <nc r="G20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464" sId="3" odxf="1" dxf="1">
    <nc r="H206">
      <v>163.19999999999999</v>
    </nc>
    <odxf>
      <font>
        <sz val="10"/>
        <color auto="1"/>
      </font>
    </odxf>
    <ndxf>
      <font>
        <sz val="10"/>
        <color auto="1"/>
      </font>
    </ndxf>
  </rcc>
  <rfmt sheetId="3" sqref="I206" start="0" length="0">
    <dxf>
      <font>
        <sz val="10"/>
        <color auto="1"/>
      </font>
    </dxf>
  </rfmt>
  <rcc rId="11465" sId="3" odxf="1" dxf="1">
    <nc r="J206">
      <v>0.1</v>
    </nc>
    <odxf>
      <font>
        <sz val="10"/>
        <color auto="1"/>
      </font>
    </odxf>
    <ndxf>
      <font>
        <sz val="10"/>
        <color auto="1"/>
      </font>
    </ndxf>
  </rcc>
  <rcc rId="11466" sId="3" odxf="1" dxf="1">
    <nc r="K206">
      <v>0.1</v>
    </nc>
    <odxf>
      <font>
        <sz val="10"/>
        <color auto="1"/>
      </font>
    </odxf>
    <ndxf>
      <font>
        <sz val="10"/>
        <color auto="1"/>
      </font>
    </ndxf>
  </rcc>
  <rcc rId="11467" sId="3" odxf="1" dxf="1">
    <nc r="L206">
      <v>0.1</v>
    </nc>
    <odxf>
      <font>
        <sz val="10"/>
        <color auto="1"/>
      </font>
    </odxf>
    <ndxf>
      <font>
        <sz val="10"/>
        <color auto="1"/>
      </font>
    </ndxf>
  </rcc>
  <rcc rId="11468" sId="3" odxf="1" dxf="1">
    <nc r="M206">
      <v>0.1</v>
    </nc>
    <odxf>
      <font>
        <sz val="10"/>
        <color auto="1"/>
      </font>
    </odxf>
    <ndxf>
      <font>
        <sz val="10"/>
        <color auto="1"/>
      </font>
    </ndxf>
  </rcc>
  <rcc rId="11469" sId="3" odxf="1" dxf="1">
    <nc r="N206">
      <v>0.1</v>
    </nc>
    <odxf>
      <font>
        <sz val="10"/>
        <color auto="1"/>
      </font>
    </odxf>
    <ndxf>
      <font>
        <sz val="10"/>
        <color auto="1"/>
      </font>
    </ndxf>
  </rcc>
  <rcc rId="11470" sId="3" odxf="1" dxf="1">
    <nc r="O206">
      <v>0.1</v>
    </nc>
    <odxf>
      <font>
        <sz val="10"/>
        <color auto="1"/>
      </font>
    </odxf>
    <ndxf>
      <font>
        <sz val="10"/>
        <color auto="1"/>
      </font>
    </ndxf>
  </rcc>
  <rcc rId="11471" sId="3" odxf="1" dxf="1">
    <nc r="P206">
      <v>0.1</v>
    </nc>
    <odxf>
      <font>
        <sz val="10"/>
        <color auto="1"/>
      </font>
    </odxf>
    <ndxf>
      <font>
        <sz val="10"/>
        <color auto="1"/>
      </font>
    </ndxf>
  </rcc>
  <rcc rId="11472" sId="3" odxf="1" dxf="1">
    <nc r="Q206">
      <v>0.1</v>
    </nc>
    <odxf>
      <font>
        <sz val="10"/>
        <color auto="1"/>
      </font>
    </odxf>
    <ndxf>
      <font>
        <sz val="10"/>
        <color auto="1"/>
      </font>
    </ndxf>
  </rcc>
  <rcc rId="11473" sId="3" odxf="1" dxf="1">
    <nc r="R206">
      <v>0.1</v>
    </nc>
    <odxf>
      <font>
        <sz val="10"/>
        <color auto="1"/>
      </font>
    </odxf>
    <ndxf>
      <font>
        <sz val="10"/>
        <color auto="1"/>
      </font>
    </ndxf>
  </rcc>
  <rcc rId="11474" sId="3" odxf="1" dxf="1">
    <nc r="S206">
      <v>0</v>
    </nc>
    <odxf>
      <font>
        <sz val="10"/>
        <color auto="1"/>
      </font>
    </odxf>
    <ndxf>
      <font>
        <sz val="10"/>
        <color auto="1"/>
      </font>
    </ndxf>
  </rcc>
  <rcc rId="11475" sId="3" odxf="1" dxf="1">
    <nc r="T206">
      <v>0.1</v>
    </nc>
    <odxf>
      <font>
        <sz val="10"/>
        <color auto="1"/>
      </font>
    </odxf>
    <ndxf>
      <font>
        <sz val="10"/>
        <color auto="1"/>
      </font>
    </ndxf>
  </rcc>
  <rcc rId="11476" sId="3" odxf="1" dxf="1">
    <nc r="U206">
      <v>1.7</v>
    </nc>
    <odxf>
      <font>
        <sz val="10"/>
        <color auto="1"/>
      </font>
    </odxf>
    <ndxf>
      <font>
        <sz val="10"/>
        <color auto="1"/>
      </font>
    </ndxf>
  </rcc>
  <rcc rId="11477" sId="3" odxf="1" dxf="1">
    <nc r="V206">
      <v>4.9000000000000004</v>
    </nc>
    <odxf>
      <font>
        <sz val="10"/>
        <color auto="1"/>
      </font>
    </odxf>
    <ndxf>
      <font>
        <sz val="10"/>
        <color auto="1"/>
      </font>
    </ndxf>
  </rcc>
  <rcc rId="11478" sId="3" odxf="1" dxf="1">
    <nc r="W206">
      <v>5.0999999999999996</v>
    </nc>
    <odxf>
      <font>
        <sz val="10"/>
        <color auto="1"/>
      </font>
    </odxf>
    <ndxf>
      <font>
        <sz val="10"/>
        <color auto="1"/>
      </font>
    </ndxf>
  </rcc>
  <rcc rId="11479" sId="3" odxf="1" dxf="1">
    <nc r="X206">
      <v>22.8</v>
    </nc>
    <odxf>
      <font>
        <sz val="10"/>
        <color auto="1"/>
      </font>
    </odxf>
    <ndxf>
      <font>
        <sz val="10"/>
        <color auto="1"/>
      </font>
    </ndxf>
  </rcc>
  <rcc rId="11480" sId="3" odxf="1" dxf="1">
    <nc r="Y206">
      <v>26.6</v>
    </nc>
    <odxf>
      <font>
        <sz val="10"/>
        <color auto="1"/>
      </font>
    </odxf>
    <ndxf>
      <font>
        <sz val="10"/>
        <color auto="1"/>
      </font>
    </ndxf>
  </rcc>
  <rcc rId="11481" sId="3" odxf="1" dxf="1">
    <nc r="Z206">
      <v>19.5</v>
    </nc>
    <odxf>
      <font>
        <sz val="10"/>
        <color auto="1"/>
      </font>
    </odxf>
    <ndxf>
      <font>
        <sz val="10"/>
        <color auto="1"/>
      </font>
    </ndxf>
  </rcc>
  <rcc rId="11482" sId="3" odxf="1" dxf="1">
    <nc r="AA206">
      <v>34.9</v>
    </nc>
    <odxf>
      <font>
        <sz val="10"/>
        <color auto="1"/>
      </font>
    </odxf>
    <ndxf>
      <font>
        <sz val="10"/>
        <color auto="1"/>
      </font>
    </ndxf>
  </rcc>
  <rcc rId="11483" sId="3" odxf="1" dxf="1">
    <nc r="AB206">
      <v>34.700000000000003</v>
    </nc>
    <odxf>
      <font>
        <sz val="10"/>
        <color auto="1"/>
      </font>
    </odxf>
    <ndxf>
      <font>
        <sz val="10"/>
        <color auto="1"/>
      </font>
    </ndxf>
  </rcc>
  <rcc rId="11484" sId="3" odxf="1" dxf="1">
    <nc r="AC206">
      <v>15.2</v>
    </nc>
    <odxf>
      <font>
        <sz val="10"/>
        <color auto="1"/>
      </font>
    </odxf>
    <ndxf>
      <font>
        <sz val="10"/>
        <color auto="1"/>
      </font>
    </ndxf>
  </rcc>
  <rcc rId="11485" sId="3" odxf="1" dxf="1">
    <nc r="AD206">
      <v>17.399999999999999</v>
    </nc>
    <odxf>
      <font>
        <sz val="10"/>
        <color auto="1"/>
      </font>
    </odxf>
    <ndxf>
      <font>
        <sz val="10"/>
        <color auto="1"/>
      </font>
    </ndxf>
  </rcc>
  <rcc rId="11486" sId="3" odxf="1" dxf="1">
    <nc r="AE206">
      <v>18.100000000000001</v>
    </nc>
    <odxf>
      <font>
        <sz val="10"/>
        <color auto="1"/>
      </font>
    </odxf>
    <ndxf>
      <font>
        <sz val="10"/>
        <color auto="1"/>
      </font>
    </ndxf>
  </rcc>
  <rcc rId="11487" sId="3" odxf="1" dxf="1">
    <nc r="AF206">
      <v>23.9</v>
    </nc>
    <odxf>
      <font>
        <sz val="10"/>
        <color auto="1"/>
      </font>
    </odxf>
    <ndxf>
      <font>
        <sz val="10"/>
        <color auto="1"/>
      </font>
    </ndxf>
  </rcc>
  <rcc rId="11488" sId="3" odxf="1" dxf="1">
    <nc r="AG206">
      <v>12.6</v>
    </nc>
    <odxf>
      <font>
        <sz val="10"/>
        <color auto="1"/>
      </font>
    </odxf>
    <ndxf>
      <font>
        <sz val="10"/>
        <color auto="1"/>
      </font>
    </ndxf>
  </rcc>
  <rcc rId="11489" sId="3" odxf="1" dxf="1">
    <nc r="AH206">
      <v>8.9</v>
    </nc>
    <odxf>
      <font>
        <sz val="10"/>
        <color auto="1"/>
      </font>
    </odxf>
    <ndxf>
      <font>
        <sz val="10"/>
        <color auto="1"/>
      </font>
    </ndxf>
  </rcc>
  <rcc rId="11490" sId="3" odxf="1" dxf="1">
    <nc r="AI206">
      <v>28.9</v>
    </nc>
    <odxf>
      <font>
        <sz val="10"/>
        <color auto="1"/>
      </font>
    </odxf>
    <ndxf>
      <font>
        <sz val="10"/>
        <color auto="1"/>
      </font>
    </ndxf>
  </rcc>
  <rcc rId="11491" sId="3" odxf="1" dxf="1">
    <nc r="AJ206">
      <v>16.5</v>
    </nc>
    <odxf>
      <font>
        <sz val="10"/>
        <color auto="1"/>
      </font>
    </odxf>
    <ndxf>
      <font>
        <sz val="10"/>
        <color auto="1"/>
      </font>
    </ndxf>
  </rcc>
  <rcc rId="11492" sId="3" odxf="1" dxf="1">
    <nc r="AK206">
      <v>27.6</v>
    </nc>
    <odxf>
      <font>
        <sz val="10"/>
        <color auto="1"/>
      </font>
    </odxf>
    <ndxf>
      <font>
        <sz val="10"/>
        <color auto="1"/>
      </font>
    </ndxf>
  </rcc>
  <rcc rId="11493" sId="3" odxf="1" dxf="1">
    <nc r="AL206">
      <v>28.9</v>
    </nc>
    <odxf>
      <font>
        <sz val="10"/>
        <color auto="1"/>
      </font>
    </odxf>
    <ndxf>
      <font>
        <sz val="10"/>
        <color auto="1"/>
      </font>
    </ndxf>
  </rcc>
  <rcc rId="11494" sId="3" odxf="1" dxf="1">
    <nc r="AM206">
      <v>14.5</v>
    </nc>
    <odxf>
      <font>
        <sz val="10"/>
        <color auto="1"/>
      </font>
    </odxf>
    <ndxf>
      <font>
        <sz val="10"/>
        <color auto="1"/>
      </font>
    </ndxf>
  </rcc>
  <rcc rId="11495" sId="3" odxf="1" dxf="1">
    <nc r="AN206">
      <v>8.4</v>
    </nc>
    <odxf>
      <font>
        <sz val="10"/>
        <color auto="1"/>
      </font>
    </odxf>
    <ndxf>
      <font>
        <sz val="10"/>
        <color auto="1"/>
      </font>
    </ndxf>
  </rcc>
  <rcc rId="11496" sId="3" odxf="1" dxf="1">
    <nc r="AO206">
      <v>6.8</v>
    </nc>
    <odxf>
      <font>
        <sz val="10"/>
        <color auto="1"/>
      </font>
    </odxf>
    <ndxf>
      <font>
        <sz val="10"/>
        <color auto="1"/>
      </font>
    </ndxf>
  </rcc>
  <rcc rId="11497" sId="3" odxf="1" dxf="1">
    <nc r="AP206">
      <v>6</v>
    </nc>
    <odxf>
      <font>
        <sz val="10"/>
        <color auto="1"/>
      </font>
    </odxf>
    <ndxf>
      <font>
        <sz val="10"/>
        <color auto="1"/>
      </font>
    </ndxf>
  </rcc>
  <rcc rId="11498" sId="3" odxf="1" dxf="1">
    <nc r="AQ206">
      <v>0.4</v>
    </nc>
    <odxf>
      <font>
        <sz val="10"/>
        <color auto="1"/>
      </font>
    </odxf>
    <ndxf>
      <font>
        <sz val="10"/>
        <color auto="1"/>
      </font>
    </ndxf>
  </rcc>
  <rcc rId="11499" sId="3" odxf="1" dxf="1">
    <nc r="AR206">
      <v>0.2</v>
    </nc>
    <odxf>
      <font>
        <sz val="10"/>
        <color auto="1"/>
      </font>
    </odxf>
    <ndxf>
      <font>
        <sz val="10"/>
        <color auto="1"/>
      </font>
    </ndxf>
  </rcc>
  <rcc rId="11500" sId="3" odxf="1" dxf="1">
    <nc r="AS206">
      <v>0.1</v>
    </nc>
    <odxf>
      <font>
        <sz val="10"/>
        <color auto="1"/>
      </font>
    </odxf>
    <ndxf>
      <font>
        <sz val="10"/>
        <color auto="1"/>
      </font>
    </ndxf>
  </rcc>
  <rcc rId="11501" sId="3" odxf="1" dxf="1">
    <nc r="AT206">
      <v>0.1</v>
    </nc>
    <odxf>
      <font>
        <sz val="10"/>
        <color auto="1"/>
      </font>
    </odxf>
    <ndxf>
      <font>
        <sz val="10"/>
        <color auto="1"/>
      </font>
    </ndxf>
  </rcc>
  <rcc rId="11502" sId="3" odxf="1" dxf="1">
    <nc r="AU206">
      <v>0.1</v>
    </nc>
    <odxf>
      <font>
        <sz val="10"/>
        <color auto="1"/>
      </font>
    </odxf>
    <ndxf>
      <font>
        <sz val="10"/>
        <color auto="1"/>
      </font>
    </ndxf>
  </rcc>
  <rcc rId="11503" sId="3" odxf="1" dxf="1">
    <nc r="AV206">
      <v>0.1</v>
    </nc>
    <odxf>
      <font>
        <sz val="10"/>
        <color auto="1"/>
      </font>
    </odxf>
    <ndxf>
      <font>
        <sz val="10"/>
        <color auto="1"/>
      </font>
    </ndxf>
  </rcc>
  <rcc rId="11504" sId="3" odxf="1" dxf="1">
    <nc r="AW206">
      <v>0.1</v>
    </nc>
    <odxf>
      <font>
        <sz val="10"/>
        <color auto="1"/>
      </font>
    </odxf>
    <ndxf>
      <font>
        <sz val="10"/>
        <color auto="1"/>
      </font>
    </ndxf>
  </rcc>
  <rcc rId="11505" sId="3" odxf="1" dxf="1">
    <nc r="AX206">
      <v>0.1</v>
    </nc>
    <odxf>
      <font>
        <sz val="10"/>
        <color auto="1"/>
      </font>
    </odxf>
    <ndxf>
      <font>
        <sz val="10"/>
        <color auto="1"/>
      </font>
    </ndxf>
  </rcc>
  <rcc rId="11506" sId="3" odxf="1" dxf="1">
    <nc r="AY206">
      <v>0.1</v>
    </nc>
    <odxf>
      <font>
        <sz val="10"/>
        <color auto="1"/>
      </font>
    </odxf>
    <ndxf>
      <font>
        <sz val="10"/>
        <color auto="1"/>
      </font>
    </ndxf>
  </rcc>
  <rcc rId="11507" sId="3" odxf="1" dxf="1">
    <nc r="AZ206">
      <v>0.1</v>
    </nc>
    <odxf>
      <font>
        <sz val="10"/>
        <color auto="1"/>
      </font>
    </odxf>
    <ndxf>
      <font>
        <sz val="10"/>
        <color auto="1"/>
      </font>
    </ndxf>
  </rcc>
  <rcc rId="11508" sId="3" odxf="1" dxf="1">
    <nc r="BA2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509" sId="3" odxf="1" dxf="1">
    <nc r="BB206">
      <v>0.1</v>
    </nc>
    <odxf>
      <font>
        <sz val="10"/>
        <color auto="1"/>
      </font>
    </odxf>
    <ndxf>
      <font>
        <sz val="10"/>
        <color auto="1"/>
      </font>
    </ndxf>
  </rcc>
  <rcc rId="11510" sId="3" odxf="1" dxf="1">
    <nc r="BC2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511" sId="3" odxf="1" dxf="1">
    <nc r="BD206">
      <v>0</v>
    </nc>
    <odxf>
      <font>
        <sz val="10"/>
        <color auto="1"/>
      </font>
    </odxf>
    <ndxf>
      <font>
        <sz val="10"/>
        <color auto="1"/>
      </font>
    </ndxf>
  </rcc>
  <rcc rId="11512" sId="3" odxf="1" dxf="1">
    <nc r="BE2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513" sId="3" odxf="1" dxf="1">
    <nc r="BF206">
      <v>6.8</v>
    </nc>
    <odxf>
      <font>
        <sz val="10"/>
        <color auto="1"/>
      </font>
    </odxf>
    <ndxf>
      <font>
        <sz val="10"/>
        <color auto="1"/>
      </font>
    </ndxf>
  </rcc>
  <rcc rId="11514" sId="3" odxf="1" dxf="1">
    <nc r="BG206">
      <v>37.700000000000003</v>
    </nc>
    <odxf>
      <font>
        <sz val="10"/>
        <color auto="1"/>
      </font>
    </odxf>
    <ndxf>
      <font>
        <sz val="10"/>
        <color auto="1"/>
      </font>
    </ndxf>
  </rcc>
  <rcc rId="11515" sId="3" odxf="1" dxf="1">
    <nc r="BH206">
      <v>0</v>
    </nc>
    <odxf>
      <font>
        <sz val="10"/>
        <color auto="1"/>
      </font>
    </odxf>
    <ndxf>
      <font>
        <sz val="10"/>
        <color auto="1"/>
      </font>
    </ndxf>
  </rcc>
  <rfmt sheetId="3" sqref="A206:XFD206" start="0" length="0">
    <dxf>
      <alignment vertical="center" wrapText="1"/>
    </dxf>
  </rfmt>
  <rfmt sheetId="3" sqref="A207" start="0" length="0">
    <dxf>
      <font>
        <sz val="10"/>
        <color auto="1"/>
      </font>
    </dxf>
  </rfmt>
  <rcc rId="11516" sId="3" odxf="1" dxf="1">
    <oc r="B207" t="inlineStr">
      <is>
        <t>Vũng Tàu</t>
      </is>
    </oc>
    <nc r="B207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207" start="0" length="0">
    <dxf>
      <font>
        <sz val="10"/>
        <color auto="1"/>
      </font>
    </dxf>
  </rfmt>
  <rfmt sheetId="3" sqref="D207" start="0" length="0">
    <dxf>
      <font>
        <sz val="10"/>
        <color auto="1"/>
      </font>
    </dxf>
  </rfmt>
  <rcc rId="11517" sId="3" odxf="1" dxf="1">
    <oc r="E207" t="inlineStr">
      <is>
        <t>NMĐMT ĐÁ BẠC</t>
      </is>
    </oc>
    <nc r="E207" t="inlineStr">
      <is>
        <t>NMĐMT BIM 3</t>
      </is>
    </nc>
    <odxf>
      <font>
        <sz val="10"/>
        <color auto="1"/>
      </font>
    </odxf>
    <ndxf>
      <font>
        <sz val="10"/>
        <color auto="1"/>
      </font>
    </ndxf>
  </rcc>
  <rfmt sheetId="3" sqref="F207" start="0" length="0">
    <dxf>
      <font>
        <sz val="10"/>
        <color auto="1"/>
      </font>
    </dxf>
  </rfmt>
  <rcc rId="11518" sId="3" odxf="1" dxf="1">
    <nc r="G20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519" sId="3" odxf="1" dxf="1">
    <nc r="H207">
      <v>163.19999999999999</v>
    </nc>
    <odxf>
      <font>
        <sz val="10"/>
        <color auto="1"/>
      </font>
    </odxf>
    <ndxf>
      <font>
        <sz val="10"/>
        <color auto="1"/>
      </font>
    </ndxf>
  </rcc>
  <rfmt sheetId="3" sqref="I207" start="0" length="0">
    <dxf>
      <font>
        <sz val="10"/>
        <color auto="1"/>
      </font>
    </dxf>
  </rfmt>
  <rcc rId="11520" sId="3" odxf="1" dxf="1">
    <nc r="J207">
      <v>-0.2</v>
    </nc>
    <odxf>
      <font>
        <sz val="10"/>
        <color auto="1"/>
      </font>
    </odxf>
    <ndxf>
      <font>
        <sz val="10"/>
        <color auto="1"/>
      </font>
    </ndxf>
  </rcc>
  <rcc rId="11521" sId="3" odxf="1" dxf="1">
    <nc r="K207">
      <v>-0.2</v>
    </nc>
    <odxf>
      <font>
        <sz val="10"/>
        <color auto="1"/>
      </font>
    </odxf>
    <ndxf>
      <font>
        <sz val="10"/>
        <color auto="1"/>
      </font>
    </ndxf>
  </rcc>
  <rcc rId="11522" sId="3" odxf="1" dxf="1">
    <nc r="L207">
      <v>-0.2</v>
    </nc>
    <odxf>
      <font>
        <sz val="10"/>
        <color auto="1"/>
      </font>
    </odxf>
    <ndxf>
      <font>
        <sz val="10"/>
        <color auto="1"/>
      </font>
    </ndxf>
  </rcc>
  <rcc rId="11523" sId="3" odxf="1" dxf="1">
    <nc r="M207">
      <v>-0.2</v>
    </nc>
    <odxf>
      <font>
        <sz val="10"/>
        <color auto="1"/>
      </font>
    </odxf>
    <ndxf>
      <font>
        <sz val="10"/>
        <color auto="1"/>
      </font>
    </ndxf>
  </rcc>
  <rcc rId="11524" sId="3" odxf="1" dxf="1">
    <nc r="N207">
      <v>-0.2</v>
    </nc>
    <odxf>
      <font>
        <sz val="10"/>
        <color auto="1"/>
      </font>
    </odxf>
    <ndxf>
      <font>
        <sz val="10"/>
        <color auto="1"/>
      </font>
    </ndxf>
  </rcc>
  <rcc rId="11525" sId="3" odxf="1" dxf="1">
    <nc r="O207">
      <v>-0.2</v>
    </nc>
    <odxf>
      <font>
        <sz val="10"/>
        <color auto="1"/>
      </font>
    </odxf>
    <ndxf>
      <font>
        <sz val="10"/>
        <color auto="1"/>
      </font>
    </ndxf>
  </rcc>
  <rcc rId="11526" sId="3" odxf="1" dxf="1">
    <nc r="P207">
      <v>-0.2</v>
    </nc>
    <odxf>
      <font>
        <sz val="10"/>
        <color auto="1"/>
      </font>
    </odxf>
    <ndxf>
      <font>
        <sz val="10"/>
        <color auto="1"/>
      </font>
    </ndxf>
  </rcc>
  <rcc rId="11527" sId="3" odxf="1" dxf="1">
    <nc r="Q207">
      <v>-0.2</v>
    </nc>
    <odxf>
      <font>
        <sz val="10"/>
        <color auto="1"/>
      </font>
    </odxf>
    <ndxf>
      <font>
        <sz val="10"/>
        <color auto="1"/>
      </font>
    </ndxf>
  </rcc>
  <rcc rId="11528" sId="3" odxf="1" dxf="1">
    <nc r="R207">
      <v>-0.2</v>
    </nc>
    <odxf>
      <font>
        <sz val="10"/>
        <color auto="1"/>
      </font>
    </odxf>
    <ndxf>
      <font>
        <sz val="10"/>
        <color auto="1"/>
      </font>
    </ndxf>
  </rcc>
  <rcc rId="11529" sId="3" odxf="1" dxf="1">
    <nc r="S207">
      <v>-0.2</v>
    </nc>
    <odxf>
      <font>
        <sz val="10"/>
        <color auto="1"/>
      </font>
    </odxf>
    <ndxf>
      <font>
        <sz val="10"/>
        <color auto="1"/>
      </font>
    </ndxf>
  </rcc>
  <rcc rId="11530" sId="3" odxf="1" dxf="1">
    <nc r="T207">
      <v>-0.2</v>
    </nc>
    <odxf>
      <font>
        <sz val="10"/>
        <color auto="1"/>
      </font>
    </odxf>
    <ndxf>
      <font>
        <sz val="10"/>
        <color auto="1"/>
      </font>
    </ndxf>
  </rcc>
  <rcc rId="11531" sId="3" odxf="1" dxf="1">
    <nc r="U207">
      <v>0.4</v>
    </nc>
    <odxf>
      <font>
        <sz val="10"/>
        <color auto="1"/>
      </font>
    </odxf>
    <ndxf>
      <font>
        <sz val="10"/>
        <color auto="1"/>
      </font>
    </ndxf>
  </rcc>
  <rcc rId="11532" sId="3" odxf="1" dxf="1">
    <nc r="V207">
      <v>0.4</v>
    </nc>
    <odxf>
      <font>
        <sz val="10"/>
        <color auto="1"/>
      </font>
    </odxf>
    <ndxf>
      <font>
        <sz val="10"/>
        <color auto="1"/>
      </font>
    </ndxf>
  </rcc>
  <rcc rId="11533" sId="3" odxf="1" dxf="1">
    <nc r="W207">
      <v>0.9</v>
    </nc>
    <odxf>
      <font>
        <sz val="10"/>
        <color auto="1"/>
      </font>
    </odxf>
    <ndxf>
      <font>
        <sz val="10"/>
        <color auto="1"/>
      </font>
    </ndxf>
  </rcc>
  <rcc rId="11534" sId="3" odxf="1" dxf="1">
    <nc r="X207">
      <v>0.9</v>
    </nc>
    <odxf>
      <font>
        <sz val="10"/>
        <color auto="1"/>
      </font>
    </odxf>
    <ndxf>
      <font>
        <sz val="10"/>
        <color auto="1"/>
      </font>
    </ndxf>
  </rcc>
  <rcc rId="11535" sId="3" odxf="1" dxf="1">
    <nc r="Y207">
      <v>-1.8</v>
    </nc>
    <odxf>
      <font>
        <sz val="10"/>
        <color auto="1"/>
      </font>
    </odxf>
    <ndxf>
      <font>
        <sz val="10"/>
        <color auto="1"/>
      </font>
    </ndxf>
  </rcc>
  <rcc rId="11536" sId="3" odxf="1" dxf="1">
    <nc r="Z207">
      <v>-2.8</v>
    </nc>
    <odxf>
      <font>
        <sz val="10"/>
        <color auto="1"/>
      </font>
    </odxf>
    <ndxf>
      <font>
        <sz val="10"/>
        <color auto="1"/>
      </font>
    </ndxf>
  </rcc>
  <rcc rId="11537" sId="3" odxf="1" dxf="1">
    <nc r="AA207">
      <v>-1.4</v>
    </nc>
    <odxf>
      <font>
        <sz val="10"/>
        <color auto="1"/>
      </font>
    </odxf>
    <ndxf>
      <font>
        <sz val="10"/>
        <color auto="1"/>
      </font>
    </ndxf>
  </rcc>
  <rcc rId="11538" sId="3" odxf="1" dxf="1">
    <nc r="AB207">
      <v>1.4</v>
    </nc>
    <odxf>
      <font>
        <sz val="10"/>
        <color auto="1"/>
      </font>
    </odxf>
    <ndxf>
      <font>
        <sz val="10"/>
        <color auto="1"/>
      </font>
    </ndxf>
  </rcc>
  <rcc rId="11539" sId="3" odxf="1" dxf="1">
    <nc r="AC207">
      <v>0</v>
    </nc>
    <odxf>
      <font>
        <sz val="10"/>
        <color auto="1"/>
      </font>
    </odxf>
    <ndxf>
      <font>
        <sz val="10"/>
        <color auto="1"/>
      </font>
    </ndxf>
  </rcc>
  <rcc rId="11540" sId="3" odxf="1" dxf="1">
    <nc r="AD207">
      <v>0.1</v>
    </nc>
    <odxf>
      <font>
        <sz val="10"/>
        <color auto="1"/>
      </font>
    </odxf>
    <ndxf>
      <font>
        <sz val="10"/>
        <color auto="1"/>
      </font>
    </ndxf>
  </rcc>
  <rcc rId="11541" sId="3" odxf="1" dxf="1">
    <nc r="AE207">
      <v>1</v>
    </nc>
    <odxf>
      <font>
        <sz val="10"/>
        <color auto="1"/>
      </font>
    </odxf>
    <ndxf>
      <font>
        <sz val="10"/>
        <color auto="1"/>
      </font>
    </ndxf>
  </rcc>
  <rcc rId="11542" sId="3" odxf="1" dxf="1">
    <nc r="AF207">
      <v>4.0999999999999996</v>
    </nc>
    <odxf>
      <font>
        <sz val="10"/>
        <color auto="1"/>
      </font>
    </odxf>
    <ndxf>
      <font>
        <sz val="10"/>
        <color auto="1"/>
      </font>
    </ndxf>
  </rcc>
  <rcc rId="11543" sId="3" odxf="1" dxf="1">
    <nc r="AG207">
      <v>2.7</v>
    </nc>
    <odxf>
      <font>
        <sz val="10"/>
        <color auto="1"/>
      </font>
    </odxf>
    <ndxf>
      <font>
        <sz val="10"/>
        <color auto="1"/>
      </font>
    </ndxf>
  </rcc>
  <rcc rId="11544" sId="3" odxf="1" dxf="1">
    <nc r="AH207">
      <v>-1.2</v>
    </nc>
    <odxf>
      <font>
        <sz val="10"/>
        <color auto="1"/>
      </font>
    </odxf>
    <ndxf>
      <font>
        <sz val="10"/>
        <color auto="1"/>
      </font>
    </ndxf>
  </rcc>
  <rcc rId="11545" sId="3" odxf="1" dxf="1">
    <nc r="AI207">
      <v>-1.8</v>
    </nc>
    <odxf>
      <font>
        <sz val="10"/>
        <color auto="1"/>
      </font>
    </odxf>
    <ndxf>
      <font>
        <sz val="10"/>
        <color auto="1"/>
      </font>
    </ndxf>
  </rcc>
  <rcc rId="11546" sId="3" odxf="1" dxf="1">
    <nc r="AJ207">
      <v>-3</v>
    </nc>
    <odxf>
      <font>
        <sz val="10"/>
        <color auto="1"/>
      </font>
    </odxf>
    <ndxf>
      <font>
        <sz val="10"/>
        <color auto="1"/>
      </font>
    </ndxf>
  </rcc>
  <rcc rId="11547" sId="3" odxf="1" dxf="1">
    <nc r="AK207">
      <v>0.4</v>
    </nc>
    <odxf>
      <font>
        <sz val="10"/>
        <color auto="1"/>
      </font>
    </odxf>
    <ndxf>
      <font>
        <sz val="10"/>
        <color auto="1"/>
      </font>
    </ndxf>
  </rcc>
  <rcc rId="11548" sId="3" odxf="1" dxf="1">
    <nc r="AL207">
      <v>2.6</v>
    </nc>
    <odxf>
      <font>
        <sz val="10"/>
        <color auto="1"/>
      </font>
    </odxf>
    <ndxf>
      <font>
        <sz val="10"/>
        <color auto="1"/>
      </font>
    </ndxf>
  </rcc>
  <rcc rId="11549" sId="3" odxf="1" dxf="1">
    <nc r="AM207">
      <v>2.4</v>
    </nc>
    <odxf>
      <font>
        <sz val="10"/>
        <color auto="1"/>
      </font>
    </odxf>
    <ndxf>
      <font>
        <sz val="10"/>
        <color auto="1"/>
      </font>
    </ndxf>
  </rcc>
  <rcc rId="11550" sId="3" odxf="1" dxf="1">
    <nc r="AN207">
      <v>2.2000000000000002</v>
    </nc>
    <odxf>
      <font>
        <sz val="10"/>
        <color auto="1"/>
      </font>
    </odxf>
    <ndxf>
      <font>
        <sz val="10"/>
        <color auto="1"/>
      </font>
    </ndxf>
  </rcc>
  <rcc rId="11551" sId="3" odxf="1" dxf="1">
    <nc r="AO207">
      <v>3.2</v>
    </nc>
    <odxf>
      <font>
        <sz val="10"/>
        <color auto="1"/>
      </font>
    </odxf>
    <ndxf>
      <font>
        <sz val="10"/>
        <color auto="1"/>
      </font>
    </ndxf>
  </rcc>
  <rcc rId="11552" sId="3" odxf="1" dxf="1">
    <nc r="AP207">
      <v>4.0999999999999996</v>
    </nc>
    <odxf>
      <font>
        <sz val="10"/>
        <color auto="1"/>
      </font>
    </odxf>
    <ndxf>
      <font>
        <sz val="10"/>
        <color auto="1"/>
      </font>
    </ndxf>
  </rcc>
  <rcc rId="11553" sId="3" odxf="1" dxf="1">
    <nc r="AQ207">
      <v>4.3</v>
    </nc>
    <odxf>
      <font>
        <sz val="10"/>
        <color auto="1"/>
      </font>
    </odxf>
    <ndxf>
      <font>
        <sz val="10"/>
        <color auto="1"/>
      </font>
    </ndxf>
  </rcc>
  <rcc rId="11554" sId="3" odxf="1" dxf="1">
    <nc r="AR207">
      <v>1.7</v>
    </nc>
    <odxf>
      <font>
        <sz val="10"/>
        <color auto="1"/>
      </font>
    </odxf>
    <ndxf>
      <font>
        <sz val="10"/>
        <color auto="1"/>
      </font>
    </ndxf>
  </rcc>
  <rcc rId="11555" sId="3" odxf="1" dxf="1">
    <nc r="AS207">
      <v>-0.2</v>
    </nc>
    <odxf>
      <font>
        <sz val="10"/>
        <color auto="1"/>
      </font>
    </odxf>
    <ndxf>
      <font>
        <sz val="10"/>
        <color auto="1"/>
      </font>
    </ndxf>
  </rcc>
  <rcc rId="11556" sId="3" odxf="1" dxf="1">
    <nc r="AT207">
      <v>-0.2</v>
    </nc>
    <odxf>
      <font>
        <sz val="10"/>
        <color auto="1"/>
      </font>
    </odxf>
    <ndxf>
      <font>
        <sz val="10"/>
        <color auto="1"/>
      </font>
    </ndxf>
  </rcc>
  <rcc rId="11557" sId="3" odxf="1" dxf="1">
    <nc r="AU207">
      <v>-0.2</v>
    </nc>
    <odxf>
      <font>
        <sz val="10"/>
        <color auto="1"/>
      </font>
    </odxf>
    <ndxf>
      <font>
        <sz val="10"/>
        <color auto="1"/>
      </font>
    </ndxf>
  </rcc>
  <rcc rId="11558" sId="3" odxf="1" dxf="1">
    <nc r="AV207">
      <v>-0.2</v>
    </nc>
    <odxf>
      <font>
        <sz val="10"/>
        <color auto="1"/>
      </font>
    </odxf>
    <ndxf>
      <font>
        <sz val="10"/>
        <color auto="1"/>
      </font>
    </ndxf>
  </rcc>
  <rcc rId="11559" sId="3" odxf="1" dxf="1">
    <nc r="AW207">
      <v>-0.2</v>
    </nc>
    <odxf>
      <font>
        <sz val="10"/>
        <color auto="1"/>
      </font>
    </odxf>
    <ndxf>
      <font>
        <sz val="10"/>
        <color auto="1"/>
      </font>
    </ndxf>
  </rcc>
  <rcc rId="11560" sId="3" odxf="1" dxf="1">
    <nc r="AX207">
      <v>-0.2</v>
    </nc>
    <odxf>
      <font>
        <sz val="10"/>
        <color auto="1"/>
      </font>
    </odxf>
    <ndxf>
      <font>
        <sz val="10"/>
        <color auto="1"/>
      </font>
    </ndxf>
  </rcc>
  <rcc rId="11561" sId="3" odxf="1" dxf="1">
    <nc r="AY207">
      <v>-0.2</v>
    </nc>
    <odxf>
      <font>
        <sz val="10"/>
        <color auto="1"/>
      </font>
    </odxf>
    <ndxf>
      <font>
        <sz val="10"/>
        <color auto="1"/>
      </font>
    </ndxf>
  </rcc>
  <rcc rId="11562" sId="3" odxf="1" dxf="1">
    <nc r="AZ207">
      <v>-0.2</v>
    </nc>
    <odxf>
      <font>
        <sz val="10"/>
        <color auto="1"/>
      </font>
    </odxf>
    <ndxf>
      <font>
        <sz val="10"/>
        <color auto="1"/>
      </font>
    </ndxf>
  </rcc>
  <rcc rId="11563" sId="3" odxf="1" dxf="1">
    <nc r="BA2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564" sId="3" odxf="1" dxf="1">
    <nc r="BB207">
      <v>-0.2</v>
    </nc>
    <odxf>
      <font>
        <sz val="10"/>
        <color auto="1"/>
      </font>
    </odxf>
    <ndxf>
      <font>
        <sz val="10"/>
        <color auto="1"/>
      </font>
    </ndxf>
  </rcc>
  <rcc rId="11565" sId="3" odxf="1" dxf="1">
    <nc r="BC2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566" sId="3" odxf="1" dxf="1">
    <nc r="BD207">
      <v>-0.2</v>
    </nc>
    <odxf>
      <font>
        <sz val="10"/>
        <color auto="1"/>
      </font>
    </odxf>
    <ndxf>
      <font>
        <sz val="10"/>
        <color auto="1"/>
      </font>
    </ndxf>
  </rcc>
  <rcc rId="11567" sId="3" odxf="1" dxf="1">
    <nc r="BE2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568" sId="3" odxf="1" dxf="1">
    <nc r="BF207">
      <v>6.8</v>
    </nc>
    <odxf>
      <font>
        <sz val="10"/>
        <color auto="1"/>
      </font>
    </odxf>
    <ndxf>
      <font>
        <sz val="10"/>
        <color auto="1"/>
      </font>
    </ndxf>
  </rcc>
  <rcc rId="11569" sId="3" odxf="1" dxf="1">
    <nc r="BG207">
      <v>37.700000000000003</v>
    </nc>
    <odxf>
      <font>
        <sz val="10"/>
        <color auto="1"/>
      </font>
    </odxf>
    <ndxf>
      <font>
        <sz val="10"/>
        <color auto="1"/>
      </font>
    </ndxf>
  </rcc>
  <rcc rId="11570" sId="3" odxf="1" dxf="1">
    <nc r="BH207">
      <v>0</v>
    </nc>
    <odxf>
      <font>
        <sz val="10"/>
        <color auto="1"/>
      </font>
    </odxf>
    <ndxf>
      <font>
        <sz val="10"/>
        <color auto="1"/>
      </font>
    </ndxf>
  </rcc>
  <rfmt sheetId="3" sqref="A207:XFD207" start="0" length="0">
    <dxf>
      <alignment vertical="center" wrapText="1"/>
    </dxf>
  </rfmt>
  <rfmt sheetId="3" sqref="A208" start="0" length="0">
    <dxf>
      <font>
        <sz val="10"/>
        <color auto="1"/>
      </font>
    </dxf>
  </rfmt>
  <rfmt sheetId="3" sqref="B208" start="0" length="0">
    <dxf>
      <font>
        <sz val="10"/>
        <color auto="1"/>
      </font>
    </dxf>
  </rfmt>
  <rfmt sheetId="3" sqref="C208" start="0" length="0">
    <dxf>
      <font>
        <sz val="10"/>
        <color auto="1"/>
      </font>
    </dxf>
  </rfmt>
  <rfmt sheetId="3" sqref="D208" start="0" length="0">
    <dxf>
      <font>
        <sz val="10"/>
        <color auto="1"/>
      </font>
    </dxf>
  </rfmt>
  <rcc rId="11571" sId="3" odxf="1" dxf="1">
    <oc r="E208" t="inlineStr">
      <is>
        <t>NMĐMT ĐÁ BẠC 2</t>
      </is>
    </oc>
    <nc r="E208" t="inlineStr">
      <is>
        <t>NMĐMT ĐÁ BẠC</t>
      </is>
    </nc>
    <odxf>
      <font>
        <sz val="10"/>
        <color auto="1"/>
      </font>
    </odxf>
    <ndxf>
      <font>
        <sz val="10"/>
        <color auto="1"/>
      </font>
    </ndxf>
  </rcc>
  <rfmt sheetId="3" sqref="F208" start="0" length="0">
    <dxf>
      <font>
        <sz val="10"/>
        <color auto="1"/>
      </font>
    </dxf>
  </rfmt>
  <rcc rId="11572" sId="3" odxf="1" dxf="1">
    <nc r="G20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573" sId="3" odxf="1" dxf="1">
    <nc r="H208">
      <v>147.6</v>
    </nc>
    <odxf>
      <font>
        <sz val="10"/>
        <color auto="1"/>
      </font>
    </odxf>
    <ndxf>
      <font>
        <sz val="10"/>
        <color auto="1"/>
      </font>
    </ndxf>
  </rcc>
  <rfmt sheetId="3" sqref="I208" start="0" length="0">
    <dxf>
      <font>
        <sz val="10"/>
        <color auto="1"/>
      </font>
    </dxf>
  </rfmt>
  <rcc rId="11574" sId="3" odxf="1" dxf="1">
    <nc r="J208">
      <v>0</v>
    </nc>
    <odxf>
      <font>
        <sz val="10"/>
        <color auto="1"/>
      </font>
    </odxf>
    <ndxf>
      <font>
        <sz val="10"/>
        <color auto="1"/>
      </font>
    </ndxf>
  </rcc>
  <rcc rId="11575" sId="3" odxf="1" dxf="1">
    <nc r="K208">
      <v>0</v>
    </nc>
    <odxf>
      <font>
        <sz val="10"/>
        <color auto="1"/>
      </font>
    </odxf>
    <ndxf>
      <font>
        <sz val="10"/>
        <color auto="1"/>
      </font>
    </ndxf>
  </rcc>
  <rcc rId="11576" sId="3" odxf="1" dxf="1">
    <nc r="L208">
      <v>0</v>
    </nc>
    <odxf>
      <font>
        <sz val="10"/>
        <color auto="1"/>
      </font>
    </odxf>
    <ndxf>
      <font>
        <sz val="10"/>
        <color auto="1"/>
      </font>
    </ndxf>
  </rcc>
  <rcc rId="11577" sId="3" odxf="1" dxf="1">
    <nc r="M208">
      <v>0</v>
    </nc>
    <odxf>
      <font>
        <sz val="10"/>
        <color auto="1"/>
      </font>
    </odxf>
    <ndxf>
      <font>
        <sz val="10"/>
        <color auto="1"/>
      </font>
    </ndxf>
  </rcc>
  <rcc rId="11578" sId="3" odxf="1" dxf="1">
    <nc r="N208">
      <v>0</v>
    </nc>
    <odxf>
      <font>
        <sz val="10"/>
        <color auto="1"/>
      </font>
    </odxf>
    <ndxf>
      <font>
        <sz val="10"/>
        <color auto="1"/>
      </font>
    </ndxf>
  </rcc>
  <rcc rId="11579" sId="3" odxf="1" dxf="1">
    <nc r="O208">
      <v>0</v>
    </nc>
    <odxf>
      <font>
        <sz val="10"/>
        <color auto="1"/>
      </font>
    </odxf>
    <ndxf>
      <font>
        <sz val="10"/>
        <color auto="1"/>
      </font>
    </ndxf>
  </rcc>
  <rcc rId="11580" sId="3" odxf="1" dxf="1">
    <nc r="P208">
      <v>0</v>
    </nc>
    <odxf>
      <font>
        <sz val="10"/>
        <color auto="1"/>
      </font>
    </odxf>
    <ndxf>
      <font>
        <sz val="10"/>
        <color auto="1"/>
      </font>
    </ndxf>
  </rcc>
  <rcc rId="11581" sId="3" odxf="1" dxf="1">
    <nc r="Q208">
      <v>0</v>
    </nc>
    <odxf>
      <font>
        <sz val="10"/>
        <color auto="1"/>
      </font>
    </odxf>
    <ndxf>
      <font>
        <sz val="10"/>
        <color auto="1"/>
      </font>
    </ndxf>
  </rcc>
  <rcc rId="11582" sId="3" odxf="1" dxf="1">
    <nc r="R208">
      <v>0</v>
    </nc>
    <odxf>
      <font>
        <sz val="10"/>
        <color auto="1"/>
      </font>
    </odxf>
    <ndxf>
      <font>
        <sz val="10"/>
        <color auto="1"/>
      </font>
    </ndxf>
  </rcc>
  <rcc rId="11583" sId="3" odxf="1" dxf="1">
    <nc r="S208">
      <v>0</v>
    </nc>
    <odxf>
      <font>
        <sz val="10"/>
        <color auto="1"/>
      </font>
    </odxf>
    <ndxf>
      <font>
        <sz val="10"/>
        <color auto="1"/>
      </font>
    </ndxf>
  </rcc>
  <rcc rId="11584" sId="3" odxf="1" dxf="1">
    <nc r="T208">
      <v>0</v>
    </nc>
    <odxf>
      <font>
        <sz val="10"/>
        <color auto="1"/>
      </font>
    </odxf>
    <ndxf>
      <font>
        <sz val="10"/>
        <color auto="1"/>
      </font>
    </ndxf>
  </rcc>
  <rcc rId="11585" sId="3" odxf="1" dxf="1">
    <nc r="U208">
      <v>0</v>
    </nc>
    <odxf>
      <font>
        <sz val="10"/>
        <color auto="1"/>
      </font>
    </odxf>
    <ndxf>
      <font>
        <sz val="10"/>
        <color auto="1"/>
      </font>
    </ndxf>
  </rcc>
  <rcc rId="11586" sId="3" odxf="1" dxf="1">
    <nc r="V208">
      <v>0</v>
    </nc>
    <odxf>
      <font>
        <sz val="10"/>
        <color auto="1"/>
      </font>
    </odxf>
    <ndxf>
      <font>
        <sz val="10"/>
        <color auto="1"/>
      </font>
    </ndxf>
  </rcc>
  <rcc rId="11587" sId="3" odxf="1" dxf="1">
    <nc r="W208">
      <v>6.2</v>
    </nc>
    <odxf>
      <font>
        <sz val="10"/>
        <color auto="1"/>
      </font>
    </odxf>
    <ndxf>
      <font>
        <sz val="10"/>
        <color auto="1"/>
      </font>
    </ndxf>
  </rcc>
  <rcc rId="11588" sId="3" odxf="1" dxf="1">
    <nc r="X208">
      <v>6.2</v>
    </nc>
    <odxf>
      <font>
        <sz val="10"/>
        <color auto="1"/>
      </font>
    </odxf>
    <ndxf>
      <font>
        <sz val="10"/>
        <color auto="1"/>
      </font>
    </ndxf>
  </rcc>
  <rcc rId="11589" sId="3" odxf="1" dxf="1">
    <nc r="Y208">
      <v>22.4</v>
    </nc>
    <odxf>
      <font>
        <sz val="10"/>
        <color auto="1"/>
      </font>
    </odxf>
    <ndxf>
      <font>
        <sz val="10"/>
        <color auto="1"/>
      </font>
    </ndxf>
  </rcc>
  <rcc rId="11590" sId="3" odxf="1" dxf="1">
    <nc r="Z208">
      <v>14.5</v>
    </nc>
    <odxf>
      <font>
        <sz val="10"/>
        <color auto="1"/>
      </font>
    </odxf>
    <ndxf>
      <font>
        <sz val="10"/>
        <color auto="1"/>
      </font>
    </ndxf>
  </rcc>
  <rcc rId="11591" sId="3" odxf="1" dxf="1">
    <nc r="AA208">
      <v>35.299999999999997</v>
    </nc>
    <odxf>
      <font>
        <sz val="10"/>
        <color auto="1"/>
      </font>
    </odxf>
    <ndxf>
      <font>
        <sz val="10"/>
        <color auto="1"/>
      </font>
    </ndxf>
  </rcc>
  <rcc rId="11592" sId="3" odxf="1" dxf="1">
    <nc r="AB208">
      <v>20.7</v>
    </nc>
    <odxf>
      <font>
        <sz val="10"/>
        <color auto="1"/>
      </font>
    </odxf>
    <ndxf>
      <font>
        <sz val="10"/>
        <color auto="1"/>
      </font>
    </ndxf>
  </rcc>
  <rcc rId="11593" sId="3" odxf="1" dxf="1">
    <nc r="AC208">
      <v>6.5</v>
    </nc>
    <odxf>
      <font>
        <sz val="10"/>
        <color auto="1"/>
      </font>
    </odxf>
    <ndxf>
      <font>
        <sz val="10"/>
        <color auto="1"/>
      </font>
    </ndxf>
  </rcc>
  <rcc rId="11594" sId="3" odxf="1" dxf="1">
    <nc r="AD208">
      <v>24.2</v>
    </nc>
    <odxf>
      <font>
        <sz val="10"/>
        <color auto="1"/>
      </font>
    </odxf>
    <ndxf>
      <font>
        <sz val="10"/>
        <color auto="1"/>
      </font>
    </ndxf>
  </rcc>
  <rcc rId="11595" sId="3" odxf="1" dxf="1">
    <nc r="AE208">
      <v>28.2</v>
    </nc>
    <odxf>
      <font>
        <sz val="10"/>
        <color auto="1"/>
      </font>
    </odxf>
    <ndxf>
      <font>
        <sz val="10"/>
        <color auto="1"/>
      </font>
    </ndxf>
  </rcc>
  <rcc rId="11596" sId="3" odxf="1" dxf="1">
    <nc r="AF208">
      <v>32.200000000000003</v>
    </nc>
    <odxf>
      <font>
        <sz val="10"/>
        <color auto="1"/>
      </font>
    </odxf>
    <ndxf>
      <font>
        <sz val="10"/>
        <color auto="1"/>
      </font>
    </ndxf>
  </rcc>
  <rcc rId="11597" sId="3" odxf="1" dxf="1">
    <nc r="AG208">
      <v>19.100000000000001</v>
    </nc>
    <odxf>
      <font>
        <sz val="10"/>
        <color auto="1"/>
      </font>
    </odxf>
    <ndxf>
      <font>
        <sz val="10"/>
        <color auto="1"/>
      </font>
    </ndxf>
  </rcc>
  <rcc rId="11598" sId="3" odxf="1" dxf="1">
    <nc r="AH208">
      <v>10.9</v>
    </nc>
    <odxf>
      <font>
        <sz val="10"/>
        <color auto="1"/>
      </font>
    </odxf>
    <ndxf>
      <font>
        <sz val="10"/>
        <color auto="1"/>
      </font>
    </ndxf>
  </rcc>
  <rcc rId="11599" sId="3" odxf="1" dxf="1">
    <nc r="AI208">
      <v>25.4</v>
    </nc>
    <odxf>
      <font>
        <sz val="10"/>
        <color auto="1"/>
      </font>
    </odxf>
    <ndxf>
      <font>
        <sz val="10"/>
        <color auto="1"/>
      </font>
    </ndxf>
  </rcc>
  <rcc rId="11600" sId="3" odxf="1" dxf="1">
    <nc r="AJ208">
      <v>10.7</v>
    </nc>
    <odxf>
      <font>
        <sz val="10"/>
        <color auto="1"/>
      </font>
    </odxf>
    <ndxf>
      <font>
        <sz val="10"/>
        <color auto="1"/>
      </font>
    </ndxf>
  </rcc>
  <rcc rId="11601" sId="3" odxf="1" dxf="1">
    <nc r="AK208">
      <v>16.3</v>
    </nc>
    <odxf>
      <font>
        <sz val="10"/>
        <color auto="1"/>
      </font>
    </odxf>
    <ndxf>
      <font>
        <sz val="10"/>
        <color auto="1"/>
      </font>
    </ndxf>
  </rcc>
  <rcc rId="11602" sId="3" odxf="1" dxf="1">
    <nc r="AL208">
      <v>16</v>
    </nc>
    <odxf>
      <font>
        <sz val="10"/>
        <color auto="1"/>
      </font>
    </odxf>
    <ndxf>
      <font>
        <sz val="10"/>
        <color auto="1"/>
      </font>
    </ndxf>
  </rcc>
  <rcc rId="11603" sId="3" odxf="1" dxf="1">
    <nc r="AM208">
      <v>13.2</v>
    </nc>
    <odxf>
      <font>
        <sz val="10"/>
        <color auto="1"/>
      </font>
    </odxf>
    <ndxf>
      <font>
        <sz val="10"/>
        <color auto="1"/>
      </font>
    </ndxf>
  </rcc>
  <rcc rId="11604" sId="3" odxf="1" dxf="1">
    <nc r="AN208">
      <v>6.6</v>
    </nc>
    <odxf>
      <font>
        <sz val="10"/>
        <color auto="1"/>
      </font>
    </odxf>
    <ndxf>
      <font>
        <sz val="10"/>
        <color auto="1"/>
      </font>
    </ndxf>
  </rcc>
  <rcc rId="11605" sId="3" odxf="1" dxf="1">
    <nc r="AO208">
      <v>0</v>
    </nc>
    <odxf>
      <font>
        <sz val="10"/>
        <color auto="1"/>
      </font>
    </odxf>
    <ndxf>
      <font>
        <sz val="10"/>
        <color auto="1"/>
      </font>
    </ndxf>
  </rcc>
  <rcc rId="11606" sId="3" odxf="1" dxf="1">
    <nc r="AP208">
      <v>0</v>
    </nc>
    <odxf>
      <font>
        <sz val="10"/>
        <color auto="1"/>
      </font>
    </odxf>
    <ndxf>
      <font>
        <sz val="10"/>
        <color auto="1"/>
      </font>
    </ndxf>
  </rcc>
  <rcc rId="11607" sId="3" odxf="1" dxf="1">
    <nc r="AQ208">
      <v>0</v>
    </nc>
    <odxf>
      <font>
        <sz val="10"/>
        <color auto="1"/>
      </font>
    </odxf>
    <ndxf>
      <font>
        <sz val="10"/>
        <color auto="1"/>
      </font>
    </ndxf>
  </rcc>
  <rcc rId="11608" sId="3" odxf="1" dxf="1">
    <nc r="AR208">
      <v>0</v>
    </nc>
    <odxf>
      <font>
        <sz val="10"/>
        <color auto="1"/>
      </font>
    </odxf>
    <ndxf>
      <font>
        <sz val="10"/>
        <color auto="1"/>
      </font>
    </ndxf>
  </rcc>
  <rcc rId="11609" sId="3" odxf="1" dxf="1">
    <nc r="AS208">
      <v>0</v>
    </nc>
    <odxf>
      <font>
        <sz val="10"/>
        <color auto="1"/>
      </font>
    </odxf>
    <ndxf>
      <font>
        <sz val="10"/>
        <color auto="1"/>
      </font>
    </ndxf>
  </rcc>
  <rcc rId="11610" sId="3" odxf="1" dxf="1">
    <nc r="AT208">
      <v>0</v>
    </nc>
    <odxf>
      <font>
        <sz val="10"/>
        <color auto="1"/>
      </font>
    </odxf>
    <ndxf>
      <font>
        <sz val="10"/>
        <color auto="1"/>
      </font>
    </ndxf>
  </rcc>
  <rcc rId="11611" sId="3" odxf="1" dxf="1">
    <nc r="AU208">
      <v>0</v>
    </nc>
    <odxf>
      <font>
        <sz val="10"/>
        <color auto="1"/>
      </font>
    </odxf>
    <ndxf>
      <font>
        <sz val="10"/>
        <color auto="1"/>
      </font>
    </ndxf>
  </rcc>
  <rcc rId="11612" sId="3" odxf="1" dxf="1">
    <nc r="AV208">
      <v>0</v>
    </nc>
    <odxf>
      <font>
        <sz val="10"/>
        <color auto="1"/>
      </font>
    </odxf>
    <ndxf>
      <font>
        <sz val="10"/>
        <color auto="1"/>
      </font>
    </ndxf>
  </rcc>
  <rcc rId="11613" sId="3" odxf="1" dxf="1">
    <nc r="AW208">
      <v>0</v>
    </nc>
    <odxf>
      <font>
        <sz val="10"/>
        <color auto="1"/>
      </font>
    </odxf>
    <ndxf>
      <font>
        <sz val="10"/>
        <color auto="1"/>
      </font>
    </ndxf>
  </rcc>
  <rcc rId="11614" sId="3" odxf="1" dxf="1">
    <nc r="AX208">
      <v>0</v>
    </nc>
    <odxf>
      <font>
        <sz val="10"/>
        <color auto="1"/>
      </font>
    </odxf>
    <ndxf>
      <font>
        <sz val="10"/>
        <color auto="1"/>
      </font>
    </ndxf>
  </rcc>
  <rcc rId="11615" sId="3" odxf="1" dxf="1">
    <nc r="AY208">
      <v>0</v>
    </nc>
    <odxf>
      <font>
        <sz val="10"/>
        <color auto="1"/>
      </font>
    </odxf>
    <ndxf>
      <font>
        <sz val="10"/>
        <color auto="1"/>
      </font>
    </ndxf>
  </rcc>
  <rcc rId="11616" sId="3" odxf="1" dxf="1">
    <nc r="AZ208">
      <v>0</v>
    </nc>
    <odxf>
      <font>
        <sz val="10"/>
        <color auto="1"/>
      </font>
    </odxf>
    <ndxf>
      <font>
        <sz val="10"/>
        <color auto="1"/>
      </font>
    </ndxf>
  </rcc>
  <rcc rId="11617" sId="3" odxf="1" dxf="1">
    <nc r="BA20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618" sId="3" odxf="1" dxf="1">
    <nc r="BB208">
      <v>0</v>
    </nc>
    <odxf>
      <font>
        <sz val="10"/>
        <color auto="1"/>
      </font>
    </odxf>
    <ndxf>
      <font>
        <sz val="10"/>
        <color auto="1"/>
      </font>
    </ndxf>
  </rcc>
  <rcc rId="11619" sId="3" odxf="1" dxf="1">
    <nc r="BC20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620" sId="3" odxf="1" dxf="1">
    <nc r="BD208">
      <v>0</v>
    </nc>
    <odxf>
      <font>
        <sz val="10"/>
        <color auto="1"/>
      </font>
    </odxf>
    <ndxf>
      <font>
        <sz val="10"/>
        <color auto="1"/>
      </font>
    </ndxf>
  </rcc>
  <rcc rId="11621" sId="3" odxf="1" dxf="1">
    <nc r="BE20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622" sId="3" odxf="1" dxf="1">
    <nc r="BF208">
      <v>6.2</v>
    </nc>
    <odxf>
      <font>
        <sz val="10"/>
        <color auto="1"/>
      </font>
    </odxf>
    <ndxf>
      <font>
        <sz val="10"/>
        <color auto="1"/>
      </font>
    </ndxf>
  </rcc>
  <rcc rId="11623" sId="3" odxf="1" dxf="1">
    <nc r="BG208">
      <v>44.4</v>
    </nc>
    <odxf>
      <font>
        <sz val="10"/>
        <color auto="1"/>
      </font>
    </odxf>
    <ndxf>
      <font>
        <sz val="10"/>
        <color auto="1"/>
      </font>
    </ndxf>
  </rcc>
  <rcc rId="11624" sId="3" odxf="1" dxf="1">
    <nc r="BH208">
      <v>0</v>
    </nc>
    <odxf>
      <font>
        <sz val="10"/>
        <color auto="1"/>
      </font>
    </odxf>
    <ndxf>
      <font>
        <sz val="10"/>
        <color auto="1"/>
      </font>
    </ndxf>
  </rcc>
  <rfmt sheetId="3" sqref="A208:XFD208" start="0" length="0">
    <dxf>
      <alignment vertical="center" wrapText="1"/>
    </dxf>
  </rfmt>
  <rfmt sheetId="3" sqref="A209" start="0" length="0">
    <dxf>
      <font>
        <sz val="10"/>
        <color auto="1"/>
      </font>
    </dxf>
  </rfmt>
  <rfmt sheetId="3" sqref="B209" start="0" length="0">
    <dxf>
      <font>
        <sz val="10"/>
        <color auto="1"/>
      </font>
    </dxf>
  </rfmt>
  <rfmt sheetId="3" sqref="C209" start="0" length="0">
    <dxf>
      <font>
        <sz val="10"/>
        <color auto="1"/>
      </font>
    </dxf>
  </rfmt>
  <rfmt sheetId="3" sqref="D209" start="0" length="0">
    <dxf>
      <font>
        <sz val="10"/>
        <color auto="1"/>
      </font>
    </dxf>
  </rfmt>
  <rcc rId="11625" sId="3" odxf="1" dxf="1">
    <oc r="E209" t="inlineStr">
      <is>
        <t>NMĐMT ĐÁ BẠC 2</t>
      </is>
    </oc>
    <nc r="E209" t="inlineStr">
      <is>
        <t>NMĐMT ĐÁ BẠC</t>
      </is>
    </nc>
    <odxf>
      <font>
        <sz val="10"/>
        <color auto="1"/>
      </font>
    </odxf>
    <ndxf>
      <font>
        <sz val="10"/>
        <color auto="1"/>
      </font>
    </ndxf>
  </rcc>
  <rfmt sheetId="3" sqref="F209" start="0" length="0">
    <dxf>
      <font>
        <sz val="10"/>
        <color auto="1"/>
      </font>
    </dxf>
  </rfmt>
  <rcc rId="11626" sId="3" odxf="1" dxf="1">
    <nc r="G20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627" sId="3" odxf="1" dxf="1">
    <nc r="H209">
      <v>147.6</v>
    </nc>
    <odxf>
      <font>
        <sz val="10"/>
        <color auto="1"/>
      </font>
    </odxf>
    <ndxf>
      <font>
        <sz val="10"/>
        <color auto="1"/>
      </font>
    </ndxf>
  </rcc>
  <rfmt sheetId="3" sqref="I209" start="0" length="0">
    <dxf>
      <font>
        <sz val="10"/>
        <color auto="1"/>
      </font>
    </dxf>
  </rfmt>
  <rcc rId="11628" sId="3" odxf="1" dxf="1">
    <nc r="J209">
      <v>0</v>
    </nc>
    <odxf>
      <font>
        <sz val="10"/>
        <color auto="1"/>
      </font>
    </odxf>
    <ndxf>
      <font>
        <sz val="10"/>
        <color auto="1"/>
      </font>
    </ndxf>
  </rcc>
  <rcc rId="11629" sId="3" odxf="1" dxf="1">
    <nc r="K209">
      <v>0</v>
    </nc>
    <odxf>
      <font>
        <sz val="10"/>
        <color auto="1"/>
      </font>
    </odxf>
    <ndxf>
      <font>
        <sz val="10"/>
        <color auto="1"/>
      </font>
    </ndxf>
  </rcc>
  <rcc rId="11630" sId="3" odxf="1" dxf="1">
    <nc r="L209">
      <v>0</v>
    </nc>
    <odxf>
      <font>
        <sz val="10"/>
        <color auto="1"/>
      </font>
    </odxf>
    <ndxf>
      <font>
        <sz val="10"/>
        <color auto="1"/>
      </font>
    </ndxf>
  </rcc>
  <rcc rId="11631" sId="3" odxf="1" dxf="1">
    <nc r="M209">
      <v>0</v>
    </nc>
    <odxf>
      <font>
        <sz val="10"/>
        <color auto="1"/>
      </font>
    </odxf>
    <ndxf>
      <font>
        <sz val="10"/>
        <color auto="1"/>
      </font>
    </ndxf>
  </rcc>
  <rcc rId="11632" sId="3" odxf="1" dxf="1">
    <nc r="N209">
      <v>0</v>
    </nc>
    <odxf>
      <font>
        <sz val="10"/>
        <color auto="1"/>
      </font>
    </odxf>
    <ndxf>
      <font>
        <sz val="10"/>
        <color auto="1"/>
      </font>
    </ndxf>
  </rcc>
  <rcc rId="11633" sId="3" odxf="1" dxf="1">
    <nc r="O209">
      <v>0</v>
    </nc>
    <odxf>
      <font>
        <sz val="10"/>
        <color auto="1"/>
      </font>
    </odxf>
    <ndxf>
      <font>
        <sz val="10"/>
        <color auto="1"/>
      </font>
    </ndxf>
  </rcc>
  <rcc rId="11634" sId="3" odxf="1" dxf="1">
    <nc r="P209">
      <v>0</v>
    </nc>
    <odxf>
      <font>
        <sz val="10"/>
        <color auto="1"/>
      </font>
    </odxf>
    <ndxf>
      <font>
        <sz val="10"/>
        <color auto="1"/>
      </font>
    </ndxf>
  </rcc>
  <rcc rId="11635" sId="3" odxf="1" dxf="1">
    <nc r="Q209">
      <v>0</v>
    </nc>
    <odxf>
      <font>
        <sz val="10"/>
        <color auto="1"/>
      </font>
    </odxf>
    <ndxf>
      <font>
        <sz val="10"/>
        <color auto="1"/>
      </font>
    </ndxf>
  </rcc>
  <rcc rId="11636" sId="3" odxf="1" dxf="1">
    <nc r="R209">
      <v>0</v>
    </nc>
    <odxf>
      <font>
        <sz val="10"/>
        <color auto="1"/>
      </font>
    </odxf>
    <ndxf>
      <font>
        <sz val="10"/>
        <color auto="1"/>
      </font>
    </ndxf>
  </rcc>
  <rcc rId="11637" sId="3" odxf="1" dxf="1">
    <nc r="S209">
      <v>0</v>
    </nc>
    <odxf>
      <font>
        <sz val="10"/>
        <color auto="1"/>
      </font>
    </odxf>
    <ndxf>
      <font>
        <sz val="10"/>
        <color auto="1"/>
      </font>
    </ndxf>
  </rcc>
  <rcc rId="11638" sId="3" odxf="1" dxf="1">
    <nc r="T209">
      <v>0</v>
    </nc>
    <odxf>
      <font>
        <sz val="10"/>
        <color auto="1"/>
      </font>
    </odxf>
    <ndxf>
      <font>
        <sz val="10"/>
        <color auto="1"/>
      </font>
    </ndxf>
  </rcc>
  <rcc rId="11639" sId="3" odxf="1" dxf="1">
    <nc r="U209">
      <v>0</v>
    </nc>
    <odxf>
      <font>
        <sz val="10"/>
        <color auto="1"/>
      </font>
    </odxf>
    <ndxf>
      <font>
        <sz val="10"/>
        <color auto="1"/>
      </font>
    </ndxf>
  </rcc>
  <rcc rId="11640" sId="3" odxf="1" dxf="1">
    <nc r="V209">
      <v>0</v>
    </nc>
    <odxf>
      <font>
        <sz val="10"/>
        <color auto="1"/>
      </font>
    </odxf>
    <ndxf>
      <font>
        <sz val="10"/>
        <color auto="1"/>
      </font>
    </ndxf>
  </rcc>
  <rcc rId="11641" sId="3" odxf="1" dxf="1">
    <nc r="W209">
      <v>0</v>
    </nc>
    <odxf>
      <font>
        <sz val="10"/>
        <color auto="1"/>
      </font>
    </odxf>
    <ndxf>
      <font>
        <sz val="10"/>
        <color auto="1"/>
      </font>
    </ndxf>
  </rcc>
  <rcc rId="11642" sId="3" odxf="1" dxf="1">
    <nc r="X209">
      <v>0</v>
    </nc>
    <odxf>
      <font>
        <sz val="10"/>
        <color auto="1"/>
      </font>
    </odxf>
    <ndxf>
      <font>
        <sz val="10"/>
        <color auto="1"/>
      </font>
    </ndxf>
  </rcc>
  <rcc rId="11643" sId="3" odxf="1" dxf="1">
    <nc r="Y209">
      <v>0.8</v>
    </nc>
    <odxf>
      <font>
        <sz val="10"/>
        <color auto="1"/>
      </font>
    </odxf>
    <ndxf>
      <font>
        <sz val="10"/>
        <color auto="1"/>
      </font>
    </ndxf>
  </rcc>
  <rcc rId="11644" sId="3" odxf="1" dxf="1">
    <nc r="Z209">
      <v>0.3</v>
    </nc>
    <odxf>
      <font>
        <sz val="10"/>
        <color auto="1"/>
      </font>
    </odxf>
    <ndxf>
      <font>
        <sz val="10"/>
        <color auto="1"/>
      </font>
    </ndxf>
  </rcc>
  <rcc rId="11645" sId="3" odxf="1" dxf="1">
    <nc r="AA209">
      <v>2.2000000000000002</v>
    </nc>
    <odxf>
      <font>
        <sz val="10"/>
        <color auto="1"/>
      </font>
    </odxf>
    <ndxf>
      <font>
        <sz val="10"/>
        <color auto="1"/>
      </font>
    </ndxf>
  </rcc>
  <rcc rId="11646" sId="3" odxf="1" dxf="1">
    <nc r="AB209">
      <v>0.7</v>
    </nc>
    <odxf>
      <font>
        <sz val="10"/>
        <color auto="1"/>
      </font>
    </odxf>
    <ndxf>
      <font>
        <sz val="10"/>
        <color auto="1"/>
      </font>
    </ndxf>
  </rcc>
  <rcc rId="11647" sId="3" odxf="1" dxf="1">
    <nc r="AC209">
      <v>-0.1</v>
    </nc>
    <odxf>
      <font>
        <sz val="10"/>
        <color auto="1"/>
      </font>
    </odxf>
    <ndxf>
      <font>
        <sz val="10"/>
        <color auto="1"/>
      </font>
    </ndxf>
  </rcc>
  <rcc rId="11648" sId="3" odxf="1" dxf="1">
    <nc r="AD209">
      <v>1</v>
    </nc>
    <odxf>
      <font>
        <sz val="10"/>
        <color auto="1"/>
      </font>
    </odxf>
    <ndxf>
      <font>
        <sz val="10"/>
        <color auto="1"/>
      </font>
    </ndxf>
  </rcc>
  <rcc rId="11649" sId="3" odxf="1" dxf="1">
    <nc r="AE209">
      <v>1.5</v>
    </nc>
    <odxf>
      <font>
        <sz val="10"/>
        <color auto="1"/>
      </font>
    </odxf>
    <ndxf>
      <font>
        <sz val="10"/>
        <color auto="1"/>
      </font>
    </ndxf>
  </rcc>
  <rcc rId="11650" sId="3" odxf="1" dxf="1">
    <nc r="AF209">
      <v>1.8</v>
    </nc>
    <odxf>
      <font>
        <sz val="10"/>
        <color auto="1"/>
      </font>
    </odxf>
    <ndxf>
      <font>
        <sz val="10"/>
        <color auto="1"/>
      </font>
    </ndxf>
  </rcc>
  <rcc rId="11651" sId="3" odxf="1" dxf="1">
    <nc r="AG209">
      <v>0.5</v>
    </nc>
    <odxf>
      <font>
        <sz val="10"/>
        <color auto="1"/>
      </font>
    </odxf>
    <ndxf>
      <font>
        <sz val="10"/>
        <color auto="1"/>
      </font>
    </ndxf>
  </rcc>
  <rcc rId="11652" sId="3" odxf="1" dxf="1">
    <nc r="AH209">
      <v>0</v>
    </nc>
    <odxf>
      <font>
        <sz val="10"/>
        <color auto="1"/>
      </font>
    </odxf>
    <ndxf>
      <font>
        <sz val="10"/>
        <color auto="1"/>
      </font>
    </ndxf>
  </rcc>
  <rcc rId="11653" sId="3" odxf="1" dxf="1">
    <nc r="AI209">
      <v>1</v>
    </nc>
    <odxf>
      <font>
        <sz val="10"/>
        <color auto="1"/>
      </font>
    </odxf>
    <ndxf>
      <font>
        <sz val="10"/>
        <color auto="1"/>
      </font>
    </ndxf>
  </rcc>
  <rcc rId="11654" sId="3" odxf="1" dxf="1">
    <nc r="AJ209">
      <v>0.1</v>
    </nc>
    <odxf>
      <font>
        <sz val="10"/>
        <color auto="1"/>
      </font>
    </odxf>
    <ndxf>
      <font>
        <sz val="10"/>
        <color auto="1"/>
      </font>
    </ndxf>
  </rcc>
  <rcc rId="11655" sId="3" odxf="1" dxf="1">
    <nc r="AK209">
      <v>0.4</v>
    </nc>
    <odxf>
      <font>
        <sz val="10"/>
        <color auto="1"/>
      </font>
    </odxf>
    <ndxf>
      <font>
        <sz val="10"/>
        <color auto="1"/>
      </font>
    </ndxf>
  </rcc>
  <rcc rId="11656" sId="3" odxf="1" dxf="1">
    <nc r="AL209">
      <v>0.3</v>
    </nc>
    <odxf>
      <font>
        <sz val="10"/>
        <color auto="1"/>
      </font>
    </odxf>
    <ndxf>
      <font>
        <sz val="10"/>
        <color auto="1"/>
      </font>
    </ndxf>
  </rcc>
  <rcc rId="11657" sId="3" odxf="1" dxf="1">
    <nc r="AM209">
      <v>0.1</v>
    </nc>
    <odxf>
      <font>
        <sz val="10"/>
        <color auto="1"/>
      </font>
    </odxf>
    <ndxf>
      <font>
        <sz val="10"/>
        <color auto="1"/>
      </font>
    </ndxf>
  </rcc>
  <rcc rId="11658" sId="3" odxf="1" dxf="1">
    <nc r="AN209">
      <v>-0.1</v>
    </nc>
    <odxf>
      <font>
        <sz val="10"/>
        <color auto="1"/>
      </font>
    </odxf>
    <ndxf>
      <font>
        <sz val="10"/>
        <color auto="1"/>
      </font>
    </ndxf>
  </rcc>
  <rcc rId="11659" sId="3" odxf="1" dxf="1">
    <nc r="AO209">
      <v>0</v>
    </nc>
    <odxf>
      <font>
        <sz val="10"/>
        <color auto="1"/>
      </font>
    </odxf>
    <ndxf>
      <font>
        <sz val="10"/>
        <color auto="1"/>
      </font>
    </ndxf>
  </rcc>
  <rcc rId="11660" sId="3" odxf="1" dxf="1">
    <nc r="AP209">
      <v>0</v>
    </nc>
    <odxf>
      <font>
        <sz val="10"/>
        <color auto="1"/>
      </font>
    </odxf>
    <ndxf>
      <font>
        <sz val="10"/>
        <color auto="1"/>
      </font>
    </ndxf>
  </rcc>
  <rcc rId="11661" sId="3" odxf="1" dxf="1">
    <nc r="AQ209">
      <v>0</v>
    </nc>
    <odxf>
      <font>
        <sz val="10"/>
        <color auto="1"/>
      </font>
    </odxf>
    <ndxf>
      <font>
        <sz val="10"/>
        <color auto="1"/>
      </font>
    </ndxf>
  </rcc>
  <rcc rId="11662" sId="3" odxf="1" dxf="1">
    <nc r="AR209">
      <v>0</v>
    </nc>
    <odxf>
      <font>
        <sz val="10"/>
        <color auto="1"/>
      </font>
    </odxf>
    <ndxf>
      <font>
        <sz val="10"/>
        <color auto="1"/>
      </font>
    </ndxf>
  </rcc>
  <rcc rId="11663" sId="3" odxf="1" dxf="1">
    <nc r="AS209">
      <v>0</v>
    </nc>
    <odxf>
      <font>
        <sz val="10"/>
        <color auto="1"/>
      </font>
    </odxf>
    <ndxf>
      <font>
        <sz val="10"/>
        <color auto="1"/>
      </font>
    </ndxf>
  </rcc>
  <rcc rId="11664" sId="3" odxf="1" dxf="1">
    <nc r="AT209">
      <v>0</v>
    </nc>
    <odxf>
      <font>
        <sz val="10"/>
        <color auto="1"/>
      </font>
    </odxf>
    <ndxf>
      <font>
        <sz val="10"/>
        <color auto="1"/>
      </font>
    </ndxf>
  </rcc>
  <rcc rId="11665" sId="3" odxf="1" dxf="1">
    <nc r="AU209">
      <v>0</v>
    </nc>
    <odxf>
      <font>
        <sz val="10"/>
        <color auto="1"/>
      </font>
    </odxf>
    <ndxf>
      <font>
        <sz val="10"/>
        <color auto="1"/>
      </font>
    </ndxf>
  </rcc>
  <rcc rId="11666" sId="3" odxf="1" dxf="1">
    <nc r="AV209">
      <v>0</v>
    </nc>
    <odxf>
      <font>
        <sz val="10"/>
        <color auto="1"/>
      </font>
    </odxf>
    <ndxf>
      <font>
        <sz val="10"/>
        <color auto="1"/>
      </font>
    </ndxf>
  </rcc>
  <rcc rId="11667" sId="3" odxf="1" dxf="1">
    <nc r="AW209">
      <v>0</v>
    </nc>
    <odxf>
      <font>
        <sz val="10"/>
        <color auto="1"/>
      </font>
    </odxf>
    <ndxf>
      <font>
        <sz val="10"/>
        <color auto="1"/>
      </font>
    </ndxf>
  </rcc>
  <rcc rId="11668" sId="3" odxf="1" dxf="1">
    <nc r="AX209">
      <v>0</v>
    </nc>
    <odxf>
      <font>
        <sz val="10"/>
        <color auto="1"/>
      </font>
    </odxf>
    <ndxf>
      <font>
        <sz val="10"/>
        <color auto="1"/>
      </font>
    </ndxf>
  </rcc>
  <rcc rId="11669" sId="3" odxf="1" dxf="1">
    <nc r="AY209">
      <v>0</v>
    </nc>
    <odxf>
      <font>
        <sz val="10"/>
        <color auto="1"/>
      </font>
    </odxf>
    <ndxf>
      <font>
        <sz val="10"/>
        <color auto="1"/>
      </font>
    </ndxf>
  </rcc>
  <rcc rId="11670" sId="3" odxf="1" dxf="1">
    <nc r="AZ209">
      <v>0</v>
    </nc>
    <odxf>
      <font>
        <sz val="10"/>
        <color auto="1"/>
      </font>
    </odxf>
    <ndxf>
      <font>
        <sz val="10"/>
        <color auto="1"/>
      </font>
    </ndxf>
  </rcc>
  <rcc rId="11671" sId="3" odxf="1" dxf="1">
    <nc r="BA20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672" sId="3" odxf="1" dxf="1">
    <nc r="BB209">
      <v>0</v>
    </nc>
    <odxf>
      <font>
        <sz val="10"/>
        <color auto="1"/>
      </font>
    </odxf>
    <ndxf>
      <font>
        <sz val="10"/>
        <color auto="1"/>
      </font>
    </ndxf>
  </rcc>
  <rcc rId="11673" sId="3" odxf="1" dxf="1">
    <nc r="BC20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674" sId="3" odxf="1" dxf="1">
    <nc r="BD209">
      <v>0</v>
    </nc>
    <odxf>
      <font>
        <sz val="10"/>
        <color auto="1"/>
      </font>
    </odxf>
    <ndxf>
      <font>
        <sz val="10"/>
        <color auto="1"/>
      </font>
    </ndxf>
  </rcc>
  <rcc rId="11675" sId="3" odxf="1" dxf="1">
    <nc r="BE20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676" sId="3" odxf="1" dxf="1">
    <nc r="BF209">
      <v>6.2</v>
    </nc>
    <odxf>
      <font>
        <sz val="10"/>
        <color auto="1"/>
      </font>
    </odxf>
    <ndxf>
      <font>
        <sz val="10"/>
        <color auto="1"/>
      </font>
    </ndxf>
  </rcc>
  <rcc rId="11677" sId="3" odxf="1" dxf="1">
    <nc r="BG209">
      <v>44.4</v>
    </nc>
    <odxf>
      <font>
        <sz val="10"/>
        <color auto="1"/>
      </font>
    </odxf>
    <ndxf>
      <font>
        <sz val="10"/>
        <color auto="1"/>
      </font>
    </ndxf>
  </rcc>
  <rcc rId="11678" sId="3" odxf="1" dxf="1">
    <nc r="BH209">
      <v>0</v>
    </nc>
    <odxf>
      <font>
        <sz val="10"/>
        <color auto="1"/>
      </font>
    </odxf>
    <ndxf>
      <font>
        <sz val="10"/>
        <color auto="1"/>
      </font>
    </ndxf>
  </rcc>
  <rfmt sheetId="3" sqref="A209:XFD209" start="0" length="0">
    <dxf>
      <alignment vertical="center" wrapText="1"/>
    </dxf>
  </rfmt>
  <rfmt sheetId="3" sqref="A210" start="0" length="0">
    <dxf>
      <font>
        <sz val="10"/>
        <color auto="1"/>
      </font>
    </dxf>
  </rfmt>
  <rfmt sheetId="3" sqref="B210" start="0" length="0">
    <dxf>
      <font>
        <sz val="10"/>
        <color auto="1"/>
      </font>
    </dxf>
  </rfmt>
  <rfmt sheetId="3" sqref="C210" start="0" length="0">
    <dxf>
      <font>
        <sz val="10"/>
        <color auto="1"/>
      </font>
    </dxf>
  </rfmt>
  <rfmt sheetId="3" sqref="D210" start="0" length="0">
    <dxf>
      <font>
        <sz val="10"/>
        <color auto="1"/>
      </font>
    </dxf>
  </rfmt>
  <rcc rId="11679" sId="3" odxf="1" dxf="1">
    <oc r="E210" t="inlineStr">
      <is>
        <t>NMĐMT ĐÁ BẠC 3</t>
      </is>
    </oc>
    <nc r="E210" t="inlineStr">
      <is>
        <t>NMĐMT ĐÁ BẠC 2</t>
      </is>
    </nc>
    <odxf>
      <font>
        <sz val="10"/>
        <color auto="1"/>
      </font>
    </odxf>
    <ndxf>
      <font>
        <sz val="10"/>
        <color auto="1"/>
      </font>
    </ndxf>
  </rcc>
  <rfmt sheetId="3" sqref="F210" start="0" length="0">
    <dxf>
      <font>
        <sz val="10"/>
        <color auto="1"/>
      </font>
    </dxf>
  </rfmt>
  <rcc rId="11680" sId="3" odxf="1" dxf="1">
    <nc r="G21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681" sId="3" odxf="1" dxf="1">
    <nc r="H210">
      <v>156</v>
    </nc>
    <odxf>
      <font>
        <sz val="10"/>
        <color auto="1"/>
      </font>
    </odxf>
    <ndxf>
      <font>
        <sz val="10"/>
        <color auto="1"/>
      </font>
    </ndxf>
  </rcc>
  <rfmt sheetId="3" sqref="I210" start="0" length="0">
    <dxf>
      <font>
        <sz val="10"/>
        <color auto="1"/>
      </font>
    </dxf>
  </rfmt>
  <rcc rId="11682" sId="3" odxf="1" dxf="1">
    <nc r="J210">
      <v>0</v>
    </nc>
    <odxf>
      <font>
        <sz val="10"/>
        <color auto="1"/>
      </font>
    </odxf>
    <ndxf>
      <font>
        <sz val="10"/>
        <color auto="1"/>
      </font>
    </ndxf>
  </rcc>
  <rcc rId="11683" sId="3" odxf="1" dxf="1">
    <nc r="K210">
      <v>0</v>
    </nc>
    <odxf>
      <font>
        <sz val="10"/>
        <color auto="1"/>
      </font>
    </odxf>
    <ndxf>
      <font>
        <sz val="10"/>
        <color auto="1"/>
      </font>
    </ndxf>
  </rcc>
  <rcc rId="11684" sId="3" odxf="1" dxf="1">
    <nc r="L210">
      <v>0</v>
    </nc>
    <odxf>
      <font>
        <sz val="10"/>
        <color auto="1"/>
      </font>
    </odxf>
    <ndxf>
      <font>
        <sz val="10"/>
        <color auto="1"/>
      </font>
    </ndxf>
  </rcc>
  <rcc rId="11685" sId="3" odxf="1" dxf="1">
    <nc r="M210">
      <v>0</v>
    </nc>
    <odxf>
      <font>
        <sz val="10"/>
        <color auto="1"/>
      </font>
    </odxf>
    <ndxf>
      <font>
        <sz val="10"/>
        <color auto="1"/>
      </font>
    </ndxf>
  </rcc>
  <rcc rId="11686" sId="3" odxf="1" dxf="1">
    <nc r="N210">
      <v>0</v>
    </nc>
    <odxf>
      <font>
        <sz val="10"/>
        <color auto="1"/>
      </font>
    </odxf>
    <ndxf>
      <font>
        <sz val="10"/>
        <color auto="1"/>
      </font>
    </ndxf>
  </rcc>
  <rcc rId="11687" sId="3" odxf="1" dxf="1">
    <nc r="O210">
      <v>0</v>
    </nc>
    <odxf>
      <font>
        <sz val="10"/>
        <color auto="1"/>
      </font>
    </odxf>
    <ndxf>
      <font>
        <sz val="10"/>
        <color auto="1"/>
      </font>
    </ndxf>
  </rcc>
  <rcc rId="11688" sId="3" odxf="1" dxf="1">
    <nc r="P210">
      <v>0</v>
    </nc>
    <odxf>
      <font>
        <sz val="10"/>
        <color auto="1"/>
      </font>
    </odxf>
    <ndxf>
      <font>
        <sz val="10"/>
        <color auto="1"/>
      </font>
    </ndxf>
  </rcc>
  <rcc rId="11689" sId="3" odxf="1" dxf="1">
    <nc r="Q210">
      <v>0</v>
    </nc>
    <odxf>
      <font>
        <sz val="10"/>
        <color auto="1"/>
      </font>
    </odxf>
    <ndxf>
      <font>
        <sz val="10"/>
        <color auto="1"/>
      </font>
    </ndxf>
  </rcc>
  <rcc rId="11690" sId="3" odxf="1" dxf="1">
    <nc r="R210">
      <v>0</v>
    </nc>
    <odxf>
      <font>
        <sz val="10"/>
        <color auto="1"/>
      </font>
    </odxf>
    <ndxf>
      <font>
        <sz val="10"/>
        <color auto="1"/>
      </font>
    </ndxf>
  </rcc>
  <rcc rId="11691" sId="3" odxf="1" dxf="1">
    <nc r="S210">
      <v>0</v>
    </nc>
    <odxf>
      <font>
        <sz val="10"/>
        <color auto="1"/>
      </font>
    </odxf>
    <ndxf>
      <font>
        <sz val="10"/>
        <color auto="1"/>
      </font>
    </ndxf>
  </rcc>
  <rcc rId="11692" sId="3" odxf="1" dxf="1">
    <nc r="T210">
      <v>0</v>
    </nc>
    <odxf>
      <font>
        <sz val="10"/>
        <color auto="1"/>
      </font>
    </odxf>
    <ndxf>
      <font>
        <sz val="10"/>
        <color auto="1"/>
      </font>
    </ndxf>
  </rcc>
  <rcc rId="11693" sId="3" odxf="1" dxf="1">
    <nc r="U210">
      <v>0</v>
    </nc>
    <odxf>
      <font>
        <sz val="10"/>
        <color auto="1"/>
      </font>
    </odxf>
    <ndxf>
      <font>
        <sz val="10"/>
        <color auto="1"/>
      </font>
    </ndxf>
  </rcc>
  <rcc rId="11694" sId="3" odxf="1" dxf="1">
    <nc r="V210">
      <v>3.4</v>
    </nc>
    <odxf>
      <font>
        <sz val="10"/>
        <color auto="1"/>
      </font>
    </odxf>
    <ndxf>
      <font>
        <sz val="10"/>
        <color auto="1"/>
      </font>
    </ndxf>
  </rcc>
  <rcc rId="11695" sId="3" odxf="1" dxf="1">
    <nc r="W210">
      <v>6</v>
    </nc>
    <odxf>
      <font>
        <sz val="10"/>
        <color auto="1"/>
      </font>
    </odxf>
    <ndxf>
      <font>
        <sz val="10"/>
        <color auto="1"/>
      </font>
    </ndxf>
  </rcc>
  <rcc rId="11696" sId="3" odxf="1" dxf="1">
    <nc r="X210">
      <v>5.5</v>
    </nc>
    <odxf>
      <font>
        <sz val="10"/>
        <color auto="1"/>
      </font>
    </odxf>
    <ndxf>
      <font>
        <sz val="10"/>
        <color auto="1"/>
      </font>
    </ndxf>
  </rcc>
  <rcc rId="11697" sId="3" odxf="1" dxf="1">
    <nc r="Y210">
      <v>20.9</v>
    </nc>
    <odxf>
      <font>
        <sz val="10"/>
        <color auto="1"/>
      </font>
    </odxf>
    <ndxf>
      <font>
        <sz val="10"/>
        <color auto="1"/>
      </font>
    </ndxf>
  </rcc>
  <rcc rId="11698" sId="3" odxf="1" dxf="1">
    <nc r="Z210">
      <v>15.8</v>
    </nc>
    <odxf>
      <font>
        <sz val="10"/>
        <color auto="1"/>
      </font>
    </odxf>
    <ndxf>
      <font>
        <sz val="10"/>
        <color auto="1"/>
      </font>
    </ndxf>
  </rcc>
  <rcc rId="11699" sId="3" odxf="1" dxf="1">
    <nc r="AA210">
      <v>29.6</v>
    </nc>
    <odxf>
      <font>
        <sz val="10"/>
        <color auto="1"/>
      </font>
    </odxf>
    <ndxf>
      <font>
        <sz val="10"/>
        <color auto="1"/>
      </font>
    </ndxf>
  </rcc>
  <rcc rId="11700" sId="3" odxf="1" dxf="1">
    <nc r="AB210">
      <v>12.5</v>
    </nc>
    <odxf>
      <font>
        <sz val="10"/>
        <color auto="1"/>
      </font>
    </odxf>
    <ndxf>
      <font>
        <sz val="10"/>
        <color auto="1"/>
      </font>
    </ndxf>
  </rcc>
  <rcc rId="11701" sId="3" odxf="1" dxf="1">
    <nc r="AC210">
      <v>6.3</v>
    </nc>
    <odxf>
      <font>
        <sz val="10"/>
        <color auto="1"/>
      </font>
    </odxf>
    <ndxf>
      <font>
        <sz val="10"/>
        <color auto="1"/>
      </font>
    </ndxf>
  </rcc>
  <rcc rId="11702" sId="3" odxf="1" dxf="1">
    <nc r="AD210">
      <v>30.2</v>
    </nc>
    <odxf>
      <font>
        <sz val="10"/>
        <color auto="1"/>
      </font>
    </odxf>
    <ndxf>
      <font>
        <sz val="10"/>
        <color auto="1"/>
      </font>
    </ndxf>
  </rcc>
  <rcc rId="11703" sId="3" odxf="1" dxf="1">
    <nc r="AE210">
      <v>28.3</v>
    </nc>
    <odxf>
      <font>
        <sz val="10"/>
        <color auto="1"/>
      </font>
    </odxf>
    <ndxf>
      <font>
        <sz val="10"/>
        <color auto="1"/>
      </font>
    </ndxf>
  </rcc>
  <rcc rId="11704" sId="3" odxf="1" dxf="1">
    <nc r="AF210">
      <v>32.9</v>
    </nc>
    <odxf>
      <font>
        <sz val="10"/>
        <color auto="1"/>
      </font>
    </odxf>
    <ndxf>
      <font>
        <sz val="10"/>
        <color auto="1"/>
      </font>
    </ndxf>
  </rcc>
  <rcc rId="11705" sId="3" odxf="1" dxf="1">
    <nc r="AG210">
      <v>23.3</v>
    </nc>
    <odxf>
      <font>
        <sz val="10"/>
        <color auto="1"/>
      </font>
    </odxf>
    <ndxf>
      <font>
        <sz val="10"/>
        <color auto="1"/>
      </font>
    </ndxf>
  </rcc>
  <rcc rId="11706" sId="3" odxf="1" dxf="1">
    <nc r="AH210">
      <v>18.100000000000001</v>
    </nc>
    <odxf>
      <font>
        <sz val="10"/>
        <color auto="1"/>
      </font>
    </odxf>
    <ndxf>
      <font>
        <sz val="10"/>
        <color auto="1"/>
      </font>
    </ndxf>
  </rcc>
  <rcc rId="11707" sId="3" odxf="1" dxf="1">
    <nc r="AI210">
      <v>24.8</v>
    </nc>
    <odxf>
      <font>
        <sz val="10"/>
        <color auto="1"/>
      </font>
    </odxf>
    <ndxf>
      <font>
        <sz val="10"/>
        <color auto="1"/>
      </font>
    </ndxf>
  </rcc>
  <rcc rId="11708" sId="3" odxf="1" dxf="1">
    <nc r="AJ210">
      <v>12.4</v>
    </nc>
    <odxf>
      <font>
        <sz val="10"/>
        <color auto="1"/>
      </font>
    </odxf>
    <ndxf>
      <font>
        <sz val="10"/>
        <color auto="1"/>
      </font>
    </ndxf>
  </rcc>
  <rcc rId="11709" sId="3" odxf="1" dxf="1">
    <nc r="AK210">
      <v>17.600000000000001</v>
    </nc>
    <odxf>
      <font>
        <sz val="10"/>
        <color auto="1"/>
      </font>
    </odxf>
    <ndxf>
      <font>
        <sz val="10"/>
        <color auto="1"/>
      </font>
    </ndxf>
  </rcc>
  <rcc rId="11710" sId="3" odxf="1" dxf="1">
    <nc r="AL210">
      <v>16.7</v>
    </nc>
    <odxf>
      <font>
        <sz val="10"/>
        <color auto="1"/>
      </font>
    </odxf>
    <ndxf>
      <font>
        <sz val="10"/>
        <color auto="1"/>
      </font>
    </ndxf>
  </rcc>
  <rcc rId="11711" sId="3" odxf="1" dxf="1">
    <nc r="AM210">
      <v>14.2</v>
    </nc>
    <odxf>
      <font>
        <sz val="10"/>
        <color auto="1"/>
      </font>
    </odxf>
    <ndxf>
      <font>
        <sz val="10"/>
        <color auto="1"/>
      </font>
    </ndxf>
  </rcc>
  <rcc rId="11712" sId="3" odxf="1" dxf="1">
    <nc r="AN210">
      <v>5.8</v>
    </nc>
    <odxf>
      <font>
        <sz val="10"/>
        <color auto="1"/>
      </font>
    </odxf>
    <ndxf>
      <font>
        <sz val="10"/>
        <color auto="1"/>
      </font>
    </ndxf>
  </rcc>
  <rcc rId="11713" sId="3" odxf="1" dxf="1">
    <nc r="AO210">
      <v>0</v>
    </nc>
    <odxf>
      <font>
        <sz val="10"/>
        <color auto="1"/>
      </font>
    </odxf>
    <ndxf>
      <font>
        <sz val="10"/>
        <color auto="1"/>
      </font>
    </ndxf>
  </rcc>
  <rcc rId="11714" sId="3" odxf="1" dxf="1">
    <nc r="AP210">
      <v>0</v>
    </nc>
    <odxf>
      <font>
        <sz val="10"/>
        <color auto="1"/>
      </font>
    </odxf>
    <ndxf>
      <font>
        <sz val="10"/>
        <color auto="1"/>
      </font>
    </ndxf>
  </rcc>
  <rcc rId="11715" sId="3" odxf="1" dxf="1">
    <nc r="AQ210">
      <v>0</v>
    </nc>
    <odxf>
      <font>
        <sz val="10"/>
        <color auto="1"/>
      </font>
    </odxf>
    <ndxf>
      <font>
        <sz val="10"/>
        <color auto="1"/>
      </font>
    </ndxf>
  </rcc>
  <rcc rId="11716" sId="3" odxf="1" dxf="1">
    <nc r="AR210">
      <v>0</v>
    </nc>
    <odxf>
      <font>
        <sz val="10"/>
        <color auto="1"/>
      </font>
    </odxf>
    <ndxf>
      <font>
        <sz val="10"/>
        <color auto="1"/>
      </font>
    </ndxf>
  </rcc>
  <rcc rId="11717" sId="3" odxf="1" dxf="1">
    <nc r="AS210">
      <v>0</v>
    </nc>
    <odxf>
      <font>
        <sz val="10"/>
        <color auto="1"/>
      </font>
    </odxf>
    <ndxf>
      <font>
        <sz val="10"/>
        <color auto="1"/>
      </font>
    </ndxf>
  </rcc>
  <rcc rId="11718" sId="3" odxf="1" dxf="1">
    <nc r="AT210">
      <v>0</v>
    </nc>
    <odxf>
      <font>
        <sz val="10"/>
        <color auto="1"/>
      </font>
    </odxf>
    <ndxf>
      <font>
        <sz val="10"/>
        <color auto="1"/>
      </font>
    </ndxf>
  </rcc>
  <rcc rId="11719" sId="3" odxf="1" dxf="1">
    <nc r="AU210">
      <v>0</v>
    </nc>
    <odxf>
      <font>
        <sz val="10"/>
        <color auto="1"/>
      </font>
    </odxf>
    <ndxf>
      <font>
        <sz val="10"/>
        <color auto="1"/>
      </font>
    </ndxf>
  </rcc>
  <rcc rId="11720" sId="3" odxf="1" dxf="1">
    <nc r="AV210">
      <v>0</v>
    </nc>
    <odxf>
      <font>
        <sz val="10"/>
        <color auto="1"/>
      </font>
    </odxf>
    <ndxf>
      <font>
        <sz val="10"/>
        <color auto="1"/>
      </font>
    </ndxf>
  </rcc>
  <rcc rId="11721" sId="3" odxf="1" dxf="1">
    <nc r="AW210">
      <v>0</v>
    </nc>
    <odxf>
      <font>
        <sz val="10"/>
        <color auto="1"/>
      </font>
    </odxf>
    <ndxf>
      <font>
        <sz val="10"/>
        <color auto="1"/>
      </font>
    </ndxf>
  </rcc>
  <rcc rId="11722" sId="3" odxf="1" dxf="1">
    <nc r="AX210">
      <v>0</v>
    </nc>
    <odxf>
      <font>
        <sz val="10"/>
        <color auto="1"/>
      </font>
    </odxf>
    <ndxf>
      <font>
        <sz val="10"/>
        <color auto="1"/>
      </font>
    </ndxf>
  </rcc>
  <rcc rId="11723" sId="3" odxf="1" dxf="1">
    <nc r="AY210">
      <v>0</v>
    </nc>
    <odxf>
      <font>
        <sz val="10"/>
        <color auto="1"/>
      </font>
    </odxf>
    <ndxf>
      <font>
        <sz val="10"/>
        <color auto="1"/>
      </font>
    </ndxf>
  </rcc>
  <rcc rId="11724" sId="3" odxf="1" dxf="1">
    <nc r="AZ210">
      <v>0</v>
    </nc>
    <odxf>
      <font>
        <sz val="10"/>
        <color auto="1"/>
      </font>
    </odxf>
    <ndxf>
      <font>
        <sz val="10"/>
        <color auto="1"/>
      </font>
    </ndxf>
  </rcc>
  <rcc rId="11725" sId="3" odxf="1" dxf="1">
    <nc r="BA2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726" sId="3" odxf="1" dxf="1">
    <nc r="BB210">
      <v>0</v>
    </nc>
    <odxf>
      <font>
        <sz val="10"/>
        <color auto="1"/>
      </font>
    </odxf>
    <ndxf>
      <font>
        <sz val="10"/>
        <color auto="1"/>
      </font>
    </ndxf>
  </rcc>
  <rcc rId="11727" sId="3" odxf="1" dxf="1">
    <nc r="BC2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728" sId="3" odxf="1" dxf="1">
    <nc r="BD210">
      <v>0</v>
    </nc>
    <odxf>
      <font>
        <sz val="10"/>
        <color auto="1"/>
      </font>
    </odxf>
    <ndxf>
      <font>
        <sz val="10"/>
        <color auto="1"/>
      </font>
    </ndxf>
  </rcc>
  <rcc rId="11729" sId="3" odxf="1" dxf="1">
    <nc r="BE2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730" sId="3" odxf="1" dxf="1">
    <nc r="BF210">
      <v>6.5</v>
    </nc>
    <odxf>
      <font>
        <sz val="10"/>
        <color auto="1"/>
      </font>
    </odxf>
    <ndxf>
      <font>
        <sz val="10"/>
        <color auto="1"/>
      </font>
    </ndxf>
  </rcc>
  <rcc rId="11731" sId="3" odxf="1" dxf="1">
    <nc r="BG210">
      <v>47.7</v>
    </nc>
    <odxf>
      <font>
        <sz val="10"/>
        <color auto="1"/>
      </font>
    </odxf>
    <ndxf>
      <font>
        <sz val="10"/>
        <color auto="1"/>
      </font>
    </ndxf>
  </rcc>
  <rcc rId="11732" sId="3" odxf="1" dxf="1">
    <nc r="BH210">
      <v>0</v>
    </nc>
    <odxf>
      <font>
        <sz val="10"/>
        <color auto="1"/>
      </font>
    </odxf>
    <ndxf>
      <font>
        <sz val="10"/>
        <color auto="1"/>
      </font>
    </ndxf>
  </rcc>
  <rfmt sheetId="3" sqref="A210:XFD210" start="0" length="0">
    <dxf>
      <alignment vertical="center" wrapText="1"/>
    </dxf>
  </rfmt>
  <rfmt sheetId="3" sqref="A211" start="0" length="0">
    <dxf>
      <font>
        <sz val="10"/>
        <color auto="1"/>
      </font>
    </dxf>
  </rfmt>
  <rfmt sheetId="3" sqref="B211" start="0" length="0">
    <dxf>
      <font>
        <sz val="10"/>
        <color auto="1"/>
      </font>
    </dxf>
  </rfmt>
  <rfmt sheetId="3" sqref="C211" start="0" length="0">
    <dxf>
      <font>
        <sz val="10"/>
        <color auto="1"/>
      </font>
    </dxf>
  </rfmt>
  <rfmt sheetId="3" sqref="D211" start="0" length="0">
    <dxf>
      <font>
        <sz val="10"/>
        <color auto="1"/>
      </font>
    </dxf>
  </rfmt>
  <rcc rId="11733" sId="3" odxf="1" dxf="1">
    <oc r="E211" t="inlineStr">
      <is>
        <t>NMĐMT ĐÁ BẠC 3</t>
      </is>
    </oc>
    <nc r="E211" t="inlineStr">
      <is>
        <t>NMĐMT ĐÁ BẠC 2</t>
      </is>
    </nc>
    <odxf>
      <font>
        <sz val="10"/>
        <color auto="1"/>
      </font>
    </odxf>
    <ndxf>
      <font>
        <sz val="10"/>
        <color auto="1"/>
      </font>
    </ndxf>
  </rcc>
  <rfmt sheetId="3" sqref="F211" start="0" length="0">
    <dxf>
      <font>
        <sz val="10"/>
        <color auto="1"/>
      </font>
    </dxf>
  </rfmt>
  <rcc rId="11734" sId="3" odxf="1" dxf="1">
    <nc r="G21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735" sId="3" odxf="1" dxf="1">
    <nc r="H211">
      <v>156</v>
    </nc>
    <odxf>
      <font>
        <sz val="10"/>
        <color auto="1"/>
      </font>
    </odxf>
    <ndxf>
      <font>
        <sz val="10"/>
        <color auto="1"/>
      </font>
    </ndxf>
  </rcc>
  <rfmt sheetId="3" sqref="I211" start="0" length="0">
    <dxf>
      <font>
        <sz val="10"/>
        <color auto="1"/>
      </font>
    </dxf>
  </rfmt>
  <rcc rId="11736" sId="3" odxf="1" dxf="1">
    <nc r="J211">
      <v>0</v>
    </nc>
    <odxf>
      <font>
        <sz val="10"/>
        <color auto="1"/>
      </font>
    </odxf>
    <ndxf>
      <font>
        <sz val="10"/>
        <color auto="1"/>
      </font>
    </ndxf>
  </rcc>
  <rcc rId="11737" sId="3" odxf="1" dxf="1">
    <nc r="K211">
      <v>0</v>
    </nc>
    <odxf>
      <font>
        <sz val="10"/>
        <color auto="1"/>
      </font>
    </odxf>
    <ndxf>
      <font>
        <sz val="10"/>
        <color auto="1"/>
      </font>
    </ndxf>
  </rcc>
  <rcc rId="11738" sId="3" odxf="1" dxf="1">
    <nc r="L211">
      <v>0</v>
    </nc>
    <odxf>
      <font>
        <sz val="10"/>
        <color auto="1"/>
      </font>
    </odxf>
    <ndxf>
      <font>
        <sz val="10"/>
        <color auto="1"/>
      </font>
    </ndxf>
  </rcc>
  <rcc rId="11739" sId="3" odxf="1" dxf="1">
    <nc r="M211">
      <v>0</v>
    </nc>
    <odxf>
      <font>
        <sz val="10"/>
        <color auto="1"/>
      </font>
    </odxf>
    <ndxf>
      <font>
        <sz val="10"/>
        <color auto="1"/>
      </font>
    </ndxf>
  </rcc>
  <rcc rId="11740" sId="3" odxf="1" dxf="1">
    <nc r="N211">
      <v>0</v>
    </nc>
    <odxf>
      <font>
        <sz val="10"/>
        <color auto="1"/>
      </font>
    </odxf>
    <ndxf>
      <font>
        <sz val="10"/>
        <color auto="1"/>
      </font>
    </ndxf>
  </rcc>
  <rcc rId="11741" sId="3" odxf="1" dxf="1">
    <nc r="O211">
      <v>0</v>
    </nc>
    <odxf>
      <font>
        <sz val="10"/>
        <color auto="1"/>
      </font>
    </odxf>
    <ndxf>
      <font>
        <sz val="10"/>
        <color auto="1"/>
      </font>
    </ndxf>
  </rcc>
  <rcc rId="11742" sId="3" odxf="1" dxf="1">
    <nc r="P211">
      <v>0</v>
    </nc>
    <odxf>
      <font>
        <sz val="10"/>
        <color auto="1"/>
      </font>
    </odxf>
    <ndxf>
      <font>
        <sz val="10"/>
        <color auto="1"/>
      </font>
    </ndxf>
  </rcc>
  <rcc rId="11743" sId="3" odxf="1" dxf="1">
    <nc r="Q211">
      <v>0</v>
    </nc>
    <odxf>
      <font>
        <sz val="10"/>
        <color auto="1"/>
      </font>
    </odxf>
    <ndxf>
      <font>
        <sz val="10"/>
        <color auto="1"/>
      </font>
    </ndxf>
  </rcc>
  <rcc rId="11744" sId="3" odxf="1" dxf="1">
    <nc r="R211">
      <v>0</v>
    </nc>
    <odxf>
      <font>
        <sz val="10"/>
        <color auto="1"/>
      </font>
    </odxf>
    <ndxf>
      <font>
        <sz val="10"/>
        <color auto="1"/>
      </font>
    </ndxf>
  </rcc>
  <rcc rId="11745" sId="3" odxf="1" dxf="1">
    <nc r="S211">
      <v>0</v>
    </nc>
    <odxf>
      <font>
        <sz val="10"/>
        <color auto="1"/>
      </font>
    </odxf>
    <ndxf>
      <font>
        <sz val="10"/>
        <color auto="1"/>
      </font>
    </ndxf>
  </rcc>
  <rcc rId="11746" sId="3" odxf="1" dxf="1">
    <nc r="T211">
      <v>0</v>
    </nc>
    <odxf>
      <font>
        <sz val="10"/>
        <color auto="1"/>
      </font>
    </odxf>
    <ndxf>
      <font>
        <sz val="10"/>
        <color auto="1"/>
      </font>
    </ndxf>
  </rcc>
  <rcc rId="11747" sId="3" odxf="1" dxf="1">
    <nc r="U211">
      <v>0</v>
    </nc>
    <odxf>
      <font>
        <sz val="10"/>
        <color auto="1"/>
      </font>
    </odxf>
    <ndxf>
      <font>
        <sz val="10"/>
        <color auto="1"/>
      </font>
    </ndxf>
  </rcc>
  <rcc rId="11748" sId="3" odxf="1" dxf="1">
    <nc r="V211">
      <v>0</v>
    </nc>
    <odxf>
      <font>
        <sz val="10"/>
        <color auto="1"/>
      </font>
    </odxf>
    <ndxf>
      <font>
        <sz val="10"/>
        <color auto="1"/>
      </font>
    </ndxf>
  </rcc>
  <rcc rId="11749" sId="3" odxf="1" dxf="1">
    <nc r="W211">
      <v>0</v>
    </nc>
    <odxf>
      <font>
        <sz val="10"/>
        <color auto="1"/>
      </font>
    </odxf>
    <ndxf>
      <font>
        <sz val="10"/>
        <color auto="1"/>
      </font>
    </ndxf>
  </rcc>
  <rcc rId="11750" sId="3" odxf="1" dxf="1">
    <nc r="X211">
      <v>0</v>
    </nc>
    <odxf>
      <font>
        <sz val="10"/>
        <color auto="1"/>
      </font>
    </odxf>
    <ndxf>
      <font>
        <sz val="10"/>
        <color auto="1"/>
      </font>
    </ndxf>
  </rcc>
  <rcc rId="11751" sId="3" odxf="1" dxf="1">
    <nc r="Y211">
      <v>0.7</v>
    </nc>
    <odxf>
      <font>
        <sz val="10"/>
        <color auto="1"/>
      </font>
    </odxf>
    <ndxf>
      <font>
        <sz val="10"/>
        <color auto="1"/>
      </font>
    </ndxf>
  </rcc>
  <rcc rId="11752" sId="3" odxf="1" dxf="1">
    <nc r="Z211">
      <v>0.4</v>
    </nc>
    <odxf>
      <font>
        <sz val="10"/>
        <color auto="1"/>
      </font>
    </odxf>
    <ndxf>
      <font>
        <sz val="10"/>
        <color auto="1"/>
      </font>
    </ndxf>
  </rcc>
  <rcc rId="11753" sId="3" odxf="1" dxf="1">
    <nc r="AA211">
      <v>1.5</v>
    </nc>
    <odxf>
      <font>
        <sz val="10"/>
        <color auto="1"/>
      </font>
    </odxf>
    <ndxf>
      <font>
        <sz val="10"/>
        <color auto="1"/>
      </font>
    </ndxf>
  </rcc>
  <rcc rId="11754" sId="3" odxf="1" dxf="1">
    <nc r="AB211">
      <v>0.1</v>
    </nc>
    <odxf>
      <font>
        <sz val="10"/>
        <color auto="1"/>
      </font>
    </odxf>
    <ndxf>
      <font>
        <sz val="10"/>
        <color auto="1"/>
      </font>
    </ndxf>
  </rcc>
  <rcc rId="11755" sId="3" odxf="1" dxf="1">
    <nc r="AC211">
      <v>-0.1</v>
    </nc>
    <odxf>
      <font>
        <sz val="10"/>
        <color auto="1"/>
      </font>
    </odxf>
    <ndxf>
      <font>
        <sz val="10"/>
        <color auto="1"/>
      </font>
    </ndxf>
  </rcc>
  <rcc rId="11756" sId="3" odxf="1" dxf="1">
    <nc r="AD211">
      <v>1.6</v>
    </nc>
    <odxf>
      <font>
        <sz val="10"/>
        <color auto="1"/>
      </font>
    </odxf>
    <ndxf>
      <font>
        <sz val="10"/>
        <color auto="1"/>
      </font>
    </ndxf>
  </rcc>
  <rcc rId="11757" sId="3" odxf="1" dxf="1">
    <nc r="AE211">
      <v>1.4</v>
    </nc>
    <odxf>
      <font>
        <sz val="10"/>
        <color auto="1"/>
      </font>
    </odxf>
    <ndxf>
      <font>
        <sz val="10"/>
        <color auto="1"/>
      </font>
    </ndxf>
  </rcc>
  <rcc rId="11758" sId="3" odxf="1" dxf="1">
    <nc r="AF211">
      <v>1.9</v>
    </nc>
    <odxf>
      <font>
        <sz val="10"/>
        <color auto="1"/>
      </font>
    </odxf>
    <ndxf>
      <font>
        <sz val="10"/>
        <color auto="1"/>
      </font>
    </ndxf>
  </rcc>
  <rcc rId="11759" sId="3" odxf="1" dxf="1">
    <nc r="AG211">
      <v>0.8</v>
    </nc>
    <odxf>
      <font>
        <sz val="10"/>
        <color auto="1"/>
      </font>
    </odxf>
    <ndxf>
      <font>
        <sz val="10"/>
        <color auto="1"/>
      </font>
    </ndxf>
  </rcc>
  <rcc rId="11760" sId="3" odxf="1" dxf="1">
    <nc r="AH211">
      <v>0.4</v>
    </nc>
    <odxf>
      <font>
        <sz val="10"/>
        <color auto="1"/>
      </font>
    </odxf>
    <ndxf>
      <font>
        <sz val="10"/>
        <color auto="1"/>
      </font>
    </ndxf>
  </rcc>
  <rcc rId="11761" sId="3" odxf="1" dxf="1">
    <nc r="AI211">
      <v>1</v>
    </nc>
    <odxf>
      <font>
        <sz val="10"/>
        <color auto="1"/>
      </font>
    </odxf>
    <ndxf>
      <font>
        <sz val="10"/>
        <color auto="1"/>
      </font>
    </ndxf>
  </rcc>
  <rcc rId="11762" sId="3" odxf="1" dxf="1">
    <nc r="AJ211">
      <v>0.2</v>
    </nc>
    <odxf>
      <font>
        <sz val="10"/>
        <color auto="1"/>
      </font>
    </odxf>
    <ndxf>
      <font>
        <sz val="10"/>
        <color auto="1"/>
      </font>
    </ndxf>
  </rcc>
  <rcc rId="11763" sId="3" odxf="1" dxf="1">
    <nc r="AK211">
      <v>0.4</v>
    </nc>
    <odxf>
      <font>
        <sz val="10"/>
        <color auto="1"/>
      </font>
    </odxf>
    <ndxf>
      <font>
        <sz val="10"/>
        <color auto="1"/>
      </font>
    </ndxf>
  </rcc>
  <rcc rId="11764" sId="3" odxf="1" dxf="1">
    <nc r="AL211">
      <v>0.4</v>
    </nc>
    <odxf>
      <font>
        <sz val="10"/>
        <color auto="1"/>
      </font>
    </odxf>
    <ndxf>
      <font>
        <sz val="10"/>
        <color auto="1"/>
      </font>
    </ndxf>
  </rcc>
  <rcc rId="11765" sId="3" odxf="1" dxf="1">
    <nc r="AM211">
      <v>0.2</v>
    </nc>
    <odxf>
      <font>
        <sz val="10"/>
        <color auto="1"/>
      </font>
    </odxf>
    <ndxf>
      <font>
        <sz val="10"/>
        <color auto="1"/>
      </font>
    </ndxf>
  </rcc>
  <rcc rId="11766" sId="3" odxf="1" dxf="1">
    <nc r="AN211">
      <v>-0.2</v>
    </nc>
    <odxf>
      <font>
        <sz val="10"/>
        <color auto="1"/>
      </font>
    </odxf>
    <ndxf>
      <font>
        <sz val="10"/>
        <color auto="1"/>
      </font>
    </ndxf>
  </rcc>
  <rcc rId="11767" sId="3" odxf="1" dxf="1">
    <nc r="AO211">
      <v>0</v>
    </nc>
    <odxf>
      <font>
        <sz val="10"/>
        <color auto="1"/>
      </font>
    </odxf>
    <ndxf>
      <font>
        <sz val="10"/>
        <color auto="1"/>
      </font>
    </ndxf>
  </rcc>
  <rcc rId="11768" sId="3" odxf="1" dxf="1">
    <nc r="AP211">
      <v>0</v>
    </nc>
    <odxf>
      <font>
        <sz val="10"/>
        <color auto="1"/>
      </font>
    </odxf>
    <ndxf>
      <font>
        <sz val="10"/>
        <color auto="1"/>
      </font>
    </ndxf>
  </rcc>
  <rcc rId="11769" sId="3" odxf="1" dxf="1">
    <nc r="AQ211">
      <v>0</v>
    </nc>
    <odxf>
      <font>
        <sz val="10"/>
        <color auto="1"/>
      </font>
    </odxf>
    <ndxf>
      <font>
        <sz val="10"/>
        <color auto="1"/>
      </font>
    </ndxf>
  </rcc>
  <rcc rId="11770" sId="3" odxf="1" dxf="1">
    <nc r="AR211">
      <v>0</v>
    </nc>
    <odxf>
      <font>
        <sz val="10"/>
        <color auto="1"/>
      </font>
    </odxf>
    <ndxf>
      <font>
        <sz val="10"/>
        <color auto="1"/>
      </font>
    </ndxf>
  </rcc>
  <rcc rId="11771" sId="3" odxf="1" dxf="1">
    <nc r="AS211">
      <v>0</v>
    </nc>
    <odxf>
      <font>
        <sz val="10"/>
        <color auto="1"/>
      </font>
    </odxf>
    <ndxf>
      <font>
        <sz val="10"/>
        <color auto="1"/>
      </font>
    </ndxf>
  </rcc>
  <rcc rId="11772" sId="3" odxf="1" dxf="1">
    <nc r="AT211">
      <v>0</v>
    </nc>
    <odxf>
      <font>
        <sz val="10"/>
        <color auto="1"/>
      </font>
    </odxf>
    <ndxf>
      <font>
        <sz val="10"/>
        <color auto="1"/>
      </font>
    </ndxf>
  </rcc>
  <rcc rId="11773" sId="3" odxf="1" dxf="1">
    <nc r="AU211">
      <v>0</v>
    </nc>
    <odxf>
      <font>
        <sz val="10"/>
        <color auto="1"/>
      </font>
    </odxf>
    <ndxf>
      <font>
        <sz val="10"/>
        <color auto="1"/>
      </font>
    </ndxf>
  </rcc>
  <rcc rId="11774" sId="3" odxf="1" dxf="1">
    <nc r="AV211">
      <v>0</v>
    </nc>
    <odxf>
      <font>
        <sz val="10"/>
        <color auto="1"/>
      </font>
    </odxf>
    <ndxf>
      <font>
        <sz val="10"/>
        <color auto="1"/>
      </font>
    </ndxf>
  </rcc>
  <rcc rId="11775" sId="3" odxf="1" dxf="1">
    <nc r="AW211">
      <v>0</v>
    </nc>
    <odxf>
      <font>
        <sz val="10"/>
        <color auto="1"/>
      </font>
    </odxf>
    <ndxf>
      <font>
        <sz val="10"/>
        <color auto="1"/>
      </font>
    </ndxf>
  </rcc>
  <rcc rId="11776" sId="3" odxf="1" dxf="1">
    <nc r="AX211">
      <v>0</v>
    </nc>
    <odxf>
      <font>
        <sz val="10"/>
        <color auto="1"/>
      </font>
    </odxf>
    <ndxf>
      <font>
        <sz val="10"/>
        <color auto="1"/>
      </font>
    </ndxf>
  </rcc>
  <rcc rId="11777" sId="3" odxf="1" dxf="1">
    <nc r="AY211">
      <v>0</v>
    </nc>
    <odxf>
      <font>
        <sz val="10"/>
        <color auto="1"/>
      </font>
    </odxf>
    <ndxf>
      <font>
        <sz val="10"/>
        <color auto="1"/>
      </font>
    </ndxf>
  </rcc>
  <rcc rId="11778" sId="3" odxf="1" dxf="1">
    <nc r="AZ211">
      <v>0</v>
    </nc>
    <odxf>
      <font>
        <sz val="10"/>
        <color auto="1"/>
      </font>
    </odxf>
    <ndxf>
      <font>
        <sz val="10"/>
        <color auto="1"/>
      </font>
    </ndxf>
  </rcc>
  <rcc rId="11779" sId="3" odxf="1" dxf="1">
    <nc r="BA2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780" sId="3" odxf="1" dxf="1">
    <nc r="BB211">
      <v>0</v>
    </nc>
    <odxf>
      <font>
        <sz val="10"/>
        <color auto="1"/>
      </font>
    </odxf>
    <ndxf>
      <font>
        <sz val="10"/>
        <color auto="1"/>
      </font>
    </ndxf>
  </rcc>
  <rcc rId="11781" sId="3" odxf="1" dxf="1">
    <nc r="BC2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782" sId="3" odxf="1" dxf="1">
    <nc r="BD211">
      <v>0</v>
    </nc>
    <odxf>
      <font>
        <sz val="10"/>
        <color auto="1"/>
      </font>
    </odxf>
    <ndxf>
      <font>
        <sz val="10"/>
        <color auto="1"/>
      </font>
    </ndxf>
  </rcc>
  <rcc rId="11783" sId="3" odxf="1" dxf="1">
    <nc r="BE2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784" sId="3" odxf="1" dxf="1">
    <nc r="BF211">
      <v>6.5</v>
    </nc>
    <odxf>
      <font>
        <sz val="10"/>
        <color auto="1"/>
      </font>
    </odxf>
    <ndxf>
      <font>
        <sz val="10"/>
        <color auto="1"/>
      </font>
    </ndxf>
  </rcc>
  <rcc rId="11785" sId="3" odxf="1" dxf="1">
    <nc r="BG211">
      <v>47.7</v>
    </nc>
    <odxf>
      <font>
        <sz val="10"/>
        <color auto="1"/>
      </font>
    </odxf>
    <ndxf>
      <font>
        <sz val="10"/>
        <color auto="1"/>
      </font>
    </ndxf>
  </rcc>
  <rcc rId="11786" sId="3" odxf="1" dxf="1">
    <nc r="BH211">
      <v>0</v>
    </nc>
    <odxf>
      <font>
        <sz val="10"/>
        <color auto="1"/>
      </font>
    </odxf>
    <ndxf>
      <font>
        <sz val="10"/>
        <color auto="1"/>
      </font>
    </ndxf>
  </rcc>
  <rfmt sheetId="3" sqref="A211:XFD211" start="0" length="0">
    <dxf>
      <alignment vertical="center" wrapText="1"/>
    </dxf>
  </rfmt>
  <rfmt sheetId="3" sqref="A212" start="0" length="0">
    <dxf>
      <font>
        <sz val="10"/>
        <color auto="1"/>
      </font>
    </dxf>
  </rfmt>
  <rfmt sheetId="3" sqref="B212" start="0" length="0">
    <dxf>
      <font>
        <sz val="10"/>
        <color auto="1"/>
      </font>
    </dxf>
  </rfmt>
  <rfmt sheetId="3" sqref="C212" start="0" length="0">
    <dxf>
      <font>
        <sz val="10"/>
        <color auto="1"/>
      </font>
    </dxf>
  </rfmt>
  <rfmt sheetId="3" sqref="D212" start="0" length="0">
    <dxf>
      <font>
        <sz val="10"/>
        <color auto="1"/>
      </font>
    </dxf>
  </rfmt>
  <rcc rId="11787" sId="3" odxf="1" dxf="1">
    <oc r="E212" t="inlineStr">
      <is>
        <t>NMĐMT ĐÁ BẠC 4</t>
      </is>
    </oc>
    <nc r="E212" t="inlineStr">
      <is>
        <t>NMĐMT ĐÁ BẠC 3</t>
      </is>
    </nc>
    <odxf>
      <font>
        <sz val="10"/>
        <color auto="1"/>
      </font>
    </odxf>
    <ndxf>
      <font>
        <sz val="10"/>
        <color auto="1"/>
      </font>
    </ndxf>
  </rcc>
  <rfmt sheetId="3" sqref="F212" start="0" length="0">
    <dxf>
      <font>
        <sz val="10"/>
        <color auto="1"/>
      </font>
    </dxf>
  </rfmt>
  <rcc rId="11788" sId="3" odxf="1" dxf="1">
    <nc r="G21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789" sId="3" odxf="1" dxf="1">
    <nc r="H212">
      <v>129.1</v>
    </nc>
    <odxf>
      <font>
        <sz val="10"/>
        <color auto="1"/>
      </font>
    </odxf>
    <ndxf>
      <font>
        <sz val="10"/>
        <color auto="1"/>
      </font>
    </ndxf>
  </rcc>
  <rfmt sheetId="3" sqref="I212" start="0" length="0">
    <dxf>
      <font>
        <sz val="10"/>
        <color auto="1"/>
      </font>
    </dxf>
  </rfmt>
  <rcc rId="11790" sId="3" odxf="1" dxf="1">
    <nc r="J212">
      <v>1</v>
    </nc>
    <odxf>
      <font>
        <sz val="10"/>
        <color auto="1"/>
      </font>
    </odxf>
    <ndxf>
      <font>
        <sz val="10"/>
        <color auto="1"/>
      </font>
    </ndxf>
  </rcc>
  <rcc rId="11791" sId="3" odxf="1" dxf="1">
    <nc r="K212">
      <v>1</v>
    </nc>
    <odxf>
      <font>
        <sz val="10"/>
        <color auto="1"/>
      </font>
    </odxf>
    <ndxf>
      <font>
        <sz val="10"/>
        <color auto="1"/>
      </font>
    </ndxf>
  </rcc>
  <rcc rId="11792" sId="3" odxf="1" dxf="1">
    <nc r="L212">
      <v>1</v>
    </nc>
    <odxf>
      <font>
        <sz val="10"/>
        <color auto="1"/>
      </font>
    </odxf>
    <ndxf>
      <font>
        <sz val="10"/>
        <color auto="1"/>
      </font>
    </ndxf>
  </rcc>
  <rcc rId="11793" sId="3" odxf="1" dxf="1">
    <nc r="M212">
      <v>1</v>
    </nc>
    <odxf>
      <font>
        <sz val="10"/>
        <color auto="1"/>
      </font>
    </odxf>
    <ndxf>
      <font>
        <sz val="10"/>
        <color auto="1"/>
      </font>
    </ndxf>
  </rcc>
  <rcc rId="11794" sId="3" odxf="1" dxf="1">
    <nc r="N212">
      <v>1</v>
    </nc>
    <odxf>
      <font>
        <sz val="10"/>
        <color auto="1"/>
      </font>
    </odxf>
    <ndxf>
      <font>
        <sz val="10"/>
        <color auto="1"/>
      </font>
    </ndxf>
  </rcc>
  <rcc rId="11795" sId="3" odxf="1" dxf="1">
    <nc r="O212">
      <v>1</v>
    </nc>
    <odxf>
      <font>
        <sz val="10"/>
        <color auto="1"/>
      </font>
    </odxf>
    <ndxf>
      <font>
        <sz val="10"/>
        <color auto="1"/>
      </font>
    </ndxf>
  </rcc>
  <rcc rId="11796" sId="3" odxf="1" dxf="1">
    <nc r="P212">
      <v>1</v>
    </nc>
    <odxf>
      <font>
        <sz val="10"/>
        <color auto="1"/>
      </font>
    </odxf>
    <ndxf>
      <font>
        <sz val="10"/>
        <color auto="1"/>
      </font>
    </ndxf>
  </rcc>
  <rcc rId="11797" sId="3" odxf="1" dxf="1">
    <nc r="Q212">
      <v>1</v>
    </nc>
    <odxf>
      <font>
        <sz val="10"/>
        <color auto="1"/>
      </font>
    </odxf>
    <ndxf>
      <font>
        <sz val="10"/>
        <color auto="1"/>
      </font>
    </ndxf>
  </rcc>
  <rcc rId="11798" sId="3" odxf="1" dxf="1">
    <nc r="R212">
      <v>1</v>
    </nc>
    <odxf>
      <font>
        <sz val="10"/>
        <color auto="1"/>
      </font>
    </odxf>
    <ndxf>
      <font>
        <sz val="10"/>
        <color auto="1"/>
      </font>
    </ndxf>
  </rcc>
  <rcc rId="11799" sId="3" odxf="1" dxf="1">
    <nc r="S212">
      <v>1</v>
    </nc>
    <odxf>
      <font>
        <sz val="10"/>
        <color auto="1"/>
      </font>
    </odxf>
    <ndxf>
      <font>
        <sz val="10"/>
        <color auto="1"/>
      </font>
    </ndxf>
  </rcc>
  <rcc rId="11800" sId="3" odxf="1" dxf="1">
    <nc r="T212">
      <v>1</v>
    </nc>
    <odxf>
      <font>
        <sz val="10"/>
        <color auto="1"/>
      </font>
    </odxf>
    <ndxf>
      <font>
        <sz val="10"/>
        <color auto="1"/>
      </font>
    </ndxf>
  </rcc>
  <rcc rId="11801" sId="3" odxf="1" dxf="1">
    <nc r="U212">
      <v>1</v>
    </nc>
    <odxf>
      <font>
        <sz val="10"/>
        <color auto="1"/>
      </font>
    </odxf>
    <ndxf>
      <font>
        <sz val="10"/>
        <color auto="1"/>
      </font>
    </ndxf>
  </rcc>
  <rcc rId="11802" sId="3" odxf="1" dxf="1">
    <nc r="V212">
      <v>1.1000000000000001</v>
    </nc>
    <odxf>
      <font>
        <sz val="10"/>
        <color auto="1"/>
      </font>
    </odxf>
    <ndxf>
      <font>
        <sz val="10"/>
        <color auto="1"/>
      </font>
    </ndxf>
  </rcc>
  <rcc rId="11803" sId="3" odxf="1" dxf="1">
    <nc r="W212">
      <v>4.5</v>
    </nc>
    <odxf>
      <font>
        <sz val="10"/>
        <color auto="1"/>
      </font>
    </odxf>
    <ndxf>
      <font>
        <sz val="10"/>
        <color auto="1"/>
      </font>
    </ndxf>
  </rcc>
  <rcc rId="11804" sId="3" odxf="1" dxf="1">
    <nc r="X212">
      <v>4.3</v>
    </nc>
    <odxf>
      <font>
        <sz val="10"/>
        <color auto="1"/>
      </font>
    </odxf>
    <ndxf>
      <font>
        <sz val="10"/>
        <color auto="1"/>
      </font>
    </ndxf>
  </rcc>
  <rcc rId="11805" sId="3" odxf="1" dxf="1">
    <nc r="Y212">
      <v>18.2</v>
    </nc>
    <odxf>
      <font>
        <sz val="10"/>
        <color auto="1"/>
      </font>
    </odxf>
    <ndxf>
      <font>
        <sz val="10"/>
        <color auto="1"/>
      </font>
    </ndxf>
  </rcc>
  <rcc rId="11806" sId="3" odxf="1" dxf="1">
    <nc r="Z212">
      <v>10.9</v>
    </nc>
    <odxf>
      <font>
        <sz val="10"/>
        <color auto="1"/>
      </font>
    </odxf>
    <ndxf>
      <font>
        <sz val="10"/>
        <color auto="1"/>
      </font>
    </ndxf>
  </rcc>
  <rcc rId="11807" sId="3" odxf="1" dxf="1">
    <nc r="AA212">
      <v>20.2</v>
    </nc>
    <odxf>
      <font>
        <sz val="10"/>
        <color auto="1"/>
      </font>
    </odxf>
    <ndxf>
      <font>
        <sz val="10"/>
        <color auto="1"/>
      </font>
    </ndxf>
  </rcc>
  <rcc rId="11808" sId="3" odxf="1" dxf="1">
    <nc r="AB212">
      <v>9.3000000000000007</v>
    </nc>
    <odxf>
      <font>
        <sz val="10"/>
        <color auto="1"/>
      </font>
    </odxf>
    <ndxf>
      <font>
        <sz val="10"/>
        <color auto="1"/>
      </font>
    </ndxf>
  </rcc>
  <rcc rId="11809" sId="3" odxf="1" dxf="1">
    <nc r="AC212">
      <v>4.8</v>
    </nc>
    <odxf>
      <font>
        <sz val="10"/>
        <color auto="1"/>
      </font>
    </odxf>
    <ndxf>
      <font>
        <sz val="10"/>
        <color auto="1"/>
      </font>
    </ndxf>
  </rcc>
  <rcc rId="11810" sId="3" odxf="1" dxf="1">
    <nc r="AD212">
      <v>26.8</v>
    </nc>
    <odxf>
      <font>
        <sz val="10"/>
        <color auto="1"/>
      </font>
    </odxf>
    <ndxf>
      <font>
        <sz val="10"/>
        <color auto="1"/>
      </font>
    </ndxf>
  </rcc>
  <rcc rId="11811" sId="3" odxf="1" dxf="1">
    <nc r="AE212">
      <v>22.5</v>
    </nc>
    <odxf>
      <font>
        <sz val="10"/>
        <color auto="1"/>
      </font>
    </odxf>
    <ndxf>
      <font>
        <sz val="10"/>
        <color auto="1"/>
      </font>
    </ndxf>
  </rcc>
  <rcc rId="11812" sId="3" odxf="1" dxf="1">
    <nc r="AF212">
      <v>25.8</v>
    </nc>
    <odxf>
      <font>
        <sz val="10"/>
        <color auto="1"/>
      </font>
    </odxf>
    <ndxf>
      <font>
        <sz val="10"/>
        <color auto="1"/>
      </font>
    </ndxf>
  </rcc>
  <rcc rId="11813" sId="3" odxf="1" dxf="1">
    <nc r="AG212">
      <v>24.9</v>
    </nc>
    <odxf>
      <font>
        <sz val="10"/>
        <color auto="1"/>
      </font>
    </odxf>
    <ndxf>
      <font>
        <sz val="10"/>
        <color auto="1"/>
      </font>
    </ndxf>
  </rcc>
  <rcc rId="11814" sId="3" odxf="1" dxf="1">
    <nc r="AH212">
      <v>9</v>
    </nc>
    <odxf>
      <font>
        <sz val="10"/>
        <color auto="1"/>
      </font>
    </odxf>
    <ndxf>
      <font>
        <sz val="10"/>
        <color auto="1"/>
      </font>
    </ndxf>
  </rcc>
  <rcc rId="11815" sId="3" odxf="1" dxf="1">
    <nc r="AI212">
      <v>18.399999999999999</v>
    </nc>
    <odxf>
      <font>
        <sz val="10"/>
        <color auto="1"/>
      </font>
    </odxf>
    <ndxf>
      <font>
        <sz val="10"/>
        <color auto="1"/>
      </font>
    </ndxf>
  </rcc>
  <rcc rId="11816" sId="3" odxf="1" dxf="1">
    <nc r="AJ212">
      <v>10.8</v>
    </nc>
    <odxf>
      <font>
        <sz val="10"/>
        <color auto="1"/>
      </font>
    </odxf>
    <ndxf>
      <font>
        <sz val="10"/>
        <color auto="1"/>
      </font>
    </ndxf>
  </rcc>
  <rcc rId="11817" sId="3" odxf="1" dxf="1">
    <nc r="AK212">
      <v>13.2</v>
    </nc>
    <odxf>
      <font>
        <sz val="10"/>
        <color auto="1"/>
      </font>
    </odxf>
    <ndxf>
      <font>
        <sz val="10"/>
        <color auto="1"/>
      </font>
    </ndxf>
  </rcc>
  <rcc rId="11818" sId="3" odxf="1" dxf="1">
    <nc r="AL212">
      <v>14.6</v>
    </nc>
    <odxf>
      <font>
        <sz val="10"/>
        <color auto="1"/>
      </font>
    </odxf>
    <ndxf>
      <font>
        <sz val="10"/>
        <color auto="1"/>
      </font>
    </ndxf>
  </rcc>
  <rcc rId="11819" sId="3" odxf="1" dxf="1">
    <nc r="AM212">
      <v>13</v>
    </nc>
    <odxf>
      <font>
        <sz val="10"/>
        <color auto="1"/>
      </font>
    </odxf>
    <ndxf>
      <font>
        <sz val="10"/>
        <color auto="1"/>
      </font>
    </ndxf>
  </rcc>
  <rcc rId="11820" sId="3" odxf="1" dxf="1">
    <nc r="AN212">
      <v>4.4000000000000004</v>
    </nc>
    <odxf>
      <font>
        <sz val="10"/>
        <color auto="1"/>
      </font>
    </odxf>
    <ndxf>
      <font>
        <sz val="10"/>
        <color auto="1"/>
      </font>
    </ndxf>
  </rcc>
  <rcc rId="11821" sId="3" odxf="1" dxf="1">
    <nc r="AO212">
      <v>0</v>
    </nc>
    <odxf>
      <font>
        <sz val="10"/>
        <color auto="1"/>
      </font>
    </odxf>
    <ndxf>
      <font>
        <sz val="10"/>
        <color auto="1"/>
      </font>
    </ndxf>
  </rcc>
  <rcc rId="11822" sId="3" odxf="1" dxf="1">
    <nc r="AP212">
      <v>0</v>
    </nc>
    <odxf>
      <font>
        <sz val="10"/>
        <color auto="1"/>
      </font>
    </odxf>
    <ndxf>
      <font>
        <sz val="10"/>
        <color auto="1"/>
      </font>
    </ndxf>
  </rcc>
  <rcc rId="11823" sId="3" odxf="1" dxf="1">
    <nc r="AQ212">
      <v>0</v>
    </nc>
    <odxf>
      <font>
        <sz val="10"/>
        <color auto="1"/>
      </font>
    </odxf>
    <ndxf>
      <font>
        <sz val="10"/>
        <color auto="1"/>
      </font>
    </ndxf>
  </rcc>
  <rcc rId="11824" sId="3" odxf="1" dxf="1">
    <nc r="AR212">
      <v>0</v>
    </nc>
    <odxf>
      <font>
        <sz val="10"/>
        <color auto="1"/>
      </font>
    </odxf>
    <ndxf>
      <font>
        <sz val="10"/>
        <color auto="1"/>
      </font>
    </ndxf>
  </rcc>
  <rcc rId="11825" sId="3" odxf="1" dxf="1">
    <nc r="AS212">
      <v>0</v>
    </nc>
    <odxf>
      <font>
        <sz val="10"/>
        <color auto="1"/>
      </font>
    </odxf>
    <ndxf>
      <font>
        <sz val="10"/>
        <color auto="1"/>
      </font>
    </ndxf>
  </rcc>
  <rcc rId="11826" sId="3" odxf="1" dxf="1">
    <nc r="AT212">
      <v>0</v>
    </nc>
    <odxf>
      <font>
        <sz val="10"/>
        <color auto="1"/>
      </font>
    </odxf>
    <ndxf>
      <font>
        <sz val="10"/>
        <color auto="1"/>
      </font>
    </ndxf>
  </rcc>
  <rcc rId="11827" sId="3" odxf="1" dxf="1">
    <nc r="AU212">
      <v>0</v>
    </nc>
    <odxf>
      <font>
        <sz val="10"/>
        <color auto="1"/>
      </font>
    </odxf>
    <ndxf>
      <font>
        <sz val="10"/>
        <color auto="1"/>
      </font>
    </ndxf>
  </rcc>
  <rcc rId="11828" sId="3" odxf="1" dxf="1">
    <nc r="AV212">
      <v>0</v>
    </nc>
    <odxf>
      <font>
        <sz val="10"/>
        <color auto="1"/>
      </font>
    </odxf>
    <ndxf>
      <font>
        <sz val="10"/>
        <color auto="1"/>
      </font>
    </ndxf>
  </rcc>
  <rcc rId="11829" sId="3" odxf="1" dxf="1">
    <nc r="AW212">
      <v>0</v>
    </nc>
    <odxf>
      <font>
        <sz val="10"/>
        <color auto="1"/>
      </font>
    </odxf>
    <ndxf>
      <font>
        <sz val="10"/>
        <color auto="1"/>
      </font>
    </ndxf>
  </rcc>
  <rcc rId="11830" sId="3" odxf="1" dxf="1">
    <nc r="AX212">
      <v>0</v>
    </nc>
    <odxf>
      <font>
        <sz val="10"/>
        <color auto="1"/>
      </font>
    </odxf>
    <ndxf>
      <font>
        <sz val="10"/>
        <color auto="1"/>
      </font>
    </ndxf>
  </rcc>
  <rcc rId="11831" sId="3" odxf="1" dxf="1">
    <nc r="AY212">
      <v>0</v>
    </nc>
    <odxf>
      <font>
        <sz val="10"/>
        <color auto="1"/>
      </font>
    </odxf>
    <ndxf>
      <font>
        <sz val="10"/>
        <color auto="1"/>
      </font>
    </ndxf>
  </rcc>
  <rcc rId="11832" sId="3" odxf="1" dxf="1">
    <nc r="AZ212">
      <v>0</v>
    </nc>
    <odxf>
      <font>
        <sz val="10"/>
        <color auto="1"/>
      </font>
    </odxf>
    <ndxf>
      <font>
        <sz val="10"/>
        <color auto="1"/>
      </font>
    </ndxf>
  </rcc>
  <rcc rId="11833" sId="3" odxf="1" dxf="1">
    <nc r="BA2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834" sId="3" odxf="1" dxf="1">
    <nc r="BB212">
      <v>0</v>
    </nc>
    <odxf>
      <font>
        <sz val="10"/>
        <color auto="1"/>
      </font>
    </odxf>
    <ndxf>
      <font>
        <sz val="10"/>
        <color auto="1"/>
      </font>
    </ndxf>
  </rcc>
  <rcc rId="11835" sId="3" odxf="1" dxf="1">
    <nc r="BC2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836" sId="3" odxf="1" dxf="1">
    <nc r="BD212">
      <v>0</v>
    </nc>
    <odxf>
      <font>
        <sz val="10"/>
        <color auto="1"/>
      </font>
    </odxf>
    <ndxf>
      <font>
        <sz val="10"/>
        <color auto="1"/>
      </font>
    </ndxf>
  </rcc>
  <rcc rId="11837" sId="3" odxf="1" dxf="1">
    <nc r="BE2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838" sId="3" odxf="1" dxf="1">
    <nc r="BF212">
      <v>5.4</v>
    </nc>
    <odxf>
      <font>
        <sz val="10"/>
        <color auto="1"/>
      </font>
    </odxf>
    <ndxf>
      <font>
        <sz val="10"/>
        <color auto="1"/>
      </font>
    </ndxf>
  </rcc>
  <rcc rId="11839" sId="3" odxf="1" dxf="1">
    <nc r="BG212">
      <v>36.5</v>
    </nc>
    <odxf>
      <font>
        <sz val="10"/>
        <color auto="1"/>
      </font>
    </odxf>
    <ndxf>
      <font>
        <sz val="10"/>
        <color auto="1"/>
      </font>
    </ndxf>
  </rcc>
  <rcc rId="11840" sId="3" odxf="1" dxf="1">
    <nc r="BH212">
      <v>0</v>
    </nc>
    <odxf>
      <font>
        <sz val="10"/>
        <color auto="1"/>
      </font>
    </odxf>
    <ndxf>
      <font>
        <sz val="10"/>
        <color auto="1"/>
      </font>
    </ndxf>
  </rcc>
  <rfmt sheetId="3" sqref="A212:XFD212" start="0" length="0">
    <dxf>
      <alignment vertical="center" wrapText="1"/>
    </dxf>
  </rfmt>
  <rfmt sheetId="3" sqref="A213" start="0" length="0">
    <dxf>
      <font>
        <sz val="10"/>
        <color auto="1"/>
      </font>
    </dxf>
  </rfmt>
  <rfmt sheetId="3" sqref="B213" start="0" length="0">
    <dxf>
      <font>
        <sz val="10"/>
        <color auto="1"/>
      </font>
    </dxf>
  </rfmt>
  <rfmt sheetId="3" sqref="C213" start="0" length="0">
    <dxf>
      <font>
        <sz val="10"/>
        <color auto="1"/>
      </font>
    </dxf>
  </rfmt>
  <rfmt sheetId="3" sqref="D213" start="0" length="0">
    <dxf>
      <font>
        <sz val="10"/>
        <color auto="1"/>
      </font>
    </dxf>
  </rfmt>
  <rcc rId="11841" sId="3" odxf="1" dxf="1">
    <oc r="E213" t="inlineStr">
      <is>
        <t>NMĐMT ĐÁ BẠC 4</t>
      </is>
    </oc>
    <nc r="E213" t="inlineStr">
      <is>
        <t>NMĐMT ĐÁ BẠC 3</t>
      </is>
    </nc>
    <odxf>
      <font>
        <sz val="10"/>
        <color auto="1"/>
      </font>
    </odxf>
    <ndxf>
      <font>
        <sz val="10"/>
        <color auto="1"/>
      </font>
    </ndxf>
  </rcc>
  <rfmt sheetId="3" sqref="F213" start="0" length="0">
    <dxf>
      <font>
        <sz val="10"/>
        <color auto="1"/>
      </font>
    </dxf>
  </rfmt>
  <rcc rId="11842" sId="3" odxf="1" dxf="1">
    <nc r="G21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843" sId="3" odxf="1" dxf="1">
    <nc r="H213">
      <v>129.1</v>
    </nc>
    <odxf>
      <font>
        <sz val="10"/>
        <color auto="1"/>
      </font>
    </odxf>
    <ndxf>
      <font>
        <sz val="10"/>
        <color auto="1"/>
      </font>
    </ndxf>
  </rcc>
  <rfmt sheetId="3" sqref="I213" start="0" length="0">
    <dxf>
      <font>
        <sz val="10"/>
        <color auto="1"/>
      </font>
    </dxf>
  </rfmt>
  <rcc rId="11844" sId="3" odxf="1" dxf="1">
    <nc r="J213">
      <v>-0.1</v>
    </nc>
    <odxf>
      <font>
        <sz val="10"/>
        <color auto="1"/>
      </font>
    </odxf>
    <ndxf>
      <font>
        <sz val="10"/>
        <color auto="1"/>
      </font>
    </ndxf>
  </rcc>
  <rcc rId="11845" sId="3" odxf="1" dxf="1">
    <nc r="K213">
      <v>-0.1</v>
    </nc>
    <odxf>
      <font>
        <sz val="10"/>
        <color auto="1"/>
      </font>
    </odxf>
    <ndxf>
      <font>
        <sz val="10"/>
        <color auto="1"/>
      </font>
    </ndxf>
  </rcc>
  <rcc rId="11846" sId="3" odxf="1" dxf="1">
    <nc r="L213">
      <v>-0.1</v>
    </nc>
    <odxf>
      <font>
        <sz val="10"/>
        <color auto="1"/>
      </font>
    </odxf>
    <ndxf>
      <font>
        <sz val="10"/>
        <color auto="1"/>
      </font>
    </ndxf>
  </rcc>
  <rcc rId="11847" sId="3" odxf="1" dxf="1">
    <nc r="M213">
      <v>-0.1</v>
    </nc>
    <odxf>
      <font>
        <sz val="10"/>
        <color auto="1"/>
      </font>
    </odxf>
    <ndxf>
      <font>
        <sz val="10"/>
        <color auto="1"/>
      </font>
    </ndxf>
  </rcc>
  <rcc rId="11848" sId="3" odxf="1" dxf="1">
    <nc r="N213">
      <v>-0.1</v>
    </nc>
    <odxf>
      <font>
        <sz val="10"/>
        <color auto="1"/>
      </font>
    </odxf>
    <ndxf>
      <font>
        <sz val="10"/>
        <color auto="1"/>
      </font>
    </ndxf>
  </rcc>
  <rcc rId="11849" sId="3" odxf="1" dxf="1">
    <nc r="O213">
      <v>-0.1</v>
    </nc>
    <odxf>
      <font>
        <sz val="10"/>
        <color auto="1"/>
      </font>
    </odxf>
    <ndxf>
      <font>
        <sz val="10"/>
        <color auto="1"/>
      </font>
    </ndxf>
  </rcc>
  <rcc rId="11850" sId="3" odxf="1" dxf="1">
    <nc r="P213">
      <v>-0.1</v>
    </nc>
    <odxf>
      <font>
        <sz val="10"/>
        <color auto="1"/>
      </font>
    </odxf>
    <ndxf>
      <font>
        <sz val="10"/>
        <color auto="1"/>
      </font>
    </ndxf>
  </rcc>
  <rcc rId="11851" sId="3" odxf="1" dxf="1">
    <nc r="Q213">
      <v>-0.1</v>
    </nc>
    <odxf>
      <font>
        <sz val="10"/>
        <color auto="1"/>
      </font>
    </odxf>
    <ndxf>
      <font>
        <sz val="10"/>
        <color auto="1"/>
      </font>
    </ndxf>
  </rcc>
  <rcc rId="11852" sId="3" odxf="1" dxf="1">
    <nc r="R213">
      <v>-0.1</v>
    </nc>
    <odxf>
      <font>
        <sz val="10"/>
        <color auto="1"/>
      </font>
    </odxf>
    <ndxf>
      <font>
        <sz val="10"/>
        <color auto="1"/>
      </font>
    </ndxf>
  </rcc>
  <rcc rId="11853" sId="3" odxf="1" dxf="1">
    <nc r="S213">
      <v>-0.1</v>
    </nc>
    <odxf>
      <font>
        <sz val="10"/>
        <color auto="1"/>
      </font>
    </odxf>
    <ndxf>
      <font>
        <sz val="10"/>
        <color auto="1"/>
      </font>
    </ndxf>
  </rcc>
  <rcc rId="11854" sId="3" odxf="1" dxf="1">
    <nc r="T213">
      <v>-0.1</v>
    </nc>
    <odxf>
      <font>
        <sz val="10"/>
        <color auto="1"/>
      </font>
    </odxf>
    <ndxf>
      <font>
        <sz val="10"/>
        <color auto="1"/>
      </font>
    </ndxf>
  </rcc>
  <rcc rId="11855" sId="3" odxf="1" dxf="1">
    <nc r="U213">
      <v>-0.1</v>
    </nc>
    <odxf>
      <font>
        <sz val="10"/>
        <color auto="1"/>
      </font>
    </odxf>
    <ndxf>
      <font>
        <sz val="10"/>
        <color auto="1"/>
      </font>
    </ndxf>
  </rcc>
  <rcc rId="11856" sId="3" odxf="1" dxf="1">
    <nc r="V213">
      <v>0.1</v>
    </nc>
    <odxf>
      <font>
        <sz val="10"/>
        <color auto="1"/>
      </font>
    </odxf>
    <ndxf>
      <font>
        <sz val="10"/>
        <color auto="1"/>
      </font>
    </ndxf>
  </rcc>
  <rcc rId="11857" sId="3" odxf="1" dxf="1">
    <nc r="W213">
      <v>0</v>
    </nc>
    <odxf>
      <font>
        <sz val="10"/>
        <color auto="1"/>
      </font>
    </odxf>
    <ndxf>
      <font>
        <sz val="10"/>
        <color auto="1"/>
      </font>
    </ndxf>
  </rcc>
  <rcc rId="11858" sId="3" odxf="1" dxf="1">
    <nc r="X213">
      <v>0</v>
    </nc>
    <odxf>
      <font>
        <sz val="10"/>
        <color auto="1"/>
      </font>
    </odxf>
    <ndxf>
      <font>
        <sz val="10"/>
        <color auto="1"/>
      </font>
    </ndxf>
  </rcc>
  <rcc rId="11859" sId="3" odxf="1" dxf="1">
    <nc r="Y213">
      <v>0.6</v>
    </nc>
    <odxf>
      <font>
        <sz val="10"/>
        <color auto="1"/>
      </font>
    </odxf>
    <ndxf>
      <font>
        <sz val="10"/>
        <color auto="1"/>
      </font>
    </ndxf>
  </rcc>
  <rcc rId="11860" sId="3" odxf="1" dxf="1">
    <nc r="Z213">
      <v>0.1</v>
    </nc>
    <odxf>
      <font>
        <sz val="10"/>
        <color auto="1"/>
      </font>
    </odxf>
    <ndxf>
      <font>
        <sz val="10"/>
        <color auto="1"/>
      </font>
    </ndxf>
  </rcc>
  <rcc rId="11861" sId="3" odxf="1" dxf="1">
    <nc r="AA213">
      <v>0.6</v>
    </nc>
    <odxf>
      <font>
        <sz val="10"/>
        <color auto="1"/>
      </font>
    </odxf>
    <ndxf>
      <font>
        <sz val="10"/>
        <color auto="1"/>
      </font>
    </ndxf>
  </rcc>
  <rcc rId="11862" sId="3" odxf="1" dxf="1">
    <nc r="AB213">
      <v>0</v>
    </nc>
    <odxf>
      <font>
        <sz val="10"/>
        <color auto="1"/>
      </font>
    </odxf>
    <ndxf>
      <font>
        <sz val="10"/>
        <color auto="1"/>
      </font>
    </ndxf>
  </rcc>
  <rcc rId="11863" sId="3" odxf="1" dxf="1">
    <nc r="AC213">
      <v>-0.2</v>
    </nc>
    <odxf>
      <font>
        <sz val="10"/>
        <color auto="1"/>
      </font>
    </odxf>
    <ndxf>
      <font>
        <sz val="10"/>
        <color auto="1"/>
      </font>
    </ndxf>
  </rcc>
  <rcc rId="11864" sId="3" odxf="1" dxf="1">
    <nc r="AD213">
      <v>1.3</v>
    </nc>
    <odxf>
      <font>
        <sz val="10"/>
        <color auto="1"/>
      </font>
    </odxf>
    <ndxf>
      <font>
        <sz val="10"/>
        <color auto="1"/>
      </font>
    </ndxf>
  </rcc>
  <rcc rId="11865" sId="3" odxf="1" dxf="1">
    <nc r="AE213">
      <v>0.9</v>
    </nc>
    <odxf>
      <font>
        <sz val="10"/>
        <color auto="1"/>
      </font>
    </odxf>
    <ndxf>
      <font>
        <sz val="10"/>
        <color auto="1"/>
      </font>
    </ndxf>
  </rcc>
  <rcc rId="11866" sId="3" odxf="1" dxf="1">
    <nc r="AF213">
      <v>1.1000000000000001</v>
    </nc>
    <odxf>
      <font>
        <sz val="10"/>
        <color auto="1"/>
      </font>
    </odxf>
    <ndxf>
      <font>
        <sz val="10"/>
        <color auto="1"/>
      </font>
    </ndxf>
  </rcc>
  <rcc rId="11867" sId="3" odxf="1" dxf="1">
    <nc r="AG213">
      <v>1</v>
    </nc>
    <odxf>
      <font>
        <sz val="10"/>
        <color auto="1"/>
      </font>
    </odxf>
    <ndxf>
      <font>
        <sz val="10"/>
        <color auto="1"/>
      </font>
    </ndxf>
  </rcc>
  <rcc rId="11868" sId="3" odxf="1" dxf="1">
    <nc r="AH213">
      <v>0</v>
    </nc>
    <odxf>
      <font>
        <sz val="10"/>
        <color auto="1"/>
      </font>
    </odxf>
    <ndxf>
      <font>
        <sz val="10"/>
        <color auto="1"/>
      </font>
    </ndxf>
  </rcc>
  <rcc rId="11869" sId="3" odxf="1" dxf="1">
    <nc r="AI213">
      <v>0.6</v>
    </nc>
    <odxf>
      <font>
        <sz val="10"/>
        <color auto="1"/>
      </font>
    </odxf>
    <ndxf>
      <font>
        <sz val="10"/>
        <color auto="1"/>
      </font>
    </ndxf>
  </rcc>
  <rcc rId="11870" sId="3" odxf="1" dxf="1">
    <nc r="AJ213">
      <v>0.1</v>
    </nc>
    <odxf>
      <font>
        <sz val="10"/>
        <color auto="1"/>
      </font>
    </odxf>
    <ndxf>
      <font>
        <sz val="10"/>
        <color auto="1"/>
      </font>
    </ndxf>
  </rcc>
  <rcc rId="11871" sId="3" odxf="1" dxf="1">
    <nc r="AK213">
      <v>0.2</v>
    </nc>
    <odxf>
      <font>
        <sz val="10"/>
        <color auto="1"/>
      </font>
    </odxf>
    <ndxf>
      <font>
        <sz val="10"/>
        <color auto="1"/>
      </font>
    </ndxf>
  </rcc>
  <rcc rId="11872" sId="3" odxf="1" dxf="1">
    <nc r="AL213">
      <v>0.2</v>
    </nc>
    <odxf>
      <font>
        <sz val="10"/>
        <color auto="1"/>
      </font>
    </odxf>
    <ndxf>
      <font>
        <sz val="10"/>
        <color auto="1"/>
      </font>
    </ndxf>
  </rcc>
  <rcc rId="11873" sId="3" odxf="1" dxf="1">
    <nc r="AM213">
      <v>0.2</v>
    </nc>
    <odxf>
      <font>
        <sz val="10"/>
        <color auto="1"/>
      </font>
    </odxf>
    <ndxf>
      <font>
        <sz val="10"/>
        <color auto="1"/>
      </font>
    </ndxf>
  </rcc>
  <rcc rId="11874" sId="3" odxf="1" dxf="1">
    <nc r="AN213">
      <v>-0.1</v>
    </nc>
    <odxf>
      <font>
        <sz val="10"/>
        <color auto="1"/>
      </font>
    </odxf>
    <ndxf>
      <font>
        <sz val="10"/>
        <color auto="1"/>
      </font>
    </ndxf>
  </rcc>
  <rcc rId="11875" sId="3" odxf="1" dxf="1">
    <nc r="AO213">
      <v>0</v>
    </nc>
    <odxf>
      <font>
        <sz val="10"/>
        <color auto="1"/>
      </font>
    </odxf>
    <ndxf>
      <font>
        <sz val="10"/>
        <color auto="1"/>
      </font>
    </ndxf>
  </rcc>
  <rcc rId="11876" sId="3" odxf="1" dxf="1">
    <nc r="AP213">
      <v>0</v>
    </nc>
    <odxf>
      <font>
        <sz val="10"/>
        <color auto="1"/>
      </font>
    </odxf>
    <ndxf>
      <font>
        <sz val="10"/>
        <color auto="1"/>
      </font>
    </ndxf>
  </rcc>
  <rcc rId="11877" sId="3" odxf="1" dxf="1">
    <nc r="AQ213">
      <v>0</v>
    </nc>
    <odxf>
      <font>
        <sz val="10"/>
        <color auto="1"/>
      </font>
    </odxf>
    <ndxf>
      <font>
        <sz val="10"/>
        <color auto="1"/>
      </font>
    </ndxf>
  </rcc>
  <rcc rId="11878" sId="3" odxf="1" dxf="1">
    <nc r="AR213">
      <v>0</v>
    </nc>
    <odxf>
      <font>
        <sz val="10"/>
        <color auto="1"/>
      </font>
    </odxf>
    <ndxf>
      <font>
        <sz val="10"/>
        <color auto="1"/>
      </font>
    </ndxf>
  </rcc>
  <rcc rId="11879" sId="3" odxf="1" dxf="1">
    <nc r="AS213">
      <v>0</v>
    </nc>
    <odxf>
      <font>
        <sz val="10"/>
        <color auto="1"/>
      </font>
    </odxf>
    <ndxf>
      <font>
        <sz val="10"/>
        <color auto="1"/>
      </font>
    </ndxf>
  </rcc>
  <rcc rId="11880" sId="3" odxf="1" dxf="1">
    <nc r="AT213">
      <v>0</v>
    </nc>
    <odxf>
      <font>
        <sz val="10"/>
        <color auto="1"/>
      </font>
    </odxf>
    <ndxf>
      <font>
        <sz val="10"/>
        <color auto="1"/>
      </font>
    </ndxf>
  </rcc>
  <rcc rId="11881" sId="3" odxf="1" dxf="1">
    <nc r="AU213">
      <v>0</v>
    </nc>
    <odxf>
      <font>
        <sz val="10"/>
        <color auto="1"/>
      </font>
    </odxf>
    <ndxf>
      <font>
        <sz val="10"/>
        <color auto="1"/>
      </font>
    </ndxf>
  </rcc>
  <rcc rId="11882" sId="3" odxf="1" dxf="1">
    <nc r="AV213">
      <v>0</v>
    </nc>
    <odxf>
      <font>
        <sz val="10"/>
        <color auto="1"/>
      </font>
    </odxf>
    <ndxf>
      <font>
        <sz val="10"/>
        <color auto="1"/>
      </font>
    </ndxf>
  </rcc>
  <rcc rId="11883" sId="3" odxf="1" dxf="1">
    <nc r="AW213">
      <v>0</v>
    </nc>
    <odxf>
      <font>
        <sz val="10"/>
        <color auto="1"/>
      </font>
    </odxf>
    <ndxf>
      <font>
        <sz val="10"/>
        <color auto="1"/>
      </font>
    </ndxf>
  </rcc>
  <rcc rId="11884" sId="3" odxf="1" dxf="1">
    <nc r="AX213">
      <v>0</v>
    </nc>
    <odxf>
      <font>
        <sz val="10"/>
        <color auto="1"/>
      </font>
    </odxf>
    <ndxf>
      <font>
        <sz val="10"/>
        <color auto="1"/>
      </font>
    </ndxf>
  </rcc>
  <rcc rId="11885" sId="3" odxf="1" dxf="1">
    <nc r="AY213">
      <v>0</v>
    </nc>
    <odxf>
      <font>
        <sz val="10"/>
        <color auto="1"/>
      </font>
    </odxf>
    <ndxf>
      <font>
        <sz val="10"/>
        <color auto="1"/>
      </font>
    </ndxf>
  </rcc>
  <rcc rId="11886" sId="3" odxf="1" dxf="1">
    <nc r="AZ213">
      <v>0</v>
    </nc>
    <odxf>
      <font>
        <sz val="10"/>
        <color auto="1"/>
      </font>
    </odxf>
    <ndxf>
      <font>
        <sz val="10"/>
        <color auto="1"/>
      </font>
    </ndxf>
  </rcc>
  <rcc rId="11887" sId="3" odxf="1" dxf="1">
    <nc r="BA2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888" sId="3" odxf="1" dxf="1">
    <nc r="BB213">
      <v>0</v>
    </nc>
    <odxf>
      <font>
        <sz val="10"/>
        <color auto="1"/>
      </font>
    </odxf>
    <ndxf>
      <font>
        <sz val="10"/>
        <color auto="1"/>
      </font>
    </ndxf>
  </rcc>
  <rcc rId="11889" sId="3" odxf="1" dxf="1">
    <nc r="BC2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890" sId="3" odxf="1" dxf="1">
    <nc r="BD213">
      <v>0</v>
    </nc>
    <odxf>
      <font>
        <sz val="10"/>
        <color auto="1"/>
      </font>
    </odxf>
    <ndxf>
      <font>
        <sz val="10"/>
        <color auto="1"/>
      </font>
    </ndxf>
  </rcc>
  <rcc rId="11891" sId="3" odxf="1" dxf="1">
    <nc r="BE2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892" sId="3" odxf="1" dxf="1">
    <nc r="BF213">
      <v>5.4</v>
    </nc>
    <odxf>
      <font>
        <sz val="10"/>
        <color auto="1"/>
      </font>
    </odxf>
    <ndxf>
      <font>
        <sz val="10"/>
        <color auto="1"/>
      </font>
    </ndxf>
  </rcc>
  <rcc rId="11893" sId="3" odxf="1" dxf="1">
    <nc r="BG213">
      <v>36.5</v>
    </nc>
    <odxf>
      <font>
        <sz val="10"/>
        <color auto="1"/>
      </font>
    </odxf>
    <ndxf>
      <font>
        <sz val="10"/>
        <color auto="1"/>
      </font>
    </ndxf>
  </rcc>
  <rcc rId="11894" sId="3" odxf="1" dxf="1">
    <nc r="BH213">
      <v>0</v>
    </nc>
    <odxf>
      <font>
        <sz val="10"/>
        <color auto="1"/>
      </font>
    </odxf>
    <ndxf>
      <font>
        <sz val="10"/>
        <color auto="1"/>
      </font>
    </ndxf>
  </rcc>
  <rfmt sheetId="3" sqref="A213:XFD213" start="0" length="0">
    <dxf>
      <alignment vertical="center" wrapText="1"/>
    </dxf>
  </rfmt>
  <rfmt sheetId="3" sqref="A214" start="0" length="0">
    <dxf>
      <font>
        <sz val="10"/>
        <color auto="1"/>
      </font>
    </dxf>
  </rfmt>
  <rcc rId="11895" sId="3" odxf="1" dxf="1">
    <oc r="B214" t="inlineStr">
      <is>
        <t>Tây Ninh</t>
      </is>
    </oc>
    <nc r="B214" t="inlineStr">
      <is>
        <t>Vũng Tàu</t>
      </is>
    </nc>
    <odxf>
      <font>
        <sz val="10"/>
        <color auto="1"/>
      </font>
    </odxf>
    <ndxf>
      <font>
        <sz val="10"/>
        <color auto="1"/>
      </font>
    </ndxf>
  </rcc>
  <rfmt sheetId="3" sqref="C214" start="0" length="0">
    <dxf>
      <font>
        <sz val="10"/>
        <color auto="1"/>
      </font>
    </dxf>
  </rfmt>
  <rfmt sheetId="3" sqref="D214" start="0" length="0">
    <dxf>
      <font>
        <sz val="10"/>
        <color auto="1"/>
      </font>
    </dxf>
  </rfmt>
  <rcc rId="11896" sId="3" odxf="1" dxf="1">
    <oc r="E214" t="inlineStr">
      <is>
        <t>NMĐMT DẦU TIẾNG 1</t>
      </is>
    </oc>
    <nc r="E214" t="inlineStr">
      <is>
        <t>NMĐMT ĐÁ BẠC 4</t>
      </is>
    </nc>
    <odxf>
      <font>
        <sz val="10"/>
        <color auto="1"/>
      </font>
    </odxf>
    <ndxf>
      <font>
        <sz val="10"/>
        <color auto="1"/>
      </font>
    </ndxf>
  </rcc>
  <rfmt sheetId="3" sqref="F214" start="0" length="0">
    <dxf>
      <font>
        <sz val="10"/>
        <color auto="1"/>
      </font>
    </dxf>
  </rfmt>
  <rcc rId="11897" sId="3" odxf="1" dxf="1">
    <nc r="G21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898" sId="3" odxf="1" dxf="1">
    <nc r="H214">
      <v>129.9</v>
    </nc>
    <odxf>
      <font>
        <sz val="10"/>
        <color auto="1"/>
      </font>
    </odxf>
    <ndxf>
      <font>
        <sz val="10"/>
        <color auto="1"/>
      </font>
    </ndxf>
  </rcc>
  <rfmt sheetId="3" sqref="I214" start="0" length="0">
    <dxf>
      <font>
        <sz val="10"/>
        <color auto="1"/>
      </font>
    </dxf>
  </rfmt>
  <rcc rId="11899" sId="3" odxf="1" dxf="1">
    <nc r="J214">
      <v>0</v>
    </nc>
    <odxf>
      <font>
        <sz val="10"/>
        <color auto="1"/>
      </font>
    </odxf>
    <ndxf>
      <font>
        <sz val="10"/>
        <color auto="1"/>
      </font>
    </ndxf>
  </rcc>
  <rcc rId="11900" sId="3" odxf="1" dxf="1">
    <nc r="K214">
      <v>0</v>
    </nc>
    <odxf>
      <font>
        <sz val="10"/>
        <color auto="1"/>
      </font>
    </odxf>
    <ndxf>
      <font>
        <sz val="10"/>
        <color auto="1"/>
      </font>
    </ndxf>
  </rcc>
  <rcc rId="11901" sId="3" odxf="1" dxf="1">
    <nc r="L214">
      <v>0</v>
    </nc>
    <odxf>
      <font>
        <sz val="10"/>
        <color auto="1"/>
      </font>
    </odxf>
    <ndxf>
      <font>
        <sz val="10"/>
        <color auto="1"/>
      </font>
    </ndxf>
  </rcc>
  <rcc rId="11902" sId="3" odxf="1" dxf="1">
    <nc r="M214">
      <v>0</v>
    </nc>
    <odxf>
      <font>
        <sz val="10"/>
        <color auto="1"/>
      </font>
    </odxf>
    <ndxf>
      <font>
        <sz val="10"/>
        <color auto="1"/>
      </font>
    </ndxf>
  </rcc>
  <rcc rId="11903" sId="3" odxf="1" dxf="1">
    <nc r="N214">
      <v>0</v>
    </nc>
    <odxf>
      <font>
        <sz val="10"/>
        <color auto="1"/>
      </font>
    </odxf>
    <ndxf>
      <font>
        <sz val="10"/>
        <color auto="1"/>
      </font>
    </ndxf>
  </rcc>
  <rcc rId="11904" sId="3" odxf="1" dxf="1">
    <nc r="O214">
      <v>0</v>
    </nc>
    <odxf>
      <font>
        <sz val="10"/>
        <color auto="1"/>
      </font>
    </odxf>
    <ndxf>
      <font>
        <sz val="10"/>
        <color auto="1"/>
      </font>
    </ndxf>
  </rcc>
  <rcc rId="11905" sId="3" odxf="1" dxf="1">
    <nc r="P214">
      <v>0</v>
    </nc>
    <odxf>
      <font>
        <sz val="10"/>
        <color auto="1"/>
      </font>
    </odxf>
    <ndxf>
      <font>
        <sz val="10"/>
        <color auto="1"/>
      </font>
    </ndxf>
  </rcc>
  <rcc rId="11906" sId="3" odxf="1" dxf="1">
    <nc r="Q214">
      <v>0</v>
    </nc>
    <odxf>
      <font>
        <sz val="10"/>
        <color auto="1"/>
      </font>
    </odxf>
    <ndxf>
      <font>
        <sz val="10"/>
        <color auto="1"/>
      </font>
    </ndxf>
  </rcc>
  <rcc rId="11907" sId="3" odxf="1" dxf="1">
    <nc r="R214">
      <v>0</v>
    </nc>
    <odxf>
      <font>
        <sz val="10"/>
        <color auto="1"/>
      </font>
    </odxf>
    <ndxf>
      <font>
        <sz val="10"/>
        <color auto="1"/>
      </font>
    </ndxf>
  </rcc>
  <rcc rId="11908" sId="3" odxf="1" dxf="1">
    <nc r="S214">
      <v>0</v>
    </nc>
    <odxf>
      <font>
        <sz val="10"/>
        <color auto="1"/>
      </font>
    </odxf>
    <ndxf>
      <font>
        <sz val="10"/>
        <color auto="1"/>
      </font>
    </ndxf>
  </rcc>
  <rcc rId="11909" sId="3" odxf="1" dxf="1">
    <nc r="T214">
      <v>0</v>
    </nc>
    <odxf>
      <font>
        <sz val="10"/>
        <color auto="1"/>
      </font>
    </odxf>
    <ndxf>
      <font>
        <sz val="10"/>
        <color auto="1"/>
      </font>
    </ndxf>
  </rcc>
  <rcc rId="11910" sId="3" odxf="1" dxf="1">
    <nc r="U214">
      <v>0</v>
    </nc>
    <odxf>
      <font>
        <sz val="10"/>
        <color auto="1"/>
      </font>
    </odxf>
    <ndxf>
      <font>
        <sz val="10"/>
        <color auto="1"/>
      </font>
    </ndxf>
  </rcc>
  <rcc rId="11911" sId="3" odxf="1" dxf="1">
    <nc r="V214">
      <v>0</v>
    </nc>
    <odxf>
      <font>
        <sz val="10"/>
        <color auto="1"/>
      </font>
    </odxf>
    <ndxf>
      <font>
        <sz val="10"/>
        <color auto="1"/>
      </font>
    </ndxf>
  </rcc>
  <rcc rId="11912" sId="3" odxf="1" dxf="1">
    <nc r="W214">
      <v>4.9000000000000004</v>
    </nc>
    <odxf>
      <font>
        <sz val="10"/>
        <color auto="1"/>
      </font>
    </odxf>
    <ndxf>
      <font>
        <sz val="10"/>
        <color auto="1"/>
      </font>
    </ndxf>
  </rcc>
  <rcc rId="11913" sId="3" odxf="1" dxf="1">
    <nc r="X214">
      <v>4.9000000000000004</v>
    </nc>
    <odxf>
      <font>
        <sz val="10"/>
        <color auto="1"/>
      </font>
    </odxf>
    <ndxf>
      <font>
        <sz val="10"/>
        <color auto="1"/>
      </font>
    </ndxf>
  </rcc>
  <rcc rId="11914" sId="3" odxf="1" dxf="1">
    <nc r="Y214">
      <v>18.600000000000001</v>
    </nc>
    <odxf>
      <font>
        <sz val="10"/>
        <color auto="1"/>
      </font>
    </odxf>
    <ndxf>
      <font>
        <sz val="10"/>
        <color auto="1"/>
      </font>
    </ndxf>
  </rcc>
  <rcc rId="11915" sId="3" odxf="1" dxf="1">
    <nc r="Z214">
      <v>12.5</v>
    </nc>
    <odxf>
      <font>
        <sz val="10"/>
        <color auto="1"/>
      </font>
    </odxf>
    <ndxf>
      <font>
        <sz val="10"/>
        <color auto="1"/>
      </font>
    </ndxf>
  </rcc>
  <rcc rId="11916" sId="3" odxf="1" dxf="1">
    <nc r="AA214">
      <v>24.5</v>
    </nc>
    <odxf>
      <font>
        <sz val="10"/>
        <color auto="1"/>
      </font>
    </odxf>
    <ndxf>
      <font>
        <sz val="10"/>
        <color auto="1"/>
      </font>
    </ndxf>
  </rcc>
  <rcc rId="11917" sId="3" odxf="1" dxf="1">
    <nc r="AB214">
      <v>10.1</v>
    </nc>
    <odxf>
      <font>
        <sz val="10"/>
        <color auto="1"/>
      </font>
    </odxf>
    <ndxf>
      <font>
        <sz val="10"/>
        <color auto="1"/>
      </font>
    </ndxf>
  </rcc>
  <rcc rId="11918" sId="3" odxf="1" dxf="1">
    <nc r="AC214">
      <v>5.5</v>
    </nc>
    <odxf>
      <font>
        <sz val="10"/>
        <color auto="1"/>
      </font>
    </odxf>
    <ndxf>
      <font>
        <sz val="10"/>
        <color auto="1"/>
      </font>
    </ndxf>
  </rcc>
  <rcc rId="11919" sId="3" odxf="1" dxf="1">
    <nc r="AD214">
      <v>18.600000000000001</v>
    </nc>
    <odxf>
      <font>
        <sz val="10"/>
        <color auto="1"/>
      </font>
    </odxf>
    <ndxf>
      <font>
        <sz val="10"/>
        <color auto="1"/>
      </font>
    </ndxf>
  </rcc>
  <rcc rId="11920" sId="3" odxf="1" dxf="1">
    <nc r="AE214">
      <v>22.5</v>
    </nc>
    <odxf>
      <font>
        <sz val="10"/>
        <color auto="1"/>
      </font>
    </odxf>
    <ndxf>
      <font>
        <sz val="10"/>
        <color auto="1"/>
      </font>
    </ndxf>
  </rcc>
  <rcc rId="11921" sId="3" odxf="1" dxf="1">
    <nc r="AF214">
      <v>26</v>
    </nc>
    <odxf>
      <font>
        <sz val="10"/>
        <color auto="1"/>
      </font>
    </odxf>
    <ndxf>
      <font>
        <sz val="10"/>
        <color auto="1"/>
      </font>
    </ndxf>
  </rcc>
  <rcc rId="11922" sId="3" odxf="1" dxf="1">
    <nc r="AG214">
      <v>24.3</v>
    </nc>
    <odxf>
      <font>
        <sz val="10"/>
        <color auto="1"/>
      </font>
    </odxf>
    <ndxf>
      <font>
        <sz val="10"/>
        <color auto="1"/>
      </font>
    </ndxf>
  </rcc>
  <rcc rId="11923" sId="3" odxf="1" dxf="1">
    <nc r="AH214">
      <v>14.9</v>
    </nc>
    <odxf>
      <font>
        <sz val="10"/>
        <color auto="1"/>
      </font>
    </odxf>
    <ndxf>
      <font>
        <sz val="10"/>
        <color auto="1"/>
      </font>
    </ndxf>
  </rcc>
  <rcc rId="11924" sId="3" odxf="1" dxf="1">
    <nc r="AI214">
      <v>15.1</v>
    </nc>
    <odxf>
      <font>
        <sz val="10"/>
        <color auto="1"/>
      </font>
    </odxf>
    <ndxf>
      <font>
        <sz val="10"/>
        <color auto="1"/>
      </font>
    </ndxf>
  </rcc>
  <rcc rId="11925" sId="3" odxf="1" dxf="1">
    <nc r="AJ214">
      <v>9.1999999999999993</v>
    </nc>
    <odxf>
      <font>
        <sz val="10"/>
        <color auto="1"/>
      </font>
    </odxf>
    <ndxf>
      <font>
        <sz val="10"/>
        <color auto="1"/>
      </font>
    </ndxf>
  </rcc>
  <rcc rId="11926" sId="3" odxf="1" dxf="1">
    <nc r="AK214">
      <v>15.6</v>
    </nc>
    <odxf>
      <font>
        <sz val="10"/>
        <color auto="1"/>
      </font>
    </odxf>
    <ndxf>
      <font>
        <sz val="10"/>
        <color auto="1"/>
      </font>
    </ndxf>
  </rcc>
  <rcc rId="11927" sId="3" odxf="1" dxf="1">
    <nc r="AL214">
      <v>18.100000000000001</v>
    </nc>
    <odxf>
      <font>
        <sz val="10"/>
        <color auto="1"/>
      </font>
    </odxf>
    <ndxf>
      <font>
        <sz val="10"/>
        <color auto="1"/>
      </font>
    </ndxf>
  </rcc>
  <rcc rId="11928" sId="3" odxf="1" dxf="1">
    <nc r="AM214">
      <v>12.3</v>
    </nc>
    <odxf>
      <font>
        <sz val="10"/>
        <color auto="1"/>
      </font>
    </odxf>
    <ndxf>
      <font>
        <sz val="10"/>
        <color auto="1"/>
      </font>
    </ndxf>
  </rcc>
  <rcc rId="11929" sId="3" odxf="1" dxf="1">
    <nc r="AN214">
      <v>6</v>
    </nc>
    <odxf>
      <font>
        <sz val="10"/>
        <color auto="1"/>
      </font>
    </odxf>
    <ndxf>
      <font>
        <sz val="10"/>
        <color auto="1"/>
      </font>
    </ndxf>
  </rcc>
  <rcc rId="11930" sId="3" odxf="1" dxf="1">
    <nc r="AO214">
      <v>0</v>
    </nc>
    <odxf>
      <font>
        <sz val="10"/>
        <color auto="1"/>
      </font>
    </odxf>
    <ndxf>
      <font>
        <sz val="10"/>
        <color auto="1"/>
      </font>
    </ndxf>
  </rcc>
  <rcc rId="11931" sId="3" odxf="1" dxf="1">
    <nc r="AP214">
      <v>0</v>
    </nc>
    <odxf>
      <font>
        <sz val="10"/>
        <color auto="1"/>
      </font>
    </odxf>
    <ndxf>
      <font>
        <sz val="10"/>
        <color auto="1"/>
      </font>
    </ndxf>
  </rcc>
  <rcc rId="11932" sId="3" odxf="1" dxf="1">
    <nc r="AQ214">
      <v>0</v>
    </nc>
    <odxf>
      <font>
        <sz val="10"/>
        <color auto="1"/>
      </font>
    </odxf>
    <ndxf>
      <font>
        <sz val="10"/>
        <color auto="1"/>
      </font>
    </ndxf>
  </rcc>
  <rcc rId="11933" sId="3" odxf="1" dxf="1">
    <nc r="AR214">
      <v>0</v>
    </nc>
    <odxf>
      <font>
        <sz val="10"/>
        <color auto="1"/>
      </font>
    </odxf>
    <ndxf>
      <font>
        <sz val="10"/>
        <color auto="1"/>
      </font>
    </ndxf>
  </rcc>
  <rcc rId="11934" sId="3" odxf="1" dxf="1">
    <nc r="AS214">
      <v>0</v>
    </nc>
    <odxf>
      <font>
        <sz val="10"/>
        <color auto="1"/>
      </font>
    </odxf>
    <ndxf>
      <font>
        <sz val="10"/>
        <color auto="1"/>
      </font>
    </ndxf>
  </rcc>
  <rcc rId="11935" sId="3" odxf="1" dxf="1">
    <nc r="AT214">
      <v>0</v>
    </nc>
    <odxf>
      <font>
        <sz val="10"/>
        <color auto="1"/>
      </font>
    </odxf>
    <ndxf>
      <font>
        <sz val="10"/>
        <color auto="1"/>
      </font>
    </ndxf>
  </rcc>
  <rcc rId="11936" sId="3" odxf="1" dxf="1">
    <nc r="AU214">
      <v>0</v>
    </nc>
    <odxf>
      <font>
        <sz val="10"/>
        <color auto="1"/>
      </font>
    </odxf>
    <ndxf>
      <font>
        <sz val="10"/>
        <color auto="1"/>
      </font>
    </ndxf>
  </rcc>
  <rcc rId="11937" sId="3" odxf="1" dxf="1">
    <nc r="AV214">
      <v>0</v>
    </nc>
    <odxf>
      <font>
        <sz val="10"/>
        <color auto="1"/>
      </font>
    </odxf>
    <ndxf>
      <font>
        <sz val="10"/>
        <color auto="1"/>
      </font>
    </ndxf>
  </rcc>
  <rcc rId="11938" sId="3" odxf="1" dxf="1">
    <nc r="AW214">
      <v>0</v>
    </nc>
    <odxf>
      <font>
        <sz val="10"/>
        <color auto="1"/>
      </font>
    </odxf>
    <ndxf>
      <font>
        <sz val="10"/>
        <color auto="1"/>
      </font>
    </ndxf>
  </rcc>
  <rcc rId="11939" sId="3" odxf="1" dxf="1">
    <nc r="AX214">
      <v>0</v>
    </nc>
    <odxf>
      <font>
        <sz val="10"/>
        <color auto="1"/>
      </font>
    </odxf>
    <ndxf>
      <font>
        <sz val="10"/>
        <color auto="1"/>
      </font>
    </ndxf>
  </rcc>
  <rcc rId="11940" sId="3" odxf="1" dxf="1">
    <nc r="AY214">
      <v>0</v>
    </nc>
    <odxf>
      <font>
        <sz val="10"/>
        <color auto="1"/>
      </font>
    </odxf>
    <ndxf>
      <font>
        <sz val="10"/>
        <color auto="1"/>
      </font>
    </ndxf>
  </rcc>
  <rcc rId="11941" sId="3" odxf="1" dxf="1">
    <nc r="AZ214">
      <v>0</v>
    </nc>
    <odxf>
      <font>
        <sz val="10"/>
        <color auto="1"/>
      </font>
    </odxf>
    <ndxf>
      <font>
        <sz val="10"/>
        <color auto="1"/>
      </font>
    </ndxf>
  </rcc>
  <rcc rId="11942" sId="3" odxf="1" dxf="1">
    <nc r="BA2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943" sId="3" odxf="1" dxf="1">
    <nc r="BB214">
      <v>0</v>
    </nc>
    <odxf>
      <font>
        <sz val="10"/>
        <color auto="1"/>
      </font>
    </odxf>
    <ndxf>
      <font>
        <sz val="10"/>
        <color auto="1"/>
      </font>
    </ndxf>
  </rcc>
  <rcc rId="11944" sId="3" odxf="1" dxf="1">
    <nc r="BC2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945" sId="3" odxf="1" dxf="1">
    <nc r="BD214">
      <v>0</v>
    </nc>
    <odxf>
      <font>
        <sz val="10"/>
        <color auto="1"/>
      </font>
    </odxf>
    <ndxf>
      <font>
        <sz val="10"/>
        <color auto="1"/>
      </font>
    </ndxf>
  </rcc>
  <rcc rId="11946" sId="3" odxf="1" dxf="1">
    <nc r="BE2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947" sId="3" odxf="1" dxf="1">
    <nc r="BF214">
      <v>5.4</v>
    </nc>
    <odxf>
      <font>
        <sz val="10"/>
        <color auto="1"/>
      </font>
    </odxf>
    <ndxf>
      <font>
        <sz val="10"/>
        <color auto="1"/>
      </font>
    </ndxf>
  </rcc>
  <rcc rId="11948" sId="3" odxf="1" dxf="1">
    <nc r="BG214">
      <v>39.4</v>
    </nc>
    <odxf>
      <font>
        <sz val="10"/>
        <color auto="1"/>
      </font>
    </odxf>
    <ndxf>
      <font>
        <sz val="10"/>
        <color auto="1"/>
      </font>
    </ndxf>
  </rcc>
  <rcc rId="11949" sId="3" odxf="1" dxf="1">
    <nc r="BH214">
      <v>0</v>
    </nc>
    <odxf>
      <font>
        <sz val="10"/>
        <color auto="1"/>
      </font>
    </odxf>
    <ndxf>
      <font>
        <sz val="10"/>
        <color auto="1"/>
      </font>
    </ndxf>
  </rcc>
  <rfmt sheetId="3" sqref="A214:XFD214" start="0" length="0">
    <dxf>
      <alignment vertical="center" wrapText="1"/>
    </dxf>
  </rfmt>
  <rfmt sheetId="3" sqref="A215" start="0" length="0">
    <dxf>
      <font>
        <sz val="10"/>
        <color auto="1"/>
      </font>
    </dxf>
  </rfmt>
  <rcc rId="11950" sId="3" odxf="1" dxf="1">
    <oc r="B215" t="inlineStr">
      <is>
        <t>Tây Ninh</t>
      </is>
    </oc>
    <nc r="B215" t="inlineStr">
      <is>
        <t>Vũng Tàu</t>
      </is>
    </nc>
    <odxf>
      <font>
        <sz val="10"/>
        <color auto="1"/>
      </font>
    </odxf>
    <ndxf>
      <font>
        <sz val="10"/>
        <color auto="1"/>
      </font>
    </ndxf>
  </rcc>
  <rfmt sheetId="3" sqref="C215" start="0" length="0">
    <dxf>
      <font>
        <sz val="10"/>
        <color auto="1"/>
      </font>
    </dxf>
  </rfmt>
  <rfmt sheetId="3" sqref="D215" start="0" length="0">
    <dxf>
      <font>
        <sz val="10"/>
        <color auto="1"/>
      </font>
    </dxf>
  </rfmt>
  <rcc rId="11951" sId="3" odxf="1" dxf="1">
    <oc r="E215" t="inlineStr">
      <is>
        <t>NMĐMT DẦU TIẾNG 1</t>
      </is>
    </oc>
    <nc r="E215" t="inlineStr">
      <is>
        <t>NMĐMT ĐÁ BẠC 4</t>
      </is>
    </nc>
    <odxf>
      <font>
        <sz val="10"/>
        <color auto="1"/>
      </font>
    </odxf>
    <ndxf>
      <font>
        <sz val="10"/>
        <color auto="1"/>
      </font>
    </ndxf>
  </rcc>
  <rfmt sheetId="3" sqref="F215" start="0" length="0">
    <dxf>
      <font>
        <sz val="10"/>
        <color auto="1"/>
      </font>
    </dxf>
  </rfmt>
  <rcc rId="11952" sId="3" odxf="1" dxf="1">
    <nc r="G21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1953" sId="3" odxf="1" dxf="1">
    <nc r="H215">
      <v>129.9</v>
    </nc>
    <odxf>
      <font>
        <sz val="10"/>
        <color auto="1"/>
      </font>
    </odxf>
    <ndxf>
      <font>
        <sz val="10"/>
        <color auto="1"/>
      </font>
    </ndxf>
  </rcc>
  <rfmt sheetId="3" sqref="I215" start="0" length="0">
    <dxf>
      <font>
        <sz val="10"/>
        <color auto="1"/>
      </font>
    </dxf>
  </rfmt>
  <rcc rId="11954" sId="3" odxf="1" dxf="1">
    <nc r="J215">
      <v>0</v>
    </nc>
    <odxf>
      <font>
        <sz val="10"/>
        <color auto="1"/>
      </font>
    </odxf>
    <ndxf>
      <font>
        <sz val="10"/>
        <color auto="1"/>
      </font>
    </ndxf>
  </rcc>
  <rcc rId="11955" sId="3" odxf="1" dxf="1">
    <nc r="K215">
      <v>0</v>
    </nc>
    <odxf>
      <font>
        <sz val="10"/>
        <color auto="1"/>
      </font>
    </odxf>
    <ndxf>
      <font>
        <sz val="10"/>
        <color auto="1"/>
      </font>
    </ndxf>
  </rcc>
  <rcc rId="11956" sId="3" odxf="1" dxf="1">
    <nc r="L215">
      <v>0</v>
    </nc>
    <odxf>
      <font>
        <sz val="10"/>
        <color auto="1"/>
      </font>
    </odxf>
    <ndxf>
      <font>
        <sz val="10"/>
        <color auto="1"/>
      </font>
    </ndxf>
  </rcc>
  <rcc rId="11957" sId="3" odxf="1" dxf="1">
    <nc r="M215">
      <v>0</v>
    </nc>
    <odxf>
      <font>
        <sz val="10"/>
        <color auto="1"/>
      </font>
    </odxf>
    <ndxf>
      <font>
        <sz val="10"/>
        <color auto="1"/>
      </font>
    </ndxf>
  </rcc>
  <rcc rId="11958" sId="3" odxf="1" dxf="1">
    <nc r="N215">
      <v>0</v>
    </nc>
    <odxf>
      <font>
        <sz val="10"/>
        <color auto="1"/>
      </font>
    </odxf>
    <ndxf>
      <font>
        <sz val="10"/>
        <color auto="1"/>
      </font>
    </ndxf>
  </rcc>
  <rcc rId="11959" sId="3" odxf="1" dxf="1">
    <nc r="O215">
      <v>0</v>
    </nc>
    <odxf>
      <font>
        <sz val="10"/>
        <color auto="1"/>
      </font>
    </odxf>
    <ndxf>
      <font>
        <sz val="10"/>
        <color auto="1"/>
      </font>
    </ndxf>
  </rcc>
  <rcc rId="11960" sId="3" odxf="1" dxf="1">
    <nc r="P215">
      <v>0</v>
    </nc>
    <odxf>
      <font>
        <sz val="10"/>
        <color auto="1"/>
      </font>
    </odxf>
    <ndxf>
      <font>
        <sz val="10"/>
        <color auto="1"/>
      </font>
    </ndxf>
  </rcc>
  <rcc rId="11961" sId="3" odxf="1" dxf="1">
    <nc r="Q215">
      <v>0</v>
    </nc>
    <odxf>
      <font>
        <sz val="10"/>
        <color auto="1"/>
      </font>
    </odxf>
    <ndxf>
      <font>
        <sz val="10"/>
        <color auto="1"/>
      </font>
    </ndxf>
  </rcc>
  <rcc rId="11962" sId="3" odxf="1" dxf="1">
    <nc r="R215">
      <v>0</v>
    </nc>
    <odxf>
      <font>
        <sz val="10"/>
        <color auto="1"/>
      </font>
    </odxf>
    <ndxf>
      <font>
        <sz val="10"/>
        <color auto="1"/>
      </font>
    </ndxf>
  </rcc>
  <rcc rId="11963" sId="3" odxf="1" dxf="1">
    <nc r="S215">
      <v>0</v>
    </nc>
    <odxf>
      <font>
        <sz val="10"/>
        <color auto="1"/>
      </font>
    </odxf>
    <ndxf>
      <font>
        <sz val="10"/>
        <color auto="1"/>
      </font>
    </ndxf>
  </rcc>
  <rcc rId="11964" sId="3" odxf="1" dxf="1">
    <nc r="T215">
      <v>0</v>
    </nc>
    <odxf>
      <font>
        <sz val="10"/>
        <color auto="1"/>
      </font>
    </odxf>
    <ndxf>
      <font>
        <sz val="10"/>
        <color auto="1"/>
      </font>
    </ndxf>
  </rcc>
  <rcc rId="11965" sId="3" odxf="1" dxf="1">
    <nc r="U215">
      <v>0</v>
    </nc>
    <odxf>
      <font>
        <sz val="10"/>
        <color auto="1"/>
      </font>
    </odxf>
    <ndxf>
      <font>
        <sz val="10"/>
        <color auto="1"/>
      </font>
    </ndxf>
  </rcc>
  <rcc rId="11966" sId="3" odxf="1" dxf="1">
    <nc r="V215">
      <v>0</v>
    </nc>
    <odxf>
      <font>
        <sz val="10"/>
        <color auto="1"/>
      </font>
    </odxf>
    <ndxf>
      <font>
        <sz val="10"/>
        <color auto="1"/>
      </font>
    </ndxf>
  </rcc>
  <rcc rId="11967" sId="3" odxf="1" dxf="1">
    <nc r="W215">
      <v>0</v>
    </nc>
    <odxf>
      <font>
        <sz val="10"/>
        <color auto="1"/>
      </font>
    </odxf>
    <ndxf>
      <font>
        <sz val="10"/>
        <color auto="1"/>
      </font>
    </ndxf>
  </rcc>
  <rcc rId="11968" sId="3" odxf="1" dxf="1">
    <nc r="X215">
      <v>0</v>
    </nc>
    <odxf>
      <font>
        <sz val="10"/>
        <color auto="1"/>
      </font>
    </odxf>
    <ndxf>
      <font>
        <sz val="10"/>
        <color auto="1"/>
      </font>
    </ndxf>
  </rcc>
  <rcc rId="11969" sId="3" odxf="1" dxf="1">
    <nc r="Y215">
      <v>0.6</v>
    </nc>
    <odxf>
      <font>
        <sz val="10"/>
        <color auto="1"/>
      </font>
    </odxf>
    <ndxf>
      <font>
        <sz val="10"/>
        <color auto="1"/>
      </font>
    </ndxf>
  </rcc>
  <rcc rId="11970" sId="3" odxf="1" dxf="1">
    <nc r="Z215">
      <v>0.2</v>
    </nc>
    <odxf>
      <font>
        <sz val="10"/>
        <color auto="1"/>
      </font>
    </odxf>
    <ndxf>
      <font>
        <sz val="10"/>
        <color auto="1"/>
      </font>
    </ndxf>
  </rcc>
  <rcc rId="11971" sId="3" odxf="1" dxf="1">
    <nc r="AA215">
      <v>0.9</v>
    </nc>
    <odxf>
      <font>
        <sz val="10"/>
        <color auto="1"/>
      </font>
    </odxf>
    <ndxf>
      <font>
        <sz val="10"/>
        <color auto="1"/>
      </font>
    </ndxf>
  </rcc>
  <rcc rId="11972" sId="3" odxf="1" dxf="1">
    <nc r="AB215">
      <v>0</v>
    </nc>
    <odxf>
      <font>
        <sz val="10"/>
        <color auto="1"/>
      </font>
    </odxf>
    <ndxf>
      <font>
        <sz val="10"/>
        <color auto="1"/>
      </font>
    </ndxf>
  </rcc>
  <rcc rId="11973" sId="3" odxf="1" dxf="1">
    <nc r="AC215">
      <v>-0.2</v>
    </nc>
    <odxf>
      <font>
        <sz val="10"/>
        <color auto="1"/>
      </font>
    </odxf>
    <ndxf>
      <font>
        <sz val="10"/>
        <color auto="1"/>
      </font>
    </ndxf>
  </rcc>
  <rcc rId="11974" sId="3" odxf="1" dxf="1">
    <nc r="AD215">
      <v>0.5</v>
    </nc>
    <odxf>
      <font>
        <sz val="10"/>
        <color auto="1"/>
      </font>
    </odxf>
    <ndxf>
      <font>
        <sz val="10"/>
        <color auto="1"/>
      </font>
    </ndxf>
  </rcc>
  <rcc rId="11975" sId="3" odxf="1" dxf="1">
    <nc r="AE215">
      <v>0.7</v>
    </nc>
    <odxf>
      <font>
        <sz val="10"/>
        <color auto="1"/>
      </font>
    </odxf>
    <ndxf>
      <font>
        <sz val="10"/>
        <color auto="1"/>
      </font>
    </ndxf>
  </rcc>
  <rcc rId="11976" sId="3" odxf="1" dxf="1">
    <nc r="AF215">
      <v>1.1000000000000001</v>
    </nc>
    <odxf>
      <font>
        <sz val="10"/>
        <color auto="1"/>
      </font>
    </odxf>
    <ndxf>
      <font>
        <sz val="10"/>
        <color auto="1"/>
      </font>
    </ndxf>
  </rcc>
  <rcc rId="11977" sId="3" odxf="1" dxf="1">
    <nc r="AG215">
      <v>0.9</v>
    </nc>
    <odxf>
      <font>
        <sz val="10"/>
        <color auto="1"/>
      </font>
    </odxf>
    <ndxf>
      <font>
        <sz val="10"/>
        <color auto="1"/>
      </font>
    </ndxf>
  </rcc>
  <rcc rId="11978" sId="3" odxf="1" dxf="1">
    <nc r="AH215">
      <v>0.3</v>
    </nc>
    <odxf>
      <font>
        <sz val="10"/>
        <color auto="1"/>
      </font>
    </odxf>
    <ndxf>
      <font>
        <sz val="10"/>
        <color auto="1"/>
      </font>
    </ndxf>
  </rcc>
  <rcc rId="11979" sId="3" odxf="1" dxf="1">
    <nc r="AI215">
      <v>0.3</v>
    </nc>
    <odxf>
      <font>
        <sz val="10"/>
        <color auto="1"/>
      </font>
    </odxf>
    <ndxf>
      <font>
        <sz val="10"/>
        <color auto="1"/>
      </font>
    </ndxf>
  </rcc>
  <rcc rId="11980" sId="3" odxf="1" dxf="1">
    <nc r="AJ215">
      <v>0</v>
    </nc>
    <odxf>
      <font>
        <sz val="10"/>
        <color auto="1"/>
      </font>
    </odxf>
    <ndxf>
      <font>
        <sz val="10"/>
        <color auto="1"/>
      </font>
    </ndxf>
  </rcc>
  <rcc rId="11981" sId="3" odxf="1" dxf="1">
    <nc r="AK215">
      <v>0.3</v>
    </nc>
    <odxf>
      <font>
        <sz val="10"/>
        <color auto="1"/>
      </font>
    </odxf>
    <ndxf>
      <font>
        <sz val="10"/>
        <color auto="1"/>
      </font>
    </ndxf>
  </rcc>
  <rcc rId="11982" sId="3" odxf="1" dxf="1">
    <nc r="AL215">
      <v>0.4</v>
    </nc>
    <odxf>
      <font>
        <sz val="10"/>
        <color auto="1"/>
      </font>
    </odxf>
    <ndxf>
      <font>
        <sz val="10"/>
        <color auto="1"/>
      </font>
    </ndxf>
  </rcc>
  <rcc rId="11983" sId="3" odxf="1" dxf="1">
    <nc r="AM215">
      <v>0.1</v>
    </nc>
    <odxf>
      <font>
        <sz val="10"/>
        <color auto="1"/>
      </font>
    </odxf>
    <ndxf>
      <font>
        <sz val="10"/>
        <color auto="1"/>
      </font>
    </ndxf>
  </rcc>
  <rcc rId="11984" sId="3" odxf="1" dxf="1">
    <nc r="AN215">
      <v>-0.1</v>
    </nc>
    <odxf>
      <font>
        <sz val="10"/>
        <color auto="1"/>
      </font>
    </odxf>
    <ndxf>
      <font>
        <sz val="10"/>
        <color auto="1"/>
      </font>
    </ndxf>
  </rcc>
  <rcc rId="11985" sId="3" odxf="1" dxf="1">
    <nc r="AO215">
      <v>0</v>
    </nc>
    <odxf>
      <font>
        <sz val="10"/>
        <color auto="1"/>
      </font>
    </odxf>
    <ndxf>
      <font>
        <sz val="10"/>
        <color auto="1"/>
      </font>
    </ndxf>
  </rcc>
  <rcc rId="11986" sId="3" odxf="1" dxf="1">
    <nc r="AP215">
      <v>0</v>
    </nc>
    <odxf>
      <font>
        <sz val="10"/>
        <color auto="1"/>
      </font>
    </odxf>
    <ndxf>
      <font>
        <sz val="10"/>
        <color auto="1"/>
      </font>
    </ndxf>
  </rcc>
  <rcc rId="11987" sId="3" odxf="1" dxf="1">
    <nc r="AQ215">
      <v>0</v>
    </nc>
    <odxf>
      <font>
        <sz val="10"/>
        <color auto="1"/>
      </font>
    </odxf>
    <ndxf>
      <font>
        <sz val="10"/>
        <color auto="1"/>
      </font>
    </ndxf>
  </rcc>
  <rcc rId="11988" sId="3" odxf="1" dxf="1">
    <nc r="AR215">
      <v>0</v>
    </nc>
    <odxf>
      <font>
        <sz val="10"/>
        <color auto="1"/>
      </font>
    </odxf>
    <ndxf>
      <font>
        <sz val="10"/>
        <color auto="1"/>
      </font>
    </ndxf>
  </rcc>
  <rcc rId="11989" sId="3" odxf="1" dxf="1">
    <nc r="AS215">
      <v>0</v>
    </nc>
    <odxf>
      <font>
        <sz val="10"/>
        <color auto="1"/>
      </font>
    </odxf>
    <ndxf>
      <font>
        <sz val="10"/>
        <color auto="1"/>
      </font>
    </ndxf>
  </rcc>
  <rcc rId="11990" sId="3" odxf="1" dxf="1">
    <nc r="AT215">
      <v>0</v>
    </nc>
    <odxf>
      <font>
        <sz val="10"/>
        <color auto="1"/>
      </font>
    </odxf>
    <ndxf>
      <font>
        <sz val="10"/>
        <color auto="1"/>
      </font>
    </ndxf>
  </rcc>
  <rcc rId="11991" sId="3" odxf="1" dxf="1">
    <nc r="AU215">
      <v>0</v>
    </nc>
    <odxf>
      <font>
        <sz val="10"/>
        <color auto="1"/>
      </font>
    </odxf>
    <ndxf>
      <font>
        <sz val="10"/>
        <color auto="1"/>
      </font>
    </ndxf>
  </rcc>
  <rcc rId="11992" sId="3" odxf="1" dxf="1">
    <nc r="AV215">
      <v>0</v>
    </nc>
    <odxf>
      <font>
        <sz val="10"/>
        <color auto="1"/>
      </font>
    </odxf>
    <ndxf>
      <font>
        <sz val="10"/>
        <color auto="1"/>
      </font>
    </ndxf>
  </rcc>
  <rcc rId="11993" sId="3" odxf="1" dxf="1">
    <nc r="AW215">
      <v>0</v>
    </nc>
    <odxf>
      <font>
        <sz val="10"/>
        <color auto="1"/>
      </font>
    </odxf>
    <ndxf>
      <font>
        <sz val="10"/>
        <color auto="1"/>
      </font>
    </ndxf>
  </rcc>
  <rcc rId="11994" sId="3" odxf="1" dxf="1">
    <nc r="AX215">
      <v>0</v>
    </nc>
    <odxf>
      <font>
        <sz val="10"/>
        <color auto="1"/>
      </font>
    </odxf>
    <ndxf>
      <font>
        <sz val="10"/>
        <color auto="1"/>
      </font>
    </ndxf>
  </rcc>
  <rcc rId="11995" sId="3" odxf="1" dxf="1">
    <nc r="AY215">
      <v>0</v>
    </nc>
    <odxf>
      <font>
        <sz val="10"/>
        <color auto="1"/>
      </font>
    </odxf>
    <ndxf>
      <font>
        <sz val="10"/>
        <color auto="1"/>
      </font>
    </ndxf>
  </rcc>
  <rcc rId="11996" sId="3" odxf="1" dxf="1">
    <nc r="AZ215">
      <v>0</v>
    </nc>
    <odxf>
      <font>
        <sz val="10"/>
        <color auto="1"/>
      </font>
    </odxf>
    <ndxf>
      <font>
        <sz val="10"/>
        <color auto="1"/>
      </font>
    </ndxf>
  </rcc>
  <rcc rId="11997" sId="3" odxf="1" dxf="1">
    <nc r="BA2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1998" sId="3" odxf="1" dxf="1">
    <nc r="BB215">
      <v>0</v>
    </nc>
    <odxf>
      <font>
        <sz val="10"/>
        <color auto="1"/>
      </font>
    </odxf>
    <ndxf>
      <font>
        <sz val="10"/>
        <color auto="1"/>
      </font>
    </ndxf>
  </rcc>
  <rcc rId="11999" sId="3" odxf="1" dxf="1">
    <nc r="BC2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000" sId="3" odxf="1" dxf="1">
    <nc r="BD215">
      <v>0</v>
    </nc>
    <odxf>
      <font>
        <sz val="10"/>
        <color auto="1"/>
      </font>
    </odxf>
    <ndxf>
      <font>
        <sz val="10"/>
        <color auto="1"/>
      </font>
    </ndxf>
  </rcc>
  <rcc rId="12001" sId="3" odxf="1" dxf="1">
    <nc r="BE2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002" sId="3" odxf="1" dxf="1">
    <nc r="BF215">
      <v>5.4</v>
    </nc>
    <odxf>
      <font>
        <sz val="10"/>
        <color auto="1"/>
      </font>
    </odxf>
    <ndxf>
      <font>
        <sz val="10"/>
        <color auto="1"/>
      </font>
    </ndxf>
  </rcc>
  <rcc rId="12003" sId="3" odxf="1" dxf="1">
    <nc r="BG215">
      <v>39.4</v>
    </nc>
    <odxf>
      <font>
        <sz val="10"/>
        <color auto="1"/>
      </font>
    </odxf>
    <ndxf>
      <font>
        <sz val="10"/>
        <color auto="1"/>
      </font>
    </ndxf>
  </rcc>
  <rcc rId="12004" sId="3" odxf="1" dxf="1">
    <nc r="BH215">
      <v>0</v>
    </nc>
    <odxf>
      <font>
        <sz val="10"/>
        <color auto="1"/>
      </font>
    </odxf>
    <ndxf>
      <font>
        <sz val="10"/>
        <color auto="1"/>
      </font>
    </ndxf>
  </rcc>
  <rfmt sheetId="3" sqref="A215:XFD215" start="0" length="0">
    <dxf>
      <alignment vertical="center" wrapText="1"/>
    </dxf>
  </rfmt>
  <rfmt sheetId="3" sqref="A216" start="0" length="0">
    <dxf>
      <font>
        <sz val="10"/>
        <color auto="1"/>
      </font>
    </dxf>
  </rfmt>
  <rfmt sheetId="3" sqref="B216" start="0" length="0">
    <dxf>
      <font>
        <sz val="10"/>
        <color auto="1"/>
      </font>
    </dxf>
  </rfmt>
  <rfmt sheetId="3" sqref="C216" start="0" length="0">
    <dxf>
      <font>
        <sz val="10"/>
        <color auto="1"/>
      </font>
    </dxf>
  </rfmt>
  <rfmt sheetId="3" sqref="D216" start="0" length="0">
    <dxf>
      <font>
        <sz val="10"/>
        <color auto="1"/>
      </font>
    </dxf>
  </rfmt>
  <rcc rId="12005" sId="3" odxf="1" dxf="1">
    <oc r="E216" t="inlineStr">
      <is>
        <t>NMĐMT DẦU TIẾNG 2</t>
      </is>
    </oc>
    <nc r="E216" t="inlineStr">
      <is>
        <t>NMĐMT DẦU TIẾNG 1</t>
      </is>
    </nc>
    <odxf>
      <font>
        <sz val="10"/>
        <color auto="1"/>
      </font>
    </odxf>
    <ndxf>
      <font>
        <sz val="10"/>
        <color auto="1"/>
      </font>
    </ndxf>
  </rcc>
  <rfmt sheetId="3" sqref="F216" start="0" length="0">
    <dxf>
      <font>
        <sz val="10"/>
        <color auto="1"/>
      </font>
    </dxf>
  </rfmt>
  <rcc rId="12006" sId="3" odxf="1" dxf="1">
    <nc r="G21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007" sId="3" odxf="1" dxf="1">
    <nc r="H216">
      <v>486.9</v>
    </nc>
    <odxf>
      <font>
        <sz val="10"/>
        <color auto="1"/>
      </font>
    </odxf>
    <ndxf>
      <font>
        <sz val="10"/>
        <color auto="1"/>
      </font>
    </ndxf>
  </rcc>
  <rfmt sheetId="3" sqref="I216" start="0" length="0">
    <dxf>
      <font>
        <sz val="10"/>
        <color auto="1"/>
      </font>
    </dxf>
  </rfmt>
  <rcc rId="12008" sId="3" odxf="1" dxf="1">
    <nc r="J216">
      <v>0</v>
    </nc>
    <odxf>
      <font>
        <sz val="10"/>
        <color auto="1"/>
      </font>
    </odxf>
    <ndxf>
      <font>
        <sz val="10"/>
        <color auto="1"/>
      </font>
    </ndxf>
  </rcc>
  <rcc rId="12009" sId="3" odxf="1" dxf="1">
    <nc r="K216">
      <v>0</v>
    </nc>
    <odxf>
      <font>
        <sz val="10"/>
        <color auto="1"/>
      </font>
    </odxf>
    <ndxf>
      <font>
        <sz val="10"/>
        <color auto="1"/>
      </font>
    </ndxf>
  </rcc>
  <rcc rId="12010" sId="3" odxf="1" dxf="1">
    <nc r="L216">
      <v>0</v>
    </nc>
    <odxf>
      <font>
        <sz val="10"/>
        <color auto="1"/>
      </font>
    </odxf>
    <ndxf>
      <font>
        <sz val="10"/>
        <color auto="1"/>
      </font>
    </ndxf>
  </rcc>
  <rcc rId="12011" sId="3" odxf="1" dxf="1">
    <nc r="M216">
      <v>0</v>
    </nc>
    <odxf>
      <font>
        <sz val="10"/>
        <color auto="1"/>
      </font>
    </odxf>
    <ndxf>
      <font>
        <sz val="10"/>
        <color auto="1"/>
      </font>
    </ndxf>
  </rcc>
  <rcc rId="12012" sId="3" odxf="1" dxf="1">
    <nc r="N216">
      <v>0</v>
    </nc>
    <odxf>
      <font>
        <sz val="10"/>
        <color auto="1"/>
      </font>
    </odxf>
    <ndxf>
      <font>
        <sz val="10"/>
        <color auto="1"/>
      </font>
    </ndxf>
  </rcc>
  <rcc rId="12013" sId="3" odxf="1" dxf="1">
    <nc r="O216">
      <v>0.3</v>
    </nc>
    <odxf>
      <font>
        <sz val="10"/>
        <color auto="1"/>
      </font>
    </odxf>
    <ndxf>
      <font>
        <sz val="10"/>
        <color auto="1"/>
      </font>
    </ndxf>
  </rcc>
  <rcc rId="12014" sId="3" odxf="1" dxf="1">
    <nc r="P216">
      <v>0.3</v>
    </nc>
    <odxf>
      <font>
        <sz val="10"/>
        <color auto="1"/>
      </font>
    </odxf>
    <ndxf>
      <font>
        <sz val="10"/>
        <color auto="1"/>
      </font>
    </ndxf>
  </rcc>
  <rcc rId="12015" sId="3" odxf="1" dxf="1">
    <nc r="Q216">
      <v>0.3</v>
    </nc>
    <odxf>
      <font>
        <sz val="10"/>
        <color auto="1"/>
      </font>
    </odxf>
    <ndxf>
      <font>
        <sz val="10"/>
        <color auto="1"/>
      </font>
    </ndxf>
  </rcc>
  <rcc rId="12016" sId="3" odxf="1" dxf="1">
    <nc r="R216">
      <v>0.4</v>
    </nc>
    <odxf>
      <font>
        <sz val="10"/>
        <color auto="1"/>
      </font>
    </odxf>
    <ndxf>
      <font>
        <sz val="10"/>
        <color auto="1"/>
      </font>
    </ndxf>
  </rcc>
  <rcc rId="12017" sId="3" odxf="1" dxf="1">
    <nc r="S216">
      <v>0.3</v>
    </nc>
    <odxf>
      <font>
        <sz val="10"/>
        <color auto="1"/>
      </font>
    </odxf>
    <ndxf>
      <font>
        <sz val="10"/>
        <color auto="1"/>
      </font>
    </ndxf>
  </rcc>
  <rcc rId="12018" sId="3" odxf="1" dxf="1">
    <nc r="T216">
      <v>0.3</v>
    </nc>
    <odxf>
      <font>
        <sz val="10"/>
        <color auto="1"/>
      </font>
    </odxf>
    <ndxf>
      <font>
        <sz val="10"/>
        <color auto="1"/>
      </font>
    </ndxf>
  </rcc>
  <rcc rId="12019" sId="3" odxf="1" dxf="1">
    <nc r="U216">
      <v>0.5</v>
    </nc>
    <odxf>
      <font>
        <sz val="10"/>
        <color auto="1"/>
      </font>
    </odxf>
    <ndxf>
      <font>
        <sz val="10"/>
        <color auto="1"/>
      </font>
    </ndxf>
  </rcc>
  <rcc rId="12020" sId="3" odxf="1" dxf="1">
    <nc r="V216">
      <v>8.4</v>
    </nc>
    <odxf>
      <font>
        <sz val="10"/>
        <color auto="1"/>
      </font>
    </odxf>
    <ndxf>
      <font>
        <sz val="10"/>
        <color auto="1"/>
      </font>
    </ndxf>
  </rcc>
  <rcc rId="12021" sId="3" odxf="1" dxf="1">
    <nc r="W216">
      <v>14</v>
    </nc>
    <odxf>
      <font>
        <sz val="10"/>
        <color auto="1"/>
      </font>
    </odxf>
    <ndxf>
      <font>
        <sz val="10"/>
        <color auto="1"/>
      </font>
    </ndxf>
  </rcc>
  <rcc rId="12022" sId="3" odxf="1" dxf="1">
    <nc r="X216">
      <v>26.2</v>
    </nc>
    <odxf>
      <font>
        <sz val="10"/>
        <color auto="1"/>
      </font>
    </odxf>
    <ndxf>
      <font>
        <sz val="10"/>
        <color auto="1"/>
      </font>
    </ndxf>
  </rcc>
  <rcc rId="12023" sId="3" odxf="1" dxf="1">
    <nc r="Y216">
      <v>22.9</v>
    </nc>
    <odxf>
      <font>
        <sz val="10"/>
        <color auto="1"/>
      </font>
    </odxf>
    <ndxf>
      <font>
        <sz val="10"/>
        <color auto="1"/>
      </font>
    </ndxf>
  </rcc>
  <rcc rId="12024" sId="3" odxf="1" dxf="1">
    <nc r="Z216">
      <v>66.2</v>
    </nc>
    <odxf>
      <font>
        <sz val="10"/>
        <color auto="1"/>
      </font>
    </odxf>
    <ndxf>
      <font>
        <sz val="10"/>
        <color auto="1"/>
      </font>
    </ndxf>
  </rcc>
  <rcc rId="12025" sId="3" odxf="1" dxf="1">
    <nc r="AA216">
      <v>32.700000000000003</v>
    </nc>
    <odxf>
      <font>
        <sz val="10"/>
        <color auto="1"/>
      </font>
    </odxf>
    <ndxf>
      <font>
        <sz val="10"/>
        <color auto="1"/>
      </font>
    </ndxf>
  </rcc>
  <rcc rId="12026" sId="3" odxf="1" dxf="1">
    <nc r="AB216">
      <v>56.1</v>
    </nc>
    <odxf>
      <font>
        <sz val="10"/>
        <color auto="1"/>
      </font>
    </odxf>
    <ndxf>
      <font>
        <sz val="10"/>
        <color auto="1"/>
      </font>
    </ndxf>
  </rcc>
  <rcc rId="12027" sId="3" odxf="1" dxf="1">
    <nc r="AC216">
      <v>55.9</v>
    </nc>
    <odxf>
      <font>
        <sz val="10"/>
        <color auto="1"/>
      </font>
    </odxf>
    <ndxf>
      <font>
        <sz val="10"/>
        <color auto="1"/>
      </font>
    </ndxf>
  </rcc>
  <rcc rId="12028" sId="3" odxf="1" dxf="1">
    <nc r="AD216">
      <v>132</v>
    </nc>
    <odxf>
      <font>
        <sz val="10"/>
        <color auto="1"/>
      </font>
    </odxf>
    <ndxf>
      <font>
        <sz val="10"/>
        <color auto="1"/>
      </font>
    </ndxf>
  </rcc>
  <rcc rId="12029" sId="3" odxf="1" dxf="1">
    <nc r="AE216">
      <v>115.3</v>
    </nc>
    <odxf>
      <font>
        <sz val="10"/>
        <color auto="1"/>
      </font>
    </odxf>
    <ndxf>
      <font>
        <sz val="10"/>
        <color auto="1"/>
      </font>
    </ndxf>
  </rcc>
  <rcc rId="12030" sId="3" odxf="1" dxf="1">
    <nc r="AF216">
      <v>54.1</v>
    </nc>
    <odxf>
      <font>
        <sz val="10"/>
        <color auto="1"/>
      </font>
    </odxf>
    <ndxf>
      <font>
        <sz val="10"/>
        <color auto="1"/>
      </font>
    </ndxf>
  </rcc>
  <rcc rId="12031" sId="3" odxf="1" dxf="1">
    <nc r="AG216">
      <v>41.1</v>
    </nc>
    <odxf>
      <font>
        <sz val="10"/>
        <color auto="1"/>
      </font>
    </odxf>
    <ndxf>
      <font>
        <sz val="10"/>
        <color auto="1"/>
      </font>
    </ndxf>
  </rcc>
  <rcc rId="12032" sId="3" odxf="1" dxf="1">
    <nc r="AH216">
      <v>50.4</v>
    </nc>
    <odxf>
      <font>
        <sz val="10"/>
        <color auto="1"/>
      </font>
    </odxf>
    <ndxf>
      <font>
        <sz val="10"/>
        <color auto="1"/>
      </font>
    </ndxf>
  </rcc>
  <rcc rId="12033" sId="3" odxf="1" dxf="1">
    <nc r="AI216">
      <v>106.5</v>
    </nc>
    <odxf>
      <font>
        <sz val="10"/>
        <color auto="1"/>
      </font>
    </odxf>
    <ndxf>
      <font>
        <sz val="10"/>
        <color auto="1"/>
      </font>
    </ndxf>
  </rcc>
  <rcc rId="12034" sId="3" odxf="1" dxf="1">
    <nc r="AJ216">
      <v>67.2</v>
    </nc>
    <odxf>
      <font>
        <sz val="10"/>
        <color auto="1"/>
      </font>
    </odxf>
    <ndxf>
      <font>
        <sz val="10"/>
        <color auto="1"/>
      </font>
    </ndxf>
  </rcc>
  <rcc rId="12035" sId="3" odxf="1" dxf="1">
    <nc r="AK216">
      <v>57.6</v>
    </nc>
    <odxf>
      <font>
        <sz val="10"/>
        <color auto="1"/>
      </font>
    </odxf>
    <ndxf>
      <font>
        <sz val="10"/>
        <color auto="1"/>
      </font>
    </ndxf>
  </rcc>
  <rcc rId="12036" sId="3" odxf="1" dxf="1">
    <nc r="AL216">
      <v>34.299999999999997</v>
    </nc>
    <odxf>
      <font>
        <sz val="10"/>
        <color auto="1"/>
      </font>
    </odxf>
    <ndxf>
      <font>
        <sz val="10"/>
        <color auto="1"/>
      </font>
    </ndxf>
  </rcc>
  <rcc rId="12037" sId="3" odxf="1" dxf="1">
    <nc r="AM216">
      <v>20.6</v>
    </nc>
    <odxf>
      <font>
        <sz val="10"/>
        <color auto="1"/>
      </font>
    </odxf>
    <ndxf>
      <font>
        <sz val="10"/>
        <color auto="1"/>
      </font>
    </ndxf>
  </rcc>
  <rcc rId="12038" sId="3" odxf="1" dxf="1">
    <nc r="AN216">
      <v>40.1</v>
    </nc>
    <odxf>
      <font>
        <sz val="10"/>
        <color auto="1"/>
      </font>
    </odxf>
    <ndxf>
      <font>
        <sz val="10"/>
        <color auto="1"/>
      </font>
    </ndxf>
  </rcc>
  <rcc rId="12039" sId="3" odxf="1" dxf="1">
    <nc r="AO216">
      <v>11.5</v>
    </nc>
    <odxf>
      <font>
        <sz val="10"/>
        <color auto="1"/>
      </font>
    </odxf>
    <ndxf>
      <font>
        <sz val="10"/>
        <color auto="1"/>
      </font>
    </ndxf>
  </rcc>
  <rcc rId="12040" sId="3" odxf="1" dxf="1">
    <nc r="AP216">
      <v>17.5</v>
    </nc>
    <odxf>
      <font>
        <sz val="10"/>
        <color auto="1"/>
      </font>
    </odxf>
    <ndxf>
      <font>
        <sz val="10"/>
        <color auto="1"/>
      </font>
    </ndxf>
  </rcc>
  <rcc rId="12041" sId="3" odxf="1" dxf="1">
    <nc r="AQ216">
      <v>7.5</v>
    </nc>
    <odxf>
      <font>
        <sz val="10"/>
        <color auto="1"/>
      </font>
    </odxf>
    <ndxf>
      <font>
        <sz val="10"/>
        <color auto="1"/>
      </font>
    </ndxf>
  </rcc>
  <rcc rId="12042" sId="3" odxf="1" dxf="1">
    <nc r="AR216">
      <v>0</v>
    </nc>
    <odxf>
      <font>
        <sz val="10"/>
        <color auto="1"/>
      </font>
    </odxf>
    <ndxf>
      <font>
        <sz val="10"/>
        <color auto="1"/>
      </font>
    </ndxf>
  </rcc>
  <rcc rId="12043" sId="3" odxf="1" dxf="1">
    <nc r="AS216">
      <v>0</v>
    </nc>
    <odxf>
      <font>
        <sz val="10"/>
        <color auto="1"/>
      </font>
    </odxf>
    <ndxf>
      <font>
        <sz val="10"/>
        <color auto="1"/>
      </font>
    </ndxf>
  </rcc>
  <rcc rId="12044" sId="3" odxf="1" dxf="1">
    <nc r="AT216">
      <v>0</v>
    </nc>
    <odxf>
      <font>
        <sz val="10"/>
        <color auto="1"/>
      </font>
    </odxf>
    <ndxf>
      <font>
        <sz val="10"/>
        <color auto="1"/>
      </font>
    </ndxf>
  </rcc>
  <rcc rId="12045" sId="3" odxf="1" dxf="1">
    <nc r="AU216">
      <v>0</v>
    </nc>
    <odxf>
      <font>
        <sz val="10"/>
        <color auto="1"/>
      </font>
    </odxf>
    <ndxf>
      <font>
        <sz val="10"/>
        <color auto="1"/>
      </font>
    </ndxf>
  </rcc>
  <rcc rId="12046" sId="3" odxf="1" dxf="1">
    <nc r="AV216">
      <v>0</v>
    </nc>
    <odxf>
      <font>
        <sz val="10"/>
        <color auto="1"/>
      </font>
    </odxf>
    <ndxf>
      <font>
        <sz val="10"/>
        <color auto="1"/>
      </font>
    </ndxf>
  </rcc>
  <rcc rId="12047" sId="3" odxf="1" dxf="1">
    <nc r="AW216">
      <v>0</v>
    </nc>
    <odxf>
      <font>
        <sz val="10"/>
        <color auto="1"/>
      </font>
    </odxf>
    <ndxf>
      <font>
        <sz val="10"/>
        <color auto="1"/>
      </font>
    </ndxf>
  </rcc>
  <rcc rId="12048" sId="3" odxf="1" dxf="1">
    <nc r="AX216">
      <v>0</v>
    </nc>
    <odxf>
      <font>
        <sz val="10"/>
        <color auto="1"/>
      </font>
    </odxf>
    <ndxf>
      <font>
        <sz val="10"/>
        <color auto="1"/>
      </font>
    </ndxf>
  </rcc>
  <rcc rId="12049" sId="3" odxf="1" dxf="1">
    <nc r="AY216">
      <v>0</v>
    </nc>
    <odxf>
      <font>
        <sz val="10"/>
        <color auto="1"/>
      </font>
    </odxf>
    <ndxf>
      <font>
        <sz val="10"/>
        <color auto="1"/>
      </font>
    </ndxf>
  </rcc>
  <rcc rId="12050" sId="3" odxf="1" dxf="1">
    <nc r="AZ216">
      <v>0</v>
    </nc>
    <odxf>
      <font>
        <sz val="10"/>
        <color auto="1"/>
      </font>
    </odxf>
    <ndxf>
      <font>
        <sz val="10"/>
        <color auto="1"/>
      </font>
    </ndxf>
  </rcc>
  <rcc rId="12051" sId="3" odxf="1" dxf="1">
    <nc r="BA2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052" sId="3" odxf="1" dxf="1">
    <nc r="BB216">
      <v>0</v>
    </nc>
    <odxf>
      <font>
        <sz val="10"/>
        <color auto="1"/>
      </font>
    </odxf>
    <ndxf>
      <font>
        <sz val="10"/>
        <color auto="1"/>
      </font>
    </ndxf>
  </rcc>
  <rcc rId="12053" sId="3" odxf="1" dxf="1">
    <nc r="BC2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054" sId="3" odxf="1" dxf="1">
    <nc r="BD216">
      <v>0</v>
    </nc>
    <odxf>
      <font>
        <sz val="10"/>
        <color auto="1"/>
      </font>
    </odxf>
    <ndxf>
      <font>
        <sz val="10"/>
        <color auto="1"/>
      </font>
    </ndxf>
  </rcc>
  <rcc rId="12055" sId="3" odxf="1" dxf="1">
    <nc r="BE2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056" sId="3" odxf="1" dxf="1">
    <nc r="BF216">
      <v>20.3</v>
    </nc>
    <odxf>
      <font>
        <sz val="10"/>
        <color auto="1"/>
      </font>
    </odxf>
    <ndxf>
      <font>
        <sz val="10"/>
        <color auto="1"/>
      </font>
    </ndxf>
  </rcc>
  <rcc rId="12057" sId="3" odxf="1" dxf="1">
    <nc r="BG216">
      <v>131.30000000000001</v>
    </nc>
    <odxf>
      <font>
        <sz val="10"/>
        <color auto="1"/>
      </font>
    </odxf>
    <ndxf>
      <font>
        <sz val="10"/>
        <color auto="1"/>
      </font>
    </ndxf>
  </rcc>
  <rcc rId="12058" sId="3" odxf="1" dxf="1">
    <nc r="BH216">
      <v>0</v>
    </nc>
    <odxf>
      <font>
        <sz val="10"/>
        <color auto="1"/>
      </font>
    </odxf>
    <ndxf>
      <font>
        <sz val="10"/>
        <color auto="1"/>
      </font>
    </ndxf>
  </rcc>
  <rfmt sheetId="3" sqref="A216:XFD216" start="0" length="0">
    <dxf>
      <alignment vertical="center" wrapText="1"/>
    </dxf>
  </rfmt>
  <rfmt sheetId="3" sqref="A217" start="0" length="0">
    <dxf>
      <font>
        <sz val="10"/>
        <color auto="1"/>
      </font>
    </dxf>
  </rfmt>
  <rfmt sheetId="3" sqref="B217" start="0" length="0">
    <dxf>
      <font>
        <sz val="10"/>
        <color auto="1"/>
      </font>
    </dxf>
  </rfmt>
  <rfmt sheetId="3" sqref="C217" start="0" length="0">
    <dxf>
      <font>
        <sz val="10"/>
        <color auto="1"/>
      </font>
    </dxf>
  </rfmt>
  <rfmt sheetId="3" sqref="D217" start="0" length="0">
    <dxf>
      <font>
        <sz val="10"/>
        <color auto="1"/>
      </font>
    </dxf>
  </rfmt>
  <rcc rId="12059" sId="3" odxf="1" dxf="1">
    <oc r="E217" t="inlineStr">
      <is>
        <t>NMĐMT DẦU TIẾNG 2</t>
      </is>
    </oc>
    <nc r="E217" t="inlineStr">
      <is>
        <t>NMĐMT DẦU TIẾNG 1</t>
      </is>
    </nc>
    <odxf>
      <font>
        <sz val="10"/>
        <color auto="1"/>
      </font>
    </odxf>
    <ndxf>
      <font>
        <sz val="10"/>
        <color auto="1"/>
      </font>
    </ndxf>
  </rcc>
  <rfmt sheetId="3" sqref="F217" start="0" length="0">
    <dxf>
      <font>
        <sz val="10"/>
        <color auto="1"/>
      </font>
    </dxf>
  </rfmt>
  <rcc rId="12060" sId="3" odxf="1" dxf="1">
    <nc r="G21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061" sId="3" odxf="1" dxf="1">
    <nc r="H217">
      <v>486.9</v>
    </nc>
    <odxf>
      <font>
        <sz val="10"/>
        <color auto="1"/>
      </font>
    </odxf>
    <ndxf>
      <font>
        <sz val="10"/>
        <color auto="1"/>
      </font>
    </ndxf>
  </rcc>
  <rfmt sheetId="3" sqref="I217" start="0" length="0">
    <dxf>
      <font>
        <sz val="10"/>
        <color auto="1"/>
      </font>
    </dxf>
  </rfmt>
  <rcc rId="12062" sId="3" odxf="1" dxf="1">
    <nc r="J217">
      <v>0</v>
    </nc>
    <odxf>
      <font>
        <sz val="10"/>
        <color auto="1"/>
      </font>
    </odxf>
    <ndxf>
      <font>
        <sz val="10"/>
        <color auto="1"/>
      </font>
    </ndxf>
  </rcc>
  <rcc rId="12063" sId="3" odxf="1" dxf="1">
    <nc r="K217">
      <v>0</v>
    </nc>
    <odxf>
      <font>
        <sz val="10"/>
        <color auto="1"/>
      </font>
    </odxf>
    <ndxf>
      <font>
        <sz val="10"/>
        <color auto="1"/>
      </font>
    </ndxf>
  </rcc>
  <rcc rId="12064" sId="3" odxf="1" dxf="1">
    <nc r="L217">
      <v>0</v>
    </nc>
    <odxf>
      <font>
        <sz val="10"/>
        <color auto="1"/>
      </font>
    </odxf>
    <ndxf>
      <font>
        <sz val="10"/>
        <color auto="1"/>
      </font>
    </ndxf>
  </rcc>
  <rcc rId="12065" sId="3" odxf="1" dxf="1">
    <nc r="M217">
      <v>0</v>
    </nc>
    <odxf>
      <font>
        <sz val="10"/>
        <color auto="1"/>
      </font>
    </odxf>
    <ndxf>
      <font>
        <sz val="10"/>
        <color auto="1"/>
      </font>
    </ndxf>
  </rcc>
  <rcc rId="12066" sId="3" odxf="1" dxf="1">
    <nc r="N217">
      <v>0</v>
    </nc>
    <odxf>
      <font>
        <sz val="10"/>
        <color auto="1"/>
      </font>
    </odxf>
    <ndxf>
      <font>
        <sz val="10"/>
        <color auto="1"/>
      </font>
    </ndxf>
  </rcc>
  <rcc rId="12067" sId="3" odxf="1" dxf="1">
    <nc r="O217">
      <v>-0.9</v>
    </nc>
    <odxf>
      <font>
        <sz val="10"/>
        <color auto="1"/>
      </font>
    </odxf>
    <ndxf>
      <font>
        <sz val="10"/>
        <color auto="1"/>
      </font>
    </ndxf>
  </rcc>
  <rcc rId="12068" sId="3" odxf="1" dxf="1">
    <nc r="P217">
      <v>-1</v>
    </nc>
    <odxf>
      <font>
        <sz val="10"/>
        <color auto="1"/>
      </font>
    </odxf>
    <ndxf>
      <font>
        <sz val="10"/>
        <color auto="1"/>
      </font>
    </ndxf>
  </rcc>
  <rcc rId="12069" sId="3" odxf="1" dxf="1">
    <nc r="Q217">
      <v>-1</v>
    </nc>
    <odxf>
      <font>
        <sz val="10"/>
        <color auto="1"/>
      </font>
    </odxf>
    <ndxf>
      <font>
        <sz val="10"/>
        <color auto="1"/>
      </font>
    </ndxf>
  </rcc>
  <rcc rId="12070" sId="3" odxf="1" dxf="1">
    <nc r="R217">
      <v>-1</v>
    </nc>
    <odxf>
      <font>
        <sz val="10"/>
        <color auto="1"/>
      </font>
    </odxf>
    <ndxf>
      <font>
        <sz val="10"/>
        <color auto="1"/>
      </font>
    </ndxf>
  </rcc>
  <rcc rId="12071" sId="3" odxf="1" dxf="1">
    <nc r="S217">
      <v>-1</v>
    </nc>
    <odxf>
      <font>
        <sz val="10"/>
        <color auto="1"/>
      </font>
    </odxf>
    <ndxf>
      <font>
        <sz val="10"/>
        <color auto="1"/>
      </font>
    </ndxf>
  </rcc>
  <rcc rId="12072" sId="3" odxf="1" dxf="1">
    <nc r="T217">
      <v>-1</v>
    </nc>
    <odxf>
      <font>
        <sz val="10"/>
        <color auto="1"/>
      </font>
    </odxf>
    <ndxf>
      <font>
        <sz val="10"/>
        <color auto="1"/>
      </font>
    </ndxf>
  </rcc>
  <rcc rId="12073" sId="3" odxf="1" dxf="1">
    <nc r="U217">
      <v>-0.5</v>
    </nc>
    <odxf>
      <font>
        <sz val="10"/>
        <color auto="1"/>
      </font>
    </odxf>
    <ndxf>
      <font>
        <sz val="10"/>
        <color auto="1"/>
      </font>
    </ndxf>
  </rcc>
  <rcc rId="12074" sId="3" odxf="1" dxf="1">
    <nc r="V217">
      <v>0.4</v>
    </nc>
    <odxf>
      <font>
        <sz val="10"/>
        <color auto="1"/>
      </font>
    </odxf>
    <ndxf>
      <font>
        <sz val="10"/>
        <color auto="1"/>
      </font>
    </ndxf>
  </rcc>
  <rcc rId="12075" sId="3" odxf="1" dxf="1">
    <nc r="W217">
      <v>0.6</v>
    </nc>
    <odxf>
      <font>
        <sz val="10"/>
        <color auto="1"/>
      </font>
    </odxf>
    <ndxf>
      <font>
        <sz val="10"/>
        <color auto="1"/>
      </font>
    </ndxf>
  </rcc>
  <rcc rId="12076" sId="3" odxf="1" dxf="1">
    <nc r="X217">
      <v>1.2</v>
    </nc>
    <odxf>
      <font>
        <sz val="10"/>
        <color auto="1"/>
      </font>
    </odxf>
    <ndxf>
      <font>
        <sz val="10"/>
        <color auto="1"/>
      </font>
    </ndxf>
  </rcc>
  <rcc rId="12077" sId="3" odxf="1" dxf="1">
    <nc r="Y217">
      <v>-9.6999999999999993</v>
    </nc>
    <odxf>
      <font>
        <sz val="10"/>
        <color auto="1"/>
      </font>
    </odxf>
    <ndxf>
      <font>
        <sz val="10"/>
        <color auto="1"/>
      </font>
    </ndxf>
  </rcc>
  <rcc rId="12078" sId="3" odxf="1" dxf="1">
    <nc r="Z217">
      <v>-15.6</v>
    </nc>
    <odxf>
      <font>
        <sz val="10"/>
        <color auto="1"/>
      </font>
    </odxf>
    <ndxf>
      <font>
        <sz val="10"/>
        <color auto="1"/>
      </font>
    </ndxf>
  </rcc>
  <rcc rId="12079" sId="3" odxf="1" dxf="1">
    <nc r="AA217">
      <v>12.1</v>
    </nc>
    <odxf>
      <font>
        <sz val="10"/>
        <color auto="1"/>
      </font>
    </odxf>
    <ndxf>
      <font>
        <sz val="10"/>
        <color auto="1"/>
      </font>
    </ndxf>
  </rcc>
  <rcc rId="12080" sId="3" odxf="1" dxf="1">
    <nc r="AB217">
      <v>4.2</v>
    </nc>
    <odxf>
      <font>
        <sz val="10"/>
        <color auto="1"/>
      </font>
    </odxf>
    <ndxf>
      <font>
        <sz val="10"/>
        <color auto="1"/>
      </font>
    </ndxf>
  </rcc>
  <rcc rId="12081" sId="3" odxf="1" dxf="1">
    <nc r="AC217">
      <v>9.3000000000000007</v>
    </nc>
    <odxf>
      <font>
        <sz val="10"/>
        <color auto="1"/>
      </font>
    </odxf>
    <ndxf>
      <font>
        <sz val="10"/>
        <color auto="1"/>
      </font>
    </ndxf>
  </rcc>
  <rcc rId="12082" sId="3" odxf="1" dxf="1">
    <nc r="AD217">
      <v>3.9</v>
    </nc>
    <odxf>
      <font>
        <sz val="10"/>
        <color auto="1"/>
      </font>
    </odxf>
    <ndxf>
      <font>
        <sz val="10"/>
        <color auto="1"/>
      </font>
    </ndxf>
  </rcc>
  <rcc rId="12083" sId="3" odxf="1" dxf="1">
    <nc r="AE217">
      <v>6.4</v>
    </nc>
    <odxf>
      <font>
        <sz val="10"/>
        <color auto="1"/>
      </font>
    </odxf>
    <ndxf>
      <font>
        <sz val="10"/>
        <color auto="1"/>
      </font>
    </ndxf>
  </rcc>
  <rcc rId="12084" sId="3" odxf="1" dxf="1">
    <nc r="AF217">
      <v>0</v>
    </nc>
    <odxf>
      <font>
        <sz val="10"/>
        <color auto="1"/>
      </font>
    </odxf>
    <ndxf>
      <font>
        <sz val="10"/>
        <color auto="1"/>
      </font>
    </ndxf>
  </rcc>
  <rcc rId="12085" sId="3" odxf="1" dxf="1">
    <nc r="AG217">
      <v>0.6</v>
    </nc>
    <odxf>
      <font>
        <sz val="10"/>
        <color auto="1"/>
      </font>
    </odxf>
    <ndxf>
      <font>
        <sz val="10"/>
        <color auto="1"/>
      </font>
    </ndxf>
  </rcc>
  <rcc rId="12086" sId="3" odxf="1" dxf="1">
    <nc r="AH217">
      <v>0.6</v>
    </nc>
    <odxf>
      <font>
        <sz val="10"/>
        <color auto="1"/>
      </font>
    </odxf>
    <ndxf>
      <font>
        <sz val="10"/>
        <color auto="1"/>
      </font>
    </ndxf>
  </rcc>
  <rcc rId="12087" sId="3" odxf="1" dxf="1">
    <nc r="AI217">
      <v>1</v>
    </nc>
    <odxf>
      <font>
        <sz val="10"/>
        <color auto="1"/>
      </font>
    </odxf>
    <ndxf>
      <font>
        <sz val="10"/>
        <color auto="1"/>
      </font>
    </ndxf>
  </rcc>
  <rcc rId="12088" sId="3" odxf="1" dxf="1">
    <nc r="AJ217">
      <v>0.2</v>
    </nc>
    <odxf>
      <font>
        <sz val="10"/>
        <color auto="1"/>
      </font>
    </odxf>
    <ndxf>
      <font>
        <sz val="10"/>
        <color auto="1"/>
      </font>
    </ndxf>
  </rcc>
  <rcc rId="12089" sId="3" odxf="1" dxf="1">
    <nc r="AK217">
      <v>0.5</v>
    </nc>
    <odxf>
      <font>
        <sz val="10"/>
        <color auto="1"/>
      </font>
    </odxf>
    <ndxf>
      <font>
        <sz val="10"/>
        <color auto="1"/>
      </font>
    </ndxf>
  </rcc>
  <rcc rId="12090" sId="3" odxf="1" dxf="1">
    <nc r="AL217">
      <v>0.1</v>
    </nc>
    <odxf>
      <font>
        <sz val="10"/>
        <color auto="1"/>
      </font>
    </odxf>
    <ndxf>
      <font>
        <sz val="10"/>
        <color auto="1"/>
      </font>
    </ndxf>
  </rcc>
  <rcc rId="12091" sId="3" odxf="1" dxf="1">
    <nc r="AM217">
      <v>0.1</v>
    </nc>
    <odxf>
      <font>
        <sz val="10"/>
        <color auto="1"/>
      </font>
    </odxf>
    <ndxf>
      <font>
        <sz val="10"/>
        <color auto="1"/>
      </font>
    </ndxf>
  </rcc>
  <rcc rId="12092" sId="3" odxf="1" dxf="1">
    <nc r="AN217">
      <v>0.6</v>
    </nc>
    <odxf>
      <font>
        <sz val="10"/>
        <color auto="1"/>
      </font>
    </odxf>
    <ndxf>
      <font>
        <sz val="10"/>
        <color auto="1"/>
      </font>
    </ndxf>
  </rcc>
  <rcc rId="12093" sId="3" odxf="1" dxf="1">
    <nc r="AO217">
      <v>7.1</v>
    </nc>
    <odxf>
      <font>
        <sz val="10"/>
        <color auto="1"/>
      </font>
    </odxf>
    <ndxf>
      <font>
        <sz val="10"/>
        <color auto="1"/>
      </font>
    </ndxf>
  </rcc>
  <rcc rId="12094" sId="3" odxf="1" dxf="1">
    <nc r="AP217">
      <v>7</v>
    </nc>
    <odxf>
      <font>
        <sz val="10"/>
        <color auto="1"/>
      </font>
    </odxf>
    <ndxf>
      <font>
        <sz val="10"/>
        <color auto="1"/>
      </font>
    </ndxf>
  </rcc>
  <rcc rId="12095" sId="3" odxf="1" dxf="1">
    <nc r="AQ217">
      <v>0</v>
    </nc>
    <odxf>
      <font>
        <sz val="10"/>
        <color auto="1"/>
      </font>
    </odxf>
    <ndxf>
      <font>
        <sz val="10"/>
        <color auto="1"/>
      </font>
    </ndxf>
  </rcc>
  <rcc rId="12096" sId="3" odxf="1" dxf="1">
    <nc r="AR217">
      <v>0</v>
    </nc>
    <odxf>
      <font>
        <sz val="10"/>
        <color auto="1"/>
      </font>
    </odxf>
    <ndxf>
      <font>
        <sz val="10"/>
        <color auto="1"/>
      </font>
    </ndxf>
  </rcc>
  <rcc rId="12097" sId="3" odxf="1" dxf="1">
    <nc r="AS217">
      <v>0</v>
    </nc>
    <odxf>
      <font>
        <sz val="10"/>
        <color auto="1"/>
      </font>
    </odxf>
    <ndxf>
      <font>
        <sz val="10"/>
        <color auto="1"/>
      </font>
    </ndxf>
  </rcc>
  <rcc rId="12098" sId="3" odxf="1" dxf="1">
    <nc r="AT217">
      <v>0</v>
    </nc>
    <odxf>
      <font>
        <sz val="10"/>
        <color auto="1"/>
      </font>
    </odxf>
    <ndxf>
      <font>
        <sz val="10"/>
        <color auto="1"/>
      </font>
    </ndxf>
  </rcc>
  <rcc rId="12099" sId="3" odxf="1" dxf="1">
    <nc r="AU217">
      <v>0</v>
    </nc>
    <odxf>
      <font>
        <sz val="10"/>
        <color auto="1"/>
      </font>
    </odxf>
    <ndxf>
      <font>
        <sz val="10"/>
        <color auto="1"/>
      </font>
    </ndxf>
  </rcc>
  <rcc rId="12100" sId="3" odxf="1" dxf="1">
    <nc r="AV217">
      <v>0</v>
    </nc>
    <odxf>
      <font>
        <sz val="10"/>
        <color auto="1"/>
      </font>
    </odxf>
    <ndxf>
      <font>
        <sz val="10"/>
        <color auto="1"/>
      </font>
    </ndxf>
  </rcc>
  <rcc rId="12101" sId="3" odxf="1" dxf="1">
    <nc r="AW217">
      <v>0</v>
    </nc>
    <odxf>
      <font>
        <sz val="10"/>
        <color auto="1"/>
      </font>
    </odxf>
    <ndxf>
      <font>
        <sz val="10"/>
        <color auto="1"/>
      </font>
    </ndxf>
  </rcc>
  <rcc rId="12102" sId="3" odxf="1" dxf="1">
    <nc r="AX217">
      <v>0</v>
    </nc>
    <odxf>
      <font>
        <sz val="10"/>
        <color auto="1"/>
      </font>
    </odxf>
    <ndxf>
      <font>
        <sz val="10"/>
        <color auto="1"/>
      </font>
    </ndxf>
  </rcc>
  <rcc rId="12103" sId="3" odxf="1" dxf="1">
    <nc r="AY217">
      <v>0</v>
    </nc>
    <odxf>
      <font>
        <sz val="10"/>
        <color auto="1"/>
      </font>
    </odxf>
    <ndxf>
      <font>
        <sz val="10"/>
        <color auto="1"/>
      </font>
    </ndxf>
  </rcc>
  <rcc rId="12104" sId="3" odxf="1" dxf="1">
    <nc r="AZ217">
      <v>0</v>
    </nc>
    <odxf>
      <font>
        <sz val="10"/>
        <color auto="1"/>
      </font>
    </odxf>
    <ndxf>
      <font>
        <sz val="10"/>
        <color auto="1"/>
      </font>
    </ndxf>
  </rcc>
  <rcc rId="12105" sId="3" odxf="1" dxf="1">
    <nc r="BA2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106" sId="3" odxf="1" dxf="1">
    <nc r="BB217">
      <v>0</v>
    </nc>
    <odxf>
      <font>
        <sz val="10"/>
        <color auto="1"/>
      </font>
    </odxf>
    <ndxf>
      <font>
        <sz val="10"/>
        <color auto="1"/>
      </font>
    </ndxf>
  </rcc>
  <rcc rId="12107" sId="3" odxf="1" dxf="1">
    <nc r="BC2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108" sId="3" odxf="1" dxf="1">
    <nc r="BD217">
      <v>0</v>
    </nc>
    <odxf>
      <font>
        <sz val="10"/>
        <color auto="1"/>
      </font>
    </odxf>
    <ndxf>
      <font>
        <sz val="10"/>
        <color auto="1"/>
      </font>
    </ndxf>
  </rcc>
  <rcc rId="12109" sId="3" odxf="1" dxf="1">
    <nc r="BE2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110" sId="3" odxf="1" dxf="1">
    <nc r="BF217">
      <v>20.3</v>
    </nc>
    <odxf>
      <font>
        <sz val="10"/>
        <color auto="1"/>
      </font>
    </odxf>
    <ndxf>
      <font>
        <sz val="10"/>
        <color auto="1"/>
      </font>
    </ndxf>
  </rcc>
  <rcc rId="12111" sId="3" odxf="1" dxf="1">
    <nc r="BG217">
      <v>131.30000000000001</v>
    </nc>
    <odxf>
      <font>
        <sz val="10"/>
        <color auto="1"/>
      </font>
    </odxf>
    <ndxf>
      <font>
        <sz val="10"/>
        <color auto="1"/>
      </font>
    </ndxf>
  </rcc>
  <rcc rId="12112" sId="3" odxf="1" dxf="1">
    <nc r="BH217">
      <v>0</v>
    </nc>
    <odxf>
      <font>
        <sz val="10"/>
        <color auto="1"/>
      </font>
    </odxf>
    <ndxf>
      <font>
        <sz val="10"/>
        <color auto="1"/>
      </font>
    </ndxf>
  </rcc>
  <rfmt sheetId="3" sqref="A217:XFD217" start="0" length="0">
    <dxf>
      <alignment vertical="center" wrapText="1"/>
    </dxf>
  </rfmt>
  <rfmt sheetId="3" sqref="A218" start="0" length="0">
    <dxf>
      <font>
        <sz val="10"/>
        <color auto="1"/>
      </font>
    </dxf>
  </rfmt>
  <rfmt sheetId="3" sqref="B218" start="0" length="0">
    <dxf>
      <font>
        <sz val="10"/>
        <color auto="1"/>
      </font>
    </dxf>
  </rfmt>
  <rfmt sheetId="3" sqref="C218" start="0" length="0">
    <dxf>
      <font>
        <sz val="10"/>
        <color auto="1"/>
      </font>
    </dxf>
  </rfmt>
  <rfmt sheetId="3" sqref="D218" start="0" length="0">
    <dxf>
      <font>
        <sz val="10"/>
        <color auto="1"/>
      </font>
    </dxf>
  </rfmt>
  <rcc rId="12113" sId="3" odxf="1" dxf="1">
    <oc r="E218" t="inlineStr">
      <is>
        <t>NMĐMT DẦU TIẾNG 3</t>
      </is>
    </oc>
    <nc r="E218" t="inlineStr">
      <is>
        <t>NMĐMT DẦU TIẾNG 2</t>
      </is>
    </nc>
    <odxf>
      <font>
        <sz val="10"/>
        <color auto="1"/>
      </font>
    </odxf>
    <ndxf>
      <font>
        <sz val="10"/>
        <color auto="1"/>
      </font>
    </ndxf>
  </rcc>
  <rfmt sheetId="3" sqref="F218" start="0" length="0">
    <dxf>
      <font>
        <sz val="10"/>
        <color auto="1"/>
      </font>
    </dxf>
  </rfmt>
  <rcc rId="12114" sId="3" odxf="1" dxf="1">
    <nc r="G21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115" sId="3" odxf="1" dxf="1">
    <nc r="H218">
      <v>703.1</v>
    </nc>
    <odxf>
      <font>
        <sz val="10"/>
        <color auto="1"/>
      </font>
    </odxf>
    <ndxf>
      <font>
        <sz val="10"/>
        <color auto="1"/>
      </font>
    </ndxf>
  </rcc>
  <rfmt sheetId="3" sqref="I218" start="0" length="0">
    <dxf>
      <font>
        <sz val="10"/>
        <color auto="1"/>
      </font>
    </dxf>
  </rfmt>
  <rcc rId="12116" sId="3" odxf="1" dxf="1">
    <nc r="J218">
      <v>0.4</v>
    </nc>
    <odxf>
      <font>
        <sz val="10"/>
        <color auto="1"/>
      </font>
    </odxf>
    <ndxf>
      <font>
        <sz val="10"/>
        <color auto="1"/>
      </font>
    </ndxf>
  </rcc>
  <rcc rId="12117" sId="3" odxf="1" dxf="1">
    <nc r="K218">
      <v>0.4</v>
    </nc>
    <odxf>
      <font>
        <sz val="10"/>
        <color auto="1"/>
      </font>
    </odxf>
    <ndxf>
      <font>
        <sz val="10"/>
        <color auto="1"/>
      </font>
    </ndxf>
  </rcc>
  <rcc rId="12118" sId="3" odxf="1" dxf="1">
    <nc r="L218">
      <v>0.4</v>
    </nc>
    <odxf>
      <font>
        <sz val="10"/>
        <color auto="1"/>
      </font>
    </odxf>
    <ndxf>
      <font>
        <sz val="10"/>
        <color auto="1"/>
      </font>
    </ndxf>
  </rcc>
  <rcc rId="12119" sId="3" odxf="1" dxf="1">
    <nc r="M218">
      <v>0.4</v>
    </nc>
    <odxf>
      <font>
        <sz val="10"/>
        <color auto="1"/>
      </font>
    </odxf>
    <ndxf>
      <font>
        <sz val="10"/>
        <color auto="1"/>
      </font>
    </ndxf>
  </rcc>
  <rcc rId="12120" sId="3" odxf="1" dxf="1">
    <nc r="N218">
      <v>0.4</v>
    </nc>
    <odxf>
      <font>
        <sz val="10"/>
        <color auto="1"/>
      </font>
    </odxf>
    <ndxf>
      <font>
        <sz val="10"/>
        <color auto="1"/>
      </font>
    </ndxf>
  </rcc>
  <rcc rId="12121" sId="3" odxf="1" dxf="1">
    <nc r="O218">
      <v>0.4</v>
    </nc>
    <odxf>
      <font>
        <sz val="10"/>
        <color auto="1"/>
      </font>
    </odxf>
    <ndxf>
      <font>
        <sz val="10"/>
        <color auto="1"/>
      </font>
    </ndxf>
  </rcc>
  <rcc rId="12122" sId="3" odxf="1" dxf="1">
    <nc r="P218">
      <v>0.4</v>
    </nc>
    <odxf>
      <font>
        <sz val="10"/>
        <color auto="1"/>
      </font>
    </odxf>
    <ndxf>
      <font>
        <sz val="10"/>
        <color auto="1"/>
      </font>
    </ndxf>
  </rcc>
  <rcc rId="12123" sId="3" odxf="1" dxf="1">
    <nc r="Q218">
      <v>0.4</v>
    </nc>
    <odxf>
      <font>
        <sz val="10"/>
        <color auto="1"/>
      </font>
    </odxf>
    <ndxf>
      <font>
        <sz val="10"/>
        <color auto="1"/>
      </font>
    </ndxf>
  </rcc>
  <rcc rId="12124" sId="3" odxf="1" dxf="1">
    <nc r="R218">
      <v>0.4</v>
    </nc>
    <odxf>
      <font>
        <sz val="10"/>
        <color auto="1"/>
      </font>
    </odxf>
    <ndxf>
      <font>
        <sz val="10"/>
        <color auto="1"/>
      </font>
    </ndxf>
  </rcc>
  <rcc rId="12125" sId="3" odxf="1" dxf="1">
    <nc r="S218">
      <v>0.4</v>
    </nc>
    <odxf>
      <font>
        <sz val="10"/>
        <color auto="1"/>
      </font>
    </odxf>
    <ndxf>
      <font>
        <sz val="10"/>
        <color auto="1"/>
      </font>
    </ndxf>
  </rcc>
  <rcc rId="12126" sId="3" odxf="1" dxf="1">
    <nc r="T218">
      <v>0.4</v>
    </nc>
    <odxf>
      <font>
        <sz val="10"/>
        <color auto="1"/>
      </font>
    </odxf>
    <ndxf>
      <font>
        <sz val="10"/>
        <color auto="1"/>
      </font>
    </ndxf>
  </rcc>
  <rcc rId="12127" sId="3" odxf="1" dxf="1">
    <nc r="U218">
      <v>0.7</v>
    </nc>
    <odxf>
      <font>
        <sz val="10"/>
        <color auto="1"/>
      </font>
    </odxf>
    <ndxf>
      <font>
        <sz val="10"/>
        <color auto="1"/>
      </font>
    </ndxf>
  </rcc>
  <rcc rId="12128" sId="3" odxf="1" dxf="1">
    <nc r="V218">
      <v>8.1999999999999993</v>
    </nc>
    <odxf>
      <font>
        <sz val="10"/>
        <color auto="1"/>
      </font>
    </odxf>
    <ndxf>
      <font>
        <sz val="10"/>
        <color auto="1"/>
      </font>
    </ndxf>
  </rcc>
  <rcc rId="12129" sId="3" odxf="1" dxf="1">
    <nc r="W218">
      <v>23.3</v>
    </nc>
    <odxf>
      <font>
        <sz val="10"/>
        <color auto="1"/>
      </font>
    </odxf>
    <ndxf>
      <font>
        <sz val="10"/>
        <color auto="1"/>
      </font>
    </ndxf>
  </rcc>
  <rcc rId="12130" sId="3" odxf="1" dxf="1">
    <nc r="X218">
      <v>33.6</v>
    </nc>
    <odxf>
      <font>
        <sz val="10"/>
        <color auto="1"/>
      </font>
    </odxf>
    <ndxf>
      <font>
        <sz val="10"/>
        <color auto="1"/>
      </font>
    </ndxf>
  </rcc>
  <rcc rId="12131" sId="3" odxf="1" dxf="1">
    <nc r="Y218">
      <v>32.9</v>
    </nc>
    <odxf>
      <font>
        <sz val="10"/>
        <color auto="1"/>
      </font>
    </odxf>
    <ndxf>
      <font>
        <sz val="10"/>
        <color auto="1"/>
      </font>
    </ndxf>
  </rcc>
  <rcc rId="12132" sId="3" odxf="1" dxf="1">
    <nc r="Z218">
      <v>63.9</v>
    </nc>
    <odxf>
      <font>
        <sz val="10"/>
        <color auto="1"/>
      </font>
    </odxf>
    <ndxf>
      <font>
        <sz val="10"/>
        <color auto="1"/>
      </font>
    </ndxf>
  </rcc>
  <rcc rId="12133" sId="3" odxf="1" dxf="1">
    <nc r="AA218">
      <v>42.1</v>
    </nc>
    <odxf>
      <font>
        <sz val="10"/>
        <color auto="1"/>
      </font>
    </odxf>
    <ndxf>
      <font>
        <sz val="10"/>
        <color auto="1"/>
      </font>
    </ndxf>
  </rcc>
  <rcc rId="12134" sId="3" odxf="1" dxf="1">
    <nc r="AB218">
      <v>77.7</v>
    </nc>
    <odxf>
      <font>
        <sz val="10"/>
        <color auto="1"/>
      </font>
    </odxf>
    <ndxf>
      <font>
        <sz val="10"/>
        <color auto="1"/>
      </font>
    </ndxf>
  </rcc>
  <rcc rId="12135" sId="3" odxf="1" dxf="1">
    <nc r="AC218">
      <v>143.30000000000001</v>
    </nc>
    <odxf>
      <font>
        <sz val="10"/>
        <color auto="1"/>
      </font>
    </odxf>
    <ndxf>
      <font>
        <sz val="10"/>
        <color auto="1"/>
      </font>
    </ndxf>
  </rcc>
  <rcc rId="12136" sId="3" odxf="1" dxf="1">
    <nc r="AD218">
      <v>157.4</v>
    </nc>
    <odxf>
      <font>
        <sz val="10"/>
        <color auto="1"/>
      </font>
    </odxf>
    <ndxf>
      <font>
        <sz val="10"/>
        <color auto="1"/>
      </font>
    </ndxf>
  </rcc>
  <rcc rId="12137" sId="3" odxf="1" dxf="1">
    <nc r="AE218">
      <v>150.9</v>
    </nc>
    <odxf>
      <font>
        <sz val="10"/>
        <color auto="1"/>
      </font>
    </odxf>
    <ndxf>
      <font>
        <sz val="10"/>
        <color auto="1"/>
      </font>
    </ndxf>
  </rcc>
  <rcc rId="12138" sId="3" odxf="1" dxf="1">
    <nc r="AF218">
      <v>128</v>
    </nc>
    <odxf>
      <font>
        <sz val="10"/>
        <color auto="1"/>
      </font>
    </odxf>
    <ndxf>
      <font>
        <sz val="10"/>
        <color auto="1"/>
      </font>
    </ndxf>
  </rcc>
  <rcc rId="12139" sId="3" odxf="1" dxf="1">
    <nc r="AG218">
      <v>40.200000000000003</v>
    </nc>
    <odxf>
      <font>
        <sz val="10"/>
        <color auto="1"/>
      </font>
    </odxf>
    <ndxf>
      <font>
        <sz val="10"/>
        <color auto="1"/>
      </font>
    </ndxf>
  </rcc>
  <rcc rId="12140" sId="3" odxf="1" dxf="1">
    <nc r="AH218">
      <v>92</v>
    </nc>
    <odxf>
      <font>
        <sz val="10"/>
        <color auto="1"/>
      </font>
    </odxf>
    <ndxf>
      <font>
        <sz val="10"/>
        <color auto="1"/>
      </font>
    </ndxf>
  </rcc>
  <rcc rId="12141" sId="3" odxf="1" dxf="1">
    <nc r="AI218">
      <v>158.80000000000001</v>
    </nc>
    <odxf>
      <font>
        <sz val="10"/>
        <color auto="1"/>
      </font>
    </odxf>
    <ndxf>
      <font>
        <sz val="10"/>
        <color auto="1"/>
      </font>
    </ndxf>
  </rcc>
  <rcc rId="12142" sId="3" odxf="1" dxf="1">
    <nc r="AJ218">
      <v>109.7</v>
    </nc>
    <odxf>
      <font>
        <sz val="10"/>
        <color auto="1"/>
      </font>
    </odxf>
    <ndxf>
      <font>
        <sz val="10"/>
        <color auto="1"/>
      </font>
    </ndxf>
  </rcc>
  <rcc rId="12143" sId="3" odxf="1" dxf="1">
    <nc r="AK218">
      <v>68.8</v>
    </nc>
    <odxf>
      <font>
        <sz val="10"/>
        <color auto="1"/>
      </font>
    </odxf>
    <ndxf>
      <font>
        <sz val="10"/>
        <color auto="1"/>
      </font>
    </ndxf>
  </rcc>
  <rcc rId="12144" sId="3" odxf="1" dxf="1">
    <nc r="AL218">
      <v>51.1</v>
    </nc>
    <odxf>
      <font>
        <sz val="10"/>
        <color auto="1"/>
      </font>
    </odxf>
    <ndxf>
      <font>
        <sz val="10"/>
        <color auto="1"/>
      </font>
    </ndxf>
  </rcc>
  <rcc rId="12145" sId="3" odxf="1" dxf="1">
    <nc r="AM218">
      <v>11.3</v>
    </nc>
    <odxf>
      <font>
        <sz val="10"/>
        <color auto="1"/>
      </font>
    </odxf>
    <ndxf>
      <font>
        <sz val="10"/>
        <color auto="1"/>
      </font>
    </ndxf>
  </rcc>
  <rcc rId="12146" sId="3" odxf="1" dxf="1">
    <nc r="AN218">
      <v>46.5</v>
    </nc>
    <odxf>
      <font>
        <sz val="10"/>
        <color auto="1"/>
      </font>
    </odxf>
    <ndxf>
      <font>
        <sz val="10"/>
        <color auto="1"/>
      </font>
    </ndxf>
  </rcc>
  <rcc rId="12147" sId="3" odxf="1" dxf="1">
    <nc r="AO218">
      <v>19.7</v>
    </nc>
    <odxf>
      <font>
        <sz val="10"/>
        <color auto="1"/>
      </font>
    </odxf>
    <ndxf>
      <font>
        <sz val="10"/>
        <color auto="1"/>
      </font>
    </ndxf>
  </rcc>
  <rcc rId="12148" sId="3" odxf="1" dxf="1">
    <nc r="AP218">
      <v>34.9</v>
    </nc>
    <odxf>
      <font>
        <sz val="10"/>
        <color auto="1"/>
      </font>
    </odxf>
    <ndxf>
      <font>
        <sz val="10"/>
        <color auto="1"/>
      </font>
    </ndxf>
  </rcc>
  <rcc rId="12149" sId="3" odxf="1" dxf="1">
    <nc r="AQ218">
      <v>11.4</v>
    </nc>
    <odxf>
      <font>
        <sz val="10"/>
        <color auto="1"/>
      </font>
    </odxf>
    <ndxf>
      <font>
        <sz val="10"/>
        <color auto="1"/>
      </font>
    </ndxf>
  </rcc>
  <rcc rId="12150" sId="3" odxf="1" dxf="1">
    <nc r="AR218">
      <v>0.3</v>
    </nc>
    <odxf>
      <font>
        <sz val="10"/>
        <color auto="1"/>
      </font>
    </odxf>
    <ndxf>
      <font>
        <sz val="10"/>
        <color auto="1"/>
      </font>
    </ndxf>
  </rcc>
  <rcc rId="12151" sId="3" odxf="1" dxf="1">
    <nc r="AS218">
      <v>0.4</v>
    </nc>
    <odxf>
      <font>
        <sz val="10"/>
        <color auto="1"/>
      </font>
    </odxf>
    <ndxf>
      <font>
        <sz val="10"/>
        <color auto="1"/>
      </font>
    </ndxf>
  </rcc>
  <rcc rId="12152" sId="3" odxf="1" dxf="1">
    <nc r="AT218">
      <v>0.3</v>
    </nc>
    <odxf>
      <font>
        <sz val="10"/>
        <color auto="1"/>
      </font>
    </odxf>
    <ndxf>
      <font>
        <sz val="10"/>
        <color auto="1"/>
      </font>
    </ndxf>
  </rcc>
  <rcc rId="12153" sId="3" odxf="1" dxf="1">
    <nc r="AU218">
      <v>0.3</v>
    </nc>
    <odxf>
      <font>
        <sz val="10"/>
        <color auto="1"/>
      </font>
    </odxf>
    <ndxf>
      <font>
        <sz val="10"/>
        <color auto="1"/>
      </font>
    </ndxf>
  </rcc>
  <rcc rId="12154" sId="3" odxf="1" dxf="1">
    <nc r="AV218">
      <v>0.3</v>
    </nc>
    <odxf>
      <font>
        <sz val="10"/>
        <color auto="1"/>
      </font>
    </odxf>
    <ndxf>
      <font>
        <sz val="10"/>
        <color auto="1"/>
      </font>
    </ndxf>
  </rcc>
  <rcc rId="12155" sId="3" odxf="1" dxf="1">
    <nc r="AW218">
      <v>0.3</v>
    </nc>
    <odxf>
      <font>
        <sz val="10"/>
        <color auto="1"/>
      </font>
    </odxf>
    <ndxf>
      <font>
        <sz val="10"/>
        <color auto="1"/>
      </font>
    </ndxf>
  </rcc>
  <rcc rId="12156" sId="3" odxf="1" dxf="1">
    <nc r="AX218">
      <v>0.3</v>
    </nc>
    <odxf>
      <font>
        <sz val="10"/>
        <color auto="1"/>
      </font>
    </odxf>
    <ndxf>
      <font>
        <sz val="10"/>
        <color auto="1"/>
      </font>
    </ndxf>
  </rcc>
  <rcc rId="12157" sId="3" odxf="1" dxf="1">
    <nc r="AY218">
      <v>0.3</v>
    </nc>
    <odxf>
      <font>
        <sz val="10"/>
        <color auto="1"/>
      </font>
    </odxf>
    <ndxf>
      <font>
        <sz val="10"/>
        <color auto="1"/>
      </font>
    </ndxf>
  </rcc>
  <rcc rId="12158" sId="3" odxf="1" dxf="1">
    <nc r="AZ218">
      <v>0.3</v>
    </nc>
    <odxf>
      <font>
        <sz val="10"/>
        <color auto="1"/>
      </font>
    </odxf>
    <ndxf>
      <font>
        <sz val="10"/>
        <color auto="1"/>
      </font>
    </ndxf>
  </rcc>
  <rcc rId="12159" sId="3" odxf="1" dxf="1">
    <nc r="BA2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160" sId="3" odxf="1" dxf="1">
    <nc r="BB218">
      <v>0.3</v>
    </nc>
    <odxf>
      <font>
        <sz val="10"/>
        <color auto="1"/>
      </font>
    </odxf>
    <ndxf>
      <font>
        <sz val="10"/>
        <color auto="1"/>
      </font>
    </ndxf>
  </rcc>
  <rcc rId="12161" sId="3" odxf="1" dxf="1">
    <nc r="BC2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162" sId="3" odxf="1" dxf="1">
    <nc r="BD218">
      <v>0.3</v>
    </nc>
    <odxf>
      <font>
        <sz val="10"/>
        <color auto="1"/>
      </font>
    </odxf>
    <ndxf>
      <font>
        <sz val="10"/>
        <color auto="1"/>
      </font>
    </ndxf>
  </rcc>
  <rcc rId="12163" sId="3" odxf="1" dxf="1">
    <nc r="BE2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164" sId="3" odxf="1" dxf="1">
    <nc r="BF218">
      <v>29.3</v>
    </nc>
    <odxf>
      <font>
        <sz val="10"/>
        <color auto="1"/>
      </font>
    </odxf>
    <ndxf>
      <font>
        <sz val="10"/>
        <color auto="1"/>
      </font>
    </ndxf>
  </rcc>
  <rcc rId="12165" sId="3" odxf="1" dxf="1">
    <nc r="BG218">
      <v>169.6</v>
    </nc>
    <odxf>
      <font>
        <sz val="10"/>
        <color auto="1"/>
      </font>
    </odxf>
    <ndxf>
      <font>
        <sz val="10"/>
        <color auto="1"/>
      </font>
    </ndxf>
  </rcc>
  <rcc rId="12166" sId="3" odxf="1" dxf="1">
    <nc r="BH218">
      <v>0.2</v>
    </nc>
    <odxf>
      <font>
        <sz val="10"/>
        <color auto="1"/>
      </font>
    </odxf>
    <ndxf>
      <font>
        <sz val="10"/>
        <color auto="1"/>
      </font>
    </ndxf>
  </rcc>
  <rfmt sheetId="3" sqref="A218:XFD218" start="0" length="0">
    <dxf>
      <alignment vertical="center" wrapText="1"/>
    </dxf>
  </rfmt>
  <rfmt sheetId="3" sqref="A219" start="0" length="0">
    <dxf>
      <font>
        <sz val="10"/>
        <color auto="1"/>
      </font>
    </dxf>
  </rfmt>
  <rfmt sheetId="3" sqref="B219" start="0" length="0">
    <dxf>
      <font>
        <sz val="10"/>
        <color auto="1"/>
      </font>
    </dxf>
  </rfmt>
  <rfmt sheetId="3" sqref="C219" start="0" length="0">
    <dxf>
      <font>
        <sz val="10"/>
        <color auto="1"/>
      </font>
    </dxf>
  </rfmt>
  <rfmt sheetId="3" sqref="D219" start="0" length="0">
    <dxf>
      <font>
        <sz val="10"/>
        <color auto="1"/>
      </font>
    </dxf>
  </rfmt>
  <rcc rId="12167" sId="3" odxf="1" dxf="1">
    <oc r="E219" t="inlineStr">
      <is>
        <t>NMĐMT DẦU TIẾNG 3</t>
      </is>
    </oc>
    <nc r="E219" t="inlineStr">
      <is>
        <t>NMĐMT DẦU TIẾNG 2</t>
      </is>
    </nc>
    <odxf>
      <font>
        <sz val="10"/>
        <color auto="1"/>
      </font>
    </odxf>
    <ndxf>
      <font>
        <sz val="10"/>
        <color auto="1"/>
      </font>
    </ndxf>
  </rcc>
  <rfmt sheetId="3" sqref="F219" start="0" length="0">
    <dxf>
      <font>
        <sz val="10"/>
        <color auto="1"/>
      </font>
    </dxf>
  </rfmt>
  <rcc rId="12168" sId="3" odxf="1" dxf="1">
    <nc r="G21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169" sId="3" odxf="1" dxf="1">
    <nc r="H219">
      <v>703.1</v>
    </nc>
    <odxf>
      <font>
        <sz val="10"/>
        <color auto="1"/>
      </font>
    </odxf>
    <ndxf>
      <font>
        <sz val="10"/>
        <color auto="1"/>
      </font>
    </ndxf>
  </rcc>
  <rfmt sheetId="3" sqref="I219" start="0" length="0">
    <dxf>
      <font>
        <sz val="10"/>
        <color auto="1"/>
      </font>
    </dxf>
  </rfmt>
  <rcc rId="12170" sId="3" odxf="1" dxf="1">
    <nc r="J219">
      <v>1</v>
    </nc>
    <odxf>
      <font>
        <sz val="10"/>
        <color auto="1"/>
      </font>
    </odxf>
    <ndxf>
      <font>
        <sz val="10"/>
        <color auto="1"/>
      </font>
    </ndxf>
  </rcc>
  <rcc rId="12171" sId="3" odxf="1" dxf="1">
    <nc r="K219">
      <v>1</v>
    </nc>
    <odxf>
      <font>
        <sz val="10"/>
        <color auto="1"/>
      </font>
    </odxf>
    <ndxf>
      <font>
        <sz val="10"/>
        <color auto="1"/>
      </font>
    </ndxf>
  </rcc>
  <rcc rId="12172" sId="3" odxf="1" dxf="1">
    <nc r="L219">
      <v>1</v>
    </nc>
    <odxf>
      <font>
        <sz val="10"/>
        <color auto="1"/>
      </font>
    </odxf>
    <ndxf>
      <font>
        <sz val="10"/>
        <color auto="1"/>
      </font>
    </ndxf>
  </rcc>
  <rcc rId="12173" sId="3" odxf="1" dxf="1">
    <nc r="M219">
      <v>1</v>
    </nc>
    <odxf>
      <font>
        <sz val="10"/>
        <color auto="1"/>
      </font>
    </odxf>
    <ndxf>
      <font>
        <sz val="10"/>
        <color auto="1"/>
      </font>
    </ndxf>
  </rcc>
  <rcc rId="12174" sId="3" odxf="1" dxf="1">
    <nc r="N219">
      <v>1</v>
    </nc>
    <odxf>
      <font>
        <sz val="10"/>
        <color auto="1"/>
      </font>
    </odxf>
    <ndxf>
      <font>
        <sz val="10"/>
        <color auto="1"/>
      </font>
    </ndxf>
  </rcc>
  <rcc rId="12175" sId="3" odxf="1" dxf="1">
    <nc r="O219">
      <v>-1</v>
    </nc>
    <odxf>
      <font>
        <sz val="10"/>
        <color auto="1"/>
      </font>
    </odxf>
    <ndxf>
      <font>
        <sz val="10"/>
        <color auto="1"/>
      </font>
    </ndxf>
  </rcc>
  <rcc rId="12176" sId="3" odxf="1" dxf="1">
    <nc r="P219">
      <v>-1</v>
    </nc>
    <odxf>
      <font>
        <sz val="10"/>
        <color auto="1"/>
      </font>
    </odxf>
    <ndxf>
      <font>
        <sz val="10"/>
        <color auto="1"/>
      </font>
    </ndxf>
  </rcc>
  <rcc rId="12177" sId="3" odxf="1" dxf="1">
    <nc r="Q219">
      <v>-1</v>
    </nc>
    <odxf>
      <font>
        <sz val="10"/>
        <color auto="1"/>
      </font>
    </odxf>
    <ndxf>
      <font>
        <sz val="10"/>
        <color auto="1"/>
      </font>
    </ndxf>
  </rcc>
  <rcc rId="12178" sId="3" odxf="1" dxf="1">
    <nc r="R219">
      <v>-1</v>
    </nc>
    <odxf>
      <font>
        <sz val="10"/>
        <color auto="1"/>
      </font>
    </odxf>
    <ndxf>
      <font>
        <sz val="10"/>
        <color auto="1"/>
      </font>
    </ndxf>
  </rcc>
  <rcc rId="12179" sId="3" odxf="1" dxf="1">
    <nc r="S219">
      <v>-1</v>
    </nc>
    <odxf>
      <font>
        <sz val="10"/>
        <color auto="1"/>
      </font>
    </odxf>
    <ndxf>
      <font>
        <sz val="10"/>
        <color auto="1"/>
      </font>
    </ndxf>
  </rcc>
  <rcc rId="12180" sId="3" odxf="1" dxf="1">
    <nc r="T219">
      <v>-1</v>
    </nc>
    <odxf>
      <font>
        <sz val="10"/>
        <color auto="1"/>
      </font>
    </odxf>
    <ndxf>
      <font>
        <sz val="10"/>
        <color auto="1"/>
      </font>
    </ndxf>
  </rcc>
  <rcc rId="12181" sId="3" odxf="1" dxf="1">
    <nc r="U219">
      <v>-0.8</v>
    </nc>
    <odxf>
      <font>
        <sz val="10"/>
        <color auto="1"/>
      </font>
    </odxf>
    <ndxf>
      <font>
        <sz val="10"/>
        <color auto="1"/>
      </font>
    </ndxf>
  </rcc>
  <rcc rId="12182" sId="3" odxf="1" dxf="1">
    <nc r="V219">
      <v>-0.4</v>
    </nc>
    <odxf>
      <font>
        <sz val="10"/>
        <color auto="1"/>
      </font>
    </odxf>
    <ndxf>
      <font>
        <sz val="10"/>
        <color auto="1"/>
      </font>
    </ndxf>
  </rcc>
  <rcc rId="12183" sId="3" odxf="1" dxf="1">
    <nc r="W219">
      <v>0.2</v>
    </nc>
    <odxf>
      <font>
        <sz val="10"/>
        <color auto="1"/>
      </font>
    </odxf>
    <ndxf>
      <font>
        <sz val="10"/>
        <color auto="1"/>
      </font>
    </ndxf>
  </rcc>
  <rcc rId="12184" sId="3" odxf="1" dxf="1">
    <nc r="X219">
      <v>1</v>
    </nc>
    <odxf>
      <font>
        <sz val="10"/>
        <color auto="1"/>
      </font>
    </odxf>
    <ndxf>
      <font>
        <sz val="10"/>
        <color auto="1"/>
      </font>
    </ndxf>
  </rcc>
  <rcc rId="12185" sId="3" odxf="1" dxf="1">
    <nc r="Y219">
      <v>-9.4</v>
    </nc>
    <odxf>
      <font>
        <sz val="10"/>
        <color auto="1"/>
      </font>
    </odxf>
    <ndxf>
      <font>
        <sz val="10"/>
        <color auto="1"/>
      </font>
    </ndxf>
  </rcc>
  <rcc rId="12186" sId="3" odxf="1" dxf="1">
    <nc r="Z219">
      <v>-17.399999999999999</v>
    </nc>
    <odxf>
      <font>
        <sz val="10"/>
        <color auto="1"/>
      </font>
    </odxf>
    <ndxf>
      <font>
        <sz val="10"/>
        <color auto="1"/>
      </font>
    </ndxf>
  </rcc>
  <rcc rId="12187" sId="3" odxf="1" dxf="1">
    <nc r="AA219">
      <v>14</v>
    </nc>
    <odxf>
      <font>
        <sz val="10"/>
        <color auto="1"/>
      </font>
    </odxf>
    <ndxf>
      <font>
        <sz val="10"/>
        <color auto="1"/>
      </font>
    </ndxf>
  </rcc>
  <rcc rId="12188" sId="3" odxf="1" dxf="1">
    <nc r="AB219">
      <v>2.2000000000000002</v>
    </nc>
    <odxf>
      <font>
        <sz val="10"/>
        <color auto="1"/>
      </font>
    </odxf>
    <ndxf>
      <font>
        <sz val="10"/>
        <color auto="1"/>
      </font>
    </ndxf>
  </rcc>
  <rcc rId="12189" sId="3" odxf="1" dxf="1">
    <nc r="AC219">
      <v>7.4</v>
    </nc>
    <odxf>
      <font>
        <sz val="10"/>
        <color auto="1"/>
      </font>
    </odxf>
    <ndxf>
      <font>
        <sz val="10"/>
        <color auto="1"/>
      </font>
    </ndxf>
  </rcc>
  <rcc rId="12190" sId="3" odxf="1" dxf="1">
    <nc r="AD219">
      <v>8.4</v>
    </nc>
    <odxf>
      <font>
        <sz val="10"/>
        <color auto="1"/>
      </font>
    </odxf>
    <ndxf>
      <font>
        <sz val="10"/>
        <color auto="1"/>
      </font>
    </ndxf>
  </rcc>
  <rcc rId="12191" sId="3" odxf="1" dxf="1">
    <nc r="AE219">
      <v>14.8</v>
    </nc>
    <odxf>
      <font>
        <sz val="10"/>
        <color auto="1"/>
      </font>
    </odxf>
    <ndxf>
      <font>
        <sz val="10"/>
        <color auto="1"/>
      </font>
    </ndxf>
  </rcc>
  <rcc rId="12192" sId="3" odxf="1" dxf="1">
    <nc r="AF219">
      <v>13.9</v>
    </nc>
    <odxf>
      <font>
        <sz val="10"/>
        <color auto="1"/>
      </font>
    </odxf>
    <ndxf>
      <font>
        <sz val="10"/>
        <color auto="1"/>
      </font>
    </ndxf>
  </rcc>
  <rcc rId="12193" sId="3" odxf="1" dxf="1">
    <nc r="AG219">
      <v>1</v>
    </nc>
    <odxf>
      <font>
        <sz val="10"/>
        <color auto="1"/>
      </font>
    </odxf>
    <ndxf>
      <font>
        <sz val="10"/>
        <color auto="1"/>
      </font>
    </ndxf>
  </rcc>
  <rcc rId="12194" sId="3" odxf="1" dxf="1">
    <nc r="AH219">
      <v>7.7</v>
    </nc>
    <odxf>
      <font>
        <sz val="10"/>
        <color auto="1"/>
      </font>
    </odxf>
    <ndxf>
      <font>
        <sz val="10"/>
        <color auto="1"/>
      </font>
    </ndxf>
  </rcc>
  <rcc rId="12195" sId="3" odxf="1" dxf="1">
    <nc r="AI219">
      <v>27.4</v>
    </nc>
    <odxf>
      <font>
        <sz val="10"/>
        <color auto="1"/>
      </font>
    </odxf>
    <ndxf>
      <font>
        <sz val="10"/>
        <color auto="1"/>
      </font>
    </ndxf>
  </rcc>
  <rcc rId="12196" sId="3" odxf="1" dxf="1">
    <nc r="AJ219">
      <v>12</v>
    </nc>
    <odxf>
      <font>
        <sz val="10"/>
        <color auto="1"/>
      </font>
    </odxf>
    <ndxf>
      <font>
        <sz val="10"/>
        <color auto="1"/>
      </font>
    </ndxf>
  </rcc>
  <rcc rId="12197" sId="3" odxf="1" dxf="1">
    <nc r="AK219">
      <v>5.0999999999999996</v>
    </nc>
    <odxf>
      <font>
        <sz val="10"/>
        <color auto="1"/>
      </font>
    </odxf>
    <ndxf>
      <font>
        <sz val="10"/>
        <color auto="1"/>
      </font>
    </ndxf>
  </rcc>
  <rcc rId="12198" sId="3" odxf="1" dxf="1">
    <nc r="AL219">
      <v>1.6</v>
    </nc>
    <odxf>
      <font>
        <sz val="10"/>
        <color auto="1"/>
      </font>
    </odxf>
    <ndxf>
      <font>
        <sz val="10"/>
        <color auto="1"/>
      </font>
    </ndxf>
  </rcc>
  <rcc rId="12199" sId="3" odxf="1" dxf="1">
    <nc r="AM219">
      <v>0.3</v>
    </nc>
    <odxf>
      <font>
        <sz val="10"/>
        <color auto="1"/>
      </font>
    </odxf>
    <ndxf>
      <font>
        <sz val="10"/>
        <color auto="1"/>
      </font>
    </ndxf>
  </rcc>
  <rcc rId="12200" sId="3" odxf="1" dxf="1">
    <nc r="AN219">
      <v>2</v>
    </nc>
    <odxf>
      <font>
        <sz val="10"/>
        <color auto="1"/>
      </font>
    </odxf>
    <ndxf>
      <font>
        <sz val="10"/>
        <color auto="1"/>
      </font>
    </ndxf>
  </rcc>
  <rcc rId="12201" sId="3" odxf="1" dxf="1">
    <nc r="AO219">
      <v>7.9</v>
    </nc>
    <odxf>
      <font>
        <sz val="10"/>
        <color auto="1"/>
      </font>
    </odxf>
    <ndxf>
      <font>
        <sz val="10"/>
        <color auto="1"/>
      </font>
    </ndxf>
  </rcc>
  <rcc rId="12202" sId="3" odxf="1" dxf="1">
    <nc r="AP219">
      <v>7</v>
    </nc>
    <odxf>
      <font>
        <sz val="10"/>
        <color auto="1"/>
      </font>
    </odxf>
    <ndxf>
      <font>
        <sz val="10"/>
        <color auto="1"/>
      </font>
    </ndxf>
  </rcc>
  <rcc rId="12203" sId="3" odxf="1" dxf="1">
    <nc r="AQ219">
      <v>0.4</v>
    </nc>
    <odxf>
      <font>
        <sz val="10"/>
        <color auto="1"/>
      </font>
    </odxf>
    <ndxf>
      <font>
        <sz val="10"/>
        <color auto="1"/>
      </font>
    </ndxf>
  </rcc>
  <rcc rId="12204" sId="3" odxf="1" dxf="1">
    <nc r="AR219">
      <v>0.4</v>
    </nc>
    <odxf>
      <font>
        <sz val="10"/>
        <color auto="1"/>
      </font>
    </odxf>
    <ndxf>
      <font>
        <sz val="10"/>
        <color auto="1"/>
      </font>
    </ndxf>
  </rcc>
  <rcc rId="12205" sId="3" odxf="1" dxf="1">
    <nc r="AS219">
      <v>1</v>
    </nc>
    <odxf>
      <font>
        <sz val="10"/>
        <color auto="1"/>
      </font>
    </odxf>
    <ndxf>
      <font>
        <sz val="10"/>
        <color auto="1"/>
      </font>
    </ndxf>
  </rcc>
  <rcc rId="12206" sId="3" odxf="1" dxf="1">
    <nc r="AT219">
      <v>1</v>
    </nc>
    <odxf>
      <font>
        <sz val="10"/>
        <color auto="1"/>
      </font>
    </odxf>
    <ndxf>
      <font>
        <sz val="10"/>
        <color auto="1"/>
      </font>
    </ndxf>
  </rcc>
  <rcc rId="12207" sId="3" odxf="1" dxf="1">
    <nc r="AU219">
      <v>1</v>
    </nc>
    <odxf>
      <font>
        <sz val="10"/>
        <color auto="1"/>
      </font>
    </odxf>
    <ndxf>
      <font>
        <sz val="10"/>
        <color auto="1"/>
      </font>
    </ndxf>
  </rcc>
  <rcc rId="12208" sId="3" odxf="1" dxf="1">
    <nc r="AV219">
      <v>1</v>
    </nc>
    <odxf>
      <font>
        <sz val="10"/>
        <color auto="1"/>
      </font>
    </odxf>
    <ndxf>
      <font>
        <sz val="10"/>
        <color auto="1"/>
      </font>
    </ndxf>
  </rcc>
  <rcc rId="12209" sId="3" odxf="1" dxf="1">
    <nc r="AW219">
      <v>1</v>
    </nc>
    <odxf>
      <font>
        <sz val="10"/>
        <color auto="1"/>
      </font>
    </odxf>
    <ndxf>
      <font>
        <sz val="10"/>
        <color auto="1"/>
      </font>
    </ndxf>
  </rcc>
  <rcc rId="12210" sId="3" odxf="1" dxf="1">
    <nc r="AX219">
      <v>1</v>
    </nc>
    <odxf>
      <font>
        <sz val="10"/>
        <color auto="1"/>
      </font>
    </odxf>
    <ndxf>
      <font>
        <sz val="10"/>
        <color auto="1"/>
      </font>
    </ndxf>
  </rcc>
  <rcc rId="12211" sId="3" odxf="1" dxf="1">
    <nc r="AY219">
      <v>1</v>
    </nc>
    <odxf>
      <font>
        <sz val="10"/>
        <color auto="1"/>
      </font>
    </odxf>
    <ndxf>
      <font>
        <sz val="10"/>
        <color auto="1"/>
      </font>
    </ndxf>
  </rcc>
  <rcc rId="12212" sId="3" odxf="1" dxf="1">
    <nc r="AZ219">
      <v>1</v>
    </nc>
    <odxf>
      <font>
        <sz val="10"/>
        <color auto="1"/>
      </font>
    </odxf>
    <ndxf>
      <font>
        <sz val="10"/>
        <color auto="1"/>
      </font>
    </ndxf>
  </rcc>
  <rcc rId="12213" sId="3" odxf="1" dxf="1">
    <nc r="BA2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14" sId="3" odxf="1" dxf="1">
    <nc r="BB219">
      <v>1</v>
    </nc>
    <odxf>
      <font>
        <sz val="10"/>
        <color auto="1"/>
      </font>
    </odxf>
    <ndxf>
      <font>
        <sz val="10"/>
        <color auto="1"/>
      </font>
    </ndxf>
  </rcc>
  <rcc rId="12215" sId="3" odxf="1" dxf="1">
    <nc r="BC2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16" sId="3" odxf="1" dxf="1">
    <nc r="BD219">
      <v>1</v>
    </nc>
    <odxf>
      <font>
        <sz val="10"/>
        <color auto="1"/>
      </font>
    </odxf>
    <ndxf>
      <font>
        <sz val="10"/>
        <color auto="1"/>
      </font>
    </ndxf>
  </rcc>
  <rcc rId="12217" sId="3" odxf="1" dxf="1">
    <nc r="BE2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18" sId="3" odxf="1" dxf="1">
    <nc r="BF219">
      <v>29.3</v>
    </nc>
    <odxf>
      <font>
        <sz val="10"/>
        <color auto="1"/>
      </font>
    </odxf>
    <ndxf>
      <font>
        <sz val="10"/>
        <color auto="1"/>
      </font>
    </ndxf>
  </rcc>
  <rcc rId="12219" sId="3" odxf="1" dxf="1">
    <nc r="BG219">
      <v>169.6</v>
    </nc>
    <odxf>
      <font>
        <sz val="10"/>
        <color auto="1"/>
      </font>
    </odxf>
    <ndxf>
      <font>
        <sz val="10"/>
        <color auto="1"/>
      </font>
    </ndxf>
  </rcc>
  <rcc rId="12220" sId="3" odxf="1" dxf="1">
    <nc r="BH219">
      <v>0.2</v>
    </nc>
    <odxf>
      <font>
        <sz val="10"/>
        <color auto="1"/>
      </font>
    </odxf>
    <ndxf>
      <font>
        <sz val="10"/>
        <color auto="1"/>
      </font>
    </ndxf>
  </rcc>
  <rfmt sheetId="3" sqref="A219:XFD219" start="0" length="0">
    <dxf>
      <alignment vertical="center" wrapText="1"/>
    </dxf>
  </rfmt>
  <rfmt sheetId="3" sqref="A220" start="0" length="0">
    <dxf>
      <font>
        <sz val="10"/>
        <color auto="1"/>
      </font>
    </dxf>
  </rfmt>
  <rcc rId="12221" sId="3" odxf="1" dxf="1">
    <oc r="B220" t="inlineStr">
      <is>
        <t>Ninh Thuận</t>
      </is>
    </oc>
    <nc r="B220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220" start="0" length="0">
    <dxf>
      <font>
        <sz val="10"/>
        <color auto="1"/>
      </font>
    </dxf>
  </rfmt>
  <rfmt sheetId="3" sqref="D220" start="0" length="0">
    <dxf>
      <font>
        <sz val="10"/>
        <color auto="1"/>
      </font>
    </dxf>
  </rfmt>
  <rcc rId="12222" sId="3" odxf="1" dxf="1">
    <oc r="E220" t="inlineStr">
      <is>
        <t>NMĐMT HACOM SOLAR</t>
      </is>
    </oc>
    <nc r="E220" t="inlineStr">
      <is>
        <t>NMĐMT DẦU TIẾNG 3</t>
      </is>
    </nc>
    <odxf>
      <font>
        <sz val="10"/>
        <color auto="1"/>
      </font>
    </odxf>
    <ndxf>
      <font>
        <sz val="10"/>
        <color auto="1"/>
      </font>
    </ndxf>
  </rcc>
  <rfmt sheetId="3" sqref="F220" start="0" length="0">
    <dxf>
      <font>
        <sz val="10"/>
        <color auto="1"/>
      </font>
    </dxf>
  </rfmt>
  <rcc rId="12223" sId="3" odxf="1" dxf="1">
    <nc r="G22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224" sId="3" odxf="1" dxf="1">
    <nc r="H220">
      <v>469.9</v>
    </nc>
    <odxf>
      <font>
        <sz val="10"/>
        <color auto="1"/>
      </font>
    </odxf>
    <ndxf>
      <font>
        <sz val="10"/>
        <color auto="1"/>
      </font>
    </ndxf>
  </rcc>
  <rfmt sheetId="3" sqref="I220" start="0" length="0">
    <dxf>
      <font>
        <sz val="10"/>
        <color auto="1"/>
      </font>
    </dxf>
  </rfmt>
  <rcc rId="12225" sId="3" odxf="1" dxf="1">
    <nc r="J220">
      <v>0</v>
    </nc>
    <odxf>
      <font>
        <sz val="10"/>
        <color auto="1"/>
      </font>
    </odxf>
    <ndxf>
      <font>
        <sz val="10"/>
        <color auto="1"/>
      </font>
    </ndxf>
  </rcc>
  <rcc rId="12226" sId="3" odxf="1" dxf="1">
    <nc r="K220">
      <v>0</v>
    </nc>
    <odxf>
      <font>
        <sz val="10"/>
        <color auto="1"/>
      </font>
    </odxf>
    <ndxf>
      <font>
        <sz val="10"/>
        <color auto="1"/>
      </font>
    </ndxf>
  </rcc>
  <rcc rId="12227" sId="3" odxf="1" dxf="1">
    <nc r="L220">
      <v>0</v>
    </nc>
    <odxf>
      <font>
        <sz val="10"/>
        <color auto="1"/>
      </font>
    </odxf>
    <ndxf>
      <font>
        <sz val="10"/>
        <color auto="1"/>
      </font>
    </ndxf>
  </rcc>
  <rcc rId="12228" sId="3" odxf="1" dxf="1">
    <nc r="M220">
      <v>0</v>
    </nc>
    <odxf>
      <font>
        <sz val="10"/>
        <color auto="1"/>
      </font>
    </odxf>
    <ndxf>
      <font>
        <sz val="10"/>
        <color auto="1"/>
      </font>
    </ndxf>
  </rcc>
  <rcc rId="12229" sId="3" odxf="1" dxf="1">
    <nc r="N220">
      <v>0</v>
    </nc>
    <odxf>
      <font>
        <sz val="10"/>
        <color auto="1"/>
      </font>
    </odxf>
    <ndxf>
      <font>
        <sz val="10"/>
        <color auto="1"/>
      </font>
    </ndxf>
  </rcc>
  <rcc rId="12230" sId="3" odxf="1" dxf="1">
    <nc r="O220">
      <v>0</v>
    </nc>
    <odxf>
      <font>
        <sz val="10"/>
        <color auto="1"/>
      </font>
    </odxf>
    <ndxf>
      <font>
        <sz val="10"/>
        <color auto="1"/>
      </font>
    </ndxf>
  </rcc>
  <rcc rId="12231" sId="3" odxf="1" dxf="1">
    <nc r="P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32" sId="3" odxf="1" dxf="1">
    <nc r="Q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33" sId="3" odxf="1" dxf="1">
    <nc r="R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34" sId="3" odxf="1" dxf="1">
    <nc r="S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35" sId="3" odxf="1" dxf="1">
    <nc r="T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36" sId="3" odxf="1" dxf="1">
    <nc r="U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37" sId="3" odxf="1" dxf="1">
    <nc r="V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38" sId="3" odxf="1" dxf="1">
    <nc r="W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39" sId="3" odxf="1" dxf="1">
    <nc r="X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40" sId="3" odxf="1" dxf="1">
    <nc r="Y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41" sId="3" odxf="1" dxf="1">
    <nc r="Z220">
      <v>58.5</v>
    </nc>
    <odxf>
      <font>
        <sz val="10"/>
        <color auto="1"/>
      </font>
    </odxf>
    <ndxf>
      <font>
        <sz val="10"/>
        <color auto="1"/>
      </font>
    </ndxf>
  </rcc>
  <rcc rId="12242" sId="3" odxf="1" dxf="1">
    <nc r="AA220">
      <v>34.200000000000003</v>
    </nc>
    <odxf>
      <font>
        <sz val="10"/>
        <color auto="1"/>
      </font>
    </odxf>
    <ndxf>
      <font>
        <sz val="10"/>
        <color auto="1"/>
      </font>
    </ndxf>
  </rcc>
  <rcc rId="12243" sId="3" odxf="1" dxf="1">
    <nc r="AB220">
      <v>51.8</v>
    </nc>
    <odxf>
      <font>
        <sz val="10"/>
        <color auto="1"/>
      </font>
    </odxf>
    <ndxf>
      <font>
        <sz val="10"/>
        <color auto="1"/>
      </font>
    </ndxf>
  </rcc>
  <rcc rId="12244" sId="3" odxf="1" dxf="1">
    <nc r="AC220">
      <v>64.8</v>
    </nc>
    <odxf>
      <font>
        <sz val="10"/>
        <color auto="1"/>
      </font>
    </odxf>
    <ndxf>
      <font>
        <sz val="10"/>
        <color auto="1"/>
      </font>
    </ndxf>
  </rcc>
  <rcc rId="12245" sId="3" odxf="1" dxf="1">
    <nc r="AD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46" sId="3" odxf="1" dxf="1">
    <nc r="AE220">
      <v>132.5</v>
    </nc>
    <odxf>
      <font>
        <sz val="10"/>
        <color auto="1"/>
      </font>
    </odxf>
    <ndxf>
      <font>
        <sz val="10"/>
        <color auto="1"/>
      </font>
    </ndxf>
  </rcc>
  <rcc rId="12247" sId="3" odxf="1" dxf="1">
    <nc r="AF220">
      <v>54.7</v>
    </nc>
    <odxf>
      <font>
        <sz val="10"/>
        <color auto="1"/>
      </font>
    </odxf>
    <ndxf>
      <font>
        <sz val="10"/>
        <color auto="1"/>
      </font>
    </ndxf>
  </rcc>
  <rcc rId="12248" sId="3" odxf="1" dxf="1">
    <nc r="AG220">
      <v>44.6</v>
    </nc>
    <odxf>
      <font>
        <sz val="10"/>
        <color auto="1"/>
      </font>
    </odxf>
    <ndxf>
      <font>
        <sz val="10"/>
        <color auto="1"/>
      </font>
    </ndxf>
  </rcc>
  <rcc rId="12249" sId="3" odxf="1" dxf="1">
    <nc r="AH220">
      <v>39.799999999999997</v>
    </nc>
    <odxf>
      <font>
        <sz val="10"/>
        <color auto="1"/>
      </font>
    </odxf>
    <ndxf>
      <font>
        <sz val="10"/>
        <color auto="1"/>
      </font>
    </ndxf>
  </rcc>
  <rcc rId="12250" sId="3" odxf="1" dxf="1">
    <nc r="AI220">
      <v>96.6</v>
    </nc>
    <odxf>
      <font>
        <sz val="10"/>
        <color auto="1"/>
      </font>
    </odxf>
    <ndxf>
      <font>
        <sz val="10"/>
        <color auto="1"/>
      </font>
    </ndxf>
  </rcc>
  <rcc rId="12251" sId="3" odxf="1" dxf="1">
    <nc r="AJ220">
      <v>63.9</v>
    </nc>
    <odxf>
      <font>
        <sz val="10"/>
        <color auto="1"/>
      </font>
    </odxf>
    <ndxf>
      <font>
        <sz val="10"/>
        <color auto="1"/>
      </font>
    </ndxf>
  </rcc>
  <rcc rId="12252" sId="3" odxf="1" dxf="1">
    <nc r="AK220">
      <v>54.6</v>
    </nc>
    <odxf>
      <font>
        <sz val="10"/>
        <color auto="1"/>
      </font>
    </odxf>
    <ndxf>
      <font>
        <sz val="10"/>
        <color auto="1"/>
      </font>
    </ndxf>
  </rcc>
  <rcc rId="12253" sId="3" odxf="1" dxf="1">
    <nc r="AL220">
      <v>25.3</v>
    </nc>
    <odxf>
      <font>
        <sz val="10"/>
        <color auto="1"/>
      </font>
    </odxf>
    <ndxf>
      <font>
        <sz val="10"/>
        <color auto="1"/>
      </font>
    </ndxf>
  </rcc>
  <rcc rId="12254" sId="3" odxf="1" dxf="1">
    <nc r="AM220">
      <v>17.8</v>
    </nc>
    <odxf>
      <font>
        <sz val="10"/>
        <color auto="1"/>
      </font>
    </odxf>
    <ndxf>
      <font>
        <sz val="10"/>
        <color auto="1"/>
      </font>
    </ndxf>
  </rcc>
  <rcc rId="12255" sId="3" odxf="1" dxf="1">
    <nc r="AN220">
      <v>45.3</v>
    </nc>
    <odxf>
      <font>
        <sz val="10"/>
        <color auto="1"/>
      </font>
    </odxf>
    <ndxf>
      <font>
        <sz val="10"/>
        <color auto="1"/>
      </font>
    </ndxf>
  </rcc>
  <rcc rId="12256" sId="3" odxf="1" dxf="1">
    <nc r="AO220">
      <v>10.5</v>
    </nc>
    <odxf>
      <font>
        <sz val="10"/>
        <color auto="1"/>
      </font>
    </odxf>
    <ndxf>
      <font>
        <sz val="10"/>
        <color auto="1"/>
      </font>
    </ndxf>
  </rcc>
  <rcc rId="12257" sId="3" odxf="1" dxf="1">
    <nc r="AP220">
      <v>15</v>
    </nc>
    <odxf>
      <font>
        <sz val="10"/>
        <color auto="1"/>
      </font>
    </odxf>
    <ndxf>
      <font>
        <sz val="10"/>
        <color auto="1"/>
      </font>
    </ndxf>
  </rcc>
  <rcc rId="12258" sId="3" odxf="1" dxf="1">
    <nc r="AQ220">
      <v>8.1999999999999993</v>
    </nc>
    <odxf>
      <font>
        <sz val="10"/>
        <color auto="1"/>
      </font>
    </odxf>
    <ndxf>
      <font>
        <sz val="10"/>
        <color auto="1"/>
      </font>
    </ndxf>
  </rcc>
  <rcc rId="12259" sId="3" odxf="1" dxf="1">
    <nc r="AR220">
      <v>0</v>
    </nc>
    <odxf>
      <font>
        <sz val="10"/>
        <color auto="1"/>
      </font>
    </odxf>
    <ndxf>
      <font>
        <sz val="10"/>
        <color auto="1"/>
      </font>
    </ndxf>
  </rcc>
  <rcc rId="12260" sId="3" odxf="1" dxf="1">
    <nc r="AS220">
      <v>0</v>
    </nc>
    <odxf>
      <font>
        <sz val="10"/>
        <color auto="1"/>
      </font>
    </odxf>
    <ndxf>
      <font>
        <sz val="10"/>
        <color auto="1"/>
      </font>
    </ndxf>
  </rcc>
  <rcc rId="12261" sId="3" odxf="1" dxf="1">
    <nc r="AT220">
      <v>0</v>
    </nc>
    <odxf>
      <font>
        <sz val="10"/>
        <color auto="1"/>
      </font>
    </odxf>
    <ndxf>
      <font>
        <sz val="10"/>
        <color auto="1"/>
      </font>
    </ndxf>
  </rcc>
  <rcc rId="12262" sId="3" odxf="1" dxf="1">
    <nc r="AU220">
      <v>0</v>
    </nc>
    <odxf>
      <font>
        <sz val="10"/>
        <color auto="1"/>
      </font>
    </odxf>
    <ndxf>
      <font>
        <sz val="10"/>
        <color auto="1"/>
      </font>
    </ndxf>
  </rcc>
  <rcc rId="12263" sId="3" odxf="1" dxf="1">
    <nc r="AV220">
      <v>0</v>
    </nc>
    <odxf>
      <font>
        <sz val="10"/>
        <color auto="1"/>
      </font>
    </odxf>
    <ndxf>
      <font>
        <sz val="10"/>
        <color auto="1"/>
      </font>
    </ndxf>
  </rcc>
  <rcc rId="12264" sId="3" odxf="1" dxf="1">
    <nc r="AW220">
      <v>0</v>
    </nc>
    <odxf>
      <font>
        <sz val="10"/>
        <color auto="1"/>
      </font>
    </odxf>
    <ndxf>
      <font>
        <sz val="10"/>
        <color auto="1"/>
      </font>
    </ndxf>
  </rcc>
  <rcc rId="12265" sId="3" odxf="1" dxf="1">
    <nc r="AX220">
      <v>0</v>
    </nc>
    <odxf>
      <font>
        <sz val="10"/>
        <color auto="1"/>
      </font>
    </odxf>
    <ndxf>
      <font>
        <sz val="10"/>
        <color auto="1"/>
      </font>
    </ndxf>
  </rcc>
  <rcc rId="12266" sId="3" odxf="1" dxf="1">
    <nc r="AY220">
      <v>0</v>
    </nc>
    <odxf>
      <font>
        <sz val="10"/>
        <color auto="1"/>
      </font>
    </odxf>
    <ndxf>
      <font>
        <sz val="10"/>
        <color auto="1"/>
      </font>
    </ndxf>
  </rcc>
  <rcc rId="12267" sId="3" odxf="1" dxf="1">
    <nc r="AZ220">
      <v>0</v>
    </nc>
    <odxf>
      <font>
        <sz val="10"/>
        <color auto="1"/>
      </font>
    </odxf>
    <ndxf>
      <font>
        <sz val="10"/>
        <color auto="1"/>
      </font>
    </ndxf>
  </rcc>
  <rcc rId="12268" sId="3" odxf="1" dxf="1">
    <nc r="BA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69" sId="3" odxf="1" dxf="1">
    <nc r="BB220">
      <v>0</v>
    </nc>
    <odxf>
      <font>
        <sz val="10"/>
        <color auto="1"/>
      </font>
    </odxf>
    <ndxf>
      <font>
        <sz val="10"/>
        <color auto="1"/>
      </font>
    </ndxf>
  </rcc>
  <rcc rId="12270" sId="3" odxf="1" dxf="1">
    <nc r="BC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71" sId="3" odxf="1" dxf="1">
    <nc r="BD220">
      <v>0</v>
    </nc>
    <odxf>
      <font>
        <sz val="10"/>
        <color auto="1"/>
      </font>
    </odxf>
    <ndxf>
      <font>
        <sz val="10"/>
        <color auto="1"/>
      </font>
    </ndxf>
  </rcc>
  <rcc rId="12272" sId="3" odxf="1" dxf="1">
    <nc r="BE2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73" sId="3" odxf="1" dxf="1">
    <nc r="BF220">
      <v>19.600000000000001</v>
    </nc>
    <odxf>
      <font>
        <sz val="10"/>
        <color auto="1"/>
      </font>
    </odxf>
    <ndxf>
      <font>
        <sz val="10"/>
        <color auto="1"/>
      </font>
    </ndxf>
  </rcc>
  <rcc rId="12274" sId="3" odxf="1" dxf="1">
    <nc r="BG220">
      <v>134.1</v>
    </nc>
    <odxf>
      <font>
        <sz val="10"/>
        <color auto="1"/>
      </font>
    </odxf>
    <ndxf>
      <font>
        <sz val="10"/>
        <color auto="1"/>
      </font>
    </ndxf>
  </rcc>
  <rcc rId="12275" sId="3" odxf="1" dxf="1">
    <nc r="BH220">
      <v>0</v>
    </nc>
    <odxf>
      <font>
        <sz val="10"/>
        <color auto="1"/>
      </font>
    </odxf>
    <ndxf>
      <font>
        <sz val="10"/>
        <color auto="1"/>
      </font>
    </ndxf>
  </rcc>
  <rfmt sheetId="3" sqref="A220:XFD220" start="0" length="0">
    <dxf>
      <alignment vertical="center" wrapText="1"/>
    </dxf>
  </rfmt>
  <rfmt sheetId="3" sqref="A221" start="0" length="0">
    <dxf>
      <font>
        <sz val="10"/>
        <color auto="1"/>
      </font>
    </dxf>
  </rfmt>
  <rcc rId="12276" sId="3" odxf="1" dxf="1">
    <oc r="B221" t="inlineStr">
      <is>
        <t>Ninh Thuận</t>
      </is>
    </oc>
    <nc r="B221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221" start="0" length="0">
    <dxf>
      <font>
        <sz val="10"/>
        <color auto="1"/>
      </font>
    </dxf>
  </rfmt>
  <rfmt sheetId="3" sqref="D221" start="0" length="0">
    <dxf>
      <font>
        <sz val="10"/>
        <color auto="1"/>
      </font>
    </dxf>
  </rfmt>
  <rcc rId="12277" sId="3" odxf="1" dxf="1">
    <oc r="E221" t="inlineStr">
      <is>
        <t>NMĐMT HACOM SOLAR</t>
      </is>
    </oc>
    <nc r="E221" t="inlineStr">
      <is>
        <t>NMĐMT DẦU TIẾNG 3</t>
      </is>
    </nc>
    <odxf>
      <font>
        <sz val="10"/>
        <color auto="1"/>
      </font>
    </odxf>
    <ndxf>
      <font>
        <sz val="10"/>
        <color auto="1"/>
      </font>
    </ndxf>
  </rcc>
  <rfmt sheetId="3" sqref="F221" start="0" length="0">
    <dxf>
      <font>
        <sz val="10"/>
        <color auto="1"/>
      </font>
    </dxf>
  </rfmt>
  <rcc rId="12278" sId="3" odxf="1" dxf="1">
    <nc r="G22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279" sId="3" odxf="1" dxf="1">
    <nc r="H221">
      <v>469.9</v>
    </nc>
    <odxf>
      <font>
        <sz val="10"/>
        <color auto="1"/>
      </font>
    </odxf>
    <ndxf>
      <font>
        <sz val="10"/>
        <color auto="1"/>
      </font>
    </ndxf>
  </rcc>
  <rfmt sheetId="3" sqref="I221" start="0" length="0">
    <dxf>
      <font>
        <sz val="10"/>
        <color auto="1"/>
      </font>
    </dxf>
  </rfmt>
  <rcc rId="12280" sId="3" odxf="1" dxf="1">
    <nc r="J221">
      <v>0</v>
    </nc>
    <odxf>
      <font>
        <sz val="10"/>
        <color auto="1"/>
      </font>
    </odxf>
    <ndxf>
      <font>
        <sz val="10"/>
        <color auto="1"/>
      </font>
    </ndxf>
  </rcc>
  <rcc rId="12281" sId="3" odxf="1" dxf="1">
    <nc r="K221">
      <v>0</v>
    </nc>
    <odxf>
      <font>
        <sz val="10"/>
        <color auto="1"/>
      </font>
    </odxf>
    <ndxf>
      <font>
        <sz val="10"/>
        <color auto="1"/>
      </font>
    </ndxf>
  </rcc>
  <rcc rId="12282" sId="3" odxf="1" dxf="1">
    <nc r="L221">
      <v>0</v>
    </nc>
    <odxf>
      <font>
        <sz val="10"/>
        <color auto="1"/>
      </font>
    </odxf>
    <ndxf>
      <font>
        <sz val="10"/>
        <color auto="1"/>
      </font>
    </ndxf>
  </rcc>
  <rcc rId="12283" sId="3" odxf="1" dxf="1">
    <nc r="M221">
      <v>0</v>
    </nc>
    <odxf>
      <font>
        <sz val="10"/>
        <color auto="1"/>
      </font>
    </odxf>
    <ndxf>
      <font>
        <sz val="10"/>
        <color auto="1"/>
      </font>
    </ndxf>
  </rcc>
  <rcc rId="12284" sId="3" odxf="1" dxf="1">
    <nc r="N221">
      <v>0</v>
    </nc>
    <odxf>
      <font>
        <sz val="10"/>
        <color auto="1"/>
      </font>
    </odxf>
    <ndxf>
      <font>
        <sz val="10"/>
        <color auto="1"/>
      </font>
    </ndxf>
  </rcc>
  <rcc rId="12285" sId="3" odxf="1" dxf="1">
    <nc r="O221">
      <v>0</v>
    </nc>
    <odxf>
      <font>
        <sz val="10"/>
        <color auto="1"/>
      </font>
    </odxf>
    <ndxf>
      <font>
        <sz val="10"/>
        <color auto="1"/>
      </font>
    </ndxf>
  </rcc>
  <rcc rId="12286" sId="3" odxf="1" dxf="1">
    <nc r="P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87" sId="3" odxf="1" dxf="1">
    <nc r="Q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88" sId="3" odxf="1" dxf="1">
    <nc r="R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89" sId="3" odxf="1" dxf="1">
    <nc r="S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90" sId="3" odxf="1" dxf="1">
    <nc r="T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91" sId="3" odxf="1" dxf="1">
    <nc r="U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92" sId="3" odxf="1" dxf="1">
    <nc r="V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93" sId="3" odxf="1" dxf="1">
    <nc r="W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94" sId="3" odxf="1" dxf="1">
    <nc r="X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95" sId="3" odxf="1" dxf="1">
    <nc r="Y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296" sId="3" odxf="1" dxf="1">
    <nc r="Z221">
      <v>12</v>
    </nc>
    <odxf>
      <font>
        <sz val="10"/>
        <color auto="1"/>
      </font>
    </odxf>
    <ndxf>
      <font>
        <sz val="10"/>
        <color auto="1"/>
      </font>
    </ndxf>
  </rcc>
  <rcc rId="12297" sId="3" odxf="1" dxf="1">
    <nc r="AA221">
      <v>12.1</v>
    </nc>
    <odxf>
      <font>
        <sz val="10"/>
        <color auto="1"/>
      </font>
    </odxf>
    <ndxf>
      <font>
        <sz val="10"/>
        <color auto="1"/>
      </font>
    </ndxf>
  </rcc>
  <rcc rId="12298" sId="3" odxf="1" dxf="1">
    <nc r="AB221">
      <v>5.9</v>
    </nc>
    <odxf>
      <font>
        <sz val="10"/>
        <color auto="1"/>
      </font>
    </odxf>
    <ndxf>
      <font>
        <sz val="10"/>
        <color auto="1"/>
      </font>
    </ndxf>
  </rcc>
  <rcc rId="12299" sId="3" odxf="1" dxf="1">
    <nc r="AC221">
      <v>6.1</v>
    </nc>
    <odxf>
      <font>
        <sz val="10"/>
        <color auto="1"/>
      </font>
    </odxf>
    <ndxf>
      <font>
        <sz val="10"/>
        <color auto="1"/>
      </font>
    </ndxf>
  </rcc>
  <rcc rId="12300" sId="3" odxf="1" dxf="1">
    <nc r="AD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301" sId="3" odxf="1" dxf="1">
    <nc r="AE221">
      <v>5.8</v>
    </nc>
    <odxf>
      <font>
        <sz val="10"/>
        <color auto="1"/>
      </font>
    </odxf>
    <ndxf>
      <font>
        <sz val="10"/>
        <color auto="1"/>
      </font>
    </ndxf>
  </rcc>
  <rcc rId="12302" sId="3" odxf="1" dxf="1">
    <nc r="AF221">
      <v>0.3</v>
    </nc>
    <odxf>
      <font>
        <sz val="10"/>
        <color auto="1"/>
      </font>
    </odxf>
    <ndxf>
      <font>
        <sz val="10"/>
        <color auto="1"/>
      </font>
    </ndxf>
  </rcc>
  <rcc rId="12303" sId="3" odxf="1" dxf="1">
    <nc r="AG221">
      <v>0</v>
    </nc>
    <odxf>
      <font>
        <sz val="10"/>
        <color auto="1"/>
      </font>
    </odxf>
    <ndxf>
      <font>
        <sz val="10"/>
        <color auto="1"/>
      </font>
    </ndxf>
  </rcc>
  <rcc rId="12304" sId="3" odxf="1" dxf="1">
    <nc r="AH221">
      <v>0.1</v>
    </nc>
    <odxf>
      <font>
        <sz val="10"/>
        <color auto="1"/>
      </font>
    </odxf>
    <ndxf>
      <font>
        <sz val="10"/>
        <color auto="1"/>
      </font>
    </ndxf>
  </rcc>
  <rcc rId="12305" sId="3" odxf="1" dxf="1">
    <nc r="AI221">
      <v>0.3</v>
    </nc>
    <odxf>
      <font>
        <sz val="10"/>
        <color auto="1"/>
      </font>
    </odxf>
    <ndxf>
      <font>
        <sz val="10"/>
        <color auto="1"/>
      </font>
    </ndxf>
  </rcc>
  <rcc rId="12306" sId="3" odxf="1" dxf="1">
    <nc r="AJ221">
      <v>0.2</v>
    </nc>
    <odxf>
      <font>
        <sz val="10"/>
        <color auto="1"/>
      </font>
    </odxf>
    <ndxf>
      <font>
        <sz val="10"/>
        <color auto="1"/>
      </font>
    </ndxf>
  </rcc>
  <rcc rId="12307" sId="3" odxf="1" dxf="1">
    <nc r="AK221">
      <v>0.1</v>
    </nc>
    <odxf>
      <font>
        <sz val="10"/>
        <color auto="1"/>
      </font>
    </odxf>
    <ndxf>
      <font>
        <sz val="10"/>
        <color auto="1"/>
      </font>
    </ndxf>
  </rcc>
  <rcc rId="12308" sId="3" odxf="1" dxf="1">
    <nc r="AL221">
      <v>0.1</v>
    </nc>
    <odxf>
      <font>
        <sz val="10"/>
        <color auto="1"/>
      </font>
    </odxf>
    <ndxf>
      <font>
        <sz val="10"/>
        <color auto="1"/>
      </font>
    </ndxf>
  </rcc>
  <rcc rId="12309" sId="3" odxf="1" dxf="1">
    <nc r="AM221">
      <v>0</v>
    </nc>
    <odxf>
      <font>
        <sz val="10"/>
        <color auto="1"/>
      </font>
    </odxf>
    <ndxf>
      <font>
        <sz val="10"/>
        <color auto="1"/>
      </font>
    </ndxf>
  </rcc>
  <rcc rId="12310" sId="3" odxf="1" dxf="1">
    <nc r="AN221">
      <v>0.2</v>
    </nc>
    <odxf>
      <font>
        <sz val="10"/>
        <color auto="1"/>
      </font>
    </odxf>
    <ndxf>
      <font>
        <sz val="10"/>
        <color auto="1"/>
      </font>
    </ndxf>
  </rcc>
  <rcc rId="12311" sId="3" odxf="1" dxf="1">
    <nc r="AO221">
      <v>6.2</v>
    </nc>
    <odxf>
      <font>
        <sz val="10"/>
        <color auto="1"/>
      </font>
    </odxf>
    <ndxf>
      <font>
        <sz val="10"/>
        <color auto="1"/>
      </font>
    </ndxf>
  </rcc>
  <rcc rId="12312" sId="3" odxf="1" dxf="1">
    <nc r="AP221">
      <v>6</v>
    </nc>
    <odxf>
      <font>
        <sz val="10"/>
        <color auto="1"/>
      </font>
    </odxf>
    <ndxf>
      <font>
        <sz val="10"/>
        <color auto="1"/>
      </font>
    </ndxf>
  </rcc>
  <rcc rId="12313" sId="3" odxf="1" dxf="1">
    <nc r="AQ221">
      <v>0</v>
    </nc>
    <odxf>
      <font>
        <sz val="10"/>
        <color auto="1"/>
      </font>
    </odxf>
    <ndxf>
      <font>
        <sz val="10"/>
        <color auto="1"/>
      </font>
    </ndxf>
  </rcc>
  <rcc rId="12314" sId="3" odxf="1" dxf="1">
    <nc r="AR221">
      <v>1.2</v>
    </nc>
    <odxf>
      <font>
        <sz val="10"/>
        <color auto="1"/>
      </font>
    </odxf>
    <ndxf>
      <font>
        <sz val="10"/>
        <color auto="1"/>
      </font>
    </ndxf>
  </rcc>
  <rcc rId="12315" sId="3" odxf="1" dxf="1">
    <nc r="AS221">
      <v>0</v>
    </nc>
    <odxf>
      <font>
        <sz val="10"/>
        <color auto="1"/>
      </font>
    </odxf>
    <ndxf>
      <font>
        <sz val="10"/>
        <color auto="1"/>
      </font>
    </ndxf>
  </rcc>
  <rcc rId="12316" sId="3" odxf="1" dxf="1">
    <nc r="AT221">
      <v>0</v>
    </nc>
    <odxf>
      <font>
        <sz val="10"/>
        <color auto="1"/>
      </font>
    </odxf>
    <ndxf>
      <font>
        <sz val="10"/>
        <color auto="1"/>
      </font>
    </ndxf>
  </rcc>
  <rcc rId="12317" sId="3" odxf="1" dxf="1">
    <nc r="AU221">
      <v>0</v>
    </nc>
    <odxf>
      <font>
        <sz val="10"/>
        <color auto="1"/>
      </font>
    </odxf>
    <ndxf>
      <font>
        <sz val="10"/>
        <color auto="1"/>
      </font>
    </ndxf>
  </rcc>
  <rcc rId="12318" sId="3" odxf="1" dxf="1">
    <nc r="AV221">
      <v>0</v>
    </nc>
    <odxf>
      <font>
        <sz val="10"/>
        <color auto="1"/>
      </font>
    </odxf>
    <ndxf>
      <font>
        <sz val="10"/>
        <color auto="1"/>
      </font>
    </ndxf>
  </rcc>
  <rcc rId="12319" sId="3" odxf="1" dxf="1">
    <nc r="AW221">
      <v>0</v>
    </nc>
    <odxf>
      <font>
        <sz val="10"/>
        <color auto="1"/>
      </font>
    </odxf>
    <ndxf>
      <font>
        <sz val="10"/>
        <color auto="1"/>
      </font>
    </ndxf>
  </rcc>
  <rcc rId="12320" sId="3" odxf="1" dxf="1">
    <nc r="AX221">
      <v>0</v>
    </nc>
    <odxf>
      <font>
        <sz val="10"/>
        <color auto="1"/>
      </font>
    </odxf>
    <ndxf>
      <font>
        <sz val="10"/>
        <color auto="1"/>
      </font>
    </ndxf>
  </rcc>
  <rcc rId="12321" sId="3" odxf="1" dxf="1">
    <nc r="AY221">
      <v>0</v>
    </nc>
    <odxf>
      <font>
        <sz val="10"/>
        <color auto="1"/>
      </font>
    </odxf>
    <ndxf>
      <font>
        <sz val="10"/>
        <color auto="1"/>
      </font>
    </ndxf>
  </rcc>
  <rcc rId="12322" sId="3" odxf="1" dxf="1">
    <nc r="AZ221">
      <v>0</v>
    </nc>
    <odxf>
      <font>
        <sz val="10"/>
        <color auto="1"/>
      </font>
    </odxf>
    <ndxf>
      <font>
        <sz val="10"/>
        <color auto="1"/>
      </font>
    </ndxf>
  </rcc>
  <rcc rId="12323" sId="3" odxf="1" dxf="1">
    <nc r="BA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324" sId="3" odxf="1" dxf="1">
    <nc r="BB221">
      <v>0</v>
    </nc>
    <odxf>
      <font>
        <sz val="10"/>
        <color auto="1"/>
      </font>
    </odxf>
    <ndxf>
      <font>
        <sz val="10"/>
        <color auto="1"/>
      </font>
    </ndxf>
  </rcc>
  <rcc rId="12325" sId="3" odxf="1" dxf="1">
    <nc r="BC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326" sId="3" odxf="1" dxf="1">
    <nc r="BD221">
      <v>0</v>
    </nc>
    <odxf>
      <font>
        <sz val="10"/>
        <color auto="1"/>
      </font>
    </odxf>
    <ndxf>
      <font>
        <sz val="10"/>
        <color auto="1"/>
      </font>
    </ndxf>
  </rcc>
  <rcc rId="12327" sId="3" odxf="1" dxf="1">
    <nc r="BE2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328" sId="3" odxf="1" dxf="1">
    <nc r="BF221">
      <v>19.600000000000001</v>
    </nc>
    <odxf>
      <font>
        <sz val="10"/>
        <color auto="1"/>
      </font>
    </odxf>
    <ndxf>
      <font>
        <sz val="10"/>
        <color auto="1"/>
      </font>
    </ndxf>
  </rcc>
  <rcc rId="12329" sId="3" odxf="1" dxf="1">
    <nc r="BG221">
      <v>134.1</v>
    </nc>
    <odxf>
      <font>
        <sz val="10"/>
        <color auto="1"/>
      </font>
    </odxf>
    <ndxf>
      <font>
        <sz val="10"/>
        <color auto="1"/>
      </font>
    </ndxf>
  </rcc>
  <rcc rId="12330" sId="3" odxf="1" dxf="1">
    <nc r="BH221">
      <v>0</v>
    </nc>
    <odxf>
      <font>
        <sz val="10"/>
        <color auto="1"/>
      </font>
    </odxf>
    <ndxf>
      <font>
        <sz val="10"/>
        <color auto="1"/>
      </font>
    </ndxf>
  </rcc>
  <rfmt sheetId="3" sqref="A221:XFD221" start="0" length="0">
    <dxf>
      <alignment vertical="center" wrapText="1"/>
    </dxf>
  </rfmt>
  <rfmt sheetId="3" sqref="A222" start="0" length="0">
    <dxf>
      <font>
        <sz val="10"/>
        <color auto="1"/>
      </font>
    </dxf>
  </rfmt>
  <rcc rId="12331" sId="3" odxf="1" dxf="1">
    <oc r="B222" t="inlineStr">
      <is>
        <t>Bình Thuận</t>
      </is>
    </oc>
    <nc r="B222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222" start="0" length="0">
    <dxf>
      <font>
        <sz val="10"/>
        <color auto="1"/>
      </font>
    </dxf>
  </rfmt>
  <rfmt sheetId="3" sqref="D222" start="0" length="0">
    <dxf>
      <font>
        <sz val="10"/>
        <color auto="1"/>
      </font>
    </dxf>
  </rfmt>
  <rcc rId="12332" sId="3" odxf="1" dxf="1">
    <oc r="E222" t="inlineStr">
      <is>
        <t>NMĐMT HỒNG PHONG 1A</t>
      </is>
    </oc>
    <nc r="E222" t="inlineStr">
      <is>
        <t>NMĐMT HACOM SOLAR</t>
      </is>
    </nc>
    <odxf>
      <font>
        <sz val="10"/>
        <color auto="1"/>
      </font>
    </odxf>
    <ndxf>
      <font>
        <sz val="10"/>
        <color auto="1"/>
      </font>
    </ndxf>
  </rcc>
  <rfmt sheetId="3" sqref="F222" start="0" length="0">
    <dxf>
      <font>
        <sz val="10"/>
        <color auto="1"/>
      </font>
    </dxf>
  </rfmt>
  <rcc rId="12333" sId="3" odxf="1" dxf="1">
    <nc r="G22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334" sId="3" odxf="1" dxf="1">
    <nc r="H222">
      <v>137.69999999999999</v>
    </nc>
    <odxf>
      <font>
        <sz val="10"/>
        <color auto="1"/>
      </font>
    </odxf>
    <ndxf>
      <font>
        <sz val="10"/>
        <color auto="1"/>
      </font>
    </ndxf>
  </rcc>
  <rfmt sheetId="3" sqref="I222" start="0" length="0">
    <dxf>
      <font>
        <sz val="10"/>
        <color auto="1"/>
      </font>
    </dxf>
  </rfmt>
  <rcc rId="12335" sId="3" odxf="1" dxf="1">
    <nc r="J222">
      <v>0</v>
    </nc>
    <odxf>
      <font>
        <sz val="10"/>
        <color auto="1"/>
      </font>
    </odxf>
    <ndxf>
      <font>
        <sz val="10"/>
        <color auto="1"/>
      </font>
    </ndxf>
  </rcc>
  <rcc rId="12336" sId="3" odxf="1" dxf="1">
    <nc r="K222">
      <v>0</v>
    </nc>
    <odxf>
      <font>
        <sz val="10"/>
        <color auto="1"/>
      </font>
    </odxf>
    <ndxf>
      <font>
        <sz val="10"/>
        <color auto="1"/>
      </font>
    </ndxf>
  </rcc>
  <rcc rId="12337" sId="3" odxf="1" dxf="1">
    <nc r="L222">
      <v>0</v>
    </nc>
    <odxf>
      <font>
        <sz val="10"/>
        <color auto="1"/>
      </font>
    </odxf>
    <ndxf>
      <font>
        <sz val="10"/>
        <color auto="1"/>
      </font>
    </ndxf>
  </rcc>
  <rcc rId="12338" sId="3" odxf="1" dxf="1">
    <nc r="M222">
      <v>0</v>
    </nc>
    <odxf>
      <font>
        <sz val="10"/>
        <color auto="1"/>
      </font>
    </odxf>
    <ndxf>
      <font>
        <sz val="10"/>
        <color auto="1"/>
      </font>
    </ndxf>
  </rcc>
  <rcc rId="12339" sId="3" odxf="1" dxf="1">
    <nc r="N222">
      <v>0</v>
    </nc>
    <odxf>
      <font>
        <sz val="10"/>
        <color auto="1"/>
      </font>
    </odxf>
    <ndxf>
      <font>
        <sz val="10"/>
        <color auto="1"/>
      </font>
    </ndxf>
  </rcc>
  <rcc rId="12340" sId="3" odxf="1" dxf="1">
    <nc r="O222">
      <v>0</v>
    </nc>
    <odxf>
      <font>
        <sz val="10"/>
        <color auto="1"/>
      </font>
    </odxf>
    <ndxf>
      <font>
        <sz val="10"/>
        <color auto="1"/>
      </font>
    </ndxf>
  </rcc>
  <rcc rId="12341" sId="3" odxf="1" dxf="1">
    <nc r="P222">
      <v>0</v>
    </nc>
    <odxf>
      <font>
        <sz val="10"/>
        <color auto="1"/>
      </font>
    </odxf>
    <ndxf>
      <font>
        <sz val="10"/>
        <color auto="1"/>
      </font>
    </ndxf>
  </rcc>
  <rcc rId="12342" sId="3" odxf="1" dxf="1">
    <nc r="Q222">
      <v>0</v>
    </nc>
    <odxf>
      <font>
        <sz val="10"/>
        <color auto="1"/>
      </font>
    </odxf>
    <ndxf>
      <font>
        <sz val="10"/>
        <color auto="1"/>
      </font>
    </ndxf>
  </rcc>
  <rcc rId="12343" sId="3" odxf="1" dxf="1">
    <nc r="R222">
      <v>0</v>
    </nc>
    <odxf>
      <font>
        <sz val="10"/>
        <color auto="1"/>
      </font>
    </odxf>
    <ndxf>
      <font>
        <sz val="10"/>
        <color auto="1"/>
      </font>
    </ndxf>
  </rcc>
  <rcc rId="12344" sId="3" odxf="1" dxf="1">
    <nc r="S222">
      <v>0</v>
    </nc>
    <odxf>
      <font>
        <sz val="10"/>
        <color auto="1"/>
      </font>
    </odxf>
    <ndxf>
      <font>
        <sz val="10"/>
        <color auto="1"/>
      </font>
    </ndxf>
  </rcc>
  <rcc rId="12345" sId="3" odxf="1" dxf="1">
    <nc r="T222">
      <v>0</v>
    </nc>
    <odxf>
      <font>
        <sz val="10"/>
        <color auto="1"/>
      </font>
    </odxf>
    <ndxf>
      <font>
        <sz val="10"/>
        <color auto="1"/>
      </font>
    </ndxf>
  </rcc>
  <rcc rId="12346" sId="3" odxf="1" dxf="1">
    <nc r="U222">
      <v>1.8</v>
    </nc>
    <odxf>
      <font>
        <sz val="10"/>
        <color auto="1"/>
      </font>
    </odxf>
    <ndxf>
      <font>
        <sz val="10"/>
        <color auto="1"/>
      </font>
    </ndxf>
  </rcc>
  <rcc rId="12347" sId="3" odxf="1" dxf="1">
    <nc r="V222">
      <v>5.2</v>
    </nc>
    <odxf>
      <font>
        <sz val="10"/>
        <color auto="1"/>
      </font>
    </odxf>
    <ndxf>
      <font>
        <sz val="10"/>
        <color auto="1"/>
      </font>
    </ndxf>
  </rcc>
  <rcc rId="12348" sId="3" odxf="1" dxf="1">
    <nc r="W222">
      <v>3.8</v>
    </nc>
    <odxf>
      <font>
        <sz val="10"/>
        <color auto="1"/>
      </font>
    </odxf>
    <ndxf>
      <font>
        <sz val="10"/>
        <color auto="1"/>
      </font>
    </ndxf>
  </rcc>
  <rcc rId="12349" sId="3" odxf="1" dxf="1">
    <nc r="X222">
      <v>14.1</v>
    </nc>
    <odxf>
      <font>
        <sz val="10"/>
        <color auto="1"/>
      </font>
    </odxf>
    <ndxf>
      <font>
        <sz val="10"/>
        <color auto="1"/>
      </font>
    </ndxf>
  </rcc>
  <rcc rId="12350" sId="3" odxf="1" dxf="1">
    <nc r="Y222">
      <v>28.6</v>
    </nc>
    <odxf>
      <font>
        <sz val="10"/>
        <color auto="1"/>
      </font>
    </odxf>
    <ndxf>
      <font>
        <sz val="10"/>
        <color auto="1"/>
      </font>
    </ndxf>
  </rcc>
  <rcc rId="12351" sId="3" odxf="1" dxf="1">
    <nc r="Z222">
      <v>12.3</v>
    </nc>
    <odxf>
      <font>
        <sz val="10"/>
        <color auto="1"/>
      </font>
    </odxf>
    <ndxf>
      <font>
        <sz val="10"/>
        <color auto="1"/>
      </font>
    </ndxf>
  </rcc>
  <rcc rId="12352" sId="3" odxf="1" dxf="1">
    <nc r="AA222">
      <v>6.8</v>
    </nc>
    <odxf>
      <font>
        <sz val="10"/>
        <color auto="1"/>
      </font>
    </odxf>
    <ndxf>
      <font>
        <sz val="10"/>
        <color auto="1"/>
      </font>
    </ndxf>
  </rcc>
  <rcc rId="12353" sId="3" odxf="1" dxf="1">
    <nc r="AB222">
      <v>8.6</v>
    </nc>
    <odxf>
      <font>
        <sz val="10"/>
        <color auto="1"/>
      </font>
    </odxf>
    <ndxf>
      <font>
        <sz val="10"/>
        <color auto="1"/>
      </font>
    </ndxf>
  </rcc>
  <rcc rId="12354" sId="3" odxf="1" dxf="1">
    <nc r="AC222">
      <v>9.6</v>
    </nc>
    <odxf>
      <font>
        <sz val="10"/>
        <color auto="1"/>
      </font>
    </odxf>
    <ndxf>
      <font>
        <sz val="10"/>
        <color auto="1"/>
      </font>
    </ndxf>
  </rcc>
  <rcc rId="12355" sId="3" odxf="1" dxf="1">
    <nc r="AD222">
      <v>10.7</v>
    </nc>
    <odxf>
      <font>
        <sz val="10"/>
        <color auto="1"/>
      </font>
    </odxf>
    <ndxf>
      <font>
        <sz val="10"/>
        <color auto="1"/>
      </font>
    </ndxf>
  </rcc>
  <rcc rId="12356" sId="3" odxf="1" dxf="1">
    <nc r="AE222">
      <v>10.9</v>
    </nc>
    <odxf>
      <font>
        <sz val="10"/>
        <color auto="1"/>
      </font>
    </odxf>
    <ndxf>
      <font>
        <sz val="10"/>
        <color auto="1"/>
      </font>
    </ndxf>
  </rcc>
  <rcc rId="12357" sId="3" odxf="1" dxf="1">
    <nc r="AF222">
      <v>11.6</v>
    </nc>
    <odxf>
      <font>
        <sz val="10"/>
        <color auto="1"/>
      </font>
    </odxf>
    <ndxf>
      <font>
        <sz val="10"/>
        <color auto="1"/>
      </font>
    </ndxf>
  </rcc>
  <rcc rId="12358" sId="3" odxf="1" dxf="1">
    <nc r="AG222">
      <v>13.6</v>
    </nc>
    <odxf>
      <font>
        <sz val="10"/>
        <color auto="1"/>
      </font>
    </odxf>
    <ndxf>
      <font>
        <sz val="10"/>
        <color auto="1"/>
      </font>
    </ndxf>
  </rcc>
  <rcc rId="12359" sId="3" odxf="1" dxf="1">
    <nc r="AH222">
      <v>14.2</v>
    </nc>
    <odxf>
      <font>
        <sz val="10"/>
        <color auto="1"/>
      </font>
    </odxf>
    <ndxf>
      <font>
        <sz val="10"/>
        <color auto="1"/>
      </font>
    </ndxf>
  </rcc>
  <rcc rId="12360" sId="3" odxf="1" dxf="1">
    <nc r="AI222">
      <v>37.4</v>
    </nc>
    <odxf>
      <font>
        <sz val="10"/>
        <color auto="1"/>
      </font>
    </odxf>
    <ndxf>
      <font>
        <sz val="10"/>
        <color auto="1"/>
      </font>
    </ndxf>
  </rcc>
  <rcc rId="12361" sId="3" odxf="1" dxf="1">
    <nc r="AJ222">
      <v>39.200000000000003</v>
    </nc>
    <odxf>
      <font>
        <sz val="10"/>
        <color auto="1"/>
      </font>
    </odxf>
    <ndxf>
      <font>
        <sz val="10"/>
        <color auto="1"/>
      </font>
    </ndxf>
  </rcc>
  <rcc rId="12362" sId="3" odxf="1" dxf="1">
    <nc r="AK222">
      <v>29.2</v>
    </nc>
    <odxf>
      <font>
        <sz val="10"/>
        <color auto="1"/>
      </font>
    </odxf>
    <ndxf>
      <font>
        <sz val="10"/>
        <color auto="1"/>
      </font>
    </ndxf>
  </rcc>
  <rcc rId="12363" sId="3" odxf="1" dxf="1">
    <nc r="AL222">
      <v>27.5</v>
    </nc>
    <odxf>
      <font>
        <sz val="10"/>
        <color auto="1"/>
      </font>
    </odxf>
    <ndxf>
      <font>
        <sz val="10"/>
        <color auto="1"/>
      </font>
    </ndxf>
  </rcc>
  <rcc rId="12364" sId="3" odxf="1" dxf="1">
    <nc r="AM222">
      <v>13.5</v>
    </nc>
    <odxf>
      <font>
        <sz val="10"/>
        <color auto="1"/>
      </font>
    </odxf>
    <ndxf>
      <font>
        <sz val="10"/>
        <color auto="1"/>
      </font>
    </ndxf>
  </rcc>
  <rcc rId="12365" sId="3" odxf="1" dxf="1">
    <nc r="AN222">
      <v>7.7</v>
    </nc>
    <odxf>
      <font>
        <sz val="10"/>
        <color auto="1"/>
      </font>
    </odxf>
    <ndxf>
      <font>
        <sz val="10"/>
        <color auto="1"/>
      </font>
    </ndxf>
  </rcc>
  <rcc rId="12366" sId="3" odxf="1" dxf="1">
    <nc r="AO222">
      <v>6.1</v>
    </nc>
    <odxf>
      <font>
        <sz val="10"/>
        <color auto="1"/>
      </font>
    </odxf>
    <ndxf>
      <font>
        <sz val="10"/>
        <color auto="1"/>
      </font>
    </ndxf>
  </rcc>
  <rcc rId="12367" sId="3" odxf="1" dxf="1">
    <nc r="AP222">
      <v>9.1</v>
    </nc>
    <odxf>
      <font>
        <sz val="10"/>
        <color auto="1"/>
      </font>
    </odxf>
    <ndxf>
      <font>
        <sz val="10"/>
        <color auto="1"/>
      </font>
    </ndxf>
  </rcc>
  <rcc rId="12368" sId="3" odxf="1" dxf="1">
    <nc r="AQ222">
      <v>0</v>
    </nc>
    <odxf>
      <font>
        <sz val="10"/>
        <color auto="1"/>
      </font>
    </odxf>
    <ndxf>
      <font>
        <sz val="10"/>
        <color auto="1"/>
      </font>
    </ndxf>
  </rcc>
  <rcc rId="12369" sId="3" odxf="1" dxf="1">
    <nc r="AR222">
      <v>0</v>
    </nc>
    <odxf>
      <font>
        <sz val="10"/>
        <color auto="1"/>
      </font>
    </odxf>
    <ndxf>
      <font>
        <sz val="10"/>
        <color auto="1"/>
      </font>
    </ndxf>
  </rcc>
  <rcc rId="12370" sId="3" odxf="1" dxf="1">
    <nc r="AS222">
      <v>0</v>
    </nc>
    <odxf>
      <font>
        <sz val="10"/>
        <color auto="1"/>
      </font>
    </odxf>
    <ndxf>
      <font>
        <sz val="10"/>
        <color auto="1"/>
      </font>
    </ndxf>
  </rcc>
  <rcc rId="12371" sId="3" odxf="1" dxf="1">
    <nc r="AT222">
      <v>0</v>
    </nc>
    <odxf>
      <font>
        <sz val="10"/>
        <color auto="1"/>
      </font>
    </odxf>
    <ndxf>
      <font>
        <sz val="10"/>
        <color auto="1"/>
      </font>
    </ndxf>
  </rcc>
  <rcc rId="12372" sId="3" odxf="1" dxf="1">
    <nc r="AU222">
      <v>0</v>
    </nc>
    <odxf>
      <font>
        <sz val="10"/>
        <color auto="1"/>
      </font>
    </odxf>
    <ndxf>
      <font>
        <sz val="10"/>
        <color auto="1"/>
      </font>
    </ndxf>
  </rcc>
  <rcc rId="12373" sId="3" odxf="1" dxf="1">
    <nc r="AV222">
      <v>0</v>
    </nc>
    <odxf>
      <font>
        <sz val="10"/>
        <color auto="1"/>
      </font>
    </odxf>
    <ndxf>
      <font>
        <sz val="10"/>
        <color auto="1"/>
      </font>
    </ndxf>
  </rcc>
  <rcc rId="12374" sId="3" odxf="1" dxf="1">
    <nc r="AW222">
      <v>0</v>
    </nc>
    <odxf>
      <font>
        <sz val="10"/>
        <color auto="1"/>
      </font>
    </odxf>
    <ndxf>
      <font>
        <sz val="10"/>
        <color auto="1"/>
      </font>
    </ndxf>
  </rcc>
  <rcc rId="12375" sId="3" odxf="1" dxf="1">
    <nc r="AX222">
      <v>0</v>
    </nc>
    <odxf>
      <font>
        <sz val="10"/>
        <color auto="1"/>
      </font>
    </odxf>
    <ndxf>
      <font>
        <sz val="10"/>
        <color auto="1"/>
      </font>
    </ndxf>
  </rcc>
  <rcc rId="12376" sId="3" odxf="1" dxf="1">
    <nc r="AY222">
      <v>0</v>
    </nc>
    <odxf>
      <font>
        <sz val="10"/>
        <color auto="1"/>
      </font>
    </odxf>
    <ndxf>
      <font>
        <sz val="10"/>
        <color auto="1"/>
      </font>
    </ndxf>
  </rcc>
  <rcc rId="12377" sId="3" odxf="1" dxf="1">
    <nc r="AZ222">
      <v>0</v>
    </nc>
    <odxf>
      <font>
        <sz val="10"/>
        <color auto="1"/>
      </font>
    </odxf>
    <ndxf>
      <font>
        <sz val="10"/>
        <color auto="1"/>
      </font>
    </ndxf>
  </rcc>
  <rcc rId="12378" sId="3" odxf="1" dxf="1">
    <nc r="BA2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379" sId="3" odxf="1" dxf="1">
    <nc r="BB222">
      <v>0</v>
    </nc>
    <odxf>
      <font>
        <sz val="10"/>
        <color auto="1"/>
      </font>
    </odxf>
    <ndxf>
      <font>
        <sz val="10"/>
        <color auto="1"/>
      </font>
    </ndxf>
  </rcc>
  <rcc rId="12380" sId="3" odxf="1" dxf="1">
    <nc r="BC2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381" sId="3" odxf="1" dxf="1">
    <nc r="BD222">
      <v>0</v>
    </nc>
    <odxf>
      <font>
        <sz val="10"/>
        <color auto="1"/>
      </font>
    </odxf>
    <ndxf>
      <font>
        <sz val="10"/>
        <color auto="1"/>
      </font>
    </ndxf>
  </rcc>
  <rcc rId="12382" sId="3" odxf="1" dxf="1">
    <nc r="BE2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383" sId="3" odxf="1" dxf="1">
    <nc r="BF222">
      <v>5.7</v>
    </nc>
    <odxf>
      <font>
        <sz val="10"/>
        <color auto="1"/>
      </font>
    </odxf>
    <ndxf>
      <font>
        <sz val="10"/>
        <color auto="1"/>
      </font>
    </ndxf>
  </rcc>
  <rcc rId="12384" sId="3" odxf="1" dxf="1">
    <nc r="BG222">
      <v>39.200000000000003</v>
    </nc>
    <odxf>
      <font>
        <sz val="10"/>
        <color auto="1"/>
      </font>
    </odxf>
    <ndxf>
      <font>
        <sz val="10"/>
        <color auto="1"/>
      </font>
    </ndxf>
  </rcc>
  <rcc rId="12385" sId="3" odxf="1" dxf="1">
    <nc r="BH222">
      <v>0</v>
    </nc>
    <odxf>
      <font>
        <sz val="10"/>
        <color auto="1"/>
      </font>
    </odxf>
    <ndxf>
      <font>
        <sz val="10"/>
        <color auto="1"/>
      </font>
    </ndxf>
  </rcc>
  <rfmt sheetId="3" sqref="A222:XFD222" start="0" length="0">
    <dxf>
      <alignment vertical="center" wrapText="1"/>
    </dxf>
  </rfmt>
  <rfmt sheetId="3" sqref="A223" start="0" length="0">
    <dxf>
      <font>
        <sz val="10"/>
        <color auto="1"/>
      </font>
    </dxf>
  </rfmt>
  <rcc rId="12386" sId="3" odxf="1" dxf="1">
    <oc r="B223" t="inlineStr">
      <is>
        <t>Bình Thuận</t>
      </is>
    </oc>
    <nc r="B223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223" start="0" length="0">
    <dxf>
      <font>
        <sz val="10"/>
        <color auto="1"/>
      </font>
    </dxf>
  </rfmt>
  <rfmt sheetId="3" sqref="D223" start="0" length="0">
    <dxf>
      <font>
        <sz val="10"/>
        <color auto="1"/>
      </font>
    </dxf>
  </rfmt>
  <rcc rId="12387" sId="3" odxf="1" dxf="1">
    <oc r="E223" t="inlineStr">
      <is>
        <t>NMĐMT HỒNG PHONG 1A</t>
      </is>
    </oc>
    <nc r="E223" t="inlineStr">
      <is>
        <t>NMĐMT HACOM SOLAR</t>
      </is>
    </nc>
    <odxf>
      <font>
        <sz val="10"/>
        <color auto="1"/>
      </font>
    </odxf>
    <ndxf>
      <font>
        <sz val="10"/>
        <color auto="1"/>
      </font>
    </ndxf>
  </rcc>
  <rfmt sheetId="3" sqref="F223" start="0" length="0">
    <dxf>
      <font>
        <sz val="10"/>
        <color auto="1"/>
      </font>
    </dxf>
  </rfmt>
  <rcc rId="12388" sId="3" odxf="1" dxf="1">
    <nc r="G22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389" sId="3" odxf="1" dxf="1">
    <nc r="H223">
      <v>137.69999999999999</v>
    </nc>
    <odxf>
      <font>
        <sz val="10"/>
        <color auto="1"/>
      </font>
    </odxf>
    <ndxf>
      <font>
        <sz val="10"/>
        <color auto="1"/>
      </font>
    </ndxf>
  </rcc>
  <rfmt sheetId="3" sqref="I223" start="0" length="0">
    <dxf>
      <font>
        <sz val="10"/>
        <color auto="1"/>
      </font>
    </dxf>
  </rfmt>
  <rcc rId="12390" sId="3" odxf="1" dxf="1">
    <nc r="J223">
      <v>0</v>
    </nc>
    <odxf>
      <font>
        <sz val="10"/>
        <color auto="1"/>
      </font>
    </odxf>
    <ndxf>
      <font>
        <sz val="10"/>
        <color auto="1"/>
      </font>
    </ndxf>
  </rcc>
  <rcc rId="12391" sId="3" odxf="1" dxf="1">
    <nc r="K223">
      <v>0</v>
    </nc>
    <odxf>
      <font>
        <sz val="10"/>
        <color auto="1"/>
      </font>
    </odxf>
    <ndxf>
      <font>
        <sz val="10"/>
        <color auto="1"/>
      </font>
    </ndxf>
  </rcc>
  <rcc rId="12392" sId="3" odxf="1" dxf="1">
    <nc r="L223">
      <v>0</v>
    </nc>
    <odxf>
      <font>
        <sz val="10"/>
        <color auto="1"/>
      </font>
    </odxf>
    <ndxf>
      <font>
        <sz val="10"/>
        <color auto="1"/>
      </font>
    </ndxf>
  </rcc>
  <rcc rId="12393" sId="3" odxf="1" dxf="1">
    <nc r="M223">
      <v>0</v>
    </nc>
    <odxf>
      <font>
        <sz val="10"/>
        <color auto="1"/>
      </font>
    </odxf>
    <ndxf>
      <font>
        <sz val="10"/>
        <color auto="1"/>
      </font>
    </ndxf>
  </rcc>
  <rcc rId="12394" sId="3" odxf="1" dxf="1">
    <nc r="N223">
      <v>0</v>
    </nc>
    <odxf>
      <font>
        <sz val="10"/>
        <color auto="1"/>
      </font>
    </odxf>
    <ndxf>
      <font>
        <sz val="10"/>
        <color auto="1"/>
      </font>
    </ndxf>
  </rcc>
  <rcc rId="12395" sId="3" odxf="1" dxf="1">
    <nc r="O223">
      <v>0</v>
    </nc>
    <odxf>
      <font>
        <sz val="10"/>
        <color auto="1"/>
      </font>
    </odxf>
    <ndxf>
      <font>
        <sz val="10"/>
        <color auto="1"/>
      </font>
    </ndxf>
  </rcc>
  <rcc rId="12396" sId="3" odxf="1" dxf="1">
    <nc r="P223">
      <v>0</v>
    </nc>
    <odxf>
      <font>
        <sz val="10"/>
        <color auto="1"/>
      </font>
    </odxf>
    <ndxf>
      <font>
        <sz val="10"/>
        <color auto="1"/>
      </font>
    </ndxf>
  </rcc>
  <rcc rId="12397" sId="3" odxf="1" dxf="1">
    <nc r="Q223">
      <v>0</v>
    </nc>
    <odxf>
      <font>
        <sz val="10"/>
        <color auto="1"/>
      </font>
    </odxf>
    <ndxf>
      <font>
        <sz val="10"/>
        <color auto="1"/>
      </font>
    </ndxf>
  </rcc>
  <rcc rId="12398" sId="3" odxf="1" dxf="1">
    <nc r="R223">
      <v>0</v>
    </nc>
    <odxf>
      <font>
        <sz val="10"/>
        <color auto="1"/>
      </font>
    </odxf>
    <ndxf>
      <font>
        <sz val="10"/>
        <color auto="1"/>
      </font>
    </ndxf>
  </rcc>
  <rcc rId="12399" sId="3" odxf="1" dxf="1">
    <nc r="S223">
      <v>0</v>
    </nc>
    <odxf>
      <font>
        <sz val="10"/>
        <color auto="1"/>
      </font>
    </odxf>
    <ndxf>
      <font>
        <sz val="10"/>
        <color auto="1"/>
      </font>
    </ndxf>
  </rcc>
  <rcc rId="12400" sId="3" odxf="1" dxf="1">
    <nc r="T223">
      <v>0</v>
    </nc>
    <odxf>
      <font>
        <sz val="10"/>
        <color auto="1"/>
      </font>
    </odxf>
    <ndxf>
      <font>
        <sz val="10"/>
        <color auto="1"/>
      </font>
    </ndxf>
  </rcc>
  <rcc rId="12401" sId="3" odxf="1" dxf="1">
    <nc r="U223">
      <v>0</v>
    </nc>
    <odxf>
      <font>
        <sz val="10"/>
        <color auto="1"/>
      </font>
    </odxf>
    <ndxf>
      <font>
        <sz val="10"/>
        <color auto="1"/>
      </font>
    </ndxf>
  </rcc>
  <rcc rId="12402" sId="3" odxf="1" dxf="1">
    <nc r="V223">
      <v>0.2</v>
    </nc>
    <odxf>
      <font>
        <sz val="10"/>
        <color auto="1"/>
      </font>
    </odxf>
    <ndxf>
      <font>
        <sz val="10"/>
        <color auto="1"/>
      </font>
    </ndxf>
  </rcc>
  <rcc rId="12403" sId="3" odxf="1" dxf="1">
    <nc r="W223">
      <v>0.1</v>
    </nc>
    <odxf>
      <font>
        <sz val="10"/>
        <color auto="1"/>
      </font>
    </odxf>
    <ndxf>
      <font>
        <sz val="10"/>
        <color auto="1"/>
      </font>
    </ndxf>
  </rcc>
  <rcc rId="12404" sId="3" odxf="1" dxf="1">
    <nc r="X223">
      <v>0.9</v>
    </nc>
    <odxf>
      <font>
        <sz val="10"/>
        <color auto="1"/>
      </font>
    </odxf>
    <ndxf>
      <font>
        <sz val="10"/>
        <color auto="1"/>
      </font>
    </ndxf>
  </rcc>
  <rcc rId="12405" sId="3" odxf="1" dxf="1">
    <nc r="Y223">
      <v>3</v>
    </nc>
    <odxf>
      <font>
        <sz val="10"/>
        <color auto="1"/>
      </font>
    </odxf>
    <ndxf>
      <font>
        <sz val="10"/>
        <color auto="1"/>
      </font>
    </ndxf>
  </rcc>
  <rcc rId="12406" sId="3" odxf="1" dxf="1">
    <nc r="Z223">
      <v>0.7</v>
    </nc>
    <odxf>
      <font>
        <sz val="10"/>
        <color auto="1"/>
      </font>
    </odxf>
    <ndxf>
      <font>
        <sz val="10"/>
        <color auto="1"/>
      </font>
    </ndxf>
  </rcc>
  <rcc rId="12407" sId="3" odxf="1" dxf="1">
    <nc r="AA223">
      <v>0.3</v>
    </nc>
    <odxf>
      <font>
        <sz val="10"/>
        <color auto="1"/>
      </font>
    </odxf>
    <ndxf>
      <font>
        <sz val="10"/>
        <color auto="1"/>
      </font>
    </ndxf>
  </rcc>
  <rcc rId="12408" sId="3" odxf="1" dxf="1">
    <nc r="AB223">
      <v>0.4</v>
    </nc>
    <odxf>
      <font>
        <sz val="10"/>
        <color auto="1"/>
      </font>
    </odxf>
    <ndxf>
      <font>
        <sz val="10"/>
        <color auto="1"/>
      </font>
    </ndxf>
  </rcc>
  <rcc rId="12409" sId="3" odxf="1" dxf="1">
    <nc r="AC223">
      <v>0.5</v>
    </nc>
    <odxf>
      <font>
        <sz val="10"/>
        <color auto="1"/>
      </font>
    </odxf>
    <ndxf>
      <font>
        <sz val="10"/>
        <color auto="1"/>
      </font>
    </ndxf>
  </rcc>
  <rcc rId="12410" sId="3" odxf="1" dxf="1">
    <nc r="AD223">
      <v>0.6</v>
    </nc>
    <odxf>
      <font>
        <sz val="10"/>
        <color auto="1"/>
      </font>
    </odxf>
    <ndxf>
      <font>
        <sz val="10"/>
        <color auto="1"/>
      </font>
    </ndxf>
  </rcc>
  <rcc rId="12411" sId="3" odxf="1" dxf="1">
    <nc r="AE223">
      <v>0.6</v>
    </nc>
    <odxf>
      <font>
        <sz val="10"/>
        <color auto="1"/>
      </font>
    </odxf>
    <ndxf>
      <font>
        <sz val="10"/>
        <color auto="1"/>
      </font>
    </ndxf>
  </rcc>
  <rcc rId="12412" sId="3" odxf="1" dxf="1">
    <nc r="AF223">
      <v>0.6</v>
    </nc>
    <odxf>
      <font>
        <sz val="10"/>
        <color auto="1"/>
      </font>
    </odxf>
    <ndxf>
      <font>
        <sz val="10"/>
        <color auto="1"/>
      </font>
    </ndxf>
  </rcc>
  <rcc rId="12413" sId="3" odxf="1" dxf="1">
    <nc r="AG223">
      <v>0.9</v>
    </nc>
    <odxf>
      <font>
        <sz val="10"/>
        <color auto="1"/>
      </font>
    </odxf>
    <ndxf>
      <font>
        <sz val="10"/>
        <color auto="1"/>
      </font>
    </ndxf>
  </rcc>
  <rcc rId="12414" sId="3" odxf="1" dxf="1">
    <nc r="AH223">
      <v>1</v>
    </nc>
    <odxf>
      <font>
        <sz val="10"/>
        <color auto="1"/>
      </font>
    </odxf>
    <ndxf>
      <font>
        <sz val="10"/>
        <color auto="1"/>
      </font>
    </ndxf>
  </rcc>
  <rcc rId="12415" sId="3" odxf="1" dxf="1">
    <nc r="AI223">
      <v>1</v>
    </nc>
    <odxf>
      <font>
        <sz val="10"/>
        <color auto="1"/>
      </font>
    </odxf>
    <ndxf>
      <font>
        <sz val="10"/>
        <color auto="1"/>
      </font>
    </ndxf>
  </rcc>
  <rcc rId="12416" sId="3" odxf="1" dxf="1">
    <nc r="AJ223">
      <v>1</v>
    </nc>
    <odxf>
      <font>
        <sz val="10"/>
        <color auto="1"/>
      </font>
    </odxf>
    <ndxf>
      <font>
        <sz val="10"/>
        <color auto="1"/>
      </font>
    </ndxf>
  </rcc>
  <rcc rId="12417" sId="3" odxf="1" dxf="1">
    <nc r="AK223">
      <v>1</v>
    </nc>
    <odxf>
      <font>
        <sz val="10"/>
        <color auto="1"/>
      </font>
    </odxf>
    <ndxf>
      <font>
        <sz val="10"/>
        <color auto="1"/>
      </font>
    </ndxf>
  </rcc>
  <rcc rId="12418" sId="3" odxf="1" dxf="1">
    <nc r="AL223">
      <v>2</v>
    </nc>
    <odxf>
      <font>
        <sz val="10"/>
        <color auto="1"/>
      </font>
    </odxf>
    <ndxf>
      <font>
        <sz val="10"/>
        <color auto="1"/>
      </font>
    </ndxf>
  </rcc>
  <rcc rId="12419" sId="3" odxf="1" dxf="1">
    <nc r="AM223">
      <v>2</v>
    </nc>
    <odxf>
      <font>
        <sz val="10"/>
        <color auto="1"/>
      </font>
    </odxf>
    <ndxf>
      <font>
        <sz val="10"/>
        <color auto="1"/>
      </font>
    </ndxf>
  </rcc>
  <rcc rId="12420" sId="3" odxf="1" dxf="1">
    <nc r="AN223">
      <v>0.3</v>
    </nc>
    <odxf>
      <font>
        <sz val="10"/>
        <color auto="1"/>
      </font>
    </odxf>
    <ndxf>
      <font>
        <sz val="10"/>
        <color auto="1"/>
      </font>
    </ndxf>
  </rcc>
  <rcc rId="12421" sId="3" odxf="1" dxf="1">
    <nc r="AO223">
      <v>0.2</v>
    </nc>
    <odxf>
      <font>
        <sz val="10"/>
        <color auto="1"/>
      </font>
    </odxf>
    <ndxf>
      <font>
        <sz val="10"/>
        <color auto="1"/>
      </font>
    </ndxf>
  </rcc>
  <rcc rId="12422" sId="3" odxf="1" dxf="1">
    <nc r="AP223">
      <v>0.4</v>
    </nc>
    <odxf>
      <font>
        <sz val="10"/>
        <color auto="1"/>
      </font>
    </odxf>
    <ndxf>
      <font>
        <sz val="10"/>
        <color auto="1"/>
      </font>
    </ndxf>
  </rcc>
  <rcc rId="12423" sId="3" odxf="1" dxf="1">
    <nc r="AQ223">
      <v>0</v>
    </nc>
    <odxf>
      <font>
        <sz val="10"/>
        <color auto="1"/>
      </font>
    </odxf>
    <ndxf>
      <font>
        <sz val="10"/>
        <color auto="1"/>
      </font>
    </ndxf>
  </rcc>
  <rcc rId="12424" sId="3" odxf="1" dxf="1">
    <nc r="AR223">
      <v>0</v>
    </nc>
    <odxf>
      <font>
        <sz val="10"/>
        <color auto="1"/>
      </font>
    </odxf>
    <ndxf>
      <font>
        <sz val="10"/>
        <color auto="1"/>
      </font>
    </ndxf>
  </rcc>
  <rcc rId="12425" sId="3" odxf="1" dxf="1">
    <nc r="AS223">
      <v>0</v>
    </nc>
    <odxf>
      <font>
        <sz val="10"/>
        <color auto="1"/>
      </font>
    </odxf>
    <ndxf>
      <font>
        <sz val="10"/>
        <color auto="1"/>
      </font>
    </ndxf>
  </rcc>
  <rcc rId="12426" sId="3" odxf="1" dxf="1">
    <nc r="AT223">
      <v>0</v>
    </nc>
    <odxf>
      <font>
        <sz val="10"/>
        <color auto="1"/>
      </font>
    </odxf>
    <ndxf>
      <font>
        <sz val="10"/>
        <color auto="1"/>
      </font>
    </ndxf>
  </rcc>
  <rcc rId="12427" sId="3" odxf="1" dxf="1">
    <nc r="AU223">
      <v>0</v>
    </nc>
    <odxf>
      <font>
        <sz val="10"/>
        <color auto="1"/>
      </font>
    </odxf>
    <ndxf>
      <font>
        <sz val="10"/>
        <color auto="1"/>
      </font>
    </ndxf>
  </rcc>
  <rcc rId="12428" sId="3" odxf="1" dxf="1">
    <nc r="AV223">
      <v>0</v>
    </nc>
    <odxf>
      <font>
        <sz val="10"/>
        <color auto="1"/>
      </font>
    </odxf>
    <ndxf>
      <font>
        <sz val="10"/>
        <color auto="1"/>
      </font>
    </ndxf>
  </rcc>
  <rcc rId="12429" sId="3" odxf="1" dxf="1">
    <nc r="AW223">
      <v>0</v>
    </nc>
    <odxf>
      <font>
        <sz val="10"/>
        <color auto="1"/>
      </font>
    </odxf>
    <ndxf>
      <font>
        <sz val="10"/>
        <color auto="1"/>
      </font>
    </ndxf>
  </rcc>
  <rcc rId="12430" sId="3" odxf="1" dxf="1">
    <nc r="AX223">
      <v>0</v>
    </nc>
    <odxf>
      <font>
        <sz val="10"/>
        <color auto="1"/>
      </font>
    </odxf>
    <ndxf>
      <font>
        <sz val="10"/>
        <color auto="1"/>
      </font>
    </ndxf>
  </rcc>
  <rcc rId="12431" sId="3" odxf="1" dxf="1">
    <nc r="AY223">
      <v>0</v>
    </nc>
    <odxf>
      <font>
        <sz val="10"/>
        <color auto="1"/>
      </font>
    </odxf>
    <ndxf>
      <font>
        <sz val="10"/>
        <color auto="1"/>
      </font>
    </ndxf>
  </rcc>
  <rcc rId="12432" sId="3" odxf="1" dxf="1">
    <nc r="AZ223">
      <v>0</v>
    </nc>
    <odxf>
      <font>
        <sz val="10"/>
        <color auto="1"/>
      </font>
    </odxf>
    <ndxf>
      <font>
        <sz val="10"/>
        <color auto="1"/>
      </font>
    </ndxf>
  </rcc>
  <rcc rId="12433" sId="3" odxf="1" dxf="1">
    <nc r="BA2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434" sId="3" odxf="1" dxf="1">
    <nc r="BB223">
      <v>0</v>
    </nc>
    <odxf>
      <font>
        <sz val="10"/>
        <color auto="1"/>
      </font>
    </odxf>
    <ndxf>
      <font>
        <sz val="10"/>
        <color auto="1"/>
      </font>
    </ndxf>
  </rcc>
  <rcc rId="12435" sId="3" odxf="1" dxf="1">
    <nc r="BC2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436" sId="3" odxf="1" dxf="1">
    <nc r="BD223">
      <v>0</v>
    </nc>
    <odxf>
      <font>
        <sz val="10"/>
        <color auto="1"/>
      </font>
    </odxf>
    <ndxf>
      <font>
        <sz val="10"/>
        <color auto="1"/>
      </font>
    </ndxf>
  </rcc>
  <rcc rId="12437" sId="3" odxf="1" dxf="1">
    <nc r="BE2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438" sId="3" odxf="1" dxf="1">
    <nc r="BF223">
      <v>5.7</v>
    </nc>
    <odxf>
      <font>
        <sz val="10"/>
        <color auto="1"/>
      </font>
    </odxf>
    <ndxf>
      <font>
        <sz val="10"/>
        <color auto="1"/>
      </font>
    </ndxf>
  </rcc>
  <rcc rId="12439" sId="3" odxf="1" dxf="1">
    <nc r="BG223">
      <v>39.200000000000003</v>
    </nc>
    <odxf>
      <font>
        <sz val="10"/>
        <color auto="1"/>
      </font>
    </odxf>
    <ndxf>
      <font>
        <sz val="10"/>
        <color auto="1"/>
      </font>
    </ndxf>
  </rcc>
  <rcc rId="12440" sId="3" odxf="1" dxf="1">
    <nc r="BH223">
      <v>0</v>
    </nc>
    <odxf>
      <font>
        <sz val="10"/>
        <color auto="1"/>
      </font>
    </odxf>
    <ndxf>
      <font>
        <sz val="10"/>
        <color auto="1"/>
      </font>
    </ndxf>
  </rcc>
  <rfmt sheetId="3" sqref="A223:XFD223" start="0" length="0">
    <dxf>
      <alignment vertical="center" wrapText="1"/>
    </dxf>
  </rfmt>
  <rfmt sheetId="3" sqref="A224" start="0" length="0">
    <dxf>
      <font>
        <sz val="10"/>
        <color auto="1"/>
      </font>
    </dxf>
  </rfmt>
  <rfmt sheetId="3" sqref="B224" start="0" length="0">
    <dxf>
      <font>
        <sz val="10"/>
        <color auto="1"/>
      </font>
    </dxf>
  </rfmt>
  <rfmt sheetId="3" sqref="C224" start="0" length="0">
    <dxf>
      <font>
        <sz val="10"/>
        <color auto="1"/>
      </font>
    </dxf>
  </rfmt>
  <rfmt sheetId="3" sqref="D224" start="0" length="0">
    <dxf>
      <font>
        <sz val="10"/>
        <color auto="1"/>
      </font>
    </dxf>
  </rfmt>
  <rcc rId="12441" sId="3" odxf="1" dxf="1">
    <oc r="E224" t="inlineStr">
      <is>
        <t>NMĐMT HỒNG PHONG 1B</t>
      </is>
    </oc>
    <nc r="E224" t="inlineStr">
      <is>
        <t>NMĐMT HỒNG PHONG 1A</t>
      </is>
    </nc>
    <odxf>
      <font>
        <sz val="10"/>
        <color auto="1"/>
      </font>
    </odxf>
    <ndxf>
      <font>
        <sz val="10"/>
        <color auto="1"/>
      </font>
    </ndxf>
  </rcc>
  <rfmt sheetId="3" sqref="F224" start="0" length="0">
    <dxf>
      <font>
        <sz val="10"/>
        <color auto="1"/>
      </font>
    </dxf>
  </rfmt>
  <rcc rId="12442" sId="3" odxf="1" dxf="1">
    <nc r="G22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443" sId="3" odxf="1" dxf="1">
    <nc r="H224">
      <v>865.7</v>
    </nc>
    <odxf>
      <font>
        <sz val="10"/>
        <color auto="1"/>
      </font>
    </odxf>
    <ndxf>
      <font>
        <sz val="10"/>
        <color auto="1"/>
      </font>
    </ndxf>
  </rcc>
  <rfmt sheetId="3" sqref="I224" start="0" length="0">
    <dxf>
      <font>
        <sz val="10"/>
        <color auto="1"/>
      </font>
    </dxf>
  </rfmt>
  <rcc rId="12444" sId="3" odxf="1" dxf="1">
    <nc r="J224">
      <v>0.3</v>
    </nc>
    <odxf>
      <font>
        <sz val="10"/>
        <color auto="1"/>
      </font>
    </odxf>
    <ndxf>
      <font>
        <sz val="10"/>
        <color auto="1"/>
      </font>
    </ndxf>
  </rcc>
  <rcc rId="12445" sId="3" odxf="1" dxf="1">
    <nc r="K224">
      <v>0.3</v>
    </nc>
    <odxf>
      <font>
        <sz val="10"/>
        <color auto="1"/>
      </font>
    </odxf>
    <ndxf>
      <font>
        <sz val="10"/>
        <color auto="1"/>
      </font>
    </ndxf>
  </rcc>
  <rcc rId="12446" sId="3" odxf="1" dxf="1">
    <nc r="L224">
      <v>0.3</v>
    </nc>
    <odxf>
      <font>
        <sz val="10"/>
        <color auto="1"/>
      </font>
    </odxf>
    <ndxf>
      <font>
        <sz val="10"/>
        <color auto="1"/>
      </font>
    </ndxf>
  </rcc>
  <rcc rId="12447" sId="3" odxf="1" dxf="1">
    <nc r="M224">
      <v>0.3</v>
    </nc>
    <odxf>
      <font>
        <sz val="10"/>
        <color auto="1"/>
      </font>
    </odxf>
    <ndxf>
      <font>
        <sz val="10"/>
        <color auto="1"/>
      </font>
    </ndxf>
  </rcc>
  <rcc rId="12448" sId="3" odxf="1" dxf="1">
    <nc r="N224">
      <v>0.3</v>
    </nc>
    <odxf>
      <font>
        <sz val="10"/>
        <color auto="1"/>
      </font>
    </odxf>
    <ndxf>
      <font>
        <sz val="10"/>
        <color auto="1"/>
      </font>
    </ndxf>
  </rcc>
  <rcc rId="12449" sId="3" odxf="1" dxf="1">
    <nc r="O224">
      <v>0.3</v>
    </nc>
    <odxf>
      <font>
        <sz val="10"/>
        <color auto="1"/>
      </font>
    </odxf>
    <ndxf>
      <font>
        <sz val="10"/>
        <color auto="1"/>
      </font>
    </ndxf>
  </rcc>
  <rcc rId="12450" sId="3" odxf="1" dxf="1">
    <nc r="P224">
      <v>0.3</v>
    </nc>
    <odxf>
      <font>
        <sz val="10"/>
        <color auto="1"/>
      </font>
    </odxf>
    <ndxf>
      <font>
        <sz val="10"/>
        <color auto="1"/>
      </font>
    </ndxf>
  </rcc>
  <rcc rId="12451" sId="3" odxf="1" dxf="1">
    <nc r="Q224">
      <v>0.3</v>
    </nc>
    <odxf>
      <font>
        <sz val="10"/>
        <color auto="1"/>
      </font>
    </odxf>
    <ndxf>
      <font>
        <sz val="10"/>
        <color auto="1"/>
      </font>
    </ndxf>
  </rcc>
  <rcc rId="12452" sId="3" odxf="1" dxf="1">
    <nc r="R224">
      <v>0.3</v>
    </nc>
    <odxf>
      <font>
        <sz val="10"/>
        <color auto="1"/>
      </font>
    </odxf>
    <ndxf>
      <font>
        <sz val="10"/>
        <color auto="1"/>
      </font>
    </ndxf>
  </rcc>
  <rcc rId="12453" sId="3" odxf="1" dxf="1">
    <nc r="S224">
      <v>0.3</v>
    </nc>
    <odxf>
      <font>
        <sz val="10"/>
        <color auto="1"/>
      </font>
    </odxf>
    <ndxf>
      <font>
        <sz val="10"/>
        <color auto="1"/>
      </font>
    </ndxf>
  </rcc>
  <rcc rId="12454" sId="3" odxf="1" dxf="1">
    <nc r="T224">
      <v>0.3</v>
    </nc>
    <odxf>
      <font>
        <sz val="10"/>
        <color auto="1"/>
      </font>
    </odxf>
    <ndxf>
      <font>
        <sz val="10"/>
        <color auto="1"/>
      </font>
    </ndxf>
  </rcc>
  <rcc rId="12455" sId="3" odxf="1" dxf="1">
    <nc r="U224">
      <v>3</v>
    </nc>
    <odxf>
      <font>
        <sz val="10"/>
        <color auto="1"/>
      </font>
    </odxf>
    <ndxf>
      <font>
        <sz val="10"/>
        <color auto="1"/>
      </font>
    </ndxf>
  </rcc>
  <rcc rId="12456" sId="3" odxf="1" dxf="1">
    <nc r="V224">
      <v>7.6</v>
    </nc>
    <odxf>
      <font>
        <sz val="10"/>
        <color auto="1"/>
      </font>
    </odxf>
    <ndxf>
      <font>
        <sz val="10"/>
        <color auto="1"/>
      </font>
    </ndxf>
  </rcc>
  <rcc rId="12457" sId="3" odxf="1" dxf="1">
    <nc r="W224">
      <v>37.299999999999997</v>
    </nc>
    <odxf>
      <font>
        <sz val="10"/>
        <color auto="1"/>
      </font>
    </odxf>
    <ndxf>
      <font>
        <sz val="10"/>
        <color auto="1"/>
      </font>
    </ndxf>
  </rcc>
  <rcc rId="12458" sId="3" odxf="1" dxf="1">
    <nc r="X224">
      <v>41.9</v>
    </nc>
    <odxf>
      <font>
        <sz val="10"/>
        <color auto="1"/>
      </font>
    </odxf>
    <ndxf>
      <font>
        <sz val="10"/>
        <color auto="1"/>
      </font>
    </ndxf>
  </rcc>
  <rcc rId="12459" sId="3" odxf="1" dxf="1">
    <nc r="Y224">
      <v>79.3</v>
    </nc>
    <odxf>
      <font>
        <sz val="10"/>
        <color auto="1"/>
      </font>
    </odxf>
    <ndxf>
      <font>
        <sz val="10"/>
        <color auto="1"/>
      </font>
    </ndxf>
  </rcc>
  <rcc rId="12460" sId="3" odxf="1" dxf="1">
    <nc r="Z224">
      <v>90</v>
    </nc>
    <odxf>
      <font>
        <sz val="10"/>
        <color auto="1"/>
      </font>
    </odxf>
    <ndxf>
      <font>
        <sz val="10"/>
        <color auto="1"/>
      </font>
    </ndxf>
  </rcc>
  <rcc rId="12461" sId="3" odxf="1" dxf="1">
    <nc r="AA224">
      <v>103.4</v>
    </nc>
    <odxf>
      <font>
        <sz val="10"/>
        <color auto="1"/>
      </font>
    </odxf>
    <ndxf>
      <font>
        <sz val="10"/>
        <color auto="1"/>
      </font>
    </ndxf>
  </rcc>
  <rcc rId="12462" sId="3" odxf="1" dxf="1">
    <nc r="AB224">
      <v>96.9</v>
    </nc>
    <odxf>
      <font>
        <sz val="10"/>
        <color auto="1"/>
      </font>
    </odxf>
    <ndxf>
      <font>
        <sz val="10"/>
        <color auto="1"/>
      </font>
    </ndxf>
  </rcc>
  <rcc rId="12463" sId="3" odxf="1" dxf="1">
    <nc r="AC224">
      <v>91.9</v>
    </nc>
    <odxf>
      <font>
        <sz val="10"/>
        <color auto="1"/>
      </font>
    </odxf>
    <ndxf>
      <font>
        <sz val="10"/>
        <color auto="1"/>
      </font>
    </ndxf>
  </rcc>
  <rcc rId="12464" sId="3" odxf="1" dxf="1">
    <nc r="AD224">
      <v>104</v>
    </nc>
    <odxf>
      <font>
        <sz val="10"/>
        <color auto="1"/>
      </font>
    </odxf>
    <ndxf>
      <font>
        <sz val="10"/>
        <color auto="1"/>
      </font>
    </ndxf>
  </rcc>
  <rcc rId="12465" sId="3" odxf="1" dxf="1">
    <nc r="AE224">
      <v>100.6</v>
    </nc>
    <odxf>
      <font>
        <sz val="10"/>
        <color auto="1"/>
      </font>
    </odxf>
    <ndxf>
      <font>
        <sz val="10"/>
        <color auto="1"/>
      </font>
    </ndxf>
  </rcc>
  <rcc rId="12466" sId="3" odxf="1" dxf="1">
    <nc r="AF224">
      <v>144.30000000000001</v>
    </nc>
    <odxf>
      <font>
        <sz val="10"/>
        <color auto="1"/>
      </font>
    </odxf>
    <ndxf>
      <font>
        <sz val="10"/>
        <color auto="1"/>
      </font>
    </ndxf>
  </rcc>
  <rcc rId="12467" sId="3" odxf="1" dxf="1">
    <nc r="AG224">
      <v>107.8</v>
    </nc>
    <odxf>
      <font>
        <sz val="10"/>
        <color auto="1"/>
      </font>
    </odxf>
    <ndxf>
      <font>
        <sz val="10"/>
        <color auto="1"/>
      </font>
    </ndxf>
  </rcc>
  <rcc rId="12468" sId="3" odxf="1" dxf="1">
    <nc r="AH224">
      <v>138.5</v>
    </nc>
    <odxf>
      <font>
        <sz val="10"/>
        <color auto="1"/>
      </font>
    </odxf>
    <ndxf>
      <font>
        <sz val="10"/>
        <color auto="1"/>
      </font>
    </ndxf>
  </rcc>
  <rcc rId="12469" sId="3" odxf="1" dxf="1">
    <nc r="AI224">
      <v>137.6</v>
    </nc>
    <odxf>
      <font>
        <sz val="10"/>
        <color auto="1"/>
      </font>
    </odxf>
    <ndxf>
      <font>
        <sz val="10"/>
        <color auto="1"/>
      </font>
    </ndxf>
  </rcc>
  <rcc rId="12470" sId="3" odxf="1" dxf="1">
    <nc r="AJ224">
      <v>137.5</v>
    </nc>
    <odxf>
      <font>
        <sz val="10"/>
        <color auto="1"/>
      </font>
    </odxf>
    <ndxf>
      <font>
        <sz val="10"/>
        <color auto="1"/>
      </font>
    </ndxf>
  </rcc>
  <rcc rId="12471" sId="3" odxf="1" dxf="1">
    <nc r="AK224">
      <v>85.6</v>
    </nc>
    <odxf>
      <font>
        <sz val="10"/>
        <color auto="1"/>
      </font>
    </odxf>
    <ndxf>
      <font>
        <sz val="10"/>
        <color auto="1"/>
      </font>
    </ndxf>
  </rcc>
  <rcc rId="12472" sId="3" odxf="1" dxf="1">
    <nc r="AL224">
      <v>91.8</v>
    </nc>
    <odxf>
      <font>
        <sz val="10"/>
        <color auto="1"/>
      </font>
    </odxf>
    <ndxf>
      <font>
        <sz val="10"/>
        <color auto="1"/>
      </font>
    </ndxf>
  </rcc>
  <rcc rId="12473" sId="3" odxf="1" dxf="1">
    <nc r="AM224">
      <v>81.3</v>
    </nc>
    <odxf>
      <font>
        <sz val="10"/>
        <color auto="1"/>
      </font>
    </odxf>
    <ndxf>
      <font>
        <sz val="10"/>
        <color auto="1"/>
      </font>
    </ndxf>
  </rcc>
  <rcc rId="12474" sId="3" odxf="1" dxf="1">
    <nc r="AN224">
      <v>78.3</v>
    </nc>
    <odxf>
      <font>
        <sz val="10"/>
        <color auto="1"/>
      </font>
    </odxf>
    <ndxf>
      <font>
        <sz val="10"/>
        <color auto="1"/>
      </font>
    </ndxf>
  </rcc>
  <rcc rId="12475" sId="3" odxf="1" dxf="1">
    <nc r="AO224">
      <v>49.1</v>
    </nc>
    <odxf>
      <font>
        <sz val="10"/>
        <color auto="1"/>
      </font>
    </odxf>
    <ndxf>
      <font>
        <sz val="10"/>
        <color auto="1"/>
      </font>
    </ndxf>
  </rcc>
  <rcc rId="12476" sId="3" odxf="1" dxf="1">
    <nc r="AP224">
      <v>19.2</v>
    </nc>
    <odxf>
      <font>
        <sz val="10"/>
        <color auto="1"/>
      </font>
    </odxf>
    <ndxf>
      <font>
        <sz val="10"/>
        <color auto="1"/>
      </font>
    </ndxf>
  </rcc>
  <rcc rId="12477" sId="3" odxf="1" dxf="1">
    <nc r="AQ224">
      <v>3.8</v>
    </nc>
    <odxf>
      <font>
        <sz val="10"/>
        <color auto="1"/>
      </font>
    </odxf>
    <ndxf>
      <font>
        <sz val="10"/>
        <color auto="1"/>
      </font>
    </ndxf>
  </rcc>
  <rcc rId="12478" sId="3" odxf="1" dxf="1">
    <nc r="AR224">
      <v>0</v>
    </nc>
    <odxf>
      <font>
        <sz val="10"/>
        <color auto="1"/>
      </font>
    </odxf>
    <ndxf>
      <font>
        <sz val="10"/>
        <color auto="1"/>
      </font>
    </ndxf>
  </rcc>
  <rcc rId="12479" sId="3" odxf="1" dxf="1">
    <nc r="AS224">
      <v>0.3</v>
    </nc>
    <odxf>
      <font>
        <sz val="10"/>
        <color auto="1"/>
      </font>
    </odxf>
    <ndxf>
      <font>
        <sz val="10"/>
        <color auto="1"/>
      </font>
    </ndxf>
  </rcc>
  <rcc rId="12480" sId="3" odxf="1" dxf="1">
    <nc r="AT224">
      <v>0.3</v>
    </nc>
    <odxf>
      <font>
        <sz val="10"/>
        <color auto="1"/>
      </font>
    </odxf>
    <ndxf>
      <font>
        <sz val="10"/>
        <color auto="1"/>
      </font>
    </ndxf>
  </rcc>
  <rcc rId="12481" sId="3" odxf="1" dxf="1">
    <nc r="AU224">
      <v>0.3</v>
    </nc>
    <odxf>
      <font>
        <sz val="10"/>
        <color auto="1"/>
      </font>
    </odxf>
    <ndxf>
      <font>
        <sz val="10"/>
        <color auto="1"/>
      </font>
    </ndxf>
  </rcc>
  <rcc rId="12482" sId="3" odxf="1" dxf="1">
    <nc r="AV224">
      <v>0.3</v>
    </nc>
    <odxf>
      <font>
        <sz val="10"/>
        <color auto="1"/>
      </font>
    </odxf>
    <ndxf>
      <font>
        <sz val="10"/>
        <color auto="1"/>
      </font>
    </ndxf>
  </rcc>
  <rcc rId="12483" sId="3" odxf="1" dxf="1">
    <nc r="AW224">
      <v>0.3</v>
    </nc>
    <odxf>
      <font>
        <sz val="10"/>
        <color auto="1"/>
      </font>
    </odxf>
    <ndxf>
      <font>
        <sz val="10"/>
        <color auto="1"/>
      </font>
    </ndxf>
  </rcc>
  <rcc rId="12484" sId="3" odxf="1" dxf="1">
    <nc r="AX224">
      <v>0.3</v>
    </nc>
    <odxf>
      <font>
        <sz val="10"/>
        <color auto="1"/>
      </font>
    </odxf>
    <ndxf>
      <font>
        <sz val="10"/>
        <color auto="1"/>
      </font>
    </ndxf>
  </rcc>
  <rcc rId="12485" sId="3" odxf="1" dxf="1">
    <nc r="AY224">
      <v>0.3</v>
    </nc>
    <odxf>
      <font>
        <sz val="10"/>
        <color auto="1"/>
      </font>
    </odxf>
    <ndxf>
      <font>
        <sz val="10"/>
        <color auto="1"/>
      </font>
    </ndxf>
  </rcc>
  <rcc rId="12486" sId="3" odxf="1" dxf="1">
    <nc r="AZ224">
      <v>0.3</v>
    </nc>
    <odxf>
      <font>
        <sz val="10"/>
        <color auto="1"/>
      </font>
    </odxf>
    <ndxf>
      <font>
        <sz val="10"/>
        <color auto="1"/>
      </font>
    </ndxf>
  </rcc>
  <rcc rId="12487" sId="3" odxf="1" dxf="1">
    <nc r="BA2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488" sId="3" odxf="1" dxf="1">
    <nc r="BB224">
      <v>0.3</v>
    </nc>
    <odxf>
      <font>
        <sz val="10"/>
        <color auto="1"/>
      </font>
    </odxf>
    <ndxf>
      <font>
        <sz val="10"/>
        <color auto="1"/>
      </font>
    </ndxf>
  </rcc>
  <rcc rId="12489" sId="3" odxf="1" dxf="1">
    <nc r="BC2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490" sId="3" odxf="1" dxf="1">
    <nc r="BD224">
      <v>0.3</v>
    </nc>
    <odxf>
      <font>
        <sz val="10"/>
        <color auto="1"/>
      </font>
    </odxf>
    <ndxf>
      <font>
        <sz val="10"/>
        <color auto="1"/>
      </font>
    </ndxf>
  </rcc>
  <rcc rId="12491" sId="3" odxf="1" dxf="1">
    <nc r="BE2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492" sId="3" odxf="1" dxf="1">
    <nc r="BF224">
      <v>36.1</v>
    </nc>
    <odxf>
      <font>
        <sz val="10"/>
        <color auto="1"/>
      </font>
    </odxf>
    <ndxf>
      <font>
        <sz val="10"/>
        <color auto="1"/>
      </font>
    </ndxf>
  </rcc>
  <rcc rId="12493" sId="3" odxf="1" dxf="1">
    <nc r="BG224">
      <v>144.30000000000001</v>
    </nc>
    <odxf>
      <font>
        <sz val="10"/>
        <color auto="1"/>
      </font>
    </odxf>
    <ndxf>
      <font>
        <sz val="10"/>
        <color auto="1"/>
      </font>
    </ndxf>
  </rcc>
  <rcc rId="12494" sId="3" odxf="1" dxf="1">
    <nc r="BH224">
      <v>0</v>
    </nc>
    <odxf>
      <font>
        <sz val="10"/>
        <color auto="1"/>
      </font>
    </odxf>
    <ndxf>
      <font>
        <sz val="10"/>
        <color auto="1"/>
      </font>
    </ndxf>
  </rcc>
  <rfmt sheetId="3" sqref="A224:XFD224" start="0" length="0">
    <dxf>
      <alignment vertical="center" wrapText="1"/>
    </dxf>
  </rfmt>
  <rfmt sheetId="3" sqref="A225" start="0" length="0">
    <dxf>
      <font>
        <sz val="10"/>
        <color auto="1"/>
      </font>
    </dxf>
  </rfmt>
  <rfmt sheetId="3" sqref="B225" start="0" length="0">
    <dxf>
      <font>
        <sz val="10"/>
        <color auto="1"/>
      </font>
    </dxf>
  </rfmt>
  <rfmt sheetId="3" sqref="C225" start="0" length="0">
    <dxf>
      <font>
        <sz val="10"/>
        <color auto="1"/>
      </font>
    </dxf>
  </rfmt>
  <rfmt sheetId="3" sqref="D225" start="0" length="0">
    <dxf>
      <font>
        <sz val="10"/>
        <color auto="1"/>
      </font>
    </dxf>
  </rfmt>
  <rcc rId="12495" sId="3" odxf="1" dxf="1">
    <oc r="E225" t="inlineStr">
      <is>
        <t>NMĐMT HỒNG PHONG 1B</t>
      </is>
    </oc>
    <nc r="E225" t="inlineStr">
      <is>
        <t>NMĐMT HỒNG PHONG 1A</t>
      </is>
    </nc>
    <odxf>
      <font>
        <sz val="10"/>
        <color auto="1"/>
      </font>
    </odxf>
    <ndxf>
      <font>
        <sz val="10"/>
        <color auto="1"/>
      </font>
    </ndxf>
  </rcc>
  <rfmt sheetId="3" sqref="F225" start="0" length="0">
    <dxf>
      <font>
        <sz val="10"/>
        <color auto="1"/>
      </font>
    </dxf>
  </rfmt>
  <rcc rId="12496" sId="3" odxf="1" dxf="1">
    <nc r="G22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497" sId="3" odxf="1" dxf="1">
    <nc r="H225">
      <v>865.7</v>
    </nc>
    <odxf>
      <font>
        <sz val="10"/>
        <color auto="1"/>
      </font>
    </odxf>
    <ndxf>
      <font>
        <sz val="10"/>
        <color auto="1"/>
      </font>
    </ndxf>
  </rcc>
  <rfmt sheetId="3" sqref="I225" start="0" length="0">
    <dxf>
      <font>
        <sz val="10"/>
        <color auto="1"/>
      </font>
    </dxf>
  </rfmt>
  <rcc rId="12498" sId="3" odxf="1" dxf="1">
    <nc r="J225">
      <v>-1</v>
    </nc>
    <odxf>
      <font>
        <sz val="10"/>
        <color auto="1"/>
      </font>
    </odxf>
    <ndxf>
      <font>
        <sz val="10"/>
        <color auto="1"/>
      </font>
    </ndxf>
  </rcc>
  <rcc rId="12499" sId="3" odxf="1" dxf="1">
    <nc r="K225">
      <v>-1</v>
    </nc>
    <odxf>
      <font>
        <sz val="10"/>
        <color auto="1"/>
      </font>
    </odxf>
    <ndxf>
      <font>
        <sz val="10"/>
        <color auto="1"/>
      </font>
    </ndxf>
  </rcc>
  <rcc rId="12500" sId="3" odxf="1" dxf="1">
    <nc r="L225">
      <v>-1</v>
    </nc>
    <odxf>
      <font>
        <sz val="10"/>
        <color auto="1"/>
      </font>
    </odxf>
    <ndxf>
      <font>
        <sz val="10"/>
        <color auto="1"/>
      </font>
    </ndxf>
  </rcc>
  <rcc rId="12501" sId="3" odxf="1" dxf="1">
    <nc r="M225">
      <v>-1</v>
    </nc>
    <odxf>
      <font>
        <sz val="10"/>
        <color auto="1"/>
      </font>
    </odxf>
    <ndxf>
      <font>
        <sz val="10"/>
        <color auto="1"/>
      </font>
    </ndxf>
  </rcc>
  <rcc rId="12502" sId="3" odxf="1" dxf="1">
    <nc r="N225">
      <v>-1</v>
    </nc>
    <odxf>
      <font>
        <sz val="10"/>
        <color auto="1"/>
      </font>
    </odxf>
    <ndxf>
      <font>
        <sz val="10"/>
        <color auto="1"/>
      </font>
    </ndxf>
  </rcc>
  <rcc rId="12503" sId="3" odxf="1" dxf="1">
    <nc r="O225">
      <v>-1</v>
    </nc>
    <odxf>
      <font>
        <sz val="10"/>
        <color auto="1"/>
      </font>
    </odxf>
    <ndxf>
      <font>
        <sz val="10"/>
        <color auto="1"/>
      </font>
    </ndxf>
  </rcc>
  <rcc rId="12504" sId="3" odxf="1" dxf="1">
    <nc r="P225">
      <v>-1</v>
    </nc>
    <odxf>
      <font>
        <sz val="10"/>
        <color auto="1"/>
      </font>
    </odxf>
    <ndxf>
      <font>
        <sz val="10"/>
        <color auto="1"/>
      </font>
    </ndxf>
  </rcc>
  <rcc rId="12505" sId="3" odxf="1" dxf="1">
    <nc r="Q225">
      <v>-1</v>
    </nc>
    <odxf>
      <font>
        <sz val="10"/>
        <color auto="1"/>
      </font>
    </odxf>
    <ndxf>
      <font>
        <sz val="10"/>
        <color auto="1"/>
      </font>
    </ndxf>
  </rcc>
  <rcc rId="12506" sId="3" odxf="1" dxf="1">
    <nc r="R225">
      <v>-1</v>
    </nc>
    <odxf>
      <font>
        <sz val="10"/>
        <color auto="1"/>
      </font>
    </odxf>
    <ndxf>
      <font>
        <sz val="10"/>
        <color auto="1"/>
      </font>
    </ndxf>
  </rcc>
  <rcc rId="12507" sId="3" odxf="1" dxf="1">
    <nc r="S225">
      <v>-1</v>
    </nc>
    <odxf>
      <font>
        <sz val="10"/>
        <color auto="1"/>
      </font>
    </odxf>
    <ndxf>
      <font>
        <sz val="10"/>
        <color auto="1"/>
      </font>
    </ndxf>
  </rcc>
  <rcc rId="12508" sId="3" odxf="1" dxf="1">
    <nc r="T225">
      <v>-1</v>
    </nc>
    <odxf>
      <font>
        <sz val="10"/>
        <color auto="1"/>
      </font>
    </odxf>
    <ndxf>
      <font>
        <sz val="10"/>
        <color auto="1"/>
      </font>
    </ndxf>
  </rcc>
  <rcc rId="12509" sId="3" odxf="1" dxf="1">
    <nc r="U225">
      <v>-6.4</v>
    </nc>
    <odxf>
      <font>
        <sz val="10"/>
        <color auto="1"/>
      </font>
    </odxf>
    <ndxf>
      <font>
        <sz val="10"/>
        <color auto="1"/>
      </font>
    </ndxf>
  </rcc>
  <rcc rId="12510" sId="3" odxf="1" dxf="1">
    <nc r="V225">
      <v>-6.3</v>
    </nc>
    <odxf>
      <font>
        <sz val="10"/>
        <color auto="1"/>
      </font>
    </odxf>
    <ndxf>
      <font>
        <sz val="10"/>
        <color auto="1"/>
      </font>
    </ndxf>
  </rcc>
  <rcc rId="12511" sId="3" odxf="1" dxf="1">
    <nc r="W225">
      <v>-4.9000000000000004</v>
    </nc>
    <odxf>
      <font>
        <sz val="10"/>
        <color auto="1"/>
      </font>
    </odxf>
    <ndxf>
      <font>
        <sz val="10"/>
        <color auto="1"/>
      </font>
    </ndxf>
  </rcc>
  <rcc rId="12512" sId="3" odxf="1" dxf="1">
    <nc r="X225">
      <v>-4.3</v>
    </nc>
    <odxf>
      <font>
        <sz val="10"/>
        <color auto="1"/>
      </font>
    </odxf>
    <ndxf>
      <font>
        <sz val="10"/>
        <color auto="1"/>
      </font>
    </ndxf>
  </rcc>
  <rcc rId="12513" sId="3" odxf="1" dxf="1">
    <nc r="Y225">
      <v>0.9</v>
    </nc>
    <odxf>
      <font>
        <sz val="10"/>
        <color auto="1"/>
      </font>
    </odxf>
    <ndxf>
      <font>
        <sz val="10"/>
        <color auto="1"/>
      </font>
    </ndxf>
  </rcc>
  <rcc rId="12514" sId="3" odxf="1" dxf="1">
    <nc r="Z225">
      <v>3.3</v>
    </nc>
    <odxf>
      <font>
        <sz val="10"/>
        <color auto="1"/>
      </font>
    </odxf>
    <ndxf>
      <font>
        <sz val="10"/>
        <color auto="1"/>
      </font>
    </ndxf>
  </rcc>
  <rcc rId="12515" sId="3" odxf="1" dxf="1">
    <nc r="AA225">
      <v>6</v>
    </nc>
    <odxf>
      <font>
        <sz val="10"/>
        <color auto="1"/>
      </font>
    </odxf>
    <ndxf>
      <font>
        <sz val="10"/>
        <color auto="1"/>
      </font>
    </ndxf>
  </rcc>
  <rcc rId="12516" sId="3" odxf="1" dxf="1">
    <nc r="AB225">
      <v>4.0999999999999996</v>
    </nc>
    <odxf>
      <font>
        <sz val="10"/>
        <color auto="1"/>
      </font>
    </odxf>
    <ndxf>
      <font>
        <sz val="10"/>
        <color auto="1"/>
      </font>
    </ndxf>
  </rcc>
  <rcc rId="12517" sId="3" odxf="1" dxf="1">
    <nc r="AC225">
      <v>4</v>
    </nc>
    <odxf>
      <font>
        <sz val="10"/>
        <color auto="1"/>
      </font>
    </odxf>
    <ndxf>
      <font>
        <sz val="10"/>
        <color auto="1"/>
      </font>
    </ndxf>
  </rcc>
  <rcc rId="12518" sId="3" odxf="1" dxf="1">
    <nc r="AD225">
      <v>6.2</v>
    </nc>
    <odxf>
      <font>
        <sz val="10"/>
        <color auto="1"/>
      </font>
    </odxf>
    <ndxf>
      <font>
        <sz val="10"/>
        <color auto="1"/>
      </font>
    </ndxf>
  </rcc>
  <rcc rId="12519" sId="3" odxf="1" dxf="1">
    <nc r="AE225">
      <v>5.6</v>
    </nc>
    <odxf>
      <font>
        <sz val="10"/>
        <color auto="1"/>
      </font>
    </odxf>
    <ndxf>
      <font>
        <sz val="10"/>
        <color auto="1"/>
      </font>
    </ndxf>
  </rcc>
  <rcc rId="12520" sId="3" odxf="1" dxf="1">
    <nc r="AF225">
      <v>15.7</v>
    </nc>
    <odxf>
      <font>
        <sz val="10"/>
        <color auto="1"/>
      </font>
    </odxf>
    <ndxf>
      <font>
        <sz val="10"/>
        <color auto="1"/>
      </font>
    </ndxf>
  </rcc>
  <rcc rId="12521" sId="3" odxf="1" dxf="1">
    <nc r="AG225">
      <v>7.1</v>
    </nc>
    <odxf>
      <font>
        <sz val="10"/>
        <color auto="1"/>
      </font>
    </odxf>
    <ndxf>
      <font>
        <sz val="10"/>
        <color auto="1"/>
      </font>
    </ndxf>
  </rcc>
  <rcc rId="12522" sId="3" odxf="1" dxf="1">
    <nc r="AH225">
      <v>1.7</v>
    </nc>
    <odxf>
      <font>
        <sz val="10"/>
        <color auto="1"/>
      </font>
    </odxf>
    <ndxf>
      <font>
        <sz val="10"/>
        <color auto="1"/>
      </font>
    </ndxf>
  </rcc>
  <rcc rId="12523" sId="3" odxf="1" dxf="1">
    <nc r="AI225">
      <v>13.8</v>
    </nc>
    <odxf>
      <font>
        <sz val="10"/>
        <color auto="1"/>
      </font>
    </odxf>
    <ndxf>
      <font>
        <sz val="10"/>
        <color auto="1"/>
      </font>
    </ndxf>
  </rcc>
  <rcc rId="12524" sId="3" odxf="1" dxf="1">
    <nc r="AJ225">
      <v>12.6</v>
    </nc>
    <odxf>
      <font>
        <sz val="10"/>
        <color auto="1"/>
      </font>
    </odxf>
    <ndxf>
      <font>
        <sz val="10"/>
        <color auto="1"/>
      </font>
    </ndxf>
  </rcc>
  <rcc rId="12525" sId="3" odxf="1" dxf="1">
    <nc r="AK225">
      <v>0.4</v>
    </nc>
    <odxf>
      <font>
        <sz val="10"/>
        <color auto="1"/>
      </font>
    </odxf>
    <ndxf>
      <font>
        <sz val="10"/>
        <color auto="1"/>
      </font>
    </ndxf>
  </rcc>
  <rcc rId="12526" sId="3" odxf="1" dxf="1">
    <nc r="AL225">
      <v>1.4</v>
    </nc>
    <odxf>
      <font>
        <sz val="10"/>
        <color auto="1"/>
      </font>
    </odxf>
    <ndxf>
      <font>
        <sz val="10"/>
        <color auto="1"/>
      </font>
    </ndxf>
  </rcc>
  <rcc rId="12527" sId="3" odxf="1" dxf="1">
    <nc r="AM225">
      <v>-0.9</v>
    </nc>
    <odxf>
      <font>
        <sz val="10"/>
        <color auto="1"/>
      </font>
    </odxf>
    <ndxf>
      <font>
        <sz val="10"/>
        <color auto="1"/>
      </font>
    </ndxf>
  </rcc>
  <rcc rId="12528" sId="3" odxf="1" dxf="1">
    <nc r="AN225">
      <v>-1.7</v>
    </nc>
    <odxf>
      <font>
        <sz val="10"/>
        <color auto="1"/>
      </font>
    </odxf>
    <ndxf>
      <font>
        <sz val="10"/>
        <color auto="1"/>
      </font>
    </ndxf>
  </rcc>
  <rcc rId="12529" sId="3" odxf="1" dxf="1">
    <nc r="AO225">
      <v>-5.5</v>
    </nc>
    <odxf>
      <font>
        <sz val="10"/>
        <color auto="1"/>
      </font>
    </odxf>
    <ndxf>
      <font>
        <sz val="10"/>
        <color auto="1"/>
      </font>
    </ndxf>
  </rcc>
  <rcc rId="12530" sId="3" odxf="1" dxf="1">
    <nc r="AP225">
      <v>-8</v>
    </nc>
    <odxf>
      <font>
        <sz val="10"/>
        <color auto="1"/>
      </font>
    </odxf>
    <ndxf>
      <font>
        <sz val="10"/>
        <color auto="1"/>
      </font>
    </ndxf>
  </rcc>
  <rcc rId="12531" sId="3" odxf="1" dxf="1">
    <nc r="AQ225">
      <v>-8.3000000000000007</v>
    </nc>
    <odxf>
      <font>
        <sz val="10"/>
        <color auto="1"/>
      </font>
    </odxf>
    <ndxf>
      <font>
        <sz val="10"/>
        <color auto="1"/>
      </font>
    </ndxf>
  </rcc>
  <rcc rId="12532" sId="3" odxf="1" dxf="1">
    <nc r="AR225">
      <v>-8.4</v>
    </nc>
    <odxf>
      <font>
        <sz val="10"/>
        <color auto="1"/>
      </font>
    </odxf>
    <ndxf>
      <font>
        <sz val="10"/>
        <color auto="1"/>
      </font>
    </ndxf>
  </rcc>
  <rcc rId="12533" sId="3" odxf="1" dxf="1">
    <nc r="AS225">
      <v>-1</v>
    </nc>
    <odxf>
      <font>
        <sz val="10"/>
        <color auto="1"/>
      </font>
    </odxf>
    <ndxf>
      <font>
        <sz val="10"/>
        <color auto="1"/>
      </font>
    </ndxf>
  </rcc>
  <rcc rId="12534" sId="3" odxf="1" dxf="1">
    <nc r="AT225">
      <v>-1</v>
    </nc>
    <odxf>
      <font>
        <sz val="10"/>
        <color auto="1"/>
      </font>
    </odxf>
    <ndxf>
      <font>
        <sz val="10"/>
        <color auto="1"/>
      </font>
    </ndxf>
  </rcc>
  <rcc rId="12535" sId="3" odxf="1" dxf="1">
    <nc r="AU225">
      <v>-1</v>
    </nc>
    <odxf>
      <font>
        <sz val="10"/>
        <color auto="1"/>
      </font>
    </odxf>
    <ndxf>
      <font>
        <sz val="10"/>
        <color auto="1"/>
      </font>
    </ndxf>
  </rcc>
  <rcc rId="12536" sId="3" odxf="1" dxf="1">
    <nc r="AV225">
      <v>-1</v>
    </nc>
    <odxf>
      <font>
        <sz val="10"/>
        <color auto="1"/>
      </font>
    </odxf>
    <ndxf>
      <font>
        <sz val="10"/>
        <color auto="1"/>
      </font>
    </ndxf>
  </rcc>
  <rcc rId="12537" sId="3" odxf="1" dxf="1">
    <nc r="AW225">
      <v>-1</v>
    </nc>
    <odxf>
      <font>
        <sz val="10"/>
        <color auto="1"/>
      </font>
    </odxf>
    <ndxf>
      <font>
        <sz val="10"/>
        <color auto="1"/>
      </font>
    </ndxf>
  </rcc>
  <rcc rId="12538" sId="3" odxf="1" dxf="1">
    <nc r="AX225">
      <v>-1</v>
    </nc>
    <odxf>
      <font>
        <sz val="10"/>
        <color auto="1"/>
      </font>
    </odxf>
    <ndxf>
      <font>
        <sz val="10"/>
        <color auto="1"/>
      </font>
    </ndxf>
  </rcc>
  <rcc rId="12539" sId="3" odxf="1" dxf="1">
    <nc r="AY225">
      <v>-1</v>
    </nc>
    <odxf>
      <font>
        <sz val="10"/>
        <color auto="1"/>
      </font>
    </odxf>
    <ndxf>
      <font>
        <sz val="10"/>
        <color auto="1"/>
      </font>
    </ndxf>
  </rcc>
  <rcc rId="12540" sId="3" odxf="1" dxf="1">
    <nc r="AZ225">
      <v>-1</v>
    </nc>
    <odxf>
      <font>
        <sz val="10"/>
        <color auto="1"/>
      </font>
    </odxf>
    <ndxf>
      <font>
        <sz val="10"/>
        <color auto="1"/>
      </font>
    </ndxf>
  </rcc>
  <rcc rId="12541" sId="3" odxf="1" dxf="1">
    <nc r="BA2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542" sId="3" odxf="1" dxf="1">
    <nc r="BB225">
      <v>-1</v>
    </nc>
    <odxf>
      <font>
        <sz val="10"/>
        <color auto="1"/>
      </font>
    </odxf>
    <ndxf>
      <font>
        <sz val="10"/>
        <color auto="1"/>
      </font>
    </ndxf>
  </rcc>
  <rcc rId="12543" sId="3" odxf="1" dxf="1">
    <nc r="BC2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544" sId="3" odxf="1" dxf="1">
    <nc r="BD225">
      <v>-1</v>
    </nc>
    <odxf>
      <font>
        <sz val="10"/>
        <color auto="1"/>
      </font>
    </odxf>
    <ndxf>
      <font>
        <sz val="10"/>
        <color auto="1"/>
      </font>
    </ndxf>
  </rcc>
  <rcc rId="12545" sId="3" odxf="1" dxf="1">
    <nc r="BE2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546" sId="3" odxf="1" dxf="1">
    <nc r="BF225">
      <v>36.1</v>
    </nc>
    <odxf>
      <font>
        <sz val="10"/>
        <color auto="1"/>
      </font>
    </odxf>
    <ndxf>
      <font>
        <sz val="10"/>
        <color auto="1"/>
      </font>
    </ndxf>
  </rcc>
  <rcc rId="12547" sId="3" odxf="1" dxf="1">
    <nc r="BG225">
      <v>144.30000000000001</v>
    </nc>
    <odxf>
      <font>
        <sz val="10"/>
        <color auto="1"/>
      </font>
    </odxf>
    <ndxf>
      <font>
        <sz val="10"/>
        <color auto="1"/>
      </font>
    </ndxf>
  </rcc>
  <rcc rId="12548" sId="3" odxf="1" dxf="1">
    <nc r="BH225">
      <v>0</v>
    </nc>
    <odxf>
      <font>
        <sz val="10"/>
        <color auto="1"/>
      </font>
    </odxf>
    <ndxf>
      <font>
        <sz val="10"/>
        <color auto="1"/>
      </font>
    </ndxf>
  </rcc>
  <rfmt sheetId="3" sqref="A225:XFD225" start="0" length="0">
    <dxf>
      <alignment vertical="center" wrapText="1"/>
    </dxf>
  </rfmt>
  <rfmt sheetId="3" sqref="A226" start="0" length="0">
    <dxf>
      <font>
        <sz val="10"/>
        <color auto="1"/>
      </font>
    </dxf>
  </rfmt>
  <rcc rId="12549" sId="3" odxf="1" dxf="1">
    <oc r="B226" t="inlineStr">
      <is>
        <t>Bình Phước</t>
      </is>
    </oc>
    <nc r="B226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226" start="0" length="0">
    <dxf>
      <font>
        <sz val="10"/>
        <color auto="1"/>
      </font>
    </dxf>
  </rfmt>
  <rfmt sheetId="3" sqref="D226" start="0" length="0">
    <dxf>
      <font>
        <sz val="10"/>
        <color auto="1"/>
      </font>
    </dxf>
  </rfmt>
  <rcc rId="12550" sId="3" odxf="1" dxf="1">
    <oc r="E226" t="inlineStr">
      <is>
        <t>NMĐMT LỘC NINH 1</t>
      </is>
    </oc>
    <nc r="E226" t="inlineStr">
      <is>
        <t>NMĐMT HỒNG PHONG 1B</t>
      </is>
    </nc>
    <odxf>
      <font>
        <sz val="10"/>
        <color auto="1"/>
      </font>
    </odxf>
    <ndxf>
      <font>
        <sz val="10"/>
        <color auto="1"/>
      </font>
    </ndxf>
  </rcc>
  <rfmt sheetId="3" sqref="F226" start="0" length="0">
    <dxf>
      <font>
        <sz val="10"/>
        <color auto="1"/>
      </font>
    </dxf>
  </rfmt>
  <rcc rId="12551" sId="3" odxf="1" dxf="1">
    <nc r="G22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552" sId="3" odxf="1" dxf="1">
    <nc r="H226">
      <v>536.6</v>
    </nc>
    <odxf>
      <font>
        <sz val="10"/>
        <color auto="1"/>
      </font>
    </odxf>
    <ndxf>
      <font>
        <sz val="10"/>
        <color auto="1"/>
      </font>
    </ndxf>
  </rcc>
  <rfmt sheetId="3" sqref="I226" start="0" length="0">
    <dxf>
      <font>
        <sz val="10"/>
        <color auto="1"/>
      </font>
    </dxf>
  </rfmt>
  <rcc rId="12553" sId="3" odxf="1" dxf="1">
    <nc r="J226">
      <v>0.2</v>
    </nc>
    <odxf>
      <font>
        <sz val="10"/>
        <color auto="1"/>
      </font>
    </odxf>
    <ndxf>
      <font>
        <sz val="10"/>
        <color auto="1"/>
      </font>
    </ndxf>
  </rcc>
  <rcc rId="12554" sId="3" odxf="1" dxf="1">
    <nc r="K226">
      <v>0.2</v>
    </nc>
    <odxf>
      <font>
        <sz val="10"/>
        <color auto="1"/>
      </font>
    </odxf>
    <ndxf>
      <font>
        <sz val="10"/>
        <color auto="1"/>
      </font>
    </ndxf>
  </rcc>
  <rcc rId="12555" sId="3" odxf="1" dxf="1">
    <nc r="L226">
      <v>0.2</v>
    </nc>
    <odxf>
      <font>
        <sz val="10"/>
        <color auto="1"/>
      </font>
    </odxf>
    <ndxf>
      <font>
        <sz val="10"/>
        <color auto="1"/>
      </font>
    </ndxf>
  </rcc>
  <rcc rId="12556" sId="3" odxf="1" dxf="1">
    <nc r="M226">
      <v>0.2</v>
    </nc>
    <odxf>
      <font>
        <sz val="10"/>
        <color auto="1"/>
      </font>
    </odxf>
    <ndxf>
      <font>
        <sz val="10"/>
        <color auto="1"/>
      </font>
    </ndxf>
  </rcc>
  <rcc rId="12557" sId="3" odxf="1" dxf="1">
    <nc r="N226">
      <v>0.2</v>
    </nc>
    <odxf>
      <font>
        <sz val="10"/>
        <color auto="1"/>
      </font>
    </odxf>
    <ndxf>
      <font>
        <sz val="10"/>
        <color auto="1"/>
      </font>
    </ndxf>
  </rcc>
  <rcc rId="12558" sId="3" odxf="1" dxf="1">
    <nc r="O226">
      <v>0.2</v>
    </nc>
    <odxf>
      <font>
        <sz val="10"/>
        <color auto="1"/>
      </font>
    </odxf>
    <ndxf>
      <font>
        <sz val="10"/>
        <color auto="1"/>
      </font>
    </ndxf>
  </rcc>
  <rcc rId="12559" sId="3" odxf="1" dxf="1">
    <nc r="P226">
      <v>0.2</v>
    </nc>
    <odxf>
      <font>
        <sz val="10"/>
        <color auto="1"/>
      </font>
    </odxf>
    <ndxf>
      <font>
        <sz val="10"/>
        <color auto="1"/>
      </font>
    </ndxf>
  </rcc>
  <rcc rId="12560" sId="3" odxf="1" dxf="1">
    <nc r="Q226">
      <v>0.2</v>
    </nc>
    <odxf>
      <font>
        <sz val="10"/>
        <color auto="1"/>
      </font>
    </odxf>
    <ndxf>
      <font>
        <sz val="10"/>
        <color auto="1"/>
      </font>
    </ndxf>
  </rcc>
  <rcc rId="12561" sId="3" odxf="1" dxf="1">
    <nc r="R226">
      <v>0.2</v>
    </nc>
    <odxf>
      <font>
        <sz val="10"/>
        <color auto="1"/>
      </font>
    </odxf>
    <ndxf>
      <font>
        <sz val="10"/>
        <color auto="1"/>
      </font>
    </ndxf>
  </rcc>
  <rcc rId="12562" sId="3" odxf="1" dxf="1">
    <nc r="S226">
      <v>0.2</v>
    </nc>
    <odxf>
      <font>
        <sz val="10"/>
        <color auto="1"/>
      </font>
    </odxf>
    <ndxf>
      <font>
        <sz val="10"/>
        <color auto="1"/>
      </font>
    </ndxf>
  </rcc>
  <rcc rId="12563" sId="3" odxf="1" dxf="1">
    <nc r="T226">
      <v>0.2</v>
    </nc>
    <odxf>
      <font>
        <sz val="10"/>
        <color auto="1"/>
      </font>
    </odxf>
    <ndxf>
      <font>
        <sz val="10"/>
        <color auto="1"/>
      </font>
    </ndxf>
  </rcc>
  <rcc rId="12564" sId="3" odxf="1" dxf="1">
    <nc r="U226">
      <v>2.2000000000000002</v>
    </nc>
    <odxf>
      <font>
        <sz val="10"/>
        <color auto="1"/>
      </font>
    </odxf>
    <ndxf>
      <font>
        <sz val="10"/>
        <color auto="1"/>
      </font>
    </ndxf>
  </rcc>
  <rcc rId="12565" sId="3" odxf="1" dxf="1">
    <nc r="V226">
      <v>5.7</v>
    </nc>
    <odxf>
      <font>
        <sz val="10"/>
        <color auto="1"/>
      </font>
    </odxf>
    <ndxf>
      <font>
        <sz val="10"/>
        <color auto="1"/>
      </font>
    </ndxf>
  </rcc>
  <rcc rId="12566" sId="3" odxf="1" dxf="1">
    <nc r="W226">
      <v>26.1</v>
    </nc>
    <odxf>
      <font>
        <sz val="10"/>
        <color auto="1"/>
      </font>
    </odxf>
    <ndxf>
      <font>
        <sz val="10"/>
        <color auto="1"/>
      </font>
    </ndxf>
  </rcc>
  <rcc rId="12567" sId="3" odxf="1" dxf="1">
    <nc r="X226">
      <v>18</v>
    </nc>
    <odxf>
      <font>
        <sz val="10"/>
        <color auto="1"/>
      </font>
    </odxf>
    <ndxf>
      <font>
        <sz val="10"/>
        <color auto="1"/>
      </font>
    </ndxf>
  </rcc>
  <rcc rId="12568" sId="3" odxf="1" dxf="1">
    <nc r="Y226">
      <v>51.2</v>
    </nc>
    <odxf>
      <font>
        <sz val="10"/>
        <color auto="1"/>
      </font>
    </odxf>
    <ndxf>
      <font>
        <sz val="10"/>
        <color auto="1"/>
      </font>
    </ndxf>
  </rcc>
  <rcc rId="12569" sId="3" odxf="1" dxf="1">
    <nc r="Z226">
      <v>62.4</v>
    </nc>
    <odxf>
      <font>
        <sz val="10"/>
        <color auto="1"/>
      </font>
    </odxf>
    <ndxf>
      <font>
        <sz val="10"/>
        <color auto="1"/>
      </font>
    </ndxf>
  </rcc>
  <rcc rId="12570" sId="3" odxf="1" dxf="1">
    <nc r="AA226">
      <v>59.8</v>
    </nc>
    <odxf>
      <font>
        <sz val="10"/>
        <color auto="1"/>
      </font>
    </odxf>
    <ndxf>
      <font>
        <sz val="10"/>
        <color auto="1"/>
      </font>
    </ndxf>
  </rcc>
  <rcc rId="12571" sId="3" odxf="1" dxf="1">
    <nc r="AB226">
      <v>41</v>
    </nc>
    <odxf>
      <font>
        <sz val="10"/>
        <color auto="1"/>
      </font>
    </odxf>
    <ndxf>
      <font>
        <sz val="10"/>
        <color auto="1"/>
      </font>
    </ndxf>
  </rcc>
  <rcc rId="12572" sId="3" odxf="1" dxf="1">
    <nc r="AC226">
      <v>63.6</v>
    </nc>
    <odxf>
      <font>
        <sz val="10"/>
        <color auto="1"/>
      </font>
    </odxf>
    <ndxf>
      <font>
        <sz val="10"/>
        <color auto="1"/>
      </font>
    </ndxf>
  </rcc>
  <rcc rId="12573" sId="3" odxf="1" dxf="1">
    <nc r="AD226">
      <v>65.3</v>
    </nc>
    <odxf>
      <font>
        <sz val="10"/>
        <color auto="1"/>
      </font>
    </odxf>
    <ndxf>
      <font>
        <sz val="10"/>
        <color auto="1"/>
      </font>
    </ndxf>
  </rcc>
  <rcc rId="12574" sId="3" odxf="1" dxf="1">
    <nc r="AE226">
      <v>61.1</v>
    </nc>
    <odxf>
      <font>
        <sz val="10"/>
        <color auto="1"/>
      </font>
    </odxf>
    <ndxf>
      <font>
        <sz val="10"/>
        <color auto="1"/>
      </font>
    </ndxf>
  </rcc>
  <rcc rId="12575" sId="3" odxf="1" dxf="1">
    <nc r="AF226">
      <v>75.7</v>
    </nc>
    <odxf>
      <font>
        <sz val="10"/>
        <color auto="1"/>
      </font>
    </odxf>
    <ndxf>
      <font>
        <sz val="10"/>
        <color auto="1"/>
      </font>
    </ndxf>
  </rcc>
  <rcc rId="12576" sId="3" odxf="1" dxf="1">
    <nc r="AG226">
      <v>90.1</v>
    </nc>
    <odxf>
      <font>
        <sz val="10"/>
        <color auto="1"/>
      </font>
    </odxf>
    <ndxf>
      <font>
        <sz val="10"/>
        <color auto="1"/>
      </font>
    </ndxf>
  </rcc>
  <rcc rId="12577" sId="3" odxf="1" dxf="1">
    <nc r="AH226">
      <v>57.4</v>
    </nc>
    <odxf>
      <font>
        <sz val="10"/>
        <color auto="1"/>
      </font>
    </odxf>
    <ndxf>
      <font>
        <sz val="10"/>
        <color auto="1"/>
      </font>
    </ndxf>
  </rcc>
  <rcc rId="12578" sId="3" odxf="1" dxf="1">
    <nc r="AI226">
      <v>88.3</v>
    </nc>
    <odxf>
      <font>
        <sz val="10"/>
        <color auto="1"/>
      </font>
    </odxf>
    <ndxf>
      <font>
        <sz val="10"/>
        <color auto="1"/>
      </font>
    </ndxf>
  </rcc>
  <rcc rId="12579" sId="3" odxf="1" dxf="1">
    <nc r="AJ226">
      <v>86.7</v>
    </nc>
    <odxf>
      <font>
        <sz val="10"/>
        <color auto="1"/>
      </font>
    </odxf>
    <ndxf>
      <font>
        <sz val="10"/>
        <color auto="1"/>
      </font>
    </ndxf>
  </rcc>
  <rcc rId="12580" sId="3" odxf="1" dxf="1">
    <nc r="AK226">
      <v>82.8</v>
    </nc>
    <odxf>
      <font>
        <sz val="10"/>
        <color auto="1"/>
      </font>
    </odxf>
    <ndxf>
      <font>
        <sz val="10"/>
        <color auto="1"/>
      </font>
    </ndxf>
  </rcc>
  <rcc rId="12581" sId="3" odxf="1" dxf="1">
    <nc r="AL226">
      <v>57</v>
    </nc>
    <odxf>
      <font>
        <sz val="10"/>
        <color auto="1"/>
      </font>
    </odxf>
    <ndxf>
      <font>
        <sz val="10"/>
        <color auto="1"/>
      </font>
    </ndxf>
  </rcc>
  <rcc rId="12582" sId="3" odxf="1" dxf="1">
    <nc r="AM226">
      <v>47.8</v>
    </nc>
    <odxf>
      <font>
        <sz val="10"/>
        <color auto="1"/>
      </font>
    </odxf>
    <ndxf>
      <font>
        <sz val="10"/>
        <color auto="1"/>
      </font>
    </ndxf>
  </rcc>
  <rcc rId="12583" sId="3" odxf="1" dxf="1">
    <nc r="AN226">
      <v>47.2</v>
    </nc>
    <odxf>
      <font>
        <sz val="10"/>
        <color auto="1"/>
      </font>
    </odxf>
    <ndxf>
      <font>
        <sz val="10"/>
        <color auto="1"/>
      </font>
    </ndxf>
  </rcc>
  <rcc rId="12584" sId="3" odxf="1" dxf="1">
    <nc r="AO226">
      <v>28.5</v>
    </nc>
    <odxf>
      <font>
        <sz val="10"/>
        <color auto="1"/>
      </font>
    </odxf>
    <ndxf>
      <font>
        <sz val="10"/>
        <color auto="1"/>
      </font>
    </ndxf>
  </rcc>
  <rcc rId="12585" sId="3" odxf="1" dxf="1">
    <nc r="AP226">
      <v>9.4</v>
    </nc>
    <odxf>
      <font>
        <sz val="10"/>
        <color auto="1"/>
      </font>
    </odxf>
    <ndxf>
      <font>
        <sz val="10"/>
        <color auto="1"/>
      </font>
    </ndxf>
  </rcc>
  <rcc rId="12586" sId="3" odxf="1" dxf="1">
    <nc r="AQ226">
      <v>2.2000000000000002</v>
    </nc>
    <odxf>
      <font>
        <sz val="10"/>
        <color auto="1"/>
      </font>
    </odxf>
    <ndxf>
      <font>
        <sz val="10"/>
        <color auto="1"/>
      </font>
    </ndxf>
  </rcc>
  <rcc rId="12587" sId="3" odxf="1" dxf="1">
    <nc r="AR226">
      <v>0.1</v>
    </nc>
    <odxf>
      <font>
        <sz val="10"/>
        <color auto="1"/>
      </font>
    </odxf>
    <ndxf>
      <font>
        <sz val="10"/>
        <color auto="1"/>
      </font>
    </ndxf>
  </rcc>
  <rcc rId="12588" sId="3" odxf="1" dxf="1">
    <nc r="AS226">
      <v>0.2</v>
    </nc>
    <odxf>
      <font>
        <sz val="10"/>
        <color auto="1"/>
      </font>
    </odxf>
    <ndxf>
      <font>
        <sz val="10"/>
        <color auto="1"/>
      </font>
    </ndxf>
  </rcc>
  <rcc rId="12589" sId="3" odxf="1" dxf="1">
    <nc r="AT226">
      <v>0.2</v>
    </nc>
    <odxf>
      <font>
        <sz val="10"/>
        <color auto="1"/>
      </font>
    </odxf>
    <ndxf>
      <font>
        <sz val="10"/>
        <color auto="1"/>
      </font>
    </ndxf>
  </rcc>
  <rcc rId="12590" sId="3" odxf="1" dxf="1">
    <nc r="AU226">
      <v>0.2</v>
    </nc>
    <odxf>
      <font>
        <sz val="10"/>
        <color auto="1"/>
      </font>
    </odxf>
    <ndxf>
      <font>
        <sz val="10"/>
        <color auto="1"/>
      </font>
    </ndxf>
  </rcc>
  <rcc rId="12591" sId="3" odxf="1" dxf="1">
    <nc r="AV226">
      <v>0.2</v>
    </nc>
    <odxf>
      <font>
        <sz val="10"/>
        <color auto="1"/>
      </font>
    </odxf>
    <ndxf>
      <font>
        <sz val="10"/>
        <color auto="1"/>
      </font>
    </ndxf>
  </rcc>
  <rcc rId="12592" sId="3" odxf="1" dxf="1">
    <nc r="AW226">
      <v>0.2</v>
    </nc>
    <odxf>
      <font>
        <sz val="10"/>
        <color auto="1"/>
      </font>
    </odxf>
    <ndxf>
      <font>
        <sz val="10"/>
        <color auto="1"/>
      </font>
    </ndxf>
  </rcc>
  <rcc rId="12593" sId="3" odxf="1" dxf="1">
    <nc r="AX226">
      <v>0.2</v>
    </nc>
    <odxf>
      <font>
        <sz val="10"/>
        <color auto="1"/>
      </font>
    </odxf>
    <ndxf>
      <font>
        <sz val="10"/>
        <color auto="1"/>
      </font>
    </ndxf>
  </rcc>
  <rcc rId="12594" sId="3" odxf="1" dxf="1">
    <nc r="AY226">
      <v>0.2</v>
    </nc>
    <odxf>
      <font>
        <sz val="10"/>
        <color auto="1"/>
      </font>
    </odxf>
    <ndxf>
      <font>
        <sz val="10"/>
        <color auto="1"/>
      </font>
    </ndxf>
  </rcc>
  <rcc rId="12595" sId="3" odxf="1" dxf="1">
    <nc r="AZ226">
      <v>0.2</v>
    </nc>
    <odxf>
      <font>
        <sz val="10"/>
        <color auto="1"/>
      </font>
    </odxf>
    <ndxf>
      <font>
        <sz val="10"/>
        <color auto="1"/>
      </font>
    </ndxf>
  </rcc>
  <rcc rId="12596" sId="3" odxf="1" dxf="1">
    <nc r="BA2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597" sId="3" odxf="1" dxf="1">
    <nc r="BB226">
      <v>0.2</v>
    </nc>
    <odxf>
      <font>
        <sz val="10"/>
        <color auto="1"/>
      </font>
    </odxf>
    <ndxf>
      <font>
        <sz val="10"/>
        <color auto="1"/>
      </font>
    </ndxf>
  </rcc>
  <rcc rId="12598" sId="3" odxf="1" dxf="1">
    <nc r="BC2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599" sId="3" odxf="1" dxf="1">
    <nc r="BD226">
      <v>0.2</v>
    </nc>
    <odxf>
      <font>
        <sz val="10"/>
        <color auto="1"/>
      </font>
    </odxf>
    <ndxf>
      <font>
        <sz val="10"/>
        <color auto="1"/>
      </font>
    </ndxf>
  </rcc>
  <rcc rId="12600" sId="3" odxf="1" dxf="1">
    <nc r="BE2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601" sId="3" odxf="1" dxf="1">
    <nc r="BF226">
      <v>22.4</v>
    </nc>
    <odxf>
      <font>
        <sz val="10"/>
        <color auto="1"/>
      </font>
    </odxf>
    <ndxf>
      <font>
        <sz val="10"/>
        <color auto="1"/>
      </font>
    </ndxf>
  </rcc>
  <rcc rId="12602" sId="3" odxf="1" dxf="1">
    <nc r="BG226">
      <v>95.8</v>
    </nc>
    <odxf>
      <font>
        <sz val="10"/>
        <color auto="1"/>
      </font>
    </odxf>
    <ndxf>
      <font>
        <sz val="10"/>
        <color auto="1"/>
      </font>
    </ndxf>
  </rcc>
  <rcc rId="12603" sId="3" odxf="1" dxf="1">
    <nc r="BH226">
      <v>0.1</v>
    </nc>
    <odxf>
      <font>
        <sz val="10"/>
        <color auto="1"/>
      </font>
    </odxf>
    <ndxf>
      <font>
        <sz val="10"/>
        <color auto="1"/>
      </font>
    </ndxf>
  </rcc>
  <rfmt sheetId="3" sqref="A226:XFD226" start="0" length="0">
    <dxf>
      <alignment vertical="center" wrapText="1"/>
    </dxf>
  </rfmt>
  <rfmt sheetId="3" sqref="A227" start="0" length="0">
    <dxf>
      <font>
        <sz val="10"/>
        <color auto="1"/>
      </font>
    </dxf>
  </rfmt>
  <rcc rId="12604" sId="3" odxf="1" dxf="1">
    <oc r="B227" t="inlineStr">
      <is>
        <t>Bình Phước</t>
      </is>
    </oc>
    <nc r="B227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227" start="0" length="0">
    <dxf>
      <font>
        <sz val="10"/>
        <color auto="1"/>
      </font>
    </dxf>
  </rfmt>
  <rfmt sheetId="3" sqref="D227" start="0" length="0">
    <dxf>
      <font>
        <sz val="10"/>
        <color auto="1"/>
      </font>
    </dxf>
  </rfmt>
  <rcc rId="12605" sId="3" odxf="1" dxf="1">
    <oc r="E227" t="inlineStr">
      <is>
        <t>NMĐMT LỘC NINH 1</t>
      </is>
    </oc>
    <nc r="E227" t="inlineStr">
      <is>
        <t>NMĐMT HỒNG PHONG 1B</t>
      </is>
    </nc>
    <odxf>
      <font>
        <sz val="10"/>
        <color auto="1"/>
      </font>
    </odxf>
    <ndxf>
      <font>
        <sz val="10"/>
        <color auto="1"/>
      </font>
    </ndxf>
  </rcc>
  <rfmt sheetId="3" sqref="F227" start="0" length="0">
    <dxf>
      <font>
        <sz val="10"/>
        <color auto="1"/>
      </font>
    </dxf>
  </rfmt>
  <rcc rId="12606" sId="3" odxf="1" dxf="1">
    <nc r="G22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607" sId="3" odxf="1" dxf="1">
    <nc r="H227">
      <v>536.6</v>
    </nc>
    <odxf>
      <font>
        <sz val="10"/>
        <color auto="1"/>
      </font>
    </odxf>
    <ndxf>
      <font>
        <sz val="10"/>
        <color auto="1"/>
      </font>
    </ndxf>
  </rcc>
  <rfmt sheetId="3" sqref="I227" start="0" length="0">
    <dxf>
      <font>
        <sz val="10"/>
        <color auto="1"/>
      </font>
    </dxf>
  </rfmt>
  <rcc rId="12608" sId="3" odxf="1" dxf="1">
    <nc r="J227">
      <v>-0.6</v>
    </nc>
    <odxf>
      <font>
        <sz val="10"/>
        <color auto="1"/>
      </font>
    </odxf>
    <ndxf>
      <font>
        <sz val="10"/>
        <color auto="1"/>
      </font>
    </ndxf>
  </rcc>
  <rcc rId="12609" sId="3" odxf="1" dxf="1">
    <nc r="K227">
      <v>-0.6</v>
    </nc>
    <odxf>
      <font>
        <sz val="10"/>
        <color auto="1"/>
      </font>
    </odxf>
    <ndxf>
      <font>
        <sz val="10"/>
        <color auto="1"/>
      </font>
    </ndxf>
  </rcc>
  <rcc rId="12610" sId="3" odxf="1" dxf="1">
    <nc r="L227">
      <v>-0.6</v>
    </nc>
    <odxf>
      <font>
        <sz val="10"/>
        <color auto="1"/>
      </font>
    </odxf>
    <ndxf>
      <font>
        <sz val="10"/>
        <color auto="1"/>
      </font>
    </ndxf>
  </rcc>
  <rcc rId="12611" sId="3" odxf="1" dxf="1">
    <nc r="M227">
      <v>-0.6</v>
    </nc>
    <odxf>
      <font>
        <sz val="10"/>
        <color auto="1"/>
      </font>
    </odxf>
    <ndxf>
      <font>
        <sz val="10"/>
        <color auto="1"/>
      </font>
    </ndxf>
  </rcc>
  <rcc rId="12612" sId="3" odxf="1" dxf="1">
    <nc r="N227">
      <v>-0.6</v>
    </nc>
    <odxf>
      <font>
        <sz val="10"/>
        <color auto="1"/>
      </font>
    </odxf>
    <ndxf>
      <font>
        <sz val="10"/>
        <color auto="1"/>
      </font>
    </ndxf>
  </rcc>
  <rcc rId="12613" sId="3" odxf="1" dxf="1">
    <nc r="O227">
      <v>-0.6</v>
    </nc>
    <odxf>
      <font>
        <sz val="10"/>
        <color auto="1"/>
      </font>
    </odxf>
    <ndxf>
      <font>
        <sz val="10"/>
        <color auto="1"/>
      </font>
    </ndxf>
  </rcc>
  <rcc rId="12614" sId="3" odxf="1" dxf="1">
    <nc r="P227">
      <v>-0.6</v>
    </nc>
    <odxf>
      <font>
        <sz val="10"/>
        <color auto="1"/>
      </font>
    </odxf>
    <ndxf>
      <font>
        <sz val="10"/>
        <color auto="1"/>
      </font>
    </ndxf>
  </rcc>
  <rcc rId="12615" sId="3" odxf="1" dxf="1">
    <nc r="Q227">
      <v>-0.6</v>
    </nc>
    <odxf>
      <font>
        <sz val="10"/>
        <color auto="1"/>
      </font>
    </odxf>
    <ndxf>
      <font>
        <sz val="10"/>
        <color auto="1"/>
      </font>
    </ndxf>
  </rcc>
  <rcc rId="12616" sId="3" odxf="1" dxf="1">
    <nc r="R227">
      <v>-0.6</v>
    </nc>
    <odxf>
      <font>
        <sz val="10"/>
        <color auto="1"/>
      </font>
    </odxf>
    <ndxf>
      <font>
        <sz val="10"/>
        <color auto="1"/>
      </font>
    </ndxf>
  </rcc>
  <rcc rId="12617" sId="3" odxf="1" dxf="1">
    <nc r="S227">
      <v>-0.6</v>
    </nc>
    <odxf>
      <font>
        <sz val="10"/>
        <color auto="1"/>
      </font>
    </odxf>
    <ndxf>
      <font>
        <sz val="10"/>
        <color auto="1"/>
      </font>
    </ndxf>
  </rcc>
  <rcc rId="12618" sId="3" odxf="1" dxf="1">
    <nc r="T227">
      <v>-0.6</v>
    </nc>
    <odxf>
      <font>
        <sz val="10"/>
        <color auto="1"/>
      </font>
    </odxf>
    <ndxf>
      <font>
        <sz val="10"/>
        <color auto="1"/>
      </font>
    </ndxf>
  </rcc>
  <rcc rId="12619" sId="3" odxf="1" dxf="1">
    <nc r="U227">
      <v>-4.4000000000000004</v>
    </nc>
    <odxf>
      <font>
        <sz val="10"/>
        <color auto="1"/>
      </font>
    </odxf>
    <ndxf>
      <font>
        <sz val="10"/>
        <color auto="1"/>
      </font>
    </ndxf>
  </rcc>
  <rcc rId="12620" sId="3" odxf="1" dxf="1">
    <nc r="V227">
      <v>-4.4000000000000004</v>
    </nc>
    <odxf>
      <font>
        <sz val="10"/>
        <color auto="1"/>
      </font>
    </odxf>
    <ndxf>
      <font>
        <sz val="10"/>
        <color auto="1"/>
      </font>
    </ndxf>
  </rcc>
  <rcc rId="12621" sId="3" odxf="1" dxf="1">
    <nc r="W227">
      <v>-3.3</v>
    </nc>
    <odxf>
      <font>
        <sz val="10"/>
        <color auto="1"/>
      </font>
    </odxf>
    <ndxf>
      <font>
        <sz val="10"/>
        <color auto="1"/>
      </font>
    </ndxf>
  </rcc>
  <rcc rId="12622" sId="3" odxf="1" dxf="1">
    <nc r="X227">
      <v>-3.8</v>
    </nc>
    <odxf>
      <font>
        <sz val="10"/>
        <color auto="1"/>
      </font>
    </odxf>
    <ndxf>
      <font>
        <sz val="10"/>
        <color auto="1"/>
      </font>
    </ndxf>
  </rcc>
  <rcc rId="12623" sId="3" odxf="1" dxf="1">
    <nc r="Y227">
      <v>0.3</v>
    </nc>
    <odxf>
      <font>
        <sz val="10"/>
        <color auto="1"/>
      </font>
    </odxf>
    <ndxf>
      <font>
        <sz val="10"/>
        <color auto="1"/>
      </font>
    </ndxf>
  </rcc>
  <rcc rId="12624" sId="3" odxf="1" dxf="1">
    <nc r="Z227">
      <v>2.6</v>
    </nc>
    <odxf>
      <font>
        <sz val="10"/>
        <color auto="1"/>
      </font>
    </odxf>
    <ndxf>
      <font>
        <sz val="10"/>
        <color auto="1"/>
      </font>
    </ndxf>
  </rcc>
  <rcc rId="12625" sId="3" odxf="1" dxf="1">
    <nc r="AA227">
      <v>2</v>
    </nc>
    <odxf>
      <font>
        <sz val="10"/>
        <color auto="1"/>
      </font>
    </odxf>
    <ndxf>
      <font>
        <sz val="10"/>
        <color auto="1"/>
      </font>
    </ndxf>
  </rcc>
  <rcc rId="12626" sId="3" odxf="1" dxf="1">
    <nc r="AB227">
      <v>-1.3</v>
    </nc>
    <odxf>
      <font>
        <sz val="10"/>
        <color auto="1"/>
      </font>
    </odxf>
    <ndxf>
      <font>
        <sz val="10"/>
        <color auto="1"/>
      </font>
    </ndxf>
  </rcc>
  <rcc rId="12627" sId="3" odxf="1" dxf="1">
    <nc r="AC227">
      <v>2.6</v>
    </nc>
    <odxf>
      <font>
        <sz val="10"/>
        <color auto="1"/>
      </font>
    </odxf>
    <ndxf>
      <font>
        <sz val="10"/>
        <color auto="1"/>
      </font>
    </ndxf>
  </rcc>
  <rcc rId="12628" sId="3" odxf="1" dxf="1">
    <nc r="AD227">
      <v>3.4</v>
    </nc>
    <odxf>
      <font>
        <sz val="10"/>
        <color auto="1"/>
      </font>
    </odxf>
    <ndxf>
      <font>
        <sz val="10"/>
        <color auto="1"/>
      </font>
    </ndxf>
  </rcc>
  <rcc rId="12629" sId="3" odxf="1" dxf="1">
    <nc r="AE227">
      <v>2.2999999999999998</v>
    </nc>
    <odxf>
      <font>
        <sz val="10"/>
        <color auto="1"/>
      </font>
    </odxf>
    <ndxf>
      <font>
        <sz val="10"/>
        <color auto="1"/>
      </font>
    </ndxf>
  </rcc>
  <rcc rId="12630" sId="3" odxf="1" dxf="1">
    <nc r="AF227">
      <v>5.2</v>
    </nc>
    <odxf>
      <font>
        <sz val="10"/>
        <color auto="1"/>
      </font>
    </odxf>
    <ndxf>
      <font>
        <sz val="10"/>
        <color auto="1"/>
      </font>
    </ndxf>
  </rcc>
  <rcc rId="12631" sId="3" odxf="1" dxf="1">
    <nc r="AG227">
      <v>9.4</v>
    </nc>
    <odxf>
      <font>
        <sz val="10"/>
        <color auto="1"/>
      </font>
    </odxf>
    <ndxf>
      <font>
        <sz val="10"/>
        <color auto="1"/>
      </font>
    </ndxf>
  </rcc>
  <rcc rId="12632" sId="3" odxf="1" dxf="1">
    <nc r="AH227">
      <v>-0.3</v>
    </nc>
    <odxf>
      <font>
        <sz val="10"/>
        <color auto="1"/>
      </font>
    </odxf>
    <ndxf>
      <font>
        <sz val="10"/>
        <color auto="1"/>
      </font>
    </ndxf>
  </rcc>
  <rcc rId="12633" sId="3" odxf="1" dxf="1">
    <nc r="AI227">
      <v>9</v>
    </nc>
    <odxf>
      <font>
        <sz val="10"/>
        <color auto="1"/>
      </font>
    </odxf>
    <ndxf>
      <font>
        <sz val="10"/>
        <color auto="1"/>
      </font>
    </ndxf>
  </rcc>
  <rcc rId="12634" sId="3" odxf="1" dxf="1">
    <nc r="AJ227">
      <v>7.8</v>
    </nc>
    <odxf>
      <font>
        <sz val="10"/>
        <color auto="1"/>
      </font>
    </odxf>
    <ndxf>
      <font>
        <sz val="10"/>
        <color auto="1"/>
      </font>
    </ndxf>
  </rcc>
  <rcc rId="12635" sId="3" odxf="1" dxf="1">
    <nc r="AK227">
      <v>6.5</v>
    </nc>
    <odxf>
      <font>
        <sz val="10"/>
        <color auto="1"/>
      </font>
    </odxf>
    <ndxf>
      <font>
        <sz val="10"/>
        <color auto="1"/>
      </font>
    </ndxf>
  </rcc>
  <rcc rId="12636" sId="3" odxf="1" dxf="1">
    <nc r="AL227">
      <v>0.6</v>
    </nc>
    <odxf>
      <font>
        <sz val="10"/>
        <color auto="1"/>
      </font>
    </odxf>
    <ndxf>
      <font>
        <sz val="10"/>
        <color auto="1"/>
      </font>
    </ndxf>
  </rcc>
  <rcc rId="12637" sId="3" odxf="1" dxf="1">
    <nc r="AM227">
      <v>-1</v>
    </nc>
    <odxf>
      <font>
        <sz val="10"/>
        <color auto="1"/>
      </font>
    </odxf>
    <ndxf>
      <font>
        <sz val="10"/>
        <color auto="1"/>
      </font>
    </ndxf>
  </rcc>
  <rcc rId="12638" sId="3" odxf="1" dxf="1">
    <nc r="AN227">
      <v>-1.3</v>
    </nc>
    <odxf>
      <font>
        <sz val="10"/>
        <color auto="1"/>
      </font>
    </odxf>
    <ndxf>
      <font>
        <sz val="10"/>
        <color auto="1"/>
      </font>
    </ndxf>
  </rcc>
  <rcc rId="12639" sId="3" odxf="1" dxf="1">
    <nc r="AO227">
      <v>-3.5</v>
    </nc>
    <odxf>
      <font>
        <sz val="10"/>
        <color auto="1"/>
      </font>
    </odxf>
    <ndxf>
      <font>
        <sz val="10"/>
        <color auto="1"/>
      </font>
    </ndxf>
  </rcc>
  <rcc rId="12640" sId="3" odxf="1" dxf="1">
    <nc r="AP227">
      <v>-4.9000000000000004</v>
    </nc>
    <odxf>
      <font>
        <sz val="10"/>
        <color auto="1"/>
      </font>
    </odxf>
    <ndxf>
      <font>
        <sz val="10"/>
        <color auto="1"/>
      </font>
    </ndxf>
  </rcc>
  <rcc rId="12641" sId="3" odxf="1" dxf="1">
    <nc r="AQ227">
      <v>-5</v>
    </nc>
    <odxf>
      <font>
        <sz val="10"/>
        <color auto="1"/>
      </font>
    </odxf>
    <ndxf>
      <font>
        <sz val="10"/>
        <color auto="1"/>
      </font>
    </ndxf>
  </rcc>
  <rcc rId="12642" sId="3" odxf="1" dxf="1">
    <nc r="AR227">
      <v>-4.8</v>
    </nc>
    <odxf>
      <font>
        <sz val="10"/>
        <color auto="1"/>
      </font>
    </odxf>
    <ndxf>
      <font>
        <sz val="10"/>
        <color auto="1"/>
      </font>
    </ndxf>
  </rcc>
  <rcc rId="12643" sId="3" odxf="1" dxf="1">
    <nc r="AS227">
      <v>-0.6</v>
    </nc>
    <odxf>
      <font>
        <sz val="10"/>
        <color auto="1"/>
      </font>
    </odxf>
    <ndxf>
      <font>
        <sz val="10"/>
        <color auto="1"/>
      </font>
    </ndxf>
  </rcc>
  <rcc rId="12644" sId="3" odxf="1" dxf="1">
    <nc r="AT227">
      <v>-0.6</v>
    </nc>
    <odxf>
      <font>
        <sz val="10"/>
        <color auto="1"/>
      </font>
    </odxf>
    <ndxf>
      <font>
        <sz val="10"/>
        <color auto="1"/>
      </font>
    </ndxf>
  </rcc>
  <rcc rId="12645" sId="3" odxf="1" dxf="1">
    <nc r="AU227">
      <v>-0.6</v>
    </nc>
    <odxf>
      <font>
        <sz val="10"/>
        <color auto="1"/>
      </font>
    </odxf>
    <ndxf>
      <font>
        <sz val="10"/>
        <color auto="1"/>
      </font>
    </ndxf>
  </rcc>
  <rcc rId="12646" sId="3" odxf="1" dxf="1">
    <nc r="AV227">
      <v>-0.6</v>
    </nc>
    <odxf>
      <font>
        <sz val="10"/>
        <color auto="1"/>
      </font>
    </odxf>
    <ndxf>
      <font>
        <sz val="10"/>
        <color auto="1"/>
      </font>
    </ndxf>
  </rcc>
  <rcc rId="12647" sId="3" odxf="1" dxf="1">
    <nc r="AW227">
      <v>-0.6</v>
    </nc>
    <odxf>
      <font>
        <sz val="10"/>
        <color auto="1"/>
      </font>
    </odxf>
    <ndxf>
      <font>
        <sz val="10"/>
        <color auto="1"/>
      </font>
    </ndxf>
  </rcc>
  <rcc rId="12648" sId="3" odxf="1" dxf="1">
    <nc r="AX227">
      <v>-0.6</v>
    </nc>
    <odxf>
      <font>
        <sz val="10"/>
        <color auto="1"/>
      </font>
    </odxf>
    <ndxf>
      <font>
        <sz val="10"/>
        <color auto="1"/>
      </font>
    </ndxf>
  </rcc>
  <rcc rId="12649" sId="3" odxf="1" dxf="1">
    <nc r="AY227">
      <v>-0.6</v>
    </nc>
    <odxf>
      <font>
        <sz val="10"/>
        <color auto="1"/>
      </font>
    </odxf>
    <ndxf>
      <font>
        <sz val="10"/>
        <color auto="1"/>
      </font>
    </ndxf>
  </rcc>
  <rcc rId="12650" sId="3" odxf="1" dxf="1">
    <nc r="AZ227">
      <v>-0.6</v>
    </nc>
    <odxf>
      <font>
        <sz val="10"/>
        <color auto="1"/>
      </font>
    </odxf>
    <ndxf>
      <font>
        <sz val="10"/>
        <color auto="1"/>
      </font>
    </ndxf>
  </rcc>
  <rcc rId="12651" sId="3" odxf="1" dxf="1">
    <nc r="BA2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652" sId="3" odxf="1" dxf="1">
    <nc r="BB227">
      <v>-0.6</v>
    </nc>
    <odxf>
      <font>
        <sz val="10"/>
        <color auto="1"/>
      </font>
    </odxf>
    <ndxf>
      <font>
        <sz val="10"/>
        <color auto="1"/>
      </font>
    </ndxf>
  </rcc>
  <rcc rId="12653" sId="3" odxf="1" dxf="1">
    <nc r="BC2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654" sId="3" odxf="1" dxf="1">
    <nc r="BD227">
      <v>-0.6</v>
    </nc>
    <odxf>
      <font>
        <sz val="10"/>
        <color auto="1"/>
      </font>
    </odxf>
    <ndxf>
      <font>
        <sz val="10"/>
        <color auto="1"/>
      </font>
    </ndxf>
  </rcc>
  <rcc rId="12655" sId="3" odxf="1" dxf="1">
    <nc r="BE2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656" sId="3" odxf="1" dxf="1">
    <nc r="BF227">
      <v>22.4</v>
    </nc>
    <odxf>
      <font>
        <sz val="10"/>
        <color auto="1"/>
      </font>
    </odxf>
    <ndxf>
      <font>
        <sz val="10"/>
        <color auto="1"/>
      </font>
    </ndxf>
  </rcc>
  <rcc rId="12657" sId="3" odxf="1" dxf="1">
    <nc r="BG227">
      <v>95.8</v>
    </nc>
    <odxf>
      <font>
        <sz val="10"/>
        <color auto="1"/>
      </font>
    </odxf>
    <ndxf>
      <font>
        <sz val="10"/>
        <color auto="1"/>
      </font>
    </ndxf>
  </rcc>
  <rcc rId="12658" sId="3" odxf="1" dxf="1">
    <nc r="BH227">
      <v>0.1</v>
    </nc>
    <odxf>
      <font>
        <sz val="10"/>
        <color auto="1"/>
      </font>
    </odxf>
    <ndxf>
      <font>
        <sz val="10"/>
        <color auto="1"/>
      </font>
    </ndxf>
  </rcc>
  <rfmt sheetId="3" sqref="A227:XFD227" start="0" length="0">
    <dxf>
      <alignment vertical="center" wrapText="1"/>
    </dxf>
  </rfmt>
  <rfmt sheetId="3" sqref="A228" start="0" length="0">
    <dxf>
      <font>
        <sz val="10"/>
        <color auto="1"/>
      </font>
    </dxf>
  </rfmt>
  <rfmt sheetId="3" sqref="B228" start="0" length="0">
    <dxf>
      <font>
        <sz val="10"/>
        <color auto="1"/>
      </font>
    </dxf>
  </rfmt>
  <rfmt sheetId="3" sqref="C228" start="0" length="0">
    <dxf>
      <font>
        <sz val="10"/>
        <color auto="1"/>
      </font>
    </dxf>
  </rfmt>
  <rfmt sheetId="3" sqref="D228" start="0" length="0">
    <dxf>
      <font>
        <sz val="10"/>
        <color auto="1"/>
      </font>
    </dxf>
  </rfmt>
  <rcc rId="12659" sId="3" odxf="1" dxf="1">
    <oc r="E228" t="inlineStr">
      <is>
        <t>NMĐMT LỘC NINH 2</t>
      </is>
    </oc>
    <nc r="E228" t="inlineStr">
      <is>
        <t>NMĐMT LỘC NINH 1</t>
      </is>
    </nc>
    <odxf>
      <font>
        <sz val="10"/>
        <color auto="1"/>
      </font>
    </odxf>
    <ndxf>
      <font>
        <sz val="10"/>
        <color auto="1"/>
      </font>
    </ndxf>
  </rcc>
  <rfmt sheetId="3" sqref="F228" start="0" length="0">
    <dxf>
      <font>
        <sz val="10"/>
        <color auto="1"/>
      </font>
    </dxf>
  </rfmt>
  <rcc rId="12660" sId="3" odxf="1" dxf="1">
    <nc r="G22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661" sId="3" odxf="1" dxf="1">
    <nc r="H228">
      <v>575.29999999999995</v>
    </nc>
    <odxf>
      <font>
        <sz val="10"/>
        <color auto="1"/>
      </font>
    </odxf>
    <ndxf>
      <font>
        <sz val="10"/>
        <color auto="1"/>
      </font>
    </ndxf>
  </rcc>
  <rfmt sheetId="3" sqref="I228" start="0" length="0">
    <dxf>
      <font>
        <sz val="10"/>
        <color auto="1"/>
      </font>
    </dxf>
  </rfmt>
  <rcc rId="12662" sId="3" odxf="1" dxf="1">
    <nc r="J228">
      <v>0</v>
    </nc>
    <odxf>
      <font>
        <sz val="10"/>
        <color auto="1"/>
      </font>
    </odxf>
    <ndxf>
      <font>
        <sz val="10"/>
        <color auto="1"/>
      </font>
    </ndxf>
  </rcc>
  <rcc rId="12663" sId="3" odxf="1" dxf="1">
    <nc r="K228">
      <v>0</v>
    </nc>
    <odxf>
      <font>
        <sz val="10"/>
        <color auto="1"/>
      </font>
    </odxf>
    <ndxf>
      <font>
        <sz val="10"/>
        <color auto="1"/>
      </font>
    </ndxf>
  </rcc>
  <rcc rId="12664" sId="3" odxf="1" dxf="1">
    <nc r="L228">
      <v>0</v>
    </nc>
    <odxf>
      <font>
        <sz val="10"/>
        <color auto="1"/>
      </font>
    </odxf>
    <ndxf>
      <font>
        <sz val="10"/>
        <color auto="1"/>
      </font>
    </ndxf>
  </rcc>
  <rcc rId="12665" sId="3" odxf="1" dxf="1">
    <nc r="M228">
      <v>0</v>
    </nc>
    <odxf>
      <font>
        <sz val="10"/>
        <color auto="1"/>
      </font>
    </odxf>
    <ndxf>
      <font>
        <sz val="10"/>
        <color auto="1"/>
      </font>
    </ndxf>
  </rcc>
  <rcc rId="12666" sId="3" odxf="1" dxf="1">
    <nc r="N228">
      <v>0</v>
    </nc>
    <odxf>
      <font>
        <sz val="10"/>
        <color auto="1"/>
      </font>
    </odxf>
    <ndxf>
      <font>
        <sz val="10"/>
        <color auto="1"/>
      </font>
    </ndxf>
  </rcc>
  <rcc rId="12667" sId="3" odxf="1" dxf="1">
    <nc r="O228">
      <v>0</v>
    </nc>
    <odxf>
      <font>
        <sz val="10"/>
        <color auto="1"/>
      </font>
    </odxf>
    <ndxf>
      <font>
        <sz val="10"/>
        <color auto="1"/>
      </font>
    </ndxf>
  </rcc>
  <rcc rId="12668" sId="3" odxf="1" dxf="1">
    <nc r="P228">
      <v>0</v>
    </nc>
    <odxf>
      <font>
        <sz val="10"/>
        <color auto="1"/>
      </font>
    </odxf>
    <ndxf>
      <font>
        <sz val="10"/>
        <color auto="1"/>
      </font>
    </ndxf>
  </rcc>
  <rcc rId="12669" sId="3" odxf="1" dxf="1">
    <nc r="Q228">
      <v>0</v>
    </nc>
    <odxf>
      <font>
        <sz val="10"/>
        <color auto="1"/>
      </font>
    </odxf>
    <ndxf>
      <font>
        <sz val="10"/>
        <color auto="1"/>
      </font>
    </ndxf>
  </rcc>
  <rcc rId="12670" sId="3" odxf="1" dxf="1">
    <nc r="R228">
      <v>0</v>
    </nc>
    <odxf>
      <font>
        <sz val="10"/>
        <color auto="1"/>
      </font>
    </odxf>
    <ndxf>
      <font>
        <sz val="10"/>
        <color auto="1"/>
      </font>
    </ndxf>
  </rcc>
  <rcc rId="12671" sId="3" odxf="1" dxf="1">
    <nc r="S228">
      <v>0</v>
    </nc>
    <odxf>
      <font>
        <sz val="10"/>
        <color auto="1"/>
      </font>
    </odxf>
    <ndxf>
      <font>
        <sz val="10"/>
        <color auto="1"/>
      </font>
    </ndxf>
  </rcc>
  <rcc rId="12672" sId="3" odxf="1" dxf="1">
    <nc r="T228">
      <v>0</v>
    </nc>
    <odxf>
      <font>
        <sz val="10"/>
        <color auto="1"/>
      </font>
    </odxf>
    <ndxf>
      <font>
        <sz val="10"/>
        <color auto="1"/>
      </font>
    </ndxf>
  </rcc>
  <rcc rId="12673" sId="3" odxf="1" dxf="1">
    <nc r="U228">
      <v>3.1</v>
    </nc>
    <odxf>
      <font>
        <sz val="10"/>
        <color auto="1"/>
      </font>
    </odxf>
    <ndxf>
      <font>
        <sz val="10"/>
        <color auto="1"/>
      </font>
    </ndxf>
  </rcc>
  <rcc rId="12674" sId="3" odxf="1" dxf="1">
    <nc r="V228">
      <v>9.9</v>
    </nc>
    <odxf>
      <font>
        <sz val="10"/>
        <color auto="1"/>
      </font>
    </odxf>
    <ndxf>
      <font>
        <sz val="10"/>
        <color auto="1"/>
      </font>
    </ndxf>
  </rcc>
  <rcc rId="12675" sId="3" odxf="1" dxf="1">
    <nc r="W228">
      <v>19</v>
    </nc>
    <odxf>
      <font>
        <sz val="10"/>
        <color auto="1"/>
      </font>
    </odxf>
    <ndxf>
      <font>
        <sz val="10"/>
        <color auto="1"/>
      </font>
    </ndxf>
  </rcc>
  <rcc rId="12676" sId="3" odxf="1" dxf="1">
    <nc r="X228">
      <v>25.8</v>
    </nc>
    <odxf>
      <font>
        <sz val="10"/>
        <color auto="1"/>
      </font>
    </odxf>
    <ndxf>
      <font>
        <sz val="10"/>
        <color auto="1"/>
      </font>
    </ndxf>
  </rcc>
  <rcc rId="12677" sId="3" odxf="1" dxf="1">
    <nc r="Y228">
      <v>25.3</v>
    </nc>
    <odxf>
      <font>
        <sz val="10"/>
        <color auto="1"/>
      </font>
    </odxf>
    <ndxf>
      <font>
        <sz val="10"/>
        <color auto="1"/>
      </font>
    </ndxf>
  </rcc>
  <rcc rId="12678" sId="3" odxf="1" dxf="1">
    <nc r="Z228">
      <v>35.1</v>
    </nc>
    <odxf>
      <font>
        <sz val="10"/>
        <color auto="1"/>
      </font>
    </odxf>
    <ndxf>
      <font>
        <sz val="10"/>
        <color auto="1"/>
      </font>
    </ndxf>
  </rcc>
  <rcc rId="12679" sId="3" odxf="1" dxf="1">
    <nc r="AA228">
      <v>42</v>
    </nc>
    <odxf>
      <font>
        <sz val="10"/>
        <color auto="1"/>
      </font>
    </odxf>
    <ndxf>
      <font>
        <sz val="10"/>
        <color auto="1"/>
      </font>
    </ndxf>
  </rcc>
  <rcc rId="12680" sId="3" odxf="1" dxf="1">
    <nc r="AB228">
      <v>57.2</v>
    </nc>
    <odxf>
      <font>
        <sz val="10"/>
        <color auto="1"/>
      </font>
    </odxf>
    <ndxf>
      <font>
        <sz val="10"/>
        <color auto="1"/>
      </font>
    </ndxf>
  </rcc>
  <rcc rId="12681" sId="3" odxf="1" dxf="1">
    <nc r="AC228">
      <v>81.599999999999994</v>
    </nc>
    <odxf>
      <font>
        <sz val="10"/>
        <color auto="1"/>
      </font>
    </odxf>
    <ndxf>
      <font>
        <sz val="10"/>
        <color auto="1"/>
      </font>
    </ndxf>
  </rcc>
  <rcc rId="12682" sId="3" odxf="1" dxf="1">
    <nc r="AD228">
      <v>152.1</v>
    </nc>
    <odxf>
      <font>
        <sz val="10"/>
        <color auto="1"/>
      </font>
    </odxf>
    <ndxf>
      <font>
        <sz val="10"/>
        <color auto="1"/>
      </font>
    </ndxf>
  </rcc>
  <rcc rId="12683" sId="3" odxf="1" dxf="1">
    <nc r="AE228">
      <v>122</v>
    </nc>
    <odxf>
      <font>
        <sz val="10"/>
        <color auto="1"/>
      </font>
    </odxf>
    <ndxf>
      <font>
        <sz val="10"/>
        <color auto="1"/>
      </font>
    </ndxf>
  </rcc>
  <rcc rId="12684" sId="3" odxf="1" dxf="1">
    <nc r="AF228">
      <v>85.7</v>
    </nc>
    <odxf>
      <font>
        <sz val="10"/>
        <color auto="1"/>
      </font>
    </odxf>
    <ndxf>
      <font>
        <sz val="10"/>
        <color auto="1"/>
      </font>
    </ndxf>
  </rcc>
  <rcc rId="12685" sId="3" odxf="1" dxf="1">
    <nc r="AG228">
      <v>94.2</v>
    </nc>
    <odxf>
      <font>
        <sz val="10"/>
        <color auto="1"/>
      </font>
    </odxf>
    <ndxf>
      <font>
        <sz val="10"/>
        <color auto="1"/>
      </font>
    </ndxf>
  </rcc>
  <rcc rId="12686" sId="3" odxf="1" dxf="1">
    <nc r="AH228">
      <v>70.3</v>
    </nc>
    <odxf>
      <font>
        <sz val="10"/>
        <color auto="1"/>
      </font>
    </odxf>
    <ndxf>
      <font>
        <sz val="10"/>
        <color auto="1"/>
      </font>
    </ndxf>
  </rcc>
  <rcc rId="12687" sId="3" odxf="1" dxf="1">
    <nc r="AI228">
      <v>58</v>
    </nc>
    <odxf>
      <font>
        <sz val="10"/>
        <color auto="1"/>
      </font>
    </odxf>
    <ndxf>
      <font>
        <sz val="10"/>
        <color auto="1"/>
      </font>
    </ndxf>
  </rcc>
  <rcc rId="12688" sId="3" odxf="1" dxf="1">
    <nc r="AJ228">
      <v>94.3</v>
    </nc>
    <odxf>
      <font>
        <sz val="10"/>
        <color auto="1"/>
      </font>
    </odxf>
    <ndxf>
      <font>
        <sz val="10"/>
        <color auto="1"/>
      </font>
    </ndxf>
  </rcc>
  <rcc rId="12689" sId="3" odxf="1" dxf="1">
    <nc r="AK228">
      <v>88</v>
    </nc>
    <odxf>
      <font>
        <sz val="10"/>
        <color auto="1"/>
      </font>
    </odxf>
    <ndxf>
      <font>
        <sz val="10"/>
        <color auto="1"/>
      </font>
    </ndxf>
  </rcc>
  <rcc rId="12690" sId="3" odxf="1" dxf="1">
    <nc r="AL228">
      <v>62.4</v>
    </nc>
    <odxf>
      <font>
        <sz val="10"/>
        <color auto="1"/>
      </font>
    </odxf>
    <ndxf>
      <font>
        <sz val="10"/>
        <color auto="1"/>
      </font>
    </ndxf>
  </rcc>
  <rcc rId="12691" sId="3" odxf="1" dxf="1">
    <nc r="AM228">
      <v>35.6</v>
    </nc>
    <odxf>
      <font>
        <sz val="10"/>
        <color auto="1"/>
      </font>
    </odxf>
    <ndxf>
      <font>
        <sz val="10"/>
        <color auto="1"/>
      </font>
    </ndxf>
  </rcc>
  <rcc rId="12692" sId="3" odxf="1" dxf="1">
    <nc r="AN228">
      <v>13.7</v>
    </nc>
    <odxf>
      <font>
        <sz val="10"/>
        <color auto="1"/>
      </font>
    </odxf>
    <ndxf>
      <font>
        <sz val="10"/>
        <color auto="1"/>
      </font>
    </ndxf>
  </rcc>
  <rcc rId="12693" sId="3" odxf="1" dxf="1">
    <nc r="AO228">
      <v>21.3</v>
    </nc>
    <odxf>
      <font>
        <sz val="10"/>
        <color auto="1"/>
      </font>
    </odxf>
    <ndxf>
      <font>
        <sz val="10"/>
        <color auto="1"/>
      </font>
    </ndxf>
  </rcc>
  <rcc rId="12694" sId="3" odxf="1" dxf="1">
    <nc r="AP228">
      <v>14.2</v>
    </nc>
    <odxf>
      <font>
        <sz val="10"/>
        <color auto="1"/>
      </font>
    </odxf>
    <ndxf>
      <font>
        <sz val="10"/>
        <color auto="1"/>
      </font>
    </ndxf>
  </rcc>
  <rcc rId="12695" sId="3" odxf="1" dxf="1">
    <nc r="AQ228">
      <v>8.8000000000000007</v>
    </nc>
    <odxf>
      <font>
        <sz val="10"/>
        <color auto="1"/>
      </font>
    </odxf>
    <ndxf>
      <font>
        <sz val="10"/>
        <color auto="1"/>
      </font>
    </ndxf>
  </rcc>
  <rcc rId="12696" sId="3" odxf="1" dxf="1">
    <nc r="AR228">
      <v>0</v>
    </nc>
    <odxf>
      <font>
        <sz val="10"/>
        <color auto="1"/>
      </font>
    </odxf>
    <ndxf>
      <font>
        <sz val="10"/>
        <color auto="1"/>
      </font>
    </ndxf>
  </rcc>
  <rcc rId="12697" sId="3" odxf="1" dxf="1">
    <nc r="AS228">
      <v>0</v>
    </nc>
    <odxf>
      <font>
        <sz val="10"/>
        <color auto="1"/>
      </font>
    </odxf>
    <ndxf>
      <font>
        <sz val="10"/>
        <color auto="1"/>
      </font>
    </ndxf>
  </rcc>
  <rcc rId="12698" sId="3" odxf="1" dxf="1">
    <nc r="AT228">
      <v>0</v>
    </nc>
    <odxf>
      <font>
        <sz val="10"/>
        <color auto="1"/>
      </font>
    </odxf>
    <ndxf>
      <font>
        <sz val="10"/>
        <color auto="1"/>
      </font>
    </ndxf>
  </rcc>
  <rcc rId="12699" sId="3" odxf="1" dxf="1">
    <nc r="AU228">
      <v>0</v>
    </nc>
    <odxf>
      <font>
        <sz val="10"/>
        <color auto="1"/>
      </font>
    </odxf>
    <ndxf>
      <font>
        <sz val="10"/>
        <color auto="1"/>
      </font>
    </ndxf>
  </rcc>
  <rcc rId="12700" sId="3" odxf="1" dxf="1">
    <nc r="AV228">
      <v>0</v>
    </nc>
    <odxf>
      <font>
        <sz val="10"/>
        <color auto="1"/>
      </font>
    </odxf>
    <ndxf>
      <font>
        <sz val="10"/>
        <color auto="1"/>
      </font>
    </ndxf>
  </rcc>
  <rcc rId="12701" sId="3" odxf="1" dxf="1">
    <nc r="AW228">
      <v>0</v>
    </nc>
    <odxf>
      <font>
        <sz val="10"/>
        <color auto="1"/>
      </font>
    </odxf>
    <ndxf>
      <font>
        <sz val="10"/>
        <color auto="1"/>
      </font>
    </ndxf>
  </rcc>
  <rcc rId="12702" sId="3" odxf="1" dxf="1">
    <nc r="AX228">
      <v>0</v>
    </nc>
    <odxf>
      <font>
        <sz val="10"/>
        <color auto="1"/>
      </font>
    </odxf>
    <ndxf>
      <font>
        <sz val="10"/>
        <color auto="1"/>
      </font>
    </ndxf>
  </rcc>
  <rcc rId="12703" sId="3" odxf="1" dxf="1">
    <nc r="AY228">
      <v>0</v>
    </nc>
    <odxf>
      <font>
        <sz val="10"/>
        <color auto="1"/>
      </font>
    </odxf>
    <ndxf>
      <font>
        <sz val="10"/>
        <color auto="1"/>
      </font>
    </ndxf>
  </rcc>
  <rcc rId="12704" sId="3" odxf="1" dxf="1">
    <nc r="AZ228">
      <v>0</v>
    </nc>
    <odxf>
      <font>
        <sz val="10"/>
        <color auto="1"/>
      </font>
    </odxf>
    <ndxf>
      <font>
        <sz val="10"/>
        <color auto="1"/>
      </font>
    </ndxf>
  </rcc>
  <rcc rId="12705" sId="3" odxf="1" dxf="1">
    <nc r="BA2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706" sId="3" odxf="1" dxf="1">
    <nc r="BB228">
      <v>0</v>
    </nc>
    <odxf>
      <font>
        <sz val="10"/>
        <color auto="1"/>
      </font>
    </odxf>
    <ndxf>
      <font>
        <sz val="10"/>
        <color auto="1"/>
      </font>
    </ndxf>
  </rcc>
  <rcc rId="12707" sId="3" odxf="1" dxf="1">
    <nc r="BC2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708" sId="3" odxf="1" dxf="1">
    <nc r="BD228">
      <v>0</v>
    </nc>
    <odxf>
      <font>
        <sz val="10"/>
        <color auto="1"/>
      </font>
    </odxf>
    <ndxf>
      <font>
        <sz val="10"/>
        <color auto="1"/>
      </font>
    </ndxf>
  </rcc>
  <rcc rId="12709" sId="3" odxf="1" dxf="1">
    <nc r="BE2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710" sId="3" odxf="1" dxf="1">
    <nc r="BF228">
      <v>24</v>
    </nc>
    <odxf>
      <font>
        <sz val="10"/>
        <color auto="1"/>
      </font>
    </odxf>
    <ndxf>
      <font>
        <sz val="10"/>
        <color auto="1"/>
      </font>
    </ndxf>
  </rcc>
  <rcc rId="12711" sId="3" odxf="1" dxf="1">
    <nc r="BG228">
      <v>153.5</v>
    </nc>
    <odxf>
      <font>
        <sz val="10"/>
        <color auto="1"/>
      </font>
    </odxf>
    <ndxf>
      <font>
        <sz val="10"/>
        <color auto="1"/>
      </font>
    </ndxf>
  </rcc>
  <rcc rId="12712" sId="3" odxf="1" dxf="1">
    <nc r="BH228">
      <v>0</v>
    </nc>
    <odxf>
      <font>
        <sz val="10"/>
        <color auto="1"/>
      </font>
    </odxf>
    <ndxf>
      <font>
        <sz val="10"/>
        <color auto="1"/>
      </font>
    </ndxf>
  </rcc>
  <rfmt sheetId="3" sqref="A228:XFD228" start="0" length="0">
    <dxf>
      <alignment vertical="center" wrapText="1"/>
    </dxf>
  </rfmt>
  <rfmt sheetId="3" sqref="A229" start="0" length="0">
    <dxf>
      <font>
        <sz val="10"/>
        <color auto="1"/>
      </font>
    </dxf>
  </rfmt>
  <rfmt sheetId="3" sqref="B229" start="0" length="0">
    <dxf>
      <font>
        <sz val="10"/>
        <color auto="1"/>
      </font>
    </dxf>
  </rfmt>
  <rfmt sheetId="3" sqref="C229" start="0" length="0">
    <dxf>
      <font>
        <sz val="10"/>
        <color auto="1"/>
      </font>
    </dxf>
  </rfmt>
  <rfmt sheetId="3" sqref="D229" start="0" length="0">
    <dxf>
      <font>
        <sz val="10"/>
        <color auto="1"/>
      </font>
    </dxf>
  </rfmt>
  <rcc rId="12713" sId="3" odxf="1" dxf="1">
    <oc r="E229" t="inlineStr">
      <is>
        <t>NMĐMT LỘC NINH 2</t>
      </is>
    </oc>
    <nc r="E229" t="inlineStr">
      <is>
        <t>NMĐMT LỘC NINH 1</t>
      </is>
    </nc>
    <odxf>
      <font>
        <sz val="10"/>
        <color auto="1"/>
      </font>
    </odxf>
    <ndxf>
      <font>
        <sz val="10"/>
        <color auto="1"/>
      </font>
    </ndxf>
  </rcc>
  <rfmt sheetId="3" sqref="F229" start="0" length="0">
    <dxf>
      <font>
        <sz val="10"/>
        <color auto="1"/>
      </font>
    </dxf>
  </rfmt>
  <rcc rId="12714" sId="3" odxf="1" dxf="1">
    <nc r="G22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715" sId="3" odxf="1" dxf="1">
    <nc r="H229">
      <v>575.29999999999995</v>
    </nc>
    <odxf>
      <font>
        <sz val="10"/>
        <color auto="1"/>
      </font>
    </odxf>
    <ndxf>
      <font>
        <sz val="10"/>
        <color auto="1"/>
      </font>
    </ndxf>
  </rcc>
  <rfmt sheetId="3" sqref="I229" start="0" length="0">
    <dxf>
      <font>
        <sz val="10"/>
        <color auto="1"/>
      </font>
    </dxf>
  </rfmt>
  <rcc rId="12716" sId="3" odxf="1" dxf="1">
    <nc r="J229">
      <v>0</v>
    </nc>
    <odxf>
      <font>
        <sz val="10"/>
        <color auto="1"/>
      </font>
    </odxf>
    <ndxf>
      <font>
        <sz val="10"/>
        <color auto="1"/>
      </font>
    </ndxf>
  </rcc>
  <rcc rId="12717" sId="3" odxf="1" dxf="1">
    <nc r="K229">
      <v>0</v>
    </nc>
    <odxf>
      <font>
        <sz val="10"/>
        <color auto="1"/>
      </font>
    </odxf>
    <ndxf>
      <font>
        <sz val="10"/>
        <color auto="1"/>
      </font>
    </ndxf>
  </rcc>
  <rcc rId="12718" sId="3" odxf="1" dxf="1">
    <nc r="L229">
      <v>0</v>
    </nc>
    <odxf>
      <font>
        <sz val="10"/>
        <color auto="1"/>
      </font>
    </odxf>
    <ndxf>
      <font>
        <sz val="10"/>
        <color auto="1"/>
      </font>
    </ndxf>
  </rcc>
  <rcc rId="12719" sId="3" odxf="1" dxf="1">
    <nc r="M229">
      <v>0</v>
    </nc>
    <odxf>
      <font>
        <sz val="10"/>
        <color auto="1"/>
      </font>
    </odxf>
    <ndxf>
      <font>
        <sz val="10"/>
        <color auto="1"/>
      </font>
    </ndxf>
  </rcc>
  <rcc rId="12720" sId="3" odxf="1" dxf="1">
    <nc r="N229">
      <v>0</v>
    </nc>
    <odxf>
      <font>
        <sz val="10"/>
        <color auto="1"/>
      </font>
    </odxf>
    <ndxf>
      <font>
        <sz val="10"/>
        <color auto="1"/>
      </font>
    </ndxf>
  </rcc>
  <rcc rId="12721" sId="3" odxf="1" dxf="1">
    <nc r="O229">
      <v>0</v>
    </nc>
    <odxf>
      <font>
        <sz val="10"/>
        <color auto="1"/>
      </font>
    </odxf>
    <ndxf>
      <font>
        <sz val="10"/>
        <color auto="1"/>
      </font>
    </ndxf>
  </rcc>
  <rcc rId="12722" sId="3" odxf="1" dxf="1">
    <nc r="P229">
      <v>0</v>
    </nc>
    <odxf>
      <font>
        <sz val="10"/>
        <color auto="1"/>
      </font>
    </odxf>
    <ndxf>
      <font>
        <sz val="10"/>
        <color auto="1"/>
      </font>
    </ndxf>
  </rcc>
  <rcc rId="12723" sId="3" odxf="1" dxf="1">
    <nc r="Q229">
      <v>0</v>
    </nc>
    <odxf>
      <font>
        <sz val="10"/>
        <color auto="1"/>
      </font>
    </odxf>
    <ndxf>
      <font>
        <sz val="10"/>
        <color auto="1"/>
      </font>
    </ndxf>
  </rcc>
  <rcc rId="12724" sId="3" odxf="1" dxf="1">
    <nc r="R229">
      <v>0</v>
    </nc>
    <odxf>
      <font>
        <sz val="10"/>
        <color auto="1"/>
      </font>
    </odxf>
    <ndxf>
      <font>
        <sz val="10"/>
        <color auto="1"/>
      </font>
    </ndxf>
  </rcc>
  <rcc rId="12725" sId="3" odxf="1" dxf="1">
    <nc r="S229">
      <v>0</v>
    </nc>
    <odxf>
      <font>
        <sz val="10"/>
        <color auto="1"/>
      </font>
    </odxf>
    <ndxf>
      <font>
        <sz val="10"/>
        <color auto="1"/>
      </font>
    </ndxf>
  </rcc>
  <rcc rId="12726" sId="3" odxf="1" dxf="1">
    <nc r="T229">
      <v>0</v>
    </nc>
    <odxf>
      <font>
        <sz val="10"/>
        <color auto="1"/>
      </font>
    </odxf>
    <ndxf>
      <font>
        <sz val="10"/>
        <color auto="1"/>
      </font>
    </ndxf>
  </rcc>
  <rcc rId="12727" sId="3" odxf="1" dxf="1">
    <nc r="U229">
      <v>0</v>
    </nc>
    <odxf>
      <font>
        <sz val="10"/>
        <color auto="1"/>
      </font>
    </odxf>
    <ndxf>
      <font>
        <sz val="10"/>
        <color auto="1"/>
      </font>
    </ndxf>
  </rcc>
  <rcc rId="12728" sId="3" odxf="1" dxf="1">
    <nc r="V229">
      <v>0</v>
    </nc>
    <odxf>
      <font>
        <sz val="10"/>
        <color auto="1"/>
      </font>
    </odxf>
    <ndxf>
      <font>
        <sz val="10"/>
        <color auto="1"/>
      </font>
    </ndxf>
  </rcc>
  <rcc rId="12729" sId="3" odxf="1" dxf="1">
    <nc r="W229">
      <v>-3.7</v>
    </nc>
    <odxf>
      <font>
        <sz val="10"/>
        <color auto="1"/>
      </font>
    </odxf>
    <ndxf>
      <font>
        <sz val="10"/>
        <color auto="1"/>
      </font>
    </ndxf>
  </rcc>
  <rcc rId="12730" sId="3" odxf="1" dxf="1">
    <nc r="X229">
      <v>-11</v>
    </nc>
    <odxf>
      <font>
        <sz val="10"/>
        <color auto="1"/>
      </font>
    </odxf>
    <ndxf>
      <font>
        <sz val="10"/>
        <color auto="1"/>
      </font>
    </ndxf>
  </rcc>
  <rcc rId="12731" sId="3" odxf="1" dxf="1">
    <nc r="Y229">
      <v>-9.1999999999999993</v>
    </nc>
    <odxf>
      <font>
        <sz val="10"/>
        <color auto="1"/>
      </font>
    </odxf>
    <ndxf>
      <font>
        <sz val="10"/>
        <color auto="1"/>
      </font>
    </ndxf>
  </rcc>
  <rcc rId="12732" sId="3" odxf="1" dxf="1">
    <nc r="Z229">
      <v>-3.2</v>
    </nc>
    <odxf>
      <font>
        <sz val="10"/>
        <color auto="1"/>
      </font>
    </odxf>
    <ndxf>
      <font>
        <sz val="10"/>
        <color auto="1"/>
      </font>
    </ndxf>
  </rcc>
  <rcc rId="12733" sId="3" odxf="1" dxf="1">
    <nc r="AA229">
      <v>-4.4000000000000004</v>
    </nc>
    <odxf>
      <font>
        <sz val="10"/>
        <color auto="1"/>
      </font>
    </odxf>
    <ndxf>
      <font>
        <sz val="10"/>
        <color auto="1"/>
      </font>
    </ndxf>
  </rcc>
  <rcc rId="12734" sId="3" odxf="1" dxf="1">
    <nc r="AB229">
      <v>7.6</v>
    </nc>
    <odxf>
      <font>
        <sz val="10"/>
        <color auto="1"/>
      </font>
    </odxf>
    <ndxf>
      <font>
        <sz val="10"/>
        <color auto="1"/>
      </font>
    </ndxf>
  </rcc>
  <rcc rId="12735" sId="3" odxf="1" dxf="1">
    <nc r="AC229">
      <v>3.9</v>
    </nc>
    <odxf>
      <font>
        <sz val="10"/>
        <color auto="1"/>
      </font>
    </odxf>
    <ndxf>
      <font>
        <sz val="10"/>
        <color auto="1"/>
      </font>
    </ndxf>
  </rcc>
  <rcc rId="12736" sId="3" odxf="1" dxf="1">
    <nc r="AD229">
      <v>14.3</v>
    </nc>
    <odxf>
      <font>
        <sz val="10"/>
        <color auto="1"/>
      </font>
    </odxf>
    <ndxf>
      <font>
        <sz val="10"/>
        <color auto="1"/>
      </font>
    </ndxf>
  </rcc>
  <rcc rId="12737" sId="3" odxf="1" dxf="1">
    <nc r="AE229">
      <v>20.2</v>
    </nc>
    <odxf>
      <font>
        <sz val="10"/>
        <color auto="1"/>
      </font>
    </odxf>
    <ndxf>
      <font>
        <sz val="10"/>
        <color auto="1"/>
      </font>
    </ndxf>
  </rcc>
  <rcc rId="12738" sId="3" odxf="1" dxf="1">
    <nc r="AF229">
      <v>18.399999999999999</v>
    </nc>
    <odxf>
      <font>
        <sz val="10"/>
        <color auto="1"/>
      </font>
    </odxf>
    <ndxf>
      <font>
        <sz val="10"/>
        <color auto="1"/>
      </font>
    </ndxf>
  </rcc>
  <rcc rId="12739" sId="3" odxf="1" dxf="1">
    <nc r="AG229">
      <v>15.7</v>
    </nc>
    <odxf>
      <font>
        <sz val="10"/>
        <color auto="1"/>
      </font>
    </odxf>
    <ndxf>
      <font>
        <sz val="10"/>
        <color auto="1"/>
      </font>
    </ndxf>
  </rcc>
  <rcc rId="12740" sId="3" odxf="1" dxf="1">
    <nc r="AH229">
      <v>-5.4</v>
    </nc>
    <odxf>
      <font>
        <sz val="10"/>
        <color auto="1"/>
      </font>
    </odxf>
    <ndxf>
      <font>
        <sz val="10"/>
        <color auto="1"/>
      </font>
    </ndxf>
  </rcc>
  <rcc rId="12741" sId="3" odxf="1" dxf="1">
    <nc r="AI229">
      <v>-22.2</v>
    </nc>
    <odxf>
      <font>
        <sz val="10"/>
        <color auto="1"/>
      </font>
    </odxf>
    <ndxf>
      <font>
        <sz val="10"/>
        <color auto="1"/>
      </font>
    </ndxf>
  </rcc>
  <rcc rId="12742" sId="3" odxf="1" dxf="1">
    <nc r="AJ229">
      <v>-8.1999999999999993</v>
    </nc>
    <odxf>
      <font>
        <sz val="10"/>
        <color auto="1"/>
      </font>
    </odxf>
    <ndxf>
      <font>
        <sz val="10"/>
        <color auto="1"/>
      </font>
    </ndxf>
  </rcc>
  <rcc rId="12743" sId="3" odxf="1" dxf="1">
    <nc r="AK229">
      <v>-9.9</v>
    </nc>
    <odxf>
      <font>
        <sz val="10"/>
        <color auto="1"/>
      </font>
    </odxf>
    <ndxf>
      <font>
        <sz val="10"/>
        <color auto="1"/>
      </font>
    </ndxf>
  </rcc>
  <rcc rId="12744" sId="3" odxf="1" dxf="1">
    <nc r="AL229">
      <v>-13.2</v>
    </nc>
    <odxf>
      <font>
        <sz val="10"/>
        <color auto="1"/>
      </font>
    </odxf>
    <ndxf>
      <font>
        <sz val="10"/>
        <color auto="1"/>
      </font>
    </ndxf>
  </rcc>
  <rcc rId="12745" sId="3" odxf="1" dxf="1">
    <nc r="AM229">
      <v>0</v>
    </nc>
    <odxf>
      <font>
        <sz val="10"/>
        <color auto="1"/>
      </font>
    </odxf>
    <ndxf>
      <font>
        <sz val="10"/>
        <color auto="1"/>
      </font>
    </ndxf>
  </rcc>
  <rcc rId="12746" sId="3" odxf="1" dxf="1">
    <nc r="AN229">
      <v>0</v>
    </nc>
    <odxf>
      <font>
        <sz val="10"/>
        <color auto="1"/>
      </font>
    </odxf>
    <ndxf>
      <font>
        <sz val="10"/>
        <color auto="1"/>
      </font>
    </ndxf>
  </rcc>
  <rcc rId="12747" sId="3" odxf="1" dxf="1">
    <nc r="AO229">
      <v>0</v>
    </nc>
    <odxf>
      <font>
        <sz val="10"/>
        <color auto="1"/>
      </font>
    </odxf>
    <ndxf>
      <font>
        <sz val="10"/>
        <color auto="1"/>
      </font>
    </ndxf>
  </rcc>
  <rcc rId="12748" sId="3" odxf="1" dxf="1">
    <nc r="AP229">
      <v>0</v>
    </nc>
    <odxf>
      <font>
        <sz val="10"/>
        <color auto="1"/>
      </font>
    </odxf>
    <ndxf>
      <font>
        <sz val="10"/>
        <color auto="1"/>
      </font>
    </ndxf>
  </rcc>
  <rcc rId="12749" sId="3" odxf="1" dxf="1">
    <nc r="AQ229">
      <v>0</v>
    </nc>
    <odxf>
      <font>
        <sz val="10"/>
        <color auto="1"/>
      </font>
    </odxf>
    <ndxf>
      <font>
        <sz val="10"/>
        <color auto="1"/>
      </font>
    </ndxf>
  </rcc>
  <rcc rId="12750" sId="3" odxf="1" dxf="1">
    <nc r="AR229">
      <v>0</v>
    </nc>
    <odxf>
      <font>
        <sz val="10"/>
        <color auto="1"/>
      </font>
    </odxf>
    <ndxf>
      <font>
        <sz val="10"/>
        <color auto="1"/>
      </font>
    </ndxf>
  </rcc>
  <rcc rId="12751" sId="3" odxf="1" dxf="1">
    <nc r="AS229">
      <v>0</v>
    </nc>
    <odxf>
      <font>
        <sz val="10"/>
        <color auto="1"/>
      </font>
    </odxf>
    <ndxf>
      <font>
        <sz val="10"/>
        <color auto="1"/>
      </font>
    </ndxf>
  </rcc>
  <rcc rId="12752" sId="3" odxf="1" dxf="1">
    <nc r="AT229">
      <v>0</v>
    </nc>
    <odxf>
      <font>
        <sz val="10"/>
        <color auto="1"/>
      </font>
    </odxf>
    <ndxf>
      <font>
        <sz val="10"/>
        <color auto="1"/>
      </font>
    </ndxf>
  </rcc>
  <rcc rId="12753" sId="3" odxf="1" dxf="1">
    <nc r="AU229">
      <v>0</v>
    </nc>
    <odxf>
      <font>
        <sz val="10"/>
        <color auto="1"/>
      </font>
    </odxf>
    <ndxf>
      <font>
        <sz val="10"/>
        <color auto="1"/>
      </font>
    </ndxf>
  </rcc>
  <rcc rId="12754" sId="3" odxf="1" dxf="1">
    <nc r="AV229">
      <v>0</v>
    </nc>
    <odxf>
      <font>
        <sz val="10"/>
        <color auto="1"/>
      </font>
    </odxf>
    <ndxf>
      <font>
        <sz val="10"/>
        <color auto="1"/>
      </font>
    </ndxf>
  </rcc>
  <rcc rId="12755" sId="3" odxf="1" dxf="1">
    <nc r="AW229">
      <v>0</v>
    </nc>
    <odxf>
      <font>
        <sz val="10"/>
        <color auto="1"/>
      </font>
    </odxf>
    <ndxf>
      <font>
        <sz val="10"/>
        <color auto="1"/>
      </font>
    </ndxf>
  </rcc>
  <rcc rId="12756" sId="3" odxf="1" dxf="1">
    <nc r="AX229">
      <v>0</v>
    </nc>
    <odxf>
      <font>
        <sz val="10"/>
        <color auto="1"/>
      </font>
    </odxf>
    <ndxf>
      <font>
        <sz val="10"/>
        <color auto="1"/>
      </font>
    </ndxf>
  </rcc>
  <rcc rId="12757" sId="3" odxf="1" dxf="1">
    <nc r="AY229">
      <v>0</v>
    </nc>
    <odxf>
      <font>
        <sz val="10"/>
        <color auto="1"/>
      </font>
    </odxf>
    <ndxf>
      <font>
        <sz val="10"/>
        <color auto="1"/>
      </font>
    </ndxf>
  </rcc>
  <rcc rId="12758" sId="3" odxf="1" dxf="1">
    <nc r="AZ229">
      <v>0</v>
    </nc>
    <odxf>
      <font>
        <sz val="10"/>
        <color auto="1"/>
      </font>
    </odxf>
    <ndxf>
      <font>
        <sz val="10"/>
        <color auto="1"/>
      </font>
    </ndxf>
  </rcc>
  <rcc rId="12759" sId="3" odxf="1" dxf="1">
    <nc r="BA2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760" sId="3" odxf="1" dxf="1">
    <nc r="BB229">
      <v>0</v>
    </nc>
    <odxf>
      <font>
        <sz val="10"/>
        <color auto="1"/>
      </font>
    </odxf>
    <ndxf>
      <font>
        <sz val="10"/>
        <color auto="1"/>
      </font>
    </ndxf>
  </rcc>
  <rcc rId="12761" sId="3" odxf="1" dxf="1">
    <nc r="BC2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762" sId="3" odxf="1" dxf="1">
    <nc r="BD229">
      <v>0</v>
    </nc>
    <odxf>
      <font>
        <sz val="10"/>
        <color auto="1"/>
      </font>
    </odxf>
    <ndxf>
      <font>
        <sz val="10"/>
        <color auto="1"/>
      </font>
    </ndxf>
  </rcc>
  <rcc rId="12763" sId="3" odxf="1" dxf="1">
    <nc r="BE2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764" sId="3" odxf="1" dxf="1">
    <nc r="BF229">
      <v>24</v>
    </nc>
    <odxf>
      <font>
        <sz val="10"/>
        <color auto="1"/>
      </font>
    </odxf>
    <ndxf>
      <font>
        <sz val="10"/>
        <color auto="1"/>
      </font>
    </ndxf>
  </rcc>
  <rcc rId="12765" sId="3" odxf="1" dxf="1">
    <nc r="BG229">
      <v>153.5</v>
    </nc>
    <odxf>
      <font>
        <sz val="10"/>
        <color auto="1"/>
      </font>
    </odxf>
    <ndxf>
      <font>
        <sz val="10"/>
        <color auto="1"/>
      </font>
    </ndxf>
  </rcc>
  <rcc rId="12766" sId="3" odxf="1" dxf="1">
    <nc r="BH229">
      <v>0</v>
    </nc>
    <odxf>
      <font>
        <sz val="10"/>
        <color auto="1"/>
      </font>
    </odxf>
    <ndxf>
      <font>
        <sz val="10"/>
        <color auto="1"/>
      </font>
    </ndxf>
  </rcc>
  <rfmt sheetId="3" sqref="A229:XFD229" start="0" length="0">
    <dxf>
      <alignment vertical="center" wrapText="1"/>
    </dxf>
  </rfmt>
  <rfmt sheetId="3" sqref="A230" start="0" length="0">
    <dxf>
      <font>
        <sz val="10"/>
        <color auto="1"/>
      </font>
    </dxf>
  </rfmt>
  <rfmt sheetId="3" sqref="B230" start="0" length="0">
    <dxf>
      <font>
        <sz val="10"/>
        <color auto="1"/>
      </font>
    </dxf>
  </rfmt>
  <rfmt sheetId="3" sqref="C230" start="0" length="0">
    <dxf>
      <font>
        <sz val="10"/>
        <color auto="1"/>
      </font>
    </dxf>
  </rfmt>
  <rfmt sheetId="3" sqref="D230" start="0" length="0">
    <dxf>
      <font>
        <sz val="10"/>
        <color auto="1"/>
      </font>
    </dxf>
  </rfmt>
  <rcc rId="12767" sId="3" odxf="1" dxf="1">
    <oc r="E230" t="inlineStr">
      <is>
        <t>NMĐMT LỘC NINH 3</t>
      </is>
    </oc>
    <nc r="E230" t="inlineStr">
      <is>
        <t>NMĐMT LỘC NINH 2</t>
      </is>
    </nc>
    <odxf>
      <font>
        <sz val="10"/>
        <color auto="1"/>
      </font>
    </odxf>
    <ndxf>
      <font>
        <sz val="10"/>
        <color auto="1"/>
      </font>
    </ndxf>
  </rcc>
  <rfmt sheetId="3" sqref="F230" start="0" length="0">
    <dxf>
      <font>
        <sz val="10"/>
        <color auto="1"/>
      </font>
    </dxf>
  </rfmt>
  <rcc rId="12768" sId="3" odxf="1" dxf="1">
    <nc r="G23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769" sId="3" odxf="1" dxf="1">
    <nc r="H230">
      <v>491</v>
    </nc>
    <odxf>
      <font>
        <sz val="10"/>
        <color auto="1"/>
      </font>
    </odxf>
    <ndxf>
      <font>
        <sz val="10"/>
        <color auto="1"/>
      </font>
    </ndxf>
  </rcc>
  <rfmt sheetId="3" sqref="I230" start="0" length="0">
    <dxf>
      <font>
        <sz val="10"/>
        <color auto="1"/>
      </font>
    </dxf>
  </rfmt>
  <rcc rId="12770" sId="3" odxf="1" dxf="1">
    <nc r="J230">
      <v>0</v>
    </nc>
    <odxf>
      <font>
        <sz val="10"/>
        <color auto="1"/>
      </font>
    </odxf>
    <ndxf>
      <font>
        <sz val="10"/>
        <color auto="1"/>
      </font>
    </ndxf>
  </rcc>
  <rcc rId="12771" sId="3" odxf="1" dxf="1">
    <nc r="K230">
      <v>0</v>
    </nc>
    <odxf>
      <font>
        <sz val="10"/>
        <color auto="1"/>
      </font>
    </odxf>
    <ndxf>
      <font>
        <sz val="10"/>
        <color auto="1"/>
      </font>
    </ndxf>
  </rcc>
  <rcc rId="12772" sId="3" odxf="1" dxf="1">
    <nc r="L230">
      <v>0</v>
    </nc>
    <odxf>
      <font>
        <sz val="10"/>
        <color auto="1"/>
      </font>
    </odxf>
    <ndxf>
      <font>
        <sz val="10"/>
        <color auto="1"/>
      </font>
    </ndxf>
  </rcc>
  <rcc rId="12773" sId="3" odxf="1" dxf="1">
    <nc r="M230">
      <v>0</v>
    </nc>
    <odxf>
      <font>
        <sz val="10"/>
        <color auto="1"/>
      </font>
    </odxf>
    <ndxf>
      <font>
        <sz val="10"/>
        <color auto="1"/>
      </font>
    </ndxf>
  </rcc>
  <rcc rId="12774" sId="3" odxf="1" dxf="1">
    <nc r="N230">
      <v>0</v>
    </nc>
    <odxf>
      <font>
        <sz val="10"/>
        <color auto="1"/>
      </font>
    </odxf>
    <ndxf>
      <font>
        <sz val="10"/>
        <color auto="1"/>
      </font>
    </ndxf>
  </rcc>
  <rcc rId="12775" sId="3" odxf="1" dxf="1">
    <nc r="O230">
      <v>0</v>
    </nc>
    <odxf>
      <font>
        <sz val="10"/>
        <color auto="1"/>
      </font>
    </odxf>
    <ndxf>
      <font>
        <sz val="10"/>
        <color auto="1"/>
      </font>
    </ndxf>
  </rcc>
  <rcc rId="12776" sId="3" odxf="1" dxf="1">
    <nc r="P230">
      <v>0</v>
    </nc>
    <odxf>
      <font>
        <sz val="10"/>
        <color auto="1"/>
      </font>
    </odxf>
    <ndxf>
      <font>
        <sz val="10"/>
        <color auto="1"/>
      </font>
    </ndxf>
  </rcc>
  <rcc rId="12777" sId="3" odxf="1" dxf="1">
    <nc r="Q230">
      <v>0</v>
    </nc>
    <odxf>
      <font>
        <sz val="10"/>
        <color auto="1"/>
      </font>
    </odxf>
    <ndxf>
      <font>
        <sz val="10"/>
        <color auto="1"/>
      </font>
    </ndxf>
  </rcc>
  <rcc rId="12778" sId="3" odxf="1" dxf="1">
    <nc r="R230">
      <v>0</v>
    </nc>
    <odxf>
      <font>
        <sz val="10"/>
        <color auto="1"/>
      </font>
    </odxf>
    <ndxf>
      <font>
        <sz val="10"/>
        <color auto="1"/>
      </font>
    </ndxf>
  </rcc>
  <rcc rId="12779" sId="3" odxf="1" dxf="1">
    <nc r="S230">
      <v>0</v>
    </nc>
    <odxf>
      <font>
        <sz val="10"/>
        <color auto="1"/>
      </font>
    </odxf>
    <ndxf>
      <font>
        <sz val="10"/>
        <color auto="1"/>
      </font>
    </ndxf>
  </rcc>
  <rcc rId="12780" sId="3" odxf="1" dxf="1">
    <nc r="T230">
      <v>0</v>
    </nc>
    <odxf>
      <font>
        <sz val="10"/>
        <color auto="1"/>
      </font>
    </odxf>
    <ndxf>
      <font>
        <sz val="10"/>
        <color auto="1"/>
      </font>
    </ndxf>
  </rcc>
  <rcc rId="12781" sId="3" odxf="1" dxf="1">
    <nc r="U230">
      <v>3.6</v>
    </nc>
    <odxf>
      <font>
        <sz val="10"/>
        <color auto="1"/>
      </font>
    </odxf>
    <ndxf>
      <font>
        <sz val="10"/>
        <color auto="1"/>
      </font>
    </ndxf>
  </rcc>
  <rcc rId="12782" sId="3" odxf="1" dxf="1">
    <nc r="V230">
      <v>8.1</v>
    </nc>
    <odxf>
      <font>
        <sz val="10"/>
        <color auto="1"/>
      </font>
    </odxf>
    <ndxf>
      <font>
        <sz val="10"/>
        <color auto="1"/>
      </font>
    </ndxf>
  </rcc>
  <rcc rId="12783" sId="3" odxf="1" dxf="1">
    <nc r="W230">
      <v>16.3</v>
    </nc>
    <odxf>
      <font>
        <sz val="10"/>
        <color auto="1"/>
      </font>
    </odxf>
    <ndxf>
      <font>
        <sz val="10"/>
        <color auto="1"/>
      </font>
    </ndxf>
  </rcc>
  <rcc rId="12784" sId="3" odxf="1" dxf="1">
    <nc r="X230">
      <v>18.3</v>
    </nc>
    <odxf>
      <font>
        <sz val="10"/>
        <color auto="1"/>
      </font>
    </odxf>
    <ndxf>
      <font>
        <sz val="10"/>
        <color auto="1"/>
      </font>
    </ndxf>
  </rcc>
  <rcc rId="12785" sId="3" odxf="1" dxf="1">
    <nc r="Y230">
      <v>27.7</v>
    </nc>
    <odxf>
      <font>
        <sz val="10"/>
        <color auto="1"/>
      </font>
    </odxf>
    <ndxf>
      <font>
        <sz val="10"/>
        <color auto="1"/>
      </font>
    </ndxf>
  </rcc>
  <rcc rId="12786" sId="3" odxf="1" dxf="1">
    <nc r="Z230">
      <v>27.1</v>
    </nc>
    <odxf>
      <font>
        <sz val="10"/>
        <color auto="1"/>
      </font>
    </odxf>
    <ndxf>
      <font>
        <sz val="10"/>
        <color auto="1"/>
      </font>
    </ndxf>
  </rcc>
  <rcc rId="12787" sId="3" odxf="1" dxf="1">
    <nc r="AA230">
      <v>45.5</v>
    </nc>
    <odxf>
      <font>
        <sz val="10"/>
        <color auto="1"/>
      </font>
    </odxf>
    <ndxf>
      <font>
        <sz val="10"/>
        <color auto="1"/>
      </font>
    </ndxf>
  </rcc>
  <rcc rId="12788" sId="3" odxf="1" dxf="1">
    <nc r="AB230">
      <v>44.6</v>
    </nc>
    <odxf>
      <font>
        <sz val="10"/>
        <color auto="1"/>
      </font>
    </odxf>
    <ndxf>
      <font>
        <sz val="10"/>
        <color auto="1"/>
      </font>
    </ndxf>
  </rcc>
  <rcc rId="12789" sId="3" odxf="1" dxf="1">
    <nc r="AC230">
      <v>82.1</v>
    </nc>
    <odxf>
      <font>
        <sz val="10"/>
        <color auto="1"/>
      </font>
    </odxf>
    <ndxf>
      <font>
        <sz val="10"/>
        <color auto="1"/>
      </font>
    </ndxf>
  </rcc>
  <rcc rId="12790" sId="3" odxf="1" dxf="1">
    <nc r="AD230">
      <v>95.1</v>
    </nc>
    <odxf>
      <font>
        <sz val="10"/>
        <color auto="1"/>
      </font>
    </odxf>
    <ndxf>
      <font>
        <sz val="10"/>
        <color auto="1"/>
      </font>
    </ndxf>
  </rcc>
  <rcc rId="12791" sId="3" odxf="1" dxf="1">
    <nc r="AE230">
      <v>93.2</v>
    </nc>
    <odxf>
      <font>
        <sz val="10"/>
        <color auto="1"/>
      </font>
    </odxf>
    <ndxf>
      <font>
        <sz val="10"/>
        <color auto="1"/>
      </font>
    </ndxf>
  </rcc>
  <rcc rId="12792" sId="3" odxf="1" dxf="1">
    <nc r="AF230">
      <v>62.4</v>
    </nc>
    <odxf>
      <font>
        <sz val="10"/>
        <color auto="1"/>
      </font>
    </odxf>
    <ndxf>
      <font>
        <sz val="10"/>
        <color auto="1"/>
      </font>
    </ndxf>
  </rcc>
  <rcc rId="12793" sId="3" odxf="1" dxf="1">
    <nc r="AG230">
      <v>76.5</v>
    </nc>
    <odxf>
      <font>
        <sz val="10"/>
        <color auto="1"/>
      </font>
    </odxf>
    <ndxf>
      <font>
        <sz val="10"/>
        <color auto="1"/>
      </font>
    </ndxf>
  </rcc>
  <rcc rId="12794" sId="3" odxf="1" dxf="1">
    <nc r="AH230">
      <v>51.5</v>
    </nc>
    <odxf>
      <font>
        <sz val="10"/>
        <color auto="1"/>
      </font>
    </odxf>
    <ndxf>
      <font>
        <sz val="10"/>
        <color auto="1"/>
      </font>
    </ndxf>
  </rcc>
  <rcc rId="12795" sId="3" odxf="1" dxf="1">
    <nc r="AI230">
      <v>78.099999999999994</v>
    </nc>
    <odxf>
      <font>
        <sz val="10"/>
        <color auto="1"/>
      </font>
    </odxf>
    <ndxf>
      <font>
        <sz val="10"/>
        <color auto="1"/>
      </font>
    </ndxf>
  </rcc>
  <rcc rId="12796" sId="3" odxf="1" dxf="1">
    <nc r="AJ230">
      <v>64.099999999999994</v>
    </nc>
    <odxf>
      <font>
        <sz val="10"/>
        <color auto="1"/>
      </font>
    </odxf>
    <ndxf>
      <font>
        <sz val="10"/>
        <color auto="1"/>
      </font>
    </ndxf>
  </rcc>
  <rcc rId="12797" sId="3" odxf="1" dxf="1">
    <nc r="AK230">
      <v>57.3</v>
    </nc>
    <odxf>
      <font>
        <sz val="10"/>
        <color auto="1"/>
      </font>
    </odxf>
    <ndxf>
      <font>
        <sz val="10"/>
        <color auto="1"/>
      </font>
    </ndxf>
  </rcc>
  <rcc rId="12798" sId="3" odxf="1" dxf="1">
    <nc r="AL230">
      <v>47.9</v>
    </nc>
    <odxf>
      <font>
        <sz val="10"/>
        <color auto="1"/>
      </font>
    </odxf>
    <ndxf>
      <font>
        <sz val="10"/>
        <color auto="1"/>
      </font>
    </ndxf>
  </rcc>
  <rcc rId="12799" sId="3" odxf="1" dxf="1">
    <nc r="AM230">
      <v>47</v>
    </nc>
    <odxf>
      <font>
        <sz val="10"/>
        <color auto="1"/>
      </font>
    </odxf>
    <ndxf>
      <font>
        <sz val="10"/>
        <color auto="1"/>
      </font>
    </ndxf>
  </rcc>
  <rcc rId="12800" sId="3" odxf="1" dxf="1">
    <nc r="AN230">
      <v>13.8</v>
    </nc>
    <odxf>
      <font>
        <sz val="10"/>
        <color auto="1"/>
      </font>
    </odxf>
    <ndxf>
      <font>
        <sz val="10"/>
        <color auto="1"/>
      </font>
    </ndxf>
  </rcc>
  <rcc rId="12801" sId="3" odxf="1" dxf="1">
    <nc r="AO230">
      <v>17.399999999999999</v>
    </nc>
    <odxf>
      <font>
        <sz val="10"/>
        <color auto="1"/>
      </font>
    </odxf>
    <ndxf>
      <font>
        <sz val="10"/>
        <color auto="1"/>
      </font>
    </ndxf>
  </rcc>
  <rcc rId="12802" sId="3" odxf="1" dxf="1">
    <nc r="AP230">
      <v>18.3</v>
    </nc>
    <odxf>
      <font>
        <sz val="10"/>
        <color auto="1"/>
      </font>
    </odxf>
    <ndxf>
      <font>
        <sz val="10"/>
        <color auto="1"/>
      </font>
    </ndxf>
  </rcc>
  <rcc rId="12803" sId="3" odxf="1" dxf="1">
    <nc r="AQ230">
      <v>8.1999999999999993</v>
    </nc>
    <odxf>
      <font>
        <sz val="10"/>
        <color auto="1"/>
      </font>
    </odxf>
    <ndxf>
      <font>
        <sz val="10"/>
        <color auto="1"/>
      </font>
    </ndxf>
  </rcc>
  <rcc rId="12804" sId="3" odxf="1" dxf="1">
    <nc r="AR230">
      <v>0</v>
    </nc>
    <odxf>
      <font>
        <sz val="10"/>
        <color auto="1"/>
      </font>
    </odxf>
    <ndxf>
      <font>
        <sz val="10"/>
        <color auto="1"/>
      </font>
    </ndxf>
  </rcc>
  <rcc rId="12805" sId="3" odxf="1" dxf="1">
    <nc r="AS230">
      <v>0</v>
    </nc>
    <odxf>
      <font>
        <sz val="10"/>
        <color auto="1"/>
      </font>
    </odxf>
    <ndxf>
      <font>
        <sz val="10"/>
        <color auto="1"/>
      </font>
    </ndxf>
  </rcc>
  <rcc rId="12806" sId="3" odxf="1" dxf="1">
    <nc r="AT230">
      <v>0</v>
    </nc>
    <odxf>
      <font>
        <sz val="10"/>
        <color auto="1"/>
      </font>
    </odxf>
    <ndxf>
      <font>
        <sz val="10"/>
        <color auto="1"/>
      </font>
    </ndxf>
  </rcc>
  <rcc rId="12807" sId="3" odxf="1" dxf="1">
    <nc r="AU230">
      <v>0</v>
    </nc>
    <odxf>
      <font>
        <sz val="10"/>
        <color auto="1"/>
      </font>
    </odxf>
    <ndxf>
      <font>
        <sz val="10"/>
        <color auto="1"/>
      </font>
    </ndxf>
  </rcc>
  <rcc rId="12808" sId="3" odxf="1" dxf="1">
    <nc r="AV230">
      <v>0</v>
    </nc>
    <odxf>
      <font>
        <sz val="10"/>
        <color auto="1"/>
      </font>
    </odxf>
    <ndxf>
      <font>
        <sz val="10"/>
        <color auto="1"/>
      </font>
    </ndxf>
  </rcc>
  <rcc rId="12809" sId="3" odxf="1" dxf="1">
    <nc r="AW230">
      <v>0</v>
    </nc>
    <odxf>
      <font>
        <sz val="10"/>
        <color auto="1"/>
      </font>
    </odxf>
    <ndxf>
      <font>
        <sz val="10"/>
        <color auto="1"/>
      </font>
    </ndxf>
  </rcc>
  <rcc rId="12810" sId="3" odxf="1" dxf="1">
    <nc r="AX230">
      <v>0</v>
    </nc>
    <odxf>
      <font>
        <sz val="10"/>
        <color auto="1"/>
      </font>
    </odxf>
    <ndxf>
      <font>
        <sz val="10"/>
        <color auto="1"/>
      </font>
    </ndxf>
  </rcc>
  <rcc rId="12811" sId="3" odxf="1" dxf="1">
    <nc r="AY230">
      <v>0</v>
    </nc>
    <odxf>
      <font>
        <sz val="10"/>
        <color auto="1"/>
      </font>
    </odxf>
    <ndxf>
      <font>
        <sz val="10"/>
        <color auto="1"/>
      </font>
    </ndxf>
  </rcc>
  <rcc rId="12812" sId="3" odxf="1" dxf="1">
    <nc r="AZ230">
      <v>0</v>
    </nc>
    <odxf>
      <font>
        <sz val="10"/>
        <color auto="1"/>
      </font>
    </odxf>
    <ndxf>
      <font>
        <sz val="10"/>
        <color auto="1"/>
      </font>
    </ndxf>
  </rcc>
  <rcc rId="12813" sId="3" odxf="1" dxf="1">
    <nc r="BA2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814" sId="3" odxf="1" dxf="1">
    <nc r="BB230">
      <v>0</v>
    </nc>
    <odxf>
      <font>
        <sz val="10"/>
        <color auto="1"/>
      </font>
    </odxf>
    <ndxf>
      <font>
        <sz val="10"/>
        <color auto="1"/>
      </font>
    </ndxf>
  </rcc>
  <rcc rId="12815" sId="3" odxf="1" dxf="1">
    <nc r="BC2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816" sId="3" odxf="1" dxf="1">
    <nc r="BD230">
      <v>0</v>
    </nc>
    <odxf>
      <font>
        <sz val="10"/>
        <color auto="1"/>
      </font>
    </odxf>
    <ndxf>
      <font>
        <sz val="10"/>
        <color auto="1"/>
      </font>
    </ndxf>
  </rcc>
  <rcc rId="12817" sId="3" odxf="1" dxf="1">
    <nc r="BE2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818" sId="3" odxf="1" dxf="1">
    <nc r="BF230">
      <v>20.5</v>
    </nc>
    <odxf>
      <font>
        <sz val="10"/>
        <color auto="1"/>
      </font>
    </odxf>
    <ndxf>
      <font>
        <sz val="10"/>
        <color auto="1"/>
      </font>
    </ndxf>
  </rcc>
  <rcc rId="12819" sId="3" odxf="1" dxf="1">
    <nc r="BG230">
      <v>124.6</v>
    </nc>
    <odxf>
      <font>
        <sz val="10"/>
        <color auto="1"/>
      </font>
    </odxf>
    <ndxf>
      <font>
        <sz val="10"/>
        <color auto="1"/>
      </font>
    </ndxf>
  </rcc>
  <rcc rId="12820" sId="3" odxf="1" dxf="1">
    <nc r="BH230">
      <v>0</v>
    </nc>
    <odxf>
      <font>
        <sz val="10"/>
        <color auto="1"/>
      </font>
    </odxf>
    <ndxf>
      <font>
        <sz val="10"/>
        <color auto="1"/>
      </font>
    </ndxf>
  </rcc>
  <rfmt sheetId="3" sqref="A230:XFD230" start="0" length="0">
    <dxf>
      <alignment vertical="center" wrapText="1"/>
    </dxf>
  </rfmt>
  <rfmt sheetId="3" sqref="A231" start="0" length="0">
    <dxf>
      <font>
        <sz val="10"/>
        <color auto="1"/>
      </font>
    </dxf>
  </rfmt>
  <rfmt sheetId="3" sqref="B231" start="0" length="0">
    <dxf>
      <font>
        <sz val="10"/>
        <color auto="1"/>
      </font>
    </dxf>
  </rfmt>
  <rfmt sheetId="3" sqref="C231" start="0" length="0">
    <dxf>
      <font>
        <sz val="10"/>
        <color auto="1"/>
      </font>
    </dxf>
  </rfmt>
  <rfmt sheetId="3" sqref="D231" start="0" length="0">
    <dxf>
      <font>
        <sz val="10"/>
        <color auto="1"/>
      </font>
    </dxf>
  </rfmt>
  <rcc rId="12821" sId="3" odxf="1" dxf="1">
    <oc r="E231" t="inlineStr">
      <is>
        <t>NMĐMT LỘC NINH 3</t>
      </is>
    </oc>
    <nc r="E231" t="inlineStr">
      <is>
        <t>NMĐMT LỘC NINH 2</t>
      </is>
    </nc>
    <odxf>
      <font>
        <sz val="10"/>
        <color auto="1"/>
      </font>
    </odxf>
    <ndxf>
      <font>
        <sz val="10"/>
        <color auto="1"/>
      </font>
    </ndxf>
  </rcc>
  <rfmt sheetId="3" sqref="F231" start="0" length="0">
    <dxf>
      <font>
        <sz val="10"/>
        <color auto="1"/>
      </font>
    </dxf>
  </rfmt>
  <rcc rId="12822" sId="3" odxf="1" dxf="1">
    <nc r="G23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823" sId="3" odxf="1" dxf="1">
    <nc r="H231">
      <v>491</v>
    </nc>
    <odxf>
      <font>
        <sz val="10"/>
        <color auto="1"/>
      </font>
    </odxf>
    <ndxf>
      <font>
        <sz val="10"/>
        <color auto="1"/>
      </font>
    </ndxf>
  </rcc>
  <rfmt sheetId="3" sqref="I231" start="0" length="0">
    <dxf>
      <font>
        <sz val="10"/>
        <color auto="1"/>
      </font>
    </dxf>
  </rfmt>
  <rcc rId="12824" sId="3" odxf="1" dxf="1">
    <nc r="J231">
      <v>0</v>
    </nc>
    <odxf>
      <font>
        <sz val="10"/>
        <color auto="1"/>
      </font>
    </odxf>
    <ndxf>
      <font>
        <sz val="10"/>
        <color auto="1"/>
      </font>
    </ndxf>
  </rcc>
  <rcc rId="12825" sId="3" odxf="1" dxf="1">
    <nc r="K231">
      <v>0</v>
    </nc>
    <odxf>
      <font>
        <sz val="10"/>
        <color auto="1"/>
      </font>
    </odxf>
    <ndxf>
      <font>
        <sz val="10"/>
        <color auto="1"/>
      </font>
    </ndxf>
  </rcc>
  <rcc rId="12826" sId="3" odxf="1" dxf="1">
    <nc r="L231">
      <v>0</v>
    </nc>
    <odxf>
      <font>
        <sz val="10"/>
        <color auto="1"/>
      </font>
    </odxf>
    <ndxf>
      <font>
        <sz val="10"/>
        <color auto="1"/>
      </font>
    </ndxf>
  </rcc>
  <rcc rId="12827" sId="3" odxf="1" dxf="1">
    <nc r="M231">
      <v>0</v>
    </nc>
    <odxf>
      <font>
        <sz val="10"/>
        <color auto="1"/>
      </font>
    </odxf>
    <ndxf>
      <font>
        <sz val="10"/>
        <color auto="1"/>
      </font>
    </ndxf>
  </rcc>
  <rcc rId="12828" sId="3" odxf="1" dxf="1">
    <nc r="N231">
      <v>0</v>
    </nc>
    <odxf>
      <font>
        <sz val="10"/>
        <color auto="1"/>
      </font>
    </odxf>
    <ndxf>
      <font>
        <sz val="10"/>
        <color auto="1"/>
      </font>
    </ndxf>
  </rcc>
  <rcc rId="12829" sId="3" odxf="1" dxf="1">
    <nc r="O231">
      <v>0</v>
    </nc>
    <odxf>
      <font>
        <sz val="10"/>
        <color auto="1"/>
      </font>
    </odxf>
    <ndxf>
      <font>
        <sz val="10"/>
        <color auto="1"/>
      </font>
    </ndxf>
  </rcc>
  <rcc rId="12830" sId="3" odxf="1" dxf="1">
    <nc r="P231">
      <v>0</v>
    </nc>
    <odxf>
      <font>
        <sz val="10"/>
        <color auto="1"/>
      </font>
    </odxf>
    <ndxf>
      <font>
        <sz val="10"/>
        <color auto="1"/>
      </font>
    </ndxf>
  </rcc>
  <rcc rId="12831" sId="3" odxf="1" dxf="1">
    <nc r="Q231">
      <v>0</v>
    </nc>
    <odxf>
      <font>
        <sz val="10"/>
        <color auto="1"/>
      </font>
    </odxf>
    <ndxf>
      <font>
        <sz val="10"/>
        <color auto="1"/>
      </font>
    </ndxf>
  </rcc>
  <rcc rId="12832" sId="3" odxf="1" dxf="1">
    <nc r="R231">
      <v>0</v>
    </nc>
    <odxf>
      <font>
        <sz val="10"/>
        <color auto="1"/>
      </font>
    </odxf>
    <ndxf>
      <font>
        <sz val="10"/>
        <color auto="1"/>
      </font>
    </ndxf>
  </rcc>
  <rcc rId="12833" sId="3" odxf="1" dxf="1">
    <nc r="S231">
      <v>0</v>
    </nc>
    <odxf>
      <font>
        <sz val="10"/>
        <color auto="1"/>
      </font>
    </odxf>
    <ndxf>
      <font>
        <sz val="10"/>
        <color auto="1"/>
      </font>
    </ndxf>
  </rcc>
  <rcc rId="12834" sId="3" odxf="1" dxf="1">
    <nc r="T231">
      <v>0</v>
    </nc>
    <odxf>
      <font>
        <sz val="10"/>
        <color auto="1"/>
      </font>
    </odxf>
    <ndxf>
      <font>
        <sz val="10"/>
        <color auto="1"/>
      </font>
    </ndxf>
  </rcc>
  <rcc rId="12835" sId="3" odxf="1" dxf="1">
    <nc r="U231">
      <v>0</v>
    </nc>
    <odxf>
      <font>
        <sz val="10"/>
        <color auto="1"/>
      </font>
    </odxf>
    <ndxf>
      <font>
        <sz val="10"/>
        <color auto="1"/>
      </font>
    </ndxf>
  </rcc>
  <rcc rId="12836" sId="3" odxf="1" dxf="1">
    <nc r="V231">
      <v>0</v>
    </nc>
    <odxf>
      <font>
        <sz val="10"/>
        <color auto="1"/>
      </font>
    </odxf>
    <ndxf>
      <font>
        <sz val="10"/>
        <color auto="1"/>
      </font>
    </ndxf>
  </rcc>
  <rcc rId="12837" sId="3" odxf="1" dxf="1">
    <nc r="W231">
      <v>0</v>
    </nc>
    <odxf>
      <font>
        <sz val="10"/>
        <color auto="1"/>
      </font>
    </odxf>
    <ndxf>
      <font>
        <sz val="10"/>
        <color auto="1"/>
      </font>
    </ndxf>
  </rcc>
  <rcc rId="12838" sId="3" odxf="1" dxf="1">
    <nc r="X231">
      <v>-7.6</v>
    </nc>
    <odxf>
      <font>
        <sz val="10"/>
        <color auto="1"/>
      </font>
    </odxf>
    <ndxf>
      <font>
        <sz val="10"/>
        <color auto="1"/>
      </font>
    </ndxf>
  </rcc>
  <rcc rId="12839" sId="3" odxf="1" dxf="1">
    <nc r="Y231">
      <v>-7.1</v>
    </nc>
    <odxf>
      <font>
        <sz val="10"/>
        <color auto="1"/>
      </font>
    </odxf>
    <ndxf>
      <font>
        <sz val="10"/>
        <color auto="1"/>
      </font>
    </ndxf>
  </rcc>
  <rcc rId="12840" sId="3" odxf="1" dxf="1">
    <nc r="Z231">
      <v>-2</v>
    </nc>
    <odxf>
      <font>
        <sz val="10"/>
        <color auto="1"/>
      </font>
    </odxf>
    <ndxf>
      <font>
        <sz val="10"/>
        <color auto="1"/>
      </font>
    </ndxf>
  </rcc>
  <rcc rId="12841" sId="3" odxf="1" dxf="1">
    <nc r="AA231">
      <v>-2.2999999999999998</v>
    </nc>
    <odxf>
      <font>
        <sz val="10"/>
        <color auto="1"/>
      </font>
    </odxf>
    <ndxf>
      <font>
        <sz val="10"/>
        <color auto="1"/>
      </font>
    </ndxf>
  </rcc>
  <rcc rId="12842" sId="3" odxf="1" dxf="1">
    <nc r="AB231">
      <v>8.4</v>
    </nc>
    <odxf>
      <font>
        <sz val="10"/>
        <color auto="1"/>
      </font>
    </odxf>
    <ndxf>
      <font>
        <sz val="10"/>
        <color auto="1"/>
      </font>
    </ndxf>
  </rcc>
  <rcc rId="12843" sId="3" odxf="1" dxf="1">
    <nc r="AC231">
      <v>5.6</v>
    </nc>
    <odxf>
      <font>
        <sz val="10"/>
        <color auto="1"/>
      </font>
    </odxf>
    <ndxf>
      <font>
        <sz val="10"/>
        <color auto="1"/>
      </font>
    </ndxf>
  </rcc>
  <rcc rId="12844" sId="3" odxf="1" dxf="1">
    <nc r="AD231">
      <v>9.8000000000000007</v>
    </nc>
    <odxf>
      <font>
        <sz val="10"/>
        <color auto="1"/>
      </font>
    </odxf>
    <ndxf>
      <font>
        <sz val="10"/>
        <color auto="1"/>
      </font>
    </ndxf>
  </rcc>
  <rcc rId="12845" sId="3" odxf="1" dxf="1">
    <nc r="AE231">
      <v>18</v>
    </nc>
    <odxf>
      <font>
        <sz val="10"/>
        <color auto="1"/>
      </font>
    </odxf>
    <ndxf>
      <font>
        <sz val="10"/>
        <color auto="1"/>
      </font>
    </ndxf>
  </rcc>
  <rcc rId="12846" sId="3" odxf="1" dxf="1">
    <nc r="AF231">
      <v>19.5</v>
    </nc>
    <odxf>
      <font>
        <sz val="10"/>
        <color auto="1"/>
      </font>
    </odxf>
    <ndxf>
      <font>
        <sz val="10"/>
        <color auto="1"/>
      </font>
    </ndxf>
  </rcc>
  <rcc rId="12847" sId="3" odxf="1" dxf="1">
    <nc r="AG231">
      <v>16.2</v>
    </nc>
    <odxf>
      <font>
        <sz val="10"/>
        <color auto="1"/>
      </font>
    </odxf>
    <ndxf>
      <font>
        <sz val="10"/>
        <color auto="1"/>
      </font>
    </ndxf>
  </rcc>
  <rcc rId="12848" sId="3" odxf="1" dxf="1">
    <nc r="AH231">
      <v>-4.7</v>
    </nc>
    <odxf>
      <font>
        <sz val="10"/>
        <color auto="1"/>
      </font>
    </odxf>
    <ndxf>
      <font>
        <sz val="10"/>
        <color auto="1"/>
      </font>
    </ndxf>
  </rcc>
  <rcc rId="12849" sId="3" odxf="1" dxf="1">
    <nc r="AI231">
      <v>-19.600000000000001</v>
    </nc>
    <odxf>
      <font>
        <sz val="10"/>
        <color auto="1"/>
      </font>
    </odxf>
    <ndxf>
      <font>
        <sz val="10"/>
        <color auto="1"/>
      </font>
    </ndxf>
  </rcc>
  <rcc rId="12850" sId="3" odxf="1" dxf="1">
    <nc r="AJ231">
      <v>-10.1</v>
    </nc>
    <odxf>
      <font>
        <sz val="10"/>
        <color auto="1"/>
      </font>
    </odxf>
    <ndxf>
      <font>
        <sz val="10"/>
        <color auto="1"/>
      </font>
    </ndxf>
  </rcc>
  <rcc rId="12851" sId="3" odxf="1" dxf="1">
    <nc r="AK231">
      <v>-9.9</v>
    </nc>
    <odxf>
      <font>
        <sz val="10"/>
        <color auto="1"/>
      </font>
    </odxf>
    <ndxf>
      <font>
        <sz val="10"/>
        <color auto="1"/>
      </font>
    </ndxf>
  </rcc>
  <rcc rId="12852" sId="3" odxf="1" dxf="1">
    <nc r="AL231">
      <v>-12</v>
    </nc>
    <odxf>
      <font>
        <sz val="10"/>
        <color auto="1"/>
      </font>
    </odxf>
    <ndxf>
      <font>
        <sz val="10"/>
        <color auto="1"/>
      </font>
    </ndxf>
  </rcc>
  <rcc rId="12853" sId="3" odxf="1" dxf="1">
    <nc r="AM231">
      <v>0</v>
    </nc>
    <odxf>
      <font>
        <sz val="10"/>
        <color auto="1"/>
      </font>
    </odxf>
    <ndxf>
      <font>
        <sz val="10"/>
        <color auto="1"/>
      </font>
    </ndxf>
  </rcc>
  <rcc rId="12854" sId="3" odxf="1" dxf="1">
    <nc r="AN231">
      <v>0</v>
    </nc>
    <odxf>
      <font>
        <sz val="10"/>
        <color auto="1"/>
      </font>
    </odxf>
    <ndxf>
      <font>
        <sz val="10"/>
        <color auto="1"/>
      </font>
    </ndxf>
  </rcc>
  <rcc rId="12855" sId="3" odxf="1" dxf="1">
    <nc r="AO231">
      <v>0</v>
    </nc>
    <odxf>
      <font>
        <sz val="10"/>
        <color auto="1"/>
      </font>
    </odxf>
    <ndxf>
      <font>
        <sz val="10"/>
        <color auto="1"/>
      </font>
    </ndxf>
  </rcc>
  <rcc rId="12856" sId="3" odxf="1" dxf="1">
    <nc r="AP231">
      <v>0</v>
    </nc>
    <odxf>
      <font>
        <sz val="10"/>
        <color auto="1"/>
      </font>
    </odxf>
    <ndxf>
      <font>
        <sz val="10"/>
        <color auto="1"/>
      </font>
    </ndxf>
  </rcc>
  <rcc rId="12857" sId="3" odxf="1" dxf="1">
    <nc r="AQ231">
      <v>0</v>
    </nc>
    <odxf>
      <font>
        <sz val="10"/>
        <color auto="1"/>
      </font>
    </odxf>
    <ndxf>
      <font>
        <sz val="10"/>
        <color auto="1"/>
      </font>
    </ndxf>
  </rcc>
  <rcc rId="12858" sId="3" odxf="1" dxf="1">
    <nc r="AR231">
      <v>0</v>
    </nc>
    <odxf>
      <font>
        <sz val="10"/>
        <color auto="1"/>
      </font>
    </odxf>
    <ndxf>
      <font>
        <sz val="10"/>
        <color auto="1"/>
      </font>
    </ndxf>
  </rcc>
  <rcc rId="12859" sId="3" odxf="1" dxf="1">
    <nc r="AS231">
      <v>0</v>
    </nc>
    <odxf>
      <font>
        <sz val="10"/>
        <color auto="1"/>
      </font>
    </odxf>
    <ndxf>
      <font>
        <sz val="10"/>
        <color auto="1"/>
      </font>
    </ndxf>
  </rcc>
  <rcc rId="12860" sId="3" odxf="1" dxf="1">
    <nc r="AT231">
      <v>0</v>
    </nc>
    <odxf>
      <font>
        <sz val="10"/>
        <color auto="1"/>
      </font>
    </odxf>
    <ndxf>
      <font>
        <sz val="10"/>
        <color auto="1"/>
      </font>
    </ndxf>
  </rcc>
  <rcc rId="12861" sId="3" odxf="1" dxf="1">
    <nc r="AU231">
      <v>0</v>
    </nc>
    <odxf>
      <font>
        <sz val="10"/>
        <color auto="1"/>
      </font>
    </odxf>
    <ndxf>
      <font>
        <sz val="10"/>
        <color auto="1"/>
      </font>
    </ndxf>
  </rcc>
  <rcc rId="12862" sId="3" odxf="1" dxf="1">
    <nc r="AV231">
      <v>0</v>
    </nc>
    <odxf>
      <font>
        <sz val="10"/>
        <color auto="1"/>
      </font>
    </odxf>
    <ndxf>
      <font>
        <sz val="10"/>
        <color auto="1"/>
      </font>
    </ndxf>
  </rcc>
  <rcc rId="12863" sId="3" odxf="1" dxf="1">
    <nc r="AW231">
      <v>0</v>
    </nc>
    <odxf>
      <font>
        <sz val="10"/>
        <color auto="1"/>
      </font>
    </odxf>
    <ndxf>
      <font>
        <sz val="10"/>
        <color auto="1"/>
      </font>
    </ndxf>
  </rcc>
  <rcc rId="12864" sId="3" odxf="1" dxf="1">
    <nc r="AX231">
      <v>0</v>
    </nc>
    <odxf>
      <font>
        <sz val="10"/>
        <color auto="1"/>
      </font>
    </odxf>
    <ndxf>
      <font>
        <sz val="10"/>
        <color auto="1"/>
      </font>
    </ndxf>
  </rcc>
  <rcc rId="12865" sId="3" odxf="1" dxf="1">
    <nc r="AY231">
      <v>0</v>
    </nc>
    <odxf>
      <font>
        <sz val="10"/>
        <color auto="1"/>
      </font>
    </odxf>
    <ndxf>
      <font>
        <sz val="10"/>
        <color auto="1"/>
      </font>
    </ndxf>
  </rcc>
  <rcc rId="12866" sId="3" odxf="1" dxf="1">
    <nc r="AZ231">
      <v>0</v>
    </nc>
    <odxf>
      <font>
        <sz val="10"/>
        <color auto="1"/>
      </font>
    </odxf>
    <ndxf>
      <font>
        <sz val="10"/>
        <color auto="1"/>
      </font>
    </ndxf>
  </rcc>
  <rcc rId="12867" sId="3" odxf="1" dxf="1">
    <nc r="BA2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868" sId="3" odxf="1" dxf="1">
    <nc r="BB231">
      <v>0</v>
    </nc>
    <odxf>
      <font>
        <sz val="10"/>
        <color auto="1"/>
      </font>
    </odxf>
    <ndxf>
      <font>
        <sz val="10"/>
        <color auto="1"/>
      </font>
    </ndxf>
  </rcc>
  <rcc rId="12869" sId="3" odxf="1" dxf="1">
    <nc r="BC2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870" sId="3" odxf="1" dxf="1">
    <nc r="BD231">
      <v>0</v>
    </nc>
    <odxf>
      <font>
        <sz val="10"/>
        <color auto="1"/>
      </font>
    </odxf>
    <ndxf>
      <font>
        <sz val="10"/>
        <color auto="1"/>
      </font>
    </ndxf>
  </rcc>
  <rcc rId="12871" sId="3" odxf="1" dxf="1">
    <nc r="BE2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872" sId="3" odxf="1" dxf="1">
    <nc r="BF231">
      <v>20.5</v>
    </nc>
    <odxf>
      <font>
        <sz val="10"/>
        <color auto="1"/>
      </font>
    </odxf>
    <ndxf>
      <font>
        <sz val="10"/>
        <color auto="1"/>
      </font>
    </ndxf>
  </rcc>
  <rcc rId="12873" sId="3" odxf="1" dxf="1">
    <nc r="BG231">
      <v>124.6</v>
    </nc>
    <odxf>
      <font>
        <sz val="10"/>
        <color auto="1"/>
      </font>
    </odxf>
    <ndxf>
      <font>
        <sz val="10"/>
        <color auto="1"/>
      </font>
    </ndxf>
  </rcc>
  <rcc rId="12874" sId="3" odxf="1" dxf="1">
    <nc r="BH231">
      <v>0</v>
    </nc>
    <odxf>
      <font>
        <sz val="10"/>
        <color auto="1"/>
      </font>
    </odxf>
    <ndxf>
      <font>
        <sz val="10"/>
        <color auto="1"/>
      </font>
    </ndxf>
  </rcc>
  <rfmt sheetId="3" sqref="A231:XFD231" start="0" length="0">
    <dxf>
      <alignment vertical="center" wrapText="1"/>
    </dxf>
  </rfmt>
  <rfmt sheetId="3" sqref="A232" start="0" length="0">
    <dxf>
      <font>
        <sz val="10"/>
        <color auto="1"/>
      </font>
    </dxf>
  </rfmt>
  <rfmt sheetId="3" sqref="B232" start="0" length="0">
    <dxf>
      <font>
        <sz val="10"/>
        <color auto="1"/>
      </font>
    </dxf>
  </rfmt>
  <rfmt sheetId="3" sqref="C232" start="0" length="0">
    <dxf>
      <font>
        <sz val="10"/>
        <color auto="1"/>
      </font>
    </dxf>
  </rfmt>
  <rfmt sheetId="3" sqref="D232" start="0" length="0">
    <dxf>
      <font>
        <sz val="10"/>
        <color auto="1"/>
      </font>
    </dxf>
  </rfmt>
  <rcc rId="12875" sId="3" odxf="1" dxf="1">
    <oc r="E232" t="inlineStr">
      <is>
        <t>NMĐMT LỘC NINH 4</t>
      </is>
    </oc>
    <nc r="E232" t="inlineStr">
      <is>
        <t>NMĐMT LỘC NINH 3</t>
      </is>
    </nc>
    <odxf>
      <font>
        <sz val="10"/>
        <color auto="1"/>
      </font>
    </odxf>
    <ndxf>
      <font>
        <sz val="10"/>
        <color auto="1"/>
      </font>
    </ndxf>
  </rcc>
  <rfmt sheetId="3" sqref="F232" start="0" length="0">
    <dxf>
      <font>
        <sz val="10"/>
        <color auto="1"/>
      </font>
    </dxf>
  </rfmt>
  <rcc rId="12876" sId="3" odxf="1" dxf="1">
    <nc r="G23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877" sId="3" odxf="1" dxf="1">
    <nc r="H232">
      <v>434.1</v>
    </nc>
    <odxf>
      <font>
        <sz val="10"/>
        <color auto="1"/>
      </font>
    </odxf>
    <ndxf>
      <font>
        <sz val="10"/>
        <color auto="1"/>
      </font>
    </ndxf>
  </rcc>
  <rfmt sheetId="3" sqref="I232" start="0" length="0">
    <dxf>
      <font>
        <sz val="10"/>
        <color auto="1"/>
      </font>
    </dxf>
  </rfmt>
  <rcc rId="12878" sId="3" odxf="1" dxf="1">
    <nc r="J232">
      <v>0</v>
    </nc>
    <odxf>
      <font>
        <sz val="10"/>
        <color auto="1"/>
      </font>
    </odxf>
    <ndxf>
      <font>
        <sz val="10"/>
        <color auto="1"/>
      </font>
    </ndxf>
  </rcc>
  <rcc rId="12879" sId="3" odxf="1" dxf="1">
    <nc r="K232">
      <v>0</v>
    </nc>
    <odxf>
      <font>
        <sz val="10"/>
        <color auto="1"/>
      </font>
    </odxf>
    <ndxf>
      <font>
        <sz val="10"/>
        <color auto="1"/>
      </font>
    </ndxf>
  </rcc>
  <rcc rId="12880" sId="3" odxf="1" dxf="1">
    <nc r="L232">
      <v>0</v>
    </nc>
    <odxf>
      <font>
        <sz val="10"/>
        <color auto="1"/>
      </font>
    </odxf>
    <ndxf>
      <font>
        <sz val="10"/>
        <color auto="1"/>
      </font>
    </ndxf>
  </rcc>
  <rcc rId="12881" sId="3" odxf="1" dxf="1">
    <nc r="M232">
      <v>0</v>
    </nc>
    <odxf>
      <font>
        <sz val="10"/>
        <color auto="1"/>
      </font>
    </odxf>
    <ndxf>
      <font>
        <sz val="10"/>
        <color auto="1"/>
      </font>
    </ndxf>
  </rcc>
  <rcc rId="12882" sId="3" odxf="1" dxf="1">
    <nc r="N232">
      <v>0</v>
    </nc>
    <odxf>
      <font>
        <sz val="10"/>
        <color auto="1"/>
      </font>
    </odxf>
    <ndxf>
      <font>
        <sz val="10"/>
        <color auto="1"/>
      </font>
    </ndxf>
  </rcc>
  <rcc rId="12883" sId="3" odxf="1" dxf="1">
    <nc r="O232">
      <v>0</v>
    </nc>
    <odxf>
      <font>
        <sz val="10"/>
        <color auto="1"/>
      </font>
    </odxf>
    <ndxf>
      <font>
        <sz val="10"/>
        <color auto="1"/>
      </font>
    </ndxf>
  </rcc>
  <rcc rId="12884" sId="3" odxf="1" dxf="1">
    <nc r="P232">
      <v>0</v>
    </nc>
    <odxf>
      <font>
        <sz val="10"/>
        <color auto="1"/>
      </font>
    </odxf>
    <ndxf>
      <font>
        <sz val="10"/>
        <color auto="1"/>
      </font>
    </ndxf>
  </rcc>
  <rcc rId="12885" sId="3" odxf="1" dxf="1">
    <nc r="Q232">
      <v>0</v>
    </nc>
    <odxf>
      <font>
        <sz val="10"/>
        <color auto="1"/>
      </font>
    </odxf>
    <ndxf>
      <font>
        <sz val="10"/>
        <color auto="1"/>
      </font>
    </ndxf>
  </rcc>
  <rcc rId="12886" sId="3" odxf="1" dxf="1">
    <nc r="R232">
      <v>0</v>
    </nc>
    <odxf>
      <font>
        <sz val="10"/>
        <color auto="1"/>
      </font>
    </odxf>
    <ndxf>
      <font>
        <sz val="10"/>
        <color auto="1"/>
      </font>
    </ndxf>
  </rcc>
  <rcc rId="12887" sId="3" odxf="1" dxf="1">
    <nc r="S232">
      <v>0</v>
    </nc>
    <odxf>
      <font>
        <sz val="10"/>
        <color auto="1"/>
      </font>
    </odxf>
    <ndxf>
      <font>
        <sz val="10"/>
        <color auto="1"/>
      </font>
    </ndxf>
  </rcc>
  <rcc rId="12888" sId="3" odxf="1" dxf="1">
    <nc r="T232">
      <v>0</v>
    </nc>
    <odxf>
      <font>
        <sz val="10"/>
        <color auto="1"/>
      </font>
    </odxf>
    <ndxf>
      <font>
        <sz val="10"/>
        <color auto="1"/>
      </font>
    </ndxf>
  </rcc>
  <rcc rId="12889" sId="3" odxf="1" dxf="1">
    <nc r="U232">
      <v>2.1</v>
    </nc>
    <odxf>
      <font>
        <sz val="10"/>
        <color auto="1"/>
      </font>
    </odxf>
    <ndxf>
      <font>
        <sz val="10"/>
        <color auto="1"/>
      </font>
    </ndxf>
  </rcc>
  <rcc rId="12890" sId="3" odxf="1" dxf="1">
    <nc r="V232">
      <v>8.9</v>
    </nc>
    <odxf>
      <font>
        <sz val="10"/>
        <color auto="1"/>
      </font>
    </odxf>
    <ndxf>
      <font>
        <sz val="10"/>
        <color auto="1"/>
      </font>
    </ndxf>
  </rcc>
  <rcc rId="12891" sId="3" odxf="1" dxf="1">
    <nc r="W232">
      <v>14.7</v>
    </nc>
    <odxf>
      <font>
        <sz val="10"/>
        <color auto="1"/>
      </font>
    </odxf>
    <ndxf>
      <font>
        <sz val="10"/>
        <color auto="1"/>
      </font>
    </ndxf>
  </rcc>
  <rcc rId="12892" sId="3" odxf="1" dxf="1">
    <nc r="X232">
      <v>17.2</v>
    </nc>
    <odxf>
      <font>
        <sz val="10"/>
        <color auto="1"/>
      </font>
    </odxf>
    <ndxf>
      <font>
        <sz val="10"/>
        <color auto="1"/>
      </font>
    </ndxf>
  </rcc>
  <rcc rId="12893" sId="3" odxf="1" dxf="1">
    <nc r="Y232">
      <v>13.2</v>
    </nc>
    <odxf>
      <font>
        <sz val="10"/>
        <color auto="1"/>
      </font>
    </odxf>
    <ndxf>
      <font>
        <sz val="10"/>
        <color auto="1"/>
      </font>
    </ndxf>
  </rcc>
  <rcc rId="12894" sId="3" odxf="1" dxf="1">
    <nc r="Z232">
      <v>14.8</v>
    </nc>
    <odxf>
      <font>
        <sz val="10"/>
        <color auto="1"/>
      </font>
    </odxf>
    <ndxf>
      <font>
        <sz val="10"/>
        <color auto="1"/>
      </font>
    </ndxf>
  </rcc>
  <rcc rId="12895" sId="3" odxf="1" dxf="1">
    <nc r="AA232">
      <v>29.2</v>
    </nc>
    <odxf>
      <font>
        <sz val="10"/>
        <color auto="1"/>
      </font>
    </odxf>
    <ndxf>
      <font>
        <sz val="10"/>
        <color auto="1"/>
      </font>
    </ndxf>
  </rcc>
  <rcc rId="12896" sId="3" odxf="1" dxf="1">
    <nc r="AB232">
      <v>40.799999999999997</v>
    </nc>
    <odxf>
      <font>
        <sz val="10"/>
        <color auto="1"/>
      </font>
    </odxf>
    <ndxf>
      <font>
        <sz val="10"/>
        <color auto="1"/>
      </font>
    </ndxf>
  </rcc>
  <rcc rId="12897" sId="3" odxf="1" dxf="1">
    <nc r="AC232">
      <v>70</v>
    </nc>
    <odxf>
      <font>
        <sz val="10"/>
        <color auto="1"/>
      </font>
    </odxf>
    <ndxf>
      <font>
        <sz val="10"/>
        <color auto="1"/>
      </font>
    </ndxf>
  </rcc>
  <rcc rId="12898" sId="3" odxf="1" dxf="1">
    <nc r="AD232">
      <v>67.900000000000006</v>
    </nc>
    <odxf>
      <font>
        <sz val="10"/>
        <color auto="1"/>
      </font>
    </odxf>
    <ndxf>
      <font>
        <sz val="10"/>
        <color auto="1"/>
      </font>
    </ndxf>
  </rcc>
  <rcc rId="12899" sId="3" odxf="1" dxf="1">
    <nc r="AE232">
      <v>76.3</v>
    </nc>
    <odxf>
      <font>
        <sz val="10"/>
        <color auto="1"/>
      </font>
    </odxf>
    <ndxf>
      <font>
        <sz val="10"/>
        <color auto="1"/>
      </font>
    </ndxf>
  </rcc>
  <rcc rId="12900" sId="3" odxf="1" dxf="1">
    <nc r="AF232">
      <v>56.8</v>
    </nc>
    <odxf>
      <font>
        <sz val="10"/>
        <color auto="1"/>
      </font>
    </odxf>
    <ndxf>
      <font>
        <sz val="10"/>
        <color auto="1"/>
      </font>
    </ndxf>
  </rcc>
  <rcc rId="12901" sId="3" odxf="1" dxf="1">
    <nc r="AG232">
      <v>55.4</v>
    </nc>
    <odxf>
      <font>
        <sz val="10"/>
        <color auto="1"/>
      </font>
    </odxf>
    <ndxf>
      <font>
        <sz val="10"/>
        <color auto="1"/>
      </font>
    </ndxf>
  </rcc>
  <rcc rId="12902" sId="3" odxf="1" dxf="1">
    <nc r="AH232">
      <v>54.3</v>
    </nc>
    <odxf>
      <font>
        <sz val="10"/>
        <color auto="1"/>
      </font>
    </odxf>
    <ndxf>
      <font>
        <sz val="10"/>
        <color auto="1"/>
      </font>
    </ndxf>
  </rcc>
  <rcc rId="12903" sId="3" odxf="1" dxf="1">
    <nc r="AI232">
      <v>69.099999999999994</v>
    </nc>
    <odxf>
      <font>
        <sz val="10"/>
        <color auto="1"/>
      </font>
    </odxf>
    <ndxf>
      <font>
        <sz val="10"/>
        <color auto="1"/>
      </font>
    </ndxf>
  </rcc>
  <rcc rId="12904" sId="3" odxf="1" dxf="1">
    <nc r="AJ232">
      <v>99.3</v>
    </nc>
    <odxf>
      <font>
        <sz val="10"/>
        <color auto="1"/>
      </font>
    </odxf>
    <ndxf>
      <font>
        <sz val="10"/>
        <color auto="1"/>
      </font>
    </ndxf>
  </rcc>
  <rcc rId="12905" sId="3" odxf="1" dxf="1">
    <nc r="AK232">
      <v>83.6</v>
    </nc>
    <odxf>
      <font>
        <sz val="10"/>
        <color auto="1"/>
      </font>
    </odxf>
    <ndxf>
      <font>
        <sz val="10"/>
        <color auto="1"/>
      </font>
    </ndxf>
  </rcc>
  <rcc rId="12906" sId="3" odxf="1" dxf="1">
    <nc r="AL232">
      <v>52.5</v>
    </nc>
    <odxf>
      <font>
        <sz val="10"/>
        <color auto="1"/>
      </font>
    </odxf>
    <ndxf>
      <font>
        <sz val="10"/>
        <color auto="1"/>
      </font>
    </ndxf>
  </rcc>
  <rcc rId="12907" sId="3" odxf="1" dxf="1">
    <nc r="AM232">
      <v>15.5</v>
    </nc>
    <odxf>
      <font>
        <sz val="10"/>
        <color auto="1"/>
      </font>
    </odxf>
    <ndxf>
      <font>
        <sz val="10"/>
        <color auto="1"/>
      </font>
    </ndxf>
  </rcc>
  <rcc rId="12908" sId="3" odxf="1" dxf="1">
    <nc r="AN232">
      <v>16.600000000000001</v>
    </nc>
    <odxf>
      <font>
        <sz val="10"/>
        <color auto="1"/>
      </font>
    </odxf>
    <ndxf>
      <font>
        <sz val="10"/>
        <color auto="1"/>
      </font>
    </ndxf>
  </rcc>
  <rcc rId="12909" sId="3" odxf="1" dxf="1">
    <nc r="AO232">
      <v>13.5</v>
    </nc>
    <odxf>
      <font>
        <sz val="10"/>
        <color auto="1"/>
      </font>
    </odxf>
    <ndxf>
      <font>
        <sz val="10"/>
        <color auto="1"/>
      </font>
    </ndxf>
  </rcc>
  <rcc rId="12910" sId="3" odxf="1" dxf="1">
    <nc r="AP232">
      <v>11.3</v>
    </nc>
    <odxf>
      <font>
        <sz val="10"/>
        <color auto="1"/>
      </font>
    </odxf>
    <ndxf>
      <font>
        <sz val="10"/>
        <color auto="1"/>
      </font>
    </ndxf>
  </rcc>
  <rcc rId="12911" sId="3" odxf="1" dxf="1">
    <nc r="AQ232">
      <v>6.6</v>
    </nc>
    <odxf>
      <font>
        <sz val="10"/>
        <color auto="1"/>
      </font>
    </odxf>
    <ndxf>
      <font>
        <sz val="10"/>
        <color auto="1"/>
      </font>
    </ndxf>
  </rcc>
  <rcc rId="12912" sId="3" odxf="1" dxf="1">
    <nc r="AR232">
      <v>0</v>
    </nc>
    <odxf>
      <font>
        <sz val="10"/>
        <color auto="1"/>
      </font>
    </odxf>
    <ndxf>
      <font>
        <sz val="10"/>
        <color auto="1"/>
      </font>
    </ndxf>
  </rcc>
  <rcc rId="12913" sId="3" odxf="1" dxf="1">
    <nc r="AS232">
      <v>0</v>
    </nc>
    <odxf>
      <font>
        <sz val="10"/>
        <color auto="1"/>
      </font>
    </odxf>
    <ndxf>
      <font>
        <sz val="10"/>
        <color auto="1"/>
      </font>
    </ndxf>
  </rcc>
  <rcc rId="12914" sId="3" odxf="1" dxf="1">
    <nc r="AT232">
      <v>0</v>
    </nc>
    <odxf>
      <font>
        <sz val="10"/>
        <color auto="1"/>
      </font>
    </odxf>
    <ndxf>
      <font>
        <sz val="10"/>
        <color auto="1"/>
      </font>
    </ndxf>
  </rcc>
  <rcc rId="12915" sId="3" odxf="1" dxf="1">
    <nc r="AU232">
      <v>0</v>
    </nc>
    <odxf>
      <font>
        <sz val="10"/>
        <color auto="1"/>
      </font>
    </odxf>
    <ndxf>
      <font>
        <sz val="10"/>
        <color auto="1"/>
      </font>
    </ndxf>
  </rcc>
  <rcc rId="12916" sId="3" odxf="1" dxf="1">
    <nc r="AV232">
      <v>0</v>
    </nc>
    <odxf>
      <font>
        <sz val="10"/>
        <color auto="1"/>
      </font>
    </odxf>
    <ndxf>
      <font>
        <sz val="10"/>
        <color auto="1"/>
      </font>
    </ndxf>
  </rcc>
  <rcc rId="12917" sId="3" odxf="1" dxf="1">
    <nc r="AW232">
      <v>0</v>
    </nc>
    <odxf>
      <font>
        <sz val="10"/>
        <color auto="1"/>
      </font>
    </odxf>
    <ndxf>
      <font>
        <sz val="10"/>
        <color auto="1"/>
      </font>
    </ndxf>
  </rcc>
  <rcc rId="12918" sId="3" odxf="1" dxf="1">
    <nc r="AX232">
      <v>0</v>
    </nc>
    <odxf>
      <font>
        <sz val="10"/>
        <color auto="1"/>
      </font>
    </odxf>
    <ndxf>
      <font>
        <sz val="10"/>
        <color auto="1"/>
      </font>
    </ndxf>
  </rcc>
  <rcc rId="12919" sId="3" odxf="1" dxf="1">
    <nc r="AY232">
      <v>0</v>
    </nc>
    <odxf>
      <font>
        <sz val="10"/>
        <color auto="1"/>
      </font>
    </odxf>
    <ndxf>
      <font>
        <sz val="10"/>
        <color auto="1"/>
      </font>
    </ndxf>
  </rcc>
  <rcc rId="12920" sId="3" odxf="1" dxf="1">
    <nc r="AZ232">
      <v>0</v>
    </nc>
    <odxf>
      <font>
        <sz val="10"/>
        <color auto="1"/>
      </font>
    </odxf>
    <ndxf>
      <font>
        <sz val="10"/>
        <color auto="1"/>
      </font>
    </ndxf>
  </rcc>
  <rcc rId="12921" sId="3" odxf="1" dxf="1">
    <nc r="BA2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922" sId="3" odxf="1" dxf="1">
    <nc r="BB232">
      <v>0</v>
    </nc>
    <odxf>
      <font>
        <sz val="10"/>
        <color auto="1"/>
      </font>
    </odxf>
    <ndxf>
      <font>
        <sz val="10"/>
        <color auto="1"/>
      </font>
    </ndxf>
  </rcc>
  <rcc rId="12923" sId="3" odxf="1" dxf="1">
    <nc r="BC2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924" sId="3" odxf="1" dxf="1">
    <nc r="BD232">
      <v>0</v>
    </nc>
    <odxf>
      <font>
        <sz val="10"/>
        <color auto="1"/>
      </font>
    </odxf>
    <ndxf>
      <font>
        <sz val="10"/>
        <color auto="1"/>
      </font>
    </ndxf>
  </rcc>
  <rcc rId="12925" sId="3" odxf="1" dxf="1">
    <nc r="BE2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926" sId="3" odxf="1" dxf="1">
    <nc r="BF232">
      <v>18.100000000000001</v>
    </nc>
    <odxf>
      <font>
        <sz val="10"/>
        <color auto="1"/>
      </font>
    </odxf>
    <ndxf>
      <font>
        <sz val="10"/>
        <color auto="1"/>
      </font>
    </ndxf>
  </rcc>
  <rcc rId="12927" sId="3" odxf="1" dxf="1">
    <nc r="BG232">
      <v>104.2</v>
    </nc>
    <odxf>
      <font>
        <sz val="10"/>
        <color auto="1"/>
      </font>
    </odxf>
    <ndxf>
      <font>
        <sz val="10"/>
        <color auto="1"/>
      </font>
    </ndxf>
  </rcc>
  <rcc rId="12928" sId="3" odxf="1" dxf="1">
    <nc r="BH232">
      <v>0</v>
    </nc>
    <odxf>
      <font>
        <sz val="10"/>
        <color auto="1"/>
      </font>
    </odxf>
    <ndxf>
      <font>
        <sz val="10"/>
        <color auto="1"/>
      </font>
    </ndxf>
  </rcc>
  <rfmt sheetId="3" sqref="A232:XFD232" start="0" length="0">
    <dxf>
      <alignment vertical="center" wrapText="1"/>
    </dxf>
  </rfmt>
  <rfmt sheetId="3" sqref="A233" start="0" length="0">
    <dxf>
      <font>
        <sz val="10"/>
        <color auto="1"/>
      </font>
    </dxf>
  </rfmt>
  <rfmt sheetId="3" sqref="B233" start="0" length="0">
    <dxf>
      <font>
        <sz val="10"/>
        <color auto="1"/>
      </font>
    </dxf>
  </rfmt>
  <rfmt sheetId="3" sqref="C233" start="0" length="0">
    <dxf>
      <font>
        <sz val="10"/>
        <color auto="1"/>
      </font>
    </dxf>
  </rfmt>
  <rfmt sheetId="3" sqref="D233" start="0" length="0">
    <dxf>
      <font>
        <sz val="10"/>
        <color auto="1"/>
      </font>
    </dxf>
  </rfmt>
  <rcc rId="12929" sId="3" odxf="1" dxf="1">
    <oc r="E233" t="inlineStr">
      <is>
        <t>NMĐMT LỘC NINH 4</t>
      </is>
    </oc>
    <nc r="E233" t="inlineStr">
      <is>
        <t>NMĐMT LỘC NINH 3</t>
      </is>
    </nc>
    <odxf>
      <font>
        <sz val="10"/>
        <color auto="1"/>
      </font>
    </odxf>
    <ndxf>
      <font>
        <sz val="10"/>
        <color auto="1"/>
      </font>
    </ndxf>
  </rcc>
  <rfmt sheetId="3" sqref="F233" start="0" length="0">
    <dxf>
      <font>
        <sz val="10"/>
        <color auto="1"/>
      </font>
    </dxf>
  </rfmt>
  <rcc rId="12930" sId="3" odxf="1" dxf="1">
    <nc r="G23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931" sId="3" odxf="1" dxf="1">
    <nc r="H233">
      <v>434.1</v>
    </nc>
    <odxf>
      <font>
        <sz val="10"/>
        <color auto="1"/>
      </font>
    </odxf>
    <ndxf>
      <font>
        <sz val="10"/>
        <color auto="1"/>
      </font>
    </ndxf>
  </rcc>
  <rfmt sheetId="3" sqref="I233" start="0" length="0">
    <dxf>
      <font>
        <sz val="10"/>
        <color auto="1"/>
      </font>
    </dxf>
  </rfmt>
  <rcc rId="12932" sId="3" odxf="1" dxf="1">
    <nc r="J233">
      <v>0</v>
    </nc>
    <odxf>
      <font>
        <sz val="10"/>
        <color auto="1"/>
      </font>
    </odxf>
    <ndxf>
      <font>
        <sz val="10"/>
        <color auto="1"/>
      </font>
    </ndxf>
  </rcc>
  <rcc rId="12933" sId="3" odxf="1" dxf="1">
    <nc r="K233">
      <v>0</v>
    </nc>
    <odxf>
      <font>
        <sz val="10"/>
        <color auto="1"/>
      </font>
    </odxf>
    <ndxf>
      <font>
        <sz val="10"/>
        <color auto="1"/>
      </font>
    </ndxf>
  </rcc>
  <rcc rId="12934" sId="3" odxf="1" dxf="1">
    <nc r="L233">
      <v>0</v>
    </nc>
    <odxf>
      <font>
        <sz val="10"/>
        <color auto="1"/>
      </font>
    </odxf>
    <ndxf>
      <font>
        <sz val="10"/>
        <color auto="1"/>
      </font>
    </ndxf>
  </rcc>
  <rcc rId="12935" sId="3" odxf="1" dxf="1">
    <nc r="M233">
      <v>0</v>
    </nc>
    <odxf>
      <font>
        <sz val="10"/>
        <color auto="1"/>
      </font>
    </odxf>
    <ndxf>
      <font>
        <sz val="10"/>
        <color auto="1"/>
      </font>
    </ndxf>
  </rcc>
  <rcc rId="12936" sId="3" odxf="1" dxf="1">
    <nc r="N233">
      <v>0</v>
    </nc>
    <odxf>
      <font>
        <sz val="10"/>
        <color auto="1"/>
      </font>
    </odxf>
    <ndxf>
      <font>
        <sz val="10"/>
        <color auto="1"/>
      </font>
    </ndxf>
  </rcc>
  <rcc rId="12937" sId="3" odxf="1" dxf="1">
    <nc r="O233">
      <v>0</v>
    </nc>
    <odxf>
      <font>
        <sz val="10"/>
        <color auto="1"/>
      </font>
    </odxf>
    <ndxf>
      <font>
        <sz val="10"/>
        <color auto="1"/>
      </font>
    </ndxf>
  </rcc>
  <rcc rId="12938" sId="3" odxf="1" dxf="1">
    <nc r="P233">
      <v>0</v>
    </nc>
    <odxf>
      <font>
        <sz val="10"/>
        <color auto="1"/>
      </font>
    </odxf>
    <ndxf>
      <font>
        <sz val="10"/>
        <color auto="1"/>
      </font>
    </ndxf>
  </rcc>
  <rcc rId="12939" sId="3" odxf="1" dxf="1">
    <nc r="Q233">
      <v>0</v>
    </nc>
    <odxf>
      <font>
        <sz val="10"/>
        <color auto="1"/>
      </font>
    </odxf>
    <ndxf>
      <font>
        <sz val="10"/>
        <color auto="1"/>
      </font>
    </ndxf>
  </rcc>
  <rcc rId="12940" sId="3" odxf="1" dxf="1">
    <nc r="R233">
      <v>0</v>
    </nc>
    <odxf>
      <font>
        <sz val="10"/>
        <color auto="1"/>
      </font>
    </odxf>
    <ndxf>
      <font>
        <sz val="10"/>
        <color auto="1"/>
      </font>
    </ndxf>
  </rcc>
  <rcc rId="12941" sId="3" odxf="1" dxf="1">
    <nc r="S233">
      <v>0</v>
    </nc>
    <odxf>
      <font>
        <sz val="10"/>
        <color auto="1"/>
      </font>
    </odxf>
    <ndxf>
      <font>
        <sz val="10"/>
        <color auto="1"/>
      </font>
    </ndxf>
  </rcc>
  <rcc rId="12942" sId="3" odxf="1" dxf="1">
    <nc r="T233">
      <v>0</v>
    </nc>
    <odxf>
      <font>
        <sz val="10"/>
        <color auto="1"/>
      </font>
    </odxf>
    <ndxf>
      <font>
        <sz val="10"/>
        <color auto="1"/>
      </font>
    </ndxf>
  </rcc>
  <rcc rId="12943" sId="3" odxf="1" dxf="1">
    <nc r="U233">
      <v>0</v>
    </nc>
    <odxf>
      <font>
        <sz val="10"/>
        <color auto="1"/>
      </font>
    </odxf>
    <ndxf>
      <font>
        <sz val="10"/>
        <color auto="1"/>
      </font>
    </ndxf>
  </rcc>
  <rcc rId="12944" sId="3" odxf="1" dxf="1">
    <nc r="V233">
      <v>0</v>
    </nc>
    <odxf>
      <font>
        <sz val="10"/>
        <color auto="1"/>
      </font>
    </odxf>
    <ndxf>
      <font>
        <sz val="10"/>
        <color auto="1"/>
      </font>
    </ndxf>
  </rcc>
  <rcc rId="12945" sId="3" odxf="1" dxf="1">
    <nc r="W233">
      <v>0</v>
    </nc>
    <odxf>
      <font>
        <sz val="10"/>
        <color auto="1"/>
      </font>
    </odxf>
    <ndxf>
      <font>
        <sz val="10"/>
        <color auto="1"/>
      </font>
    </ndxf>
  </rcc>
  <rcc rId="12946" sId="3" odxf="1" dxf="1">
    <nc r="X233">
      <v>-5.2</v>
    </nc>
    <odxf>
      <font>
        <sz val="10"/>
        <color auto="1"/>
      </font>
    </odxf>
    <ndxf>
      <font>
        <sz val="10"/>
        <color auto="1"/>
      </font>
    </ndxf>
  </rcc>
  <rcc rId="12947" sId="3" odxf="1" dxf="1">
    <nc r="Y233">
      <v>-8.8000000000000007</v>
    </nc>
    <odxf>
      <font>
        <sz val="10"/>
        <color auto="1"/>
      </font>
    </odxf>
    <ndxf>
      <font>
        <sz val="10"/>
        <color auto="1"/>
      </font>
    </ndxf>
  </rcc>
  <rcc rId="12948" sId="3" odxf="1" dxf="1">
    <nc r="Z233">
      <v>-3</v>
    </nc>
    <odxf>
      <font>
        <sz val="10"/>
        <color auto="1"/>
      </font>
    </odxf>
    <ndxf>
      <font>
        <sz val="10"/>
        <color auto="1"/>
      </font>
    </ndxf>
  </rcc>
  <rcc rId="12949" sId="3" odxf="1" dxf="1">
    <nc r="AA233">
      <v>-3.6</v>
    </nc>
    <odxf>
      <font>
        <sz val="10"/>
        <color auto="1"/>
      </font>
    </odxf>
    <ndxf>
      <font>
        <sz val="10"/>
        <color auto="1"/>
      </font>
    </ndxf>
  </rcc>
  <rcc rId="12950" sId="3" odxf="1" dxf="1">
    <nc r="AB233">
      <v>4.0999999999999996</v>
    </nc>
    <odxf>
      <font>
        <sz val="10"/>
        <color auto="1"/>
      </font>
    </odxf>
    <ndxf>
      <font>
        <sz val="10"/>
        <color auto="1"/>
      </font>
    </ndxf>
  </rcc>
  <rcc rId="12951" sId="3" odxf="1" dxf="1">
    <nc r="AC233">
      <v>5.5</v>
    </nc>
    <odxf>
      <font>
        <sz val="10"/>
        <color auto="1"/>
      </font>
    </odxf>
    <ndxf>
      <font>
        <sz val="10"/>
        <color auto="1"/>
      </font>
    </ndxf>
  </rcc>
  <rcc rId="12952" sId="3" odxf="1" dxf="1">
    <nc r="AD233">
      <v>4.5</v>
    </nc>
    <odxf>
      <font>
        <sz val="10"/>
        <color auto="1"/>
      </font>
    </odxf>
    <ndxf>
      <font>
        <sz val="10"/>
        <color auto="1"/>
      </font>
    </ndxf>
  </rcc>
  <rcc rId="12953" sId="3" odxf="1" dxf="1">
    <nc r="AE233">
      <v>11.7</v>
    </nc>
    <odxf>
      <font>
        <sz val="10"/>
        <color auto="1"/>
      </font>
    </odxf>
    <ndxf>
      <font>
        <sz val="10"/>
        <color auto="1"/>
      </font>
    </ndxf>
  </rcc>
  <rcc rId="12954" sId="3" odxf="1" dxf="1">
    <nc r="AF233">
      <v>21.8</v>
    </nc>
    <odxf>
      <font>
        <sz val="10"/>
        <color auto="1"/>
      </font>
    </odxf>
    <ndxf>
      <font>
        <sz val="10"/>
        <color auto="1"/>
      </font>
    </ndxf>
  </rcc>
  <rcc rId="12955" sId="3" odxf="1" dxf="1">
    <nc r="AG233">
      <v>9.6999999999999993</v>
    </nc>
    <odxf>
      <font>
        <sz val="10"/>
        <color auto="1"/>
      </font>
    </odxf>
    <ndxf>
      <font>
        <sz val="10"/>
        <color auto="1"/>
      </font>
    </ndxf>
  </rcc>
  <rcc rId="12956" sId="3" odxf="1" dxf="1">
    <nc r="AH233">
      <v>-6.1</v>
    </nc>
    <odxf>
      <font>
        <sz val="10"/>
        <color auto="1"/>
      </font>
    </odxf>
    <ndxf>
      <font>
        <sz val="10"/>
        <color auto="1"/>
      </font>
    </ndxf>
  </rcc>
  <rcc rId="12957" sId="3" odxf="1" dxf="1">
    <nc r="AI233">
      <v>-24.8</v>
    </nc>
    <odxf>
      <font>
        <sz val="10"/>
        <color auto="1"/>
      </font>
    </odxf>
    <ndxf>
      <font>
        <sz val="10"/>
        <color auto="1"/>
      </font>
    </ndxf>
  </rcc>
  <rcc rId="12958" sId="3" odxf="1" dxf="1">
    <nc r="AJ233">
      <v>-6.8</v>
    </nc>
    <odxf>
      <font>
        <sz val="10"/>
        <color auto="1"/>
      </font>
    </odxf>
    <ndxf>
      <font>
        <sz val="10"/>
        <color auto="1"/>
      </font>
    </ndxf>
  </rcc>
  <rcc rId="12959" sId="3" odxf="1" dxf="1">
    <nc r="AK233">
      <v>-6.4</v>
    </nc>
    <odxf>
      <font>
        <sz val="10"/>
        <color auto="1"/>
      </font>
    </odxf>
    <ndxf>
      <font>
        <sz val="10"/>
        <color auto="1"/>
      </font>
    </ndxf>
  </rcc>
  <rcc rId="12960" sId="3" odxf="1" dxf="1">
    <nc r="AL233">
      <v>-9.6</v>
    </nc>
    <odxf>
      <font>
        <sz val="10"/>
        <color auto="1"/>
      </font>
    </odxf>
    <ndxf>
      <font>
        <sz val="10"/>
        <color auto="1"/>
      </font>
    </ndxf>
  </rcc>
  <rcc rId="12961" sId="3" odxf="1" dxf="1">
    <nc r="AM233">
      <v>0</v>
    </nc>
    <odxf>
      <font>
        <sz val="10"/>
        <color auto="1"/>
      </font>
    </odxf>
    <ndxf>
      <font>
        <sz val="10"/>
        <color auto="1"/>
      </font>
    </ndxf>
  </rcc>
  <rcc rId="12962" sId="3" odxf="1" dxf="1">
    <nc r="AN233">
      <v>0</v>
    </nc>
    <odxf>
      <font>
        <sz val="10"/>
        <color auto="1"/>
      </font>
    </odxf>
    <ndxf>
      <font>
        <sz val="10"/>
        <color auto="1"/>
      </font>
    </ndxf>
  </rcc>
  <rcc rId="12963" sId="3" odxf="1" dxf="1">
    <nc r="AO233">
      <v>0</v>
    </nc>
    <odxf>
      <font>
        <sz val="10"/>
        <color auto="1"/>
      </font>
    </odxf>
    <ndxf>
      <font>
        <sz val="10"/>
        <color auto="1"/>
      </font>
    </ndxf>
  </rcc>
  <rcc rId="12964" sId="3" odxf="1" dxf="1">
    <nc r="AP233">
      <v>0</v>
    </nc>
    <odxf>
      <font>
        <sz val="10"/>
        <color auto="1"/>
      </font>
    </odxf>
    <ndxf>
      <font>
        <sz val="10"/>
        <color auto="1"/>
      </font>
    </ndxf>
  </rcc>
  <rcc rId="12965" sId="3" odxf="1" dxf="1">
    <nc r="AQ233">
      <v>0</v>
    </nc>
    <odxf>
      <font>
        <sz val="10"/>
        <color auto="1"/>
      </font>
    </odxf>
    <ndxf>
      <font>
        <sz val="10"/>
        <color auto="1"/>
      </font>
    </ndxf>
  </rcc>
  <rcc rId="12966" sId="3" odxf="1" dxf="1">
    <nc r="AR233">
      <v>0</v>
    </nc>
    <odxf>
      <font>
        <sz val="10"/>
        <color auto="1"/>
      </font>
    </odxf>
    <ndxf>
      <font>
        <sz val="10"/>
        <color auto="1"/>
      </font>
    </ndxf>
  </rcc>
  <rcc rId="12967" sId="3" odxf="1" dxf="1">
    <nc r="AS233">
      <v>0</v>
    </nc>
    <odxf>
      <font>
        <sz val="10"/>
        <color auto="1"/>
      </font>
    </odxf>
    <ndxf>
      <font>
        <sz val="10"/>
        <color auto="1"/>
      </font>
    </ndxf>
  </rcc>
  <rcc rId="12968" sId="3" odxf="1" dxf="1">
    <nc r="AT233">
      <v>0</v>
    </nc>
    <odxf>
      <font>
        <sz val="10"/>
        <color auto="1"/>
      </font>
    </odxf>
    <ndxf>
      <font>
        <sz val="10"/>
        <color auto="1"/>
      </font>
    </ndxf>
  </rcc>
  <rcc rId="12969" sId="3" odxf="1" dxf="1">
    <nc r="AU233">
      <v>0</v>
    </nc>
    <odxf>
      <font>
        <sz val="10"/>
        <color auto="1"/>
      </font>
    </odxf>
    <ndxf>
      <font>
        <sz val="10"/>
        <color auto="1"/>
      </font>
    </ndxf>
  </rcc>
  <rcc rId="12970" sId="3" odxf="1" dxf="1">
    <nc r="AV233">
      <v>0</v>
    </nc>
    <odxf>
      <font>
        <sz val="10"/>
        <color auto="1"/>
      </font>
    </odxf>
    <ndxf>
      <font>
        <sz val="10"/>
        <color auto="1"/>
      </font>
    </ndxf>
  </rcc>
  <rcc rId="12971" sId="3" odxf="1" dxf="1">
    <nc r="AW233">
      <v>0</v>
    </nc>
    <odxf>
      <font>
        <sz val="10"/>
        <color auto="1"/>
      </font>
    </odxf>
    <ndxf>
      <font>
        <sz val="10"/>
        <color auto="1"/>
      </font>
    </ndxf>
  </rcc>
  <rcc rId="12972" sId="3" odxf="1" dxf="1">
    <nc r="AX233">
      <v>0</v>
    </nc>
    <odxf>
      <font>
        <sz val="10"/>
        <color auto="1"/>
      </font>
    </odxf>
    <ndxf>
      <font>
        <sz val="10"/>
        <color auto="1"/>
      </font>
    </ndxf>
  </rcc>
  <rcc rId="12973" sId="3" odxf="1" dxf="1">
    <nc r="AY233">
      <v>0</v>
    </nc>
    <odxf>
      <font>
        <sz val="10"/>
        <color auto="1"/>
      </font>
    </odxf>
    <ndxf>
      <font>
        <sz val="10"/>
        <color auto="1"/>
      </font>
    </ndxf>
  </rcc>
  <rcc rId="12974" sId="3" odxf="1" dxf="1">
    <nc r="AZ233">
      <v>0</v>
    </nc>
    <odxf>
      <font>
        <sz val="10"/>
        <color auto="1"/>
      </font>
    </odxf>
    <ndxf>
      <font>
        <sz val="10"/>
        <color auto="1"/>
      </font>
    </ndxf>
  </rcc>
  <rcc rId="12975" sId="3" odxf="1" dxf="1">
    <nc r="BA2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976" sId="3" odxf="1" dxf="1">
    <nc r="BB233">
      <v>0</v>
    </nc>
    <odxf>
      <font>
        <sz val="10"/>
        <color auto="1"/>
      </font>
    </odxf>
    <ndxf>
      <font>
        <sz val="10"/>
        <color auto="1"/>
      </font>
    </ndxf>
  </rcc>
  <rcc rId="12977" sId="3" odxf="1" dxf="1">
    <nc r="BC2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978" sId="3" odxf="1" dxf="1">
    <nc r="BD233">
      <v>0</v>
    </nc>
    <odxf>
      <font>
        <sz val="10"/>
        <color auto="1"/>
      </font>
    </odxf>
    <ndxf>
      <font>
        <sz val="10"/>
        <color auto="1"/>
      </font>
    </ndxf>
  </rcc>
  <rcc rId="12979" sId="3" odxf="1" dxf="1">
    <nc r="BE2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2980" sId="3" odxf="1" dxf="1">
    <nc r="BF233">
      <v>18.100000000000001</v>
    </nc>
    <odxf>
      <font>
        <sz val="10"/>
        <color auto="1"/>
      </font>
    </odxf>
    <ndxf>
      <font>
        <sz val="10"/>
        <color auto="1"/>
      </font>
    </ndxf>
  </rcc>
  <rcc rId="12981" sId="3" odxf="1" dxf="1">
    <nc r="BG233">
      <v>104.2</v>
    </nc>
    <odxf>
      <font>
        <sz val="10"/>
        <color auto="1"/>
      </font>
    </odxf>
    <ndxf>
      <font>
        <sz val="10"/>
        <color auto="1"/>
      </font>
    </ndxf>
  </rcc>
  <rcc rId="12982" sId="3" odxf="1" dxf="1">
    <nc r="BH233">
      <v>0</v>
    </nc>
    <odxf>
      <font>
        <sz val="10"/>
        <color auto="1"/>
      </font>
    </odxf>
    <ndxf>
      <font>
        <sz val="10"/>
        <color auto="1"/>
      </font>
    </ndxf>
  </rcc>
  <rfmt sheetId="3" sqref="A233:XFD233" start="0" length="0">
    <dxf>
      <alignment vertical="center" wrapText="1"/>
    </dxf>
  </rfmt>
  <rfmt sheetId="3" sqref="A234" start="0" length="0">
    <dxf>
      <font>
        <sz val="10"/>
        <color auto="1"/>
      </font>
    </dxf>
  </rfmt>
  <rfmt sheetId="3" sqref="B234" start="0" length="0">
    <dxf>
      <font>
        <sz val="10"/>
        <color auto="1"/>
      </font>
    </dxf>
  </rfmt>
  <rfmt sheetId="3" sqref="C234" start="0" length="0">
    <dxf>
      <font>
        <sz val="10"/>
        <color auto="1"/>
      </font>
    </dxf>
  </rfmt>
  <rfmt sheetId="3" sqref="D234" start="0" length="0">
    <dxf>
      <font>
        <sz val="10"/>
        <color auto="1"/>
      </font>
    </dxf>
  </rfmt>
  <rcc rId="12983" sId="3" odxf="1" dxf="1">
    <oc r="E234" t="inlineStr">
      <is>
        <t>NMĐMT LỘC NINH 5</t>
      </is>
    </oc>
    <nc r="E234" t="inlineStr">
      <is>
        <t>NMĐMT LỘC NINH 4</t>
      </is>
    </nc>
    <odxf>
      <font>
        <sz val="10"/>
        <color auto="1"/>
      </font>
    </odxf>
    <ndxf>
      <font>
        <sz val="10"/>
        <color auto="1"/>
      </font>
    </ndxf>
  </rcc>
  <rfmt sheetId="3" sqref="F234" start="0" length="0">
    <dxf>
      <font>
        <sz val="10"/>
        <color auto="1"/>
      </font>
    </dxf>
  </rfmt>
  <rcc rId="12984" sId="3" odxf="1" dxf="1">
    <nc r="G23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2985" sId="3" odxf="1" dxf="1">
    <nc r="H234">
      <v>506.9</v>
    </nc>
    <odxf>
      <font>
        <sz val="10"/>
        <color auto="1"/>
      </font>
    </odxf>
    <ndxf>
      <font>
        <sz val="10"/>
        <color auto="1"/>
      </font>
    </ndxf>
  </rcc>
  <rfmt sheetId="3" sqref="I234" start="0" length="0">
    <dxf>
      <font>
        <sz val="10"/>
        <color auto="1"/>
      </font>
    </dxf>
  </rfmt>
  <rcc rId="12986" sId="3" odxf="1" dxf="1">
    <nc r="J234">
      <v>0</v>
    </nc>
    <odxf>
      <font>
        <sz val="10"/>
        <color auto="1"/>
      </font>
    </odxf>
    <ndxf>
      <font>
        <sz val="10"/>
        <color auto="1"/>
      </font>
    </ndxf>
  </rcc>
  <rcc rId="12987" sId="3" odxf="1" dxf="1">
    <nc r="K234">
      <v>0</v>
    </nc>
    <odxf>
      <font>
        <sz val="10"/>
        <color auto="1"/>
      </font>
    </odxf>
    <ndxf>
      <font>
        <sz val="10"/>
        <color auto="1"/>
      </font>
    </ndxf>
  </rcc>
  <rcc rId="12988" sId="3" odxf="1" dxf="1">
    <nc r="L234">
      <v>0</v>
    </nc>
    <odxf>
      <font>
        <sz val="10"/>
        <color auto="1"/>
      </font>
    </odxf>
    <ndxf>
      <font>
        <sz val="10"/>
        <color auto="1"/>
      </font>
    </ndxf>
  </rcc>
  <rcc rId="12989" sId="3" odxf="1" dxf="1">
    <nc r="M234">
      <v>0</v>
    </nc>
    <odxf>
      <font>
        <sz val="10"/>
        <color auto="1"/>
      </font>
    </odxf>
    <ndxf>
      <font>
        <sz val="10"/>
        <color auto="1"/>
      </font>
    </ndxf>
  </rcc>
  <rcc rId="12990" sId="3" odxf="1" dxf="1">
    <nc r="N234">
      <v>0</v>
    </nc>
    <odxf>
      <font>
        <sz val="10"/>
        <color auto="1"/>
      </font>
    </odxf>
    <ndxf>
      <font>
        <sz val="10"/>
        <color auto="1"/>
      </font>
    </ndxf>
  </rcc>
  <rcc rId="12991" sId="3" odxf="1" dxf="1">
    <nc r="O234">
      <v>0</v>
    </nc>
    <odxf>
      <font>
        <sz val="10"/>
        <color auto="1"/>
      </font>
    </odxf>
    <ndxf>
      <font>
        <sz val="10"/>
        <color auto="1"/>
      </font>
    </ndxf>
  </rcc>
  <rcc rId="12992" sId="3" odxf="1" dxf="1">
    <nc r="P234">
      <v>0</v>
    </nc>
    <odxf>
      <font>
        <sz val="10"/>
        <color auto="1"/>
      </font>
    </odxf>
    <ndxf>
      <font>
        <sz val="10"/>
        <color auto="1"/>
      </font>
    </ndxf>
  </rcc>
  <rcc rId="12993" sId="3" odxf="1" dxf="1">
    <nc r="Q234">
      <v>0</v>
    </nc>
    <odxf>
      <font>
        <sz val="10"/>
        <color auto="1"/>
      </font>
    </odxf>
    <ndxf>
      <font>
        <sz val="10"/>
        <color auto="1"/>
      </font>
    </ndxf>
  </rcc>
  <rcc rId="12994" sId="3" odxf="1" dxf="1">
    <nc r="R234">
      <v>0</v>
    </nc>
    <odxf>
      <font>
        <sz val="10"/>
        <color auto="1"/>
      </font>
    </odxf>
    <ndxf>
      <font>
        <sz val="10"/>
        <color auto="1"/>
      </font>
    </ndxf>
  </rcc>
  <rcc rId="12995" sId="3" odxf="1" dxf="1">
    <nc r="S234">
      <v>0</v>
    </nc>
    <odxf>
      <font>
        <sz val="10"/>
        <color auto="1"/>
      </font>
    </odxf>
    <ndxf>
      <font>
        <sz val="10"/>
        <color auto="1"/>
      </font>
    </ndxf>
  </rcc>
  <rcc rId="12996" sId="3" odxf="1" dxf="1">
    <nc r="T234">
      <v>0</v>
    </nc>
    <odxf>
      <font>
        <sz val="10"/>
        <color auto="1"/>
      </font>
    </odxf>
    <ndxf>
      <font>
        <sz val="10"/>
        <color auto="1"/>
      </font>
    </ndxf>
  </rcc>
  <rcc rId="12997" sId="3" odxf="1" dxf="1">
    <nc r="U234">
      <v>0</v>
    </nc>
    <odxf>
      <font>
        <sz val="10"/>
        <color auto="1"/>
      </font>
    </odxf>
    <ndxf>
      <font>
        <sz val="10"/>
        <color auto="1"/>
      </font>
    </ndxf>
  </rcc>
  <rcc rId="12998" sId="3" odxf="1" dxf="1">
    <nc r="V234">
      <v>9.1</v>
    </nc>
    <odxf>
      <font>
        <sz val="10"/>
        <color auto="1"/>
      </font>
    </odxf>
    <ndxf>
      <font>
        <sz val="10"/>
        <color auto="1"/>
      </font>
    </ndxf>
  </rcc>
  <rcc rId="12999" sId="3" odxf="1" dxf="1">
    <nc r="W234">
      <v>19.3</v>
    </nc>
    <odxf>
      <font>
        <sz val="10"/>
        <color auto="1"/>
      </font>
    </odxf>
    <ndxf>
      <font>
        <sz val="10"/>
        <color auto="1"/>
      </font>
    </ndxf>
  </rcc>
  <rcc rId="13000" sId="3" odxf="1" dxf="1">
    <nc r="X234">
      <v>31</v>
    </nc>
    <odxf>
      <font>
        <sz val="10"/>
        <color auto="1"/>
      </font>
    </odxf>
    <ndxf>
      <font>
        <sz val="10"/>
        <color auto="1"/>
      </font>
    </ndxf>
  </rcc>
  <rcc rId="13001" sId="3" odxf="1" dxf="1">
    <nc r="Y234">
      <v>15.5</v>
    </nc>
    <odxf>
      <font>
        <sz val="10"/>
        <color auto="1"/>
      </font>
    </odxf>
    <ndxf>
      <font>
        <sz val="10"/>
        <color auto="1"/>
      </font>
    </ndxf>
  </rcc>
  <rcc rId="13002" sId="3" odxf="1" dxf="1">
    <nc r="Z234">
      <v>18.5</v>
    </nc>
    <odxf>
      <font>
        <sz val="10"/>
        <color auto="1"/>
      </font>
    </odxf>
    <ndxf>
      <font>
        <sz val="10"/>
        <color auto="1"/>
      </font>
    </ndxf>
  </rcc>
  <rcc rId="13003" sId="3" odxf="1" dxf="1">
    <nc r="AA234">
      <v>21.4</v>
    </nc>
    <odxf>
      <font>
        <sz val="10"/>
        <color auto="1"/>
      </font>
    </odxf>
    <ndxf>
      <font>
        <sz val="10"/>
        <color auto="1"/>
      </font>
    </ndxf>
  </rcc>
  <rcc rId="13004" sId="3" odxf="1" dxf="1">
    <nc r="AB234">
      <v>39.9</v>
    </nc>
    <odxf>
      <font>
        <sz val="10"/>
        <color auto="1"/>
      </font>
    </odxf>
    <ndxf>
      <font>
        <sz val="10"/>
        <color auto="1"/>
      </font>
    </ndxf>
  </rcc>
  <rcc rId="13005" sId="3" odxf="1" dxf="1">
    <nc r="AC234">
      <v>79.099999999999994</v>
    </nc>
    <odxf>
      <font>
        <sz val="10"/>
        <color auto="1"/>
      </font>
    </odxf>
    <ndxf>
      <font>
        <sz val="10"/>
        <color auto="1"/>
      </font>
    </ndxf>
  </rcc>
  <rcc rId="13006" sId="3" odxf="1" dxf="1">
    <nc r="AD234">
      <v>74</v>
    </nc>
    <odxf>
      <font>
        <sz val="10"/>
        <color auto="1"/>
      </font>
    </odxf>
    <ndxf>
      <font>
        <sz val="10"/>
        <color auto="1"/>
      </font>
    </ndxf>
  </rcc>
  <rcc rId="13007" sId="3" odxf="1" dxf="1">
    <nc r="AE234">
      <v>87</v>
    </nc>
    <odxf>
      <font>
        <sz val="10"/>
        <color auto="1"/>
      </font>
    </odxf>
    <ndxf>
      <font>
        <sz val="10"/>
        <color auto="1"/>
      </font>
    </ndxf>
  </rcc>
  <rcc rId="13008" sId="3" odxf="1" dxf="1">
    <nc r="AF234">
      <v>62.4</v>
    </nc>
    <odxf>
      <font>
        <sz val="10"/>
        <color auto="1"/>
      </font>
    </odxf>
    <ndxf>
      <font>
        <sz val="10"/>
        <color auto="1"/>
      </font>
    </ndxf>
  </rcc>
  <rcc rId="13009" sId="3" odxf="1" dxf="1">
    <nc r="AG234">
      <v>96.5</v>
    </nc>
    <odxf>
      <font>
        <sz val="10"/>
        <color auto="1"/>
      </font>
    </odxf>
    <ndxf>
      <font>
        <sz val="10"/>
        <color auto="1"/>
      </font>
    </ndxf>
  </rcc>
  <rcc rId="13010" sId="3" odxf="1" dxf="1">
    <nc r="AH234">
      <v>62.5</v>
    </nc>
    <odxf>
      <font>
        <sz val="10"/>
        <color auto="1"/>
      </font>
    </odxf>
    <ndxf>
      <font>
        <sz val="10"/>
        <color auto="1"/>
      </font>
    </ndxf>
  </rcc>
  <rcc rId="13011" sId="3" odxf="1" dxf="1">
    <nc r="AI234">
      <v>73.5</v>
    </nc>
    <odxf>
      <font>
        <sz val="10"/>
        <color auto="1"/>
      </font>
    </odxf>
    <ndxf>
      <font>
        <sz val="10"/>
        <color auto="1"/>
      </font>
    </ndxf>
  </rcc>
  <rcc rId="13012" sId="3" odxf="1" dxf="1">
    <nc r="AJ234">
      <v>104</v>
    </nc>
    <odxf>
      <font>
        <sz val="10"/>
        <color auto="1"/>
      </font>
    </odxf>
    <ndxf>
      <font>
        <sz val="10"/>
        <color auto="1"/>
      </font>
    </ndxf>
  </rcc>
  <rcc rId="13013" sId="3" odxf="1" dxf="1">
    <nc r="AK234">
      <v>119.6</v>
    </nc>
    <odxf>
      <font>
        <sz val="10"/>
        <color auto="1"/>
      </font>
    </odxf>
    <ndxf>
      <font>
        <sz val="10"/>
        <color auto="1"/>
      </font>
    </ndxf>
  </rcc>
  <rcc rId="13014" sId="3" odxf="1" dxf="1">
    <nc r="AL234">
      <v>26.9</v>
    </nc>
    <odxf>
      <font>
        <sz val="10"/>
        <color auto="1"/>
      </font>
    </odxf>
    <ndxf>
      <font>
        <sz val="10"/>
        <color auto="1"/>
      </font>
    </ndxf>
  </rcc>
  <rcc rId="13015" sId="3" odxf="1" dxf="1">
    <nc r="AM234">
      <v>16.5</v>
    </nc>
    <odxf>
      <font>
        <sz val="10"/>
        <color auto="1"/>
      </font>
    </odxf>
    <ndxf>
      <font>
        <sz val="10"/>
        <color auto="1"/>
      </font>
    </ndxf>
  </rcc>
  <rcc rId="13016" sId="3" odxf="1" dxf="1">
    <nc r="AN234">
      <v>48.8</v>
    </nc>
    <odxf>
      <font>
        <sz val="10"/>
        <color auto="1"/>
      </font>
    </odxf>
    <ndxf>
      <font>
        <sz val="10"/>
        <color auto="1"/>
      </font>
    </ndxf>
  </rcc>
  <rcc rId="13017" sId="3" odxf="1" dxf="1">
    <nc r="AO234">
      <v>17.8</v>
    </nc>
    <odxf>
      <font>
        <sz val="10"/>
        <color auto="1"/>
      </font>
    </odxf>
    <ndxf>
      <font>
        <sz val="10"/>
        <color auto="1"/>
      </font>
    </ndxf>
  </rcc>
  <rcc rId="13018" sId="3" odxf="1" dxf="1">
    <nc r="AP234">
      <v>14.8</v>
    </nc>
    <odxf>
      <font>
        <sz val="10"/>
        <color auto="1"/>
      </font>
    </odxf>
    <ndxf>
      <font>
        <sz val="10"/>
        <color auto="1"/>
      </font>
    </ndxf>
  </rcc>
  <rcc rId="13019" sId="3" odxf="1" dxf="1">
    <nc r="AQ234">
      <v>8.1999999999999993</v>
    </nc>
    <odxf>
      <font>
        <sz val="10"/>
        <color auto="1"/>
      </font>
    </odxf>
    <ndxf>
      <font>
        <sz val="10"/>
        <color auto="1"/>
      </font>
    </ndxf>
  </rcc>
  <rcc rId="13020" sId="3" odxf="1" dxf="1">
    <nc r="AR234">
      <v>0</v>
    </nc>
    <odxf>
      <font>
        <sz val="10"/>
        <color auto="1"/>
      </font>
    </odxf>
    <ndxf>
      <font>
        <sz val="10"/>
        <color auto="1"/>
      </font>
    </ndxf>
  </rcc>
  <rcc rId="13021" sId="3" odxf="1" dxf="1">
    <nc r="AS234">
      <v>0</v>
    </nc>
    <odxf>
      <font>
        <sz val="10"/>
        <color auto="1"/>
      </font>
    </odxf>
    <ndxf>
      <font>
        <sz val="10"/>
        <color auto="1"/>
      </font>
    </ndxf>
  </rcc>
  <rcc rId="13022" sId="3" odxf="1" dxf="1">
    <nc r="AT234">
      <v>0</v>
    </nc>
    <odxf>
      <font>
        <sz val="10"/>
        <color auto="1"/>
      </font>
    </odxf>
    <ndxf>
      <font>
        <sz val="10"/>
        <color auto="1"/>
      </font>
    </ndxf>
  </rcc>
  <rcc rId="13023" sId="3" odxf="1" dxf="1">
    <nc r="AU234">
      <v>0</v>
    </nc>
    <odxf>
      <font>
        <sz val="10"/>
        <color auto="1"/>
      </font>
    </odxf>
    <ndxf>
      <font>
        <sz val="10"/>
        <color auto="1"/>
      </font>
    </ndxf>
  </rcc>
  <rcc rId="13024" sId="3" odxf="1" dxf="1">
    <nc r="AV234">
      <v>0</v>
    </nc>
    <odxf>
      <font>
        <sz val="10"/>
        <color auto="1"/>
      </font>
    </odxf>
    <ndxf>
      <font>
        <sz val="10"/>
        <color auto="1"/>
      </font>
    </ndxf>
  </rcc>
  <rcc rId="13025" sId="3" odxf="1" dxf="1">
    <nc r="AW234">
      <v>0</v>
    </nc>
    <odxf>
      <font>
        <sz val="10"/>
        <color auto="1"/>
      </font>
    </odxf>
    <ndxf>
      <font>
        <sz val="10"/>
        <color auto="1"/>
      </font>
    </ndxf>
  </rcc>
  <rcc rId="13026" sId="3" odxf="1" dxf="1">
    <nc r="AX234">
      <v>0</v>
    </nc>
    <odxf>
      <font>
        <sz val="10"/>
        <color auto="1"/>
      </font>
    </odxf>
    <ndxf>
      <font>
        <sz val="10"/>
        <color auto="1"/>
      </font>
    </ndxf>
  </rcc>
  <rcc rId="13027" sId="3" odxf="1" dxf="1">
    <nc r="AY234">
      <v>0</v>
    </nc>
    <odxf>
      <font>
        <sz val="10"/>
        <color auto="1"/>
      </font>
    </odxf>
    <ndxf>
      <font>
        <sz val="10"/>
        <color auto="1"/>
      </font>
    </ndxf>
  </rcc>
  <rcc rId="13028" sId="3" odxf="1" dxf="1">
    <nc r="AZ234">
      <v>0</v>
    </nc>
    <odxf>
      <font>
        <sz val="10"/>
        <color auto="1"/>
      </font>
    </odxf>
    <ndxf>
      <font>
        <sz val="10"/>
        <color auto="1"/>
      </font>
    </ndxf>
  </rcc>
  <rcc rId="13029" sId="3" odxf="1" dxf="1">
    <nc r="BA2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030" sId="3" odxf="1" dxf="1">
    <nc r="BB234">
      <v>0</v>
    </nc>
    <odxf>
      <font>
        <sz val="10"/>
        <color auto="1"/>
      </font>
    </odxf>
    <ndxf>
      <font>
        <sz val="10"/>
        <color auto="1"/>
      </font>
    </ndxf>
  </rcc>
  <rcc rId="13031" sId="3" odxf="1" dxf="1">
    <nc r="BC2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032" sId="3" odxf="1" dxf="1">
    <nc r="BD234">
      <v>0</v>
    </nc>
    <odxf>
      <font>
        <sz val="10"/>
        <color auto="1"/>
      </font>
    </odxf>
    <ndxf>
      <font>
        <sz val="10"/>
        <color auto="1"/>
      </font>
    </ndxf>
  </rcc>
  <rcc rId="13033" sId="3" odxf="1" dxf="1">
    <nc r="BE2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034" sId="3" odxf="1" dxf="1">
    <nc r="BF234">
      <v>21.1</v>
    </nc>
    <odxf>
      <font>
        <sz val="10"/>
        <color auto="1"/>
      </font>
    </odxf>
    <ndxf>
      <font>
        <sz val="10"/>
        <color auto="1"/>
      </font>
    </ndxf>
  </rcc>
  <rcc rId="13035" sId="3" odxf="1" dxf="1">
    <nc r="BG234">
      <v>119.6</v>
    </nc>
    <odxf>
      <font>
        <sz val="10"/>
        <color auto="1"/>
      </font>
    </odxf>
    <ndxf>
      <font>
        <sz val="10"/>
        <color auto="1"/>
      </font>
    </ndxf>
  </rcc>
  <rcc rId="13036" sId="3" odxf="1" dxf="1">
    <nc r="BH234">
      <v>0</v>
    </nc>
    <odxf>
      <font>
        <sz val="10"/>
        <color auto="1"/>
      </font>
    </odxf>
    <ndxf>
      <font>
        <sz val="10"/>
        <color auto="1"/>
      </font>
    </ndxf>
  </rcc>
  <rfmt sheetId="3" sqref="A234:XFD234" start="0" length="0">
    <dxf>
      <alignment vertical="center" wrapText="1"/>
    </dxf>
  </rfmt>
  <rfmt sheetId="3" sqref="A235" start="0" length="0">
    <dxf>
      <font>
        <sz val="10"/>
        <color auto="1"/>
      </font>
    </dxf>
  </rfmt>
  <rfmt sheetId="3" sqref="B235" start="0" length="0">
    <dxf>
      <font>
        <sz val="10"/>
        <color auto="1"/>
      </font>
    </dxf>
  </rfmt>
  <rfmt sheetId="3" sqref="C235" start="0" length="0">
    <dxf>
      <font>
        <sz val="10"/>
        <color auto="1"/>
      </font>
    </dxf>
  </rfmt>
  <rfmt sheetId="3" sqref="D235" start="0" length="0">
    <dxf>
      <font>
        <sz val="10"/>
        <color auto="1"/>
      </font>
    </dxf>
  </rfmt>
  <rcc rId="13037" sId="3" odxf="1" dxf="1">
    <oc r="E235" t="inlineStr">
      <is>
        <t>NMĐMT LỘC NINH 5</t>
      </is>
    </oc>
    <nc r="E235" t="inlineStr">
      <is>
        <t>NMĐMT LỘC NINH 4</t>
      </is>
    </nc>
    <odxf>
      <font>
        <sz val="10"/>
        <color auto="1"/>
      </font>
    </odxf>
    <ndxf>
      <font>
        <sz val="10"/>
        <color auto="1"/>
      </font>
    </ndxf>
  </rcc>
  <rfmt sheetId="3" sqref="F235" start="0" length="0">
    <dxf>
      <font>
        <sz val="10"/>
        <color auto="1"/>
      </font>
    </dxf>
  </rfmt>
  <rcc rId="13038" sId="3" odxf="1" dxf="1">
    <nc r="G23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039" sId="3" odxf="1" dxf="1">
    <nc r="H235">
      <v>506.9</v>
    </nc>
    <odxf>
      <font>
        <sz val="10"/>
        <color auto="1"/>
      </font>
    </odxf>
    <ndxf>
      <font>
        <sz val="10"/>
        <color auto="1"/>
      </font>
    </ndxf>
  </rcc>
  <rfmt sheetId="3" sqref="I235" start="0" length="0">
    <dxf>
      <font>
        <sz val="10"/>
        <color auto="1"/>
      </font>
    </dxf>
  </rfmt>
  <rcc rId="13040" sId="3" odxf="1" dxf="1">
    <nc r="J235">
      <v>0.1</v>
    </nc>
    <odxf>
      <font>
        <sz val="10"/>
        <color auto="1"/>
      </font>
    </odxf>
    <ndxf>
      <font>
        <sz val="10"/>
        <color auto="1"/>
      </font>
    </ndxf>
  </rcc>
  <rcc rId="13041" sId="3" odxf="1" dxf="1">
    <nc r="K235">
      <v>0.1</v>
    </nc>
    <odxf>
      <font>
        <sz val="10"/>
        <color auto="1"/>
      </font>
    </odxf>
    <ndxf>
      <font>
        <sz val="10"/>
        <color auto="1"/>
      </font>
    </ndxf>
  </rcc>
  <rcc rId="13042" sId="3" odxf="1" dxf="1">
    <nc r="L235">
      <v>0.1</v>
    </nc>
    <odxf>
      <font>
        <sz val="10"/>
        <color auto="1"/>
      </font>
    </odxf>
    <ndxf>
      <font>
        <sz val="10"/>
        <color auto="1"/>
      </font>
    </ndxf>
  </rcc>
  <rcc rId="13043" sId="3" odxf="1" dxf="1">
    <nc r="M235">
      <v>0.1</v>
    </nc>
    <odxf>
      <font>
        <sz val="10"/>
        <color auto="1"/>
      </font>
    </odxf>
    <ndxf>
      <font>
        <sz val="10"/>
        <color auto="1"/>
      </font>
    </ndxf>
  </rcc>
  <rcc rId="13044" sId="3" odxf="1" dxf="1">
    <nc r="N235">
      <v>0.1</v>
    </nc>
    <odxf>
      <font>
        <sz val="10"/>
        <color auto="1"/>
      </font>
    </odxf>
    <ndxf>
      <font>
        <sz val="10"/>
        <color auto="1"/>
      </font>
    </ndxf>
  </rcc>
  <rcc rId="13045" sId="3" odxf="1" dxf="1">
    <nc r="O235">
      <v>0.1</v>
    </nc>
    <odxf>
      <font>
        <sz val="10"/>
        <color auto="1"/>
      </font>
    </odxf>
    <ndxf>
      <font>
        <sz val="10"/>
        <color auto="1"/>
      </font>
    </ndxf>
  </rcc>
  <rcc rId="13046" sId="3" odxf="1" dxf="1">
    <nc r="P235">
      <v>0.1</v>
    </nc>
    <odxf>
      <font>
        <sz val="10"/>
        <color auto="1"/>
      </font>
    </odxf>
    <ndxf>
      <font>
        <sz val="10"/>
        <color auto="1"/>
      </font>
    </ndxf>
  </rcc>
  <rcc rId="13047" sId="3" odxf="1" dxf="1">
    <nc r="Q235">
      <v>0.1</v>
    </nc>
    <odxf>
      <font>
        <sz val="10"/>
        <color auto="1"/>
      </font>
    </odxf>
    <ndxf>
      <font>
        <sz val="10"/>
        <color auto="1"/>
      </font>
    </ndxf>
  </rcc>
  <rcc rId="13048" sId="3" odxf="1" dxf="1">
    <nc r="R235">
      <v>0.1</v>
    </nc>
    <odxf>
      <font>
        <sz val="10"/>
        <color auto="1"/>
      </font>
    </odxf>
    <ndxf>
      <font>
        <sz val="10"/>
        <color auto="1"/>
      </font>
    </ndxf>
  </rcc>
  <rcc rId="13049" sId="3" odxf="1" dxf="1">
    <nc r="S235">
      <v>0.1</v>
    </nc>
    <odxf>
      <font>
        <sz val="10"/>
        <color auto="1"/>
      </font>
    </odxf>
    <ndxf>
      <font>
        <sz val="10"/>
        <color auto="1"/>
      </font>
    </ndxf>
  </rcc>
  <rcc rId="13050" sId="3" odxf="1" dxf="1">
    <nc r="T235">
      <v>0.1</v>
    </nc>
    <odxf>
      <font>
        <sz val="10"/>
        <color auto="1"/>
      </font>
    </odxf>
    <ndxf>
      <font>
        <sz val="10"/>
        <color auto="1"/>
      </font>
    </ndxf>
  </rcc>
  <rcc rId="13051" sId="3" odxf="1" dxf="1">
    <nc r="U235">
      <v>0.1</v>
    </nc>
    <odxf>
      <font>
        <sz val="10"/>
        <color auto="1"/>
      </font>
    </odxf>
    <ndxf>
      <font>
        <sz val="10"/>
        <color auto="1"/>
      </font>
    </ndxf>
  </rcc>
  <rcc rId="13052" sId="3" odxf="1" dxf="1">
    <nc r="V235">
      <v>0.1</v>
    </nc>
    <odxf>
      <font>
        <sz val="10"/>
        <color auto="1"/>
      </font>
    </odxf>
    <ndxf>
      <font>
        <sz val="10"/>
        <color auto="1"/>
      </font>
    </ndxf>
  </rcc>
  <rcc rId="13053" sId="3" odxf="1" dxf="1">
    <nc r="W235">
      <v>0.8</v>
    </nc>
    <odxf>
      <font>
        <sz val="10"/>
        <color auto="1"/>
      </font>
    </odxf>
    <ndxf>
      <font>
        <sz val="10"/>
        <color auto="1"/>
      </font>
    </ndxf>
  </rcc>
  <rcc rId="13054" sId="3" odxf="1" dxf="1">
    <nc r="X235">
      <v>1.6</v>
    </nc>
    <odxf>
      <font>
        <sz val="10"/>
        <color auto="1"/>
      </font>
    </odxf>
    <ndxf>
      <font>
        <sz val="10"/>
        <color auto="1"/>
      </font>
    </ndxf>
  </rcc>
  <rcc rId="13055" sId="3" odxf="1" dxf="1">
    <nc r="Y235">
      <v>0.8</v>
    </nc>
    <odxf>
      <font>
        <sz val="10"/>
        <color auto="1"/>
      </font>
    </odxf>
    <ndxf>
      <font>
        <sz val="10"/>
        <color auto="1"/>
      </font>
    </ndxf>
  </rcc>
  <rcc rId="13056" sId="3" odxf="1" dxf="1">
    <nc r="Z235">
      <v>0.8</v>
    </nc>
    <odxf>
      <font>
        <sz val="10"/>
        <color auto="1"/>
      </font>
    </odxf>
    <ndxf>
      <font>
        <sz val="10"/>
        <color auto="1"/>
      </font>
    </ndxf>
  </rcc>
  <rcc rId="13057" sId="3" odxf="1" dxf="1">
    <nc r="AA235">
      <v>0.8</v>
    </nc>
    <odxf>
      <font>
        <sz val="10"/>
        <color auto="1"/>
      </font>
    </odxf>
    <ndxf>
      <font>
        <sz val="10"/>
        <color auto="1"/>
      </font>
    </ndxf>
  </rcc>
  <rcc rId="13058" sId="3" odxf="1" dxf="1">
    <nc r="AB235">
      <v>2.2999999999999998</v>
    </nc>
    <odxf>
      <font>
        <sz val="10"/>
        <color auto="1"/>
      </font>
    </odxf>
    <ndxf>
      <font>
        <sz val="10"/>
        <color auto="1"/>
      </font>
    </ndxf>
  </rcc>
  <rcc rId="13059" sId="3" odxf="1" dxf="1">
    <nc r="AC235">
      <v>8.1</v>
    </nc>
    <odxf>
      <font>
        <sz val="10"/>
        <color auto="1"/>
      </font>
    </odxf>
    <ndxf>
      <font>
        <sz val="10"/>
        <color auto="1"/>
      </font>
    </ndxf>
  </rcc>
  <rcc rId="13060" sId="3" odxf="1" dxf="1">
    <nc r="AD235">
      <v>7.1</v>
    </nc>
    <odxf>
      <font>
        <sz val="10"/>
        <color auto="1"/>
      </font>
    </odxf>
    <ndxf>
      <font>
        <sz val="10"/>
        <color auto="1"/>
      </font>
    </ndxf>
  </rcc>
  <rcc rId="13061" sId="3" odxf="1" dxf="1">
    <nc r="AE235">
      <v>10.199999999999999</v>
    </nc>
    <odxf>
      <font>
        <sz val="10"/>
        <color auto="1"/>
      </font>
    </odxf>
    <ndxf>
      <font>
        <sz val="10"/>
        <color auto="1"/>
      </font>
    </ndxf>
  </rcc>
  <rcc rId="13062" sId="3" odxf="1" dxf="1">
    <nc r="AF235">
      <v>5.4</v>
    </nc>
    <odxf>
      <font>
        <sz val="10"/>
        <color auto="1"/>
      </font>
    </odxf>
    <ndxf>
      <font>
        <sz val="10"/>
        <color auto="1"/>
      </font>
    </ndxf>
  </rcc>
  <rcc rId="13063" sId="3" odxf="1" dxf="1">
    <nc r="AG235">
      <v>12.3</v>
    </nc>
    <odxf>
      <font>
        <sz val="10"/>
        <color auto="1"/>
      </font>
    </odxf>
    <ndxf>
      <font>
        <sz val="10"/>
        <color auto="1"/>
      </font>
    </ndxf>
  </rcc>
  <rcc rId="13064" sId="3" odxf="1" dxf="1">
    <nc r="AH235">
      <v>5</v>
    </nc>
    <odxf>
      <font>
        <sz val="10"/>
        <color auto="1"/>
      </font>
    </odxf>
    <ndxf>
      <font>
        <sz val="10"/>
        <color auto="1"/>
      </font>
    </ndxf>
  </rcc>
  <rcc rId="13065" sId="3" odxf="1" dxf="1">
    <nc r="AI235">
      <v>7.2</v>
    </nc>
    <odxf>
      <font>
        <sz val="10"/>
        <color auto="1"/>
      </font>
    </odxf>
    <ndxf>
      <font>
        <sz val="10"/>
        <color auto="1"/>
      </font>
    </ndxf>
  </rcc>
  <rcc rId="13066" sId="3" odxf="1" dxf="1">
    <nc r="AJ235">
      <v>14.5</v>
    </nc>
    <odxf>
      <font>
        <sz val="10"/>
        <color auto="1"/>
      </font>
    </odxf>
    <ndxf>
      <font>
        <sz val="10"/>
        <color auto="1"/>
      </font>
    </ndxf>
  </rcc>
  <rcc rId="13067" sId="3" odxf="1" dxf="1">
    <nc r="AK235">
      <v>19.2</v>
    </nc>
    <odxf>
      <font>
        <sz val="10"/>
        <color auto="1"/>
      </font>
    </odxf>
    <ndxf>
      <font>
        <sz val="10"/>
        <color auto="1"/>
      </font>
    </ndxf>
  </rcc>
  <rcc rId="13068" sId="3" odxf="1" dxf="1">
    <nc r="AL235">
      <v>0.8</v>
    </nc>
    <odxf>
      <font>
        <sz val="10"/>
        <color auto="1"/>
      </font>
    </odxf>
    <ndxf>
      <font>
        <sz val="10"/>
        <color auto="1"/>
      </font>
    </ndxf>
  </rcc>
  <rcc rId="13069" sId="3" odxf="1" dxf="1">
    <nc r="AM235">
      <v>0.8</v>
    </nc>
    <odxf>
      <font>
        <sz val="10"/>
        <color auto="1"/>
      </font>
    </odxf>
    <ndxf>
      <font>
        <sz val="10"/>
        <color auto="1"/>
      </font>
    </ndxf>
  </rcc>
  <rcc rId="13070" sId="3" odxf="1" dxf="1">
    <nc r="AN235">
      <v>3.2</v>
    </nc>
    <odxf>
      <font>
        <sz val="10"/>
        <color auto="1"/>
      </font>
    </odxf>
    <ndxf>
      <font>
        <sz val="10"/>
        <color auto="1"/>
      </font>
    </ndxf>
  </rcc>
  <rcc rId="13071" sId="3" odxf="1" dxf="1">
    <nc r="AO235">
      <v>0.2</v>
    </nc>
    <odxf>
      <font>
        <sz val="10"/>
        <color auto="1"/>
      </font>
    </odxf>
    <ndxf>
      <font>
        <sz val="10"/>
        <color auto="1"/>
      </font>
    </ndxf>
  </rcc>
  <rcc rId="13072" sId="3" odxf="1" dxf="1">
    <nc r="AP235">
      <v>0.2</v>
    </nc>
    <odxf>
      <font>
        <sz val="10"/>
        <color auto="1"/>
      </font>
    </odxf>
    <ndxf>
      <font>
        <sz val="10"/>
        <color auto="1"/>
      </font>
    </ndxf>
  </rcc>
  <rcc rId="13073" sId="3" odxf="1" dxf="1">
    <nc r="AQ235">
      <v>0.2</v>
    </nc>
    <odxf>
      <font>
        <sz val="10"/>
        <color auto="1"/>
      </font>
    </odxf>
    <ndxf>
      <font>
        <sz val="10"/>
        <color auto="1"/>
      </font>
    </ndxf>
  </rcc>
  <rcc rId="13074" sId="3" odxf="1" dxf="1">
    <nc r="AR235">
      <v>0.2</v>
    </nc>
    <odxf>
      <font>
        <sz val="10"/>
        <color auto="1"/>
      </font>
    </odxf>
    <ndxf>
      <font>
        <sz val="10"/>
        <color auto="1"/>
      </font>
    </ndxf>
  </rcc>
  <rcc rId="13075" sId="3" odxf="1" dxf="1">
    <nc r="AS235">
      <v>0.2</v>
    </nc>
    <odxf>
      <font>
        <sz val="10"/>
        <color auto="1"/>
      </font>
    </odxf>
    <ndxf>
      <font>
        <sz val="10"/>
        <color auto="1"/>
      </font>
    </ndxf>
  </rcc>
  <rcc rId="13076" sId="3" odxf="1" dxf="1">
    <nc r="AT235">
      <v>0.2</v>
    </nc>
    <odxf>
      <font>
        <sz val="10"/>
        <color auto="1"/>
      </font>
    </odxf>
    <ndxf>
      <font>
        <sz val="10"/>
        <color auto="1"/>
      </font>
    </ndxf>
  </rcc>
  <rcc rId="13077" sId="3" odxf="1" dxf="1">
    <nc r="AU235">
      <v>0.2</v>
    </nc>
    <odxf>
      <font>
        <sz val="10"/>
        <color auto="1"/>
      </font>
    </odxf>
    <ndxf>
      <font>
        <sz val="10"/>
        <color auto="1"/>
      </font>
    </ndxf>
  </rcc>
  <rcc rId="13078" sId="3" odxf="1" dxf="1">
    <nc r="AV235">
      <v>0.2</v>
    </nc>
    <odxf>
      <font>
        <sz val="10"/>
        <color auto="1"/>
      </font>
    </odxf>
    <ndxf>
      <font>
        <sz val="10"/>
        <color auto="1"/>
      </font>
    </ndxf>
  </rcc>
  <rcc rId="13079" sId="3" odxf="1" dxf="1">
    <nc r="AW235">
      <v>0.2</v>
    </nc>
    <odxf>
      <font>
        <sz val="10"/>
        <color auto="1"/>
      </font>
    </odxf>
    <ndxf>
      <font>
        <sz val="10"/>
        <color auto="1"/>
      </font>
    </ndxf>
  </rcc>
  <rcc rId="13080" sId="3" odxf="1" dxf="1">
    <nc r="AX235">
      <v>0.2</v>
    </nc>
    <odxf>
      <font>
        <sz val="10"/>
        <color auto="1"/>
      </font>
    </odxf>
    <ndxf>
      <font>
        <sz val="10"/>
        <color auto="1"/>
      </font>
    </ndxf>
  </rcc>
  <rcc rId="13081" sId="3" odxf="1" dxf="1">
    <nc r="AY235">
      <v>0.2</v>
    </nc>
    <odxf>
      <font>
        <sz val="10"/>
        <color auto="1"/>
      </font>
    </odxf>
    <ndxf>
      <font>
        <sz val="10"/>
        <color auto="1"/>
      </font>
    </ndxf>
  </rcc>
  <rcc rId="13082" sId="3" odxf="1" dxf="1">
    <nc r="AZ235">
      <v>0.2</v>
    </nc>
    <odxf>
      <font>
        <sz val="10"/>
        <color auto="1"/>
      </font>
    </odxf>
    <ndxf>
      <font>
        <sz val="10"/>
        <color auto="1"/>
      </font>
    </ndxf>
  </rcc>
  <rcc rId="13083" sId="3" odxf="1" dxf="1">
    <nc r="BA2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084" sId="3" odxf="1" dxf="1">
    <nc r="BB235">
      <v>0.2</v>
    </nc>
    <odxf>
      <font>
        <sz val="10"/>
        <color auto="1"/>
      </font>
    </odxf>
    <ndxf>
      <font>
        <sz val="10"/>
        <color auto="1"/>
      </font>
    </ndxf>
  </rcc>
  <rcc rId="13085" sId="3" odxf="1" dxf="1">
    <nc r="BC2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086" sId="3" odxf="1" dxf="1">
    <nc r="BD235">
      <v>0.2</v>
    </nc>
    <odxf>
      <font>
        <sz val="10"/>
        <color auto="1"/>
      </font>
    </odxf>
    <ndxf>
      <font>
        <sz val="10"/>
        <color auto="1"/>
      </font>
    </ndxf>
  </rcc>
  <rcc rId="13087" sId="3" odxf="1" dxf="1">
    <nc r="BE2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088" sId="3" odxf="1" dxf="1">
    <nc r="BF235">
      <v>21.1</v>
    </nc>
    <odxf>
      <font>
        <sz val="10"/>
        <color auto="1"/>
      </font>
    </odxf>
    <ndxf>
      <font>
        <sz val="10"/>
        <color auto="1"/>
      </font>
    </ndxf>
  </rcc>
  <rcc rId="13089" sId="3" odxf="1" dxf="1">
    <nc r="BG235">
      <v>119.6</v>
    </nc>
    <odxf>
      <font>
        <sz val="10"/>
        <color auto="1"/>
      </font>
    </odxf>
    <ndxf>
      <font>
        <sz val="10"/>
        <color auto="1"/>
      </font>
    </ndxf>
  </rcc>
  <rcc rId="13090" sId="3" odxf="1" dxf="1">
    <nc r="BH235">
      <v>0</v>
    </nc>
    <odxf>
      <font>
        <sz val="10"/>
        <color auto="1"/>
      </font>
    </odxf>
    <ndxf>
      <font>
        <sz val="10"/>
        <color auto="1"/>
      </font>
    </ndxf>
  </rcc>
  <rfmt sheetId="3" sqref="A235:XFD235" start="0" length="0">
    <dxf>
      <alignment vertical="center" wrapText="1"/>
    </dxf>
  </rfmt>
  <rfmt sheetId="3" sqref="A236" start="0" length="0">
    <dxf>
      <font>
        <sz val="10"/>
        <color auto="1"/>
      </font>
    </dxf>
  </rfmt>
  <rcc rId="13091" sId="3" odxf="1" dxf="1">
    <oc r="B236" t="inlineStr">
      <is>
        <t>Ninh Thuận</t>
      </is>
    </oc>
    <nc r="B236" t="inlineStr">
      <is>
        <t>Bình Phước</t>
      </is>
    </nc>
    <odxf>
      <font>
        <sz val="10"/>
        <color auto="1"/>
      </font>
    </odxf>
    <ndxf>
      <font>
        <sz val="10"/>
        <color auto="1"/>
      </font>
    </ndxf>
  </rcc>
  <rfmt sheetId="3" sqref="C236" start="0" length="0">
    <dxf>
      <font>
        <sz val="10"/>
        <color auto="1"/>
      </font>
    </dxf>
  </rfmt>
  <rfmt sheetId="3" sqref="D236" start="0" length="0">
    <dxf>
      <font>
        <sz val="10"/>
        <color auto="1"/>
      </font>
    </dxf>
  </rfmt>
  <rcc rId="13092" sId="3" odxf="1" dxf="1">
    <oc r="E236" t="inlineStr">
      <is>
        <t>NMĐMT MỸ SƠN HLV</t>
      </is>
    </oc>
    <nc r="E236" t="inlineStr">
      <is>
        <t>NMĐMT LỘC NINH 5</t>
      </is>
    </nc>
    <odxf>
      <font>
        <sz val="10"/>
        <color auto="1"/>
      </font>
    </odxf>
    <ndxf>
      <font>
        <sz val="10"/>
        <color auto="1"/>
      </font>
    </ndxf>
  </rcc>
  <rfmt sheetId="3" sqref="F236" start="0" length="0">
    <dxf>
      <font>
        <sz val="10"/>
        <color auto="1"/>
      </font>
    </dxf>
  </rfmt>
  <rcc rId="13093" sId="3" odxf="1" dxf="1">
    <nc r="G23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094" sId="3" odxf="1" dxf="1">
    <nc r="H236">
      <v>148.69999999999999</v>
    </nc>
    <odxf>
      <font>
        <sz val="10"/>
        <color auto="1"/>
      </font>
    </odxf>
    <ndxf>
      <font>
        <sz val="10"/>
        <color auto="1"/>
      </font>
    </ndxf>
  </rcc>
  <rfmt sheetId="3" sqref="I236" start="0" length="0">
    <dxf>
      <font>
        <sz val="10"/>
        <color auto="1"/>
      </font>
    </dxf>
  </rfmt>
  <rcc rId="13095" sId="3" odxf="1" dxf="1">
    <nc r="J236">
      <v>0.3</v>
    </nc>
    <odxf>
      <font>
        <sz val="10"/>
        <color auto="1"/>
      </font>
    </odxf>
    <ndxf>
      <font>
        <sz val="10"/>
        <color auto="1"/>
      </font>
    </ndxf>
  </rcc>
  <rcc rId="13096" sId="3" odxf="1" dxf="1">
    <nc r="K236">
      <v>0.3</v>
    </nc>
    <odxf>
      <font>
        <sz val="10"/>
        <color auto="1"/>
      </font>
    </odxf>
    <ndxf>
      <font>
        <sz val="10"/>
        <color auto="1"/>
      </font>
    </ndxf>
  </rcc>
  <rcc rId="13097" sId="3" odxf="1" dxf="1">
    <nc r="L236">
      <v>0.3</v>
    </nc>
    <odxf>
      <font>
        <sz val="10"/>
        <color auto="1"/>
      </font>
    </odxf>
    <ndxf>
      <font>
        <sz val="10"/>
        <color auto="1"/>
      </font>
    </ndxf>
  </rcc>
  <rcc rId="13098" sId="3" odxf="1" dxf="1">
    <nc r="M236">
      <v>0.3</v>
    </nc>
    <odxf>
      <font>
        <sz val="10"/>
        <color auto="1"/>
      </font>
    </odxf>
    <ndxf>
      <font>
        <sz val="10"/>
        <color auto="1"/>
      </font>
    </ndxf>
  </rcc>
  <rcc rId="13099" sId="3" odxf="1" dxf="1">
    <nc r="N236">
      <v>0.3</v>
    </nc>
    <odxf>
      <font>
        <sz val="10"/>
        <color auto="1"/>
      </font>
    </odxf>
    <ndxf>
      <font>
        <sz val="10"/>
        <color auto="1"/>
      </font>
    </ndxf>
  </rcc>
  <rcc rId="13100" sId="3" odxf="1" dxf="1">
    <nc r="O236">
      <v>0.3</v>
    </nc>
    <odxf>
      <font>
        <sz val="10"/>
        <color auto="1"/>
      </font>
    </odxf>
    <ndxf>
      <font>
        <sz val="10"/>
        <color auto="1"/>
      </font>
    </ndxf>
  </rcc>
  <rcc rId="13101" sId="3" odxf="1" dxf="1">
    <nc r="P236">
      <v>0.3</v>
    </nc>
    <odxf>
      <font>
        <sz val="10"/>
        <color auto="1"/>
      </font>
    </odxf>
    <ndxf>
      <font>
        <sz val="10"/>
        <color auto="1"/>
      </font>
    </ndxf>
  </rcc>
  <rcc rId="13102" sId="3" odxf="1" dxf="1">
    <nc r="Q236">
      <v>0.3</v>
    </nc>
    <odxf>
      <font>
        <sz val="10"/>
        <color auto="1"/>
      </font>
    </odxf>
    <ndxf>
      <font>
        <sz val="10"/>
        <color auto="1"/>
      </font>
    </ndxf>
  </rcc>
  <rcc rId="13103" sId="3" odxf="1" dxf="1">
    <nc r="R236">
      <v>0.3</v>
    </nc>
    <odxf>
      <font>
        <sz val="10"/>
        <color auto="1"/>
      </font>
    </odxf>
    <ndxf>
      <font>
        <sz val="10"/>
        <color auto="1"/>
      </font>
    </ndxf>
  </rcc>
  <rcc rId="13104" sId="3" odxf="1" dxf="1">
    <nc r="S236">
      <v>0.3</v>
    </nc>
    <odxf>
      <font>
        <sz val="10"/>
        <color auto="1"/>
      </font>
    </odxf>
    <ndxf>
      <font>
        <sz val="10"/>
        <color auto="1"/>
      </font>
    </ndxf>
  </rcc>
  <rcc rId="13105" sId="3" odxf="1" dxf="1">
    <nc r="T236">
      <v>0.3</v>
    </nc>
    <odxf>
      <font>
        <sz val="10"/>
        <color auto="1"/>
      </font>
    </odxf>
    <ndxf>
      <font>
        <sz val="10"/>
        <color auto="1"/>
      </font>
    </ndxf>
  </rcc>
  <rcc rId="13106" sId="3" odxf="1" dxf="1">
    <nc r="U236">
      <v>0.3</v>
    </nc>
    <odxf>
      <font>
        <sz val="10"/>
        <color auto="1"/>
      </font>
    </odxf>
    <ndxf>
      <font>
        <sz val="10"/>
        <color auto="1"/>
      </font>
    </ndxf>
  </rcc>
  <rcc rId="13107" sId="3" odxf="1" dxf="1">
    <nc r="V236">
      <v>2.8</v>
    </nc>
    <odxf>
      <font>
        <sz val="10"/>
        <color auto="1"/>
      </font>
    </odxf>
    <ndxf>
      <font>
        <sz val="10"/>
        <color auto="1"/>
      </font>
    </ndxf>
  </rcc>
  <rcc rId="13108" sId="3" odxf="1" dxf="1">
    <nc r="W236">
      <v>4.8</v>
    </nc>
    <odxf>
      <font>
        <sz val="10"/>
        <color auto="1"/>
      </font>
    </odxf>
    <ndxf>
      <font>
        <sz val="10"/>
        <color auto="1"/>
      </font>
    </ndxf>
  </rcc>
  <rcc rId="13109" sId="3" odxf="1" dxf="1">
    <nc r="X236">
      <v>6.2</v>
    </nc>
    <odxf>
      <font>
        <sz val="10"/>
        <color auto="1"/>
      </font>
    </odxf>
    <ndxf>
      <font>
        <sz val="10"/>
        <color auto="1"/>
      </font>
    </ndxf>
  </rcc>
  <rcc rId="13110" sId="3" odxf="1" dxf="1">
    <nc r="Y236">
      <v>5.3</v>
    </nc>
    <odxf>
      <font>
        <sz val="10"/>
        <color auto="1"/>
      </font>
    </odxf>
    <ndxf>
      <font>
        <sz val="10"/>
        <color auto="1"/>
      </font>
    </ndxf>
  </rcc>
  <rcc rId="13111" sId="3" odxf="1" dxf="1">
    <nc r="Z236">
      <v>3.8</v>
    </nc>
    <odxf>
      <font>
        <sz val="10"/>
        <color auto="1"/>
      </font>
    </odxf>
    <ndxf>
      <font>
        <sz val="10"/>
        <color auto="1"/>
      </font>
    </ndxf>
  </rcc>
  <rcc rId="13112" sId="3" odxf="1" dxf="1">
    <nc r="AA236">
      <v>8.1999999999999993</v>
    </nc>
    <odxf>
      <font>
        <sz val="10"/>
        <color auto="1"/>
      </font>
    </odxf>
    <ndxf>
      <font>
        <sz val="10"/>
        <color auto="1"/>
      </font>
    </ndxf>
  </rcc>
  <rcc rId="13113" sId="3" odxf="1" dxf="1">
    <nc r="AB236">
      <v>12.5</v>
    </nc>
    <odxf>
      <font>
        <sz val="10"/>
        <color auto="1"/>
      </font>
    </odxf>
    <ndxf>
      <font>
        <sz val="10"/>
        <color auto="1"/>
      </font>
    </ndxf>
  </rcc>
  <rcc rId="13114" sId="3" odxf="1" dxf="1">
    <nc r="AC236">
      <v>21.9</v>
    </nc>
    <odxf>
      <font>
        <sz val="10"/>
        <color auto="1"/>
      </font>
    </odxf>
    <ndxf>
      <font>
        <sz val="10"/>
        <color auto="1"/>
      </font>
    </ndxf>
  </rcc>
  <rcc rId="13115" sId="3" odxf="1" dxf="1">
    <nc r="AD236">
      <v>18</v>
    </nc>
    <odxf>
      <font>
        <sz val="10"/>
        <color auto="1"/>
      </font>
    </odxf>
    <ndxf>
      <font>
        <sz val="10"/>
        <color auto="1"/>
      </font>
    </ndxf>
  </rcc>
  <rcc rId="13116" sId="3" odxf="1" dxf="1">
    <nc r="AE236">
      <v>24.7</v>
    </nc>
    <odxf>
      <font>
        <sz val="10"/>
        <color auto="1"/>
      </font>
    </odxf>
    <ndxf>
      <font>
        <sz val="10"/>
        <color auto="1"/>
      </font>
    </ndxf>
  </rcc>
  <rcc rId="13117" sId="3" odxf="1" dxf="1">
    <nc r="AF236">
      <v>17.5</v>
    </nc>
    <odxf>
      <font>
        <sz val="10"/>
        <color auto="1"/>
      </font>
    </odxf>
    <ndxf>
      <font>
        <sz val="10"/>
        <color auto="1"/>
      </font>
    </ndxf>
  </rcc>
  <rcc rId="13118" sId="3" odxf="1" dxf="1">
    <nc r="AG236">
      <v>22.2</v>
    </nc>
    <odxf>
      <font>
        <sz val="10"/>
        <color auto="1"/>
      </font>
    </odxf>
    <ndxf>
      <font>
        <sz val="10"/>
        <color auto="1"/>
      </font>
    </ndxf>
  </rcc>
  <rcc rId="13119" sId="3" odxf="1" dxf="1">
    <nc r="AH236">
      <v>14.6</v>
    </nc>
    <odxf>
      <font>
        <sz val="10"/>
        <color auto="1"/>
      </font>
    </odxf>
    <ndxf>
      <font>
        <sz val="10"/>
        <color auto="1"/>
      </font>
    </ndxf>
  </rcc>
  <rcc rId="13120" sId="3" odxf="1" dxf="1">
    <nc r="AI236">
      <v>21.2</v>
    </nc>
    <odxf>
      <font>
        <sz val="10"/>
        <color auto="1"/>
      </font>
    </odxf>
    <ndxf>
      <font>
        <sz val="10"/>
        <color auto="1"/>
      </font>
    </ndxf>
  </rcc>
  <rcc rId="13121" sId="3" odxf="1" dxf="1">
    <nc r="AJ236">
      <v>27.1</v>
    </nc>
    <odxf>
      <font>
        <sz val="10"/>
        <color auto="1"/>
      </font>
    </odxf>
    <ndxf>
      <font>
        <sz val="10"/>
        <color auto="1"/>
      </font>
    </ndxf>
  </rcc>
  <rcc rId="13122" sId="3" odxf="1" dxf="1">
    <nc r="AK236">
      <v>35.6</v>
    </nc>
    <odxf>
      <font>
        <sz val="10"/>
        <color auto="1"/>
      </font>
    </odxf>
    <ndxf>
      <font>
        <sz val="10"/>
        <color auto="1"/>
      </font>
    </ndxf>
  </rcc>
  <rcc rId="13123" sId="3" odxf="1" dxf="1">
    <nc r="AL236">
      <v>10.6</v>
    </nc>
    <odxf>
      <font>
        <sz val="10"/>
        <color auto="1"/>
      </font>
    </odxf>
    <ndxf>
      <font>
        <sz val="10"/>
        <color auto="1"/>
      </font>
    </ndxf>
  </rcc>
  <rcc rId="13124" sId="3" odxf="1" dxf="1">
    <nc r="AM236">
      <v>4.3</v>
    </nc>
    <odxf>
      <font>
        <sz val="10"/>
        <color auto="1"/>
      </font>
    </odxf>
    <ndxf>
      <font>
        <sz val="10"/>
        <color auto="1"/>
      </font>
    </ndxf>
  </rcc>
  <rcc rId="13125" sId="3" odxf="1" dxf="1">
    <nc r="AN236">
      <v>7.7</v>
    </nc>
    <odxf>
      <font>
        <sz val="10"/>
        <color auto="1"/>
      </font>
    </odxf>
    <ndxf>
      <font>
        <sz val="10"/>
        <color auto="1"/>
      </font>
    </ndxf>
  </rcc>
  <rcc rId="13126" sId="3" odxf="1" dxf="1">
    <nc r="AO236">
      <v>4.3</v>
    </nc>
    <odxf>
      <font>
        <sz val="10"/>
        <color auto="1"/>
      </font>
    </odxf>
    <ndxf>
      <font>
        <sz val="10"/>
        <color auto="1"/>
      </font>
    </ndxf>
  </rcc>
  <rcc rId="13127" sId="3" odxf="1" dxf="1">
    <nc r="AP236">
      <v>3.9</v>
    </nc>
    <odxf>
      <font>
        <sz val="10"/>
        <color auto="1"/>
      </font>
    </odxf>
    <ndxf>
      <font>
        <sz val="10"/>
        <color auto="1"/>
      </font>
    </ndxf>
  </rcc>
  <rcc rId="13128" sId="3" odxf="1" dxf="1">
    <nc r="AQ236">
      <v>2.4</v>
    </nc>
    <odxf>
      <font>
        <sz val="10"/>
        <color auto="1"/>
      </font>
    </odxf>
    <ndxf>
      <font>
        <sz val="10"/>
        <color auto="1"/>
      </font>
    </ndxf>
  </rcc>
  <rcc rId="13129" sId="3" odxf="1" dxf="1">
    <nc r="AR236">
      <v>0.3</v>
    </nc>
    <odxf>
      <font>
        <sz val="10"/>
        <color auto="1"/>
      </font>
    </odxf>
    <ndxf>
      <font>
        <sz val="10"/>
        <color auto="1"/>
      </font>
    </ndxf>
  </rcc>
  <rcc rId="13130" sId="3" odxf="1" dxf="1">
    <nc r="AS236">
      <v>0.3</v>
    </nc>
    <odxf>
      <font>
        <sz val="10"/>
        <color auto="1"/>
      </font>
    </odxf>
    <ndxf>
      <font>
        <sz val="10"/>
        <color auto="1"/>
      </font>
    </ndxf>
  </rcc>
  <rcc rId="13131" sId="3" odxf="1" dxf="1">
    <nc r="AT236">
      <v>0.3</v>
    </nc>
    <odxf>
      <font>
        <sz val="10"/>
        <color auto="1"/>
      </font>
    </odxf>
    <ndxf>
      <font>
        <sz val="10"/>
        <color auto="1"/>
      </font>
    </ndxf>
  </rcc>
  <rcc rId="13132" sId="3" odxf="1" dxf="1">
    <nc r="AU236">
      <v>0.3</v>
    </nc>
    <odxf>
      <font>
        <sz val="10"/>
        <color auto="1"/>
      </font>
    </odxf>
    <ndxf>
      <font>
        <sz val="10"/>
        <color auto="1"/>
      </font>
    </ndxf>
  </rcc>
  <rcc rId="13133" sId="3" odxf="1" dxf="1">
    <nc r="AV236">
      <v>0.3</v>
    </nc>
    <odxf>
      <font>
        <sz val="10"/>
        <color auto="1"/>
      </font>
    </odxf>
    <ndxf>
      <font>
        <sz val="10"/>
        <color auto="1"/>
      </font>
    </ndxf>
  </rcc>
  <rcc rId="13134" sId="3" odxf="1" dxf="1">
    <nc r="AW236">
      <v>0.3</v>
    </nc>
    <odxf>
      <font>
        <sz val="10"/>
        <color auto="1"/>
      </font>
    </odxf>
    <ndxf>
      <font>
        <sz val="10"/>
        <color auto="1"/>
      </font>
    </ndxf>
  </rcc>
  <rcc rId="13135" sId="3" odxf="1" dxf="1">
    <nc r="AX236">
      <v>0.3</v>
    </nc>
    <odxf>
      <font>
        <sz val="10"/>
        <color auto="1"/>
      </font>
    </odxf>
    <ndxf>
      <font>
        <sz val="10"/>
        <color auto="1"/>
      </font>
    </ndxf>
  </rcc>
  <rcc rId="13136" sId="3" odxf="1" dxf="1">
    <nc r="AY236">
      <v>0.3</v>
    </nc>
    <odxf>
      <font>
        <sz val="10"/>
        <color auto="1"/>
      </font>
    </odxf>
    <ndxf>
      <font>
        <sz val="10"/>
        <color auto="1"/>
      </font>
    </ndxf>
  </rcc>
  <rcc rId="13137" sId="3" odxf="1" dxf="1">
    <nc r="AZ236">
      <v>0.3</v>
    </nc>
    <odxf>
      <font>
        <sz val="10"/>
        <color auto="1"/>
      </font>
    </odxf>
    <ndxf>
      <font>
        <sz val="10"/>
        <color auto="1"/>
      </font>
    </ndxf>
  </rcc>
  <rcc rId="13138" sId="3" odxf="1" dxf="1">
    <nc r="BA2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139" sId="3" odxf="1" dxf="1">
    <nc r="BB236">
      <v>0.3</v>
    </nc>
    <odxf>
      <font>
        <sz val="10"/>
        <color auto="1"/>
      </font>
    </odxf>
    <ndxf>
      <font>
        <sz val="10"/>
        <color auto="1"/>
      </font>
    </ndxf>
  </rcc>
  <rcc rId="13140" sId="3" odxf="1" dxf="1">
    <nc r="BC2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141" sId="3" odxf="1" dxf="1">
    <nc r="BD236">
      <v>0.3</v>
    </nc>
    <odxf>
      <font>
        <sz val="10"/>
        <color auto="1"/>
      </font>
    </odxf>
    <ndxf>
      <font>
        <sz val="10"/>
        <color auto="1"/>
      </font>
    </ndxf>
  </rcc>
  <rcc rId="13142" sId="3" odxf="1" dxf="1">
    <nc r="BE2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143" sId="3" odxf="1" dxf="1">
    <nc r="BF236">
      <v>6.2</v>
    </nc>
    <odxf>
      <font>
        <sz val="10"/>
        <color auto="1"/>
      </font>
    </odxf>
    <ndxf>
      <font>
        <sz val="10"/>
        <color auto="1"/>
      </font>
    </ndxf>
  </rcc>
  <rcc rId="13144" sId="3" odxf="1" dxf="1">
    <nc r="BG236">
      <v>38</v>
    </nc>
    <odxf>
      <font>
        <sz val="10"/>
        <color auto="1"/>
      </font>
    </odxf>
    <ndxf>
      <font>
        <sz val="10"/>
        <color auto="1"/>
      </font>
    </ndxf>
  </rcc>
  <rcc rId="13145" sId="3" odxf="1" dxf="1">
    <nc r="BH236">
      <v>0.3</v>
    </nc>
    <odxf>
      <font>
        <sz val="10"/>
        <color auto="1"/>
      </font>
    </odxf>
    <ndxf>
      <font>
        <sz val="10"/>
        <color auto="1"/>
      </font>
    </ndxf>
  </rcc>
  <rfmt sheetId="3" sqref="A236:XFD236" start="0" length="0">
    <dxf>
      <alignment vertical="center" wrapText="1"/>
    </dxf>
  </rfmt>
  <rfmt sheetId="3" sqref="A237" start="0" length="0">
    <dxf>
      <font>
        <sz val="10"/>
        <color auto="1"/>
      </font>
    </dxf>
  </rfmt>
  <rcc rId="13146" sId="3" odxf="1" dxf="1">
    <oc r="B237" t="inlineStr">
      <is>
        <t>Ninh Thuận</t>
      </is>
    </oc>
    <nc r="B237" t="inlineStr">
      <is>
        <t>Bình Phước</t>
      </is>
    </nc>
    <odxf>
      <font>
        <sz val="10"/>
        <color auto="1"/>
      </font>
    </odxf>
    <ndxf>
      <font>
        <sz val="10"/>
        <color auto="1"/>
      </font>
    </ndxf>
  </rcc>
  <rfmt sheetId="3" sqref="C237" start="0" length="0">
    <dxf>
      <font>
        <sz val="10"/>
        <color auto="1"/>
      </font>
    </dxf>
  </rfmt>
  <rfmt sheetId="3" sqref="D237" start="0" length="0">
    <dxf>
      <font>
        <sz val="10"/>
        <color auto="1"/>
      </font>
    </dxf>
  </rfmt>
  <rcc rId="13147" sId="3" odxf="1" dxf="1">
    <oc r="E237" t="inlineStr">
      <is>
        <t>NMĐMT MỸ SƠN HLV</t>
      </is>
    </oc>
    <nc r="E237" t="inlineStr">
      <is>
        <t>NMĐMT LỘC NINH 5</t>
      </is>
    </nc>
    <odxf>
      <font>
        <sz val="10"/>
        <color auto="1"/>
      </font>
    </odxf>
    <ndxf>
      <font>
        <sz val="10"/>
        <color auto="1"/>
      </font>
    </ndxf>
  </rcc>
  <rfmt sheetId="3" sqref="F237" start="0" length="0">
    <dxf>
      <font>
        <sz val="10"/>
        <color auto="1"/>
      </font>
    </dxf>
  </rfmt>
  <rcc rId="13148" sId="3" odxf="1" dxf="1">
    <nc r="G23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149" sId="3" odxf="1" dxf="1">
    <nc r="H237">
      <v>148.69999999999999</v>
    </nc>
    <odxf>
      <font>
        <sz val="10"/>
        <color auto="1"/>
      </font>
    </odxf>
    <ndxf>
      <font>
        <sz val="10"/>
        <color auto="1"/>
      </font>
    </ndxf>
  </rcc>
  <rfmt sheetId="3" sqref="I237" start="0" length="0">
    <dxf>
      <font>
        <sz val="10"/>
        <color auto="1"/>
      </font>
    </dxf>
  </rfmt>
  <rcc rId="13150" sId="3" odxf="1" dxf="1">
    <nc r="J237">
      <v>-0.2</v>
    </nc>
    <odxf>
      <font>
        <sz val="10"/>
        <color auto="1"/>
      </font>
    </odxf>
    <ndxf>
      <font>
        <sz val="10"/>
        <color auto="1"/>
      </font>
    </ndxf>
  </rcc>
  <rcc rId="13151" sId="3" odxf="1" dxf="1">
    <nc r="K237">
      <v>-0.2</v>
    </nc>
    <odxf>
      <font>
        <sz val="10"/>
        <color auto="1"/>
      </font>
    </odxf>
    <ndxf>
      <font>
        <sz val="10"/>
        <color auto="1"/>
      </font>
    </ndxf>
  </rcc>
  <rcc rId="13152" sId="3" odxf="1" dxf="1">
    <nc r="L237">
      <v>-0.2</v>
    </nc>
    <odxf>
      <font>
        <sz val="10"/>
        <color auto="1"/>
      </font>
    </odxf>
    <ndxf>
      <font>
        <sz val="10"/>
        <color auto="1"/>
      </font>
    </ndxf>
  </rcc>
  <rcc rId="13153" sId="3" odxf="1" dxf="1">
    <nc r="M237">
      <v>-0.2</v>
    </nc>
    <odxf>
      <font>
        <sz val="10"/>
        <color auto="1"/>
      </font>
    </odxf>
    <ndxf>
      <font>
        <sz val="10"/>
        <color auto="1"/>
      </font>
    </ndxf>
  </rcc>
  <rcc rId="13154" sId="3" odxf="1" dxf="1">
    <nc r="N237">
      <v>-0.2</v>
    </nc>
    <odxf>
      <font>
        <sz val="10"/>
        <color auto="1"/>
      </font>
    </odxf>
    <ndxf>
      <font>
        <sz val="10"/>
        <color auto="1"/>
      </font>
    </ndxf>
  </rcc>
  <rcc rId="13155" sId="3" odxf="1" dxf="1">
    <nc r="O237">
      <v>-0.2</v>
    </nc>
    <odxf>
      <font>
        <sz val="10"/>
        <color auto="1"/>
      </font>
    </odxf>
    <ndxf>
      <font>
        <sz val="10"/>
        <color auto="1"/>
      </font>
    </ndxf>
  </rcc>
  <rcc rId="13156" sId="3" odxf="1" dxf="1">
    <nc r="P237">
      <v>-0.2</v>
    </nc>
    <odxf>
      <font>
        <sz val="10"/>
        <color auto="1"/>
      </font>
    </odxf>
    <ndxf>
      <font>
        <sz val="10"/>
        <color auto="1"/>
      </font>
    </ndxf>
  </rcc>
  <rcc rId="13157" sId="3" odxf="1" dxf="1">
    <nc r="Q237">
      <v>-0.2</v>
    </nc>
    <odxf>
      <font>
        <sz val="10"/>
        <color auto="1"/>
      </font>
    </odxf>
    <ndxf>
      <font>
        <sz val="10"/>
        <color auto="1"/>
      </font>
    </ndxf>
  </rcc>
  <rcc rId="13158" sId="3" odxf="1" dxf="1">
    <nc r="R237">
      <v>-0.2</v>
    </nc>
    <odxf>
      <font>
        <sz val="10"/>
        <color auto="1"/>
      </font>
    </odxf>
    <ndxf>
      <font>
        <sz val="10"/>
        <color auto="1"/>
      </font>
    </ndxf>
  </rcc>
  <rcc rId="13159" sId="3" odxf="1" dxf="1">
    <nc r="S237">
      <v>-0.2</v>
    </nc>
    <odxf>
      <font>
        <sz val="10"/>
        <color auto="1"/>
      </font>
    </odxf>
    <ndxf>
      <font>
        <sz val="10"/>
        <color auto="1"/>
      </font>
    </ndxf>
  </rcc>
  <rcc rId="13160" sId="3" odxf="1" dxf="1">
    <nc r="T237">
      <v>-0.2</v>
    </nc>
    <odxf>
      <font>
        <sz val="10"/>
        <color auto="1"/>
      </font>
    </odxf>
    <ndxf>
      <font>
        <sz val="10"/>
        <color auto="1"/>
      </font>
    </ndxf>
  </rcc>
  <rcc rId="13161" sId="3" odxf="1" dxf="1">
    <nc r="U237">
      <v>-0.2</v>
    </nc>
    <odxf>
      <font>
        <sz val="10"/>
        <color auto="1"/>
      </font>
    </odxf>
    <ndxf>
      <font>
        <sz val="10"/>
        <color auto="1"/>
      </font>
    </ndxf>
  </rcc>
  <rcc rId="13162" sId="3" odxf="1" dxf="1">
    <nc r="V237">
      <v>-0.2</v>
    </nc>
    <odxf>
      <font>
        <sz val="10"/>
        <color auto="1"/>
      </font>
    </odxf>
    <ndxf>
      <font>
        <sz val="10"/>
        <color auto="1"/>
      </font>
    </ndxf>
  </rcc>
  <rcc rId="13163" sId="3" odxf="1" dxf="1">
    <nc r="W237">
      <v>-0.2</v>
    </nc>
    <odxf>
      <font>
        <sz val="10"/>
        <color auto="1"/>
      </font>
    </odxf>
    <ndxf>
      <font>
        <sz val="10"/>
        <color auto="1"/>
      </font>
    </ndxf>
  </rcc>
  <rcc rId="13164" sId="3" odxf="1" dxf="1">
    <nc r="X237">
      <v>-0.2</v>
    </nc>
    <odxf>
      <font>
        <sz val="10"/>
        <color auto="1"/>
      </font>
    </odxf>
    <ndxf>
      <font>
        <sz val="10"/>
        <color auto="1"/>
      </font>
    </ndxf>
  </rcc>
  <rcc rId="13165" sId="3" odxf="1" dxf="1">
    <nc r="Y237">
      <v>-0.2</v>
    </nc>
    <odxf>
      <font>
        <sz val="10"/>
        <color auto="1"/>
      </font>
    </odxf>
    <ndxf>
      <font>
        <sz val="10"/>
        <color auto="1"/>
      </font>
    </ndxf>
  </rcc>
  <rcc rId="13166" sId="3" odxf="1" dxf="1">
    <nc r="Z237">
      <v>-0.2</v>
    </nc>
    <odxf>
      <font>
        <sz val="10"/>
        <color auto="1"/>
      </font>
    </odxf>
    <ndxf>
      <font>
        <sz val="10"/>
        <color auto="1"/>
      </font>
    </ndxf>
  </rcc>
  <rcc rId="13167" sId="3" odxf="1" dxf="1">
    <nc r="AA237">
      <v>-0.2</v>
    </nc>
    <odxf>
      <font>
        <sz val="10"/>
        <color auto="1"/>
      </font>
    </odxf>
    <ndxf>
      <font>
        <sz val="10"/>
        <color auto="1"/>
      </font>
    </ndxf>
  </rcc>
  <rcc rId="13168" sId="3" odxf="1" dxf="1">
    <nc r="AB237">
      <v>0.3</v>
    </nc>
    <odxf>
      <font>
        <sz val="10"/>
        <color auto="1"/>
      </font>
    </odxf>
    <ndxf>
      <font>
        <sz val="10"/>
        <color auto="1"/>
      </font>
    </ndxf>
  </rcc>
  <rcc rId="13169" sId="3" odxf="1" dxf="1">
    <nc r="AC237">
      <v>1.3</v>
    </nc>
    <odxf>
      <font>
        <sz val="10"/>
        <color auto="1"/>
      </font>
    </odxf>
    <ndxf>
      <font>
        <sz val="10"/>
        <color auto="1"/>
      </font>
    </ndxf>
  </rcc>
  <rcc rId="13170" sId="3" odxf="1" dxf="1">
    <nc r="AD237">
      <v>2.5</v>
    </nc>
    <odxf>
      <font>
        <sz val="10"/>
        <color auto="1"/>
      </font>
    </odxf>
    <ndxf>
      <font>
        <sz val="10"/>
        <color auto="1"/>
      </font>
    </ndxf>
  </rcc>
  <rcc rId="13171" sId="3" odxf="1" dxf="1">
    <nc r="AE237">
      <v>1.9</v>
    </nc>
    <odxf>
      <font>
        <sz val="10"/>
        <color auto="1"/>
      </font>
    </odxf>
    <ndxf>
      <font>
        <sz val="10"/>
        <color auto="1"/>
      </font>
    </ndxf>
  </rcc>
  <rcc rId="13172" sId="3" odxf="1" dxf="1">
    <nc r="AF237">
      <v>1</v>
    </nc>
    <odxf>
      <font>
        <sz val="10"/>
        <color auto="1"/>
      </font>
    </odxf>
    <ndxf>
      <font>
        <sz val="10"/>
        <color auto="1"/>
      </font>
    </ndxf>
  </rcc>
  <rcc rId="13173" sId="3" odxf="1" dxf="1">
    <nc r="AG237">
      <v>1.5</v>
    </nc>
    <odxf>
      <font>
        <sz val="10"/>
        <color auto="1"/>
      </font>
    </odxf>
    <ndxf>
      <font>
        <sz val="10"/>
        <color auto="1"/>
      </font>
    </ndxf>
  </rcc>
  <rcc rId="13174" sId="3" odxf="1" dxf="1">
    <nc r="AH237">
      <v>0.5</v>
    </nc>
    <odxf>
      <font>
        <sz val="10"/>
        <color auto="1"/>
      </font>
    </odxf>
    <ndxf>
      <font>
        <sz val="10"/>
        <color auto="1"/>
      </font>
    </ndxf>
  </rcc>
  <rcc rId="13175" sId="3" odxf="1" dxf="1">
    <nc r="AI237">
      <v>1.5</v>
    </nc>
    <odxf>
      <font>
        <sz val="10"/>
        <color auto="1"/>
      </font>
    </odxf>
    <ndxf>
      <font>
        <sz val="10"/>
        <color auto="1"/>
      </font>
    </ndxf>
  </rcc>
  <rcc rId="13176" sId="3" odxf="1" dxf="1">
    <nc r="AJ237">
      <v>2.5</v>
    </nc>
    <odxf>
      <font>
        <sz val="10"/>
        <color auto="1"/>
      </font>
    </odxf>
    <ndxf>
      <font>
        <sz val="10"/>
        <color auto="1"/>
      </font>
    </ndxf>
  </rcc>
  <rcc rId="13177" sId="3" odxf="1" dxf="1">
    <nc r="AK237">
      <v>4.4000000000000004</v>
    </nc>
    <odxf>
      <font>
        <sz val="10"/>
        <color auto="1"/>
      </font>
    </odxf>
    <ndxf>
      <font>
        <sz val="10"/>
        <color auto="1"/>
      </font>
    </ndxf>
  </rcc>
  <rcc rId="13178" sId="3" odxf="1" dxf="1">
    <nc r="AL237">
      <v>0</v>
    </nc>
    <odxf>
      <font>
        <sz val="10"/>
        <color auto="1"/>
      </font>
    </odxf>
    <ndxf>
      <font>
        <sz val="10"/>
        <color auto="1"/>
      </font>
    </ndxf>
  </rcc>
  <rcc rId="13179" sId="3" odxf="1" dxf="1">
    <nc r="AM237">
      <v>0</v>
    </nc>
    <odxf>
      <font>
        <sz val="10"/>
        <color auto="1"/>
      </font>
    </odxf>
    <ndxf>
      <font>
        <sz val="10"/>
        <color auto="1"/>
      </font>
    </ndxf>
  </rcc>
  <rcc rId="13180" sId="3" odxf="1" dxf="1">
    <nc r="AN237">
      <v>0</v>
    </nc>
    <odxf>
      <font>
        <sz val="10"/>
        <color auto="1"/>
      </font>
    </odxf>
    <ndxf>
      <font>
        <sz val="10"/>
        <color auto="1"/>
      </font>
    </ndxf>
  </rcc>
  <rcc rId="13181" sId="3" odxf="1" dxf="1">
    <nc r="AO237">
      <v>0</v>
    </nc>
    <odxf>
      <font>
        <sz val="10"/>
        <color auto="1"/>
      </font>
    </odxf>
    <ndxf>
      <font>
        <sz val="10"/>
        <color auto="1"/>
      </font>
    </ndxf>
  </rcc>
  <rcc rId="13182" sId="3" odxf="1" dxf="1">
    <nc r="AP237">
      <v>0</v>
    </nc>
    <odxf>
      <font>
        <sz val="10"/>
        <color auto="1"/>
      </font>
    </odxf>
    <ndxf>
      <font>
        <sz val="10"/>
        <color auto="1"/>
      </font>
    </ndxf>
  </rcc>
  <rcc rId="13183" sId="3" odxf="1" dxf="1">
    <nc r="AQ237">
      <v>0</v>
    </nc>
    <odxf>
      <font>
        <sz val="10"/>
        <color auto="1"/>
      </font>
    </odxf>
    <ndxf>
      <font>
        <sz val="10"/>
        <color auto="1"/>
      </font>
    </ndxf>
  </rcc>
  <rcc rId="13184" sId="3" odxf="1" dxf="1">
    <nc r="AR237">
      <v>0</v>
    </nc>
    <odxf>
      <font>
        <sz val="10"/>
        <color auto="1"/>
      </font>
    </odxf>
    <ndxf>
      <font>
        <sz val="10"/>
        <color auto="1"/>
      </font>
    </ndxf>
  </rcc>
  <rcc rId="13185" sId="3" odxf="1" dxf="1">
    <nc r="AS237">
      <v>0</v>
    </nc>
    <odxf>
      <font>
        <sz val="10"/>
        <color auto="1"/>
      </font>
    </odxf>
    <ndxf>
      <font>
        <sz val="10"/>
        <color auto="1"/>
      </font>
    </ndxf>
  </rcc>
  <rcc rId="13186" sId="3" odxf="1" dxf="1">
    <nc r="AT237">
      <v>0</v>
    </nc>
    <odxf>
      <font>
        <sz val="10"/>
        <color auto="1"/>
      </font>
    </odxf>
    <ndxf>
      <font>
        <sz val="10"/>
        <color auto="1"/>
      </font>
    </ndxf>
  </rcc>
  <rcc rId="13187" sId="3" odxf="1" dxf="1">
    <nc r="AU237">
      <v>0</v>
    </nc>
    <odxf>
      <font>
        <sz val="10"/>
        <color auto="1"/>
      </font>
    </odxf>
    <ndxf>
      <font>
        <sz val="10"/>
        <color auto="1"/>
      </font>
    </ndxf>
  </rcc>
  <rcc rId="13188" sId="3" odxf="1" dxf="1">
    <nc r="AV237">
      <v>0</v>
    </nc>
    <odxf>
      <font>
        <sz val="10"/>
        <color auto="1"/>
      </font>
    </odxf>
    <ndxf>
      <font>
        <sz val="10"/>
        <color auto="1"/>
      </font>
    </ndxf>
  </rcc>
  <rcc rId="13189" sId="3" odxf="1" dxf="1">
    <nc r="AW237">
      <v>0</v>
    </nc>
    <odxf>
      <font>
        <sz val="10"/>
        <color auto="1"/>
      </font>
    </odxf>
    <ndxf>
      <font>
        <sz val="10"/>
        <color auto="1"/>
      </font>
    </ndxf>
  </rcc>
  <rcc rId="13190" sId="3" odxf="1" dxf="1">
    <nc r="AX237">
      <v>0</v>
    </nc>
    <odxf>
      <font>
        <sz val="10"/>
        <color auto="1"/>
      </font>
    </odxf>
    <ndxf>
      <font>
        <sz val="10"/>
        <color auto="1"/>
      </font>
    </ndxf>
  </rcc>
  <rcc rId="13191" sId="3" odxf="1" dxf="1">
    <nc r="AY237">
      <v>0</v>
    </nc>
    <odxf>
      <font>
        <sz val="10"/>
        <color auto="1"/>
      </font>
    </odxf>
    <ndxf>
      <font>
        <sz val="10"/>
        <color auto="1"/>
      </font>
    </ndxf>
  </rcc>
  <rcc rId="13192" sId="3" odxf="1" dxf="1">
    <nc r="AZ237">
      <v>0</v>
    </nc>
    <odxf>
      <font>
        <sz val="10"/>
        <color auto="1"/>
      </font>
    </odxf>
    <ndxf>
      <font>
        <sz val="10"/>
        <color auto="1"/>
      </font>
    </ndxf>
  </rcc>
  <rcc rId="13193" sId="3" odxf="1" dxf="1">
    <nc r="BA2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194" sId="3" odxf="1" dxf="1">
    <nc r="BB237">
      <v>0</v>
    </nc>
    <odxf>
      <font>
        <sz val="10"/>
        <color auto="1"/>
      </font>
    </odxf>
    <ndxf>
      <font>
        <sz val="10"/>
        <color auto="1"/>
      </font>
    </ndxf>
  </rcc>
  <rcc rId="13195" sId="3" odxf="1" dxf="1">
    <nc r="BC2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196" sId="3" odxf="1" dxf="1">
    <nc r="BD237">
      <v>0</v>
    </nc>
    <odxf>
      <font>
        <sz val="10"/>
        <color auto="1"/>
      </font>
    </odxf>
    <ndxf>
      <font>
        <sz val="10"/>
        <color auto="1"/>
      </font>
    </ndxf>
  </rcc>
  <rcc rId="13197" sId="3" odxf="1" dxf="1">
    <nc r="BE2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198" sId="3" odxf="1" dxf="1">
    <nc r="BF237">
      <v>6.2</v>
    </nc>
    <odxf>
      <font>
        <sz val="10"/>
        <color auto="1"/>
      </font>
    </odxf>
    <ndxf>
      <font>
        <sz val="10"/>
        <color auto="1"/>
      </font>
    </ndxf>
  </rcc>
  <rcc rId="13199" sId="3" odxf="1" dxf="1">
    <nc r="BG237">
      <v>38</v>
    </nc>
    <odxf>
      <font>
        <sz val="10"/>
        <color auto="1"/>
      </font>
    </odxf>
    <ndxf>
      <font>
        <sz val="10"/>
        <color auto="1"/>
      </font>
    </ndxf>
  </rcc>
  <rcc rId="13200" sId="3" odxf="1" dxf="1">
    <nc r="BH237">
      <v>0.3</v>
    </nc>
    <odxf>
      <font>
        <sz val="10"/>
        <color auto="1"/>
      </font>
    </odxf>
    <ndxf>
      <font>
        <sz val="10"/>
        <color auto="1"/>
      </font>
    </ndxf>
  </rcc>
  <rfmt sheetId="3" sqref="A237:XFD237" start="0" length="0">
    <dxf>
      <alignment vertical="center" wrapText="1"/>
    </dxf>
  </rfmt>
  <rfmt sheetId="3" sqref="A238" start="0" length="0">
    <dxf>
      <font>
        <sz val="10"/>
        <color auto="1"/>
      </font>
    </dxf>
  </rfmt>
  <rfmt sheetId="3" sqref="B238" start="0" length="0">
    <dxf>
      <font>
        <sz val="10"/>
        <color auto="1"/>
      </font>
    </dxf>
  </rfmt>
  <rfmt sheetId="3" sqref="C238" start="0" length="0">
    <dxf>
      <font>
        <sz val="10"/>
        <color auto="1"/>
      </font>
    </dxf>
  </rfmt>
  <rfmt sheetId="3" sqref="D238" start="0" length="0">
    <dxf>
      <font>
        <sz val="10"/>
        <color auto="1"/>
      </font>
    </dxf>
  </rfmt>
  <rcc rId="13201" sId="3" odxf="1" dxf="1">
    <oc r="E238" t="inlineStr">
      <is>
        <t>NMĐMT NHỊ HÀ</t>
      </is>
    </oc>
    <nc r="E238" t="inlineStr">
      <is>
        <t>NMĐMT MỸ SƠN HLV</t>
      </is>
    </nc>
    <odxf>
      <font>
        <sz val="10"/>
        <color auto="1"/>
      </font>
    </odxf>
    <ndxf>
      <font>
        <sz val="10"/>
        <color auto="1"/>
      </font>
    </ndxf>
  </rcc>
  <rfmt sheetId="3" sqref="F238" start="0" length="0">
    <dxf>
      <font>
        <sz val="10"/>
        <color auto="1"/>
      </font>
    </dxf>
  </rfmt>
  <rcc rId="13202" sId="3" odxf="1" dxf="1">
    <nc r="G23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203" sId="3" odxf="1" dxf="1">
    <nc r="H238">
      <v>206</v>
    </nc>
    <odxf>
      <font>
        <sz val="10"/>
        <color auto="1"/>
      </font>
    </odxf>
    <ndxf>
      <font>
        <sz val="10"/>
        <color auto="1"/>
      </font>
    </ndxf>
  </rcc>
  <rfmt sheetId="3" sqref="I238" start="0" length="0">
    <dxf>
      <font>
        <sz val="10"/>
        <color auto="1"/>
      </font>
    </dxf>
  </rfmt>
  <rcc rId="13204" sId="3" odxf="1" dxf="1">
    <nc r="J238">
      <v>0.3</v>
    </nc>
    <odxf>
      <font>
        <sz val="10"/>
        <color auto="1"/>
      </font>
    </odxf>
    <ndxf>
      <font>
        <sz val="10"/>
        <color auto="1"/>
      </font>
    </ndxf>
  </rcc>
  <rcc rId="13205" sId="3" odxf="1" dxf="1">
    <nc r="K238">
      <v>0.3</v>
    </nc>
    <odxf>
      <font>
        <sz val="10"/>
        <color auto="1"/>
      </font>
    </odxf>
    <ndxf>
      <font>
        <sz val="10"/>
        <color auto="1"/>
      </font>
    </ndxf>
  </rcc>
  <rcc rId="13206" sId="3" odxf="1" dxf="1">
    <nc r="L238">
      <v>0.3</v>
    </nc>
    <odxf>
      <font>
        <sz val="10"/>
        <color auto="1"/>
      </font>
    </odxf>
    <ndxf>
      <font>
        <sz val="10"/>
        <color auto="1"/>
      </font>
    </ndxf>
  </rcc>
  <rcc rId="13207" sId="3" odxf="1" dxf="1">
    <nc r="M238">
      <v>0.3</v>
    </nc>
    <odxf>
      <font>
        <sz val="10"/>
        <color auto="1"/>
      </font>
    </odxf>
    <ndxf>
      <font>
        <sz val="10"/>
        <color auto="1"/>
      </font>
    </ndxf>
  </rcc>
  <rcc rId="13208" sId="3" odxf="1" dxf="1">
    <nc r="N238">
      <v>0.3</v>
    </nc>
    <odxf>
      <font>
        <sz val="10"/>
        <color auto="1"/>
      </font>
    </odxf>
    <ndxf>
      <font>
        <sz val="10"/>
        <color auto="1"/>
      </font>
    </ndxf>
  </rcc>
  <rcc rId="13209" sId="3" odxf="1" dxf="1">
    <nc r="O238">
      <v>0.3</v>
    </nc>
    <odxf>
      <font>
        <sz val="10"/>
        <color auto="1"/>
      </font>
    </odxf>
    <ndxf>
      <font>
        <sz val="10"/>
        <color auto="1"/>
      </font>
    </ndxf>
  </rcc>
  <rcc rId="13210" sId="3" odxf="1" dxf="1">
    <nc r="P238">
      <v>0.3</v>
    </nc>
    <odxf>
      <font>
        <sz val="10"/>
        <color auto="1"/>
      </font>
    </odxf>
    <ndxf>
      <font>
        <sz val="10"/>
        <color auto="1"/>
      </font>
    </ndxf>
  </rcc>
  <rcc rId="13211" sId="3" odxf="1" dxf="1">
    <nc r="Q238">
      <v>0.3</v>
    </nc>
    <odxf>
      <font>
        <sz val="10"/>
        <color auto="1"/>
      </font>
    </odxf>
    <ndxf>
      <font>
        <sz val="10"/>
        <color auto="1"/>
      </font>
    </ndxf>
  </rcc>
  <rcc rId="13212" sId="3" odxf="1" dxf="1">
    <nc r="R238">
      <v>0.3</v>
    </nc>
    <odxf>
      <font>
        <sz val="10"/>
        <color auto="1"/>
      </font>
    </odxf>
    <ndxf>
      <font>
        <sz val="10"/>
        <color auto="1"/>
      </font>
    </ndxf>
  </rcc>
  <rcc rId="13213" sId="3" odxf="1" dxf="1">
    <nc r="S238">
      <v>0.3</v>
    </nc>
    <odxf>
      <font>
        <sz val="10"/>
        <color auto="1"/>
      </font>
    </odxf>
    <ndxf>
      <font>
        <sz val="10"/>
        <color auto="1"/>
      </font>
    </ndxf>
  </rcc>
  <rcc rId="13214" sId="3" odxf="1" dxf="1">
    <nc r="T238">
      <v>0.3</v>
    </nc>
    <odxf>
      <font>
        <sz val="10"/>
        <color auto="1"/>
      </font>
    </odxf>
    <ndxf>
      <font>
        <sz val="10"/>
        <color auto="1"/>
      </font>
    </ndxf>
  </rcc>
  <rcc rId="13215" sId="3" odxf="1" dxf="1">
    <nc r="U238">
      <v>0.3</v>
    </nc>
    <odxf>
      <font>
        <sz val="10"/>
        <color auto="1"/>
      </font>
    </odxf>
    <ndxf>
      <font>
        <sz val="10"/>
        <color auto="1"/>
      </font>
    </ndxf>
  </rcc>
  <rcc rId="13216" sId="3" odxf="1" dxf="1">
    <nc r="V238">
      <v>0.3</v>
    </nc>
    <odxf>
      <font>
        <sz val="10"/>
        <color auto="1"/>
      </font>
    </odxf>
    <ndxf>
      <font>
        <sz val="10"/>
        <color auto="1"/>
      </font>
    </ndxf>
  </rcc>
  <rcc rId="13217" sId="3" odxf="1" dxf="1">
    <nc r="W238">
      <v>7.3</v>
    </nc>
    <odxf>
      <font>
        <sz val="10"/>
        <color auto="1"/>
      </font>
    </odxf>
    <ndxf>
      <font>
        <sz val="10"/>
        <color auto="1"/>
      </font>
    </ndxf>
  </rcc>
  <rcc rId="13218" sId="3" odxf="1" dxf="1">
    <nc r="X238">
      <v>4.3</v>
    </nc>
    <odxf>
      <font>
        <sz val="10"/>
        <color auto="1"/>
      </font>
    </odxf>
    <ndxf>
      <font>
        <sz val="10"/>
        <color auto="1"/>
      </font>
    </ndxf>
  </rcc>
  <rcc rId="13219" sId="3" odxf="1" dxf="1">
    <nc r="Y238">
      <v>8.3000000000000007</v>
    </nc>
    <odxf>
      <font>
        <sz val="10"/>
        <color auto="1"/>
      </font>
    </odxf>
    <ndxf>
      <font>
        <sz val="10"/>
        <color auto="1"/>
      </font>
    </ndxf>
  </rcc>
  <rcc rId="13220" sId="3" odxf="1" dxf="1">
    <nc r="Z238">
      <v>28.3</v>
    </nc>
    <odxf>
      <font>
        <sz val="10"/>
        <color auto="1"/>
      </font>
    </odxf>
    <ndxf>
      <font>
        <sz val="10"/>
        <color auto="1"/>
      </font>
    </ndxf>
  </rcc>
  <rcc rId="13221" sId="3" odxf="1" dxf="1">
    <nc r="AA238">
      <v>29.3</v>
    </nc>
    <odxf>
      <font>
        <sz val="10"/>
        <color auto="1"/>
      </font>
    </odxf>
    <ndxf>
      <font>
        <sz val="10"/>
        <color auto="1"/>
      </font>
    </ndxf>
  </rcc>
  <rcc rId="13222" sId="3" odxf="1" dxf="1">
    <nc r="AB238">
      <v>19.3</v>
    </nc>
    <odxf>
      <font>
        <sz val="10"/>
        <color auto="1"/>
      </font>
    </odxf>
    <ndxf>
      <font>
        <sz val="10"/>
        <color auto="1"/>
      </font>
    </ndxf>
  </rcc>
  <rcc rId="13223" sId="3" odxf="1" dxf="1">
    <nc r="AC238">
      <v>22.3</v>
    </nc>
    <odxf>
      <font>
        <sz val="10"/>
        <color auto="1"/>
      </font>
    </odxf>
    <ndxf>
      <font>
        <sz val="10"/>
        <color auto="1"/>
      </font>
    </ndxf>
  </rcc>
  <rcc rId="13224" sId="3" odxf="1" dxf="1">
    <nc r="AD238">
      <v>18.3</v>
    </nc>
    <odxf>
      <font>
        <sz val="10"/>
        <color auto="1"/>
      </font>
    </odxf>
    <ndxf>
      <font>
        <sz val="10"/>
        <color auto="1"/>
      </font>
    </ndxf>
  </rcc>
  <rcc rId="13225" sId="3" odxf="1" dxf="1">
    <nc r="AE238">
      <v>34.9</v>
    </nc>
    <odxf>
      <font>
        <sz val="10"/>
        <color auto="1"/>
      </font>
    </odxf>
    <ndxf>
      <font>
        <sz val="10"/>
        <color auto="1"/>
      </font>
    </ndxf>
  </rcc>
  <rcc rId="13226" sId="3" odxf="1" dxf="1">
    <nc r="AF238">
      <v>26.2</v>
    </nc>
    <odxf>
      <font>
        <sz val="10"/>
        <color auto="1"/>
      </font>
    </odxf>
    <ndxf>
      <font>
        <sz val="10"/>
        <color auto="1"/>
      </font>
    </ndxf>
  </rcc>
  <rcc rId="13227" sId="3" odxf="1" dxf="1">
    <nc r="AG238">
      <v>18.2</v>
    </nc>
    <odxf>
      <font>
        <sz val="10"/>
        <color auto="1"/>
      </font>
    </odxf>
    <ndxf>
      <font>
        <sz val="10"/>
        <color auto="1"/>
      </font>
    </ndxf>
  </rcc>
  <rcc rId="13228" sId="3" odxf="1" dxf="1">
    <nc r="AH238">
      <v>18.2</v>
    </nc>
    <odxf>
      <font>
        <sz val="10"/>
        <color auto="1"/>
      </font>
    </odxf>
    <ndxf>
      <font>
        <sz val="10"/>
        <color auto="1"/>
      </font>
    </ndxf>
  </rcc>
  <rcc rId="13229" sId="3" odxf="1" dxf="1">
    <nc r="AI238">
      <v>40.5</v>
    </nc>
    <odxf>
      <font>
        <sz val="10"/>
        <color auto="1"/>
      </font>
    </odxf>
    <ndxf>
      <font>
        <sz val="10"/>
        <color auto="1"/>
      </font>
    </ndxf>
  </rcc>
  <rcc rId="13230" sId="3" odxf="1" dxf="1">
    <nc r="AJ238">
      <v>38.5</v>
    </nc>
    <odxf>
      <font>
        <sz val="10"/>
        <color auto="1"/>
      </font>
    </odxf>
    <ndxf>
      <font>
        <sz val="10"/>
        <color auto="1"/>
      </font>
    </ndxf>
  </rcc>
  <rcc rId="13231" sId="3" odxf="1" dxf="1">
    <nc r="AK238">
      <v>34.5</v>
    </nc>
    <odxf>
      <font>
        <sz val="10"/>
        <color auto="1"/>
      </font>
    </odxf>
    <ndxf>
      <font>
        <sz val="10"/>
        <color auto="1"/>
      </font>
    </ndxf>
  </rcc>
  <rcc rId="13232" sId="3" odxf="1" dxf="1">
    <nc r="AL238">
      <v>23.4</v>
    </nc>
    <odxf>
      <font>
        <sz val="10"/>
        <color auto="1"/>
      </font>
    </odxf>
    <ndxf>
      <font>
        <sz val="10"/>
        <color auto="1"/>
      </font>
    </ndxf>
  </rcc>
  <rcc rId="13233" sId="3" odxf="1" dxf="1">
    <nc r="AM238">
      <v>13.3</v>
    </nc>
    <odxf>
      <font>
        <sz val="10"/>
        <color auto="1"/>
      </font>
    </odxf>
    <ndxf>
      <font>
        <sz val="10"/>
        <color auto="1"/>
      </font>
    </ndxf>
  </rcc>
  <rcc rId="13234" sId="3" odxf="1" dxf="1">
    <nc r="AN238">
      <v>9.3000000000000007</v>
    </nc>
    <odxf>
      <font>
        <sz val="10"/>
        <color auto="1"/>
      </font>
    </odxf>
    <ndxf>
      <font>
        <sz val="10"/>
        <color auto="1"/>
      </font>
    </ndxf>
  </rcc>
  <rcc rId="13235" sId="3" odxf="1" dxf="1">
    <nc r="AO238">
      <v>10.3</v>
    </nc>
    <odxf>
      <font>
        <sz val="10"/>
        <color auto="1"/>
      </font>
    </odxf>
    <ndxf>
      <font>
        <sz val="10"/>
        <color auto="1"/>
      </font>
    </ndxf>
  </rcc>
  <rcc rId="13236" sId="3" odxf="1" dxf="1">
    <nc r="AP238">
      <v>9.3000000000000007</v>
    </nc>
    <odxf>
      <font>
        <sz val="10"/>
        <color auto="1"/>
      </font>
    </odxf>
    <ndxf>
      <font>
        <sz val="10"/>
        <color auto="1"/>
      </font>
    </ndxf>
  </rcc>
  <rcc rId="13237" sId="3" odxf="1" dxf="1">
    <nc r="AQ238">
      <v>1.3</v>
    </nc>
    <odxf>
      <font>
        <sz val="10"/>
        <color auto="1"/>
      </font>
    </odxf>
    <ndxf>
      <font>
        <sz val="10"/>
        <color auto="1"/>
      </font>
    </ndxf>
  </rcc>
  <rcc rId="13238" sId="3" odxf="1" dxf="1">
    <nc r="AR238">
      <v>0.3</v>
    </nc>
    <odxf>
      <font>
        <sz val="10"/>
        <color auto="1"/>
      </font>
    </odxf>
    <ndxf>
      <font>
        <sz val="10"/>
        <color auto="1"/>
      </font>
    </ndxf>
  </rcc>
  <rcc rId="13239" sId="3" odxf="1" dxf="1">
    <nc r="AS238">
      <v>0.3</v>
    </nc>
    <odxf>
      <font>
        <sz val="10"/>
        <color auto="1"/>
      </font>
    </odxf>
    <ndxf>
      <font>
        <sz val="10"/>
        <color auto="1"/>
      </font>
    </ndxf>
  </rcc>
  <rcc rId="13240" sId="3" odxf="1" dxf="1">
    <nc r="AT238">
      <v>0.3</v>
    </nc>
    <odxf>
      <font>
        <sz val="10"/>
        <color auto="1"/>
      </font>
    </odxf>
    <ndxf>
      <font>
        <sz val="10"/>
        <color auto="1"/>
      </font>
    </ndxf>
  </rcc>
  <rcc rId="13241" sId="3" odxf="1" dxf="1">
    <nc r="AU238">
      <v>0.3</v>
    </nc>
    <odxf>
      <font>
        <sz val="10"/>
        <color auto="1"/>
      </font>
    </odxf>
    <ndxf>
      <font>
        <sz val="10"/>
        <color auto="1"/>
      </font>
    </ndxf>
  </rcc>
  <rcc rId="13242" sId="3" odxf="1" dxf="1">
    <nc r="AV238">
      <v>0.3</v>
    </nc>
    <odxf>
      <font>
        <sz val="10"/>
        <color auto="1"/>
      </font>
    </odxf>
    <ndxf>
      <font>
        <sz val="10"/>
        <color auto="1"/>
      </font>
    </ndxf>
  </rcc>
  <rcc rId="13243" sId="3" odxf="1" dxf="1">
    <nc r="AW238">
      <v>0.3</v>
    </nc>
    <odxf>
      <font>
        <sz val="10"/>
        <color auto="1"/>
      </font>
    </odxf>
    <ndxf>
      <font>
        <sz val="10"/>
        <color auto="1"/>
      </font>
    </ndxf>
  </rcc>
  <rcc rId="13244" sId="3" odxf="1" dxf="1">
    <nc r="AX238">
      <v>0.3</v>
    </nc>
    <odxf>
      <font>
        <sz val="10"/>
        <color auto="1"/>
      </font>
    </odxf>
    <ndxf>
      <font>
        <sz val="10"/>
        <color auto="1"/>
      </font>
    </ndxf>
  </rcc>
  <rcc rId="13245" sId="3" odxf="1" dxf="1">
    <nc r="AY238">
      <v>0.3</v>
    </nc>
    <odxf>
      <font>
        <sz val="10"/>
        <color auto="1"/>
      </font>
    </odxf>
    <ndxf>
      <font>
        <sz val="10"/>
        <color auto="1"/>
      </font>
    </ndxf>
  </rcc>
  <rcc rId="13246" sId="3" odxf="1" dxf="1">
    <nc r="AZ238">
      <v>0.3</v>
    </nc>
    <odxf>
      <font>
        <sz val="10"/>
        <color auto="1"/>
      </font>
    </odxf>
    <ndxf>
      <font>
        <sz val="10"/>
        <color auto="1"/>
      </font>
    </ndxf>
  </rcc>
  <rcc rId="13247" sId="3" odxf="1" dxf="1">
    <nc r="BA2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248" sId="3" odxf="1" dxf="1">
    <nc r="BB238">
      <v>0.3</v>
    </nc>
    <odxf>
      <font>
        <sz val="10"/>
        <color auto="1"/>
      </font>
    </odxf>
    <ndxf>
      <font>
        <sz val="10"/>
        <color auto="1"/>
      </font>
    </ndxf>
  </rcc>
  <rcc rId="13249" sId="3" odxf="1" dxf="1">
    <nc r="BC2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250" sId="3" odxf="1" dxf="1">
    <nc r="BD238">
      <v>0.3</v>
    </nc>
    <odxf>
      <font>
        <sz val="10"/>
        <color auto="1"/>
      </font>
    </odxf>
    <ndxf>
      <font>
        <sz val="10"/>
        <color auto="1"/>
      </font>
    </ndxf>
  </rcc>
  <rcc rId="13251" sId="3" odxf="1" dxf="1">
    <nc r="BE2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252" sId="3" odxf="1" dxf="1">
    <nc r="BF238">
      <v>8.6</v>
    </nc>
    <odxf>
      <font>
        <sz val="10"/>
        <color auto="1"/>
      </font>
    </odxf>
    <ndxf>
      <font>
        <sz val="10"/>
        <color auto="1"/>
      </font>
    </ndxf>
  </rcc>
  <rcc rId="13253" sId="3" odxf="1" dxf="1">
    <nc r="BG238">
      <v>40.5</v>
    </nc>
    <odxf>
      <font>
        <sz val="10"/>
        <color auto="1"/>
      </font>
    </odxf>
    <ndxf>
      <font>
        <sz val="10"/>
        <color auto="1"/>
      </font>
    </ndxf>
  </rcc>
  <rcc rId="13254" sId="3" odxf="1" dxf="1">
    <nc r="BH238">
      <v>0.3</v>
    </nc>
    <odxf>
      <font>
        <sz val="10"/>
        <color auto="1"/>
      </font>
    </odxf>
    <ndxf>
      <font>
        <sz val="10"/>
        <color auto="1"/>
      </font>
    </ndxf>
  </rcc>
  <rfmt sheetId="3" sqref="A238:XFD238" start="0" length="0">
    <dxf>
      <alignment vertical="center" wrapText="1"/>
    </dxf>
  </rfmt>
  <rfmt sheetId="3" sqref="A239" start="0" length="0">
    <dxf>
      <font>
        <sz val="10"/>
        <color auto="1"/>
      </font>
    </dxf>
  </rfmt>
  <rfmt sheetId="3" sqref="B239" start="0" length="0">
    <dxf>
      <font>
        <sz val="10"/>
        <color auto="1"/>
      </font>
    </dxf>
  </rfmt>
  <rfmt sheetId="3" sqref="C239" start="0" length="0">
    <dxf>
      <font>
        <sz val="10"/>
        <color auto="1"/>
      </font>
    </dxf>
  </rfmt>
  <rfmt sheetId="3" sqref="D239" start="0" length="0">
    <dxf>
      <font>
        <sz val="10"/>
        <color auto="1"/>
      </font>
    </dxf>
  </rfmt>
  <rcc rId="13255" sId="3" odxf="1" dxf="1">
    <oc r="E239" t="inlineStr">
      <is>
        <t>NMĐMT NHỊ HÀ</t>
      </is>
    </oc>
    <nc r="E239" t="inlineStr">
      <is>
        <t>NMĐMT MỸ SƠN HLV</t>
      </is>
    </nc>
    <odxf>
      <font>
        <sz val="10"/>
        <color auto="1"/>
      </font>
    </odxf>
    <ndxf>
      <font>
        <sz val="10"/>
        <color auto="1"/>
      </font>
    </ndxf>
  </rcc>
  <rfmt sheetId="3" sqref="F239" start="0" length="0">
    <dxf>
      <font>
        <sz val="10"/>
        <color auto="1"/>
      </font>
    </dxf>
  </rfmt>
  <rcc rId="13256" sId="3" odxf="1" dxf="1">
    <nc r="G23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257" sId="3" odxf="1" dxf="1">
    <nc r="H239">
      <v>206</v>
    </nc>
    <odxf>
      <font>
        <sz val="10"/>
        <color auto="1"/>
      </font>
    </odxf>
    <ndxf>
      <font>
        <sz val="10"/>
        <color auto="1"/>
      </font>
    </ndxf>
  </rcc>
  <rfmt sheetId="3" sqref="I239" start="0" length="0">
    <dxf>
      <font>
        <sz val="10"/>
        <color auto="1"/>
      </font>
    </dxf>
  </rfmt>
  <rcc rId="13258" sId="3" odxf="1" dxf="1">
    <nc r="J239">
      <v>-0.1</v>
    </nc>
    <odxf>
      <font>
        <sz val="10"/>
        <color auto="1"/>
      </font>
    </odxf>
    <ndxf>
      <font>
        <sz val="10"/>
        <color auto="1"/>
      </font>
    </ndxf>
  </rcc>
  <rcc rId="13259" sId="3" odxf="1" dxf="1">
    <nc r="K239">
      <v>-0.1</v>
    </nc>
    <odxf>
      <font>
        <sz val="10"/>
        <color auto="1"/>
      </font>
    </odxf>
    <ndxf>
      <font>
        <sz val="10"/>
        <color auto="1"/>
      </font>
    </ndxf>
  </rcc>
  <rcc rId="13260" sId="3" odxf="1" dxf="1">
    <nc r="L239">
      <v>-0.1</v>
    </nc>
    <odxf>
      <font>
        <sz val="10"/>
        <color auto="1"/>
      </font>
    </odxf>
    <ndxf>
      <font>
        <sz val="10"/>
        <color auto="1"/>
      </font>
    </ndxf>
  </rcc>
  <rcc rId="13261" sId="3" odxf="1" dxf="1">
    <nc r="M239">
      <v>-0.1</v>
    </nc>
    <odxf>
      <font>
        <sz val="10"/>
        <color auto="1"/>
      </font>
    </odxf>
    <ndxf>
      <font>
        <sz val="10"/>
        <color auto="1"/>
      </font>
    </ndxf>
  </rcc>
  <rcc rId="13262" sId="3" odxf="1" dxf="1">
    <nc r="N239">
      <v>-0.1</v>
    </nc>
    <odxf>
      <font>
        <sz val="10"/>
        <color auto="1"/>
      </font>
    </odxf>
    <ndxf>
      <font>
        <sz val="10"/>
        <color auto="1"/>
      </font>
    </ndxf>
  </rcc>
  <rcc rId="13263" sId="3" odxf="1" dxf="1">
    <nc r="O239">
      <v>-0.1</v>
    </nc>
    <odxf>
      <font>
        <sz val="10"/>
        <color auto="1"/>
      </font>
    </odxf>
    <ndxf>
      <font>
        <sz val="10"/>
        <color auto="1"/>
      </font>
    </ndxf>
  </rcc>
  <rcc rId="13264" sId="3" odxf="1" dxf="1">
    <nc r="P239">
      <v>-0.1</v>
    </nc>
    <odxf>
      <font>
        <sz val="10"/>
        <color auto="1"/>
      </font>
    </odxf>
    <ndxf>
      <font>
        <sz val="10"/>
        <color auto="1"/>
      </font>
    </ndxf>
  </rcc>
  <rcc rId="13265" sId="3" odxf="1" dxf="1">
    <nc r="Q239">
      <v>-0.1</v>
    </nc>
    <odxf>
      <font>
        <sz val="10"/>
        <color auto="1"/>
      </font>
    </odxf>
    <ndxf>
      <font>
        <sz val="10"/>
        <color auto="1"/>
      </font>
    </ndxf>
  </rcc>
  <rcc rId="13266" sId="3" odxf="1" dxf="1">
    <nc r="R239">
      <v>-0.1</v>
    </nc>
    <odxf>
      <font>
        <sz val="10"/>
        <color auto="1"/>
      </font>
    </odxf>
    <ndxf>
      <font>
        <sz val="10"/>
        <color auto="1"/>
      </font>
    </ndxf>
  </rcc>
  <rcc rId="13267" sId="3" odxf="1" dxf="1">
    <nc r="S239">
      <v>-0.1</v>
    </nc>
    <odxf>
      <font>
        <sz val="10"/>
        <color auto="1"/>
      </font>
    </odxf>
    <ndxf>
      <font>
        <sz val="10"/>
        <color auto="1"/>
      </font>
    </ndxf>
  </rcc>
  <rcc rId="13268" sId="3" odxf="1" dxf="1">
    <nc r="T239">
      <v>-0.1</v>
    </nc>
    <odxf>
      <font>
        <sz val="10"/>
        <color auto="1"/>
      </font>
    </odxf>
    <ndxf>
      <font>
        <sz val="10"/>
        <color auto="1"/>
      </font>
    </ndxf>
  </rcc>
  <rcc rId="13269" sId="3" odxf="1" dxf="1">
    <nc r="U239">
      <v>-0.1</v>
    </nc>
    <odxf>
      <font>
        <sz val="10"/>
        <color auto="1"/>
      </font>
    </odxf>
    <ndxf>
      <font>
        <sz val="10"/>
        <color auto="1"/>
      </font>
    </ndxf>
  </rcc>
  <rcc rId="13270" sId="3" odxf="1" dxf="1">
    <nc r="V239">
      <v>-0.1</v>
    </nc>
    <odxf>
      <font>
        <sz val="10"/>
        <color auto="1"/>
      </font>
    </odxf>
    <ndxf>
      <font>
        <sz val="10"/>
        <color auto="1"/>
      </font>
    </ndxf>
  </rcc>
  <rcc rId="13271" sId="3" odxf="1" dxf="1">
    <nc r="W239">
      <v>-0.1</v>
    </nc>
    <odxf>
      <font>
        <sz val="10"/>
        <color auto="1"/>
      </font>
    </odxf>
    <ndxf>
      <font>
        <sz val="10"/>
        <color auto="1"/>
      </font>
    </ndxf>
  </rcc>
  <rcc rId="13272" sId="3" odxf="1" dxf="1">
    <nc r="X239">
      <v>-0.1</v>
    </nc>
    <odxf>
      <font>
        <sz val="10"/>
        <color auto="1"/>
      </font>
    </odxf>
    <ndxf>
      <font>
        <sz val="10"/>
        <color auto="1"/>
      </font>
    </ndxf>
  </rcc>
  <rcc rId="13273" sId="3" odxf="1" dxf="1">
    <nc r="Y239">
      <v>-0.1</v>
    </nc>
    <odxf>
      <font>
        <sz val="10"/>
        <color auto="1"/>
      </font>
    </odxf>
    <ndxf>
      <font>
        <sz val="10"/>
        <color auto="1"/>
      </font>
    </ndxf>
  </rcc>
  <rcc rId="13274" sId="3" odxf="1" dxf="1">
    <nc r="Z239">
      <v>-0.1</v>
    </nc>
    <odxf>
      <font>
        <sz val="10"/>
        <color auto="1"/>
      </font>
    </odxf>
    <ndxf>
      <font>
        <sz val="10"/>
        <color auto="1"/>
      </font>
    </ndxf>
  </rcc>
  <rcc rId="13275" sId="3" odxf="1" dxf="1">
    <nc r="AA239">
      <v>-0.1</v>
    </nc>
    <odxf>
      <font>
        <sz val="10"/>
        <color auto="1"/>
      </font>
    </odxf>
    <ndxf>
      <font>
        <sz val="10"/>
        <color auto="1"/>
      </font>
    </ndxf>
  </rcc>
  <rcc rId="13276" sId="3" odxf="1" dxf="1">
    <nc r="AB239">
      <v>-0.1</v>
    </nc>
    <odxf>
      <font>
        <sz val="10"/>
        <color auto="1"/>
      </font>
    </odxf>
    <ndxf>
      <font>
        <sz val="10"/>
        <color auto="1"/>
      </font>
    </ndxf>
  </rcc>
  <rcc rId="13277" sId="3" odxf="1" dxf="1">
    <nc r="AC239">
      <v>-0.1</v>
    </nc>
    <odxf>
      <font>
        <sz val="10"/>
        <color auto="1"/>
      </font>
    </odxf>
    <ndxf>
      <font>
        <sz val="10"/>
        <color auto="1"/>
      </font>
    </ndxf>
  </rcc>
  <rcc rId="13278" sId="3" odxf="1" dxf="1">
    <nc r="AD239">
      <v>-0.1</v>
    </nc>
    <odxf>
      <font>
        <sz val="10"/>
        <color auto="1"/>
      </font>
    </odxf>
    <ndxf>
      <font>
        <sz val="10"/>
        <color auto="1"/>
      </font>
    </ndxf>
  </rcc>
  <rcc rId="13279" sId="3" odxf="1" dxf="1">
    <nc r="AE239">
      <v>-0.1</v>
    </nc>
    <odxf>
      <font>
        <sz val="10"/>
        <color auto="1"/>
      </font>
    </odxf>
    <ndxf>
      <font>
        <sz val="10"/>
        <color auto="1"/>
      </font>
    </ndxf>
  </rcc>
  <rcc rId="13280" sId="3" odxf="1" dxf="1">
    <nc r="AF239">
      <v>-0.1</v>
    </nc>
    <odxf>
      <font>
        <sz val="10"/>
        <color auto="1"/>
      </font>
    </odxf>
    <ndxf>
      <font>
        <sz val="10"/>
        <color auto="1"/>
      </font>
    </ndxf>
  </rcc>
  <rcc rId="13281" sId="3" odxf="1" dxf="1">
    <nc r="AG239">
      <v>-0.1</v>
    </nc>
    <odxf>
      <font>
        <sz val="10"/>
        <color auto="1"/>
      </font>
    </odxf>
    <ndxf>
      <font>
        <sz val="10"/>
        <color auto="1"/>
      </font>
    </ndxf>
  </rcc>
  <rcc rId="13282" sId="3" odxf="1" dxf="1">
    <nc r="AH239">
      <v>-0.1</v>
    </nc>
    <odxf>
      <font>
        <sz val="10"/>
        <color auto="1"/>
      </font>
    </odxf>
    <ndxf>
      <font>
        <sz val="10"/>
        <color auto="1"/>
      </font>
    </ndxf>
  </rcc>
  <rcc rId="13283" sId="3" odxf="1" dxf="1">
    <nc r="AI239">
      <v>-0.1</v>
    </nc>
    <odxf>
      <font>
        <sz val="10"/>
        <color auto="1"/>
      </font>
    </odxf>
    <ndxf>
      <font>
        <sz val="10"/>
        <color auto="1"/>
      </font>
    </ndxf>
  </rcc>
  <rcc rId="13284" sId="3" odxf="1" dxf="1">
    <nc r="AJ239">
      <v>-0.1</v>
    </nc>
    <odxf>
      <font>
        <sz val="10"/>
        <color auto="1"/>
      </font>
    </odxf>
    <ndxf>
      <font>
        <sz val="10"/>
        <color auto="1"/>
      </font>
    </ndxf>
  </rcc>
  <rcc rId="13285" sId="3" odxf="1" dxf="1">
    <nc r="AK239">
      <v>-0.1</v>
    </nc>
    <odxf>
      <font>
        <sz val="10"/>
        <color auto="1"/>
      </font>
    </odxf>
    <ndxf>
      <font>
        <sz val="10"/>
        <color auto="1"/>
      </font>
    </ndxf>
  </rcc>
  <rcc rId="13286" sId="3" odxf="1" dxf="1">
    <nc r="AL239">
      <v>-0.1</v>
    </nc>
    <odxf>
      <font>
        <sz val="10"/>
        <color auto="1"/>
      </font>
    </odxf>
    <ndxf>
      <font>
        <sz val="10"/>
        <color auto="1"/>
      </font>
    </ndxf>
  </rcc>
  <rcc rId="13287" sId="3" odxf="1" dxf="1">
    <nc r="AM239">
      <v>-0.1</v>
    </nc>
    <odxf>
      <font>
        <sz val="10"/>
        <color auto="1"/>
      </font>
    </odxf>
    <ndxf>
      <font>
        <sz val="10"/>
        <color auto="1"/>
      </font>
    </ndxf>
  </rcc>
  <rcc rId="13288" sId="3" odxf="1" dxf="1">
    <nc r="AN239">
      <v>-0.1</v>
    </nc>
    <odxf>
      <font>
        <sz val="10"/>
        <color auto="1"/>
      </font>
    </odxf>
    <ndxf>
      <font>
        <sz val="10"/>
        <color auto="1"/>
      </font>
    </ndxf>
  </rcc>
  <rcc rId="13289" sId="3" odxf="1" dxf="1">
    <nc r="AO239">
      <v>-0.1</v>
    </nc>
    <odxf>
      <font>
        <sz val="10"/>
        <color auto="1"/>
      </font>
    </odxf>
    <ndxf>
      <font>
        <sz val="10"/>
        <color auto="1"/>
      </font>
    </ndxf>
  </rcc>
  <rcc rId="13290" sId="3" odxf="1" dxf="1">
    <nc r="AP239">
      <v>-0.1</v>
    </nc>
    <odxf>
      <font>
        <sz val="10"/>
        <color auto="1"/>
      </font>
    </odxf>
    <ndxf>
      <font>
        <sz val="10"/>
        <color auto="1"/>
      </font>
    </ndxf>
  </rcc>
  <rcc rId="13291" sId="3" odxf="1" dxf="1">
    <nc r="AQ239">
      <v>-0.1</v>
    </nc>
    <odxf>
      <font>
        <sz val="10"/>
        <color auto="1"/>
      </font>
    </odxf>
    <ndxf>
      <font>
        <sz val="10"/>
        <color auto="1"/>
      </font>
    </ndxf>
  </rcc>
  <rcc rId="13292" sId="3" odxf="1" dxf="1">
    <nc r="AR239">
      <v>-0.1</v>
    </nc>
    <odxf>
      <font>
        <sz val="10"/>
        <color auto="1"/>
      </font>
    </odxf>
    <ndxf>
      <font>
        <sz val="10"/>
        <color auto="1"/>
      </font>
    </ndxf>
  </rcc>
  <rcc rId="13293" sId="3" odxf="1" dxf="1">
    <nc r="AS239">
      <v>-0.1</v>
    </nc>
    <odxf>
      <font>
        <sz val="10"/>
        <color auto="1"/>
      </font>
    </odxf>
    <ndxf>
      <font>
        <sz val="10"/>
        <color auto="1"/>
      </font>
    </ndxf>
  </rcc>
  <rcc rId="13294" sId="3" odxf="1" dxf="1">
    <nc r="AT239">
      <v>-0.1</v>
    </nc>
    <odxf>
      <font>
        <sz val="10"/>
        <color auto="1"/>
      </font>
    </odxf>
    <ndxf>
      <font>
        <sz val="10"/>
        <color auto="1"/>
      </font>
    </ndxf>
  </rcc>
  <rcc rId="13295" sId="3" odxf="1" dxf="1">
    <nc r="AU239">
      <v>-0.1</v>
    </nc>
    <odxf>
      <font>
        <sz val="10"/>
        <color auto="1"/>
      </font>
    </odxf>
    <ndxf>
      <font>
        <sz val="10"/>
        <color auto="1"/>
      </font>
    </ndxf>
  </rcc>
  <rcc rId="13296" sId="3" odxf="1" dxf="1">
    <nc r="AV239">
      <v>-0.1</v>
    </nc>
    <odxf>
      <font>
        <sz val="10"/>
        <color auto="1"/>
      </font>
    </odxf>
    <ndxf>
      <font>
        <sz val="10"/>
        <color auto="1"/>
      </font>
    </ndxf>
  </rcc>
  <rcc rId="13297" sId="3" odxf="1" dxf="1">
    <nc r="AW239">
      <v>-0.1</v>
    </nc>
    <odxf>
      <font>
        <sz val="10"/>
        <color auto="1"/>
      </font>
    </odxf>
    <ndxf>
      <font>
        <sz val="10"/>
        <color auto="1"/>
      </font>
    </ndxf>
  </rcc>
  <rcc rId="13298" sId="3" odxf="1" dxf="1">
    <nc r="AX239">
      <v>-0.1</v>
    </nc>
    <odxf>
      <font>
        <sz val="10"/>
        <color auto="1"/>
      </font>
    </odxf>
    <ndxf>
      <font>
        <sz val="10"/>
        <color auto="1"/>
      </font>
    </ndxf>
  </rcc>
  <rcc rId="13299" sId="3" odxf="1" dxf="1">
    <nc r="AY239">
      <v>-0.1</v>
    </nc>
    <odxf>
      <font>
        <sz val="10"/>
        <color auto="1"/>
      </font>
    </odxf>
    <ndxf>
      <font>
        <sz val="10"/>
        <color auto="1"/>
      </font>
    </ndxf>
  </rcc>
  <rcc rId="13300" sId="3" odxf="1" dxf="1">
    <nc r="AZ239">
      <v>-0.1</v>
    </nc>
    <odxf>
      <font>
        <sz val="10"/>
        <color auto="1"/>
      </font>
    </odxf>
    <ndxf>
      <font>
        <sz val="10"/>
        <color auto="1"/>
      </font>
    </ndxf>
  </rcc>
  <rcc rId="13301" sId="3" odxf="1" dxf="1">
    <nc r="BA2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302" sId="3" odxf="1" dxf="1">
    <nc r="BB239">
      <v>-0.1</v>
    </nc>
    <odxf>
      <font>
        <sz val="10"/>
        <color auto="1"/>
      </font>
    </odxf>
    <ndxf>
      <font>
        <sz val="10"/>
        <color auto="1"/>
      </font>
    </ndxf>
  </rcc>
  <rcc rId="13303" sId="3" odxf="1" dxf="1">
    <nc r="BC2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304" sId="3" odxf="1" dxf="1">
    <nc r="BD239">
      <v>-0.1</v>
    </nc>
    <odxf>
      <font>
        <sz val="10"/>
        <color auto="1"/>
      </font>
    </odxf>
    <ndxf>
      <font>
        <sz val="10"/>
        <color auto="1"/>
      </font>
    </ndxf>
  </rcc>
  <rcc rId="13305" sId="3" odxf="1" dxf="1">
    <nc r="BE2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306" sId="3" odxf="1" dxf="1">
    <nc r="BF239">
      <v>8.6</v>
    </nc>
    <odxf>
      <font>
        <sz val="10"/>
        <color auto="1"/>
      </font>
    </odxf>
    <ndxf>
      <font>
        <sz val="10"/>
        <color auto="1"/>
      </font>
    </ndxf>
  </rcc>
  <rcc rId="13307" sId="3" odxf="1" dxf="1">
    <nc r="BG239">
      <v>40.5</v>
    </nc>
    <odxf>
      <font>
        <sz val="10"/>
        <color auto="1"/>
      </font>
    </odxf>
    <ndxf>
      <font>
        <sz val="10"/>
        <color auto="1"/>
      </font>
    </ndxf>
  </rcc>
  <rcc rId="13308" sId="3" odxf="1" dxf="1">
    <nc r="BH239">
      <v>0.3</v>
    </nc>
    <odxf>
      <font>
        <sz val="10"/>
        <color auto="1"/>
      </font>
    </odxf>
    <ndxf>
      <font>
        <sz val="10"/>
        <color auto="1"/>
      </font>
    </ndxf>
  </rcc>
  <rfmt sheetId="3" sqref="A239:XFD239" start="0" length="0">
    <dxf>
      <alignment vertical="center" wrapText="1"/>
    </dxf>
  </rfmt>
  <rcc rId="13309" sId="3" odxf="1" dxf="1">
    <oc r="A240" t="inlineStr">
      <is>
        <t>EVN</t>
      </is>
    </oc>
    <nc r="A240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240" start="0" length="0">
    <dxf>
      <font>
        <sz val="10"/>
        <color auto="1"/>
      </font>
    </dxf>
  </rfmt>
  <rfmt sheetId="3" sqref="C240" start="0" length="0">
    <dxf>
      <font>
        <sz val="10"/>
        <color auto="1"/>
      </font>
    </dxf>
  </rfmt>
  <rfmt sheetId="3" sqref="D240" start="0" length="0">
    <dxf>
      <font>
        <sz val="10"/>
        <color auto="1"/>
      </font>
    </dxf>
  </rfmt>
  <rcc rId="13310" sId="3" odxf="1" dxf="1">
    <oc r="E240" t="inlineStr">
      <is>
        <t>NMĐMT PHƯỚC THÁI 1</t>
      </is>
    </oc>
    <nc r="E240" t="inlineStr">
      <is>
        <t>NMĐMT NHỊ HÀ</t>
      </is>
    </nc>
    <odxf>
      <font>
        <sz val="10"/>
        <color auto="1"/>
      </font>
    </odxf>
    <ndxf>
      <font>
        <sz val="10"/>
        <color auto="1"/>
      </font>
    </ndxf>
  </rcc>
  <rfmt sheetId="3" sqref="F240" start="0" length="0">
    <dxf>
      <font>
        <sz val="10"/>
        <color auto="1"/>
      </font>
    </dxf>
  </rfmt>
  <rcc rId="13311" sId="3" odxf="1" dxf="1">
    <nc r="G24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312" sId="3" odxf="1" dxf="1">
    <nc r="H240">
      <v>133.1</v>
    </nc>
    <odxf>
      <font>
        <sz val="10"/>
        <color auto="1"/>
      </font>
    </odxf>
    <ndxf>
      <font>
        <sz val="10"/>
        <color auto="1"/>
      </font>
    </ndxf>
  </rcc>
  <rfmt sheetId="3" sqref="I240" start="0" length="0">
    <dxf>
      <font>
        <sz val="10"/>
        <color auto="1"/>
      </font>
    </dxf>
  </rfmt>
  <rcc rId="13313" sId="3" odxf="1" dxf="1">
    <nc r="J240">
      <v>0</v>
    </nc>
    <odxf>
      <font>
        <sz val="10"/>
        <color auto="1"/>
      </font>
    </odxf>
    <ndxf>
      <font>
        <sz val="10"/>
        <color auto="1"/>
      </font>
    </ndxf>
  </rcc>
  <rcc rId="13314" sId="3" odxf="1" dxf="1">
    <nc r="K240">
      <v>0</v>
    </nc>
    <odxf>
      <font>
        <sz val="10"/>
        <color auto="1"/>
      </font>
    </odxf>
    <ndxf>
      <font>
        <sz val="10"/>
        <color auto="1"/>
      </font>
    </ndxf>
  </rcc>
  <rcc rId="13315" sId="3" odxf="1" dxf="1">
    <nc r="L240">
      <v>0</v>
    </nc>
    <odxf>
      <font>
        <sz val="10"/>
        <color auto="1"/>
      </font>
    </odxf>
    <ndxf>
      <font>
        <sz val="10"/>
        <color auto="1"/>
      </font>
    </ndxf>
  </rcc>
  <rcc rId="13316" sId="3" odxf="1" dxf="1">
    <nc r="M240">
      <v>0</v>
    </nc>
    <odxf>
      <font>
        <sz val="10"/>
        <color auto="1"/>
      </font>
    </odxf>
    <ndxf>
      <font>
        <sz val="10"/>
        <color auto="1"/>
      </font>
    </ndxf>
  </rcc>
  <rcc rId="13317" sId="3" odxf="1" dxf="1">
    <nc r="N240">
      <v>0</v>
    </nc>
    <odxf>
      <font>
        <sz val="10"/>
        <color auto="1"/>
      </font>
    </odxf>
    <ndxf>
      <font>
        <sz val="10"/>
        <color auto="1"/>
      </font>
    </ndxf>
  </rcc>
  <rcc rId="13318" sId="3" odxf="1" dxf="1">
    <nc r="O240">
      <v>0</v>
    </nc>
    <odxf>
      <font>
        <sz val="10"/>
        <color auto="1"/>
      </font>
    </odxf>
    <ndxf>
      <font>
        <sz val="10"/>
        <color auto="1"/>
      </font>
    </ndxf>
  </rcc>
  <rcc rId="13319" sId="3" odxf="1" dxf="1">
    <nc r="P240">
      <v>0</v>
    </nc>
    <odxf>
      <font>
        <sz val="10"/>
        <color auto="1"/>
      </font>
    </odxf>
    <ndxf>
      <font>
        <sz val="10"/>
        <color auto="1"/>
      </font>
    </ndxf>
  </rcc>
  <rcc rId="13320" sId="3" odxf="1" dxf="1">
    <nc r="Q240">
      <v>0</v>
    </nc>
    <odxf>
      <font>
        <sz val="10"/>
        <color auto="1"/>
      </font>
    </odxf>
    <ndxf>
      <font>
        <sz val="10"/>
        <color auto="1"/>
      </font>
    </ndxf>
  </rcc>
  <rcc rId="13321" sId="3" odxf="1" dxf="1">
    <nc r="R240">
      <v>0</v>
    </nc>
    <odxf>
      <font>
        <sz val="10"/>
        <color auto="1"/>
      </font>
    </odxf>
    <ndxf>
      <font>
        <sz val="10"/>
        <color auto="1"/>
      </font>
    </ndxf>
  </rcc>
  <rcc rId="13322" sId="3" odxf="1" dxf="1">
    <nc r="S240">
      <v>0</v>
    </nc>
    <odxf>
      <font>
        <sz val="10"/>
        <color auto="1"/>
      </font>
    </odxf>
    <ndxf>
      <font>
        <sz val="10"/>
        <color auto="1"/>
      </font>
    </ndxf>
  </rcc>
  <rcc rId="13323" sId="3" odxf="1" dxf="1">
    <nc r="T240">
      <v>0</v>
    </nc>
    <odxf>
      <font>
        <sz val="10"/>
        <color auto="1"/>
      </font>
    </odxf>
    <ndxf>
      <font>
        <sz val="10"/>
        <color auto="1"/>
      </font>
    </ndxf>
  </rcc>
  <rcc rId="13324" sId="3" odxf="1" dxf="1">
    <nc r="U240">
      <v>0</v>
    </nc>
    <odxf>
      <font>
        <sz val="10"/>
        <color auto="1"/>
      </font>
    </odxf>
    <ndxf>
      <font>
        <sz val="10"/>
        <color auto="1"/>
      </font>
    </ndxf>
  </rcc>
  <rcc rId="13325" sId="3" odxf="1" dxf="1">
    <nc r="V240">
      <v>3.7</v>
    </nc>
    <odxf>
      <font>
        <sz val="10"/>
        <color auto="1"/>
      </font>
    </odxf>
    <ndxf>
      <font>
        <sz val="10"/>
        <color auto="1"/>
      </font>
    </ndxf>
  </rcc>
  <rcc rId="13326" sId="3" odxf="1" dxf="1">
    <nc r="W240">
      <v>5.8</v>
    </nc>
    <odxf>
      <font>
        <sz val="10"/>
        <color auto="1"/>
      </font>
    </odxf>
    <ndxf>
      <font>
        <sz val="10"/>
        <color auto="1"/>
      </font>
    </ndxf>
  </rcc>
  <rcc rId="13327" sId="3" odxf="1" dxf="1">
    <nc r="X240">
      <v>10</v>
    </nc>
    <odxf>
      <font>
        <sz val="10"/>
        <color auto="1"/>
      </font>
    </odxf>
    <ndxf>
      <font>
        <sz val="10"/>
        <color auto="1"/>
      </font>
    </ndxf>
  </rcc>
  <rcc rId="13328" sId="3" odxf="1" dxf="1">
    <nc r="Y240">
      <v>22.1</v>
    </nc>
    <odxf>
      <font>
        <sz val="10"/>
        <color auto="1"/>
      </font>
    </odxf>
    <ndxf>
      <font>
        <sz val="10"/>
        <color auto="1"/>
      </font>
    </ndxf>
  </rcc>
  <rcc rId="13329" sId="3" odxf="1" dxf="1">
    <nc r="Z240">
      <v>7.5</v>
    </nc>
    <odxf>
      <font>
        <sz val="10"/>
        <color auto="1"/>
      </font>
    </odxf>
    <ndxf>
      <font>
        <sz val="10"/>
        <color auto="1"/>
      </font>
    </ndxf>
  </rcc>
  <rcc rId="13330" sId="3" odxf="1" dxf="1">
    <nc r="AA240">
      <v>8.6</v>
    </nc>
    <odxf>
      <font>
        <sz val="10"/>
        <color auto="1"/>
      </font>
    </odxf>
    <ndxf>
      <font>
        <sz val="10"/>
        <color auto="1"/>
      </font>
    </ndxf>
  </rcc>
  <rcc rId="13331" sId="3" odxf="1" dxf="1">
    <nc r="AB240">
      <v>11.3</v>
    </nc>
    <odxf>
      <font>
        <sz val="10"/>
        <color auto="1"/>
      </font>
    </odxf>
    <ndxf>
      <font>
        <sz val="10"/>
        <color auto="1"/>
      </font>
    </ndxf>
  </rcc>
  <rcc rId="13332" sId="3" odxf="1" dxf="1">
    <nc r="AC240">
      <v>10.9</v>
    </nc>
    <odxf>
      <font>
        <sz val="10"/>
        <color auto="1"/>
      </font>
    </odxf>
    <ndxf>
      <font>
        <sz val="10"/>
        <color auto="1"/>
      </font>
    </ndxf>
  </rcc>
  <rcc rId="13333" sId="3" odxf="1" dxf="1">
    <nc r="AD240">
      <v>10.9</v>
    </nc>
    <odxf>
      <font>
        <sz val="10"/>
        <color auto="1"/>
      </font>
    </odxf>
    <ndxf>
      <font>
        <sz val="10"/>
        <color auto="1"/>
      </font>
    </ndxf>
  </rcc>
  <rcc rId="13334" sId="3" odxf="1" dxf="1">
    <nc r="AE240">
      <v>11.6</v>
    </nc>
    <odxf>
      <font>
        <sz val="10"/>
        <color auto="1"/>
      </font>
    </odxf>
    <ndxf>
      <font>
        <sz val="10"/>
        <color auto="1"/>
      </font>
    </ndxf>
  </rcc>
  <rcc rId="13335" sId="3" odxf="1" dxf="1">
    <nc r="AF240">
      <v>12.4</v>
    </nc>
    <odxf>
      <font>
        <sz val="10"/>
        <color auto="1"/>
      </font>
    </odxf>
    <ndxf>
      <font>
        <sz val="10"/>
        <color auto="1"/>
      </font>
    </ndxf>
  </rcc>
  <rcc rId="13336" sId="3" odxf="1" dxf="1">
    <nc r="AG240">
      <v>13.9</v>
    </nc>
    <odxf>
      <font>
        <sz val="10"/>
        <color auto="1"/>
      </font>
    </odxf>
    <ndxf>
      <font>
        <sz val="10"/>
        <color auto="1"/>
      </font>
    </ndxf>
  </rcc>
  <rcc rId="13337" sId="3" odxf="1" dxf="1">
    <nc r="AH240">
      <v>30.7</v>
    </nc>
    <odxf>
      <font>
        <sz val="10"/>
        <color auto="1"/>
      </font>
    </odxf>
    <ndxf>
      <font>
        <sz val="10"/>
        <color auto="1"/>
      </font>
    </ndxf>
  </rcc>
  <rcc rId="13338" sId="3" odxf="1" dxf="1">
    <nc r="AI240">
      <v>18.600000000000001</v>
    </nc>
    <odxf>
      <font>
        <sz val="10"/>
        <color auto="1"/>
      </font>
    </odxf>
    <ndxf>
      <font>
        <sz val="10"/>
        <color auto="1"/>
      </font>
    </ndxf>
  </rcc>
  <rcc rId="13339" sId="3" odxf="1" dxf="1">
    <nc r="AJ240">
      <v>11.1</v>
    </nc>
    <odxf>
      <font>
        <sz val="10"/>
        <color auto="1"/>
      </font>
    </odxf>
    <ndxf>
      <font>
        <sz val="10"/>
        <color auto="1"/>
      </font>
    </ndxf>
  </rcc>
  <rcc rId="13340" sId="3" odxf="1" dxf="1">
    <nc r="AK240">
      <v>27.7</v>
    </nc>
    <odxf>
      <font>
        <sz val="10"/>
        <color auto="1"/>
      </font>
    </odxf>
    <ndxf>
      <font>
        <sz val="10"/>
        <color auto="1"/>
      </font>
    </ndxf>
  </rcc>
  <rcc rId="13341" sId="3" odxf="1" dxf="1">
    <nc r="AL240">
      <v>27.2</v>
    </nc>
    <odxf>
      <font>
        <sz val="10"/>
        <color auto="1"/>
      </font>
    </odxf>
    <ndxf>
      <font>
        <sz val="10"/>
        <color auto="1"/>
      </font>
    </ndxf>
  </rcc>
  <rcc rId="13342" sId="3" odxf="1" dxf="1">
    <nc r="AM240">
      <v>28.8</v>
    </nc>
    <odxf>
      <font>
        <sz val="10"/>
        <color auto="1"/>
      </font>
    </odxf>
    <ndxf>
      <font>
        <sz val="10"/>
        <color auto="1"/>
      </font>
    </ndxf>
  </rcc>
  <rcc rId="13343" sId="3" odxf="1" dxf="1">
    <nc r="AN240">
      <v>6.4</v>
    </nc>
    <odxf>
      <font>
        <sz val="10"/>
        <color auto="1"/>
      </font>
    </odxf>
    <ndxf>
      <font>
        <sz val="10"/>
        <color auto="1"/>
      </font>
    </ndxf>
  </rcc>
  <rcc rId="13344" sId="3" odxf="1" dxf="1">
    <nc r="AO240">
      <v>16.5</v>
    </nc>
    <odxf>
      <font>
        <sz val="10"/>
        <color auto="1"/>
      </font>
    </odxf>
    <ndxf>
      <font>
        <sz val="10"/>
        <color auto="1"/>
      </font>
    </ndxf>
  </rcc>
  <rcc rId="13345" sId="3" odxf="1" dxf="1">
    <nc r="AP240">
      <v>11.6</v>
    </nc>
    <odxf>
      <font>
        <sz val="10"/>
        <color auto="1"/>
      </font>
    </odxf>
    <ndxf>
      <font>
        <sz val="10"/>
        <color auto="1"/>
      </font>
    </ndxf>
  </rcc>
  <rcc rId="13346" sId="3" odxf="1" dxf="1">
    <nc r="AQ240">
      <v>0</v>
    </nc>
    <odxf>
      <font>
        <sz val="10"/>
        <color auto="1"/>
      </font>
    </odxf>
    <ndxf>
      <font>
        <sz val="10"/>
        <color auto="1"/>
      </font>
    </ndxf>
  </rcc>
  <rcc rId="13347" sId="3" odxf="1" dxf="1">
    <nc r="AR240">
      <v>0</v>
    </nc>
    <odxf>
      <font>
        <sz val="10"/>
        <color auto="1"/>
      </font>
    </odxf>
    <ndxf>
      <font>
        <sz val="10"/>
        <color auto="1"/>
      </font>
    </ndxf>
  </rcc>
  <rcc rId="13348" sId="3" odxf="1" dxf="1">
    <nc r="AS240">
      <v>0</v>
    </nc>
    <odxf>
      <font>
        <sz val="10"/>
        <color auto="1"/>
      </font>
    </odxf>
    <ndxf>
      <font>
        <sz val="10"/>
        <color auto="1"/>
      </font>
    </ndxf>
  </rcc>
  <rcc rId="13349" sId="3" odxf="1" dxf="1">
    <nc r="AT240">
      <v>0</v>
    </nc>
    <odxf>
      <font>
        <sz val="10"/>
        <color auto="1"/>
      </font>
    </odxf>
    <ndxf>
      <font>
        <sz val="10"/>
        <color auto="1"/>
      </font>
    </ndxf>
  </rcc>
  <rcc rId="13350" sId="3" odxf="1" dxf="1">
    <nc r="AU240">
      <v>0</v>
    </nc>
    <odxf>
      <font>
        <sz val="10"/>
        <color auto="1"/>
      </font>
    </odxf>
    <ndxf>
      <font>
        <sz val="10"/>
        <color auto="1"/>
      </font>
    </ndxf>
  </rcc>
  <rcc rId="13351" sId="3" odxf="1" dxf="1">
    <nc r="AV240">
      <v>0</v>
    </nc>
    <odxf>
      <font>
        <sz val="10"/>
        <color auto="1"/>
      </font>
    </odxf>
    <ndxf>
      <font>
        <sz val="10"/>
        <color auto="1"/>
      </font>
    </ndxf>
  </rcc>
  <rcc rId="13352" sId="3" odxf="1" dxf="1">
    <nc r="AW240">
      <v>0</v>
    </nc>
    <odxf>
      <font>
        <sz val="10"/>
        <color auto="1"/>
      </font>
    </odxf>
    <ndxf>
      <font>
        <sz val="10"/>
        <color auto="1"/>
      </font>
    </ndxf>
  </rcc>
  <rcc rId="13353" sId="3" odxf="1" dxf="1">
    <nc r="AX240">
      <v>0</v>
    </nc>
    <odxf>
      <font>
        <sz val="10"/>
        <color auto="1"/>
      </font>
    </odxf>
    <ndxf>
      <font>
        <sz val="10"/>
        <color auto="1"/>
      </font>
    </ndxf>
  </rcc>
  <rcc rId="13354" sId="3" odxf="1" dxf="1">
    <nc r="AY240">
      <v>0</v>
    </nc>
    <odxf>
      <font>
        <sz val="10"/>
        <color auto="1"/>
      </font>
    </odxf>
    <ndxf>
      <font>
        <sz val="10"/>
        <color auto="1"/>
      </font>
    </ndxf>
  </rcc>
  <rcc rId="13355" sId="3" odxf="1" dxf="1">
    <nc r="AZ240">
      <v>0</v>
    </nc>
    <odxf>
      <font>
        <sz val="10"/>
        <color auto="1"/>
      </font>
    </odxf>
    <ndxf>
      <font>
        <sz val="10"/>
        <color auto="1"/>
      </font>
    </ndxf>
  </rcc>
  <rcc rId="13356" sId="3" odxf="1" dxf="1">
    <nc r="BA2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357" sId="3" odxf="1" dxf="1">
    <nc r="BB240">
      <v>0</v>
    </nc>
    <odxf>
      <font>
        <sz val="10"/>
        <color auto="1"/>
      </font>
    </odxf>
    <ndxf>
      <font>
        <sz val="10"/>
        <color auto="1"/>
      </font>
    </ndxf>
  </rcc>
  <rcc rId="13358" sId="3" odxf="1" dxf="1">
    <nc r="BC2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359" sId="3" odxf="1" dxf="1">
    <nc r="BD240">
      <v>0</v>
    </nc>
    <odxf>
      <font>
        <sz val="10"/>
        <color auto="1"/>
      </font>
    </odxf>
    <ndxf>
      <font>
        <sz val="10"/>
        <color auto="1"/>
      </font>
    </ndxf>
  </rcc>
  <rcc rId="13360" sId="3" odxf="1" dxf="1">
    <nc r="BE2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361" sId="3" odxf="1" dxf="1">
    <nc r="BF240">
      <v>5.6</v>
    </nc>
    <odxf>
      <font>
        <sz val="10"/>
        <color auto="1"/>
      </font>
    </odxf>
    <ndxf>
      <font>
        <sz val="10"/>
        <color auto="1"/>
      </font>
    </ndxf>
  </rcc>
  <rcc rId="13362" sId="3" odxf="1" dxf="1">
    <nc r="BG240">
      <v>40.200000000000003</v>
    </nc>
    <odxf>
      <font>
        <sz val="10"/>
        <color auto="1"/>
      </font>
    </odxf>
    <ndxf>
      <font>
        <sz val="10"/>
        <color auto="1"/>
      </font>
    </ndxf>
  </rcc>
  <rcc rId="13363" sId="3" odxf="1" dxf="1">
    <nc r="BH240">
      <v>0</v>
    </nc>
    <odxf>
      <font>
        <sz val="10"/>
        <color auto="1"/>
      </font>
    </odxf>
    <ndxf>
      <font>
        <sz val="10"/>
        <color auto="1"/>
      </font>
    </ndxf>
  </rcc>
  <rfmt sheetId="3" sqref="A240:XFD240" start="0" length="0">
    <dxf>
      <alignment vertical="center" wrapText="1"/>
    </dxf>
  </rfmt>
  <rcc rId="13364" sId="3" odxf="1" dxf="1">
    <oc r="A241" t="inlineStr">
      <is>
        <t>EVN</t>
      </is>
    </oc>
    <nc r="A241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241" start="0" length="0">
    <dxf>
      <font>
        <sz val="10"/>
        <color auto="1"/>
      </font>
    </dxf>
  </rfmt>
  <rfmt sheetId="3" sqref="C241" start="0" length="0">
    <dxf>
      <font>
        <sz val="10"/>
        <color auto="1"/>
      </font>
    </dxf>
  </rfmt>
  <rfmt sheetId="3" sqref="D241" start="0" length="0">
    <dxf>
      <font>
        <sz val="10"/>
        <color auto="1"/>
      </font>
    </dxf>
  </rfmt>
  <rcc rId="13365" sId="3" odxf="1" dxf="1">
    <oc r="E241" t="inlineStr">
      <is>
        <t>NMĐMT PHƯỚC THÁI 1</t>
      </is>
    </oc>
    <nc r="E241" t="inlineStr">
      <is>
        <t>NMĐMT NHỊ HÀ</t>
      </is>
    </nc>
    <odxf>
      <font>
        <sz val="10"/>
        <color auto="1"/>
      </font>
    </odxf>
    <ndxf>
      <font>
        <sz val="10"/>
        <color auto="1"/>
      </font>
    </ndxf>
  </rcc>
  <rfmt sheetId="3" sqref="F241" start="0" length="0">
    <dxf>
      <font>
        <sz val="10"/>
        <color auto="1"/>
      </font>
    </dxf>
  </rfmt>
  <rcc rId="13366" sId="3" odxf="1" dxf="1">
    <nc r="G24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367" sId="3" odxf="1" dxf="1">
    <nc r="H241">
      <v>133.1</v>
    </nc>
    <odxf>
      <font>
        <sz val="10"/>
        <color auto="1"/>
      </font>
    </odxf>
    <ndxf>
      <font>
        <sz val="10"/>
        <color auto="1"/>
      </font>
    </ndxf>
  </rcc>
  <rfmt sheetId="3" sqref="I241" start="0" length="0">
    <dxf>
      <font>
        <sz val="10"/>
        <color auto="1"/>
      </font>
    </dxf>
  </rfmt>
  <rcc rId="13368" sId="3" odxf="1" dxf="1">
    <nc r="J241">
      <v>0</v>
    </nc>
    <odxf>
      <font>
        <sz val="10"/>
        <color auto="1"/>
      </font>
    </odxf>
    <ndxf>
      <font>
        <sz val="10"/>
        <color auto="1"/>
      </font>
    </ndxf>
  </rcc>
  <rcc rId="13369" sId="3" odxf="1" dxf="1">
    <nc r="K241">
      <v>0</v>
    </nc>
    <odxf>
      <font>
        <sz val="10"/>
        <color auto="1"/>
      </font>
    </odxf>
    <ndxf>
      <font>
        <sz val="10"/>
        <color auto="1"/>
      </font>
    </ndxf>
  </rcc>
  <rcc rId="13370" sId="3" odxf="1" dxf="1">
    <nc r="L241">
      <v>0</v>
    </nc>
    <odxf>
      <font>
        <sz val="10"/>
        <color auto="1"/>
      </font>
    </odxf>
    <ndxf>
      <font>
        <sz val="10"/>
        <color auto="1"/>
      </font>
    </ndxf>
  </rcc>
  <rcc rId="13371" sId="3" odxf="1" dxf="1">
    <nc r="M241">
      <v>0</v>
    </nc>
    <odxf>
      <font>
        <sz val="10"/>
        <color auto="1"/>
      </font>
    </odxf>
    <ndxf>
      <font>
        <sz val="10"/>
        <color auto="1"/>
      </font>
    </ndxf>
  </rcc>
  <rcc rId="13372" sId="3" odxf="1" dxf="1">
    <nc r="N241">
      <v>0</v>
    </nc>
    <odxf>
      <font>
        <sz val="10"/>
        <color auto="1"/>
      </font>
    </odxf>
    <ndxf>
      <font>
        <sz val="10"/>
        <color auto="1"/>
      </font>
    </ndxf>
  </rcc>
  <rcc rId="13373" sId="3" odxf="1" dxf="1">
    <nc r="O241">
      <v>0</v>
    </nc>
    <odxf>
      <font>
        <sz val="10"/>
        <color auto="1"/>
      </font>
    </odxf>
    <ndxf>
      <font>
        <sz val="10"/>
        <color auto="1"/>
      </font>
    </ndxf>
  </rcc>
  <rcc rId="13374" sId="3" odxf="1" dxf="1">
    <nc r="P241">
      <v>0</v>
    </nc>
    <odxf>
      <font>
        <sz val="10"/>
        <color auto="1"/>
      </font>
    </odxf>
    <ndxf>
      <font>
        <sz val="10"/>
        <color auto="1"/>
      </font>
    </ndxf>
  </rcc>
  <rcc rId="13375" sId="3" odxf="1" dxf="1">
    <nc r="Q241">
      <v>0</v>
    </nc>
    <odxf>
      <font>
        <sz val="10"/>
        <color auto="1"/>
      </font>
    </odxf>
    <ndxf>
      <font>
        <sz val="10"/>
        <color auto="1"/>
      </font>
    </ndxf>
  </rcc>
  <rcc rId="13376" sId="3" odxf="1" dxf="1">
    <nc r="R241">
      <v>0</v>
    </nc>
    <odxf>
      <font>
        <sz val="10"/>
        <color auto="1"/>
      </font>
    </odxf>
    <ndxf>
      <font>
        <sz val="10"/>
        <color auto="1"/>
      </font>
    </ndxf>
  </rcc>
  <rcc rId="13377" sId="3" odxf="1" dxf="1">
    <nc r="S241">
      <v>0</v>
    </nc>
    <odxf>
      <font>
        <sz val="10"/>
        <color auto="1"/>
      </font>
    </odxf>
    <ndxf>
      <font>
        <sz val="10"/>
        <color auto="1"/>
      </font>
    </ndxf>
  </rcc>
  <rcc rId="13378" sId="3" odxf="1" dxf="1">
    <nc r="T241">
      <v>0</v>
    </nc>
    <odxf>
      <font>
        <sz val="10"/>
        <color auto="1"/>
      </font>
    </odxf>
    <ndxf>
      <font>
        <sz val="10"/>
        <color auto="1"/>
      </font>
    </ndxf>
  </rcc>
  <rcc rId="13379" sId="3" odxf="1" dxf="1">
    <nc r="U241">
      <v>0</v>
    </nc>
    <odxf>
      <font>
        <sz val="10"/>
        <color auto="1"/>
      </font>
    </odxf>
    <ndxf>
      <font>
        <sz val="10"/>
        <color auto="1"/>
      </font>
    </ndxf>
  </rcc>
  <rcc rId="13380" sId="3" odxf="1" dxf="1">
    <nc r="V241">
      <v>0</v>
    </nc>
    <odxf>
      <font>
        <sz val="10"/>
        <color auto="1"/>
      </font>
    </odxf>
    <ndxf>
      <font>
        <sz val="10"/>
        <color auto="1"/>
      </font>
    </ndxf>
  </rcc>
  <rcc rId="13381" sId="3" odxf="1" dxf="1">
    <nc r="W241">
      <v>0</v>
    </nc>
    <odxf>
      <font>
        <sz val="10"/>
        <color auto="1"/>
      </font>
    </odxf>
    <ndxf>
      <font>
        <sz val="10"/>
        <color auto="1"/>
      </font>
    </ndxf>
  </rcc>
  <rcc rId="13382" sId="3" odxf="1" dxf="1">
    <nc r="X241">
      <v>0</v>
    </nc>
    <odxf>
      <font>
        <sz val="10"/>
        <color auto="1"/>
      </font>
    </odxf>
    <ndxf>
      <font>
        <sz val="10"/>
        <color auto="1"/>
      </font>
    </ndxf>
  </rcc>
  <rcc rId="13383" sId="3" odxf="1" dxf="1">
    <nc r="Y241">
      <v>0</v>
    </nc>
    <odxf>
      <font>
        <sz val="10"/>
        <color auto="1"/>
      </font>
    </odxf>
    <ndxf>
      <font>
        <sz val="10"/>
        <color auto="1"/>
      </font>
    </ndxf>
  </rcc>
  <rcc rId="13384" sId="3" odxf="1" dxf="1">
    <nc r="Z241">
      <v>0</v>
    </nc>
    <odxf>
      <font>
        <sz val="10"/>
        <color auto="1"/>
      </font>
    </odxf>
    <ndxf>
      <font>
        <sz val="10"/>
        <color auto="1"/>
      </font>
    </ndxf>
  </rcc>
  <rcc rId="13385" sId="3" odxf="1" dxf="1">
    <nc r="AA241">
      <v>0</v>
    </nc>
    <odxf>
      <font>
        <sz val="10"/>
        <color auto="1"/>
      </font>
    </odxf>
    <ndxf>
      <font>
        <sz val="10"/>
        <color auto="1"/>
      </font>
    </ndxf>
  </rcc>
  <rcc rId="13386" sId="3" odxf="1" dxf="1">
    <nc r="AB241">
      <v>0</v>
    </nc>
    <odxf>
      <font>
        <sz val="10"/>
        <color auto="1"/>
      </font>
    </odxf>
    <ndxf>
      <font>
        <sz val="10"/>
        <color auto="1"/>
      </font>
    </ndxf>
  </rcc>
  <rcc rId="13387" sId="3" odxf="1" dxf="1">
    <nc r="AC241">
      <v>0</v>
    </nc>
    <odxf>
      <font>
        <sz val="10"/>
        <color auto="1"/>
      </font>
    </odxf>
    <ndxf>
      <font>
        <sz val="10"/>
        <color auto="1"/>
      </font>
    </ndxf>
  </rcc>
  <rcc rId="13388" sId="3" odxf="1" dxf="1">
    <nc r="AD241">
      <v>0</v>
    </nc>
    <odxf>
      <font>
        <sz val="10"/>
        <color auto="1"/>
      </font>
    </odxf>
    <ndxf>
      <font>
        <sz val="10"/>
        <color auto="1"/>
      </font>
    </ndxf>
  </rcc>
  <rcc rId="13389" sId="3" odxf="1" dxf="1">
    <nc r="AE241">
      <v>0</v>
    </nc>
    <odxf>
      <font>
        <sz val="10"/>
        <color auto="1"/>
      </font>
    </odxf>
    <ndxf>
      <font>
        <sz val="10"/>
        <color auto="1"/>
      </font>
    </ndxf>
  </rcc>
  <rcc rId="13390" sId="3" odxf="1" dxf="1">
    <nc r="AF241">
      <v>-0.1</v>
    </nc>
    <odxf>
      <font>
        <sz val="10"/>
        <color auto="1"/>
      </font>
    </odxf>
    <ndxf>
      <font>
        <sz val="10"/>
        <color auto="1"/>
      </font>
    </ndxf>
  </rcc>
  <rcc rId="13391" sId="3" odxf="1" dxf="1">
    <nc r="AG241">
      <v>0</v>
    </nc>
    <odxf>
      <font>
        <sz val="10"/>
        <color auto="1"/>
      </font>
    </odxf>
    <ndxf>
      <font>
        <sz val="10"/>
        <color auto="1"/>
      </font>
    </ndxf>
  </rcc>
  <rcc rId="13392" sId="3" odxf="1" dxf="1">
    <nc r="AH241">
      <v>0</v>
    </nc>
    <odxf>
      <font>
        <sz val="10"/>
        <color auto="1"/>
      </font>
    </odxf>
    <ndxf>
      <font>
        <sz val="10"/>
        <color auto="1"/>
      </font>
    </ndxf>
  </rcc>
  <rcc rId="13393" sId="3" odxf="1" dxf="1">
    <nc r="AI241">
      <v>-0.1</v>
    </nc>
    <odxf>
      <font>
        <sz val="10"/>
        <color auto="1"/>
      </font>
    </odxf>
    <ndxf>
      <font>
        <sz val="10"/>
        <color auto="1"/>
      </font>
    </ndxf>
  </rcc>
  <rcc rId="13394" sId="3" odxf="1" dxf="1">
    <nc r="AJ241">
      <v>0</v>
    </nc>
    <odxf>
      <font>
        <sz val="10"/>
        <color auto="1"/>
      </font>
    </odxf>
    <ndxf>
      <font>
        <sz val="10"/>
        <color auto="1"/>
      </font>
    </ndxf>
  </rcc>
  <rcc rId="13395" sId="3" odxf="1" dxf="1">
    <nc r="AK241">
      <v>0</v>
    </nc>
    <odxf>
      <font>
        <sz val="10"/>
        <color auto="1"/>
      </font>
    </odxf>
    <ndxf>
      <font>
        <sz val="10"/>
        <color auto="1"/>
      </font>
    </ndxf>
  </rcc>
  <rcc rId="13396" sId="3" odxf="1" dxf="1">
    <nc r="AL241">
      <v>-0.1</v>
    </nc>
    <odxf>
      <font>
        <sz val="10"/>
        <color auto="1"/>
      </font>
    </odxf>
    <ndxf>
      <font>
        <sz val="10"/>
        <color auto="1"/>
      </font>
    </ndxf>
  </rcc>
  <rcc rId="13397" sId="3" odxf="1" dxf="1">
    <nc r="AM241">
      <v>0</v>
    </nc>
    <odxf>
      <font>
        <sz val="10"/>
        <color auto="1"/>
      </font>
    </odxf>
    <ndxf>
      <font>
        <sz val="10"/>
        <color auto="1"/>
      </font>
    </ndxf>
  </rcc>
  <rcc rId="13398" sId="3" odxf="1" dxf="1">
    <nc r="AN241">
      <v>0</v>
    </nc>
    <odxf>
      <font>
        <sz val="10"/>
        <color auto="1"/>
      </font>
    </odxf>
    <ndxf>
      <font>
        <sz val="10"/>
        <color auto="1"/>
      </font>
    </ndxf>
  </rcc>
  <rcc rId="13399" sId="3" odxf="1" dxf="1">
    <nc r="AO241">
      <v>0</v>
    </nc>
    <odxf>
      <font>
        <sz val="10"/>
        <color auto="1"/>
      </font>
    </odxf>
    <ndxf>
      <font>
        <sz val="10"/>
        <color auto="1"/>
      </font>
    </ndxf>
  </rcc>
  <rcc rId="13400" sId="3" odxf="1" dxf="1">
    <nc r="AP241">
      <v>0</v>
    </nc>
    <odxf>
      <font>
        <sz val="10"/>
        <color auto="1"/>
      </font>
    </odxf>
    <ndxf>
      <font>
        <sz val="10"/>
        <color auto="1"/>
      </font>
    </ndxf>
  </rcc>
  <rcc rId="13401" sId="3" odxf="1" dxf="1">
    <nc r="AQ241">
      <v>0</v>
    </nc>
    <odxf>
      <font>
        <sz val="10"/>
        <color auto="1"/>
      </font>
    </odxf>
    <ndxf>
      <font>
        <sz val="10"/>
        <color auto="1"/>
      </font>
    </ndxf>
  </rcc>
  <rcc rId="13402" sId="3" odxf="1" dxf="1">
    <nc r="AR241">
      <v>0</v>
    </nc>
    <odxf>
      <font>
        <sz val="10"/>
        <color auto="1"/>
      </font>
    </odxf>
    <ndxf>
      <font>
        <sz val="10"/>
        <color auto="1"/>
      </font>
    </ndxf>
  </rcc>
  <rcc rId="13403" sId="3" odxf="1" dxf="1">
    <nc r="AS241">
      <v>0</v>
    </nc>
    <odxf>
      <font>
        <sz val="10"/>
        <color auto="1"/>
      </font>
    </odxf>
    <ndxf>
      <font>
        <sz val="10"/>
        <color auto="1"/>
      </font>
    </ndxf>
  </rcc>
  <rcc rId="13404" sId="3" odxf="1" dxf="1">
    <nc r="AT241">
      <v>0</v>
    </nc>
    <odxf>
      <font>
        <sz val="10"/>
        <color auto="1"/>
      </font>
    </odxf>
    <ndxf>
      <font>
        <sz val="10"/>
        <color auto="1"/>
      </font>
    </ndxf>
  </rcc>
  <rcc rId="13405" sId="3" odxf="1" dxf="1">
    <nc r="AU241">
      <v>0</v>
    </nc>
    <odxf>
      <font>
        <sz val="10"/>
        <color auto="1"/>
      </font>
    </odxf>
    <ndxf>
      <font>
        <sz val="10"/>
        <color auto="1"/>
      </font>
    </ndxf>
  </rcc>
  <rcc rId="13406" sId="3" odxf="1" dxf="1">
    <nc r="AV241">
      <v>0</v>
    </nc>
    <odxf>
      <font>
        <sz val="10"/>
        <color auto="1"/>
      </font>
    </odxf>
    <ndxf>
      <font>
        <sz val="10"/>
        <color auto="1"/>
      </font>
    </ndxf>
  </rcc>
  <rcc rId="13407" sId="3" odxf="1" dxf="1">
    <nc r="AW241">
      <v>0</v>
    </nc>
    <odxf>
      <font>
        <sz val="10"/>
        <color auto="1"/>
      </font>
    </odxf>
    <ndxf>
      <font>
        <sz val="10"/>
        <color auto="1"/>
      </font>
    </ndxf>
  </rcc>
  <rcc rId="13408" sId="3" odxf="1" dxf="1">
    <nc r="AX241">
      <v>0</v>
    </nc>
    <odxf>
      <font>
        <sz val="10"/>
        <color auto="1"/>
      </font>
    </odxf>
    <ndxf>
      <font>
        <sz val="10"/>
        <color auto="1"/>
      </font>
    </ndxf>
  </rcc>
  <rcc rId="13409" sId="3" odxf="1" dxf="1">
    <nc r="AY241">
      <v>0</v>
    </nc>
    <odxf>
      <font>
        <sz val="10"/>
        <color auto="1"/>
      </font>
    </odxf>
    <ndxf>
      <font>
        <sz val="10"/>
        <color auto="1"/>
      </font>
    </ndxf>
  </rcc>
  <rcc rId="13410" sId="3" odxf="1" dxf="1">
    <nc r="AZ241">
      <v>0</v>
    </nc>
    <odxf>
      <font>
        <sz val="10"/>
        <color auto="1"/>
      </font>
    </odxf>
    <ndxf>
      <font>
        <sz val="10"/>
        <color auto="1"/>
      </font>
    </ndxf>
  </rcc>
  <rcc rId="13411" sId="3" odxf="1" dxf="1">
    <nc r="BA2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12" sId="3" odxf="1" dxf="1">
    <nc r="BB241">
      <v>0</v>
    </nc>
    <odxf>
      <font>
        <sz val="10"/>
        <color auto="1"/>
      </font>
    </odxf>
    <ndxf>
      <font>
        <sz val="10"/>
        <color auto="1"/>
      </font>
    </ndxf>
  </rcc>
  <rcc rId="13413" sId="3" odxf="1" dxf="1">
    <nc r="BC2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14" sId="3" odxf="1" dxf="1">
    <nc r="BD241">
      <v>0</v>
    </nc>
    <odxf>
      <font>
        <sz val="10"/>
        <color auto="1"/>
      </font>
    </odxf>
    <ndxf>
      <font>
        <sz val="10"/>
        <color auto="1"/>
      </font>
    </ndxf>
  </rcc>
  <rcc rId="13415" sId="3" odxf="1" dxf="1">
    <nc r="BE2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16" sId="3" odxf="1" dxf="1">
    <nc r="BF241">
      <v>5.6</v>
    </nc>
    <odxf>
      <font>
        <sz val="10"/>
        <color auto="1"/>
      </font>
    </odxf>
    <ndxf>
      <font>
        <sz val="10"/>
        <color auto="1"/>
      </font>
    </ndxf>
  </rcc>
  <rcc rId="13417" sId="3" odxf="1" dxf="1">
    <nc r="BG241">
      <v>40.200000000000003</v>
    </nc>
    <odxf>
      <font>
        <sz val="10"/>
        <color auto="1"/>
      </font>
    </odxf>
    <ndxf>
      <font>
        <sz val="10"/>
        <color auto="1"/>
      </font>
    </ndxf>
  </rcc>
  <rcc rId="13418" sId="3" odxf="1" dxf="1">
    <nc r="BH241">
      <v>0</v>
    </nc>
    <odxf>
      <font>
        <sz val="10"/>
        <color auto="1"/>
      </font>
    </odxf>
    <ndxf>
      <font>
        <sz val="10"/>
        <color auto="1"/>
      </font>
    </ndxf>
  </rcc>
  <rfmt sheetId="3" sqref="A241:XFD241" start="0" length="0">
    <dxf>
      <alignment vertical="center" wrapText="1"/>
    </dxf>
  </rfmt>
  <rcc rId="13419" sId="3" odxf="1" dxf="1">
    <oc r="A242" t="inlineStr">
      <is>
        <t>Ngoài EVN</t>
      </is>
    </oc>
    <nc r="A242" t="inlineStr">
      <is>
        <t>EVN</t>
      </is>
    </nc>
    <odxf>
      <font>
        <sz val="10"/>
        <color auto="1"/>
      </font>
    </odxf>
    <ndxf>
      <font>
        <sz val="10"/>
        <color auto="1"/>
      </font>
    </ndxf>
  </rcc>
  <rfmt sheetId="3" sqref="B242" start="0" length="0">
    <dxf>
      <font>
        <sz val="10"/>
        <color auto="1"/>
      </font>
    </dxf>
  </rfmt>
  <rfmt sheetId="3" sqref="C242" start="0" length="0">
    <dxf>
      <font>
        <sz val="10"/>
        <color auto="1"/>
      </font>
    </dxf>
  </rfmt>
  <rfmt sheetId="3" sqref="D242" start="0" length="0">
    <dxf>
      <font>
        <sz val="10"/>
        <color auto="1"/>
      </font>
    </dxf>
  </rfmt>
  <rcc rId="13420" sId="3" odxf="1" dxf="1">
    <oc r="E242" t="inlineStr">
      <is>
        <t>NMĐMT THIÊN TÂN 1.4</t>
      </is>
    </oc>
    <nc r="E242" t="inlineStr">
      <is>
        <t>NMĐMT PHƯỚC THÁI 1</t>
      </is>
    </nc>
    <odxf>
      <font>
        <sz val="10"/>
        <color auto="1"/>
      </font>
    </odxf>
    <ndxf>
      <font>
        <sz val="10"/>
        <color auto="1"/>
      </font>
    </ndxf>
  </rcc>
  <rfmt sheetId="3" sqref="F242" start="0" length="0">
    <dxf>
      <font>
        <sz val="10"/>
        <color auto="1"/>
      </font>
    </dxf>
  </rfmt>
  <rcc rId="13421" sId="3" odxf="1" dxf="1">
    <nc r="G24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422" sId="3" odxf="1" dxf="1">
    <nc r="H242">
      <v>157.19999999999999</v>
    </nc>
    <odxf>
      <font>
        <sz val="10"/>
        <color auto="1"/>
      </font>
    </odxf>
    <ndxf>
      <font>
        <sz val="10"/>
        <color auto="1"/>
      </font>
    </ndxf>
  </rcc>
  <rfmt sheetId="3" sqref="I242" start="0" length="0">
    <dxf>
      <font>
        <sz val="10"/>
        <color auto="1"/>
      </font>
    </dxf>
  </rfmt>
  <rcc rId="13423" sId="3" odxf="1" dxf="1">
    <nc r="J242">
      <v>0</v>
    </nc>
    <odxf>
      <font>
        <sz val="10"/>
        <color auto="1"/>
      </font>
    </odxf>
    <ndxf>
      <font>
        <sz val="10"/>
        <color auto="1"/>
      </font>
    </ndxf>
  </rcc>
  <rcc rId="13424" sId="3" odxf="1" dxf="1">
    <nc r="K242">
      <v>0</v>
    </nc>
    <odxf>
      <font>
        <sz val="10"/>
        <color auto="1"/>
      </font>
    </odxf>
    <ndxf>
      <font>
        <sz val="10"/>
        <color auto="1"/>
      </font>
    </ndxf>
  </rcc>
  <rcc rId="13425" sId="3" odxf="1" dxf="1">
    <nc r="L242">
      <v>0</v>
    </nc>
    <odxf>
      <font>
        <sz val="10"/>
        <color auto="1"/>
      </font>
    </odxf>
    <ndxf>
      <font>
        <sz val="10"/>
        <color auto="1"/>
      </font>
    </ndxf>
  </rcc>
  <rcc rId="13426" sId="3" odxf="1" dxf="1">
    <nc r="M242">
      <v>0</v>
    </nc>
    <odxf>
      <font>
        <sz val="10"/>
        <color auto="1"/>
      </font>
    </odxf>
    <ndxf>
      <font>
        <sz val="10"/>
        <color auto="1"/>
      </font>
    </ndxf>
  </rcc>
  <rcc rId="13427" sId="3" odxf="1" dxf="1">
    <nc r="N242">
      <v>0</v>
    </nc>
    <odxf>
      <font>
        <sz val="10"/>
        <color auto="1"/>
      </font>
    </odxf>
    <ndxf>
      <font>
        <sz val="10"/>
        <color auto="1"/>
      </font>
    </ndxf>
  </rcc>
  <rcc rId="13428" sId="3" odxf="1" dxf="1">
    <nc r="O242">
      <v>0</v>
    </nc>
    <odxf>
      <font>
        <sz val="10"/>
        <color auto="1"/>
      </font>
    </odxf>
    <ndxf>
      <font>
        <sz val="10"/>
        <color auto="1"/>
      </font>
    </ndxf>
  </rcc>
  <rcc rId="13429" sId="3" odxf="1" dxf="1">
    <nc r="P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30" sId="3" odxf="1" dxf="1">
    <nc r="Q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31" sId="3" odxf="1" dxf="1">
    <nc r="R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32" sId="3" odxf="1" dxf="1">
    <nc r="S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33" sId="3" odxf="1" dxf="1">
    <nc r="T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34" sId="3" odxf="1" dxf="1">
    <nc r="U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35" sId="3" odxf="1" dxf="1">
    <nc r="V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36" sId="3" odxf="1" dxf="1">
    <nc r="W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37" sId="3" odxf="1" dxf="1">
    <nc r="X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38" sId="3" odxf="1" dxf="1">
    <nc r="Y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39" sId="3" odxf="1" dxf="1">
    <nc r="Z242">
      <v>22.3</v>
    </nc>
    <odxf>
      <font>
        <sz val="10"/>
        <color auto="1"/>
      </font>
    </odxf>
    <ndxf>
      <font>
        <sz val="10"/>
        <color auto="1"/>
      </font>
    </ndxf>
  </rcc>
  <rcc rId="13440" sId="3" odxf="1" dxf="1">
    <nc r="AA242">
      <v>26.7</v>
    </nc>
    <odxf>
      <font>
        <sz val="10"/>
        <color auto="1"/>
      </font>
    </odxf>
    <ndxf>
      <font>
        <sz val="10"/>
        <color auto="1"/>
      </font>
    </ndxf>
  </rcc>
  <rcc rId="13441" sId="3" odxf="1" dxf="1">
    <nc r="AB242">
      <v>24.2</v>
    </nc>
    <odxf>
      <font>
        <sz val="10"/>
        <color auto="1"/>
      </font>
    </odxf>
    <ndxf>
      <font>
        <sz val="10"/>
        <color auto="1"/>
      </font>
    </ndxf>
  </rcc>
  <rcc rId="13442" sId="3" odxf="1" dxf="1">
    <nc r="AC242">
      <v>23.6</v>
    </nc>
    <odxf>
      <font>
        <sz val="10"/>
        <color auto="1"/>
      </font>
    </odxf>
    <ndxf>
      <font>
        <sz val="10"/>
        <color auto="1"/>
      </font>
    </ndxf>
  </rcc>
  <rcc rId="13443" sId="3" odxf="1" dxf="1">
    <nc r="AD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44" sId="3" odxf="1" dxf="1">
    <nc r="AE242">
      <v>18.5</v>
    </nc>
    <odxf>
      <font>
        <sz val="10"/>
        <color auto="1"/>
      </font>
    </odxf>
    <ndxf>
      <font>
        <sz val="10"/>
        <color auto="1"/>
      </font>
    </ndxf>
  </rcc>
  <rcc rId="13445" sId="3" odxf="1" dxf="1">
    <nc r="AF242">
      <v>12</v>
    </nc>
    <odxf>
      <font>
        <sz val="10"/>
        <color auto="1"/>
      </font>
    </odxf>
    <ndxf>
      <font>
        <sz val="10"/>
        <color auto="1"/>
      </font>
    </ndxf>
  </rcc>
  <rcc rId="13446" sId="3" odxf="1" dxf="1">
    <nc r="AG242">
      <v>23.1</v>
    </nc>
    <odxf>
      <font>
        <sz val="10"/>
        <color auto="1"/>
      </font>
    </odxf>
    <ndxf>
      <font>
        <sz val="10"/>
        <color auto="1"/>
      </font>
    </ndxf>
  </rcc>
  <rcc rId="13447" sId="3" odxf="1" dxf="1">
    <nc r="AH242">
      <v>11</v>
    </nc>
    <odxf>
      <font>
        <sz val="10"/>
        <color auto="1"/>
      </font>
    </odxf>
    <ndxf>
      <font>
        <sz val="10"/>
        <color auto="1"/>
      </font>
    </ndxf>
  </rcc>
  <rcc rId="13448" sId="3" odxf="1" dxf="1">
    <nc r="AI242">
      <v>12.3</v>
    </nc>
    <odxf>
      <font>
        <sz val="10"/>
        <color auto="1"/>
      </font>
    </odxf>
    <ndxf>
      <font>
        <sz val="10"/>
        <color auto="1"/>
      </font>
    </ndxf>
  </rcc>
  <rcc rId="13449" sId="3" odxf="1" dxf="1">
    <nc r="AJ242">
      <v>20</v>
    </nc>
    <odxf>
      <font>
        <sz val="10"/>
        <color auto="1"/>
      </font>
    </odxf>
    <ndxf>
      <font>
        <sz val="10"/>
        <color auto="1"/>
      </font>
    </ndxf>
  </rcc>
  <rcc rId="13450" sId="3" odxf="1" dxf="1">
    <nc r="AK242">
      <v>14.3</v>
    </nc>
    <odxf>
      <font>
        <sz val="10"/>
        <color auto="1"/>
      </font>
    </odxf>
    <ndxf>
      <font>
        <sz val="10"/>
        <color auto="1"/>
      </font>
    </ndxf>
  </rcc>
  <rcc rId="13451" sId="3" odxf="1" dxf="1">
    <nc r="AL242">
      <v>9.5</v>
    </nc>
    <odxf>
      <font>
        <sz val="10"/>
        <color auto="1"/>
      </font>
    </odxf>
    <ndxf>
      <font>
        <sz val="10"/>
        <color auto="1"/>
      </font>
    </ndxf>
  </rcc>
  <rcc rId="13452" sId="3" odxf="1" dxf="1">
    <nc r="AM242">
      <v>4.5999999999999996</v>
    </nc>
    <odxf>
      <font>
        <sz val="10"/>
        <color auto="1"/>
      </font>
    </odxf>
    <ndxf>
      <font>
        <sz val="10"/>
        <color auto="1"/>
      </font>
    </ndxf>
  </rcc>
  <rcc rId="13453" sId="3" odxf="1" dxf="1">
    <nc r="AN242">
      <v>22.1</v>
    </nc>
    <odxf>
      <font>
        <sz val="10"/>
        <color auto="1"/>
      </font>
    </odxf>
    <ndxf>
      <font>
        <sz val="10"/>
        <color auto="1"/>
      </font>
    </ndxf>
  </rcc>
  <rcc rId="13454" sId="3" odxf="1" dxf="1">
    <nc r="AO242">
      <v>4.8</v>
    </nc>
    <odxf>
      <font>
        <sz val="10"/>
        <color auto="1"/>
      </font>
    </odxf>
    <ndxf>
      <font>
        <sz val="10"/>
        <color auto="1"/>
      </font>
    </ndxf>
  </rcc>
  <rcc rId="13455" sId="3" odxf="1" dxf="1">
    <nc r="AP242">
      <v>4.5999999999999996</v>
    </nc>
    <odxf>
      <font>
        <sz val="10"/>
        <color auto="1"/>
      </font>
    </odxf>
    <ndxf>
      <font>
        <sz val="10"/>
        <color auto="1"/>
      </font>
    </ndxf>
  </rcc>
  <rcc rId="13456" sId="3" odxf="1" dxf="1">
    <nc r="AQ242">
      <v>1</v>
    </nc>
    <odxf>
      <font>
        <sz val="10"/>
        <color auto="1"/>
      </font>
    </odxf>
    <ndxf>
      <font>
        <sz val="10"/>
        <color auto="1"/>
      </font>
    </ndxf>
  </rcc>
  <rcc rId="13457" sId="3" odxf="1" dxf="1">
    <nc r="AR242">
      <v>0.1</v>
    </nc>
    <odxf>
      <font>
        <sz val="10"/>
        <color auto="1"/>
      </font>
    </odxf>
    <ndxf>
      <font>
        <sz val="10"/>
        <color auto="1"/>
      </font>
    </ndxf>
  </rcc>
  <rcc rId="13458" sId="3" odxf="1" dxf="1">
    <nc r="AS242">
      <v>0</v>
    </nc>
    <odxf>
      <font>
        <sz val="10"/>
        <color auto="1"/>
      </font>
    </odxf>
    <ndxf>
      <font>
        <sz val="10"/>
        <color auto="1"/>
      </font>
    </ndxf>
  </rcc>
  <rcc rId="13459" sId="3" odxf="1" dxf="1">
    <nc r="AT242">
      <v>0</v>
    </nc>
    <odxf>
      <font>
        <sz val="10"/>
        <color auto="1"/>
      </font>
    </odxf>
    <ndxf>
      <font>
        <sz val="10"/>
        <color auto="1"/>
      </font>
    </ndxf>
  </rcc>
  <rcc rId="13460" sId="3" odxf="1" dxf="1">
    <nc r="AU242">
      <v>0</v>
    </nc>
    <odxf>
      <font>
        <sz val="10"/>
        <color auto="1"/>
      </font>
    </odxf>
    <ndxf>
      <font>
        <sz val="10"/>
        <color auto="1"/>
      </font>
    </ndxf>
  </rcc>
  <rcc rId="13461" sId="3" odxf="1" dxf="1">
    <nc r="AV242">
      <v>0</v>
    </nc>
    <odxf>
      <font>
        <sz val="10"/>
        <color auto="1"/>
      </font>
    </odxf>
    <ndxf>
      <font>
        <sz val="10"/>
        <color auto="1"/>
      </font>
    </ndxf>
  </rcc>
  <rcc rId="13462" sId="3" odxf="1" dxf="1">
    <nc r="AW242">
      <v>0</v>
    </nc>
    <odxf>
      <font>
        <sz val="10"/>
        <color auto="1"/>
      </font>
    </odxf>
    <ndxf>
      <font>
        <sz val="10"/>
        <color auto="1"/>
      </font>
    </ndxf>
  </rcc>
  <rcc rId="13463" sId="3" odxf="1" dxf="1">
    <nc r="AX242">
      <v>0</v>
    </nc>
    <odxf>
      <font>
        <sz val="10"/>
        <color auto="1"/>
      </font>
    </odxf>
    <ndxf>
      <font>
        <sz val="10"/>
        <color auto="1"/>
      </font>
    </ndxf>
  </rcc>
  <rcc rId="13464" sId="3" odxf="1" dxf="1">
    <nc r="AY242">
      <v>0</v>
    </nc>
    <odxf>
      <font>
        <sz val="10"/>
        <color auto="1"/>
      </font>
    </odxf>
    <ndxf>
      <font>
        <sz val="10"/>
        <color auto="1"/>
      </font>
    </ndxf>
  </rcc>
  <rcc rId="13465" sId="3" odxf="1" dxf="1">
    <nc r="AZ242">
      <v>0</v>
    </nc>
    <odxf>
      <font>
        <sz val="10"/>
        <color auto="1"/>
      </font>
    </odxf>
    <ndxf>
      <font>
        <sz val="10"/>
        <color auto="1"/>
      </font>
    </ndxf>
  </rcc>
  <rcc rId="13466" sId="3" odxf="1" dxf="1">
    <nc r="BA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67" sId="3" odxf="1" dxf="1">
    <nc r="BB242">
      <v>0</v>
    </nc>
    <odxf>
      <font>
        <sz val="10"/>
        <color auto="1"/>
      </font>
    </odxf>
    <ndxf>
      <font>
        <sz val="10"/>
        <color auto="1"/>
      </font>
    </ndxf>
  </rcc>
  <rcc rId="13468" sId="3" odxf="1" dxf="1">
    <nc r="BC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69" sId="3" odxf="1" dxf="1">
    <nc r="BD242">
      <v>0</v>
    </nc>
    <odxf>
      <font>
        <sz val="10"/>
        <color auto="1"/>
      </font>
    </odxf>
    <ndxf>
      <font>
        <sz val="10"/>
        <color auto="1"/>
      </font>
    </ndxf>
  </rcc>
  <rcc rId="13470" sId="3" odxf="1" dxf="1">
    <nc r="BE2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71" sId="3" odxf="1" dxf="1">
    <nc r="BF242">
      <v>6.6</v>
    </nc>
    <odxf>
      <font>
        <sz val="10"/>
        <color auto="1"/>
      </font>
    </odxf>
    <ndxf>
      <font>
        <sz val="10"/>
        <color auto="1"/>
      </font>
    </ndxf>
  </rcc>
  <rcc rId="13472" sId="3" odxf="1" dxf="1">
    <nc r="BG242">
      <v>40.9</v>
    </nc>
    <odxf>
      <font>
        <sz val="10"/>
        <color auto="1"/>
      </font>
    </odxf>
    <ndxf>
      <font>
        <sz val="10"/>
        <color auto="1"/>
      </font>
    </ndxf>
  </rcc>
  <rcc rId="13473" sId="3" odxf="1" dxf="1">
    <nc r="BH242">
      <v>0</v>
    </nc>
    <odxf>
      <font>
        <sz val="10"/>
        <color auto="1"/>
      </font>
    </odxf>
    <ndxf>
      <font>
        <sz val="10"/>
        <color auto="1"/>
      </font>
    </ndxf>
  </rcc>
  <rfmt sheetId="3" sqref="A242:XFD242" start="0" length="0">
    <dxf>
      <alignment vertical="center" wrapText="1"/>
    </dxf>
  </rfmt>
  <rcc rId="13474" sId="3" odxf="1" dxf="1">
    <oc r="A243" t="inlineStr">
      <is>
        <t>Ngoài EVN</t>
      </is>
    </oc>
    <nc r="A243" t="inlineStr">
      <is>
        <t>EVN</t>
      </is>
    </nc>
    <odxf>
      <font>
        <sz val="10"/>
        <color auto="1"/>
      </font>
    </odxf>
    <ndxf>
      <font>
        <sz val="10"/>
        <color auto="1"/>
      </font>
    </ndxf>
  </rcc>
  <rfmt sheetId="3" sqref="B243" start="0" length="0">
    <dxf>
      <font>
        <sz val="10"/>
        <color auto="1"/>
      </font>
    </dxf>
  </rfmt>
  <rfmt sheetId="3" sqref="C243" start="0" length="0">
    <dxf>
      <font>
        <sz val="10"/>
        <color auto="1"/>
      </font>
    </dxf>
  </rfmt>
  <rfmt sheetId="3" sqref="D243" start="0" length="0">
    <dxf>
      <font>
        <sz val="10"/>
        <color auto="1"/>
      </font>
    </dxf>
  </rfmt>
  <rcc rId="13475" sId="3" odxf="1" dxf="1">
    <oc r="E243" t="inlineStr">
      <is>
        <t>NMĐMT THIÊN TÂN 1.4</t>
      </is>
    </oc>
    <nc r="E243" t="inlineStr">
      <is>
        <t>NMĐMT PHƯỚC THÁI 1</t>
      </is>
    </nc>
    <odxf>
      <font>
        <sz val="10"/>
        <color auto="1"/>
      </font>
    </odxf>
    <ndxf>
      <font>
        <sz val="10"/>
        <color auto="1"/>
      </font>
    </ndxf>
  </rcc>
  <rfmt sheetId="3" sqref="F243" start="0" length="0">
    <dxf>
      <font>
        <sz val="10"/>
        <color auto="1"/>
      </font>
    </dxf>
  </rfmt>
  <rcc rId="13476" sId="3" odxf="1" dxf="1">
    <nc r="G24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477" sId="3" odxf="1" dxf="1">
    <nc r="H243">
      <v>157.19999999999999</v>
    </nc>
    <odxf>
      <font>
        <sz val="10"/>
        <color auto="1"/>
      </font>
    </odxf>
    <ndxf>
      <font>
        <sz val="10"/>
        <color auto="1"/>
      </font>
    </ndxf>
  </rcc>
  <rfmt sheetId="3" sqref="I243" start="0" length="0">
    <dxf>
      <font>
        <sz val="10"/>
        <color auto="1"/>
      </font>
    </dxf>
  </rfmt>
  <rcc rId="13478" sId="3" odxf="1" dxf="1">
    <nc r="J243">
      <v>0</v>
    </nc>
    <odxf>
      <font>
        <sz val="10"/>
        <color auto="1"/>
      </font>
    </odxf>
    <ndxf>
      <font>
        <sz val="10"/>
        <color auto="1"/>
      </font>
    </ndxf>
  </rcc>
  <rcc rId="13479" sId="3" odxf="1" dxf="1">
    <nc r="K243">
      <v>0</v>
    </nc>
    <odxf>
      <font>
        <sz val="10"/>
        <color auto="1"/>
      </font>
    </odxf>
    <ndxf>
      <font>
        <sz val="10"/>
        <color auto="1"/>
      </font>
    </ndxf>
  </rcc>
  <rcc rId="13480" sId="3" odxf="1" dxf="1">
    <nc r="L243">
      <v>0</v>
    </nc>
    <odxf>
      <font>
        <sz val="10"/>
        <color auto="1"/>
      </font>
    </odxf>
    <ndxf>
      <font>
        <sz val="10"/>
        <color auto="1"/>
      </font>
    </ndxf>
  </rcc>
  <rcc rId="13481" sId="3" odxf="1" dxf="1">
    <nc r="M243">
      <v>0</v>
    </nc>
    <odxf>
      <font>
        <sz val="10"/>
        <color auto="1"/>
      </font>
    </odxf>
    <ndxf>
      <font>
        <sz val="10"/>
        <color auto="1"/>
      </font>
    </ndxf>
  </rcc>
  <rcc rId="13482" sId="3" odxf="1" dxf="1">
    <nc r="N243">
      <v>0</v>
    </nc>
    <odxf>
      <font>
        <sz val="10"/>
        <color auto="1"/>
      </font>
    </odxf>
    <ndxf>
      <font>
        <sz val="10"/>
        <color auto="1"/>
      </font>
    </ndxf>
  </rcc>
  <rcc rId="13483" sId="3" odxf="1" dxf="1">
    <nc r="O243">
      <v>0</v>
    </nc>
    <odxf>
      <font>
        <sz val="10"/>
        <color auto="1"/>
      </font>
    </odxf>
    <ndxf>
      <font>
        <sz val="10"/>
        <color auto="1"/>
      </font>
    </ndxf>
  </rcc>
  <rcc rId="13484" sId="3" odxf="1" dxf="1">
    <nc r="P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85" sId="3" odxf="1" dxf="1">
    <nc r="Q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86" sId="3" odxf="1" dxf="1">
    <nc r="R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87" sId="3" odxf="1" dxf="1">
    <nc r="S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88" sId="3" odxf="1" dxf="1">
    <nc r="T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89" sId="3" odxf="1" dxf="1">
    <nc r="U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90" sId="3" odxf="1" dxf="1">
    <nc r="V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91" sId="3" odxf="1" dxf="1">
    <nc r="W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92" sId="3" odxf="1" dxf="1">
    <nc r="X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93" sId="3" odxf="1" dxf="1">
    <nc r="Y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94" sId="3" odxf="1" dxf="1">
    <nc r="Z243">
      <v>3.4</v>
    </nc>
    <odxf>
      <font>
        <sz val="10"/>
        <color auto="1"/>
      </font>
    </odxf>
    <ndxf>
      <font>
        <sz val="10"/>
        <color auto="1"/>
      </font>
    </ndxf>
  </rcc>
  <rcc rId="13495" sId="3" odxf="1" dxf="1">
    <nc r="AA243">
      <v>3.6</v>
    </nc>
    <odxf>
      <font>
        <sz val="10"/>
        <color auto="1"/>
      </font>
    </odxf>
    <ndxf>
      <font>
        <sz val="10"/>
        <color auto="1"/>
      </font>
    </ndxf>
  </rcc>
  <rcc rId="13496" sId="3" odxf="1" dxf="1">
    <nc r="AB243">
      <v>2.9</v>
    </nc>
    <odxf>
      <font>
        <sz val="10"/>
        <color auto="1"/>
      </font>
    </odxf>
    <ndxf>
      <font>
        <sz val="10"/>
        <color auto="1"/>
      </font>
    </ndxf>
  </rcc>
  <rcc rId="13497" sId="3" odxf="1" dxf="1">
    <nc r="AC243">
      <v>2.5</v>
    </nc>
    <odxf>
      <font>
        <sz val="10"/>
        <color auto="1"/>
      </font>
    </odxf>
    <ndxf>
      <font>
        <sz val="10"/>
        <color auto="1"/>
      </font>
    </ndxf>
  </rcc>
  <rcc rId="13498" sId="3" odxf="1" dxf="1">
    <nc r="AD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499" sId="3" odxf="1" dxf="1">
    <nc r="AE243">
      <v>1.6</v>
    </nc>
    <odxf>
      <font>
        <sz val="10"/>
        <color auto="1"/>
      </font>
    </odxf>
    <ndxf>
      <font>
        <sz val="10"/>
        <color auto="1"/>
      </font>
    </ndxf>
  </rcc>
  <rcc rId="13500" sId="3" odxf="1" dxf="1">
    <nc r="AF243">
      <v>1.6</v>
    </nc>
    <odxf>
      <font>
        <sz val="10"/>
        <color auto="1"/>
      </font>
    </odxf>
    <ndxf>
      <font>
        <sz val="10"/>
        <color auto="1"/>
      </font>
    </ndxf>
  </rcc>
  <rcc rId="13501" sId="3" odxf="1" dxf="1">
    <nc r="AG243">
      <v>1.5</v>
    </nc>
    <odxf>
      <font>
        <sz val="10"/>
        <color auto="1"/>
      </font>
    </odxf>
    <ndxf>
      <font>
        <sz val="10"/>
        <color auto="1"/>
      </font>
    </ndxf>
  </rcc>
  <rcc rId="13502" sId="3" odxf="1" dxf="1">
    <nc r="AH243">
      <v>3.5</v>
    </nc>
    <odxf>
      <font>
        <sz val="10"/>
        <color auto="1"/>
      </font>
    </odxf>
    <ndxf>
      <font>
        <sz val="10"/>
        <color auto="1"/>
      </font>
    </ndxf>
  </rcc>
  <rcc rId="13503" sId="3" odxf="1" dxf="1">
    <nc r="AI243">
      <v>6.8</v>
    </nc>
    <odxf>
      <font>
        <sz val="10"/>
        <color auto="1"/>
      </font>
    </odxf>
    <ndxf>
      <font>
        <sz val="10"/>
        <color auto="1"/>
      </font>
    </ndxf>
  </rcc>
  <rcc rId="13504" sId="3" odxf="1" dxf="1">
    <nc r="AJ243">
      <v>6.6</v>
    </nc>
    <odxf>
      <font>
        <sz val="10"/>
        <color auto="1"/>
      </font>
    </odxf>
    <ndxf>
      <font>
        <sz val="10"/>
        <color auto="1"/>
      </font>
    </ndxf>
  </rcc>
  <rcc rId="13505" sId="3" odxf="1" dxf="1">
    <nc r="AK243">
      <v>3.8</v>
    </nc>
    <odxf>
      <font>
        <sz val="10"/>
        <color auto="1"/>
      </font>
    </odxf>
    <ndxf>
      <font>
        <sz val="10"/>
        <color auto="1"/>
      </font>
    </ndxf>
  </rcc>
  <rcc rId="13506" sId="3" odxf="1" dxf="1">
    <nc r="AL243">
      <v>1.5</v>
    </nc>
    <odxf>
      <font>
        <sz val="10"/>
        <color auto="1"/>
      </font>
    </odxf>
    <ndxf>
      <font>
        <sz val="10"/>
        <color auto="1"/>
      </font>
    </ndxf>
  </rcc>
  <rcc rId="13507" sId="3" odxf="1" dxf="1">
    <nc r="AM243">
      <v>0.8</v>
    </nc>
    <odxf>
      <font>
        <sz val="10"/>
        <color auto="1"/>
      </font>
    </odxf>
    <ndxf>
      <font>
        <sz val="10"/>
        <color auto="1"/>
      </font>
    </ndxf>
  </rcc>
  <rcc rId="13508" sId="3" odxf="1" dxf="1">
    <nc r="AN243">
      <v>1.5</v>
    </nc>
    <odxf>
      <font>
        <sz val="10"/>
        <color auto="1"/>
      </font>
    </odxf>
    <ndxf>
      <font>
        <sz val="10"/>
        <color auto="1"/>
      </font>
    </ndxf>
  </rcc>
  <rcc rId="13509" sId="3" odxf="1" dxf="1">
    <nc r="AO243">
      <v>1.7</v>
    </nc>
    <odxf>
      <font>
        <sz val="10"/>
        <color auto="1"/>
      </font>
    </odxf>
    <ndxf>
      <font>
        <sz val="10"/>
        <color auto="1"/>
      </font>
    </ndxf>
  </rcc>
  <rcc rId="13510" sId="3" odxf="1" dxf="1">
    <nc r="AP243">
      <v>2.2999999999999998</v>
    </nc>
    <odxf>
      <font>
        <sz val="10"/>
        <color auto="1"/>
      </font>
    </odxf>
    <ndxf>
      <font>
        <sz val="10"/>
        <color auto="1"/>
      </font>
    </ndxf>
  </rcc>
  <rcc rId="13511" sId="3" odxf="1" dxf="1">
    <nc r="AQ243">
      <v>2.9</v>
    </nc>
    <odxf>
      <font>
        <sz val="10"/>
        <color auto="1"/>
      </font>
    </odxf>
    <ndxf>
      <font>
        <sz val="10"/>
        <color auto="1"/>
      </font>
    </ndxf>
  </rcc>
  <rcc rId="13512" sId="3" odxf="1" dxf="1">
    <nc r="AR243">
      <v>1.1000000000000001</v>
    </nc>
    <odxf>
      <font>
        <sz val="10"/>
        <color auto="1"/>
      </font>
    </odxf>
    <ndxf>
      <font>
        <sz val="10"/>
        <color auto="1"/>
      </font>
    </ndxf>
  </rcc>
  <rcc rId="13513" sId="3" odxf="1" dxf="1">
    <nc r="AS243">
      <v>0</v>
    </nc>
    <odxf>
      <font>
        <sz val="10"/>
        <color auto="1"/>
      </font>
    </odxf>
    <ndxf>
      <font>
        <sz val="10"/>
        <color auto="1"/>
      </font>
    </ndxf>
  </rcc>
  <rcc rId="13514" sId="3" odxf="1" dxf="1">
    <nc r="AT243">
      <v>0</v>
    </nc>
    <odxf>
      <font>
        <sz val="10"/>
        <color auto="1"/>
      </font>
    </odxf>
    <ndxf>
      <font>
        <sz val="10"/>
        <color auto="1"/>
      </font>
    </ndxf>
  </rcc>
  <rcc rId="13515" sId="3" odxf="1" dxf="1">
    <nc r="AU243">
      <v>0</v>
    </nc>
    <odxf>
      <font>
        <sz val="10"/>
        <color auto="1"/>
      </font>
    </odxf>
    <ndxf>
      <font>
        <sz val="10"/>
        <color auto="1"/>
      </font>
    </ndxf>
  </rcc>
  <rcc rId="13516" sId="3" odxf="1" dxf="1">
    <nc r="AV243">
      <v>0</v>
    </nc>
    <odxf>
      <font>
        <sz val="10"/>
        <color auto="1"/>
      </font>
    </odxf>
    <ndxf>
      <font>
        <sz val="10"/>
        <color auto="1"/>
      </font>
    </ndxf>
  </rcc>
  <rcc rId="13517" sId="3" odxf="1" dxf="1">
    <nc r="AW243">
      <v>0</v>
    </nc>
    <odxf>
      <font>
        <sz val="10"/>
        <color auto="1"/>
      </font>
    </odxf>
    <ndxf>
      <font>
        <sz val="10"/>
        <color auto="1"/>
      </font>
    </ndxf>
  </rcc>
  <rcc rId="13518" sId="3" odxf="1" dxf="1">
    <nc r="AX243">
      <v>0</v>
    </nc>
    <odxf>
      <font>
        <sz val="10"/>
        <color auto="1"/>
      </font>
    </odxf>
    <ndxf>
      <font>
        <sz val="10"/>
        <color auto="1"/>
      </font>
    </ndxf>
  </rcc>
  <rcc rId="13519" sId="3" odxf="1" dxf="1">
    <nc r="AY243">
      <v>0</v>
    </nc>
    <odxf>
      <font>
        <sz val="10"/>
        <color auto="1"/>
      </font>
    </odxf>
    <ndxf>
      <font>
        <sz val="10"/>
        <color auto="1"/>
      </font>
    </ndxf>
  </rcc>
  <rcc rId="13520" sId="3" odxf="1" dxf="1">
    <nc r="AZ243">
      <v>0</v>
    </nc>
    <odxf>
      <font>
        <sz val="10"/>
        <color auto="1"/>
      </font>
    </odxf>
    <ndxf>
      <font>
        <sz val="10"/>
        <color auto="1"/>
      </font>
    </ndxf>
  </rcc>
  <rcc rId="13521" sId="3" odxf="1" dxf="1">
    <nc r="BA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522" sId="3" odxf="1" dxf="1">
    <nc r="BB243">
      <v>0</v>
    </nc>
    <odxf>
      <font>
        <sz val="10"/>
        <color auto="1"/>
      </font>
    </odxf>
    <ndxf>
      <font>
        <sz val="10"/>
        <color auto="1"/>
      </font>
    </ndxf>
  </rcc>
  <rcc rId="13523" sId="3" odxf="1" dxf="1">
    <nc r="BC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524" sId="3" odxf="1" dxf="1">
    <nc r="BD243">
      <v>0</v>
    </nc>
    <odxf>
      <font>
        <sz val="10"/>
        <color auto="1"/>
      </font>
    </odxf>
    <ndxf>
      <font>
        <sz val="10"/>
        <color auto="1"/>
      </font>
    </ndxf>
  </rcc>
  <rcc rId="13525" sId="3" odxf="1" dxf="1">
    <nc r="BE2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526" sId="3" odxf="1" dxf="1">
    <nc r="BF243">
      <v>6.6</v>
    </nc>
    <odxf>
      <font>
        <sz val="10"/>
        <color auto="1"/>
      </font>
    </odxf>
    <ndxf>
      <font>
        <sz val="10"/>
        <color auto="1"/>
      </font>
    </ndxf>
  </rcc>
  <rcc rId="13527" sId="3" odxf="1" dxf="1">
    <nc r="BG243">
      <v>40.9</v>
    </nc>
    <odxf>
      <font>
        <sz val="10"/>
        <color auto="1"/>
      </font>
    </odxf>
    <ndxf>
      <font>
        <sz val="10"/>
        <color auto="1"/>
      </font>
    </ndxf>
  </rcc>
  <rcc rId="13528" sId="3" odxf="1" dxf="1">
    <nc r="BH243">
      <v>0</v>
    </nc>
    <odxf>
      <font>
        <sz val="10"/>
        <color auto="1"/>
      </font>
    </odxf>
    <ndxf>
      <font>
        <sz val="10"/>
        <color auto="1"/>
      </font>
    </ndxf>
  </rcc>
  <rfmt sheetId="3" sqref="A243:XFD243" start="0" length="0">
    <dxf>
      <alignment vertical="center" wrapText="1"/>
    </dxf>
  </rfmt>
  <rfmt sheetId="3" sqref="A244" start="0" length="0">
    <dxf>
      <font>
        <sz val="10"/>
        <color auto="1"/>
      </font>
    </dxf>
  </rfmt>
  <rfmt sheetId="3" sqref="B244" start="0" length="0">
    <dxf>
      <font>
        <sz val="10"/>
        <color auto="1"/>
      </font>
    </dxf>
  </rfmt>
  <rfmt sheetId="3" sqref="C244" start="0" length="0">
    <dxf>
      <font>
        <sz val="10"/>
        <color auto="1"/>
      </font>
    </dxf>
  </rfmt>
  <rfmt sheetId="3" sqref="D244" start="0" length="0">
    <dxf>
      <font>
        <sz val="10"/>
        <color auto="1"/>
      </font>
    </dxf>
  </rfmt>
  <rcc rId="13529" sId="3" odxf="1" dxf="1">
    <oc r="E244" t="inlineStr">
      <is>
        <t>NMĐMT THUẬN NAM 12</t>
      </is>
    </oc>
    <nc r="E244" t="inlineStr">
      <is>
        <t>NMĐMT THIÊN TÂN 1.4</t>
      </is>
    </nc>
    <odxf>
      <font>
        <sz val="10"/>
        <color auto="1"/>
      </font>
    </odxf>
    <ndxf>
      <font>
        <sz val="10"/>
        <color auto="1"/>
      </font>
    </ndxf>
  </rcc>
  <rfmt sheetId="3" sqref="F244" start="0" length="0">
    <dxf>
      <font>
        <sz val="10"/>
        <color auto="1"/>
      </font>
    </dxf>
  </rfmt>
  <rcc rId="13530" sId="3" odxf="1" dxf="1">
    <nc r="G24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531" sId="3" odxf="1" dxf="1">
    <nc r="H244">
      <v>338.7</v>
    </nc>
    <odxf>
      <font>
        <sz val="10"/>
        <color auto="1"/>
      </font>
    </odxf>
    <ndxf>
      <font>
        <sz val="10"/>
        <color auto="1"/>
      </font>
    </ndxf>
  </rcc>
  <rfmt sheetId="3" sqref="I244" start="0" length="0">
    <dxf>
      <font>
        <sz val="10"/>
        <color auto="1"/>
      </font>
    </dxf>
  </rfmt>
  <rcc rId="13532" sId="3" odxf="1" dxf="1">
    <nc r="J244">
      <v>0</v>
    </nc>
    <odxf>
      <font>
        <sz val="10"/>
        <color auto="1"/>
      </font>
    </odxf>
    <ndxf>
      <font>
        <sz val="10"/>
        <color auto="1"/>
      </font>
    </ndxf>
  </rcc>
  <rcc rId="13533" sId="3" odxf="1" dxf="1">
    <nc r="K244">
      <v>0</v>
    </nc>
    <odxf>
      <font>
        <sz val="10"/>
        <color auto="1"/>
      </font>
    </odxf>
    <ndxf>
      <font>
        <sz val="10"/>
        <color auto="1"/>
      </font>
    </ndxf>
  </rcc>
  <rcc rId="13534" sId="3" odxf="1" dxf="1">
    <nc r="L244">
      <v>0</v>
    </nc>
    <odxf>
      <font>
        <sz val="10"/>
        <color auto="1"/>
      </font>
    </odxf>
    <ndxf>
      <font>
        <sz val="10"/>
        <color auto="1"/>
      </font>
    </ndxf>
  </rcc>
  <rcc rId="13535" sId="3" odxf="1" dxf="1">
    <nc r="M244">
      <v>0</v>
    </nc>
    <odxf>
      <font>
        <sz val="10"/>
        <color auto="1"/>
      </font>
    </odxf>
    <ndxf>
      <font>
        <sz val="10"/>
        <color auto="1"/>
      </font>
    </ndxf>
  </rcc>
  <rcc rId="13536" sId="3" odxf="1" dxf="1">
    <nc r="N244">
      <v>0</v>
    </nc>
    <odxf>
      <font>
        <sz val="10"/>
        <color auto="1"/>
      </font>
    </odxf>
    <ndxf>
      <font>
        <sz val="10"/>
        <color auto="1"/>
      </font>
    </ndxf>
  </rcc>
  <rcc rId="13537" sId="3" odxf="1" dxf="1">
    <nc r="O244">
      <v>0</v>
    </nc>
    <odxf>
      <font>
        <sz val="10"/>
        <color auto="1"/>
      </font>
    </odxf>
    <ndxf>
      <font>
        <sz val="10"/>
        <color auto="1"/>
      </font>
    </ndxf>
  </rcc>
  <rcc rId="13538" sId="3" odxf="1" dxf="1">
    <nc r="P244">
      <v>0</v>
    </nc>
    <odxf>
      <font>
        <sz val="10"/>
        <color auto="1"/>
      </font>
    </odxf>
    <ndxf>
      <font>
        <sz val="10"/>
        <color auto="1"/>
      </font>
    </ndxf>
  </rcc>
  <rcc rId="13539" sId="3" odxf="1" dxf="1">
    <nc r="Q244">
      <v>0</v>
    </nc>
    <odxf>
      <font>
        <sz val="10"/>
        <color auto="1"/>
      </font>
    </odxf>
    <ndxf>
      <font>
        <sz val="10"/>
        <color auto="1"/>
      </font>
    </ndxf>
  </rcc>
  <rcc rId="13540" sId="3" odxf="1" dxf="1">
    <nc r="R244">
      <v>0</v>
    </nc>
    <odxf>
      <font>
        <sz val="10"/>
        <color auto="1"/>
      </font>
    </odxf>
    <ndxf>
      <font>
        <sz val="10"/>
        <color auto="1"/>
      </font>
    </ndxf>
  </rcc>
  <rcc rId="13541" sId="3" odxf="1" dxf="1">
    <nc r="S244">
      <v>0</v>
    </nc>
    <odxf>
      <font>
        <sz val="10"/>
        <color auto="1"/>
      </font>
    </odxf>
    <ndxf>
      <font>
        <sz val="10"/>
        <color auto="1"/>
      </font>
    </ndxf>
  </rcc>
  <rcc rId="13542" sId="3" odxf="1" dxf="1">
    <nc r="T244">
      <v>0</v>
    </nc>
    <odxf>
      <font>
        <sz val="10"/>
        <color auto="1"/>
      </font>
    </odxf>
    <ndxf>
      <font>
        <sz val="10"/>
        <color auto="1"/>
      </font>
    </ndxf>
  </rcc>
  <rcc rId="13543" sId="3" odxf="1" dxf="1">
    <nc r="U244">
      <v>0</v>
    </nc>
    <odxf>
      <font>
        <sz val="10"/>
        <color auto="1"/>
      </font>
    </odxf>
    <ndxf>
      <font>
        <sz val="10"/>
        <color auto="1"/>
      </font>
    </ndxf>
  </rcc>
  <rcc rId="13544" sId="3" odxf="1" dxf="1">
    <nc r="V244">
      <v>0</v>
    </nc>
    <odxf>
      <font>
        <sz val="10"/>
        <color auto="1"/>
      </font>
    </odxf>
    <ndxf>
      <font>
        <sz val="10"/>
        <color auto="1"/>
      </font>
    </ndxf>
  </rcc>
  <rcc rId="13545" sId="3" odxf="1" dxf="1">
    <nc r="W244">
      <v>0</v>
    </nc>
    <odxf>
      <font>
        <sz val="10"/>
        <color auto="1"/>
      </font>
    </odxf>
    <ndxf>
      <font>
        <sz val="10"/>
        <color auto="1"/>
      </font>
    </ndxf>
  </rcc>
  <rcc rId="13546" sId="3" odxf="1" dxf="1">
    <nc r="X244">
      <v>0</v>
    </nc>
    <odxf>
      <font>
        <sz val="10"/>
        <color auto="1"/>
      </font>
    </odxf>
    <ndxf>
      <font>
        <sz val="10"/>
        <color auto="1"/>
      </font>
    </ndxf>
  </rcc>
  <rcc rId="13547" sId="3" odxf="1" dxf="1">
    <nc r="Y244">
      <v>62.3</v>
    </nc>
    <odxf>
      <font>
        <sz val="10"/>
        <color auto="1"/>
      </font>
    </odxf>
    <ndxf>
      <font>
        <sz val="10"/>
        <color auto="1"/>
      </font>
    </ndxf>
  </rcc>
  <rcc rId="13548" sId="3" odxf="1" dxf="1">
    <nc r="Z244">
      <v>64.3</v>
    </nc>
    <odxf>
      <font>
        <sz val="10"/>
        <color auto="1"/>
      </font>
    </odxf>
    <ndxf>
      <font>
        <sz val="10"/>
        <color auto="1"/>
      </font>
    </ndxf>
  </rcc>
  <rcc rId="13549" sId="3" odxf="1" dxf="1">
    <nc r="AA244">
      <v>73.400000000000006</v>
    </nc>
    <odxf>
      <font>
        <sz val="10"/>
        <color auto="1"/>
      </font>
    </odxf>
    <ndxf>
      <font>
        <sz val="10"/>
        <color auto="1"/>
      </font>
    </ndxf>
  </rcc>
  <rcc rId="13550" sId="3" odxf="1" dxf="1">
    <nc r="AB244">
      <v>70.8</v>
    </nc>
    <odxf>
      <font>
        <sz val="10"/>
        <color auto="1"/>
      </font>
    </odxf>
    <ndxf>
      <font>
        <sz val="10"/>
        <color auto="1"/>
      </font>
    </ndxf>
  </rcc>
  <rcc rId="13551" sId="3" odxf="1" dxf="1">
    <nc r="AC244">
      <v>32.799999999999997</v>
    </nc>
    <odxf>
      <font>
        <sz val="10"/>
        <color auto="1"/>
      </font>
    </odxf>
    <ndxf>
      <font>
        <sz val="10"/>
        <color auto="1"/>
      </font>
    </ndxf>
  </rcc>
  <rcc rId="13552" sId="3" odxf="1" dxf="1">
    <nc r="AD244">
      <v>67.900000000000006</v>
    </nc>
    <odxf>
      <font>
        <sz val="10"/>
        <color auto="1"/>
      </font>
    </odxf>
    <ndxf>
      <font>
        <sz val="10"/>
        <color auto="1"/>
      </font>
    </ndxf>
  </rcc>
  <rcc rId="13553" sId="3" odxf="1" dxf="1">
    <nc r="AE244">
      <v>20.399999999999999</v>
    </nc>
    <odxf>
      <font>
        <sz val="10"/>
        <color auto="1"/>
      </font>
    </odxf>
    <ndxf>
      <font>
        <sz val="10"/>
        <color auto="1"/>
      </font>
    </ndxf>
  </rcc>
  <rcc rId="13554" sId="3" odxf="1" dxf="1">
    <nc r="AF244">
      <v>20.399999999999999</v>
    </nc>
    <odxf>
      <font>
        <sz val="10"/>
        <color auto="1"/>
      </font>
    </odxf>
    <ndxf>
      <font>
        <sz val="10"/>
        <color auto="1"/>
      </font>
    </ndxf>
  </rcc>
  <rcc rId="13555" sId="3" odxf="1" dxf="1">
    <nc r="AG244">
      <v>61.9</v>
    </nc>
    <odxf>
      <font>
        <sz val="10"/>
        <color auto="1"/>
      </font>
    </odxf>
    <ndxf>
      <font>
        <sz val="10"/>
        <color auto="1"/>
      </font>
    </ndxf>
  </rcc>
  <rcc rId="13556" sId="3" odxf="1" dxf="1">
    <nc r="AH244">
      <v>8.9</v>
    </nc>
    <odxf>
      <font>
        <sz val="10"/>
        <color auto="1"/>
      </font>
    </odxf>
    <ndxf>
      <font>
        <sz val="10"/>
        <color auto="1"/>
      </font>
    </ndxf>
  </rcc>
  <rcc rId="13557" sId="3" odxf="1" dxf="1">
    <nc r="AI244">
      <v>44.5</v>
    </nc>
    <odxf>
      <font>
        <sz val="10"/>
        <color auto="1"/>
      </font>
    </odxf>
    <ndxf>
      <font>
        <sz val="10"/>
        <color auto="1"/>
      </font>
    </ndxf>
  </rcc>
  <rcc rId="13558" sId="3" odxf="1" dxf="1">
    <nc r="AJ244">
      <v>21.2</v>
    </nc>
    <odxf>
      <font>
        <sz val="10"/>
        <color auto="1"/>
      </font>
    </odxf>
    <ndxf>
      <font>
        <sz val="10"/>
        <color auto="1"/>
      </font>
    </ndxf>
  </rcc>
  <rcc rId="13559" sId="3" odxf="1" dxf="1">
    <nc r="AK244">
      <v>25.2</v>
    </nc>
    <odxf>
      <font>
        <sz val="10"/>
        <color auto="1"/>
      </font>
    </odxf>
    <ndxf>
      <font>
        <sz val="10"/>
        <color auto="1"/>
      </font>
    </ndxf>
  </rcc>
  <rcc rId="13560" sId="3" odxf="1" dxf="1">
    <nc r="AL244">
      <v>21.2</v>
    </nc>
    <odxf>
      <font>
        <sz val="10"/>
        <color auto="1"/>
      </font>
    </odxf>
    <ndxf>
      <font>
        <sz val="10"/>
        <color auto="1"/>
      </font>
    </ndxf>
  </rcc>
  <rcc rId="13561" sId="3" odxf="1" dxf="1">
    <nc r="AM244">
      <v>19.2</v>
    </nc>
    <odxf>
      <font>
        <sz val="10"/>
        <color auto="1"/>
      </font>
    </odxf>
    <ndxf>
      <font>
        <sz val="10"/>
        <color auto="1"/>
      </font>
    </ndxf>
  </rcc>
  <rcc rId="13562" sId="3" odxf="1" dxf="1">
    <nc r="AN244">
      <v>11.2</v>
    </nc>
    <odxf>
      <font>
        <sz val="10"/>
        <color auto="1"/>
      </font>
    </odxf>
    <ndxf>
      <font>
        <sz val="10"/>
        <color auto="1"/>
      </font>
    </ndxf>
  </rcc>
  <rcc rId="13563" sId="3" odxf="1" dxf="1">
    <nc r="AO244">
      <v>7.2</v>
    </nc>
    <odxf>
      <font>
        <sz val="10"/>
        <color auto="1"/>
      </font>
    </odxf>
    <ndxf>
      <font>
        <sz val="10"/>
        <color auto="1"/>
      </font>
    </ndxf>
  </rcc>
  <rcc rId="13564" sId="3" odxf="1" dxf="1">
    <nc r="AP244">
      <v>7.2</v>
    </nc>
    <odxf>
      <font>
        <sz val="10"/>
        <color auto="1"/>
      </font>
    </odxf>
    <ndxf>
      <font>
        <sz val="10"/>
        <color auto="1"/>
      </font>
    </ndxf>
  </rcc>
  <rcc rId="13565" sId="3" odxf="1" dxf="1">
    <nc r="AQ244">
      <v>0</v>
    </nc>
    <odxf>
      <font>
        <sz val="10"/>
        <color auto="1"/>
      </font>
    </odxf>
    <ndxf>
      <font>
        <sz val="10"/>
        <color auto="1"/>
      </font>
    </ndxf>
  </rcc>
  <rcc rId="13566" sId="3" odxf="1" dxf="1">
    <nc r="AR244">
      <v>0</v>
    </nc>
    <odxf>
      <font>
        <sz val="10"/>
        <color auto="1"/>
      </font>
    </odxf>
    <ndxf>
      <font>
        <sz val="10"/>
        <color auto="1"/>
      </font>
    </ndxf>
  </rcc>
  <rcc rId="13567" sId="3" odxf="1" dxf="1">
    <nc r="AS244">
      <v>0</v>
    </nc>
    <odxf>
      <font>
        <sz val="10"/>
        <color auto="1"/>
      </font>
    </odxf>
    <ndxf>
      <font>
        <sz val="10"/>
        <color auto="1"/>
      </font>
    </ndxf>
  </rcc>
  <rcc rId="13568" sId="3" odxf="1" dxf="1">
    <nc r="AT244">
      <v>0</v>
    </nc>
    <odxf>
      <font>
        <sz val="10"/>
        <color auto="1"/>
      </font>
    </odxf>
    <ndxf>
      <font>
        <sz val="10"/>
        <color auto="1"/>
      </font>
    </ndxf>
  </rcc>
  <rcc rId="13569" sId="3" odxf="1" dxf="1">
    <nc r="AU244">
      <v>0</v>
    </nc>
    <odxf>
      <font>
        <sz val="10"/>
        <color auto="1"/>
      </font>
    </odxf>
    <ndxf>
      <font>
        <sz val="10"/>
        <color auto="1"/>
      </font>
    </ndxf>
  </rcc>
  <rcc rId="13570" sId="3" odxf="1" dxf="1">
    <nc r="AV244">
      <v>0</v>
    </nc>
    <odxf>
      <font>
        <sz val="10"/>
        <color auto="1"/>
      </font>
    </odxf>
    <ndxf>
      <font>
        <sz val="10"/>
        <color auto="1"/>
      </font>
    </ndxf>
  </rcc>
  <rcc rId="13571" sId="3" odxf="1" dxf="1">
    <nc r="AW244">
      <v>0</v>
    </nc>
    <odxf>
      <font>
        <sz val="10"/>
        <color auto="1"/>
      </font>
    </odxf>
    <ndxf>
      <font>
        <sz val="10"/>
        <color auto="1"/>
      </font>
    </ndxf>
  </rcc>
  <rcc rId="13572" sId="3" odxf="1" dxf="1">
    <nc r="AX244">
      <v>0</v>
    </nc>
    <odxf>
      <font>
        <sz val="10"/>
        <color auto="1"/>
      </font>
    </odxf>
    <ndxf>
      <font>
        <sz val="10"/>
        <color auto="1"/>
      </font>
    </ndxf>
  </rcc>
  <rcc rId="13573" sId="3" odxf="1" dxf="1">
    <nc r="AY244">
      <v>0</v>
    </nc>
    <odxf>
      <font>
        <sz val="10"/>
        <color auto="1"/>
      </font>
    </odxf>
    <ndxf>
      <font>
        <sz val="10"/>
        <color auto="1"/>
      </font>
    </ndxf>
  </rcc>
  <rcc rId="13574" sId="3" odxf="1" dxf="1">
    <nc r="AZ244">
      <v>0</v>
    </nc>
    <odxf>
      <font>
        <sz val="10"/>
        <color auto="1"/>
      </font>
    </odxf>
    <ndxf>
      <font>
        <sz val="10"/>
        <color auto="1"/>
      </font>
    </ndxf>
  </rcc>
  <rcc rId="13575" sId="3" odxf="1" dxf="1">
    <nc r="BA2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576" sId="3" odxf="1" dxf="1">
    <nc r="BB244">
      <v>0</v>
    </nc>
    <odxf>
      <font>
        <sz val="10"/>
        <color auto="1"/>
      </font>
    </odxf>
    <ndxf>
      <font>
        <sz val="10"/>
        <color auto="1"/>
      </font>
    </ndxf>
  </rcc>
  <rcc rId="13577" sId="3" odxf="1" dxf="1">
    <nc r="BC2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578" sId="3" odxf="1" dxf="1">
    <nc r="BD244">
      <v>0</v>
    </nc>
    <odxf>
      <font>
        <sz val="10"/>
        <color auto="1"/>
      </font>
    </odxf>
    <ndxf>
      <font>
        <sz val="10"/>
        <color auto="1"/>
      </font>
    </ndxf>
  </rcc>
  <rcc rId="13579" sId="3" odxf="1" dxf="1">
    <nc r="BE2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580" sId="3" odxf="1" dxf="1">
    <nc r="BF244">
      <v>14.1</v>
    </nc>
    <odxf>
      <font>
        <sz val="10"/>
        <color auto="1"/>
      </font>
    </odxf>
    <ndxf>
      <font>
        <sz val="10"/>
        <color auto="1"/>
      </font>
    </ndxf>
  </rcc>
  <rcc rId="13581" sId="3" odxf="1" dxf="1">
    <nc r="BG244">
      <v>84.8</v>
    </nc>
    <odxf>
      <font>
        <sz val="10"/>
        <color auto="1"/>
      </font>
    </odxf>
    <ndxf>
      <font>
        <sz val="10"/>
        <color auto="1"/>
      </font>
    </ndxf>
  </rcc>
  <rcc rId="13582" sId="3" odxf="1" dxf="1">
    <nc r="BH244">
      <v>0</v>
    </nc>
    <odxf>
      <font>
        <sz val="10"/>
        <color auto="1"/>
      </font>
    </odxf>
    <ndxf>
      <font>
        <sz val="10"/>
        <color auto="1"/>
      </font>
    </ndxf>
  </rcc>
  <rfmt sheetId="3" sqref="A244:XFD244" start="0" length="0">
    <dxf>
      <alignment vertical="center" wrapText="1"/>
    </dxf>
  </rfmt>
  <rfmt sheetId="3" sqref="A245" start="0" length="0">
    <dxf>
      <font>
        <sz val="10"/>
        <color auto="1"/>
      </font>
    </dxf>
  </rfmt>
  <rfmt sheetId="3" sqref="B245" start="0" length="0">
    <dxf>
      <font>
        <sz val="10"/>
        <color auto="1"/>
      </font>
    </dxf>
  </rfmt>
  <rfmt sheetId="3" sqref="C245" start="0" length="0">
    <dxf>
      <font>
        <sz val="10"/>
        <color auto="1"/>
      </font>
    </dxf>
  </rfmt>
  <rfmt sheetId="3" sqref="D245" start="0" length="0">
    <dxf>
      <font>
        <sz val="10"/>
        <color auto="1"/>
      </font>
    </dxf>
  </rfmt>
  <rcc rId="13583" sId="3" odxf="1" dxf="1">
    <oc r="E245" t="inlineStr">
      <is>
        <t>NMĐMT THUẬN NAM 12</t>
      </is>
    </oc>
    <nc r="E245" t="inlineStr">
      <is>
        <t>NMĐMT THIÊN TÂN 1.4</t>
      </is>
    </nc>
    <odxf>
      <font>
        <sz val="10"/>
        <color auto="1"/>
      </font>
    </odxf>
    <ndxf>
      <font>
        <sz val="10"/>
        <color auto="1"/>
      </font>
    </ndxf>
  </rcc>
  <rfmt sheetId="3" sqref="F245" start="0" length="0">
    <dxf>
      <font>
        <sz val="10"/>
        <color auto="1"/>
      </font>
    </dxf>
  </rfmt>
  <rcc rId="13584" sId="3" odxf="1" dxf="1">
    <nc r="G24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585" sId="3" odxf="1" dxf="1">
    <nc r="H245">
      <v>338.7</v>
    </nc>
    <odxf>
      <font>
        <sz val="10"/>
        <color auto="1"/>
      </font>
    </odxf>
    <ndxf>
      <font>
        <sz val="10"/>
        <color auto="1"/>
      </font>
    </ndxf>
  </rcc>
  <rfmt sheetId="3" sqref="I245" start="0" length="0">
    <dxf>
      <font>
        <sz val="10"/>
        <color auto="1"/>
      </font>
    </dxf>
  </rfmt>
  <rcc rId="13586" sId="3" odxf="1" dxf="1">
    <nc r="J245">
      <v>0</v>
    </nc>
    <odxf>
      <font>
        <sz val="10"/>
        <color auto="1"/>
      </font>
    </odxf>
    <ndxf>
      <font>
        <sz val="10"/>
        <color auto="1"/>
      </font>
    </ndxf>
  </rcc>
  <rcc rId="13587" sId="3" odxf="1" dxf="1">
    <nc r="K245">
      <v>0</v>
    </nc>
    <odxf>
      <font>
        <sz val="10"/>
        <color auto="1"/>
      </font>
    </odxf>
    <ndxf>
      <font>
        <sz val="10"/>
        <color auto="1"/>
      </font>
    </ndxf>
  </rcc>
  <rcc rId="13588" sId="3" odxf="1" dxf="1">
    <nc r="L245">
      <v>0</v>
    </nc>
    <odxf>
      <font>
        <sz val="10"/>
        <color auto="1"/>
      </font>
    </odxf>
    <ndxf>
      <font>
        <sz val="10"/>
        <color auto="1"/>
      </font>
    </ndxf>
  </rcc>
  <rcc rId="13589" sId="3" odxf="1" dxf="1">
    <nc r="M245">
      <v>0</v>
    </nc>
    <odxf>
      <font>
        <sz val="10"/>
        <color auto="1"/>
      </font>
    </odxf>
    <ndxf>
      <font>
        <sz val="10"/>
        <color auto="1"/>
      </font>
    </ndxf>
  </rcc>
  <rcc rId="13590" sId="3" odxf="1" dxf="1">
    <nc r="N245">
      <v>0</v>
    </nc>
    <odxf>
      <font>
        <sz val="10"/>
        <color auto="1"/>
      </font>
    </odxf>
    <ndxf>
      <font>
        <sz val="10"/>
        <color auto="1"/>
      </font>
    </ndxf>
  </rcc>
  <rcc rId="13591" sId="3" odxf="1" dxf="1">
    <nc r="O245">
      <v>0</v>
    </nc>
    <odxf>
      <font>
        <sz val="10"/>
        <color auto="1"/>
      </font>
    </odxf>
    <ndxf>
      <font>
        <sz val="10"/>
        <color auto="1"/>
      </font>
    </ndxf>
  </rcc>
  <rcc rId="13592" sId="3" odxf="1" dxf="1">
    <nc r="P245">
      <v>0</v>
    </nc>
    <odxf>
      <font>
        <sz val="10"/>
        <color auto="1"/>
      </font>
    </odxf>
    <ndxf>
      <font>
        <sz val="10"/>
        <color auto="1"/>
      </font>
    </ndxf>
  </rcc>
  <rcc rId="13593" sId="3" odxf="1" dxf="1">
    <nc r="Q245">
      <v>0</v>
    </nc>
    <odxf>
      <font>
        <sz val="10"/>
        <color auto="1"/>
      </font>
    </odxf>
    <ndxf>
      <font>
        <sz val="10"/>
        <color auto="1"/>
      </font>
    </ndxf>
  </rcc>
  <rcc rId="13594" sId="3" odxf="1" dxf="1">
    <nc r="R245">
      <v>0</v>
    </nc>
    <odxf>
      <font>
        <sz val="10"/>
        <color auto="1"/>
      </font>
    </odxf>
    <ndxf>
      <font>
        <sz val="10"/>
        <color auto="1"/>
      </font>
    </ndxf>
  </rcc>
  <rcc rId="13595" sId="3" odxf="1" dxf="1">
    <nc r="S245">
      <v>0</v>
    </nc>
    <odxf>
      <font>
        <sz val="10"/>
        <color auto="1"/>
      </font>
    </odxf>
    <ndxf>
      <font>
        <sz val="10"/>
        <color auto="1"/>
      </font>
    </ndxf>
  </rcc>
  <rcc rId="13596" sId="3" odxf="1" dxf="1">
    <nc r="T245">
      <v>20.7</v>
    </nc>
    <odxf>
      <font>
        <sz val="10"/>
        <color auto="1"/>
      </font>
    </odxf>
    <ndxf>
      <font>
        <sz val="10"/>
        <color auto="1"/>
      </font>
    </ndxf>
  </rcc>
  <rcc rId="13597" sId="3" odxf="1" dxf="1">
    <nc r="U245">
      <v>7.5</v>
    </nc>
    <odxf>
      <font>
        <sz val="10"/>
        <color auto="1"/>
      </font>
    </odxf>
    <ndxf>
      <font>
        <sz val="10"/>
        <color auto="1"/>
      </font>
    </ndxf>
  </rcc>
  <rcc rId="13598" sId="3" odxf="1" dxf="1">
    <nc r="V245">
      <v>7.5</v>
    </nc>
    <odxf>
      <font>
        <sz val="10"/>
        <color auto="1"/>
      </font>
    </odxf>
    <ndxf>
      <font>
        <sz val="10"/>
        <color auto="1"/>
      </font>
    </ndxf>
  </rcc>
  <rcc rId="13599" sId="3" odxf="1" dxf="1">
    <nc r="W245">
      <v>7.5</v>
    </nc>
    <odxf>
      <font>
        <sz val="10"/>
        <color auto="1"/>
      </font>
    </odxf>
    <ndxf>
      <font>
        <sz val="10"/>
        <color auto="1"/>
      </font>
    </ndxf>
  </rcc>
  <rcc rId="13600" sId="3" odxf="1" dxf="1">
    <nc r="X245">
      <v>0</v>
    </nc>
    <odxf>
      <font>
        <sz val="10"/>
        <color auto="1"/>
      </font>
    </odxf>
    <ndxf>
      <font>
        <sz val="10"/>
        <color auto="1"/>
      </font>
    </ndxf>
  </rcc>
  <rcc rId="13601" sId="3" odxf="1" dxf="1">
    <nc r="Y245">
      <v>0</v>
    </nc>
    <odxf>
      <font>
        <sz val="10"/>
        <color auto="1"/>
      </font>
    </odxf>
    <ndxf>
      <font>
        <sz val="10"/>
        <color auto="1"/>
      </font>
    </ndxf>
  </rcc>
  <rcc rId="13602" sId="3" odxf="1" dxf="1">
    <nc r="Z245">
      <v>0</v>
    </nc>
    <odxf>
      <font>
        <sz val="10"/>
        <color auto="1"/>
      </font>
    </odxf>
    <ndxf>
      <font>
        <sz val="10"/>
        <color auto="1"/>
      </font>
    </ndxf>
  </rcc>
  <rcc rId="13603" sId="3" odxf="1" dxf="1">
    <nc r="AA245">
      <v>-17.8</v>
    </nc>
    <odxf>
      <font>
        <sz val="10"/>
        <color auto="1"/>
      </font>
    </odxf>
    <ndxf>
      <font>
        <sz val="10"/>
        <color auto="1"/>
      </font>
    </ndxf>
  </rcc>
  <rcc rId="13604" sId="3" odxf="1" dxf="1">
    <nc r="AB245">
      <v>-18.5</v>
    </nc>
    <odxf>
      <font>
        <sz val="10"/>
        <color auto="1"/>
      </font>
    </odxf>
    <ndxf>
      <font>
        <sz val="10"/>
        <color auto="1"/>
      </font>
    </ndxf>
  </rcc>
  <rcc rId="13605" sId="3" odxf="1" dxf="1">
    <nc r="AC245">
      <v>0</v>
    </nc>
    <odxf>
      <font>
        <sz val="10"/>
        <color auto="1"/>
      </font>
    </odxf>
    <ndxf>
      <font>
        <sz val="10"/>
        <color auto="1"/>
      </font>
    </ndxf>
  </rcc>
  <rcc rId="13606" sId="3" odxf="1" dxf="1">
    <nc r="AD245">
      <v>-4.0999999999999996</v>
    </nc>
    <odxf>
      <font>
        <sz val="10"/>
        <color auto="1"/>
      </font>
    </odxf>
    <ndxf>
      <font>
        <sz val="10"/>
        <color auto="1"/>
      </font>
    </ndxf>
  </rcc>
  <rcc rId="13607" sId="3" odxf="1" dxf="1">
    <nc r="AE245">
      <v>0</v>
    </nc>
    <odxf>
      <font>
        <sz val="10"/>
        <color auto="1"/>
      </font>
    </odxf>
    <ndxf>
      <font>
        <sz val="10"/>
        <color auto="1"/>
      </font>
    </ndxf>
  </rcc>
  <rcc rId="13608" sId="3" odxf="1" dxf="1">
    <nc r="AF245">
      <v>0</v>
    </nc>
    <odxf>
      <font>
        <sz val="10"/>
        <color auto="1"/>
      </font>
    </odxf>
    <ndxf>
      <font>
        <sz val="10"/>
        <color auto="1"/>
      </font>
    </ndxf>
  </rcc>
  <rcc rId="13609" sId="3" odxf="1" dxf="1">
    <nc r="AG245">
      <v>-2</v>
    </nc>
    <odxf>
      <font>
        <sz val="10"/>
        <color auto="1"/>
      </font>
    </odxf>
    <ndxf>
      <font>
        <sz val="10"/>
        <color auto="1"/>
      </font>
    </ndxf>
  </rcc>
  <rcc rId="13610" sId="3" odxf="1" dxf="1">
    <nc r="AH245">
      <v>-23.2</v>
    </nc>
    <odxf>
      <font>
        <sz val="10"/>
        <color auto="1"/>
      </font>
    </odxf>
    <ndxf>
      <font>
        <sz val="10"/>
        <color auto="1"/>
      </font>
    </ndxf>
  </rcc>
  <rcc rId="13611" sId="3" odxf="1" dxf="1">
    <nc r="AI245">
      <v>0</v>
    </nc>
    <odxf>
      <font>
        <sz val="10"/>
        <color auto="1"/>
      </font>
    </odxf>
    <ndxf>
      <font>
        <sz val="10"/>
        <color auto="1"/>
      </font>
    </ndxf>
  </rcc>
  <rcc rId="13612" sId="3" odxf="1" dxf="1">
    <nc r="AJ245">
      <v>0</v>
    </nc>
    <odxf>
      <font>
        <sz val="10"/>
        <color auto="1"/>
      </font>
    </odxf>
    <ndxf>
      <font>
        <sz val="10"/>
        <color auto="1"/>
      </font>
    </ndxf>
  </rcc>
  <rcc rId="13613" sId="3" odxf="1" dxf="1">
    <nc r="AK245">
      <v>0</v>
    </nc>
    <odxf>
      <font>
        <sz val="10"/>
        <color auto="1"/>
      </font>
    </odxf>
    <ndxf>
      <font>
        <sz val="10"/>
        <color auto="1"/>
      </font>
    </ndxf>
  </rcc>
  <rcc rId="13614" sId="3" odxf="1" dxf="1">
    <nc r="AL245">
      <v>0</v>
    </nc>
    <odxf>
      <font>
        <sz val="10"/>
        <color auto="1"/>
      </font>
    </odxf>
    <ndxf>
      <font>
        <sz val="10"/>
        <color auto="1"/>
      </font>
    </ndxf>
  </rcc>
  <rcc rId="13615" sId="3" odxf="1" dxf="1">
    <nc r="AM245">
      <v>0</v>
    </nc>
    <odxf>
      <font>
        <sz val="10"/>
        <color auto="1"/>
      </font>
    </odxf>
    <ndxf>
      <font>
        <sz val="10"/>
        <color auto="1"/>
      </font>
    </ndxf>
  </rcc>
  <rcc rId="13616" sId="3" odxf="1" dxf="1">
    <nc r="AN245">
      <v>0</v>
    </nc>
    <odxf>
      <font>
        <sz val="10"/>
        <color auto="1"/>
      </font>
    </odxf>
    <ndxf>
      <font>
        <sz val="10"/>
        <color auto="1"/>
      </font>
    </ndxf>
  </rcc>
  <rcc rId="13617" sId="3" odxf="1" dxf="1">
    <nc r="AO245">
      <v>0</v>
    </nc>
    <odxf>
      <font>
        <sz val="10"/>
        <color auto="1"/>
      </font>
    </odxf>
    <ndxf>
      <font>
        <sz val="10"/>
        <color auto="1"/>
      </font>
    </ndxf>
  </rcc>
  <rcc rId="13618" sId="3" odxf="1" dxf="1">
    <nc r="AP245">
      <v>0</v>
    </nc>
    <odxf>
      <font>
        <sz val="10"/>
        <color auto="1"/>
      </font>
    </odxf>
    <ndxf>
      <font>
        <sz val="10"/>
        <color auto="1"/>
      </font>
    </ndxf>
  </rcc>
  <rcc rId="13619" sId="3" odxf="1" dxf="1">
    <nc r="AQ245">
      <v>0</v>
    </nc>
    <odxf>
      <font>
        <sz val="10"/>
        <color auto="1"/>
      </font>
    </odxf>
    <ndxf>
      <font>
        <sz val="10"/>
        <color auto="1"/>
      </font>
    </ndxf>
  </rcc>
  <rcc rId="13620" sId="3" odxf="1" dxf="1">
    <nc r="AR245">
      <v>0</v>
    </nc>
    <odxf>
      <font>
        <sz val="10"/>
        <color auto="1"/>
      </font>
    </odxf>
    <ndxf>
      <font>
        <sz val="10"/>
        <color auto="1"/>
      </font>
    </ndxf>
  </rcc>
  <rcc rId="13621" sId="3" odxf="1" dxf="1">
    <nc r="AS245">
      <v>0</v>
    </nc>
    <odxf>
      <font>
        <sz val="10"/>
        <color auto="1"/>
      </font>
    </odxf>
    <ndxf>
      <font>
        <sz val="10"/>
        <color auto="1"/>
      </font>
    </ndxf>
  </rcc>
  <rcc rId="13622" sId="3" odxf="1" dxf="1">
    <nc r="AT245">
      <v>0</v>
    </nc>
    <odxf>
      <font>
        <sz val="10"/>
        <color auto="1"/>
      </font>
    </odxf>
    <ndxf>
      <font>
        <sz val="10"/>
        <color auto="1"/>
      </font>
    </ndxf>
  </rcc>
  <rcc rId="13623" sId="3" odxf="1" dxf="1">
    <nc r="AU245">
      <v>0</v>
    </nc>
    <odxf>
      <font>
        <sz val="10"/>
        <color auto="1"/>
      </font>
    </odxf>
    <ndxf>
      <font>
        <sz val="10"/>
        <color auto="1"/>
      </font>
    </ndxf>
  </rcc>
  <rcc rId="13624" sId="3" odxf="1" dxf="1">
    <nc r="AV245">
      <v>0</v>
    </nc>
    <odxf>
      <font>
        <sz val="10"/>
        <color auto="1"/>
      </font>
    </odxf>
    <ndxf>
      <font>
        <sz val="10"/>
        <color auto="1"/>
      </font>
    </ndxf>
  </rcc>
  <rcc rId="13625" sId="3" odxf="1" dxf="1">
    <nc r="AW245">
      <v>0</v>
    </nc>
    <odxf>
      <font>
        <sz val="10"/>
        <color auto="1"/>
      </font>
    </odxf>
    <ndxf>
      <font>
        <sz val="10"/>
        <color auto="1"/>
      </font>
    </ndxf>
  </rcc>
  <rcc rId="13626" sId="3" odxf="1" dxf="1">
    <nc r="AX245">
      <v>0</v>
    </nc>
    <odxf>
      <font>
        <sz val="10"/>
        <color auto="1"/>
      </font>
    </odxf>
    <ndxf>
      <font>
        <sz val="10"/>
        <color auto="1"/>
      </font>
    </ndxf>
  </rcc>
  <rcc rId="13627" sId="3" odxf="1" dxf="1">
    <nc r="AY245">
      <v>0</v>
    </nc>
    <odxf>
      <font>
        <sz val="10"/>
        <color auto="1"/>
      </font>
    </odxf>
    <ndxf>
      <font>
        <sz val="10"/>
        <color auto="1"/>
      </font>
    </ndxf>
  </rcc>
  <rcc rId="13628" sId="3" odxf="1" dxf="1">
    <nc r="AZ245">
      <v>0</v>
    </nc>
    <odxf>
      <font>
        <sz val="10"/>
        <color auto="1"/>
      </font>
    </odxf>
    <ndxf>
      <font>
        <sz val="10"/>
        <color auto="1"/>
      </font>
    </ndxf>
  </rcc>
  <rcc rId="13629" sId="3" odxf="1" dxf="1">
    <nc r="BA2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630" sId="3" odxf="1" dxf="1">
    <nc r="BB245">
      <v>0</v>
    </nc>
    <odxf>
      <font>
        <sz val="10"/>
        <color auto="1"/>
      </font>
    </odxf>
    <ndxf>
      <font>
        <sz val="10"/>
        <color auto="1"/>
      </font>
    </ndxf>
  </rcc>
  <rcc rId="13631" sId="3" odxf="1" dxf="1">
    <nc r="BC2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632" sId="3" odxf="1" dxf="1">
    <nc r="BD245">
      <v>0</v>
    </nc>
    <odxf>
      <font>
        <sz val="10"/>
        <color auto="1"/>
      </font>
    </odxf>
    <ndxf>
      <font>
        <sz val="10"/>
        <color auto="1"/>
      </font>
    </ndxf>
  </rcc>
  <rcc rId="13633" sId="3" odxf="1" dxf="1">
    <nc r="BE2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634" sId="3" odxf="1" dxf="1">
    <nc r="BF245">
      <v>14.1</v>
    </nc>
    <odxf>
      <font>
        <sz val="10"/>
        <color auto="1"/>
      </font>
    </odxf>
    <ndxf>
      <font>
        <sz val="10"/>
        <color auto="1"/>
      </font>
    </ndxf>
  </rcc>
  <rcc rId="13635" sId="3" odxf="1" dxf="1">
    <nc r="BG245">
      <v>84.8</v>
    </nc>
    <odxf>
      <font>
        <sz val="10"/>
        <color auto="1"/>
      </font>
    </odxf>
    <ndxf>
      <font>
        <sz val="10"/>
        <color auto="1"/>
      </font>
    </ndxf>
  </rcc>
  <rcc rId="13636" sId="3" odxf="1" dxf="1">
    <nc r="BH245">
      <v>0</v>
    </nc>
    <odxf>
      <font>
        <sz val="10"/>
        <color auto="1"/>
      </font>
    </odxf>
    <ndxf>
      <font>
        <sz val="10"/>
        <color auto="1"/>
      </font>
    </ndxf>
  </rcc>
  <rfmt sheetId="3" sqref="A245:XFD245" start="0" length="0">
    <dxf>
      <alignment vertical="center" wrapText="1"/>
    </dxf>
  </rfmt>
  <rfmt sheetId="3" sqref="A246" start="0" length="0">
    <dxf>
      <font>
        <sz val="10"/>
        <color auto="1"/>
      </font>
    </dxf>
  </rfmt>
  <rfmt sheetId="3" sqref="B246" start="0" length="0">
    <dxf>
      <font>
        <sz val="10"/>
        <color auto="1"/>
      </font>
    </dxf>
  </rfmt>
  <rfmt sheetId="3" sqref="C246" start="0" length="0">
    <dxf>
      <font>
        <sz val="10"/>
        <color auto="1"/>
      </font>
    </dxf>
  </rfmt>
  <rfmt sheetId="3" sqref="D246" start="0" length="0">
    <dxf>
      <font>
        <sz val="10"/>
        <color auto="1"/>
      </font>
    </dxf>
  </rfmt>
  <rcc rId="13637" sId="3" odxf="1" dxf="1">
    <oc r="E246" t="inlineStr">
      <is>
        <t>NMĐMT THIÊN TÂN 1.2</t>
      </is>
    </oc>
    <nc r="E246" t="inlineStr">
      <is>
        <t>NMĐMT THUẬN NAM 12</t>
      </is>
    </nc>
    <odxf>
      <font>
        <sz val="10"/>
        <color auto="1"/>
      </font>
    </odxf>
    <ndxf>
      <font>
        <sz val="10"/>
        <color auto="1"/>
      </font>
    </ndxf>
  </rcc>
  <rfmt sheetId="3" sqref="F246" start="0" length="0">
    <dxf>
      <font>
        <sz val="10"/>
        <color auto="1"/>
      </font>
    </dxf>
  </rfmt>
  <rcc rId="13638" sId="3" odxf="1" dxf="1">
    <nc r="G24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639" sId="3" odxf="1" dxf="1">
    <nc r="H246">
      <v>183.7</v>
    </nc>
    <odxf>
      <font>
        <sz val="10"/>
        <color auto="1"/>
      </font>
    </odxf>
    <ndxf>
      <font>
        <sz val="10"/>
        <color auto="1"/>
      </font>
    </ndxf>
  </rcc>
  <rfmt sheetId="3" sqref="I246" start="0" length="0">
    <dxf>
      <font>
        <sz val="10"/>
        <color auto="1"/>
      </font>
    </dxf>
  </rfmt>
  <rcc rId="13640" sId="3" odxf="1" dxf="1">
    <nc r="J246">
      <v>0</v>
    </nc>
    <odxf>
      <font>
        <sz val="10"/>
        <color auto="1"/>
      </font>
    </odxf>
    <ndxf>
      <font>
        <sz val="10"/>
        <color auto="1"/>
      </font>
    </ndxf>
  </rcc>
  <rcc rId="13641" sId="3" odxf="1" dxf="1">
    <nc r="K246">
      <v>0</v>
    </nc>
    <odxf>
      <font>
        <sz val="10"/>
        <color auto="1"/>
      </font>
    </odxf>
    <ndxf>
      <font>
        <sz val="10"/>
        <color auto="1"/>
      </font>
    </ndxf>
  </rcc>
  <rcc rId="13642" sId="3" odxf="1" dxf="1">
    <nc r="L246">
      <v>0</v>
    </nc>
    <odxf>
      <font>
        <sz val="10"/>
        <color auto="1"/>
      </font>
    </odxf>
    <ndxf>
      <font>
        <sz val="10"/>
        <color auto="1"/>
      </font>
    </ndxf>
  </rcc>
  <rcc rId="13643" sId="3" odxf="1" dxf="1">
    <nc r="M246">
      <v>0</v>
    </nc>
    <odxf>
      <font>
        <sz val="10"/>
        <color auto="1"/>
      </font>
    </odxf>
    <ndxf>
      <font>
        <sz val="10"/>
        <color auto="1"/>
      </font>
    </ndxf>
  </rcc>
  <rcc rId="13644" sId="3" odxf="1" dxf="1">
    <nc r="N246">
      <v>0</v>
    </nc>
    <odxf>
      <font>
        <sz val="10"/>
        <color auto="1"/>
      </font>
    </odxf>
    <ndxf>
      <font>
        <sz val="10"/>
        <color auto="1"/>
      </font>
    </ndxf>
  </rcc>
  <rcc rId="13645" sId="3" odxf="1" dxf="1">
    <nc r="O246">
      <v>0</v>
    </nc>
    <odxf>
      <font>
        <sz val="10"/>
        <color auto="1"/>
      </font>
    </odxf>
    <ndxf>
      <font>
        <sz val="10"/>
        <color auto="1"/>
      </font>
    </ndxf>
  </rcc>
  <rcc rId="13646" sId="3" odxf="1" dxf="1">
    <nc r="P246">
      <v>0</v>
    </nc>
    <odxf>
      <font>
        <sz val="10"/>
        <color auto="1"/>
      </font>
    </odxf>
    <ndxf>
      <font>
        <sz val="10"/>
        <color auto="1"/>
      </font>
    </ndxf>
  </rcc>
  <rcc rId="13647" sId="3" odxf="1" dxf="1">
    <nc r="Q246">
      <v>0</v>
    </nc>
    <odxf>
      <font>
        <sz val="10"/>
        <color auto="1"/>
      </font>
    </odxf>
    <ndxf>
      <font>
        <sz val="10"/>
        <color auto="1"/>
      </font>
    </ndxf>
  </rcc>
  <rcc rId="13648" sId="3" odxf="1" dxf="1">
    <nc r="R246">
      <v>0</v>
    </nc>
    <odxf>
      <font>
        <sz val="10"/>
        <color auto="1"/>
      </font>
    </odxf>
    <ndxf>
      <font>
        <sz val="10"/>
        <color auto="1"/>
      </font>
    </ndxf>
  </rcc>
  <rcc rId="13649" sId="3" odxf="1" dxf="1">
    <nc r="S246">
      <v>0</v>
    </nc>
    <odxf>
      <font>
        <sz val="10"/>
        <color auto="1"/>
      </font>
    </odxf>
    <ndxf>
      <font>
        <sz val="10"/>
        <color auto="1"/>
      </font>
    </ndxf>
  </rcc>
  <rcc rId="13650" sId="3" odxf="1" dxf="1">
    <nc r="T246">
      <v>0</v>
    </nc>
    <odxf>
      <font>
        <sz val="10"/>
        <color auto="1"/>
      </font>
    </odxf>
    <ndxf>
      <font>
        <sz val="10"/>
        <color auto="1"/>
      </font>
    </ndxf>
  </rcc>
  <rcc rId="13651" sId="3" odxf="1" dxf="1">
    <nc r="U246">
      <v>1</v>
    </nc>
    <odxf>
      <font>
        <sz val="10"/>
        <color auto="1"/>
      </font>
    </odxf>
    <ndxf>
      <font>
        <sz val="10"/>
        <color auto="1"/>
      </font>
    </ndxf>
  </rcc>
  <rcc rId="13652" sId="3" odxf="1" dxf="1">
    <nc r="V246">
      <v>4.9000000000000004</v>
    </nc>
    <odxf>
      <font>
        <sz val="10"/>
        <color auto="1"/>
      </font>
    </odxf>
    <ndxf>
      <font>
        <sz val="10"/>
        <color auto="1"/>
      </font>
    </ndxf>
  </rcc>
  <rcc rId="13653" sId="3" odxf="1" dxf="1">
    <nc r="W246">
      <v>7.5</v>
    </nc>
    <odxf>
      <font>
        <sz val="10"/>
        <color auto="1"/>
      </font>
    </odxf>
    <ndxf>
      <font>
        <sz val="10"/>
        <color auto="1"/>
      </font>
    </ndxf>
  </rcc>
  <rcc rId="13654" sId="3" odxf="1" dxf="1">
    <nc r="X246">
      <v>10.199999999999999</v>
    </nc>
    <odxf>
      <font>
        <sz val="10"/>
        <color auto="1"/>
      </font>
    </odxf>
    <ndxf>
      <font>
        <sz val="10"/>
        <color auto="1"/>
      </font>
    </ndxf>
  </rcc>
  <rcc rId="13655" sId="3" odxf="1" dxf="1">
    <nc r="Y246">
      <v>19.8</v>
    </nc>
    <odxf>
      <font>
        <sz val="10"/>
        <color auto="1"/>
      </font>
    </odxf>
    <ndxf>
      <font>
        <sz val="10"/>
        <color auto="1"/>
      </font>
    </ndxf>
  </rcc>
  <rcc rId="13656" sId="3" odxf="1" dxf="1">
    <nc r="Z246">
      <v>8.5</v>
    </nc>
    <odxf>
      <font>
        <sz val="10"/>
        <color auto="1"/>
      </font>
    </odxf>
    <ndxf>
      <font>
        <sz val="10"/>
        <color auto="1"/>
      </font>
    </ndxf>
  </rcc>
  <rcc rId="13657" sId="3" odxf="1" dxf="1">
    <nc r="AA246">
      <v>19.2</v>
    </nc>
    <odxf>
      <font>
        <sz val="10"/>
        <color auto="1"/>
      </font>
    </odxf>
    <ndxf>
      <font>
        <sz val="10"/>
        <color auto="1"/>
      </font>
    </ndxf>
  </rcc>
  <rcc rId="13658" sId="3" odxf="1" dxf="1">
    <nc r="AB246">
      <v>16</v>
    </nc>
    <odxf>
      <font>
        <sz val="10"/>
        <color auto="1"/>
      </font>
    </odxf>
    <ndxf>
      <font>
        <sz val="10"/>
        <color auto="1"/>
      </font>
    </ndxf>
  </rcc>
  <rcc rId="13659" sId="3" odxf="1" dxf="1">
    <nc r="AC246">
      <v>42.5</v>
    </nc>
    <odxf>
      <font>
        <sz val="10"/>
        <color auto="1"/>
      </font>
    </odxf>
    <ndxf>
      <font>
        <sz val="10"/>
        <color auto="1"/>
      </font>
    </ndxf>
  </rcc>
  <rcc rId="13660" sId="3" odxf="1" dxf="1">
    <nc r="AD246">
      <v>16</v>
    </nc>
    <odxf>
      <font>
        <sz val="10"/>
        <color auto="1"/>
      </font>
    </odxf>
    <ndxf>
      <font>
        <sz val="10"/>
        <color auto="1"/>
      </font>
    </ndxf>
  </rcc>
  <rcc rId="13661" sId="3" odxf="1" dxf="1">
    <nc r="AE246">
      <v>22.9</v>
    </nc>
    <odxf>
      <font>
        <sz val="10"/>
        <color auto="1"/>
      </font>
    </odxf>
    <ndxf>
      <font>
        <sz val="10"/>
        <color auto="1"/>
      </font>
    </ndxf>
  </rcc>
  <rcc rId="13662" sId="3" odxf="1" dxf="1">
    <nc r="AF246">
      <v>17.7</v>
    </nc>
    <odxf>
      <font>
        <sz val="10"/>
        <color auto="1"/>
      </font>
    </odxf>
    <ndxf>
      <font>
        <sz val="10"/>
        <color auto="1"/>
      </font>
    </ndxf>
  </rcc>
  <rcc rId="13663" sId="3" odxf="1" dxf="1">
    <nc r="AG246">
      <v>16.2</v>
    </nc>
    <odxf>
      <font>
        <sz val="10"/>
        <color auto="1"/>
      </font>
    </odxf>
    <ndxf>
      <font>
        <sz val="10"/>
        <color auto="1"/>
      </font>
    </ndxf>
  </rcc>
  <rcc rId="13664" sId="3" odxf="1" dxf="1">
    <nc r="AH246">
      <v>23.8</v>
    </nc>
    <odxf>
      <font>
        <sz val="10"/>
        <color auto="1"/>
      </font>
    </odxf>
    <ndxf>
      <font>
        <sz val="10"/>
        <color auto="1"/>
      </font>
    </ndxf>
  </rcc>
  <rcc rId="13665" sId="3" odxf="1" dxf="1">
    <nc r="AI246">
      <v>31</v>
    </nc>
    <odxf>
      <font>
        <sz val="10"/>
        <color auto="1"/>
      </font>
    </odxf>
    <ndxf>
      <font>
        <sz val="10"/>
        <color auto="1"/>
      </font>
    </ndxf>
  </rcc>
  <rcc rId="13666" sId="3" odxf="1" dxf="1">
    <nc r="AJ246">
      <v>36</v>
    </nc>
    <odxf>
      <font>
        <sz val="10"/>
        <color auto="1"/>
      </font>
    </odxf>
    <ndxf>
      <font>
        <sz val="10"/>
        <color auto="1"/>
      </font>
    </ndxf>
  </rcc>
  <rcc rId="13667" sId="3" odxf="1" dxf="1">
    <nc r="AK246">
      <v>36.1</v>
    </nc>
    <odxf>
      <font>
        <sz val="10"/>
        <color auto="1"/>
      </font>
    </odxf>
    <ndxf>
      <font>
        <sz val="10"/>
        <color auto="1"/>
      </font>
    </ndxf>
  </rcc>
  <rcc rId="13668" sId="3" odxf="1" dxf="1">
    <nc r="AL246">
      <v>20.399999999999999</v>
    </nc>
    <odxf>
      <font>
        <sz val="10"/>
        <color auto="1"/>
      </font>
    </odxf>
    <ndxf>
      <font>
        <sz val="10"/>
        <color auto="1"/>
      </font>
    </ndxf>
  </rcc>
  <rcc rId="13669" sId="3" odxf="1" dxf="1">
    <nc r="AM246">
      <v>21</v>
    </nc>
    <odxf>
      <font>
        <sz val="10"/>
        <color auto="1"/>
      </font>
    </odxf>
    <ndxf>
      <font>
        <sz val="10"/>
        <color auto="1"/>
      </font>
    </ndxf>
  </rcc>
  <rcc rId="13670" sId="3" odxf="1" dxf="1">
    <nc r="AN246">
      <v>8</v>
    </nc>
    <odxf>
      <font>
        <sz val="10"/>
        <color auto="1"/>
      </font>
    </odxf>
    <ndxf>
      <font>
        <sz val="10"/>
        <color auto="1"/>
      </font>
    </ndxf>
  </rcc>
  <rcc rId="13671" sId="3" odxf="1" dxf="1">
    <nc r="AO246">
      <v>9</v>
    </nc>
    <odxf>
      <font>
        <sz val="10"/>
        <color auto="1"/>
      </font>
    </odxf>
    <ndxf>
      <font>
        <sz val="10"/>
        <color auto="1"/>
      </font>
    </ndxf>
  </rcc>
  <rcc rId="13672" sId="3" odxf="1" dxf="1">
    <nc r="AP246">
      <v>11.3</v>
    </nc>
    <odxf>
      <font>
        <sz val="10"/>
        <color auto="1"/>
      </font>
    </odxf>
    <ndxf>
      <font>
        <sz val="10"/>
        <color auto="1"/>
      </font>
    </ndxf>
  </rcc>
  <rcc rId="13673" sId="3" odxf="1" dxf="1">
    <nc r="AQ246">
      <v>0</v>
    </nc>
    <odxf>
      <font>
        <sz val="10"/>
        <color auto="1"/>
      </font>
    </odxf>
    <ndxf>
      <font>
        <sz val="10"/>
        <color auto="1"/>
      </font>
    </ndxf>
  </rcc>
  <rcc rId="13674" sId="3" odxf="1" dxf="1">
    <nc r="AR246">
      <v>0</v>
    </nc>
    <odxf>
      <font>
        <sz val="10"/>
        <color auto="1"/>
      </font>
    </odxf>
    <ndxf>
      <font>
        <sz val="10"/>
        <color auto="1"/>
      </font>
    </ndxf>
  </rcc>
  <rcc rId="13675" sId="3" odxf="1" dxf="1">
    <nc r="AS246">
      <v>0</v>
    </nc>
    <odxf>
      <font>
        <sz val="10"/>
        <color auto="1"/>
      </font>
    </odxf>
    <ndxf>
      <font>
        <sz val="10"/>
        <color auto="1"/>
      </font>
    </ndxf>
  </rcc>
  <rcc rId="13676" sId="3" odxf="1" dxf="1">
    <nc r="AT246">
      <v>0</v>
    </nc>
    <odxf>
      <font>
        <sz val="10"/>
        <color auto="1"/>
      </font>
    </odxf>
    <ndxf>
      <font>
        <sz val="10"/>
        <color auto="1"/>
      </font>
    </ndxf>
  </rcc>
  <rcc rId="13677" sId="3" odxf="1" dxf="1">
    <nc r="AU246">
      <v>0</v>
    </nc>
    <odxf>
      <font>
        <sz val="10"/>
        <color auto="1"/>
      </font>
    </odxf>
    <ndxf>
      <font>
        <sz val="10"/>
        <color auto="1"/>
      </font>
    </ndxf>
  </rcc>
  <rcc rId="13678" sId="3" odxf="1" dxf="1">
    <nc r="AV246">
      <v>0</v>
    </nc>
    <odxf>
      <font>
        <sz val="10"/>
        <color auto="1"/>
      </font>
    </odxf>
    <ndxf>
      <font>
        <sz val="10"/>
        <color auto="1"/>
      </font>
    </ndxf>
  </rcc>
  <rcc rId="13679" sId="3" odxf="1" dxf="1">
    <nc r="AW246">
      <v>0</v>
    </nc>
    <odxf>
      <font>
        <sz val="10"/>
        <color auto="1"/>
      </font>
    </odxf>
    <ndxf>
      <font>
        <sz val="10"/>
        <color auto="1"/>
      </font>
    </ndxf>
  </rcc>
  <rcc rId="13680" sId="3" odxf="1" dxf="1">
    <nc r="AX246">
      <v>0</v>
    </nc>
    <odxf>
      <font>
        <sz val="10"/>
        <color auto="1"/>
      </font>
    </odxf>
    <ndxf>
      <font>
        <sz val="10"/>
        <color auto="1"/>
      </font>
    </ndxf>
  </rcc>
  <rcc rId="13681" sId="3" odxf="1" dxf="1">
    <nc r="AY246">
      <v>0</v>
    </nc>
    <odxf>
      <font>
        <sz val="10"/>
        <color auto="1"/>
      </font>
    </odxf>
    <ndxf>
      <font>
        <sz val="10"/>
        <color auto="1"/>
      </font>
    </ndxf>
  </rcc>
  <rcc rId="13682" sId="3" odxf="1" dxf="1">
    <nc r="AZ246">
      <v>0</v>
    </nc>
    <odxf>
      <font>
        <sz val="10"/>
        <color auto="1"/>
      </font>
    </odxf>
    <ndxf>
      <font>
        <sz val="10"/>
        <color auto="1"/>
      </font>
    </ndxf>
  </rcc>
  <rcc rId="13683" sId="3" odxf="1" dxf="1">
    <nc r="BA2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684" sId="3" odxf="1" dxf="1">
    <nc r="BB246">
      <v>0</v>
    </nc>
    <odxf>
      <font>
        <sz val="10"/>
        <color auto="1"/>
      </font>
    </odxf>
    <ndxf>
      <font>
        <sz val="10"/>
        <color auto="1"/>
      </font>
    </ndxf>
  </rcc>
  <rcc rId="13685" sId="3" odxf="1" dxf="1">
    <nc r="BC2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686" sId="3" odxf="1" dxf="1">
    <nc r="BD246">
      <v>0</v>
    </nc>
    <odxf>
      <font>
        <sz val="10"/>
        <color auto="1"/>
      </font>
    </odxf>
    <ndxf>
      <font>
        <sz val="10"/>
        <color auto="1"/>
      </font>
    </ndxf>
  </rcc>
  <rcc rId="13687" sId="3" odxf="1" dxf="1">
    <nc r="BE2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688" sId="3" odxf="1" dxf="1">
    <nc r="BF246">
      <v>7.7</v>
    </nc>
    <odxf>
      <font>
        <sz val="10"/>
        <color auto="1"/>
      </font>
    </odxf>
    <ndxf>
      <font>
        <sz val="10"/>
        <color auto="1"/>
      </font>
    </ndxf>
  </rcc>
  <rcc rId="13689" sId="3" odxf="1" dxf="1">
    <nc r="BG246">
      <v>42.8</v>
    </nc>
    <odxf>
      <font>
        <sz val="10"/>
        <color auto="1"/>
      </font>
    </odxf>
    <ndxf>
      <font>
        <sz val="10"/>
        <color auto="1"/>
      </font>
    </ndxf>
  </rcc>
  <rcc rId="13690" sId="3" odxf="1" dxf="1">
    <nc r="BH246">
      <v>0</v>
    </nc>
    <odxf>
      <font>
        <sz val="10"/>
        <color auto="1"/>
      </font>
    </odxf>
    <ndxf>
      <font>
        <sz val="10"/>
        <color auto="1"/>
      </font>
    </ndxf>
  </rcc>
  <rfmt sheetId="3" sqref="A246:XFD246" start="0" length="0">
    <dxf>
      <alignment vertical="center" wrapText="1"/>
    </dxf>
  </rfmt>
  <rfmt sheetId="3" sqref="A247" start="0" length="0">
    <dxf>
      <font>
        <sz val="10"/>
        <color auto="1"/>
      </font>
    </dxf>
  </rfmt>
  <rfmt sheetId="3" sqref="B247" start="0" length="0">
    <dxf>
      <font>
        <sz val="10"/>
        <color auto="1"/>
      </font>
    </dxf>
  </rfmt>
  <rfmt sheetId="3" sqref="C247" start="0" length="0">
    <dxf>
      <font>
        <sz val="10"/>
        <color auto="1"/>
      </font>
    </dxf>
  </rfmt>
  <rfmt sheetId="3" sqref="D247" start="0" length="0">
    <dxf>
      <font>
        <sz val="10"/>
        <color auto="1"/>
      </font>
    </dxf>
  </rfmt>
  <rcc rId="13691" sId="3" odxf="1" dxf="1">
    <oc r="E247" t="inlineStr">
      <is>
        <t>NMĐMT THIÊN TÂN 1.2</t>
      </is>
    </oc>
    <nc r="E247" t="inlineStr">
      <is>
        <t>NMĐMT THUẬN NAM 12</t>
      </is>
    </nc>
    <odxf>
      <font>
        <sz val="10"/>
        <color auto="1"/>
      </font>
    </odxf>
    <ndxf>
      <font>
        <sz val="10"/>
        <color auto="1"/>
      </font>
    </ndxf>
  </rcc>
  <rfmt sheetId="3" sqref="F247" start="0" length="0">
    <dxf>
      <font>
        <sz val="10"/>
        <color auto="1"/>
      </font>
    </dxf>
  </rfmt>
  <rcc rId="13692" sId="3" odxf="1" dxf="1">
    <nc r="G24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693" sId="3" odxf="1" dxf="1">
    <nc r="H247">
      <v>183.7</v>
    </nc>
    <odxf>
      <font>
        <sz val="10"/>
        <color auto="1"/>
      </font>
    </odxf>
    <ndxf>
      <font>
        <sz val="10"/>
        <color auto="1"/>
      </font>
    </ndxf>
  </rcc>
  <rfmt sheetId="3" sqref="I247" start="0" length="0">
    <dxf>
      <font>
        <sz val="10"/>
        <color auto="1"/>
      </font>
    </dxf>
  </rfmt>
  <rcc rId="13694" sId="3" odxf="1" dxf="1">
    <nc r="J247">
      <v>0</v>
    </nc>
    <odxf>
      <font>
        <sz val="10"/>
        <color auto="1"/>
      </font>
    </odxf>
    <ndxf>
      <font>
        <sz val="10"/>
        <color auto="1"/>
      </font>
    </ndxf>
  </rcc>
  <rcc rId="13695" sId="3" odxf="1" dxf="1">
    <nc r="K247">
      <v>0</v>
    </nc>
    <odxf>
      <font>
        <sz val="10"/>
        <color auto="1"/>
      </font>
    </odxf>
    <ndxf>
      <font>
        <sz val="10"/>
        <color auto="1"/>
      </font>
    </ndxf>
  </rcc>
  <rcc rId="13696" sId="3" odxf="1" dxf="1">
    <nc r="L247">
      <v>0</v>
    </nc>
    <odxf>
      <font>
        <sz val="10"/>
        <color auto="1"/>
      </font>
    </odxf>
    <ndxf>
      <font>
        <sz val="10"/>
        <color auto="1"/>
      </font>
    </ndxf>
  </rcc>
  <rcc rId="13697" sId="3" odxf="1" dxf="1">
    <nc r="M247">
      <v>0</v>
    </nc>
    <odxf>
      <font>
        <sz val="10"/>
        <color auto="1"/>
      </font>
    </odxf>
    <ndxf>
      <font>
        <sz val="10"/>
        <color auto="1"/>
      </font>
    </ndxf>
  </rcc>
  <rcc rId="13698" sId="3" odxf="1" dxf="1">
    <nc r="N247">
      <v>0</v>
    </nc>
    <odxf>
      <font>
        <sz val="10"/>
        <color auto="1"/>
      </font>
    </odxf>
    <ndxf>
      <font>
        <sz val="10"/>
        <color auto="1"/>
      </font>
    </ndxf>
  </rcc>
  <rcc rId="13699" sId="3" odxf="1" dxf="1">
    <nc r="O247">
      <v>0</v>
    </nc>
    <odxf>
      <font>
        <sz val="10"/>
        <color auto="1"/>
      </font>
    </odxf>
    <ndxf>
      <font>
        <sz val="10"/>
        <color auto="1"/>
      </font>
    </ndxf>
  </rcc>
  <rcc rId="13700" sId="3" odxf="1" dxf="1">
    <nc r="P247">
      <v>0</v>
    </nc>
    <odxf>
      <font>
        <sz val="10"/>
        <color auto="1"/>
      </font>
    </odxf>
    <ndxf>
      <font>
        <sz val="10"/>
        <color auto="1"/>
      </font>
    </ndxf>
  </rcc>
  <rcc rId="13701" sId="3" odxf="1" dxf="1">
    <nc r="Q247">
      <v>0</v>
    </nc>
    <odxf>
      <font>
        <sz val="10"/>
        <color auto="1"/>
      </font>
    </odxf>
    <ndxf>
      <font>
        <sz val="10"/>
        <color auto="1"/>
      </font>
    </ndxf>
  </rcc>
  <rcc rId="13702" sId="3" odxf="1" dxf="1">
    <nc r="R247">
      <v>0</v>
    </nc>
    <odxf>
      <font>
        <sz val="10"/>
        <color auto="1"/>
      </font>
    </odxf>
    <ndxf>
      <font>
        <sz val="10"/>
        <color auto="1"/>
      </font>
    </ndxf>
  </rcc>
  <rcc rId="13703" sId="3" odxf="1" dxf="1">
    <nc r="S247">
      <v>0</v>
    </nc>
    <odxf>
      <font>
        <sz val="10"/>
        <color auto="1"/>
      </font>
    </odxf>
    <ndxf>
      <font>
        <sz val="10"/>
        <color auto="1"/>
      </font>
    </ndxf>
  </rcc>
  <rcc rId="13704" sId="3" odxf="1" dxf="1">
    <nc r="T247">
      <v>0</v>
    </nc>
    <odxf>
      <font>
        <sz val="10"/>
        <color auto="1"/>
      </font>
    </odxf>
    <ndxf>
      <font>
        <sz val="10"/>
        <color auto="1"/>
      </font>
    </ndxf>
  </rcc>
  <rcc rId="13705" sId="3" odxf="1" dxf="1">
    <nc r="U247">
      <v>0</v>
    </nc>
    <odxf>
      <font>
        <sz val="10"/>
        <color auto="1"/>
      </font>
    </odxf>
    <ndxf>
      <font>
        <sz val="10"/>
        <color auto="1"/>
      </font>
    </ndxf>
  </rcc>
  <rcc rId="13706" sId="3" odxf="1" dxf="1">
    <nc r="V247">
      <v>0</v>
    </nc>
    <odxf>
      <font>
        <sz val="10"/>
        <color auto="1"/>
      </font>
    </odxf>
    <ndxf>
      <font>
        <sz val="10"/>
        <color auto="1"/>
      </font>
    </ndxf>
  </rcc>
  <rcc rId="13707" sId="3" odxf="1" dxf="1">
    <nc r="W247">
      <v>-0.1</v>
    </nc>
    <odxf>
      <font>
        <sz val="10"/>
        <color auto="1"/>
      </font>
    </odxf>
    <ndxf>
      <font>
        <sz val="10"/>
        <color auto="1"/>
      </font>
    </ndxf>
  </rcc>
  <rcc rId="13708" sId="3" odxf="1" dxf="1">
    <nc r="X247">
      <v>-0.6</v>
    </nc>
    <odxf>
      <font>
        <sz val="10"/>
        <color auto="1"/>
      </font>
    </odxf>
    <ndxf>
      <font>
        <sz val="10"/>
        <color auto="1"/>
      </font>
    </ndxf>
  </rcc>
  <rcc rId="13709" sId="3" odxf="1" dxf="1">
    <nc r="Y247">
      <v>-1.7</v>
    </nc>
    <odxf>
      <font>
        <sz val="10"/>
        <color auto="1"/>
      </font>
    </odxf>
    <ndxf>
      <font>
        <sz val="10"/>
        <color auto="1"/>
      </font>
    </ndxf>
  </rcc>
  <rcc rId="13710" sId="3" odxf="1" dxf="1">
    <nc r="Z247">
      <v>-0.1</v>
    </nc>
    <odxf>
      <font>
        <sz val="10"/>
        <color auto="1"/>
      </font>
    </odxf>
    <ndxf>
      <font>
        <sz val="10"/>
        <color auto="1"/>
      </font>
    </ndxf>
  </rcc>
  <rcc rId="13711" sId="3" odxf="1" dxf="1">
    <nc r="AA247">
      <v>-0.3</v>
    </nc>
    <odxf>
      <font>
        <sz val="10"/>
        <color auto="1"/>
      </font>
    </odxf>
    <ndxf>
      <font>
        <sz val="10"/>
        <color auto="1"/>
      </font>
    </ndxf>
  </rcc>
  <rcc rId="13712" sId="3" odxf="1" dxf="1">
    <nc r="AB247">
      <v>0.3</v>
    </nc>
    <odxf>
      <font>
        <sz val="10"/>
        <color auto="1"/>
      </font>
    </odxf>
    <ndxf>
      <font>
        <sz val="10"/>
        <color auto="1"/>
      </font>
    </ndxf>
  </rcc>
  <rcc rId="13713" sId="3" odxf="1" dxf="1">
    <nc r="AC247">
      <v>0.5</v>
    </nc>
    <odxf>
      <font>
        <sz val="10"/>
        <color auto="1"/>
      </font>
    </odxf>
    <ndxf>
      <font>
        <sz val="10"/>
        <color auto="1"/>
      </font>
    </ndxf>
  </rcc>
  <rcc rId="13714" sId="3" odxf="1" dxf="1">
    <nc r="AD247">
      <v>0.7</v>
    </nc>
    <odxf>
      <font>
        <sz val="10"/>
        <color auto="1"/>
      </font>
    </odxf>
    <ndxf>
      <font>
        <sz val="10"/>
        <color auto="1"/>
      </font>
    </ndxf>
  </rcc>
  <rcc rId="13715" sId="3" odxf="1" dxf="1">
    <nc r="AE247">
      <v>-0.9</v>
    </nc>
    <odxf>
      <font>
        <sz val="10"/>
        <color auto="1"/>
      </font>
    </odxf>
    <ndxf>
      <font>
        <sz val="10"/>
        <color auto="1"/>
      </font>
    </ndxf>
  </rcc>
  <rcc rId="13716" sId="3" odxf="1" dxf="1">
    <nc r="AF247">
      <v>2</v>
    </nc>
    <odxf>
      <font>
        <sz val="10"/>
        <color auto="1"/>
      </font>
    </odxf>
    <ndxf>
      <font>
        <sz val="10"/>
        <color auto="1"/>
      </font>
    </ndxf>
  </rcc>
  <rcc rId="13717" sId="3" odxf="1" dxf="1">
    <nc r="AG247">
      <v>-0.9</v>
    </nc>
    <odxf>
      <font>
        <sz val="10"/>
        <color auto="1"/>
      </font>
    </odxf>
    <ndxf>
      <font>
        <sz val="10"/>
        <color auto="1"/>
      </font>
    </ndxf>
  </rcc>
  <rcc rId="13718" sId="3" odxf="1" dxf="1">
    <nc r="AH247">
      <v>-2.9</v>
    </nc>
    <odxf>
      <font>
        <sz val="10"/>
        <color auto="1"/>
      </font>
    </odxf>
    <ndxf>
      <font>
        <sz val="10"/>
        <color auto="1"/>
      </font>
    </ndxf>
  </rcc>
  <rcc rId="13719" sId="3" odxf="1" dxf="1">
    <nc r="AI247">
      <v>-2.2000000000000002</v>
    </nc>
    <odxf>
      <font>
        <sz val="10"/>
        <color auto="1"/>
      </font>
    </odxf>
    <ndxf>
      <font>
        <sz val="10"/>
        <color auto="1"/>
      </font>
    </ndxf>
  </rcc>
  <rcc rId="13720" sId="3" odxf="1" dxf="1">
    <nc r="AJ247">
      <v>-0.4</v>
    </nc>
    <odxf>
      <font>
        <sz val="10"/>
        <color auto="1"/>
      </font>
    </odxf>
    <ndxf>
      <font>
        <sz val="10"/>
        <color auto="1"/>
      </font>
    </ndxf>
  </rcc>
  <rcc rId="13721" sId="3" odxf="1" dxf="1">
    <nc r="AK247">
      <v>-0.3</v>
    </nc>
    <odxf>
      <font>
        <sz val="10"/>
        <color auto="1"/>
      </font>
    </odxf>
    <ndxf>
      <font>
        <sz val="10"/>
        <color auto="1"/>
      </font>
    </ndxf>
  </rcc>
  <rcc rId="13722" sId="3" odxf="1" dxf="1">
    <nc r="AL247">
      <v>-1.3</v>
    </nc>
    <odxf>
      <font>
        <sz val="10"/>
        <color auto="1"/>
      </font>
    </odxf>
    <ndxf>
      <font>
        <sz val="10"/>
        <color auto="1"/>
      </font>
    </ndxf>
  </rcc>
  <rcc rId="13723" sId="3" odxf="1" dxf="1">
    <nc r="AM247">
      <v>-1.4</v>
    </nc>
    <odxf>
      <font>
        <sz val="10"/>
        <color auto="1"/>
      </font>
    </odxf>
    <ndxf>
      <font>
        <sz val="10"/>
        <color auto="1"/>
      </font>
    </ndxf>
  </rcc>
  <rcc rId="13724" sId="3" odxf="1" dxf="1">
    <nc r="AN247">
      <v>-0.4</v>
    </nc>
    <odxf>
      <font>
        <sz val="10"/>
        <color auto="1"/>
      </font>
    </odxf>
    <ndxf>
      <font>
        <sz val="10"/>
        <color auto="1"/>
      </font>
    </ndxf>
  </rcc>
  <rcc rId="13725" sId="3" odxf="1" dxf="1">
    <nc r="AO247">
      <v>0</v>
    </nc>
    <odxf>
      <font>
        <sz val="10"/>
        <color auto="1"/>
      </font>
    </odxf>
    <ndxf>
      <font>
        <sz val="10"/>
        <color auto="1"/>
      </font>
    </ndxf>
  </rcc>
  <rcc rId="13726" sId="3" odxf="1" dxf="1">
    <nc r="AP247">
      <v>0.1</v>
    </nc>
    <odxf>
      <font>
        <sz val="10"/>
        <color auto="1"/>
      </font>
    </odxf>
    <ndxf>
      <font>
        <sz val="10"/>
        <color auto="1"/>
      </font>
    </ndxf>
  </rcc>
  <rcc rId="13727" sId="3" odxf="1" dxf="1">
    <nc r="AQ247">
      <v>0</v>
    </nc>
    <odxf>
      <font>
        <sz val="10"/>
        <color auto="1"/>
      </font>
    </odxf>
    <ndxf>
      <font>
        <sz val="10"/>
        <color auto="1"/>
      </font>
    </ndxf>
  </rcc>
  <rcc rId="13728" sId="3" odxf="1" dxf="1">
    <nc r="AR247">
      <v>0</v>
    </nc>
    <odxf>
      <font>
        <sz val="10"/>
        <color auto="1"/>
      </font>
    </odxf>
    <ndxf>
      <font>
        <sz val="10"/>
        <color auto="1"/>
      </font>
    </ndxf>
  </rcc>
  <rcc rId="13729" sId="3" odxf="1" dxf="1">
    <nc r="AS247">
      <v>0</v>
    </nc>
    <odxf>
      <font>
        <sz val="10"/>
        <color auto="1"/>
      </font>
    </odxf>
    <ndxf>
      <font>
        <sz val="10"/>
        <color auto="1"/>
      </font>
    </ndxf>
  </rcc>
  <rcc rId="13730" sId="3" odxf="1" dxf="1">
    <nc r="AT247">
      <v>0</v>
    </nc>
    <odxf>
      <font>
        <sz val="10"/>
        <color auto="1"/>
      </font>
    </odxf>
    <ndxf>
      <font>
        <sz val="10"/>
        <color auto="1"/>
      </font>
    </ndxf>
  </rcc>
  <rcc rId="13731" sId="3" odxf="1" dxf="1">
    <nc r="AU247">
      <v>0</v>
    </nc>
    <odxf>
      <font>
        <sz val="10"/>
        <color auto="1"/>
      </font>
    </odxf>
    <ndxf>
      <font>
        <sz val="10"/>
        <color auto="1"/>
      </font>
    </ndxf>
  </rcc>
  <rcc rId="13732" sId="3" odxf="1" dxf="1">
    <nc r="AV247">
      <v>0</v>
    </nc>
    <odxf>
      <font>
        <sz val="10"/>
        <color auto="1"/>
      </font>
    </odxf>
    <ndxf>
      <font>
        <sz val="10"/>
        <color auto="1"/>
      </font>
    </ndxf>
  </rcc>
  <rcc rId="13733" sId="3" odxf="1" dxf="1">
    <nc r="AW247">
      <v>0</v>
    </nc>
    <odxf>
      <font>
        <sz val="10"/>
        <color auto="1"/>
      </font>
    </odxf>
    <ndxf>
      <font>
        <sz val="10"/>
        <color auto="1"/>
      </font>
    </ndxf>
  </rcc>
  <rcc rId="13734" sId="3" odxf="1" dxf="1">
    <nc r="AX247">
      <v>0</v>
    </nc>
    <odxf>
      <font>
        <sz val="10"/>
        <color auto="1"/>
      </font>
    </odxf>
    <ndxf>
      <font>
        <sz val="10"/>
        <color auto="1"/>
      </font>
    </ndxf>
  </rcc>
  <rcc rId="13735" sId="3" odxf="1" dxf="1">
    <nc r="AY247">
      <v>0</v>
    </nc>
    <odxf>
      <font>
        <sz val="10"/>
        <color auto="1"/>
      </font>
    </odxf>
    <ndxf>
      <font>
        <sz val="10"/>
        <color auto="1"/>
      </font>
    </ndxf>
  </rcc>
  <rcc rId="13736" sId="3" odxf="1" dxf="1">
    <nc r="AZ247">
      <v>0</v>
    </nc>
    <odxf>
      <font>
        <sz val="10"/>
        <color auto="1"/>
      </font>
    </odxf>
    <ndxf>
      <font>
        <sz val="10"/>
        <color auto="1"/>
      </font>
    </ndxf>
  </rcc>
  <rcc rId="13737" sId="3" odxf="1" dxf="1">
    <nc r="BA2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738" sId="3" odxf="1" dxf="1">
    <nc r="BB247">
      <v>0</v>
    </nc>
    <odxf>
      <font>
        <sz val="10"/>
        <color auto="1"/>
      </font>
    </odxf>
    <ndxf>
      <font>
        <sz val="10"/>
        <color auto="1"/>
      </font>
    </ndxf>
  </rcc>
  <rcc rId="13739" sId="3" odxf="1" dxf="1">
    <nc r="BC2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740" sId="3" odxf="1" dxf="1">
    <nc r="BD247">
      <v>0</v>
    </nc>
    <odxf>
      <font>
        <sz val="10"/>
        <color auto="1"/>
      </font>
    </odxf>
    <ndxf>
      <font>
        <sz val="10"/>
        <color auto="1"/>
      </font>
    </ndxf>
  </rcc>
  <rcc rId="13741" sId="3" odxf="1" dxf="1">
    <nc r="BE2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742" sId="3" odxf="1" dxf="1">
    <nc r="BF247">
      <v>7.7</v>
    </nc>
    <odxf>
      <font>
        <sz val="10"/>
        <color auto="1"/>
      </font>
    </odxf>
    <ndxf>
      <font>
        <sz val="10"/>
        <color auto="1"/>
      </font>
    </ndxf>
  </rcc>
  <rcc rId="13743" sId="3" odxf="1" dxf="1">
    <nc r="BG247">
      <v>42.8</v>
    </nc>
    <odxf>
      <font>
        <sz val="10"/>
        <color auto="1"/>
      </font>
    </odxf>
    <ndxf>
      <font>
        <sz val="10"/>
        <color auto="1"/>
      </font>
    </ndxf>
  </rcc>
  <rcc rId="13744" sId="3" odxf="1" dxf="1">
    <nc r="BH247">
      <v>0</v>
    </nc>
    <odxf>
      <font>
        <sz val="10"/>
        <color auto="1"/>
      </font>
    </odxf>
    <ndxf>
      <font>
        <sz val="10"/>
        <color auto="1"/>
      </font>
    </ndxf>
  </rcc>
  <rfmt sheetId="3" sqref="A247:XFD247" start="0" length="0">
    <dxf>
      <alignment vertical="center" wrapText="1"/>
    </dxf>
  </rfmt>
  <rfmt sheetId="3" sqref="A248" start="0" length="0">
    <dxf>
      <font>
        <sz val="10"/>
        <color auto="1"/>
      </font>
    </dxf>
  </rfmt>
  <rfmt sheetId="3" sqref="B248" start="0" length="0">
    <dxf>
      <font>
        <sz val="10"/>
        <color auto="1"/>
      </font>
    </dxf>
  </rfmt>
  <rfmt sheetId="3" sqref="C248" start="0" length="0">
    <dxf>
      <font>
        <sz val="10"/>
        <color auto="1"/>
      </font>
    </dxf>
  </rfmt>
  <rfmt sheetId="3" sqref="D248" start="0" length="0">
    <dxf>
      <font>
        <sz val="10"/>
        <color auto="1"/>
      </font>
    </dxf>
  </rfmt>
  <rcc rId="13745" sId="3" odxf="1" dxf="1">
    <oc r="E248" t="inlineStr">
      <is>
        <t>NMĐMT THIÊN TÂN 1.3</t>
      </is>
    </oc>
    <nc r="E248" t="inlineStr">
      <is>
        <t>NMĐMT THIÊN TÂN 1.2</t>
      </is>
    </nc>
    <odxf>
      <font>
        <sz val="10"/>
        <color auto="1"/>
      </font>
    </odxf>
    <ndxf>
      <font>
        <sz val="10"/>
        <color auto="1"/>
      </font>
    </ndxf>
  </rcc>
  <rfmt sheetId="3" sqref="F248" start="0" length="0">
    <dxf>
      <font>
        <sz val="10"/>
        <color auto="1"/>
      </font>
    </dxf>
  </rfmt>
  <rcc rId="13746" sId="3" odxf="1" dxf="1">
    <nc r="G24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747" sId="3" odxf="1" dxf="1">
    <nc r="H248">
      <v>358.3</v>
    </nc>
    <odxf>
      <font>
        <sz val="10"/>
        <color auto="1"/>
      </font>
    </odxf>
    <ndxf>
      <font>
        <sz val="10"/>
        <color auto="1"/>
      </font>
    </ndxf>
  </rcc>
  <rfmt sheetId="3" sqref="I248" start="0" length="0">
    <dxf>
      <font>
        <sz val="10"/>
        <color auto="1"/>
      </font>
    </dxf>
  </rfmt>
  <rcc rId="13748" sId="3" odxf="1" dxf="1">
    <nc r="J248">
      <v>0.2</v>
    </nc>
    <odxf>
      <font>
        <sz val="10"/>
        <color auto="1"/>
      </font>
    </odxf>
    <ndxf>
      <font>
        <sz val="10"/>
        <color auto="1"/>
      </font>
    </ndxf>
  </rcc>
  <rcc rId="13749" sId="3" odxf="1" dxf="1">
    <nc r="K248">
      <v>0.2</v>
    </nc>
    <odxf>
      <font>
        <sz val="10"/>
        <color auto="1"/>
      </font>
    </odxf>
    <ndxf>
      <font>
        <sz val="10"/>
        <color auto="1"/>
      </font>
    </ndxf>
  </rcc>
  <rcc rId="13750" sId="3" odxf="1" dxf="1">
    <nc r="L248">
      <v>0.2</v>
    </nc>
    <odxf>
      <font>
        <sz val="10"/>
        <color auto="1"/>
      </font>
    </odxf>
    <ndxf>
      <font>
        <sz val="10"/>
        <color auto="1"/>
      </font>
    </ndxf>
  </rcc>
  <rcc rId="13751" sId="3" odxf="1" dxf="1">
    <nc r="M248">
      <v>0.2</v>
    </nc>
    <odxf>
      <font>
        <sz val="10"/>
        <color auto="1"/>
      </font>
    </odxf>
    <ndxf>
      <font>
        <sz val="10"/>
        <color auto="1"/>
      </font>
    </ndxf>
  </rcc>
  <rcc rId="13752" sId="3" odxf="1" dxf="1">
    <nc r="N248">
      <v>0.2</v>
    </nc>
    <odxf>
      <font>
        <sz val="10"/>
        <color auto="1"/>
      </font>
    </odxf>
    <ndxf>
      <font>
        <sz val="10"/>
        <color auto="1"/>
      </font>
    </ndxf>
  </rcc>
  <rcc rId="13753" sId="3" odxf="1" dxf="1">
    <nc r="O248">
      <v>0.2</v>
    </nc>
    <odxf>
      <font>
        <sz val="10"/>
        <color auto="1"/>
      </font>
    </odxf>
    <ndxf>
      <font>
        <sz val="10"/>
        <color auto="1"/>
      </font>
    </ndxf>
  </rcc>
  <rcc rId="13754" sId="3" odxf="1" dxf="1">
    <nc r="P248">
      <v>0.2</v>
    </nc>
    <odxf>
      <font>
        <sz val="10"/>
        <color auto="1"/>
      </font>
    </odxf>
    <ndxf>
      <font>
        <sz val="10"/>
        <color auto="1"/>
      </font>
    </ndxf>
  </rcc>
  <rcc rId="13755" sId="3" odxf="1" dxf="1">
    <nc r="Q248">
      <v>0.2</v>
    </nc>
    <odxf>
      <font>
        <sz val="10"/>
        <color auto="1"/>
      </font>
    </odxf>
    <ndxf>
      <font>
        <sz val="10"/>
        <color auto="1"/>
      </font>
    </ndxf>
  </rcc>
  <rcc rId="13756" sId="3" odxf="1" dxf="1">
    <nc r="R248">
      <v>0.2</v>
    </nc>
    <odxf>
      <font>
        <sz val="10"/>
        <color auto="1"/>
      </font>
    </odxf>
    <ndxf>
      <font>
        <sz val="10"/>
        <color auto="1"/>
      </font>
    </ndxf>
  </rcc>
  <rcc rId="13757" sId="3" odxf="1" dxf="1">
    <nc r="S248">
      <v>0.2</v>
    </nc>
    <odxf>
      <font>
        <sz val="10"/>
        <color auto="1"/>
      </font>
    </odxf>
    <ndxf>
      <font>
        <sz val="10"/>
        <color auto="1"/>
      </font>
    </ndxf>
  </rcc>
  <rcc rId="13758" sId="3" odxf="1" dxf="1">
    <nc r="T248">
      <v>0.2</v>
    </nc>
    <odxf>
      <font>
        <sz val="10"/>
        <color auto="1"/>
      </font>
    </odxf>
    <ndxf>
      <font>
        <sz val="10"/>
        <color auto="1"/>
      </font>
    </ndxf>
  </rcc>
  <rcc rId="13759" sId="3" odxf="1" dxf="1">
    <nc r="U248">
      <v>3.3</v>
    </nc>
    <odxf>
      <font>
        <sz val="10"/>
        <color auto="1"/>
      </font>
    </odxf>
    <ndxf>
      <font>
        <sz val="10"/>
        <color auto="1"/>
      </font>
    </ndxf>
  </rcc>
  <rcc rId="13760" sId="3" odxf="1" dxf="1">
    <nc r="V248">
      <v>10.5</v>
    </nc>
    <odxf>
      <font>
        <sz val="10"/>
        <color auto="1"/>
      </font>
    </odxf>
    <ndxf>
      <font>
        <sz val="10"/>
        <color auto="1"/>
      </font>
    </ndxf>
  </rcc>
  <rcc rId="13761" sId="3" odxf="1" dxf="1">
    <nc r="W248">
      <v>14.7</v>
    </nc>
    <odxf>
      <font>
        <sz val="10"/>
        <color auto="1"/>
      </font>
    </odxf>
    <ndxf>
      <font>
        <sz val="10"/>
        <color auto="1"/>
      </font>
    </ndxf>
  </rcc>
  <rcc rId="13762" sId="3" odxf="1" dxf="1">
    <nc r="X248">
      <v>17.7</v>
    </nc>
    <odxf>
      <font>
        <sz val="10"/>
        <color auto="1"/>
      </font>
    </odxf>
    <ndxf>
      <font>
        <sz val="10"/>
        <color auto="1"/>
      </font>
    </ndxf>
  </rcc>
  <rcc rId="13763" sId="3" odxf="1" dxf="1">
    <nc r="Y248">
      <v>59.6</v>
    </nc>
    <odxf>
      <font>
        <sz val="10"/>
        <color auto="1"/>
      </font>
    </odxf>
    <ndxf>
      <font>
        <sz val="10"/>
        <color auto="1"/>
      </font>
    </ndxf>
  </rcc>
  <rcc rId="13764" sId="3" odxf="1" dxf="1">
    <nc r="Z248">
      <v>16.8</v>
    </nc>
    <odxf>
      <font>
        <sz val="10"/>
        <color auto="1"/>
      </font>
    </odxf>
    <ndxf>
      <font>
        <sz val="10"/>
        <color auto="1"/>
      </font>
    </ndxf>
  </rcc>
  <rcc rId="13765" sId="3" odxf="1" dxf="1">
    <nc r="AA248">
      <v>22.8</v>
    </nc>
    <odxf>
      <font>
        <sz val="10"/>
        <color auto="1"/>
      </font>
    </odxf>
    <ndxf>
      <font>
        <sz val="10"/>
        <color auto="1"/>
      </font>
    </ndxf>
  </rcc>
  <rcc rId="13766" sId="3" odxf="1" dxf="1">
    <nc r="AB248">
      <v>28.8</v>
    </nc>
    <odxf>
      <font>
        <sz val="10"/>
        <color auto="1"/>
      </font>
    </odxf>
    <ndxf>
      <font>
        <sz val="10"/>
        <color auto="1"/>
      </font>
    </ndxf>
  </rcc>
  <rcc rId="13767" sId="3" odxf="1" dxf="1">
    <nc r="AC248">
      <v>73.599999999999994</v>
    </nc>
    <odxf>
      <font>
        <sz val="10"/>
        <color auto="1"/>
      </font>
    </odxf>
    <ndxf>
      <font>
        <sz val="10"/>
        <color auto="1"/>
      </font>
    </ndxf>
  </rcc>
  <rcc rId="13768" sId="3" odxf="1" dxf="1">
    <nc r="AD248">
      <v>48.6</v>
    </nc>
    <odxf>
      <font>
        <sz val="10"/>
        <color auto="1"/>
      </font>
    </odxf>
    <ndxf>
      <font>
        <sz val="10"/>
        <color auto="1"/>
      </font>
    </ndxf>
  </rcc>
  <rcc rId="13769" sId="3" odxf="1" dxf="1">
    <nc r="AE248">
      <v>71.7</v>
    </nc>
    <odxf>
      <font>
        <sz val="10"/>
        <color auto="1"/>
      </font>
    </odxf>
    <ndxf>
      <font>
        <sz val="10"/>
        <color auto="1"/>
      </font>
    </ndxf>
  </rcc>
  <rcc rId="13770" sId="3" odxf="1" dxf="1">
    <nc r="AF248">
      <v>37.6</v>
    </nc>
    <odxf>
      <font>
        <sz val="10"/>
        <color auto="1"/>
      </font>
    </odxf>
    <ndxf>
      <font>
        <sz val="10"/>
        <color auto="1"/>
      </font>
    </ndxf>
  </rcc>
  <rcc rId="13771" sId="3" odxf="1" dxf="1">
    <nc r="AG248">
      <v>35.9</v>
    </nc>
    <odxf>
      <font>
        <sz val="10"/>
        <color auto="1"/>
      </font>
    </odxf>
    <ndxf>
      <font>
        <sz val="10"/>
        <color auto="1"/>
      </font>
    </ndxf>
  </rcc>
  <rcc rId="13772" sId="3" odxf="1" dxf="1">
    <nc r="AH248">
      <v>64.2</v>
    </nc>
    <odxf>
      <font>
        <sz val="10"/>
        <color auto="1"/>
      </font>
    </odxf>
    <ndxf>
      <font>
        <sz val="10"/>
        <color auto="1"/>
      </font>
    </ndxf>
  </rcc>
  <rcc rId="13773" sId="3" odxf="1" dxf="1">
    <nc r="AI248">
      <v>56.3</v>
    </nc>
    <odxf>
      <font>
        <sz val="10"/>
        <color auto="1"/>
      </font>
    </odxf>
    <ndxf>
      <font>
        <sz val="10"/>
        <color auto="1"/>
      </font>
    </ndxf>
  </rcc>
  <rcc rId="13774" sId="3" odxf="1" dxf="1">
    <nc r="AJ248">
      <v>33.5</v>
    </nc>
    <odxf>
      <font>
        <sz val="10"/>
        <color auto="1"/>
      </font>
    </odxf>
    <ndxf>
      <font>
        <sz val="10"/>
        <color auto="1"/>
      </font>
    </ndxf>
  </rcc>
  <rcc rId="13775" sId="3" odxf="1" dxf="1">
    <nc r="AK248">
      <v>50.5</v>
    </nc>
    <odxf>
      <font>
        <sz val="10"/>
        <color auto="1"/>
      </font>
    </odxf>
    <ndxf>
      <font>
        <sz val="10"/>
        <color auto="1"/>
      </font>
    </ndxf>
  </rcc>
  <rcc rId="13776" sId="3" odxf="1" dxf="1">
    <nc r="AL248">
      <v>16.5</v>
    </nc>
    <odxf>
      <font>
        <sz val="10"/>
        <color auto="1"/>
      </font>
    </odxf>
    <ndxf>
      <font>
        <sz val="10"/>
        <color auto="1"/>
      </font>
    </ndxf>
  </rcc>
  <rcc rId="13777" sId="3" odxf="1" dxf="1">
    <nc r="AM248">
      <v>33.4</v>
    </nc>
    <odxf>
      <font>
        <sz val="10"/>
        <color auto="1"/>
      </font>
    </odxf>
    <ndxf>
      <font>
        <sz val="10"/>
        <color auto="1"/>
      </font>
    </ndxf>
  </rcc>
  <rcc rId="13778" sId="3" odxf="1" dxf="1">
    <nc r="AN248">
      <v>15.4</v>
    </nc>
    <odxf>
      <font>
        <sz val="10"/>
        <color auto="1"/>
      </font>
    </odxf>
    <ndxf>
      <font>
        <sz val="10"/>
        <color auto="1"/>
      </font>
    </ndxf>
  </rcc>
  <rcc rId="13779" sId="3" odxf="1" dxf="1">
    <nc r="AO248">
      <v>20.100000000000001</v>
    </nc>
    <odxf>
      <font>
        <sz val="10"/>
        <color auto="1"/>
      </font>
    </odxf>
    <ndxf>
      <font>
        <sz val="10"/>
        <color auto="1"/>
      </font>
    </ndxf>
  </rcc>
  <rcc rId="13780" sId="3" odxf="1" dxf="1">
    <nc r="AP248">
      <v>19.600000000000001</v>
    </nc>
    <odxf>
      <font>
        <sz val="10"/>
        <color auto="1"/>
      </font>
    </odxf>
    <ndxf>
      <font>
        <sz val="10"/>
        <color auto="1"/>
      </font>
    </ndxf>
  </rcc>
  <rcc rId="13781" sId="3" odxf="1" dxf="1">
    <nc r="AQ248">
      <v>1.3</v>
    </nc>
    <odxf>
      <font>
        <sz val="10"/>
        <color auto="1"/>
      </font>
    </odxf>
    <ndxf>
      <font>
        <sz val="10"/>
        <color auto="1"/>
      </font>
    </ndxf>
  </rcc>
  <rcc rId="13782" sId="3" odxf="1" dxf="1">
    <nc r="AR248">
      <v>0.1</v>
    </nc>
    <odxf>
      <font>
        <sz val="10"/>
        <color auto="1"/>
      </font>
    </odxf>
    <ndxf>
      <font>
        <sz val="10"/>
        <color auto="1"/>
      </font>
    </ndxf>
  </rcc>
  <rcc rId="13783" sId="3" odxf="1" dxf="1">
    <nc r="AS248">
      <v>0.2</v>
    </nc>
    <odxf>
      <font>
        <sz val="10"/>
        <color auto="1"/>
      </font>
    </odxf>
    <ndxf>
      <font>
        <sz val="10"/>
        <color auto="1"/>
      </font>
    </ndxf>
  </rcc>
  <rcc rId="13784" sId="3" odxf="1" dxf="1">
    <nc r="AT248">
      <v>0.2</v>
    </nc>
    <odxf>
      <font>
        <sz val="10"/>
        <color auto="1"/>
      </font>
    </odxf>
    <ndxf>
      <font>
        <sz val="10"/>
        <color auto="1"/>
      </font>
    </ndxf>
  </rcc>
  <rcc rId="13785" sId="3" odxf="1" dxf="1">
    <nc r="AU248">
      <v>0.2</v>
    </nc>
    <odxf>
      <font>
        <sz val="10"/>
        <color auto="1"/>
      </font>
    </odxf>
    <ndxf>
      <font>
        <sz val="10"/>
        <color auto="1"/>
      </font>
    </ndxf>
  </rcc>
  <rcc rId="13786" sId="3" odxf="1" dxf="1">
    <nc r="AV248">
      <v>0.2</v>
    </nc>
    <odxf>
      <font>
        <sz val="10"/>
        <color auto="1"/>
      </font>
    </odxf>
    <ndxf>
      <font>
        <sz val="10"/>
        <color auto="1"/>
      </font>
    </ndxf>
  </rcc>
  <rcc rId="13787" sId="3" odxf="1" dxf="1">
    <nc r="AW248">
      <v>0.2</v>
    </nc>
    <odxf>
      <font>
        <sz val="10"/>
        <color auto="1"/>
      </font>
    </odxf>
    <ndxf>
      <font>
        <sz val="10"/>
        <color auto="1"/>
      </font>
    </ndxf>
  </rcc>
  <rcc rId="13788" sId="3" odxf="1" dxf="1">
    <nc r="AX248">
      <v>0.1</v>
    </nc>
    <odxf>
      <font>
        <sz val="10"/>
        <color auto="1"/>
      </font>
    </odxf>
    <ndxf>
      <font>
        <sz val="10"/>
        <color auto="1"/>
      </font>
    </ndxf>
  </rcc>
  <rcc rId="13789" sId="3" odxf="1" dxf="1">
    <nc r="AY248">
      <v>0.1</v>
    </nc>
    <odxf>
      <font>
        <sz val="10"/>
        <color auto="1"/>
      </font>
    </odxf>
    <ndxf>
      <font>
        <sz val="10"/>
        <color auto="1"/>
      </font>
    </ndxf>
  </rcc>
  <rcc rId="13790" sId="3" odxf="1" dxf="1">
    <nc r="AZ248">
      <v>0.1</v>
    </nc>
    <odxf>
      <font>
        <sz val="10"/>
        <color auto="1"/>
      </font>
    </odxf>
    <ndxf>
      <font>
        <sz val="10"/>
        <color auto="1"/>
      </font>
    </ndxf>
  </rcc>
  <rcc rId="13791" sId="3" odxf="1" dxf="1">
    <nc r="BA2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792" sId="3" odxf="1" dxf="1">
    <nc r="BB248">
      <v>0.1</v>
    </nc>
    <odxf>
      <font>
        <sz val="10"/>
        <color auto="1"/>
      </font>
    </odxf>
    <ndxf>
      <font>
        <sz val="10"/>
        <color auto="1"/>
      </font>
    </ndxf>
  </rcc>
  <rcc rId="13793" sId="3" odxf="1" dxf="1">
    <nc r="BC2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794" sId="3" odxf="1" dxf="1">
    <nc r="BD248">
      <v>0.1</v>
    </nc>
    <odxf>
      <font>
        <sz val="10"/>
        <color auto="1"/>
      </font>
    </odxf>
    <ndxf>
      <font>
        <sz val="10"/>
        <color auto="1"/>
      </font>
    </ndxf>
  </rcc>
  <rcc rId="13795" sId="3" odxf="1" dxf="1">
    <nc r="BE2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796" sId="3" odxf="1" dxf="1">
    <nc r="BF248">
      <v>15</v>
    </nc>
    <odxf>
      <font>
        <sz val="10"/>
        <color auto="1"/>
      </font>
    </odxf>
    <ndxf>
      <font>
        <sz val="10"/>
        <color auto="1"/>
      </font>
    </ndxf>
  </rcc>
  <rcc rId="13797" sId="3" odxf="1" dxf="1">
    <nc r="BG248">
      <v>83.3</v>
    </nc>
    <odxf>
      <font>
        <sz val="10"/>
        <color auto="1"/>
      </font>
    </odxf>
    <ndxf>
      <font>
        <sz val="10"/>
        <color auto="1"/>
      </font>
    </ndxf>
  </rcc>
  <rcc rId="13798" sId="3" odxf="1" dxf="1">
    <nc r="BH248">
      <v>0</v>
    </nc>
    <odxf>
      <font>
        <sz val="10"/>
        <color auto="1"/>
      </font>
    </odxf>
    <ndxf>
      <font>
        <sz val="10"/>
        <color auto="1"/>
      </font>
    </ndxf>
  </rcc>
  <rfmt sheetId="3" sqref="A248:XFD248" start="0" length="0">
    <dxf>
      <alignment vertical="center" wrapText="1"/>
    </dxf>
  </rfmt>
  <rfmt sheetId="3" sqref="A249" start="0" length="0">
    <dxf>
      <font>
        <sz val="10"/>
        <color auto="1"/>
      </font>
    </dxf>
  </rfmt>
  <rfmt sheetId="3" sqref="B249" start="0" length="0">
    <dxf>
      <font>
        <sz val="10"/>
        <color auto="1"/>
      </font>
    </dxf>
  </rfmt>
  <rfmt sheetId="3" sqref="C249" start="0" length="0">
    <dxf>
      <font>
        <sz val="10"/>
        <color auto="1"/>
      </font>
    </dxf>
  </rfmt>
  <rfmt sheetId="3" sqref="D249" start="0" length="0">
    <dxf>
      <font>
        <sz val="10"/>
        <color auto="1"/>
      </font>
    </dxf>
  </rfmt>
  <rcc rId="13799" sId="3" odxf="1" dxf="1">
    <oc r="E249" t="inlineStr">
      <is>
        <t>NMĐMT THIÊN TÂN 1.3</t>
      </is>
    </oc>
    <nc r="E249" t="inlineStr">
      <is>
        <t>NMĐMT THIÊN TÂN 1.2</t>
      </is>
    </nc>
    <odxf>
      <font>
        <sz val="10"/>
        <color auto="1"/>
      </font>
    </odxf>
    <ndxf>
      <font>
        <sz val="10"/>
        <color auto="1"/>
      </font>
    </ndxf>
  </rcc>
  <rfmt sheetId="3" sqref="F249" start="0" length="0">
    <dxf>
      <font>
        <sz val="10"/>
        <color auto="1"/>
      </font>
    </dxf>
  </rfmt>
  <rcc rId="13800" sId="3" odxf="1" dxf="1">
    <nc r="G24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801" sId="3" odxf="1" dxf="1">
    <nc r="H249">
      <v>358.3</v>
    </nc>
    <odxf>
      <font>
        <sz val="10"/>
        <color auto="1"/>
      </font>
    </odxf>
    <ndxf>
      <font>
        <sz val="10"/>
        <color auto="1"/>
      </font>
    </ndxf>
  </rcc>
  <rfmt sheetId="3" sqref="I249" start="0" length="0">
    <dxf>
      <font>
        <sz val="10"/>
        <color auto="1"/>
      </font>
    </dxf>
  </rfmt>
  <rcc rId="13802" sId="3" odxf="1" dxf="1">
    <nc r="J249">
      <v>-0.1</v>
    </nc>
    <odxf>
      <font>
        <sz val="10"/>
        <color auto="1"/>
      </font>
    </odxf>
    <ndxf>
      <font>
        <sz val="10"/>
        <color auto="1"/>
      </font>
    </ndxf>
  </rcc>
  <rcc rId="13803" sId="3" odxf="1" dxf="1">
    <nc r="K249">
      <v>-0.1</v>
    </nc>
    <odxf>
      <font>
        <sz val="10"/>
        <color auto="1"/>
      </font>
    </odxf>
    <ndxf>
      <font>
        <sz val="10"/>
        <color auto="1"/>
      </font>
    </ndxf>
  </rcc>
  <rcc rId="13804" sId="3" odxf="1" dxf="1">
    <nc r="L249">
      <v>-0.1</v>
    </nc>
    <odxf>
      <font>
        <sz val="10"/>
        <color auto="1"/>
      </font>
    </odxf>
    <ndxf>
      <font>
        <sz val="10"/>
        <color auto="1"/>
      </font>
    </ndxf>
  </rcc>
  <rcc rId="13805" sId="3" odxf="1" dxf="1">
    <nc r="M249">
      <v>-0.1</v>
    </nc>
    <odxf>
      <font>
        <sz val="10"/>
        <color auto="1"/>
      </font>
    </odxf>
    <ndxf>
      <font>
        <sz val="10"/>
        <color auto="1"/>
      </font>
    </ndxf>
  </rcc>
  <rcc rId="13806" sId="3" odxf="1" dxf="1">
    <nc r="N249">
      <v>-0.1</v>
    </nc>
    <odxf>
      <font>
        <sz val="10"/>
        <color auto="1"/>
      </font>
    </odxf>
    <ndxf>
      <font>
        <sz val="10"/>
        <color auto="1"/>
      </font>
    </ndxf>
  </rcc>
  <rcc rId="13807" sId="3" odxf="1" dxf="1">
    <nc r="O249">
      <v>-0.1</v>
    </nc>
    <odxf>
      <font>
        <sz val="10"/>
        <color auto="1"/>
      </font>
    </odxf>
    <ndxf>
      <font>
        <sz val="10"/>
        <color auto="1"/>
      </font>
    </ndxf>
  </rcc>
  <rcc rId="13808" sId="3" odxf="1" dxf="1">
    <nc r="P249">
      <v>-0.1</v>
    </nc>
    <odxf>
      <font>
        <sz val="10"/>
        <color auto="1"/>
      </font>
    </odxf>
    <ndxf>
      <font>
        <sz val="10"/>
        <color auto="1"/>
      </font>
    </ndxf>
  </rcc>
  <rcc rId="13809" sId="3" odxf="1" dxf="1">
    <nc r="Q249">
      <v>-0.1</v>
    </nc>
    <odxf>
      <font>
        <sz val="10"/>
        <color auto="1"/>
      </font>
    </odxf>
    <ndxf>
      <font>
        <sz val="10"/>
        <color auto="1"/>
      </font>
    </ndxf>
  </rcc>
  <rcc rId="13810" sId="3" odxf="1" dxf="1">
    <nc r="R249">
      <v>-0.1</v>
    </nc>
    <odxf>
      <font>
        <sz val="10"/>
        <color auto="1"/>
      </font>
    </odxf>
    <ndxf>
      <font>
        <sz val="10"/>
        <color auto="1"/>
      </font>
    </ndxf>
  </rcc>
  <rcc rId="13811" sId="3" odxf="1" dxf="1">
    <nc r="S249">
      <v>-0.1</v>
    </nc>
    <odxf>
      <font>
        <sz val="10"/>
        <color auto="1"/>
      </font>
    </odxf>
    <ndxf>
      <font>
        <sz val="10"/>
        <color auto="1"/>
      </font>
    </ndxf>
  </rcc>
  <rcc rId="13812" sId="3" odxf="1" dxf="1">
    <nc r="T249">
      <v>-0.1</v>
    </nc>
    <odxf>
      <font>
        <sz val="10"/>
        <color auto="1"/>
      </font>
    </odxf>
    <ndxf>
      <font>
        <sz val="10"/>
        <color auto="1"/>
      </font>
    </ndxf>
  </rcc>
  <rcc rId="13813" sId="3" odxf="1" dxf="1">
    <nc r="U249">
      <v>0</v>
    </nc>
    <odxf>
      <font>
        <sz val="10"/>
        <color auto="1"/>
      </font>
    </odxf>
    <ndxf>
      <font>
        <sz val="10"/>
        <color auto="1"/>
      </font>
    </ndxf>
  </rcc>
  <rcc rId="13814" sId="3" odxf="1" dxf="1">
    <nc r="V249">
      <v>0.2</v>
    </nc>
    <odxf>
      <font>
        <sz val="10"/>
        <color auto="1"/>
      </font>
    </odxf>
    <ndxf>
      <font>
        <sz val="10"/>
        <color auto="1"/>
      </font>
    </ndxf>
  </rcc>
  <rcc rId="13815" sId="3" odxf="1" dxf="1">
    <nc r="W249">
      <v>0.5</v>
    </nc>
    <odxf>
      <font>
        <sz val="10"/>
        <color auto="1"/>
      </font>
    </odxf>
    <ndxf>
      <font>
        <sz val="10"/>
        <color auto="1"/>
      </font>
    </ndxf>
  </rcc>
  <rcc rId="13816" sId="3" odxf="1" dxf="1">
    <nc r="X249">
      <v>0.7</v>
    </nc>
    <odxf>
      <font>
        <sz val="10"/>
        <color auto="1"/>
      </font>
    </odxf>
    <ndxf>
      <font>
        <sz val="10"/>
        <color auto="1"/>
      </font>
    </ndxf>
  </rcc>
  <rcc rId="13817" sId="3" odxf="1" dxf="1">
    <nc r="Y249">
      <v>3.5</v>
    </nc>
    <odxf>
      <font>
        <sz val="10"/>
        <color auto="1"/>
      </font>
    </odxf>
    <ndxf>
      <font>
        <sz val="10"/>
        <color auto="1"/>
      </font>
    </ndxf>
  </rcc>
  <rcc rId="13818" sId="3" odxf="1" dxf="1">
    <nc r="Z249">
      <v>-0.9</v>
    </nc>
    <odxf>
      <font>
        <sz val="10"/>
        <color auto="1"/>
      </font>
    </odxf>
    <ndxf>
      <font>
        <sz val="10"/>
        <color auto="1"/>
      </font>
    </ndxf>
  </rcc>
  <rcc rId="13819" sId="3" odxf="1" dxf="1">
    <nc r="AA249">
      <v>0.4</v>
    </nc>
    <odxf>
      <font>
        <sz val="10"/>
        <color auto="1"/>
      </font>
    </odxf>
    <ndxf>
      <font>
        <sz val="10"/>
        <color auto="1"/>
      </font>
    </ndxf>
  </rcc>
  <rcc rId="13820" sId="3" odxf="1" dxf="1">
    <nc r="AB249">
      <v>3.5</v>
    </nc>
    <odxf>
      <font>
        <sz val="10"/>
        <color auto="1"/>
      </font>
    </odxf>
    <ndxf>
      <font>
        <sz val="10"/>
        <color auto="1"/>
      </font>
    </ndxf>
  </rcc>
  <rcc rId="13821" sId="3" odxf="1" dxf="1">
    <nc r="AC249">
      <v>5.4</v>
    </nc>
    <odxf>
      <font>
        <sz val="10"/>
        <color auto="1"/>
      </font>
    </odxf>
    <ndxf>
      <font>
        <sz val="10"/>
        <color auto="1"/>
      </font>
    </ndxf>
  </rcc>
  <rcc rId="13822" sId="3" odxf="1" dxf="1">
    <nc r="AD249">
      <v>0.4</v>
    </nc>
    <odxf>
      <font>
        <sz val="10"/>
        <color auto="1"/>
      </font>
    </odxf>
    <ndxf>
      <font>
        <sz val="10"/>
        <color auto="1"/>
      </font>
    </ndxf>
  </rcc>
  <rcc rId="13823" sId="3" odxf="1" dxf="1">
    <nc r="AE249">
      <v>6.5</v>
    </nc>
    <odxf>
      <font>
        <sz val="10"/>
        <color auto="1"/>
      </font>
    </odxf>
    <ndxf>
      <font>
        <sz val="10"/>
        <color auto="1"/>
      </font>
    </ndxf>
  </rcc>
  <rcc rId="13824" sId="3" odxf="1" dxf="1">
    <nc r="AF249">
      <v>10.3</v>
    </nc>
    <odxf>
      <font>
        <sz val="10"/>
        <color auto="1"/>
      </font>
    </odxf>
    <ndxf>
      <font>
        <sz val="10"/>
        <color auto="1"/>
      </font>
    </ndxf>
  </rcc>
  <rcc rId="13825" sId="3" odxf="1" dxf="1">
    <nc r="AG249">
      <v>2.9</v>
    </nc>
    <odxf>
      <font>
        <sz val="10"/>
        <color auto="1"/>
      </font>
    </odxf>
    <ndxf>
      <font>
        <sz val="10"/>
        <color auto="1"/>
      </font>
    </ndxf>
  </rcc>
  <rcc rId="13826" sId="3" odxf="1" dxf="1">
    <nc r="AH249">
      <v>-5.4</v>
    </nc>
    <odxf>
      <font>
        <sz val="10"/>
        <color auto="1"/>
      </font>
    </odxf>
    <ndxf>
      <font>
        <sz val="10"/>
        <color auto="1"/>
      </font>
    </ndxf>
  </rcc>
  <rcc rId="13827" sId="3" odxf="1" dxf="1">
    <nc r="AI249">
      <v>-6.3</v>
    </nc>
    <odxf>
      <font>
        <sz val="10"/>
        <color auto="1"/>
      </font>
    </odxf>
    <ndxf>
      <font>
        <sz val="10"/>
        <color auto="1"/>
      </font>
    </ndxf>
  </rcc>
  <rcc rId="13828" sId="3" odxf="1" dxf="1">
    <nc r="AJ249">
      <v>-1</v>
    </nc>
    <odxf>
      <font>
        <sz val="10"/>
        <color auto="1"/>
      </font>
    </odxf>
    <ndxf>
      <font>
        <sz val="10"/>
        <color auto="1"/>
      </font>
    </ndxf>
  </rcc>
  <rcc rId="13829" sId="3" odxf="1" dxf="1">
    <nc r="AK249">
      <v>1.6</v>
    </nc>
    <odxf>
      <font>
        <sz val="10"/>
        <color auto="1"/>
      </font>
    </odxf>
    <ndxf>
      <font>
        <sz val="10"/>
        <color auto="1"/>
      </font>
    </ndxf>
  </rcc>
  <rcc rId="13830" sId="3" odxf="1" dxf="1">
    <nc r="AL249">
      <v>0.8</v>
    </nc>
    <odxf>
      <font>
        <sz val="10"/>
        <color auto="1"/>
      </font>
    </odxf>
    <ndxf>
      <font>
        <sz val="10"/>
        <color auto="1"/>
      </font>
    </ndxf>
  </rcc>
  <rcc rId="13831" sId="3" odxf="1" dxf="1">
    <nc r="AM249">
      <v>4.4000000000000004</v>
    </nc>
    <odxf>
      <font>
        <sz val="10"/>
        <color auto="1"/>
      </font>
    </odxf>
    <ndxf>
      <font>
        <sz val="10"/>
        <color auto="1"/>
      </font>
    </ndxf>
  </rcc>
  <rcc rId="13832" sId="3" odxf="1" dxf="1">
    <nc r="AN249">
      <v>1.2</v>
    </nc>
    <odxf>
      <font>
        <sz val="10"/>
        <color auto="1"/>
      </font>
    </odxf>
    <ndxf>
      <font>
        <sz val="10"/>
        <color auto="1"/>
      </font>
    </ndxf>
  </rcc>
  <rcc rId="13833" sId="3" odxf="1" dxf="1">
    <nc r="AO249">
      <v>1</v>
    </nc>
    <odxf>
      <font>
        <sz val="10"/>
        <color auto="1"/>
      </font>
    </odxf>
    <ndxf>
      <font>
        <sz val="10"/>
        <color auto="1"/>
      </font>
    </ndxf>
  </rcc>
  <rcc rId="13834" sId="3" odxf="1" dxf="1">
    <nc r="AP249">
      <v>0.9</v>
    </nc>
    <odxf>
      <font>
        <sz val="10"/>
        <color auto="1"/>
      </font>
    </odxf>
    <ndxf>
      <font>
        <sz val="10"/>
        <color auto="1"/>
      </font>
    </ndxf>
  </rcc>
  <rcc rId="13835" sId="3" odxf="1" dxf="1">
    <nc r="AQ249">
      <v>0</v>
    </nc>
    <odxf>
      <font>
        <sz val="10"/>
        <color auto="1"/>
      </font>
    </odxf>
    <ndxf>
      <font>
        <sz val="10"/>
        <color auto="1"/>
      </font>
    </ndxf>
  </rcc>
  <rcc rId="13836" sId="3" odxf="1" dxf="1">
    <nc r="AR249">
      <v>0</v>
    </nc>
    <odxf>
      <font>
        <sz val="10"/>
        <color auto="1"/>
      </font>
    </odxf>
    <ndxf>
      <font>
        <sz val="10"/>
        <color auto="1"/>
      </font>
    </ndxf>
  </rcc>
  <rcc rId="13837" sId="3" odxf="1" dxf="1">
    <nc r="AS249">
      <v>-0.1</v>
    </nc>
    <odxf>
      <font>
        <sz val="10"/>
        <color auto="1"/>
      </font>
    </odxf>
    <ndxf>
      <font>
        <sz val="10"/>
        <color auto="1"/>
      </font>
    </ndxf>
  </rcc>
  <rcc rId="13838" sId="3" odxf="1" dxf="1">
    <nc r="AT249">
      <v>-0.1</v>
    </nc>
    <odxf>
      <font>
        <sz val="10"/>
        <color auto="1"/>
      </font>
    </odxf>
    <ndxf>
      <font>
        <sz val="10"/>
        <color auto="1"/>
      </font>
    </ndxf>
  </rcc>
  <rcc rId="13839" sId="3" odxf="1" dxf="1">
    <nc r="AU249">
      <v>-0.1</v>
    </nc>
    <odxf>
      <font>
        <sz val="10"/>
        <color auto="1"/>
      </font>
    </odxf>
    <ndxf>
      <font>
        <sz val="10"/>
        <color auto="1"/>
      </font>
    </ndxf>
  </rcc>
  <rcc rId="13840" sId="3" odxf="1" dxf="1">
    <nc r="AV249">
      <v>-0.1</v>
    </nc>
    <odxf>
      <font>
        <sz val="10"/>
        <color auto="1"/>
      </font>
    </odxf>
    <ndxf>
      <font>
        <sz val="10"/>
        <color auto="1"/>
      </font>
    </ndxf>
  </rcc>
  <rcc rId="13841" sId="3" odxf="1" dxf="1">
    <nc r="AW249">
      <v>-0.1</v>
    </nc>
    <odxf>
      <font>
        <sz val="10"/>
        <color auto="1"/>
      </font>
    </odxf>
    <ndxf>
      <font>
        <sz val="10"/>
        <color auto="1"/>
      </font>
    </ndxf>
  </rcc>
  <rcc rId="13842" sId="3" odxf="1" dxf="1">
    <nc r="AX249">
      <v>0</v>
    </nc>
    <odxf>
      <font>
        <sz val="10"/>
        <color auto="1"/>
      </font>
    </odxf>
    <ndxf>
      <font>
        <sz val="10"/>
        <color auto="1"/>
      </font>
    </ndxf>
  </rcc>
  <rcc rId="13843" sId="3" odxf="1" dxf="1">
    <nc r="AY249">
      <v>0</v>
    </nc>
    <odxf>
      <font>
        <sz val="10"/>
        <color auto="1"/>
      </font>
    </odxf>
    <ndxf>
      <font>
        <sz val="10"/>
        <color auto="1"/>
      </font>
    </ndxf>
  </rcc>
  <rcc rId="13844" sId="3" odxf="1" dxf="1">
    <nc r="AZ249">
      <v>0</v>
    </nc>
    <odxf>
      <font>
        <sz val="10"/>
        <color auto="1"/>
      </font>
    </odxf>
    <ndxf>
      <font>
        <sz val="10"/>
        <color auto="1"/>
      </font>
    </ndxf>
  </rcc>
  <rcc rId="13845" sId="3" odxf="1" dxf="1">
    <nc r="BA2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846" sId="3" odxf="1" dxf="1">
    <nc r="BB249">
      <v>0</v>
    </nc>
    <odxf>
      <font>
        <sz val="10"/>
        <color auto="1"/>
      </font>
    </odxf>
    <ndxf>
      <font>
        <sz val="10"/>
        <color auto="1"/>
      </font>
    </ndxf>
  </rcc>
  <rcc rId="13847" sId="3" odxf="1" dxf="1">
    <nc r="BC2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848" sId="3" odxf="1" dxf="1">
    <nc r="BD249">
      <v>0</v>
    </nc>
    <odxf>
      <font>
        <sz val="10"/>
        <color auto="1"/>
      </font>
    </odxf>
    <ndxf>
      <font>
        <sz val="10"/>
        <color auto="1"/>
      </font>
    </ndxf>
  </rcc>
  <rcc rId="13849" sId="3" odxf="1" dxf="1">
    <nc r="BE2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850" sId="3" odxf="1" dxf="1">
    <nc r="BF249">
      <v>15</v>
    </nc>
    <odxf>
      <font>
        <sz val="10"/>
        <color auto="1"/>
      </font>
    </odxf>
    <ndxf>
      <font>
        <sz val="10"/>
        <color auto="1"/>
      </font>
    </ndxf>
  </rcc>
  <rcc rId="13851" sId="3" odxf="1" dxf="1">
    <nc r="BG249">
      <v>83.3</v>
    </nc>
    <odxf>
      <font>
        <sz val="10"/>
        <color auto="1"/>
      </font>
    </odxf>
    <ndxf>
      <font>
        <sz val="10"/>
        <color auto="1"/>
      </font>
    </ndxf>
  </rcc>
  <rcc rId="13852" sId="3" odxf="1" dxf="1">
    <nc r="BH249">
      <v>0</v>
    </nc>
    <odxf>
      <font>
        <sz val="10"/>
        <color auto="1"/>
      </font>
    </odxf>
    <ndxf>
      <font>
        <sz val="10"/>
        <color auto="1"/>
      </font>
    </ndxf>
  </rcc>
  <rfmt sheetId="3" sqref="A249:XFD249" start="0" length="0">
    <dxf>
      <alignment vertical="center" wrapText="1"/>
    </dxf>
  </rfmt>
  <rfmt sheetId="3" sqref="A250" start="0" length="0">
    <dxf>
      <font>
        <sz val="10"/>
        <color auto="1"/>
      </font>
    </dxf>
  </rfmt>
  <rfmt sheetId="3" sqref="B250" start="0" length="0">
    <dxf>
      <font>
        <sz val="10"/>
        <color auto="1"/>
      </font>
    </dxf>
  </rfmt>
  <rfmt sheetId="3" sqref="C250" start="0" length="0">
    <dxf>
      <font>
        <sz val="10"/>
        <color auto="1"/>
      </font>
    </dxf>
  </rfmt>
  <rfmt sheetId="3" sqref="D250" start="0" length="0">
    <dxf>
      <font>
        <sz val="10"/>
        <color auto="1"/>
      </font>
    </dxf>
  </rfmt>
  <rcc rId="13853" sId="3" odxf="1" dxf="1">
    <oc r="E250" t="inlineStr">
      <is>
        <t>NMĐMT THIÊN TÂN SOLAR NT</t>
      </is>
    </oc>
    <nc r="E250" t="inlineStr">
      <is>
        <t>NMĐMT THIÊN TÂN 1.3</t>
      </is>
    </nc>
    <odxf>
      <font>
        <sz val="10"/>
        <color auto="1"/>
      </font>
    </odxf>
    <ndxf>
      <font>
        <sz val="10"/>
        <color auto="1"/>
      </font>
    </ndxf>
  </rcc>
  <rfmt sheetId="3" sqref="F250" start="0" length="0">
    <dxf>
      <font>
        <sz val="10"/>
        <color auto="1"/>
      </font>
    </dxf>
  </rfmt>
  <rcc rId="13854" sId="3" odxf="1" dxf="1">
    <nc r="G25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855" sId="3" odxf="1" dxf="1">
    <nc r="H250">
      <v>116</v>
    </nc>
    <odxf>
      <font>
        <sz val="10"/>
        <color auto="1"/>
      </font>
    </odxf>
    <ndxf>
      <font>
        <sz val="10"/>
        <color auto="1"/>
      </font>
    </ndxf>
  </rcc>
  <rfmt sheetId="3" sqref="I250" start="0" length="0">
    <dxf>
      <font>
        <sz val="10"/>
        <color auto="1"/>
      </font>
    </dxf>
  </rfmt>
  <rcc rId="13856" sId="3" odxf="1" dxf="1">
    <nc r="J250">
      <v>0</v>
    </nc>
    <odxf>
      <font>
        <sz val="10"/>
        <color auto="1"/>
      </font>
    </odxf>
    <ndxf>
      <font>
        <sz val="10"/>
        <color auto="1"/>
      </font>
    </ndxf>
  </rcc>
  <rcc rId="13857" sId="3" odxf="1" dxf="1">
    <nc r="K250">
      <v>0</v>
    </nc>
    <odxf>
      <font>
        <sz val="10"/>
        <color auto="1"/>
      </font>
    </odxf>
    <ndxf>
      <font>
        <sz val="10"/>
        <color auto="1"/>
      </font>
    </ndxf>
  </rcc>
  <rcc rId="13858" sId="3" odxf="1" dxf="1">
    <nc r="L250">
      <v>0</v>
    </nc>
    <odxf>
      <font>
        <sz val="10"/>
        <color auto="1"/>
      </font>
    </odxf>
    <ndxf>
      <font>
        <sz val="10"/>
        <color auto="1"/>
      </font>
    </ndxf>
  </rcc>
  <rcc rId="13859" sId="3" odxf="1" dxf="1">
    <nc r="M250">
      <v>0</v>
    </nc>
    <odxf>
      <font>
        <sz val="10"/>
        <color auto="1"/>
      </font>
    </odxf>
    <ndxf>
      <font>
        <sz val="10"/>
        <color auto="1"/>
      </font>
    </ndxf>
  </rcc>
  <rcc rId="13860" sId="3" odxf="1" dxf="1">
    <nc r="N250">
      <v>0</v>
    </nc>
    <odxf>
      <font>
        <sz val="10"/>
        <color auto="1"/>
      </font>
    </odxf>
    <ndxf>
      <font>
        <sz val="10"/>
        <color auto="1"/>
      </font>
    </ndxf>
  </rcc>
  <rcc rId="13861" sId="3" odxf="1" dxf="1">
    <nc r="O250">
      <v>0</v>
    </nc>
    <odxf>
      <font>
        <sz val="10"/>
        <color auto="1"/>
      </font>
    </odxf>
    <ndxf>
      <font>
        <sz val="10"/>
        <color auto="1"/>
      </font>
    </ndxf>
  </rcc>
  <rcc rId="13862" sId="3" odxf="1" dxf="1">
    <nc r="P250">
      <v>0</v>
    </nc>
    <odxf>
      <font>
        <sz val="10"/>
        <color auto="1"/>
      </font>
    </odxf>
    <ndxf>
      <font>
        <sz val="10"/>
        <color auto="1"/>
      </font>
    </ndxf>
  </rcc>
  <rcc rId="13863" sId="3" odxf="1" dxf="1">
    <nc r="Q250">
      <v>0</v>
    </nc>
    <odxf>
      <font>
        <sz val="10"/>
        <color auto="1"/>
      </font>
    </odxf>
    <ndxf>
      <font>
        <sz val="10"/>
        <color auto="1"/>
      </font>
    </ndxf>
  </rcc>
  <rcc rId="13864" sId="3" odxf="1" dxf="1">
    <nc r="R250">
      <v>0</v>
    </nc>
    <odxf>
      <font>
        <sz val="10"/>
        <color auto="1"/>
      </font>
    </odxf>
    <ndxf>
      <font>
        <sz val="10"/>
        <color auto="1"/>
      </font>
    </ndxf>
  </rcc>
  <rcc rId="13865" sId="3" odxf="1" dxf="1">
    <nc r="S250">
      <v>0</v>
    </nc>
    <odxf>
      <font>
        <sz val="10"/>
        <color auto="1"/>
      </font>
    </odxf>
    <ndxf>
      <font>
        <sz val="10"/>
        <color auto="1"/>
      </font>
    </ndxf>
  </rcc>
  <rcc rId="13866" sId="3" odxf="1" dxf="1">
    <nc r="T250">
      <v>0</v>
    </nc>
    <odxf>
      <font>
        <sz val="10"/>
        <color auto="1"/>
      </font>
    </odxf>
    <ndxf>
      <font>
        <sz val="10"/>
        <color auto="1"/>
      </font>
    </ndxf>
  </rcc>
  <rcc rId="13867" sId="3" odxf="1" dxf="1">
    <nc r="U250">
      <v>1.2</v>
    </nc>
    <odxf>
      <font>
        <sz val="10"/>
        <color auto="1"/>
      </font>
    </odxf>
    <ndxf>
      <font>
        <sz val="10"/>
        <color auto="1"/>
      </font>
    </ndxf>
  </rcc>
  <rcc rId="13868" sId="3" odxf="1" dxf="1">
    <nc r="V250">
      <v>6</v>
    </nc>
    <odxf>
      <font>
        <sz val="10"/>
        <color auto="1"/>
      </font>
    </odxf>
    <ndxf>
      <font>
        <sz val="10"/>
        <color auto="1"/>
      </font>
    </ndxf>
  </rcc>
  <rcc rId="13869" sId="3" odxf="1" dxf="1">
    <nc r="W250">
      <v>7.9</v>
    </nc>
    <odxf>
      <font>
        <sz val="10"/>
        <color auto="1"/>
      </font>
    </odxf>
    <ndxf>
      <font>
        <sz val="10"/>
        <color auto="1"/>
      </font>
    </ndxf>
  </rcc>
  <rcc rId="13870" sId="3" odxf="1" dxf="1">
    <nc r="X250">
      <v>4.0999999999999996</v>
    </nc>
    <odxf>
      <font>
        <sz val="10"/>
        <color auto="1"/>
      </font>
    </odxf>
    <ndxf>
      <font>
        <sz val="10"/>
        <color auto="1"/>
      </font>
    </ndxf>
  </rcc>
  <rcc rId="13871" sId="3" odxf="1" dxf="1">
    <nc r="Y250">
      <v>8.1999999999999993</v>
    </nc>
    <odxf>
      <font>
        <sz val="10"/>
        <color auto="1"/>
      </font>
    </odxf>
    <ndxf>
      <font>
        <sz val="10"/>
        <color auto="1"/>
      </font>
    </ndxf>
  </rcc>
  <rcc rId="13872" sId="3" odxf="1" dxf="1">
    <nc r="Z250">
      <v>23.8</v>
    </nc>
    <odxf>
      <font>
        <sz val="10"/>
        <color auto="1"/>
      </font>
    </odxf>
    <ndxf>
      <font>
        <sz val="10"/>
        <color auto="1"/>
      </font>
    </ndxf>
  </rcc>
  <rcc rId="13873" sId="3" odxf="1" dxf="1">
    <nc r="AA250">
      <v>20.2</v>
    </nc>
    <odxf>
      <font>
        <sz val="10"/>
        <color auto="1"/>
      </font>
    </odxf>
    <ndxf>
      <font>
        <sz val="10"/>
        <color auto="1"/>
      </font>
    </ndxf>
  </rcc>
  <rcc rId="13874" sId="3" odxf="1" dxf="1">
    <nc r="AB250">
      <v>14</v>
    </nc>
    <odxf>
      <font>
        <sz val="10"/>
        <color auto="1"/>
      </font>
    </odxf>
    <ndxf>
      <font>
        <sz val="10"/>
        <color auto="1"/>
      </font>
    </ndxf>
  </rcc>
  <rcc rId="13875" sId="3" odxf="1" dxf="1">
    <nc r="AC250">
      <v>13.7</v>
    </nc>
    <odxf>
      <font>
        <sz val="10"/>
        <color auto="1"/>
      </font>
    </odxf>
    <ndxf>
      <font>
        <sz val="10"/>
        <color auto="1"/>
      </font>
    </ndxf>
  </rcc>
  <rcc rId="13876" sId="3" odxf="1" dxf="1">
    <nc r="AD250">
      <v>14.8</v>
    </nc>
    <odxf>
      <font>
        <sz val="10"/>
        <color auto="1"/>
      </font>
    </odxf>
    <ndxf>
      <font>
        <sz val="10"/>
        <color auto="1"/>
      </font>
    </ndxf>
  </rcc>
  <rcc rId="13877" sId="3" odxf="1" dxf="1">
    <nc r="AE250">
      <v>12.5</v>
    </nc>
    <odxf>
      <font>
        <sz val="10"/>
        <color auto="1"/>
      </font>
    </odxf>
    <ndxf>
      <font>
        <sz val="10"/>
        <color auto="1"/>
      </font>
    </ndxf>
  </rcc>
  <rcc rId="13878" sId="3" odxf="1" dxf="1">
    <nc r="AF250">
      <v>10.199999999999999</v>
    </nc>
    <odxf>
      <font>
        <sz val="10"/>
        <color auto="1"/>
      </font>
    </odxf>
    <ndxf>
      <font>
        <sz val="10"/>
        <color auto="1"/>
      </font>
    </ndxf>
  </rcc>
  <rcc rId="13879" sId="3" odxf="1" dxf="1">
    <nc r="AG250">
      <v>12.8</v>
    </nc>
    <odxf>
      <font>
        <sz val="10"/>
        <color auto="1"/>
      </font>
    </odxf>
    <ndxf>
      <font>
        <sz val="10"/>
        <color auto="1"/>
      </font>
    </ndxf>
  </rcc>
  <rcc rId="13880" sId="3" odxf="1" dxf="1">
    <nc r="AH250">
      <v>18.399999999999999</v>
    </nc>
    <odxf>
      <font>
        <sz val="10"/>
        <color auto="1"/>
      </font>
    </odxf>
    <ndxf>
      <font>
        <sz val="10"/>
        <color auto="1"/>
      </font>
    </ndxf>
  </rcc>
  <rcc rId="13881" sId="3" odxf="1" dxf="1">
    <nc r="AI250">
      <v>19.2</v>
    </nc>
    <odxf>
      <font>
        <sz val="10"/>
        <color auto="1"/>
      </font>
    </odxf>
    <ndxf>
      <font>
        <sz val="10"/>
        <color auto="1"/>
      </font>
    </ndxf>
  </rcc>
  <rcc rId="13882" sId="3" odxf="1" dxf="1">
    <nc r="AJ250">
      <v>13.3</v>
    </nc>
    <odxf>
      <font>
        <sz val="10"/>
        <color auto="1"/>
      </font>
    </odxf>
    <ndxf>
      <font>
        <sz val="10"/>
        <color auto="1"/>
      </font>
    </ndxf>
  </rcc>
  <rcc rId="13883" sId="3" odxf="1" dxf="1">
    <nc r="AK250">
      <v>16.2</v>
    </nc>
    <odxf>
      <font>
        <sz val="10"/>
        <color auto="1"/>
      </font>
    </odxf>
    <ndxf>
      <font>
        <sz val="10"/>
        <color auto="1"/>
      </font>
    </ndxf>
  </rcc>
  <rcc rId="13884" sId="3" odxf="1" dxf="1">
    <nc r="AL250">
      <v>10.8</v>
    </nc>
    <odxf>
      <font>
        <sz val="10"/>
        <color auto="1"/>
      </font>
    </odxf>
    <ndxf>
      <font>
        <sz val="10"/>
        <color auto="1"/>
      </font>
    </ndxf>
  </rcc>
  <rcc rId="13885" sId="3" odxf="1" dxf="1">
    <nc r="AM250">
      <v>5.9</v>
    </nc>
    <odxf>
      <font>
        <sz val="10"/>
        <color auto="1"/>
      </font>
    </odxf>
    <ndxf>
      <font>
        <sz val="10"/>
        <color auto="1"/>
      </font>
    </ndxf>
  </rcc>
  <rcc rId="13886" sId="3" odxf="1" dxf="1">
    <nc r="AN250">
      <v>16</v>
    </nc>
    <odxf>
      <font>
        <sz val="10"/>
        <color auto="1"/>
      </font>
    </odxf>
    <ndxf>
      <font>
        <sz val="10"/>
        <color auto="1"/>
      </font>
    </ndxf>
  </rcc>
  <rcc rId="13887" sId="3" odxf="1" dxf="1">
    <nc r="AO250">
      <v>3.9</v>
    </nc>
    <odxf>
      <font>
        <sz val="10"/>
        <color auto="1"/>
      </font>
    </odxf>
    <ndxf>
      <font>
        <sz val="10"/>
        <color auto="1"/>
      </font>
    </ndxf>
  </rcc>
  <rcc rId="13888" sId="3" odxf="1" dxf="1">
    <nc r="AP250">
      <v>3.7</v>
    </nc>
    <odxf>
      <font>
        <sz val="10"/>
        <color auto="1"/>
      </font>
    </odxf>
    <ndxf>
      <font>
        <sz val="10"/>
        <color auto="1"/>
      </font>
    </ndxf>
  </rcc>
  <rcc rId="13889" sId="3" odxf="1" dxf="1">
    <nc r="AQ250">
      <v>0</v>
    </nc>
    <odxf>
      <font>
        <sz val="10"/>
        <color auto="1"/>
      </font>
    </odxf>
    <ndxf>
      <font>
        <sz val="10"/>
        <color auto="1"/>
      </font>
    </ndxf>
  </rcc>
  <rcc rId="13890" sId="3" odxf="1" dxf="1">
    <nc r="AR250">
      <v>0</v>
    </nc>
    <odxf>
      <font>
        <sz val="10"/>
        <color auto="1"/>
      </font>
    </odxf>
    <ndxf>
      <font>
        <sz val="10"/>
        <color auto="1"/>
      </font>
    </ndxf>
  </rcc>
  <rcc rId="13891" sId="3" odxf="1" dxf="1">
    <nc r="AS250">
      <v>0</v>
    </nc>
    <odxf>
      <font>
        <sz val="10"/>
        <color auto="1"/>
      </font>
    </odxf>
    <ndxf>
      <font>
        <sz val="10"/>
        <color auto="1"/>
      </font>
    </ndxf>
  </rcc>
  <rcc rId="13892" sId="3" odxf="1" dxf="1">
    <nc r="AT250">
      <v>0</v>
    </nc>
    <odxf>
      <font>
        <sz val="10"/>
        <color auto="1"/>
      </font>
    </odxf>
    <ndxf>
      <font>
        <sz val="10"/>
        <color auto="1"/>
      </font>
    </ndxf>
  </rcc>
  <rcc rId="13893" sId="3" odxf="1" dxf="1">
    <nc r="AU250">
      <v>0</v>
    </nc>
    <odxf>
      <font>
        <sz val="10"/>
        <color auto="1"/>
      </font>
    </odxf>
    <ndxf>
      <font>
        <sz val="10"/>
        <color auto="1"/>
      </font>
    </ndxf>
  </rcc>
  <rcc rId="13894" sId="3" odxf="1" dxf="1">
    <nc r="AV250">
      <v>0</v>
    </nc>
    <odxf>
      <font>
        <sz val="10"/>
        <color auto="1"/>
      </font>
    </odxf>
    <ndxf>
      <font>
        <sz val="10"/>
        <color auto="1"/>
      </font>
    </ndxf>
  </rcc>
  <rcc rId="13895" sId="3" odxf="1" dxf="1">
    <nc r="AW250">
      <v>0</v>
    </nc>
    <odxf>
      <font>
        <sz val="10"/>
        <color auto="1"/>
      </font>
    </odxf>
    <ndxf>
      <font>
        <sz val="10"/>
        <color auto="1"/>
      </font>
    </ndxf>
  </rcc>
  <rcc rId="13896" sId="3" odxf="1" dxf="1">
    <nc r="AX250">
      <v>0</v>
    </nc>
    <odxf>
      <font>
        <sz val="10"/>
        <color auto="1"/>
      </font>
    </odxf>
    <ndxf>
      <font>
        <sz val="10"/>
        <color auto="1"/>
      </font>
    </ndxf>
  </rcc>
  <rcc rId="13897" sId="3" odxf="1" dxf="1">
    <nc r="AY250">
      <v>0</v>
    </nc>
    <odxf>
      <font>
        <sz val="10"/>
        <color auto="1"/>
      </font>
    </odxf>
    <ndxf>
      <font>
        <sz val="10"/>
        <color auto="1"/>
      </font>
    </ndxf>
  </rcc>
  <rcc rId="13898" sId="3" odxf="1" dxf="1">
    <nc r="AZ250">
      <v>0</v>
    </nc>
    <odxf>
      <font>
        <sz val="10"/>
        <color auto="1"/>
      </font>
    </odxf>
    <ndxf>
      <font>
        <sz val="10"/>
        <color auto="1"/>
      </font>
    </ndxf>
  </rcc>
  <rcc rId="13899" sId="3" odxf="1" dxf="1">
    <nc r="BA2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900" sId="3" odxf="1" dxf="1">
    <nc r="BB250">
      <v>0</v>
    </nc>
    <odxf>
      <font>
        <sz val="10"/>
        <color auto="1"/>
      </font>
    </odxf>
    <ndxf>
      <font>
        <sz val="10"/>
        <color auto="1"/>
      </font>
    </ndxf>
  </rcc>
  <rcc rId="13901" sId="3" odxf="1" dxf="1">
    <nc r="BC2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902" sId="3" odxf="1" dxf="1">
    <nc r="BD250">
      <v>0</v>
    </nc>
    <odxf>
      <font>
        <sz val="10"/>
        <color auto="1"/>
      </font>
    </odxf>
    <ndxf>
      <font>
        <sz val="10"/>
        <color auto="1"/>
      </font>
    </ndxf>
  </rcc>
  <rcc rId="13903" sId="3" odxf="1" dxf="1">
    <nc r="BE2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904" sId="3" odxf="1" dxf="1">
    <nc r="BF250">
      <v>4.8</v>
    </nc>
    <odxf>
      <font>
        <sz val="10"/>
        <color auto="1"/>
      </font>
    </odxf>
    <ndxf>
      <font>
        <sz val="10"/>
        <color auto="1"/>
      </font>
    </ndxf>
  </rcc>
  <rcc rId="13905" sId="3" odxf="1" dxf="1">
    <nc r="BG250">
      <v>26.9</v>
    </nc>
    <odxf>
      <font>
        <sz val="10"/>
        <color auto="1"/>
      </font>
    </odxf>
    <ndxf>
      <font>
        <sz val="10"/>
        <color auto="1"/>
      </font>
    </ndxf>
  </rcc>
  <rcc rId="13906" sId="3" odxf="1" dxf="1">
    <nc r="BH250">
      <v>0</v>
    </nc>
    <odxf>
      <font>
        <sz val="10"/>
        <color auto="1"/>
      </font>
    </odxf>
    <ndxf>
      <font>
        <sz val="10"/>
        <color auto="1"/>
      </font>
    </ndxf>
  </rcc>
  <rfmt sheetId="3" sqref="A250:XFD250" start="0" length="0">
    <dxf>
      <alignment vertical="center" wrapText="1"/>
    </dxf>
  </rfmt>
  <rfmt sheetId="3" sqref="A251" start="0" length="0">
    <dxf>
      <font>
        <sz val="10"/>
        <color auto="1"/>
      </font>
    </dxf>
  </rfmt>
  <rfmt sheetId="3" sqref="B251" start="0" length="0">
    <dxf>
      <font>
        <sz val="10"/>
        <color auto="1"/>
      </font>
    </dxf>
  </rfmt>
  <rfmt sheetId="3" sqref="C251" start="0" length="0">
    <dxf>
      <font>
        <sz val="10"/>
        <color auto="1"/>
      </font>
    </dxf>
  </rfmt>
  <rfmt sheetId="3" sqref="D251" start="0" length="0">
    <dxf>
      <font>
        <sz val="10"/>
        <color auto="1"/>
      </font>
    </dxf>
  </rfmt>
  <rcc rId="13907" sId="3" odxf="1" dxf="1">
    <oc r="E251" t="inlineStr">
      <is>
        <t>NMĐMT THIÊN TÂN SOLAR NT</t>
      </is>
    </oc>
    <nc r="E251" t="inlineStr">
      <is>
        <t>NMĐMT THIÊN TÂN 1.3</t>
      </is>
    </nc>
    <odxf>
      <font>
        <sz val="10"/>
        <color auto="1"/>
      </font>
    </odxf>
    <ndxf>
      <font>
        <sz val="10"/>
        <color auto="1"/>
      </font>
    </ndxf>
  </rcc>
  <rfmt sheetId="3" sqref="F251" start="0" length="0">
    <dxf>
      <font>
        <sz val="10"/>
        <color auto="1"/>
      </font>
    </dxf>
  </rfmt>
  <rcc rId="13908" sId="3" odxf="1" dxf="1">
    <nc r="G25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909" sId="3" odxf="1" dxf="1">
    <nc r="H251">
      <v>116</v>
    </nc>
    <odxf>
      <font>
        <sz val="10"/>
        <color auto="1"/>
      </font>
    </odxf>
    <ndxf>
      <font>
        <sz val="10"/>
        <color auto="1"/>
      </font>
    </ndxf>
  </rcc>
  <rfmt sheetId="3" sqref="I251" start="0" length="0">
    <dxf>
      <font>
        <sz val="10"/>
        <color auto="1"/>
      </font>
    </dxf>
  </rfmt>
  <rcc rId="13910" sId="3" odxf="1" dxf="1">
    <nc r="J251">
      <v>0</v>
    </nc>
    <odxf>
      <font>
        <sz val="10"/>
        <color auto="1"/>
      </font>
    </odxf>
    <ndxf>
      <font>
        <sz val="10"/>
        <color auto="1"/>
      </font>
    </ndxf>
  </rcc>
  <rcc rId="13911" sId="3" odxf="1" dxf="1">
    <nc r="K251">
      <v>0</v>
    </nc>
    <odxf>
      <font>
        <sz val="10"/>
        <color auto="1"/>
      </font>
    </odxf>
    <ndxf>
      <font>
        <sz val="10"/>
        <color auto="1"/>
      </font>
    </ndxf>
  </rcc>
  <rcc rId="13912" sId="3" odxf="1" dxf="1">
    <nc r="L251">
      <v>0</v>
    </nc>
    <odxf>
      <font>
        <sz val="10"/>
        <color auto="1"/>
      </font>
    </odxf>
    <ndxf>
      <font>
        <sz val="10"/>
        <color auto="1"/>
      </font>
    </ndxf>
  </rcc>
  <rcc rId="13913" sId="3" odxf="1" dxf="1">
    <nc r="M251">
      <v>0</v>
    </nc>
    <odxf>
      <font>
        <sz val="10"/>
        <color auto="1"/>
      </font>
    </odxf>
    <ndxf>
      <font>
        <sz val="10"/>
        <color auto="1"/>
      </font>
    </ndxf>
  </rcc>
  <rcc rId="13914" sId="3" odxf="1" dxf="1">
    <nc r="N251">
      <v>0</v>
    </nc>
    <odxf>
      <font>
        <sz val="10"/>
        <color auto="1"/>
      </font>
    </odxf>
    <ndxf>
      <font>
        <sz val="10"/>
        <color auto="1"/>
      </font>
    </ndxf>
  </rcc>
  <rcc rId="13915" sId="3" odxf="1" dxf="1">
    <nc r="O251">
      <v>0</v>
    </nc>
    <odxf>
      <font>
        <sz val="10"/>
        <color auto="1"/>
      </font>
    </odxf>
    <ndxf>
      <font>
        <sz val="10"/>
        <color auto="1"/>
      </font>
    </ndxf>
  </rcc>
  <rcc rId="13916" sId="3" odxf="1" dxf="1">
    <nc r="P251">
      <v>0</v>
    </nc>
    <odxf>
      <font>
        <sz val="10"/>
        <color auto="1"/>
      </font>
    </odxf>
    <ndxf>
      <font>
        <sz val="10"/>
        <color auto="1"/>
      </font>
    </ndxf>
  </rcc>
  <rcc rId="13917" sId="3" odxf="1" dxf="1">
    <nc r="Q251">
      <v>0</v>
    </nc>
    <odxf>
      <font>
        <sz val="10"/>
        <color auto="1"/>
      </font>
    </odxf>
    <ndxf>
      <font>
        <sz val="10"/>
        <color auto="1"/>
      </font>
    </ndxf>
  </rcc>
  <rcc rId="13918" sId="3" odxf="1" dxf="1">
    <nc r="R251">
      <v>0</v>
    </nc>
    <odxf>
      <font>
        <sz val="10"/>
        <color auto="1"/>
      </font>
    </odxf>
    <ndxf>
      <font>
        <sz val="10"/>
        <color auto="1"/>
      </font>
    </ndxf>
  </rcc>
  <rcc rId="13919" sId="3" odxf="1" dxf="1">
    <nc r="S251">
      <v>0</v>
    </nc>
    <odxf>
      <font>
        <sz val="10"/>
        <color auto="1"/>
      </font>
    </odxf>
    <ndxf>
      <font>
        <sz val="10"/>
        <color auto="1"/>
      </font>
    </ndxf>
  </rcc>
  <rcc rId="13920" sId="3" odxf="1" dxf="1">
    <nc r="T251">
      <v>0</v>
    </nc>
    <odxf>
      <font>
        <sz val="10"/>
        <color auto="1"/>
      </font>
    </odxf>
    <ndxf>
      <font>
        <sz val="10"/>
        <color auto="1"/>
      </font>
    </ndxf>
  </rcc>
  <rcc rId="13921" sId="3" odxf="1" dxf="1">
    <nc r="U251">
      <v>-0.2</v>
    </nc>
    <odxf>
      <font>
        <sz val="10"/>
        <color auto="1"/>
      </font>
    </odxf>
    <ndxf>
      <font>
        <sz val="10"/>
        <color auto="1"/>
      </font>
    </ndxf>
  </rcc>
  <rcc rId="13922" sId="3" odxf="1" dxf="1">
    <nc r="V251">
      <v>0</v>
    </nc>
    <odxf>
      <font>
        <sz val="10"/>
        <color auto="1"/>
      </font>
    </odxf>
    <ndxf>
      <font>
        <sz val="10"/>
        <color auto="1"/>
      </font>
    </ndxf>
  </rcc>
  <rcc rId="13923" sId="3" odxf="1" dxf="1">
    <nc r="W251">
      <v>-0.5</v>
    </nc>
    <odxf>
      <font>
        <sz val="10"/>
        <color auto="1"/>
      </font>
    </odxf>
    <ndxf>
      <font>
        <sz val="10"/>
        <color auto="1"/>
      </font>
    </ndxf>
  </rcc>
  <rcc rId="13924" sId="3" odxf="1" dxf="1">
    <nc r="X251">
      <v>-0.4</v>
    </nc>
    <odxf>
      <font>
        <sz val="10"/>
        <color auto="1"/>
      </font>
    </odxf>
    <ndxf>
      <font>
        <sz val="10"/>
        <color auto="1"/>
      </font>
    </ndxf>
  </rcc>
  <rcc rId="13925" sId="3" odxf="1" dxf="1">
    <nc r="Y251">
      <v>-0.2</v>
    </nc>
    <odxf>
      <font>
        <sz val="10"/>
        <color auto="1"/>
      </font>
    </odxf>
    <ndxf>
      <font>
        <sz val="10"/>
        <color auto="1"/>
      </font>
    </ndxf>
  </rcc>
  <rcc rId="13926" sId="3" odxf="1" dxf="1">
    <nc r="Z251">
      <v>0.5</v>
    </nc>
    <odxf>
      <font>
        <sz val="10"/>
        <color auto="1"/>
      </font>
    </odxf>
    <ndxf>
      <font>
        <sz val="10"/>
        <color auto="1"/>
      </font>
    </ndxf>
  </rcc>
  <rcc rId="13927" sId="3" odxf="1" dxf="1">
    <nc r="AA251">
      <v>-0.6</v>
    </nc>
    <odxf>
      <font>
        <sz val="10"/>
        <color auto="1"/>
      </font>
    </odxf>
    <ndxf>
      <font>
        <sz val="10"/>
        <color auto="1"/>
      </font>
    </ndxf>
  </rcc>
  <rcc rId="13928" sId="3" odxf="1" dxf="1">
    <nc r="AB251">
      <v>0.3</v>
    </nc>
    <odxf>
      <font>
        <sz val="10"/>
        <color auto="1"/>
      </font>
    </odxf>
    <ndxf>
      <font>
        <sz val="10"/>
        <color auto="1"/>
      </font>
    </ndxf>
  </rcc>
  <rcc rId="13929" sId="3" odxf="1" dxf="1">
    <nc r="AC251">
      <v>0.4</v>
    </nc>
    <odxf>
      <font>
        <sz val="10"/>
        <color auto="1"/>
      </font>
    </odxf>
    <ndxf>
      <font>
        <sz val="10"/>
        <color auto="1"/>
      </font>
    </ndxf>
  </rcc>
  <rcc rId="13930" sId="3" odxf="1" dxf="1">
    <nc r="AD251">
      <v>0.8</v>
    </nc>
    <odxf>
      <font>
        <sz val="10"/>
        <color auto="1"/>
      </font>
    </odxf>
    <ndxf>
      <font>
        <sz val="10"/>
        <color auto="1"/>
      </font>
    </ndxf>
  </rcc>
  <rcc rId="13931" sId="3" odxf="1" dxf="1">
    <nc r="AE251">
      <v>1.3</v>
    </nc>
    <odxf>
      <font>
        <sz val="10"/>
        <color auto="1"/>
      </font>
    </odxf>
    <ndxf>
      <font>
        <sz val="10"/>
        <color auto="1"/>
      </font>
    </ndxf>
  </rcc>
  <rcc rId="13932" sId="3" odxf="1" dxf="1">
    <nc r="AF251">
      <v>0.6</v>
    </nc>
    <odxf>
      <font>
        <sz val="10"/>
        <color auto="1"/>
      </font>
    </odxf>
    <ndxf>
      <font>
        <sz val="10"/>
        <color auto="1"/>
      </font>
    </ndxf>
  </rcc>
  <rcc rId="13933" sId="3" odxf="1" dxf="1">
    <nc r="AG251">
      <v>-0.4</v>
    </nc>
    <odxf>
      <font>
        <sz val="10"/>
        <color auto="1"/>
      </font>
    </odxf>
    <ndxf>
      <font>
        <sz val="10"/>
        <color auto="1"/>
      </font>
    </ndxf>
  </rcc>
  <rcc rId="13934" sId="3" odxf="1" dxf="1">
    <nc r="AH251">
      <v>-3.2</v>
    </nc>
    <odxf>
      <font>
        <sz val="10"/>
        <color auto="1"/>
      </font>
    </odxf>
    <ndxf>
      <font>
        <sz val="10"/>
        <color auto="1"/>
      </font>
    </ndxf>
  </rcc>
  <rcc rId="13935" sId="3" odxf="1" dxf="1">
    <nc r="AI251">
      <v>-2.8</v>
    </nc>
    <odxf>
      <font>
        <sz val="10"/>
        <color auto="1"/>
      </font>
    </odxf>
    <ndxf>
      <font>
        <sz val="10"/>
        <color auto="1"/>
      </font>
    </ndxf>
  </rcc>
  <rcc rId="13936" sId="3" odxf="1" dxf="1">
    <nc r="AJ251">
      <v>-1.2</v>
    </nc>
    <odxf>
      <font>
        <sz val="10"/>
        <color auto="1"/>
      </font>
    </odxf>
    <ndxf>
      <font>
        <sz val="10"/>
        <color auto="1"/>
      </font>
    </ndxf>
  </rcc>
  <rcc rId="13937" sId="3" odxf="1" dxf="1">
    <nc r="AK251">
      <v>0.5</v>
    </nc>
    <odxf>
      <font>
        <sz val="10"/>
        <color auto="1"/>
      </font>
    </odxf>
    <ndxf>
      <font>
        <sz val="10"/>
        <color auto="1"/>
      </font>
    </ndxf>
  </rcc>
  <rcc rId="13938" sId="3" odxf="1" dxf="1">
    <nc r="AL251">
      <v>1.3</v>
    </nc>
    <odxf>
      <font>
        <sz val="10"/>
        <color auto="1"/>
      </font>
    </odxf>
    <ndxf>
      <font>
        <sz val="10"/>
        <color auto="1"/>
      </font>
    </ndxf>
  </rcc>
  <rcc rId="13939" sId="3" odxf="1" dxf="1">
    <nc r="AM251">
      <v>-0.5</v>
    </nc>
    <odxf>
      <font>
        <sz val="10"/>
        <color auto="1"/>
      </font>
    </odxf>
    <ndxf>
      <font>
        <sz val="10"/>
        <color auto="1"/>
      </font>
    </ndxf>
  </rcc>
  <rcc rId="13940" sId="3" odxf="1" dxf="1">
    <nc r="AN251">
      <v>0.6</v>
    </nc>
    <odxf>
      <font>
        <sz val="10"/>
        <color auto="1"/>
      </font>
    </odxf>
    <ndxf>
      <font>
        <sz val="10"/>
        <color auto="1"/>
      </font>
    </ndxf>
  </rcc>
  <rcc rId="13941" sId="3" odxf="1" dxf="1">
    <nc r="AO251">
      <v>-0.6</v>
    </nc>
    <odxf>
      <font>
        <sz val="10"/>
        <color auto="1"/>
      </font>
    </odxf>
    <ndxf>
      <font>
        <sz val="10"/>
        <color auto="1"/>
      </font>
    </ndxf>
  </rcc>
  <rcc rId="13942" sId="3" odxf="1" dxf="1">
    <nc r="AP251">
      <v>-0.6</v>
    </nc>
    <odxf>
      <font>
        <sz val="10"/>
        <color auto="1"/>
      </font>
    </odxf>
    <ndxf>
      <font>
        <sz val="10"/>
        <color auto="1"/>
      </font>
    </ndxf>
  </rcc>
  <rcc rId="13943" sId="3" odxf="1" dxf="1">
    <nc r="AQ251">
      <v>0</v>
    </nc>
    <odxf>
      <font>
        <sz val="10"/>
        <color auto="1"/>
      </font>
    </odxf>
    <ndxf>
      <font>
        <sz val="10"/>
        <color auto="1"/>
      </font>
    </ndxf>
  </rcc>
  <rcc rId="13944" sId="3" odxf="1" dxf="1">
    <nc r="AR251">
      <v>0</v>
    </nc>
    <odxf>
      <font>
        <sz val="10"/>
        <color auto="1"/>
      </font>
    </odxf>
    <ndxf>
      <font>
        <sz val="10"/>
        <color auto="1"/>
      </font>
    </ndxf>
  </rcc>
  <rcc rId="13945" sId="3" odxf="1" dxf="1">
    <nc r="AS251">
      <v>0</v>
    </nc>
    <odxf>
      <font>
        <sz val="10"/>
        <color auto="1"/>
      </font>
    </odxf>
    <ndxf>
      <font>
        <sz val="10"/>
        <color auto="1"/>
      </font>
    </ndxf>
  </rcc>
  <rcc rId="13946" sId="3" odxf="1" dxf="1">
    <nc r="AT251">
      <v>0</v>
    </nc>
    <odxf>
      <font>
        <sz val="10"/>
        <color auto="1"/>
      </font>
    </odxf>
    <ndxf>
      <font>
        <sz val="10"/>
        <color auto="1"/>
      </font>
    </ndxf>
  </rcc>
  <rcc rId="13947" sId="3" odxf="1" dxf="1">
    <nc r="AU251">
      <v>0</v>
    </nc>
    <odxf>
      <font>
        <sz val="10"/>
        <color auto="1"/>
      </font>
    </odxf>
    <ndxf>
      <font>
        <sz val="10"/>
        <color auto="1"/>
      </font>
    </ndxf>
  </rcc>
  <rcc rId="13948" sId="3" odxf="1" dxf="1">
    <nc r="AV251">
      <v>0</v>
    </nc>
    <odxf>
      <font>
        <sz val="10"/>
        <color auto="1"/>
      </font>
    </odxf>
    <ndxf>
      <font>
        <sz val="10"/>
        <color auto="1"/>
      </font>
    </ndxf>
  </rcc>
  <rcc rId="13949" sId="3" odxf="1" dxf="1">
    <nc r="AW251">
      <v>0</v>
    </nc>
    <odxf>
      <font>
        <sz val="10"/>
        <color auto="1"/>
      </font>
    </odxf>
    <ndxf>
      <font>
        <sz val="10"/>
        <color auto="1"/>
      </font>
    </ndxf>
  </rcc>
  <rcc rId="13950" sId="3" odxf="1" dxf="1">
    <nc r="AX251">
      <v>0</v>
    </nc>
    <odxf>
      <font>
        <sz val="10"/>
        <color auto="1"/>
      </font>
    </odxf>
    <ndxf>
      <font>
        <sz val="10"/>
        <color auto="1"/>
      </font>
    </ndxf>
  </rcc>
  <rcc rId="13951" sId="3" odxf="1" dxf="1">
    <nc r="AY251">
      <v>0</v>
    </nc>
    <odxf>
      <font>
        <sz val="10"/>
        <color auto="1"/>
      </font>
    </odxf>
    <ndxf>
      <font>
        <sz val="10"/>
        <color auto="1"/>
      </font>
    </ndxf>
  </rcc>
  <rcc rId="13952" sId="3" odxf="1" dxf="1">
    <nc r="AZ251">
      <v>0</v>
    </nc>
    <odxf>
      <font>
        <sz val="10"/>
        <color auto="1"/>
      </font>
    </odxf>
    <ndxf>
      <font>
        <sz val="10"/>
        <color auto="1"/>
      </font>
    </ndxf>
  </rcc>
  <rcc rId="13953" sId="3" odxf="1" dxf="1">
    <nc r="BA2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954" sId="3" odxf="1" dxf="1">
    <nc r="BB251">
      <v>0</v>
    </nc>
    <odxf>
      <font>
        <sz val="10"/>
        <color auto="1"/>
      </font>
    </odxf>
    <ndxf>
      <font>
        <sz val="10"/>
        <color auto="1"/>
      </font>
    </ndxf>
  </rcc>
  <rcc rId="13955" sId="3" odxf="1" dxf="1">
    <nc r="BC2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956" sId="3" odxf="1" dxf="1">
    <nc r="BD251">
      <v>0</v>
    </nc>
    <odxf>
      <font>
        <sz val="10"/>
        <color auto="1"/>
      </font>
    </odxf>
    <ndxf>
      <font>
        <sz val="10"/>
        <color auto="1"/>
      </font>
    </ndxf>
  </rcc>
  <rcc rId="13957" sId="3" odxf="1" dxf="1">
    <nc r="BE2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3958" sId="3" odxf="1" dxf="1">
    <nc r="BF251">
      <v>4.8</v>
    </nc>
    <odxf>
      <font>
        <sz val="10"/>
        <color auto="1"/>
      </font>
    </odxf>
    <ndxf>
      <font>
        <sz val="10"/>
        <color auto="1"/>
      </font>
    </ndxf>
  </rcc>
  <rcc rId="13959" sId="3" odxf="1" dxf="1">
    <nc r="BG251">
      <v>26.9</v>
    </nc>
    <odxf>
      <font>
        <sz val="10"/>
        <color auto="1"/>
      </font>
    </odxf>
    <ndxf>
      <font>
        <sz val="10"/>
        <color auto="1"/>
      </font>
    </ndxf>
  </rcc>
  <rcc rId="13960" sId="3" odxf="1" dxf="1">
    <nc r="BH251">
      <v>0</v>
    </nc>
    <odxf>
      <font>
        <sz val="10"/>
        <color auto="1"/>
      </font>
    </odxf>
    <ndxf>
      <font>
        <sz val="10"/>
        <color auto="1"/>
      </font>
    </ndxf>
  </rcc>
  <rfmt sheetId="3" sqref="A251:XFD251" start="0" length="0">
    <dxf>
      <alignment vertical="center" wrapText="1"/>
    </dxf>
  </rfmt>
  <rfmt sheetId="3" sqref="A252" start="0" length="0">
    <dxf>
      <font>
        <sz val="10"/>
        <color auto="1"/>
      </font>
    </dxf>
  </rfmt>
  <rfmt sheetId="3" sqref="B252" start="0" length="0">
    <dxf>
      <font>
        <sz val="10"/>
        <color auto="1"/>
      </font>
    </dxf>
  </rfmt>
  <rfmt sheetId="3" sqref="C252" start="0" length="0">
    <dxf>
      <font>
        <sz val="10"/>
        <color auto="1"/>
      </font>
    </dxf>
  </rfmt>
  <rfmt sheetId="3" sqref="D252" start="0" length="0">
    <dxf>
      <font>
        <sz val="10"/>
        <color auto="1"/>
      </font>
    </dxf>
  </rfmt>
  <rcc rId="13961" sId="3" odxf="1" dxf="1">
    <oc r="E252" t="inlineStr">
      <is>
        <t>NMĐMT THUẬN NAM ĐỨC LONG</t>
      </is>
    </oc>
    <nc r="E252" t="inlineStr">
      <is>
        <t>NMĐMT THIÊN TÂN SOLAR NT</t>
      </is>
    </nc>
    <odxf>
      <font>
        <sz val="10"/>
        <color auto="1"/>
      </font>
    </odxf>
    <ndxf>
      <font>
        <sz val="10"/>
        <color auto="1"/>
      </font>
    </ndxf>
  </rcc>
  <rfmt sheetId="3" sqref="F252" start="0" length="0">
    <dxf>
      <font>
        <sz val="10"/>
        <color auto="1"/>
      </font>
    </dxf>
  </rfmt>
  <rcc rId="13962" sId="3" odxf="1" dxf="1">
    <nc r="G25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3963" sId="3" odxf="1" dxf="1">
    <nc r="H252">
      <v>203.5</v>
    </nc>
    <odxf>
      <font>
        <sz val="10"/>
        <color auto="1"/>
      </font>
    </odxf>
    <ndxf>
      <font>
        <sz val="10"/>
        <color auto="1"/>
      </font>
    </ndxf>
  </rcc>
  <rfmt sheetId="3" sqref="I252" start="0" length="0">
    <dxf>
      <font>
        <sz val="10"/>
        <color auto="1"/>
      </font>
    </dxf>
  </rfmt>
  <rcc rId="13964" sId="3" odxf="1" dxf="1">
    <nc r="J252">
      <v>0</v>
    </nc>
    <odxf>
      <font>
        <sz val="10"/>
        <color auto="1"/>
      </font>
    </odxf>
    <ndxf>
      <font>
        <sz val="10"/>
        <color auto="1"/>
      </font>
    </ndxf>
  </rcc>
  <rcc rId="13965" sId="3" odxf="1" dxf="1">
    <nc r="K252">
      <v>0</v>
    </nc>
    <odxf>
      <font>
        <sz val="10"/>
        <color auto="1"/>
      </font>
    </odxf>
    <ndxf>
      <font>
        <sz val="10"/>
        <color auto="1"/>
      </font>
    </ndxf>
  </rcc>
  <rcc rId="13966" sId="3" odxf="1" dxf="1">
    <nc r="L252">
      <v>0</v>
    </nc>
    <odxf>
      <font>
        <sz val="10"/>
        <color auto="1"/>
      </font>
    </odxf>
    <ndxf>
      <font>
        <sz val="10"/>
        <color auto="1"/>
      </font>
    </ndxf>
  </rcc>
  <rcc rId="13967" sId="3" odxf="1" dxf="1">
    <nc r="M252">
      <v>0</v>
    </nc>
    <odxf>
      <font>
        <sz val="10"/>
        <color auto="1"/>
      </font>
    </odxf>
    <ndxf>
      <font>
        <sz val="10"/>
        <color auto="1"/>
      </font>
    </ndxf>
  </rcc>
  <rcc rId="13968" sId="3" odxf="1" dxf="1">
    <nc r="N252">
      <v>0</v>
    </nc>
    <odxf>
      <font>
        <sz val="10"/>
        <color auto="1"/>
      </font>
    </odxf>
    <ndxf>
      <font>
        <sz val="10"/>
        <color auto="1"/>
      </font>
    </ndxf>
  </rcc>
  <rcc rId="13969" sId="3" odxf="1" dxf="1">
    <nc r="O252">
      <v>0</v>
    </nc>
    <odxf>
      <font>
        <sz val="10"/>
        <color auto="1"/>
      </font>
    </odxf>
    <ndxf>
      <font>
        <sz val="10"/>
        <color auto="1"/>
      </font>
    </ndxf>
  </rcc>
  <rcc rId="13970" sId="3" odxf="1" dxf="1">
    <nc r="P252">
      <v>0</v>
    </nc>
    <odxf>
      <font>
        <sz val="10"/>
        <color auto="1"/>
      </font>
    </odxf>
    <ndxf>
      <font>
        <sz val="10"/>
        <color auto="1"/>
      </font>
    </ndxf>
  </rcc>
  <rcc rId="13971" sId="3" odxf="1" dxf="1">
    <nc r="Q252">
      <v>0</v>
    </nc>
    <odxf>
      <font>
        <sz val="10"/>
        <color auto="1"/>
      </font>
    </odxf>
    <ndxf>
      <font>
        <sz val="10"/>
        <color auto="1"/>
      </font>
    </ndxf>
  </rcc>
  <rcc rId="13972" sId="3" odxf="1" dxf="1">
    <nc r="R252">
      <v>0</v>
    </nc>
    <odxf>
      <font>
        <sz val="10"/>
        <color auto="1"/>
      </font>
    </odxf>
    <ndxf>
      <font>
        <sz val="10"/>
        <color auto="1"/>
      </font>
    </ndxf>
  </rcc>
  <rcc rId="13973" sId="3" odxf="1" dxf="1">
    <nc r="S252">
      <v>0</v>
    </nc>
    <odxf>
      <font>
        <sz val="10"/>
        <color auto="1"/>
      </font>
    </odxf>
    <ndxf>
      <font>
        <sz val="10"/>
        <color auto="1"/>
      </font>
    </ndxf>
  </rcc>
  <rcc rId="13974" sId="3" odxf="1" dxf="1">
    <nc r="T252">
      <v>0</v>
    </nc>
    <odxf>
      <font>
        <sz val="10"/>
        <color auto="1"/>
      </font>
    </odxf>
    <ndxf>
      <font>
        <sz val="10"/>
        <color auto="1"/>
      </font>
    </ndxf>
  </rcc>
  <rcc rId="13975" sId="3" odxf="1" dxf="1">
    <nc r="U252">
      <v>1.6</v>
    </nc>
    <odxf>
      <font>
        <sz val="10"/>
        <color auto="1"/>
      </font>
    </odxf>
    <ndxf>
      <font>
        <sz val="10"/>
        <color auto="1"/>
      </font>
    </ndxf>
  </rcc>
  <rcc rId="13976" sId="3" odxf="1" dxf="1">
    <nc r="V252">
      <v>11.2</v>
    </nc>
    <odxf>
      <font>
        <sz val="10"/>
        <color auto="1"/>
      </font>
    </odxf>
    <ndxf>
      <font>
        <sz val="10"/>
        <color auto="1"/>
      </font>
    </ndxf>
  </rcc>
  <rcc rId="13977" sId="3" odxf="1" dxf="1">
    <nc r="W252">
      <v>12.5</v>
    </nc>
    <odxf>
      <font>
        <sz val="10"/>
        <color auto="1"/>
      </font>
    </odxf>
    <ndxf>
      <font>
        <sz val="10"/>
        <color auto="1"/>
      </font>
    </ndxf>
  </rcc>
  <rcc rId="13978" sId="3" odxf="1" dxf="1">
    <nc r="X252">
      <v>4.5</v>
    </nc>
    <odxf>
      <font>
        <sz val="10"/>
        <color auto="1"/>
      </font>
    </odxf>
    <ndxf>
      <font>
        <sz val="10"/>
        <color auto="1"/>
      </font>
    </ndxf>
  </rcc>
  <rcc rId="13979" sId="3" odxf="1" dxf="1">
    <nc r="Y252">
      <v>19.100000000000001</v>
    </nc>
    <odxf>
      <font>
        <sz val="10"/>
        <color auto="1"/>
      </font>
    </odxf>
    <ndxf>
      <font>
        <sz val="10"/>
        <color auto="1"/>
      </font>
    </ndxf>
  </rcc>
  <rcc rId="13980" sId="3" odxf="1" dxf="1">
    <nc r="Z252">
      <v>36.1</v>
    </nc>
    <odxf>
      <font>
        <sz val="10"/>
        <color auto="1"/>
      </font>
    </odxf>
    <ndxf>
      <font>
        <sz val="10"/>
        <color auto="1"/>
      </font>
    </ndxf>
  </rcc>
  <rcc rId="13981" sId="3" odxf="1" dxf="1">
    <nc r="AA252">
      <v>37.200000000000003</v>
    </nc>
    <odxf>
      <font>
        <sz val="10"/>
        <color auto="1"/>
      </font>
    </odxf>
    <ndxf>
      <font>
        <sz val="10"/>
        <color auto="1"/>
      </font>
    </ndxf>
  </rcc>
  <rcc rId="13982" sId="3" odxf="1" dxf="1">
    <nc r="AB252">
      <v>34.299999999999997</v>
    </nc>
    <odxf>
      <font>
        <sz val="10"/>
        <color auto="1"/>
      </font>
    </odxf>
    <ndxf>
      <font>
        <sz val="10"/>
        <color auto="1"/>
      </font>
    </ndxf>
  </rcc>
  <rcc rId="13983" sId="3" odxf="1" dxf="1">
    <nc r="AC252">
      <v>34.799999999999997</v>
    </nc>
    <odxf>
      <font>
        <sz val="10"/>
        <color auto="1"/>
      </font>
    </odxf>
    <ndxf>
      <font>
        <sz val="10"/>
        <color auto="1"/>
      </font>
    </ndxf>
  </rcc>
  <rcc rId="13984" sId="3" odxf="1" dxf="1">
    <nc r="AD252">
      <v>11.9</v>
    </nc>
    <odxf>
      <font>
        <sz val="10"/>
        <color auto="1"/>
      </font>
    </odxf>
    <ndxf>
      <font>
        <sz val="10"/>
        <color auto="1"/>
      </font>
    </ndxf>
  </rcc>
  <rcc rId="13985" sId="3" odxf="1" dxf="1">
    <nc r="AE252">
      <v>19</v>
    </nc>
    <odxf>
      <font>
        <sz val="10"/>
        <color auto="1"/>
      </font>
    </odxf>
    <ndxf>
      <font>
        <sz val="10"/>
        <color auto="1"/>
      </font>
    </ndxf>
  </rcc>
  <rcc rId="13986" sId="3" odxf="1" dxf="1">
    <nc r="AF252">
      <v>14.4</v>
    </nc>
    <odxf>
      <font>
        <sz val="10"/>
        <color auto="1"/>
      </font>
    </odxf>
    <ndxf>
      <font>
        <sz val="10"/>
        <color auto="1"/>
      </font>
    </ndxf>
  </rcc>
  <rcc rId="13987" sId="3" odxf="1" dxf="1">
    <nc r="AG252">
      <v>21.3</v>
    </nc>
    <odxf>
      <font>
        <sz val="10"/>
        <color auto="1"/>
      </font>
    </odxf>
    <ndxf>
      <font>
        <sz val="10"/>
        <color auto="1"/>
      </font>
    </ndxf>
  </rcc>
  <rcc rId="13988" sId="3" odxf="1" dxf="1">
    <nc r="AH252">
      <v>25.4</v>
    </nc>
    <odxf>
      <font>
        <sz val="10"/>
        <color auto="1"/>
      </font>
    </odxf>
    <ndxf>
      <font>
        <sz val="10"/>
        <color auto="1"/>
      </font>
    </ndxf>
  </rcc>
  <rcc rId="13989" sId="3" odxf="1" dxf="1">
    <nc r="AI252">
      <v>21.3</v>
    </nc>
    <odxf>
      <font>
        <sz val="10"/>
        <color auto="1"/>
      </font>
    </odxf>
    <ndxf>
      <font>
        <sz val="10"/>
        <color auto="1"/>
      </font>
    </ndxf>
  </rcc>
  <rcc rId="13990" sId="3" odxf="1" dxf="1">
    <nc r="AJ252">
      <v>11</v>
    </nc>
    <odxf>
      <font>
        <sz val="10"/>
        <color auto="1"/>
      </font>
    </odxf>
    <ndxf>
      <font>
        <sz val="10"/>
        <color auto="1"/>
      </font>
    </ndxf>
  </rcc>
  <rcc rId="13991" sId="3" odxf="1" dxf="1">
    <nc r="AK252">
      <v>38.299999999999997</v>
    </nc>
    <odxf>
      <font>
        <sz val="10"/>
        <color auto="1"/>
      </font>
    </odxf>
    <ndxf>
      <font>
        <sz val="10"/>
        <color auto="1"/>
      </font>
    </ndxf>
  </rcc>
  <rcc rId="13992" sId="3" odxf="1" dxf="1">
    <nc r="AL252">
      <v>13.8</v>
    </nc>
    <odxf>
      <font>
        <sz val="10"/>
        <color auto="1"/>
      </font>
    </odxf>
    <ndxf>
      <font>
        <sz val="10"/>
        <color auto="1"/>
      </font>
    </ndxf>
  </rcc>
  <rcc rId="13993" sId="3" odxf="1" dxf="1">
    <nc r="AM252">
      <v>9.5</v>
    </nc>
    <odxf>
      <font>
        <sz val="10"/>
        <color auto="1"/>
      </font>
    </odxf>
    <ndxf>
      <font>
        <sz val="10"/>
        <color auto="1"/>
      </font>
    </ndxf>
  </rcc>
  <rcc rId="13994" sId="3" odxf="1" dxf="1">
    <nc r="AN252">
      <v>10.8</v>
    </nc>
    <odxf>
      <font>
        <sz val="10"/>
        <color auto="1"/>
      </font>
    </odxf>
    <ndxf>
      <font>
        <sz val="10"/>
        <color auto="1"/>
      </font>
    </ndxf>
  </rcc>
  <rcc rId="13995" sId="3" odxf="1" dxf="1">
    <nc r="AO252">
      <v>7.7</v>
    </nc>
    <odxf>
      <font>
        <sz val="10"/>
        <color auto="1"/>
      </font>
    </odxf>
    <ndxf>
      <font>
        <sz val="10"/>
        <color auto="1"/>
      </font>
    </ndxf>
  </rcc>
  <rcc rId="13996" sId="3" odxf="1" dxf="1">
    <nc r="AP252">
      <v>7.7</v>
    </nc>
    <odxf>
      <font>
        <sz val="10"/>
        <color auto="1"/>
      </font>
    </odxf>
    <ndxf>
      <font>
        <sz val="10"/>
        <color auto="1"/>
      </font>
    </ndxf>
  </rcc>
  <rcc rId="13997" sId="3" odxf="1" dxf="1">
    <nc r="AQ252">
      <v>1.7</v>
    </nc>
    <odxf>
      <font>
        <sz val="10"/>
        <color auto="1"/>
      </font>
    </odxf>
    <ndxf>
      <font>
        <sz val="10"/>
        <color auto="1"/>
      </font>
    </ndxf>
  </rcc>
  <rcc rId="13998" sId="3" odxf="1" dxf="1">
    <nc r="AR252">
      <v>0.9</v>
    </nc>
    <odxf>
      <font>
        <sz val="10"/>
        <color auto="1"/>
      </font>
    </odxf>
    <ndxf>
      <font>
        <sz val="10"/>
        <color auto="1"/>
      </font>
    </ndxf>
  </rcc>
  <rcc rId="13999" sId="3" odxf="1" dxf="1">
    <nc r="AS252">
      <v>0.9</v>
    </nc>
    <odxf>
      <font>
        <sz val="10"/>
        <color auto="1"/>
      </font>
    </odxf>
    <ndxf>
      <font>
        <sz val="10"/>
        <color auto="1"/>
      </font>
    </ndxf>
  </rcc>
  <rcc rId="14000" sId="3" odxf="1" dxf="1">
    <nc r="AT252">
      <v>0.9</v>
    </nc>
    <odxf>
      <font>
        <sz val="10"/>
        <color auto="1"/>
      </font>
    </odxf>
    <ndxf>
      <font>
        <sz val="10"/>
        <color auto="1"/>
      </font>
    </ndxf>
  </rcc>
  <rcc rId="14001" sId="3" odxf="1" dxf="1">
    <nc r="AU252">
      <v>0.9</v>
    </nc>
    <odxf>
      <font>
        <sz val="10"/>
        <color auto="1"/>
      </font>
    </odxf>
    <ndxf>
      <font>
        <sz val="10"/>
        <color auto="1"/>
      </font>
    </ndxf>
  </rcc>
  <rcc rId="14002" sId="3" odxf="1" dxf="1">
    <nc r="AV252">
      <v>0.9</v>
    </nc>
    <odxf>
      <font>
        <sz val="10"/>
        <color auto="1"/>
      </font>
    </odxf>
    <ndxf>
      <font>
        <sz val="10"/>
        <color auto="1"/>
      </font>
    </ndxf>
  </rcc>
  <rcc rId="14003" sId="3" odxf="1" dxf="1">
    <nc r="AW252">
      <v>0.9</v>
    </nc>
    <odxf>
      <font>
        <sz val="10"/>
        <color auto="1"/>
      </font>
    </odxf>
    <ndxf>
      <font>
        <sz val="10"/>
        <color auto="1"/>
      </font>
    </ndxf>
  </rcc>
  <rcc rId="14004" sId="3" odxf="1" dxf="1">
    <nc r="AX252">
      <v>0.9</v>
    </nc>
    <odxf>
      <font>
        <sz val="10"/>
        <color auto="1"/>
      </font>
    </odxf>
    <ndxf>
      <font>
        <sz val="10"/>
        <color auto="1"/>
      </font>
    </ndxf>
  </rcc>
  <rcc rId="14005" sId="3" odxf="1" dxf="1">
    <nc r="AY252">
      <v>0.9</v>
    </nc>
    <odxf>
      <font>
        <sz val="10"/>
        <color auto="1"/>
      </font>
    </odxf>
    <ndxf>
      <font>
        <sz val="10"/>
        <color auto="1"/>
      </font>
    </ndxf>
  </rcc>
  <rcc rId="14006" sId="3" odxf="1" dxf="1">
    <nc r="AZ252">
      <v>0.9</v>
    </nc>
    <odxf>
      <font>
        <sz val="10"/>
        <color auto="1"/>
      </font>
    </odxf>
    <ndxf>
      <font>
        <sz val="10"/>
        <color auto="1"/>
      </font>
    </ndxf>
  </rcc>
  <rcc rId="14007" sId="3" odxf="1" dxf="1">
    <nc r="BA2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008" sId="3" odxf="1" dxf="1">
    <nc r="BB252">
      <v>0.9</v>
    </nc>
    <odxf>
      <font>
        <sz val="10"/>
        <color auto="1"/>
      </font>
    </odxf>
    <ndxf>
      <font>
        <sz val="10"/>
        <color auto="1"/>
      </font>
    </ndxf>
  </rcc>
  <rcc rId="14009" sId="3" odxf="1" dxf="1">
    <nc r="BC2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010" sId="3" odxf="1" dxf="1">
    <nc r="BD252">
      <v>0.9</v>
    </nc>
    <odxf>
      <font>
        <sz val="10"/>
        <color auto="1"/>
      </font>
    </odxf>
    <ndxf>
      <font>
        <sz val="10"/>
        <color auto="1"/>
      </font>
    </ndxf>
  </rcc>
  <rcc rId="14011" sId="3" odxf="1" dxf="1">
    <nc r="BE2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012" sId="3" odxf="1" dxf="1">
    <nc r="BF252">
      <v>8.5</v>
    </nc>
    <odxf>
      <font>
        <sz val="10"/>
        <color auto="1"/>
      </font>
    </odxf>
    <ndxf>
      <font>
        <sz val="10"/>
        <color auto="1"/>
      </font>
    </ndxf>
  </rcc>
  <rcc rId="14013" sId="3" odxf="1" dxf="1">
    <nc r="BG252">
      <v>39.200000000000003</v>
    </nc>
    <odxf>
      <font>
        <sz val="10"/>
        <color auto="1"/>
      </font>
    </odxf>
    <ndxf>
      <font>
        <sz val="10"/>
        <color auto="1"/>
      </font>
    </ndxf>
  </rcc>
  <rcc rId="14014" sId="3" odxf="1" dxf="1">
    <nc r="BH252">
      <v>0</v>
    </nc>
    <odxf>
      <font>
        <sz val="10"/>
        <color auto="1"/>
      </font>
    </odxf>
    <ndxf>
      <font>
        <sz val="10"/>
        <color auto="1"/>
      </font>
    </ndxf>
  </rcc>
  <rfmt sheetId="3" sqref="A252:XFD252" start="0" length="0">
    <dxf>
      <alignment vertical="center" wrapText="1"/>
    </dxf>
  </rfmt>
  <rfmt sheetId="3" sqref="A253" start="0" length="0">
    <dxf>
      <font>
        <sz val="10"/>
        <color auto="1"/>
      </font>
    </dxf>
  </rfmt>
  <rfmt sheetId="3" sqref="B253" start="0" length="0">
    <dxf>
      <font>
        <sz val="10"/>
        <color auto="1"/>
      </font>
    </dxf>
  </rfmt>
  <rfmt sheetId="3" sqref="C253" start="0" length="0">
    <dxf>
      <font>
        <sz val="10"/>
        <color auto="1"/>
      </font>
    </dxf>
  </rfmt>
  <rfmt sheetId="3" sqref="D253" start="0" length="0">
    <dxf>
      <font>
        <sz val="10"/>
        <color auto="1"/>
      </font>
    </dxf>
  </rfmt>
  <rcc rId="14015" sId="3" odxf="1" dxf="1">
    <oc r="E253" t="inlineStr">
      <is>
        <t>NMĐMT THUẬN NAM ĐỨC LONG</t>
      </is>
    </oc>
    <nc r="E253" t="inlineStr">
      <is>
        <t>NMĐMT THIÊN TÂN SOLAR NT</t>
      </is>
    </nc>
    <odxf>
      <font>
        <sz val="10"/>
        <color auto="1"/>
      </font>
    </odxf>
    <ndxf>
      <font>
        <sz val="10"/>
        <color auto="1"/>
      </font>
    </ndxf>
  </rcc>
  <rfmt sheetId="3" sqref="F253" start="0" length="0">
    <dxf>
      <font>
        <sz val="10"/>
        <color auto="1"/>
      </font>
    </dxf>
  </rfmt>
  <rcc rId="14016" sId="3" odxf="1" dxf="1">
    <nc r="G25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017" sId="3" odxf="1" dxf="1">
    <nc r="H253">
      <v>203.5</v>
    </nc>
    <odxf>
      <font>
        <sz val="10"/>
        <color auto="1"/>
      </font>
    </odxf>
    <ndxf>
      <font>
        <sz val="10"/>
        <color auto="1"/>
      </font>
    </ndxf>
  </rcc>
  <rfmt sheetId="3" sqref="I253" start="0" length="0">
    <dxf>
      <font>
        <sz val="10"/>
        <color auto="1"/>
      </font>
    </dxf>
  </rfmt>
  <rcc rId="14018" sId="3" odxf="1" dxf="1">
    <nc r="J253">
      <v>0</v>
    </nc>
    <odxf>
      <font>
        <sz val="10"/>
        <color auto="1"/>
      </font>
    </odxf>
    <ndxf>
      <font>
        <sz val="10"/>
        <color auto="1"/>
      </font>
    </ndxf>
  </rcc>
  <rcc rId="14019" sId="3" odxf="1" dxf="1">
    <nc r="K253">
      <v>0</v>
    </nc>
    <odxf>
      <font>
        <sz val="10"/>
        <color auto="1"/>
      </font>
    </odxf>
    <ndxf>
      <font>
        <sz val="10"/>
        <color auto="1"/>
      </font>
    </ndxf>
  </rcc>
  <rcc rId="14020" sId="3" odxf="1" dxf="1">
    <nc r="L253">
      <v>0</v>
    </nc>
    <odxf>
      <font>
        <sz val="10"/>
        <color auto="1"/>
      </font>
    </odxf>
    <ndxf>
      <font>
        <sz val="10"/>
        <color auto="1"/>
      </font>
    </ndxf>
  </rcc>
  <rcc rId="14021" sId="3" odxf="1" dxf="1">
    <nc r="M253">
      <v>0</v>
    </nc>
    <odxf>
      <font>
        <sz val="10"/>
        <color auto="1"/>
      </font>
    </odxf>
    <ndxf>
      <font>
        <sz val="10"/>
        <color auto="1"/>
      </font>
    </ndxf>
  </rcc>
  <rcc rId="14022" sId="3" odxf="1" dxf="1">
    <nc r="N253">
      <v>0</v>
    </nc>
    <odxf>
      <font>
        <sz val="10"/>
        <color auto="1"/>
      </font>
    </odxf>
    <ndxf>
      <font>
        <sz val="10"/>
        <color auto="1"/>
      </font>
    </ndxf>
  </rcc>
  <rcc rId="14023" sId="3" odxf="1" dxf="1">
    <nc r="O253">
      <v>0</v>
    </nc>
    <odxf>
      <font>
        <sz val="10"/>
        <color auto="1"/>
      </font>
    </odxf>
    <ndxf>
      <font>
        <sz val="10"/>
        <color auto="1"/>
      </font>
    </ndxf>
  </rcc>
  <rcc rId="14024" sId="3" odxf="1" dxf="1">
    <nc r="P253">
      <v>0</v>
    </nc>
    <odxf>
      <font>
        <sz val="10"/>
        <color auto="1"/>
      </font>
    </odxf>
    <ndxf>
      <font>
        <sz val="10"/>
        <color auto="1"/>
      </font>
    </ndxf>
  </rcc>
  <rcc rId="14025" sId="3" odxf="1" dxf="1">
    <nc r="Q253">
      <v>0</v>
    </nc>
    <odxf>
      <font>
        <sz val="10"/>
        <color auto="1"/>
      </font>
    </odxf>
    <ndxf>
      <font>
        <sz val="10"/>
        <color auto="1"/>
      </font>
    </ndxf>
  </rcc>
  <rcc rId="14026" sId="3" odxf="1" dxf="1">
    <nc r="R253">
      <v>0</v>
    </nc>
    <odxf>
      <font>
        <sz val="10"/>
        <color auto="1"/>
      </font>
    </odxf>
    <ndxf>
      <font>
        <sz val="10"/>
        <color auto="1"/>
      </font>
    </ndxf>
  </rcc>
  <rcc rId="14027" sId="3" odxf="1" dxf="1">
    <nc r="S253">
      <v>0</v>
    </nc>
    <odxf>
      <font>
        <sz val="10"/>
        <color auto="1"/>
      </font>
    </odxf>
    <ndxf>
      <font>
        <sz val="10"/>
        <color auto="1"/>
      </font>
    </ndxf>
  </rcc>
  <rcc rId="14028" sId="3" odxf="1" dxf="1">
    <nc r="T253">
      <v>0</v>
    </nc>
    <odxf>
      <font>
        <sz val="10"/>
        <color auto="1"/>
      </font>
    </odxf>
    <ndxf>
      <font>
        <sz val="10"/>
        <color auto="1"/>
      </font>
    </ndxf>
  </rcc>
  <rcc rId="14029" sId="3" odxf="1" dxf="1">
    <nc r="U253">
      <v>0</v>
    </nc>
    <odxf>
      <font>
        <sz val="10"/>
        <color auto="1"/>
      </font>
    </odxf>
    <ndxf>
      <font>
        <sz val="10"/>
        <color auto="1"/>
      </font>
    </ndxf>
  </rcc>
  <rcc rId="14030" sId="3" odxf="1" dxf="1">
    <nc r="V253">
      <v>0</v>
    </nc>
    <odxf>
      <font>
        <sz val="10"/>
        <color auto="1"/>
      </font>
    </odxf>
    <ndxf>
      <font>
        <sz val="10"/>
        <color auto="1"/>
      </font>
    </ndxf>
  </rcc>
  <rcc rId="14031" sId="3" odxf="1" dxf="1">
    <nc r="W253">
      <v>2.2999999999999998</v>
    </nc>
    <odxf>
      <font>
        <sz val="10"/>
        <color auto="1"/>
      </font>
    </odxf>
    <ndxf>
      <font>
        <sz val="10"/>
        <color auto="1"/>
      </font>
    </ndxf>
  </rcc>
  <rcc rId="14032" sId="3" odxf="1" dxf="1">
    <nc r="X253">
      <v>0.1</v>
    </nc>
    <odxf>
      <font>
        <sz val="10"/>
        <color auto="1"/>
      </font>
    </odxf>
    <ndxf>
      <font>
        <sz val="10"/>
        <color auto="1"/>
      </font>
    </ndxf>
  </rcc>
  <rcc rId="14033" sId="3" odxf="1" dxf="1">
    <nc r="Y253">
      <v>1.1000000000000001</v>
    </nc>
    <odxf>
      <font>
        <sz val="10"/>
        <color auto="1"/>
      </font>
    </odxf>
    <ndxf>
      <font>
        <sz val="10"/>
        <color auto="1"/>
      </font>
    </ndxf>
  </rcc>
  <rcc rId="14034" sId="3" odxf="1" dxf="1">
    <nc r="Z253">
      <v>2.9</v>
    </nc>
    <odxf>
      <font>
        <sz val="10"/>
        <color auto="1"/>
      </font>
    </odxf>
    <ndxf>
      <font>
        <sz val="10"/>
        <color auto="1"/>
      </font>
    </ndxf>
  </rcc>
  <rcc rId="14035" sId="3" odxf="1" dxf="1">
    <nc r="AA253">
      <v>1.6</v>
    </nc>
    <odxf>
      <font>
        <sz val="10"/>
        <color auto="1"/>
      </font>
    </odxf>
    <ndxf>
      <font>
        <sz val="10"/>
        <color auto="1"/>
      </font>
    </ndxf>
  </rcc>
  <rcc rId="14036" sId="3" odxf="1" dxf="1">
    <nc r="AB253">
      <v>0.5</v>
    </nc>
    <odxf>
      <font>
        <sz val="10"/>
        <color auto="1"/>
      </font>
    </odxf>
    <ndxf>
      <font>
        <sz val="10"/>
        <color auto="1"/>
      </font>
    </ndxf>
  </rcc>
  <rcc rId="14037" sId="3" odxf="1" dxf="1">
    <nc r="AC253">
      <v>0.4</v>
    </nc>
    <odxf>
      <font>
        <sz val="10"/>
        <color auto="1"/>
      </font>
    </odxf>
    <ndxf>
      <font>
        <sz val="10"/>
        <color auto="1"/>
      </font>
    </ndxf>
  </rcc>
  <rcc rId="14038" sId="3" odxf="1" dxf="1">
    <nc r="AD253">
      <v>-1.9</v>
    </nc>
    <odxf>
      <font>
        <sz val="10"/>
        <color auto="1"/>
      </font>
    </odxf>
    <ndxf>
      <font>
        <sz val="10"/>
        <color auto="1"/>
      </font>
    </ndxf>
  </rcc>
  <rcc rId="14039" sId="3" odxf="1" dxf="1">
    <nc r="AE253">
      <v>-1.4</v>
    </nc>
    <odxf>
      <font>
        <sz val="10"/>
        <color auto="1"/>
      </font>
    </odxf>
    <ndxf>
      <font>
        <sz val="10"/>
        <color auto="1"/>
      </font>
    </ndxf>
  </rcc>
  <rcc rId="14040" sId="3" odxf="1" dxf="1">
    <nc r="AF253">
      <v>0</v>
    </nc>
    <odxf>
      <font>
        <sz val="10"/>
        <color auto="1"/>
      </font>
    </odxf>
    <ndxf>
      <font>
        <sz val="10"/>
        <color auto="1"/>
      </font>
    </ndxf>
  </rcc>
  <rcc rId="14041" sId="3" odxf="1" dxf="1">
    <nc r="AG253">
      <v>0.6</v>
    </nc>
    <odxf>
      <font>
        <sz val="10"/>
        <color auto="1"/>
      </font>
    </odxf>
    <ndxf>
      <font>
        <sz val="10"/>
        <color auto="1"/>
      </font>
    </ndxf>
  </rcc>
  <rcc rId="14042" sId="3" odxf="1" dxf="1">
    <nc r="AH253">
      <v>0</v>
    </nc>
    <odxf>
      <font>
        <sz val="10"/>
        <color auto="1"/>
      </font>
    </odxf>
    <ndxf>
      <font>
        <sz val="10"/>
        <color auto="1"/>
      </font>
    </ndxf>
  </rcc>
  <rcc rId="14043" sId="3" odxf="1" dxf="1">
    <nc r="AI253">
      <v>-0.3</v>
    </nc>
    <odxf>
      <font>
        <sz val="10"/>
        <color auto="1"/>
      </font>
    </odxf>
    <ndxf>
      <font>
        <sz val="10"/>
        <color auto="1"/>
      </font>
    </ndxf>
  </rcc>
  <rcc rId="14044" sId="3" odxf="1" dxf="1">
    <nc r="AJ253">
      <v>-1.5</v>
    </nc>
    <odxf>
      <font>
        <sz val="10"/>
        <color auto="1"/>
      </font>
    </odxf>
    <ndxf>
      <font>
        <sz val="10"/>
        <color auto="1"/>
      </font>
    </ndxf>
  </rcc>
  <rcc rId="14045" sId="3" odxf="1" dxf="1">
    <nc r="AK253">
      <v>1.9</v>
    </nc>
    <odxf>
      <font>
        <sz val="10"/>
        <color auto="1"/>
      </font>
    </odxf>
    <ndxf>
      <font>
        <sz val="10"/>
        <color auto="1"/>
      </font>
    </ndxf>
  </rcc>
  <rcc rId="14046" sId="3" odxf="1" dxf="1">
    <nc r="AL253">
      <v>-0.4</v>
    </nc>
    <odxf>
      <font>
        <sz val="10"/>
        <color auto="1"/>
      </font>
    </odxf>
    <ndxf>
      <font>
        <sz val="10"/>
        <color auto="1"/>
      </font>
    </ndxf>
  </rcc>
  <rcc rId="14047" sId="3" odxf="1" dxf="1">
    <nc r="AM253">
      <v>-1</v>
    </nc>
    <odxf>
      <font>
        <sz val="10"/>
        <color auto="1"/>
      </font>
    </odxf>
    <ndxf>
      <font>
        <sz val="10"/>
        <color auto="1"/>
      </font>
    </ndxf>
  </rcc>
  <rcc rId="14048" sId="3" odxf="1" dxf="1">
    <nc r="AN253">
      <v>-1</v>
    </nc>
    <odxf>
      <font>
        <sz val="10"/>
        <color auto="1"/>
      </font>
    </odxf>
    <ndxf>
      <font>
        <sz val="10"/>
        <color auto="1"/>
      </font>
    </ndxf>
  </rcc>
  <rcc rId="14049" sId="3" odxf="1" dxf="1">
    <nc r="AO253">
      <v>0.9</v>
    </nc>
    <odxf>
      <font>
        <sz val="10"/>
        <color auto="1"/>
      </font>
    </odxf>
    <ndxf>
      <font>
        <sz val="10"/>
        <color auto="1"/>
      </font>
    </ndxf>
  </rcc>
  <rcc rId="14050" sId="3" odxf="1" dxf="1">
    <nc r="AP253">
      <v>0.9</v>
    </nc>
    <odxf>
      <font>
        <sz val="10"/>
        <color auto="1"/>
      </font>
    </odxf>
    <ndxf>
      <font>
        <sz val="10"/>
        <color auto="1"/>
      </font>
    </ndxf>
  </rcc>
  <rcc rId="14051" sId="3" odxf="1" dxf="1">
    <nc r="AQ253">
      <v>0.3</v>
    </nc>
    <odxf>
      <font>
        <sz val="10"/>
        <color auto="1"/>
      </font>
    </odxf>
    <ndxf>
      <font>
        <sz val="10"/>
        <color auto="1"/>
      </font>
    </ndxf>
  </rcc>
  <rcc rId="14052" sId="3" odxf="1" dxf="1">
    <nc r="AR253">
      <v>0</v>
    </nc>
    <odxf>
      <font>
        <sz val="10"/>
        <color auto="1"/>
      </font>
    </odxf>
    <ndxf>
      <font>
        <sz val="10"/>
        <color auto="1"/>
      </font>
    </ndxf>
  </rcc>
  <rcc rId="14053" sId="3" odxf="1" dxf="1">
    <nc r="AS253">
      <v>0</v>
    </nc>
    <odxf>
      <font>
        <sz val="10"/>
        <color auto="1"/>
      </font>
    </odxf>
    <ndxf>
      <font>
        <sz val="10"/>
        <color auto="1"/>
      </font>
    </ndxf>
  </rcc>
  <rcc rId="14054" sId="3" odxf="1" dxf="1">
    <nc r="AT253">
      <v>0</v>
    </nc>
    <odxf>
      <font>
        <sz val="10"/>
        <color auto="1"/>
      </font>
    </odxf>
    <ndxf>
      <font>
        <sz val="10"/>
        <color auto="1"/>
      </font>
    </ndxf>
  </rcc>
  <rcc rId="14055" sId="3" odxf="1" dxf="1">
    <nc r="AU253">
      <v>0</v>
    </nc>
    <odxf>
      <font>
        <sz val="10"/>
        <color auto="1"/>
      </font>
    </odxf>
    <ndxf>
      <font>
        <sz val="10"/>
        <color auto="1"/>
      </font>
    </ndxf>
  </rcc>
  <rcc rId="14056" sId="3" odxf="1" dxf="1">
    <nc r="AV253">
      <v>0</v>
    </nc>
    <odxf>
      <font>
        <sz val="10"/>
        <color auto="1"/>
      </font>
    </odxf>
    <ndxf>
      <font>
        <sz val="10"/>
        <color auto="1"/>
      </font>
    </ndxf>
  </rcc>
  <rcc rId="14057" sId="3" odxf="1" dxf="1">
    <nc r="AW253">
      <v>0</v>
    </nc>
    <odxf>
      <font>
        <sz val="10"/>
        <color auto="1"/>
      </font>
    </odxf>
    <ndxf>
      <font>
        <sz val="10"/>
        <color auto="1"/>
      </font>
    </ndxf>
  </rcc>
  <rcc rId="14058" sId="3" odxf="1" dxf="1">
    <nc r="AX253">
      <v>0</v>
    </nc>
    <odxf>
      <font>
        <sz val="10"/>
        <color auto="1"/>
      </font>
    </odxf>
    <ndxf>
      <font>
        <sz val="10"/>
        <color auto="1"/>
      </font>
    </ndxf>
  </rcc>
  <rcc rId="14059" sId="3" odxf="1" dxf="1">
    <nc r="AY253">
      <v>0</v>
    </nc>
    <odxf>
      <font>
        <sz val="10"/>
        <color auto="1"/>
      </font>
    </odxf>
    <ndxf>
      <font>
        <sz val="10"/>
        <color auto="1"/>
      </font>
    </ndxf>
  </rcc>
  <rcc rId="14060" sId="3" odxf="1" dxf="1">
    <nc r="AZ253">
      <v>0</v>
    </nc>
    <odxf>
      <font>
        <sz val="10"/>
        <color auto="1"/>
      </font>
    </odxf>
    <ndxf>
      <font>
        <sz val="10"/>
        <color auto="1"/>
      </font>
    </ndxf>
  </rcc>
  <rcc rId="14061" sId="3" odxf="1" dxf="1">
    <nc r="BA2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062" sId="3" odxf="1" dxf="1">
    <nc r="BB253">
      <v>0</v>
    </nc>
    <odxf>
      <font>
        <sz val="10"/>
        <color auto="1"/>
      </font>
    </odxf>
    <ndxf>
      <font>
        <sz val="10"/>
        <color auto="1"/>
      </font>
    </ndxf>
  </rcc>
  <rcc rId="14063" sId="3" odxf="1" dxf="1">
    <nc r="BC2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064" sId="3" odxf="1" dxf="1">
    <nc r="BD253">
      <v>0</v>
    </nc>
    <odxf>
      <font>
        <sz val="10"/>
        <color auto="1"/>
      </font>
    </odxf>
    <ndxf>
      <font>
        <sz val="10"/>
        <color auto="1"/>
      </font>
    </ndxf>
  </rcc>
  <rcc rId="14065" sId="3" odxf="1" dxf="1">
    <nc r="BE2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066" sId="3" odxf="1" dxf="1">
    <nc r="BF253">
      <v>8.5</v>
    </nc>
    <odxf>
      <font>
        <sz val="10"/>
        <color auto="1"/>
      </font>
    </odxf>
    <ndxf>
      <font>
        <sz val="10"/>
        <color auto="1"/>
      </font>
    </ndxf>
  </rcc>
  <rcc rId="14067" sId="3" odxf="1" dxf="1">
    <nc r="BG253">
      <v>39.200000000000003</v>
    </nc>
    <odxf>
      <font>
        <sz val="10"/>
        <color auto="1"/>
      </font>
    </odxf>
    <ndxf>
      <font>
        <sz val="10"/>
        <color auto="1"/>
      </font>
    </ndxf>
  </rcc>
  <rcc rId="14068" sId="3" odxf="1" dxf="1">
    <nc r="BH253">
      <v>0</v>
    </nc>
    <odxf>
      <font>
        <sz val="10"/>
        <color auto="1"/>
      </font>
    </odxf>
    <ndxf>
      <font>
        <sz val="10"/>
        <color auto="1"/>
      </font>
    </ndxf>
  </rcc>
  <rfmt sheetId="3" sqref="A253:XFD253" start="0" length="0">
    <dxf>
      <alignment vertical="center" wrapText="1"/>
    </dxf>
  </rfmt>
  <rfmt sheetId="3" sqref="A254" start="0" length="0">
    <dxf>
      <font>
        <sz val="10"/>
        <color auto="1"/>
      </font>
    </dxf>
  </rfmt>
  <rfmt sheetId="3" sqref="B254" start="0" length="0">
    <dxf>
      <font>
        <sz val="10"/>
        <color auto="1"/>
      </font>
    </dxf>
  </rfmt>
  <rfmt sheetId="3" sqref="C254" start="0" length="0">
    <dxf>
      <font>
        <sz val="10"/>
        <color auto="1"/>
      </font>
    </dxf>
  </rfmt>
  <rfmt sheetId="3" sqref="D254" start="0" length="0">
    <dxf>
      <font>
        <sz val="10"/>
        <color auto="1"/>
      </font>
    </dxf>
  </rfmt>
  <rcc rId="14069" sId="3" odxf="1" dxf="1">
    <oc r="E254" t="inlineStr">
      <is>
        <t>NMĐMT TRUNG NAM</t>
      </is>
    </oc>
    <nc r="E254" t="inlineStr">
      <is>
        <t>NMĐMT THUẬN NAM ĐỨC LONG</t>
      </is>
    </nc>
    <odxf>
      <font>
        <sz val="10"/>
        <color auto="1"/>
      </font>
    </odxf>
    <ndxf>
      <font>
        <sz val="10"/>
        <color auto="1"/>
      </font>
    </ndxf>
  </rcc>
  <rfmt sheetId="3" sqref="F254" start="0" length="0">
    <dxf>
      <font>
        <sz val="10"/>
        <color auto="1"/>
      </font>
    </dxf>
  </rfmt>
  <rcc rId="14070" sId="3" odxf="1" dxf="1">
    <nc r="G25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071" sId="3" odxf="1" dxf="1">
    <nc r="H254">
      <v>142.30000000000001</v>
    </nc>
    <odxf>
      <font>
        <sz val="10"/>
        <color auto="1"/>
      </font>
    </odxf>
    <ndxf>
      <font>
        <sz val="10"/>
        <color auto="1"/>
      </font>
    </ndxf>
  </rcc>
  <rfmt sheetId="3" sqref="I254" start="0" length="0">
    <dxf>
      <font>
        <sz val="10"/>
        <color auto="1"/>
      </font>
    </dxf>
  </rfmt>
  <rcc rId="14072" sId="3" odxf="1" dxf="1">
    <nc r="J254">
      <v>0</v>
    </nc>
    <odxf>
      <font>
        <sz val="10"/>
        <color auto="1"/>
      </font>
    </odxf>
    <ndxf>
      <font>
        <sz val="10"/>
        <color auto="1"/>
      </font>
    </ndxf>
  </rcc>
  <rcc rId="14073" sId="3" odxf="1" dxf="1">
    <nc r="K254">
      <v>0</v>
    </nc>
    <odxf>
      <font>
        <sz val="10"/>
        <color auto="1"/>
      </font>
    </odxf>
    <ndxf>
      <font>
        <sz val="10"/>
        <color auto="1"/>
      </font>
    </ndxf>
  </rcc>
  <rcc rId="14074" sId="3" odxf="1" dxf="1">
    <nc r="L254">
      <v>0</v>
    </nc>
    <odxf>
      <font>
        <sz val="10"/>
        <color auto="1"/>
      </font>
    </odxf>
    <ndxf>
      <font>
        <sz val="10"/>
        <color auto="1"/>
      </font>
    </ndxf>
  </rcc>
  <rcc rId="14075" sId="3" odxf="1" dxf="1">
    <nc r="M254">
      <v>0</v>
    </nc>
    <odxf>
      <font>
        <sz val="10"/>
        <color auto="1"/>
      </font>
    </odxf>
    <ndxf>
      <font>
        <sz val="10"/>
        <color auto="1"/>
      </font>
    </ndxf>
  </rcc>
  <rcc rId="14076" sId="3" odxf="1" dxf="1">
    <nc r="N254">
      <v>0</v>
    </nc>
    <odxf>
      <font>
        <sz val="10"/>
        <color auto="1"/>
      </font>
    </odxf>
    <ndxf>
      <font>
        <sz val="10"/>
        <color auto="1"/>
      </font>
    </ndxf>
  </rcc>
  <rcc rId="14077" sId="3" odxf="1" dxf="1">
    <nc r="O254">
      <v>0</v>
    </nc>
    <odxf>
      <font>
        <sz val="10"/>
        <color auto="1"/>
      </font>
    </odxf>
    <ndxf>
      <font>
        <sz val="10"/>
        <color auto="1"/>
      </font>
    </ndxf>
  </rcc>
  <rcc rId="14078" sId="3" odxf="1" dxf="1">
    <nc r="P254">
      <v>0</v>
    </nc>
    <odxf>
      <font>
        <sz val="10"/>
        <color auto="1"/>
      </font>
    </odxf>
    <ndxf>
      <font>
        <sz val="10"/>
        <color auto="1"/>
      </font>
    </ndxf>
  </rcc>
  <rcc rId="14079" sId="3" odxf="1" dxf="1">
    <nc r="Q254">
      <v>0</v>
    </nc>
    <odxf>
      <font>
        <sz val="10"/>
        <color auto="1"/>
      </font>
    </odxf>
    <ndxf>
      <font>
        <sz val="10"/>
        <color auto="1"/>
      </font>
    </ndxf>
  </rcc>
  <rcc rId="14080" sId="3" odxf="1" dxf="1">
    <nc r="R254">
      <v>0</v>
    </nc>
    <odxf>
      <font>
        <sz val="10"/>
        <color auto="1"/>
      </font>
    </odxf>
    <ndxf>
      <font>
        <sz val="10"/>
        <color auto="1"/>
      </font>
    </ndxf>
  </rcc>
  <rcc rId="14081" sId="3" odxf="1" dxf="1">
    <nc r="S254">
      <v>0</v>
    </nc>
    <odxf>
      <font>
        <sz val="10"/>
        <color auto="1"/>
      </font>
    </odxf>
    <ndxf>
      <font>
        <sz val="10"/>
        <color auto="1"/>
      </font>
    </ndxf>
  </rcc>
  <rcc rId="14082" sId="3" odxf="1" dxf="1">
    <nc r="T254">
      <v>0</v>
    </nc>
    <odxf>
      <font>
        <sz val="10"/>
        <color auto="1"/>
      </font>
    </odxf>
    <ndxf>
      <font>
        <sz val="10"/>
        <color auto="1"/>
      </font>
    </ndxf>
  </rcc>
  <rcc rId="14083" sId="3" odxf="1" dxf="1">
    <nc r="U254">
      <v>0</v>
    </nc>
    <odxf>
      <font>
        <sz val="10"/>
        <color auto="1"/>
      </font>
    </odxf>
    <ndxf>
      <font>
        <sz val="10"/>
        <color auto="1"/>
      </font>
    </ndxf>
  </rcc>
  <rcc rId="14084" sId="3" odxf="1" dxf="1">
    <nc r="V254">
      <v>5.4</v>
    </nc>
    <odxf>
      <font>
        <sz val="10"/>
        <color auto="1"/>
      </font>
    </odxf>
    <ndxf>
      <font>
        <sz val="10"/>
        <color auto="1"/>
      </font>
    </ndxf>
  </rcc>
  <rcc rId="14085" sId="3" odxf="1" dxf="1">
    <nc r="W254">
      <v>3.7</v>
    </nc>
    <odxf>
      <font>
        <sz val="10"/>
        <color auto="1"/>
      </font>
    </odxf>
    <ndxf>
      <font>
        <sz val="10"/>
        <color auto="1"/>
      </font>
    </ndxf>
  </rcc>
  <rcc rId="14086" sId="3" odxf="1" dxf="1">
    <nc r="X254">
      <v>12.6</v>
    </nc>
    <odxf>
      <font>
        <sz val="10"/>
        <color auto="1"/>
      </font>
    </odxf>
    <ndxf>
      <font>
        <sz val="10"/>
        <color auto="1"/>
      </font>
    </ndxf>
  </rcc>
  <rcc rId="14087" sId="3" odxf="1" dxf="1">
    <nc r="Y254">
      <v>29.9</v>
    </nc>
    <odxf>
      <font>
        <sz val="10"/>
        <color auto="1"/>
      </font>
    </odxf>
    <ndxf>
      <font>
        <sz val="10"/>
        <color auto="1"/>
      </font>
    </ndxf>
  </rcc>
  <rcc rId="14088" sId="3" odxf="1" dxf="1">
    <nc r="Z254">
      <v>11.7</v>
    </nc>
    <odxf>
      <font>
        <sz val="10"/>
        <color auto="1"/>
      </font>
    </odxf>
    <ndxf>
      <font>
        <sz val="10"/>
        <color auto="1"/>
      </font>
    </ndxf>
  </rcc>
  <rcc rId="14089" sId="3" odxf="1" dxf="1">
    <nc r="AA254">
      <v>7</v>
    </nc>
    <odxf>
      <font>
        <sz val="10"/>
        <color auto="1"/>
      </font>
    </odxf>
    <ndxf>
      <font>
        <sz val="10"/>
        <color auto="1"/>
      </font>
    </ndxf>
  </rcc>
  <rcc rId="14090" sId="3" odxf="1" dxf="1">
    <nc r="AB254">
      <v>10.9</v>
    </nc>
    <odxf>
      <font>
        <sz val="10"/>
        <color auto="1"/>
      </font>
    </odxf>
    <ndxf>
      <font>
        <sz val="10"/>
        <color auto="1"/>
      </font>
    </ndxf>
  </rcc>
  <rcc rId="14091" sId="3" odxf="1" dxf="1">
    <nc r="AC254">
      <v>10.8</v>
    </nc>
    <odxf>
      <font>
        <sz val="10"/>
        <color auto="1"/>
      </font>
    </odxf>
    <ndxf>
      <font>
        <sz val="10"/>
        <color auto="1"/>
      </font>
    </ndxf>
  </rcc>
  <rcc rId="14092" sId="3" odxf="1" dxf="1">
    <nc r="AD254">
      <v>10.9</v>
    </nc>
    <odxf>
      <font>
        <sz val="10"/>
        <color auto="1"/>
      </font>
    </odxf>
    <ndxf>
      <font>
        <sz val="10"/>
        <color auto="1"/>
      </font>
    </ndxf>
  </rcc>
  <rcc rId="14093" sId="3" odxf="1" dxf="1">
    <nc r="AE254">
      <v>11</v>
    </nc>
    <odxf>
      <font>
        <sz val="10"/>
        <color auto="1"/>
      </font>
    </odxf>
    <ndxf>
      <font>
        <sz val="10"/>
        <color auto="1"/>
      </font>
    </ndxf>
  </rcc>
  <rcc rId="14094" sId="3" odxf="1" dxf="1">
    <nc r="AF254">
      <v>9.5</v>
    </nc>
    <odxf>
      <font>
        <sz val="10"/>
        <color auto="1"/>
      </font>
    </odxf>
    <ndxf>
      <font>
        <sz val="10"/>
        <color auto="1"/>
      </font>
    </ndxf>
  </rcc>
  <rcc rId="14095" sId="3" odxf="1" dxf="1">
    <nc r="AG254">
      <v>14.8</v>
    </nc>
    <odxf>
      <font>
        <sz val="10"/>
        <color auto="1"/>
      </font>
    </odxf>
    <ndxf>
      <font>
        <sz val="10"/>
        <color auto="1"/>
      </font>
    </ndxf>
  </rcc>
  <rcc rId="14096" sId="3" odxf="1" dxf="1">
    <nc r="AH254">
      <v>15.1</v>
    </nc>
    <odxf>
      <font>
        <sz val="10"/>
        <color auto="1"/>
      </font>
    </odxf>
    <ndxf>
      <font>
        <sz val="10"/>
        <color auto="1"/>
      </font>
    </ndxf>
  </rcc>
  <rcc rId="14097" sId="3" odxf="1" dxf="1">
    <nc r="AI254">
      <v>38.5</v>
    </nc>
    <odxf>
      <font>
        <sz val="10"/>
        <color auto="1"/>
      </font>
    </odxf>
    <ndxf>
      <font>
        <sz val="10"/>
        <color auto="1"/>
      </font>
    </ndxf>
  </rcc>
  <rcc rId="14098" sId="3" odxf="1" dxf="1">
    <nc r="AJ254">
      <v>30</v>
    </nc>
    <odxf>
      <font>
        <sz val="10"/>
        <color auto="1"/>
      </font>
    </odxf>
    <ndxf>
      <font>
        <sz val="10"/>
        <color auto="1"/>
      </font>
    </ndxf>
  </rcc>
  <rcc rId="14099" sId="3" odxf="1" dxf="1">
    <nc r="AK254">
      <v>31.1</v>
    </nc>
    <odxf>
      <font>
        <sz val="10"/>
        <color auto="1"/>
      </font>
    </odxf>
    <ndxf>
      <font>
        <sz val="10"/>
        <color auto="1"/>
      </font>
    </ndxf>
  </rcc>
  <rcc rId="14100" sId="3" odxf="1" dxf="1">
    <nc r="AL254">
      <v>23.6</v>
    </nc>
    <odxf>
      <font>
        <sz val="10"/>
        <color auto="1"/>
      </font>
    </odxf>
    <ndxf>
      <font>
        <sz val="10"/>
        <color auto="1"/>
      </font>
    </ndxf>
  </rcc>
  <rcc rId="14101" sId="3" odxf="1" dxf="1">
    <nc r="AM254">
      <v>14.7</v>
    </nc>
    <odxf>
      <font>
        <sz val="10"/>
        <color auto="1"/>
      </font>
    </odxf>
    <ndxf>
      <font>
        <sz val="10"/>
        <color auto="1"/>
      </font>
    </ndxf>
  </rcc>
  <rcc rId="14102" sId="3" odxf="1" dxf="1">
    <nc r="AN254">
      <v>7.9</v>
    </nc>
    <odxf>
      <font>
        <sz val="10"/>
        <color auto="1"/>
      </font>
    </odxf>
    <ndxf>
      <font>
        <sz val="10"/>
        <color auto="1"/>
      </font>
    </ndxf>
  </rcc>
  <rcc rId="14103" sId="3" odxf="1" dxf="1">
    <nc r="AO254">
      <v>7.7</v>
    </nc>
    <odxf>
      <font>
        <sz val="10"/>
        <color auto="1"/>
      </font>
    </odxf>
    <ndxf>
      <font>
        <sz val="10"/>
        <color auto="1"/>
      </font>
    </ndxf>
  </rcc>
  <rcc rId="14104" sId="3" odxf="1" dxf="1">
    <nc r="AP254">
      <v>6.5</v>
    </nc>
    <odxf>
      <font>
        <sz val="10"/>
        <color auto="1"/>
      </font>
    </odxf>
    <ndxf>
      <font>
        <sz val="10"/>
        <color auto="1"/>
      </font>
    </ndxf>
  </rcc>
  <rcc rId="14105" sId="3" odxf="1" dxf="1">
    <nc r="AQ254">
      <v>0</v>
    </nc>
    <odxf>
      <font>
        <sz val="10"/>
        <color auto="1"/>
      </font>
    </odxf>
    <ndxf>
      <font>
        <sz val="10"/>
        <color auto="1"/>
      </font>
    </ndxf>
  </rcc>
  <rcc rId="14106" sId="3" odxf="1" dxf="1">
    <nc r="AR254">
      <v>0</v>
    </nc>
    <odxf>
      <font>
        <sz val="10"/>
        <color auto="1"/>
      </font>
    </odxf>
    <ndxf>
      <font>
        <sz val="10"/>
        <color auto="1"/>
      </font>
    </ndxf>
  </rcc>
  <rcc rId="14107" sId="3" odxf="1" dxf="1">
    <nc r="AS254">
      <v>0</v>
    </nc>
    <odxf>
      <font>
        <sz val="10"/>
        <color auto="1"/>
      </font>
    </odxf>
    <ndxf>
      <font>
        <sz val="10"/>
        <color auto="1"/>
      </font>
    </ndxf>
  </rcc>
  <rcc rId="14108" sId="3" odxf="1" dxf="1">
    <nc r="AT254">
      <v>0</v>
    </nc>
    <odxf>
      <font>
        <sz val="10"/>
        <color auto="1"/>
      </font>
    </odxf>
    <ndxf>
      <font>
        <sz val="10"/>
        <color auto="1"/>
      </font>
    </ndxf>
  </rcc>
  <rcc rId="14109" sId="3" odxf="1" dxf="1">
    <nc r="AU254">
      <v>0</v>
    </nc>
    <odxf>
      <font>
        <sz val="10"/>
        <color auto="1"/>
      </font>
    </odxf>
    <ndxf>
      <font>
        <sz val="10"/>
        <color auto="1"/>
      </font>
    </ndxf>
  </rcc>
  <rcc rId="14110" sId="3" odxf="1" dxf="1">
    <nc r="AV254">
      <v>0</v>
    </nc>
    <odxf>
      <font>
        <sz val="10"/>
        <color auto="1"/>
      </font>
    </odxf>
    <ndxf>
      <font>
        <sz val="10"/>
        <color auto="1"/>
      </font>
    </ndxf>
  </rcc>
  <rcc rId="14111" sId="3" odxf="1" dxf="1">
    <nc r="AW254">
      <v>0</v>
    </nc>
    <odxf>
      <font>
        <sz val="10"/>
        <color auto="1"/>
      </font>
    </odxf>
    <ndxf>
      <font>
        <sz val="10"/>
        <color auto="1"/>
      </font>
    </ndxf>
  </rcc>
  <rcc rId="14112" sId="3" odxf="1" dxf="1">
    <nc r="AX254">
      <v>0</v>
    </nc>
    <odxf>
      <font>
        <sz val="10"/>
        <color auto="1"/>
      </font>
    </odxf>
    <ndxf>
      <font>
        <sz val="10"/>
        <color auto="1"/>
      </font>
    </ndxf>
  </rcc>
  <rcc rId="14113" sId="3" odxf="1" dxf="1">
    <nc r="AY254">
      <v>0</v>
    </nc>
    <odxf>
      <font>
        <sz val="10"/>
        <color auto="1"/>
      </font>
    </odxf>
    <ndxf>
      <font>
        <sz val="10"/>
        <color auto="1"/>
      </font>
    </ndxf>
  </rcc>
  <rcc rId="14114" sId="3" odxf="1" dxf="1">
    <nc r="AZ254">
      <v>0</v>
    </nc>
    <odxf>
      <font>
        <sz val="10"/>
        <color auto="1"/>
      </font>
    </odxf>
    <ndxf>
      <font>
        <sz val="10"/>
        <color auto="1"/>
      </font>
    </ndxf>
  </rcc>
  <rcc rId="14115" sId="3" odxf="1" dxf="1">
    <nc r="BA2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116" sId="3" odxf="1" dxf="1">
    <nc r="BB254">
      <v>0</v>
    </nc>
    <odxf>
      <font>
        <sz val="10"/>
        <color auto="1"/>
      </font>
    </odxf>
    <ndxf>
      <font>
        <sz val="10"/>
        <color auto="1"/>
      </font>
    </ndxf>
  </rcc>
  <rcc rId="14117" sId="3" odxf="1" dxf="1">
    <nc r="BC2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118" sId="3" odxf="1" dxf="1">
    <nc r="BD254">
      <v>0</v>
    </nc>
    <odxf>
      <font>
        <sz val="10"/>
        <color auto="1"/>
      </font>
    </odxf>
    <ndxf>
      <font>
        <sz val="10"/>
        <color auto="1"/>
      </font>
    </ndxf>
  </rcc>
  <rcc rId="14119" sId="3" odxf="1" dxf="1">
    <nc r="BE2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120" sId="3" odxf="1" dxf="1">
    <nc r="BF254">
      <v>5.9</v>
    </nc>
    <odxf>
      <font>
        <sz val="10"/>
        <color auto="1"/>
      </font>
    </odxf>
    <ndxf>
      <font>
        <sz val="10"/>
        <color auto="1"/>
      </font>
    </ndxf>
  </rcc>
  <rcc rId="14121" sId="3" odxf="1" dxf="1">
    <nc r="BG254">
      <v>39</v>
    </nc>
    <odxf>
      <font>
        <sz val="10"/>
        <color auto="1"/>
      </font>
    </odxf>
    <ndxf>
      <font>
        <sz val="10"/>
        <color auto="1"/>
      </font>
    </ndxf>
  </rcc>
  <rcc rId="14122" sId="3" odxf="1" dxf="1">
    <nc r="BH254">
      <v>0</v>
    </nc>
    <odxf>
      <font>
        <sz val="10"/>
        <color auto="1"/>
      </font>
    </odxf>
    <ndxf>
      <font>
        <sz val="10"/>
        <color auto="1"/>
      </font>
    </ndxf>
  </rcc>
  <rfmt sheetId="3" sqref="A254:XFD254" start="0" length="0">
    <dxf>
      <alignment vertical="center" wrapText="1"/>
    </dxf>
  </rfmt>
  <rfmt sheetId="3" sqref="A255" start="0" length="0">
    <dxf>
      <font>
        <sz val="10"/>
        <color auto="1"/>
      </font>
    </dxf>
  </rfmt>
  <rfmt sheetId="3" sqref="B255" start="0" length="0">
    <dxf>
      <font>
        <sz val="10"/>
        <color auto="1"/>
      </font>
    </dxf>
  </rfmt>
  <rfmt sheetId="3" sqref="C255" start="0" length="0">
    <dxf>
      <font>
        <sz val="10"/>
        <color auto="1"/>
      </font>
    </dxf>
  </rfmt>
  <rfmt sheetId="3" sqref="D255" start="0" length="0">
    <dxf>
      <font>
        <sz val="10"/>
        <color auto="1"/>
      </font>
    </dxf>
  </rfmt>
  <rcc rId="14123" sId="3" odxf="1" dxf="1">
    <oc r="E255" t="inlineStr">
      <is>
        <t>NMĐMT TRUNG NAM</t>
      </is>
    </oc>
    <nc r="E255" t="inlineStr">
      <is>
        <t>NMĐMT THUẬN NAM ĐỨC LONG</t>
      </is>
    </nc>
    <odxf>
      <font>
        <sz val="10"/>
        <color auto="1"/>
      </font>
    </odxf>
    <ndxf>
      <font>
        <sz val="10"/>
        <color auto="1"/>
      </font>
    </ndxf>
  </rcc>
  <rfmt sheetId="3" sqref="F255" start="0" length="0">
    <dxf>
      <font>
        <sz val="10"/>
        <color auto="1"/>
      </font>
    </dxf>
  </rfmt>
  <rcc rId="14124" sId="3" odxf="1" dxf="1">
    <nc r="G25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125" sId="3" odxf="1" dxf="1">
    <nc r="H255">
      <v>142.30000000000001</v>
    </nc>
    <odxf>
      <font>
        <sz val="10"/>
        <color auto="1"/>
      </font>
    </odxf>
    <ndxf>
      <font>
        <sz val="10"/>
        <color auto="1"/>
      </font>
    </ndxf>
  </rcc>
  <rfmt sheetId="3" sqref="I255" start="0" length="0">
    <dxf>
      <font>
        <sz val="10"/>
        <color auto="1"/>
      </font>
    </dxf>
  </rfmt>
  <rcc rId="14126" sId="3" odxf="1" dxf="1">
    <nc r="J255">
      <v>0</v>
    </nc>
    <odxf>
      <font>
        <sz val="10"/>
        <color auto="1"/>
      </font>
    </odxf>
    <ndxf>
      <font>
        <sz val="10"/>
        <color auto="1"/>
      </font>
    </ndxf>
  </rcc>
  <rcc rId="14127" sId="3" odxf="1" dxf="1">
    <nc r="K255">
      <v>0</v>
    </nc>
    <odxf>
      <font>
        <sz val="10"/>
        <color auto="1"/>
      </font>
    </odxf>
    <ndxf>
      <font>
        <sz val="10"/>
        <color auto="1"/>
      </font>
    </ndxf>
  </rcc>
  <rcc rId="14128" sId="3" odxf="1" dxf="1">
    <nc r="L255">
      <v>0</v>
    </nc>
    <odxf>
      <font>
        <sz val="10"/>
        <color auto="1"/>
      </font>
    </odxf>
    <ndxf>
      <font>
        <sz val="10"/>
        <color auto="1"/>
      </font>
    </ndxf>
  </rcc>
  <rcc rId="14129" sId="3" odxf="1" dxf="1">
    <nc r="M255">
      <v>0</v>
    </nc>
    <odxf>
      <font>
        <sz val="10"/>
        <color auto="1"/>
      </font>
    </odxf>
    <ndxf>
      <font>
        <sz val="10"/>
        <color auto="1"/>
      </font>
    </ndxf>
  </rcc>
  <rcc rId="14130" sId="3" odxf="1" dxf="1">
    <nc r="N255">
      <v>0</v>
    </nc>
    <odxf>
      <font>
        <sz val="10"/>
        <color auto="1"/>
      </font>
    </odxf>
    <ndxf>
      <font>
        <sz val="10"/>
        <color auto="1"/>
      </font>
    </ndxf>
  </rcc>
  <rcc rId="14131" sId="3" odxf="1" dxf="1">
    <nc r="O255">
      <v>0</v>
    </nc>
    <odxf>
      <font>
        <sz val="10"/>
        <color auto="1"/>
      </font>
    </odxf>
    <ndxf>
      <font>
        <sz val="10"/>
        <color auto="1"/>
      </font>
    </ndxf>
  </rcc>
  <rcc rId="14132" sId="3" odxf="1" dxf="1">
    <nc r="P255">
      <v>0</v>
    </nc>
    <odxf>
      <font>
        <sz val="10"/>
        <color auto="1"/>
      </font>
    </odxf>
    <ndxf>
      <font>
        <sz val="10"/>
        <color auto="1"/>
      </font>
    </ndxf>
  </rcc>
  <rcc rId="14133" sId="3" odxf="1" dxf="1">
    <nc r="Q255">
      <v>0</v>
    </nc>
    <odxf>
      <font>
        <sz val="10"/>
        <color auto="1"/>
      </font>
    </odxf>
    <ndxf>
      <font>
        <sz val="10"/>
        <color auto="1"/>
      </font>
    </ndxf>
  </rcc>
  <rcc rId="14134" sId="3" odxf="1" dxf="1">
    <nc r="R255">
      <v>0</v>
    </nc>
    <odxf>
      <font>
        <sz val="10"/>
        <color auto="1"/>
      </font>
    </odxf>
    <ndxf>
      <font>
        <sz val="10"/>
        <color auto="1"/>
      </font>
    </ndxf>
  </rcc>
  <rcc rId="14135" sId="3" odxf="1" dxf="1">
    <nc r="S255">
      <v>0</v>
    </nc>
    <odxf>
      <font>
        <sz val="10"/>
        <color auto="1"/>
      </font>
    </odxf>
    <ndxf>
      <font>
        <sz val="10"/>
        <color auto="1"/>
      </font>
    </ndxf>
  </rcc>
  <rcc rId="14136" sId="3" odxf="1" dxf="1">
    <nc r="T255">
      <v>0</v>
    </nc>
    <odxf>
      <font>
        <sz val="10"/>
        <color auto="1"/>
      </font>
    </odxf>
    <ndxf>
      <font>
        <sz val="10"/>
        <color auto="1"/>
      </font>
    </ndxf>
  </rcc>
  <rcc rId="14137" sId="3" odxf="1" dxf="1">
    <nc r="U255">
      <v>0</v>
    </nc>
    <odxf>
      <font>
        <sz val="10"/>
        <color auto="1"/>
      </font>
    </odxf>
    <ndxf>
      <font>
        <sz val="10"/>
        <color auto="1"/>
      </font>
    </ndxf>
  </rcc>
  <rcc rId="14138" sId="3" odxf="1" dxf="1">
    <nc r="V255">
      <v>0.1</v>
    </nc>
    <odxf>
      <font>
        <sz val="10"/>
        <color auto="1"/>
      </font>
    </odxf>
    <ndxf>
      <font>
        <sz val="10"/>
        <color auto="1"/>
      </font>
    </ndxf>
  </rcc>
  <rcc rId="14139" sId="3" odxf="1" dxf="1">
    <nc r="W255">
      <v>0.5</v>
    </nc>
    <odxf>
      <font>
        <sz val="10"/>
        <color auto="1"/>
      </font>
    </odxf>
    <ndxf>
      <font>
        <sz val="10"/>
        <color auto="1"/>
      </font>
    </ndxf>
  </rcc>
  <rcc rId="14140" sId="3" odxf="1" dxf="1">
    <nc r="X255">
      <v>-2.1</v>
    </nc>
    <odxf>
      <font>
        <sz val="10"/>
        <color auto="1"/>
      </font>
    </odxf>
    <ndxf>
      <font>
        <sz val="10"/>
        <color auto="1"/>
      </font>
    </ndxf>
  </rcc>
  <rcc rId="14141" sId="3" odxf="1" dxf="1">
    <nc r="Y255">
      <v>0.4</v>
    </nc>
    <odxf>
      <font>
        <sz val="10"/>
        <color auto="1"/>
      </font>
    </odxf>
    <ndxf>
      <font>
        <sz val="10"/>
        <color auto="1"/>
      </font>
    </ndxf>
  </rcc>
  <rcc rId="14142" sId="3" odxf="1" dxf="1">
    <nc r="Z255">
      <v>3.1</v>
    </nc>
    <odxf>
      <font>
        <sz val="10"/>
        <color auto="1"/>
      </font>
    </odxf>
    <ndxf>
      <font>
        <sz val="10"/>
        <color auto="1"/>
      </font>
    </ndxf>
  </rcc>
  <rcc rId="14143" sId="3" odxf="1" dxf="1">
    <nc r="AA255">
      <v>1.9</v>
    </nc>
    <odxf>
      <font>
        <sz val="10"/>
        <color auto="1"/>
      </font>
    </odxf>
    <ndxf>
      <font>
        <sz val="10"/>
        <color auto="1"/>
      </font>
    </ndxf>
  </rcc>
  <rcc rId="14144" sId="3" odxf="1" dxf="1">
    <nc r="AB255">
      <v>3</v>
    </nc>
    <odxf>
      <font>
        <sz val="10"/>
        <color auto="1"/>
      </font>
    </odxf>
    <ndxf>
      <font>
        <sz val="10"/>
        <color auto="1"/>
      </font>
    </ndxf>
  </rcc>
  <rcc rId="14145" sId="3" odxf="1" dxf="1">
    <nc r="AC255">
      <v>3.9</v>
    </nc>
    <odxf>
      <font>
        <sz val="10"/>
        <color auto="1"/>
      </font>
    </odxf>
    <ndxf>
      <font>
        <sz val="10"/>
        <color auto="1"/>
      </font>
    </ndxf>
  </rcc>
  <rcc rId="14146" sId="3" odxf="1" dxf="1">
    <nc r="AD255">
      <v>3.7</v>
    </nc>
    <odxf>
      <font>
        <sz val="10"/>
        <color auto="1"/>
      </font>
    </odxf>
    <ndxf>
      <font>
        <sz val="10"/>
        <color auto="1"/>
      </font>
    </ndxf>
  </rcc>
  <rcc rId="14147" sId="3" odxf="1" dxf="1">
    <nc r="AE255">
      <v>2.6</v>
    </nc>
    <odxf>
      <font>
        <sz val="10"/>
        <color auto="1"/>
      </font>
    </odxf>
    <ndxf>
      <font>
        <sz val="10"/>
        <color auto="1"/>
      </font>
    </ndxf>
  </rcc>
  <rcc rId="14148" sId="3" odxf="1" dxf="1">
    <nc r="AF255">
      <v>2.6</v>
    </nc>
    <odxf>
      <font>
        <sz val="10"/>
        <color auto="1"/>
      </font>
    </odxf>
    <ndxf>
      <font>
        <sz val="10"/>
        <color auto="1"/>
      </font>
    </ndxf>
  </rcc>
  <rcc rId="14149" sId="3" odxf="1" dxf="1">
    <nc r="AG255">
      <v>1.3</v>
    </nc>
    <odxf>
      <font>
        <sz val="10"/>
        <color auto="1"/>
      </font>
    </odxf>
    <ndxf>
      <font>
        <sz val="10"/>
        <color auto="1"/>
      </font>
    </ndxf>
  </rcc>
  <rcc rId="14150" sId="3" odxf="1" dxf="1">
    <nc r="AH255">
      <v>-3.4</v>
    </nc>
    <odxf>
      <font>
        <sz val="10"/>
        <color auto="1"/>
      </font>
    </odxf>
    <ndxf>
      <font>
        <sz val="10"/>
        <color auto="1"/>
      </font>
    </ndxf>
  </rcc>
  <rcc rId="14151" sId="3" odxf="1" dxf="1">
    <nc r="AI255">
      <v>-0.8</v>
    </nc>
    <odxf>
      <font>
        <sz val="10"/>
        <color auto="1"/>
      </font>
    </odxf>
    <ndxf>
      <font>
        <sz val="10"/>
        <color auto="1"/>
      </font>
    </ndxf>
  </rcc>
  <rcc rId="14152" sId="3" odxf="1" dxf="1">
    <nc r="AJ255">
      <v>0.2</v>
    </nc>
    <odxf>
      <font>
        <sz val="10"/>
        <color auto="1"/>
      </font>
    </odxf>
    <ndxf>
      <font>
        <sz val="10"/>
        <color auto="1"/>
      </font>
    </ndxf>
  </rcc>
  <rcc rId="14153" sId="3" odxf="1" dxf="1">
    <nc r="AK255">
      <v>4.0999999999999996</v>
    </nc>
    <odxf>
      <font>
        <sz val="10"/>
        <color auto="1"/>
      </font>
    </odxf>
    <ndxf>
      <font>
        <sz val="10"/>
        <color auto="1"/>
      </font>
    </ndxf>
  </rcc>
  <rcc rId="14154" sId="3" odxf="1" dxf="1">
    <nc r="AL255">
      <v>6.7</v>
    </nc>
    <odxf>
      <font>
        <sz val="10"/>
        <color auto="1"/>
      </font>
    </odxf>
    <ndxf>
      <font>
        <sz val="10"/>
        <color auto="1"/>
      </font>
    </ndxf>
  </rcc>
  <rcc rId="14155" sId="3" odxf="1" dxf="1">
    <nc r="AM255">
      <v>1.1000000000000001</v>
    </nc>
    <odxf>
      <font>
        <sz val="10"/>
        <color auto="1"/>
      </font>
    </odxf>
    <ndxf>
      <font>
        <sz val="10"/>
        <color auto="1"/>
      </font>
    </ndxf>
  </rcc>
  <rcc rId="14156" sId="3" odxf="1" dxf="1">
    <nc r="AN255">
      <v>0.8</v>
    </nc>
    <odxf>
      <font>
        <sz val="10"/>
        <color auto="1"/>
      </font>
    </odxf>
    <ndxf>
      <font>
        <sz val="10"/>
        <color auto="1"/>
      </font>
    </ndxf>
  </rcc>
  <rcc rId="14157" sId="3" odxf="1" dxf="1">
    <nc r="AO255">
      <v>2.4</v>
    </nc>
    <odxf>
      <font>
        <sz val="10"/>
        <color auto="1"/>
      </font>
    </odxf>
    <ndxf>
      <font>
        <sz val="10"/>
        <color auto="1"/>
      </font>
    </ndxf>
  </rcc>
  <rcc rId="14158" sId="3" odxf="1" dxf="1">
    <nc r="AP255">
      <v>1.3</v>
    </nc>
    <odxf>
      <font>
        <sz val="10"/>
        <color auto="1"/>
      </font>
    </odxf>
    <ndxf>
      <font>
        <sz val="10"/>
        <color auto="1"/>
      </font>
    </ndxf>
  </rcc>
  <rcc rId="14159" sId="3" odxf="1" dxf="1">
    <nc r="AQ255">
      <v>0</v>
    </nc>
    <odxf>
      <font>
        <sz val="10"/>
        <color auto="1"/>
      </font>
    </odxf>
    <ndxf>
      <font>
        <sz val="10"/>
        <color auto="1"/>
      </font>
    </ndxf>
  </rcc>
  <rcc rId="14160" sId="3" odxf="1" dxf="1">
    <nc r="AR255">
      <v>0</v>
    </nc>
    <odxf>
      <font>
        <sz val="10"/>
        <color auto="1"/>
      </font>
    </odxf>
    <ndxf>
      <font>
        <sz val="10"/>
        <color auto="1"/>
      </font>
    </ndxf>
  </rcc>
  <rcc rId="14161" sId="3" odxf="1" dxf="1">
    <nc r="AS255">
      <v>0</v>
    </nc>
    <odxf>
      <font>
        <sz val="10"/>
        <color auto="1"/>
      </font>
    </odxf>
    <ndxf>
      <font>
        <sz val="10"/>
        <color auto="1"/>
      </font>
    </ndxf>
  </rcc>
  <rcc rId="14162" sId="3" odxf="1" dxf="1">
    <nc r="AT255">
      <v>0</v>
    </nc>
    <odxf>
      <font>
        <sz val="10"/>
        <color auto="1"/>
      </font>
    </odxf>
    <ndxf>
      <font>
        <sz val="10"/>
        <color auto="1"/>
      </font>
    </ndxf>
  </rcc>
  <rcc rId="14163" sId="3" odxf="1" dxf="1">
    <nc r="AU255">
      <v>0</v>
    </nc>
    <odxf>
      <font>
        <sz val="10"/>
        <color auto="1"/>
      </font>
    </odxf>
    <ndxf>
      <font>
        <sz val="10"/>
        <color auto="1"/>
      </font>
    </ndxf>
  </rcc>
  <rcc rId="14164" sId="3" odxf="1" dxf="1">
    <nc r="AV255">
      <v>0</v>
    </nc>
    <odxf>
      <font>
        <sz val="10"/>
        <color auto="1"/>
      </font>
    </odxf>
    <ndxf>
      <font>
        <sz val="10"/>
        <color auto="1"/>
      </font>
    </ndxf>
  </rcc>
  <rcc rId="14165" sId="3" odxf="1" dxf="1">
    <nc r="AW255">
      <v>0</v>
    </nc>
    <odxf>
      <font>
        <sz val="10"/>
        <color auto="1"/>
      </font>
    </odxf>
    <ndxf>
      <font>
        <sz val="10"/>
        <color auto="1"/>
      </font>
    </ndxf>
  </rcc>
  <rcc rId="14166" sId="3" odxf="1" dxf="1">
    <nc r="AX255">
      <v>0</v>
    </nc>
    <odxf>
      <font>
        <sz val="10"/>
        <color auto="1"/>
      </font>
    </odxf>
    <ndxf>
      <font>
        <sz val="10"/>
        <color auto="1"/>
      </font>
    </ndxf>
  </rcc>
  <rcc rId="14167" sId="3" odxf="1" dxf="1">
    <nc r="AY255">
      <v>0</v>
    </nc>
    <odxf>
      <font>
        <sz val="10"/>
        <color auto="1"/>
      </font>
    </odxf>
    <ndxf>
      <font>
        <sz val="10"/>
        <color auto="1"/>
      </font>
    </ndxf>
  </rcc>
  <rcc rId="14168" sId="3" odxf="1" dxf="1">
    <nc r="AZ255">
      <v>0</v>
    </nc>
    <odxf>
      <font>
        <sz val="10"/>
        <color auto="1"/>
      </font>
    </odxf>
    <ndxf>
      <font>
        <sz val="10"/>
        <color auto="1"/>
      </font>
    </ndxf>
  </rcc>
  <rcc rId="14169" sId="3" odxf="1" dxf="1">
    <nc r="BA2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170" sId="3" odxf="1" dxf="1">
    <nc r="BB255">
      <v>0</v>
    </nc>
    <odxf>
      <font>
        <sz val="10"/>
        <color auto="1"/>
      </font>
    </odxf>
    <ndxf>
      <font>
        <sz val="10"/>
        <color auto="1"/>
      </font>
    </ndxf>
  </rcc>
  <rcc rId="14171" sId="3" odxf="1" dxf="1">
    <nc r="BC2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172" sId="3" odxf="1" dxf="1">
    <nc r="BD255">
      <v>0</v>
    </nc>
    <odxf>
      <font>
        <sz val="10"/>
        <color auto="1"/>
      </font>
    </odxf>
    <ndxf>
      <font>
        <sz val="10"/>
        <color auto="1"/>
      </font>
    </ndxf>
  </rcc>
  <rcc rId="14173" sId="3" odxf="1" dxf="1">
    <nc r="BE2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174" sId="3" odxf="1" dxf="1">
    <nc r="BF255">
      <v>5.9</v>
    </nc>
    <odxf>
      <font>
        <sz val="10"/>
        <color auto="1"/>
      </font>
    </odxf>
    <ndxf>
      <font>
        <sz val="10"/>
        <color auto="1"/>
      </font>
    </ndxf>
  </rcc>
  <rcc rId="14175" sId="3" odxf="1" dxf="1">
    <nc r="BG255">
      <v>39</v>
    </nc>
    <odxf>
      <font>
        <sz val="10"/>
        <color auto="1"/>
      </font>
    </odxf>
    <ndxf>
      <font>
        <sz val="10"/>
        <color auto="1"/>
      </font>
    </ndxf>
  </rcc>
  <rcc rId="14176" sId="3" odxf="1" dxf="1">
    <nc r="BH255">
      <v>0</v>
    </nc>
    <odxf>
      <font>
        <sz val="10"/>
        <color auto="1"/>
      </font>
    </odxf>
    <ndxf>
      <font>
        <sz val="10"/>
        <color auto="1"/>
      </font>
    </ndxf>
  </rcc>
  <rfmt sheetId="3" sqref="A255:XFD255" start="0" length="0">
    <dxf>
      <alignment vertical="center" wrapText="1"/>
    </dxf>
  </rfmt>
  <rfmt sheetId="3" sqref="A256" start="0" length="0">
    <dxf>
      <font>
        <sz val="10"/>
        <color auto="1"/>
      </font>
    </dxf>
  </rfmt>
  <rfmt sheetId="3" sqref="B256" start="0" length="0">
    <dxf>
      <font>
        <sz val="10"/>
        <color auto="1"/>
      </font>
    </dxf>
  </rfmt>
  <rfmt sheetId="3" sqref="C256" start="0" length="0">
    <dxf>
      <font>
        <sz val="10"/>
        <color auto="1"/>
      </font>
    </dxf>
  </rfmt>
  <rfmt sheetId="3" sqref="D256" start="0" length="0">
    <dxf>
      <font>
        <sz val="10"/>
        <color auto="1"/>
      </font>
    </dxf>
  </rfmt>
  <rcc rId="14177" sId="3" odxf="1" dxf="1">
    <oc r="E256" t="inlineStr">
      <is>
        <t>NMĐMT XUÂN THIỆN THUẬN BẮC GD1</t>
      </is>
    </oc>
    <nc r="E256" t="inlineStr">
      <is>
        <t>NMĐMT TRUNG NAM</t>
      </is>
    </nc>
    <odxf>
      <font>
        <sz val="10"/>
        <color auto="1"/>
      </font>
    </odxf>
    <ndxf>
      <font>
        <sz val="10"/>
        <color auto="1"/>
      </font>
    </ndxf>
  </rcc>
  <rfmt sheetId="3" sqref="F256" start="0" length="0">
    <dxf>
      <font>
        <sz val="10"/>
        <color auto="1"/>
      </font>
    </dxf>
  </rfmt>
  <rcc rId="14178" sId="3" odxf="1" dxf="1">
    <nc r="G25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179" sId="3" odxf="1" dxf="1">
    <nc r="H256">
      <v>1100.5</v>
    </nc>
    <odxf>
      <font>
        <sz val="10"/>
        <color auto="1"/>
      </font>
    </odxf>
    <ndxf>
      <font>
        <sz val="10"/>
        <color auto="1"/>
      </font>
    </ndxf>
  </rcc>
  <rfmt sheetId="3" sqref="I256" start="0" length="0">
    <dxf>
      <font>
        <sz val="10"/>
        <color auto="1"/>
      </font>
    </dxf>
  </rfmt>
  <rcc rId="14180" sId="3" odxf="1" dxf="1">
    <nc r="J256">
      <v>0.4</v>
    </nc>
    <odxf>
      <font>
        <sz val="10"/>
        <color auto="1"/>
      </font>
    </odxf>
    <ndxf>
      <font>
        <sz val="10"/>
        <color auto="1"/>
      </font>
    </ndxf>
  </rcc>
  <rcc rId="14181" sId="3" odxf="1" dxf="1">
    <nc r="K256">
      <v>0.4</v>
    </nc>
    <odxf>
      <font>
        <sz val="10"/>
        <color auto="1"/>
      </font>
    </odxf>
    <ndxf>
      <font>
        <sz val="10"/>
        <color auto="1"/>
      </font>
    </ndxf>
  </rcc>
  <rcc rId="14182" sId="3" odxf="1" dxf="1">
    <nc r="L256">
      <v>0.4</v>
    </nc>
    <odxf>
      <font>
        <sz val="10"/>
        <color auto="1"/>
      </font>
    </odxf>
    <ndxf>
      <font>
        <sz val="10"/>
        <color auto="1"/>
      </font>
    </ndxf>
  </rcc>
  <rcc rId="14183" sId="3" odxf="1" dxf="1">
    <nc r="M256">
      <v>0.4</v>
    </nc>
    <odxf>
      <font>
        <sz val="10"/>
        <color auto="1"/>
      </font>
    </odxf>
    <ndxf>
      <font>
        <sz val="10"/>
        <color auto="1"/>
      </font>
    </ndxf>
  </rcc>
  <rcc rId="14184" sId="3" odxf="1" dxf="1">
    <nc r="N256">
      <v>0.4</v>
    </nc>
    <odxf>
      <font>
        <sz val="10"/>
        <color auto="1"/>
      </font>
    </odxf>
    <ndxf>
      <font>
        <sz val="10"/>
        <color auto="1"/>
      </font>
    </ndxf>
  </rcc>
  <rcc rId="14185" sId="3" odxf="1" dxf="1">
    <nc r="O256">
      <v>0.4</v>
    </nc>
    <odxf>
      <font>
        <sz val="10"/>
        <color auto="1"/>
      </font>
    </odxf>
    <ndxf>
      <font>
        <sz val="10"/>
        <color auto="1"/>
      </font>
    </ndxf>
  </rcc>
  <rcc rId="14186" sId="3" odxf="1" dxf="1">
    <nc r="P256">
      <v>0.4</v>
    </nc>
    <odxf>
      <font>
        <sz val="10"/>
        <color auto="1"/>
      </font>
    </odxf>
    <ndxf>
      <font>
        <sz val="10"/>
        <color auto="1"/>
      </font>
    </ndxf>
  </rcc>
  <rcc rId="14187" sId="3" odxf="1" dxf="1">
    <nc r="Q256">
      <v>0.4</v>
    </nc>
    <odxf>
      <font>
        <sz val="10"/>
        <color auto="1"/>
      </font>
    </odxf>
    <ndxf>
      <font>
        <sz val="10"/>
        <color auto="1"/>
      </font>
    </ndxf>
  </rcc>
  <rcc rId="14188" sId="3" odxf="1" dxf="1">
    <nc r="R256">
      <v>0.4</v>
    </nc>
    <odxf>
      <font>
        <sz val="10"/>
        <color auto="1"/>
      </font>
    </odxf>
    <ndxf>
      <font>
        <sz val="10"/>
        <color auto="1"/>
      </font>
    </ndxf>
  </rcc>
  <rcc rId="14189" sId="3" odxf="1" dxf="1">
    <nc r="S256">
      <v>0.4</v>
    </nc>
    <odxf>
      <font>
        <sz val="10"/>
        <color auto="1"/>
      </font>
    </odxf>
    <ndxf>
      <font>
        <sz val="10"/>
        <color auto="1"/>
      </font>
    </ndxf>
  </rcc>
  <rcc rId="14190" sId="3" odxf="1" dxf="1">
    <nc r="T256">
      <v>0.4</v>
    </nc>
    <odxf>
      <font>
        <sz val="10"/>
        <color auto="1"/>
      </font>
    </odxf>
    <ndxf>
      <font>
        <sz val="10"/>
        <color auto="1"/>
      </font>
    </ndxf>
  </rcc>
  <rcc rId="14191" sId="3" odxf="1" dxf="1">
    <nc r="U256">
      <v>13.3</v>
    </nc>
    <odxf>
      <font>
        <sz val="10"/>
        <color auto="1"/>
      </font>
    </odxf>
    <ndxf>
      <font>
        <sz val="10"/>
        <color auto="1"/>
      </font>
    </ndxf>
  </rcc>
  <rcc rId="14192" sId="3" odxf="1" dxf="1">
    <nc r="V256">
      <v>36.799999999999997</v>
    </nc>
    <odxf>
      <font>
        <sz val="10"/>
        <color auto="1"/>
      </font>
    </odxf>
    <ndxf>
      <font>
        <sz val="10"/>
        <color auto="1"/>
      </font>
    </ndxf>
  </rcc>
  <rcc rId="14193" sId="3" odxf="1" dxf="1">
    <nc r="W256">
      <v>35.9</v>
    </nc>
    <odxf>
      <font>
        <sz val="10"/>
        <color auto="1"/>
      </font>
    </odxf>
    <ndxf>
      <font>
        <sz val="10"/>
        <color auto="1"/>
      </font>
    </ndxf>
  </rcc>
  <rcc rId="14194" sId="3" odxf="1" dxf="1">
    <nc r="X256">
      <v>26</v>
    </nc>
    <odxf>
      <font>
        <sz val="10"/>
        <color auto="1"/>
      </font>
    </odxf>
    <ndxf>
      <font>
        <sz val="10"/>
        <color auto="1"/>
      </font>
    </ndxf>
  </rcc>
  <rcc rId="14195" sId="3" odxf="1" dxf="1">
    <nc r="Y256">
      <v>107.4</v>
    </nc>
    <odxf>
      <font>
        <sz val="10"/>
        <color auto="1"/>
      </font>
    </odxf>
    <ndxf>
      <font>
        <sz val="10"/>
        <color auto="1"/>
      </font>
    </ndxf>
  </rcc>
  <rcc rId="14196" sId="3" odxf="1" dxf="1">
    <nc r="Z256">
      <v>131.4</v>
    </nc>
    <odxf>
      <font>
        <sz val="10"/>
        <color auto="1"/>
      </font>
    </odxf>
    <ndxf>
      <font>
        <sz val="10"/>
        <color auto="1"/>
      </font>
    </ndxf>
  </rcc>
  <rcc rId="14197" sId="3" odxf="1" dxf="1">
    <nc r="AA256">
      <v>149.9</v>
    </nc>
    <odxf>
      <font>
        <sz val="10"/>
        <color auto="1"/>
      </font>
    </odxf>
    <ndxf>
      <font>
        <sz val="10"/>
        <color auto="1"/>
      </font>
    </ndxf>
  </rcc>
  <rcc rId="14198" sId="3" odxf="1" dxf="1">
    <nc r="AB256">
      <v>161.9</v>
    </nc>
    <odxf>
      <font>
        <sz val="10"/>
        <color auto="1"/>
      </font>
    </odxf>
    <ndxf>
      <font>
        <sz val="10"/>
        <color auto="1"/>
      </font>
    </ndxf>
  </rcc>
  <rcc rId="14199" sId="3" odxf="1" dxf="1">
    <nc r="AC256">
      <v>155</v>
    </nc>
    <odxf>
      <font>
        <sz val="10"/>
        <color auto="1"/>
      </font>
    </odxf>
    <ndxf>
      <font>
        <sz val="10"/>
        <color auto="1"/>
      </font>
    </ndxf>
  </rcc>
  <rcc rId="14200" sId="3" odxf="1" dxf="1">
    <nc r="AD256">
      <v>143.80000000000001</v>
    </nc>
    <odxf>
      <font>
        <sz val="10"/>
        <color auto="1"/>
      </font>
    </odxf>
    <ndxf>
      <font>
        <sz val="10"/>
        <color auto="1"/>
      </font>
    </ndxf>
  </rcc>
  <rcc rId="14201" sId="3" odxf="1" dxf="1">
    <nc r="AE256">
      <v>170.7</v>
    </nc>
    <odxf>
      <font>
        <sz val="10"/>
        <color auto="1"/>
      </font>
    </odxf>
    <ndxf>
      <font>
        <sz val="10"/>
        <color auto="1"/>
      </font>
    </ndxf>
  </rcc>
  <rcc rId="14202" sId="3" odxf="1" dxf="1">
    <nc r="AF256">
      <v>120</v>
    </nc>
    <odxf>
      <font>
        <sz val="10"/>
        <color auto="1"/>
      </font>
    </odxf>
    <ndxf>
      <font>
        <sz val="10"/>
        <color auto="1"/>
      </font>
    </ndxf>
  </rcc>
  <rcc rId="14203" sId="3" odxf="1" dxf="1">
    <nc r="AG256">
      <v>115.6</v>
    </nc>
    <odxf>
      <font>
        <sz val="10"/>
        <color auto="1"/>
      </font>
    </odxf>
    <ndxf>
      <font>
        <sz val="10"/>
        <color auto="1"/>
      </font>
    </ndxf>
  </rcc>
  <rcc rId="14204" sId="3" odxf="1" dxf="1">
    <nc r="AH256">
      <v>173.4</v>
    </nc>
    <odxf>
      <font>
        <sz val="10"/>
        <color auto="1"/>
      </font>
    </odxf>
    <ndxf>
      <font>
        <sz val="10"/>
        <color auto="1"/>
      </font>
    </ndxf>
  </rcc>
  <rcc rId="14205" sId="3" odxf="1" dxf="1">
    <nc r="AI256">
      <v>154</v>
    </nc>
    <odxf>
      <font>
        <sz val="10"/>
        <color auto="1"/>
      </font>
    </odxf>
    <ndxf>
      <font>
        <sz val="10"/>
        <color auto="1"/>
      </font>
    </ndxf>
  </rcc>
  <rcc rId="14206" sId="3" odxf="1" dxf="1">
    <nc r="AJ256">
      <v>170.7</v>
    </nc>
    <odxf>
      <font>
        <sz val="10"/>
        <color auto="1"/>
      </font>
    </odxf>
    <ndxf>
      <font>
        <sz val="10"/>
        <color auto="1"/>
      </font>
    </ndxf>
  </rcc>
  <rcc rId="14207" sId="3" odxf="1" dxf="1">
    <nc r="AK256">
      <v>136.30000000000001</v>
    </nc>
    <odxf>
      <font>
        <sz val="10"/>
        <color auto="1"/>
      </font>
    </odxf>
    <ndxf>
      <font>
        <sz val="10"/>
        <color auto="1"/>
      </font>
    </ndxf>
  </rcc>
  <rcc rId="14208" sId="3" odxf="1" dxf="1">
    <nc r="AL256">
      <v>126.3</v>
    </nc>
    <odxf>
      <font>
        <sz val="10"/>
        <color auto="1"/>
      </font>
    </odxf>
    <ndxf>
      <font>
        <sz val="10"/>
        <color auto="1"/>
      </font>
    </ndxf>
  </rcc>
  <rcc rId="14209" sId="3" odxf="1" dxf="1">
    <nc r="AM256">
      <v>90.9</v>
    </nc>
    <odxf>
      <font>
        <sz val="10"/>
        <color auto="1"/>
      </font>
    </odxf>
    <ndxf>
      <font>
        <sz val="10"/>
        <color auto="1"/>
      </font>
    </ndxf>
  </rcc>
  <rcc rId="14210" sId="3" odxf="1" dxf="1">
    <nc r="AN256">
      <v>38.799999999999997</v>
    </nc>
    <odxf>
      <font>
        <sz val="10"/>
        <color auto="1"/>
      </font>
    </odxf>
    <ndxf>
      <font>
        <sz val="10"/>
        <color auto="1"/>
      </font>
    </ndxf>
  </rcc>
  <rcc rId="14211" sId="3" odxf="1" dxf="1">
    <nc r="AO256">
      <v>46.5</v>
    </nc>
    <odxf>
      <font>
        <sz val="10"/>
        <color auto="1"/>
      </font>
    </odxf>
    <ndxf>
      <font>
        <sz val="10"/>
        <color auto="1"/>
      </font>
    </ndxf>
  </rcc>
  <rcc rId="14212" sId="3" odxf="1" dxf="1">
    <nc r="AP256">
      <v>22</v>
    </nc>
    <odxf>
      <font>
        <sz val="10"/>
        <color auto="1"/>
      </font>
    </odxf>
    <ndxf>
      <font>
        <sz val="10"/>
        <color auto="1"/>
      </font>
    </ndxf>
  </rcc>
  <rcc rId="14213" sId="3" odxf="1" dxf="1">
    <nc r="AQ256">
      <v>9.1999999999999993</v>
    </nc>
    <odxf>
      <font>
        <sz val="10"/>
        <color auto="1"/>
      </font>
    </odxf>
    <ndxf>
      <font>
        <sz val="10"/>
        <color auto="1"/>
      </font>
    </ndxf>
  </rcc>
  <rcc rId="14214" sId="3" odxf="1" dxf="1">
    <nc r="AR256">
      <v>0.4</v>
    </nc>
    <odxf>
      <font>
        <sz val="10"/>
        <color auto="1"/>
      </font>
    </odxf>
    <ndxf>
      <font>
        <sz val="10"/>
        <color auto="1"/>
      </font>
    </ndxf>
  </rcc>
  <rcc rId="14215" sId="3" odxf="1" dxf="1">
    <nc r="AS256">
      <v>0.4</v>
    </nc>
    <odxf>
      <font>
        <sz val="10"/>
        <color auto="1"/>
      </font>
    </odxf>
    <ndxf>
      <font>
        <sz val="10"/>
        <color auto="1"/>
      </font>
    </ndxf>
  </rcc>
  <rcc rId="14216" sId="3" odxf="1" dxf="1">
    <nc r="AT256">
      <v>0.4</v>
    </nc>
    <odxf>
      <font>
        <sz val="10"/>
        <color auto="1"/>
      </font>
    </odxf>
    <ndxf>
      <font>
        <sz val="10"/>
        <color auto="1"/>
      </font>
    </ndxf>
  </rcc>
  <rcc rId="14217" sId="3" odxf="1" dxf="1">
    <nc r="AU256">
      <v>0.4</v>
    </nc>
    <odxf>
      <font>
        <sz val="10"/>
        <color auto="1"/>
      </font>
    </odxf>
    <ndxf>
      <font>
        <sz val="10"/>
        <color auto="1"/>
      </font>
    </ndxf>
  </rcc>
  <rcc rId="14218" sId="3" odxf="1" dxf="1">
    <nc r="AV256">
      <v>0.4</v>
    </nc>
    <odxf>
      <font>
        <sz val="10"/>
        <color auto="1"/>
      </font>
    </odxf>
    <ndxf>
      <font>
        <sz val="10"/>
        <color auto="1"/>
      </font>
    </ndxf>
  </rcc>
  <rcc rId="14219" sId="3" odxf="1" dxf="1">
    <nc r="AW256">
      <v>0.4</v>
    </nc>
    <odxf>
      <font>
        <sz val="10"/>
        <color auto="1"/>
      </font>
    </odxf>
    <ndxf>
      <font>
        <sz val="10"/>
        <color auto="1"/>
      </font>
    </ndxf>
  </rcc>
  <rcc rId="14220" sId="3" odxf="1" dxf="1">
    <nc r="AX256">
      <v>0.4</v>
    </nc>
    <odxf>
      <font>
        <sz val="10"/>
        <color auto="1"/>
      </font>
    </odxf>
    <ndxf>
      <font>
        <sz val="10"/>
        <color auto="1"/>
      </font>
    </ndxf>
  </rcc>
  <rcc rId="14221" sId="3" odxf="1" dxf="1">
    <nc r="AY256">
      <v>0.4</v>
    </nc>
    <odxf>
      <font>
        <sz val="10"/>
        <color auto="1"/>
      </font>
    </odxf>
    <ndxf>
      <font>
        <sz val="10"/>
        <color auto="1"/>
      </font>
    </ndxf>
  </rcc>
  <rcc rId="14222" sId="3" odxf="1" dxf="1">
    <nc r="AZ256">
      <v>0.4</v>
    </nc>
    <odxf>
      <font>
        <sz val="10"/>
        <color auto="1"/>
      </font>
    </odxf>
    <ndxf>
      <font>
        <sz val="10"/>
        <color auto="1"/>
      </font>
    </ndxf>
  </rcc>
  <rcc rId="14223" sId="3" odxf="1" dxf="1">
    <nc r="BA2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224" sId="3" odxf="1" dxf="1">
    <nc r="BB256">
      <v>0.4</v>
    </nc>
    <odxf>
      <font>
        <sz val="10"/>
        <color auto="1"/>
      </font>
    </odxf>
    <ndxf>
      <font>
        <sz val="10"/>
        <color auto="1"/>
      </font>
    </ndxf>
  </rcc>
  <rcc rId="14225" sId="3" odxf="1" dxf="1">
    <nc r="BC2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226" sId="3" odxf="1" dxf="1">
    <nc r="BD256">
      <v>0.4</v>
    </nc>
    <odxf>
      <font>
        <sz val="10"/>
        <color auto="1"/>
      </font>
    </odxf>
    <ndxf>
      <font>
        <sz val="10"/>
        <color auto="1"/>
      </font>
    </ndxf>
  </rcc>
  <rcc rId="14227" sId="3" odxf="1" dxf="1">
    <nc r="BE2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228" sId="3" odxf="1" dxf="1">
    <nc r="BF256">
      <v>45.9</v>
    </nc>
    <odxf>
      <font>
        <sz val="10"/>
        <color auto="1"/>
      </font>
    </odxf>
    <ndxf>
      <font>
        <sz val="10"/>
        <color auto="1"/>
      </font>
    </ndxf>
  </rcc>
  <rcc rId="14229" sId="3" odxf="1" dxf="1">
    <nc r="BG256">
      <v>181.1</v>
    </nc>
    <odxf>
      <font>
        <sz val="10"/>
        <color auto="1"/>
      </font>
    </odxf>
    <ndxf>
      <font>
        <sz val="10"/>
        <color auto="1"/>
      </font>
    </ndxf>
  </rcc>
  <rcc rId="14230" sId="3" odxf="1" dxf="1">
    <nc r="BH256">
      <v>0.4</v>
    </nc>
    <odxf>
      <font>
        <sz val="10"/>
        <color auto="1"/>
      </font>
    </odxf>
    <ndxf>
      <font>
        <sz val="10"/>
        <color auto="1"/>
      </font>
    </ndxf>
  </rcc>
  <rfmt sheetId="3" sqref="A256:XFD256" start="0" length="0">
    <dxf>
      <alignment vertical="center" wrapText="1"/>
    </dxf>
  </rfmt>
  <rfmt sheetId="3" sqref="A257" start="0" length="0">
    <dxf>
      <font>
        <sz val="10"/>
        <color auto="1"/>
      </font>
    </dxf>
  </rfmt>
  <rfmt sheetId="3" sqref="B257" start="0" length="0">
    <dxf>
      <font>
        <sz val="10"/>
        <color auto="1"/>
      </font>
    </dxf>
  </rfmt>
  <rfmt sheetId="3" sqref="C257" start="0" length="0">
    <dxf>
      <font>
        <sz val="10"/>
        <color auto="1"/>
      </font>
    </dxf>
  </rfmt>
  <rfmt sheetId="3" sqref="D257" start="0" length="0">
    <dxf>
      <font>
        <sz val="10"/>
        <color auto="1"/>
      </font>
    </dxf>
  </rfmt>
  <rcc rId="14231" sId="3" odxf="1" dxf="1">
    <oc r="E257" t="inlineStr">
      <is>
        <t>NMĐMT XUÂN THIỆN THUẬN BẮC GD1</t>
      </is>
    </oc>
    <nc r="E257" t="inlineStr">
      <is>
        <t>NMĐMT TRUNG NAM</t>
      </is>
    </nc>
    <odxf>
      <font>
        <sz val="10"/>
        <color auto="1"/>
      </font>
    </odxf>
    <ndxf>
      <font>
        <sz val="10"/>
        <color auto="1"/>
      </font>
    </ndxf>
  </rcc>
  <rfmt sheetId="3" sqref="F257" start="0" length="0">
    <dxf>
      <font>
        <sz val="10"/>
        <color auto="1"/>
      </font>
    </dxf>
  </rfmt>
  <rcc rId="14232" sId="3" odxf="1" dxf="1">
    <nc r="G25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233" sId="3" odxf="1" dxf="1">
    <nc r="H257">
      <v>1100.5</v>
    </nc>
    <odxf>
      <font>
        <sz val="10"/>
        <color auto="1"/>
      </font>
    </odxf>
    <ndxf>
      <font>
        <sz val="10"/>
        <color auto="1"/>
      </font>
    </ndxf>
  </rcc>
  <rfmt sheetId="3" sqref="I257" start="0" length="0">
    <dxf>
      <font>
        <sz val="10"/>
        <color auto="1"/>
      </font>
    </dxf>
  </rfmt>
  <rcc rId="14234" sId="3" odxf="1" dxf="1">
    <nc r="J257">
      <v>1.9</v>
    </nc>
    <odxf>
      <font>
        <sz val="10"/>
        <color auto="1"/>
      </font>
    </odxf>
    <ndxf>
      <font>
        <sz val="10"/>
        <color auto="1"/>
      </font>
    </ndxf>
  </rcc>
  <rcc rId="14235" sId="3" odxf="1" dxf="1">
    <nc r="K257">
      <v>1.9</v>
    </nc>
    <odxf>
      <font>
        <sz val="10"/>
        <color auto="1"/>
      </font>
    </odxf>
    <ndxf>
      <font>
        <sz val="10"/>
        <color auto="1"/>
      </font>
    </ndxf>
  </rcc>
  <rcc rId="14236" sId="3" odxf="1" dxf="1">
    <nc r="L257">
      <v>1.9</v>
    </nc>
    <odxf>
      <font>
        <sz val="10"/>
        <color auto="1"/>
      </font>
    </odxf>
    <ndxf>
      <font>
        <sz val="10"/>
        <color auto="1"/>
      </font>
    </ndxf>
  </rcc>
  <rcc rId="14237" sId="3" odxf="1" dxf="1">
    <nc r="M257">
      <v>1.9</v>
    </nc>
    <odxf>
      <font>
        <sz val="10"/>
        <color auto="1"/>
      </font>
    </odxf>
    <ndxf>
      <font>
        <sz val="10"/>
        <color auto="1"/>
      </font>
    </ndxf>
  </rcc>
  <rcc rId="14238" sId="3" odxf="1" dxf="1">
    <nc r="N257">
      <v>1.9</v>
    </nc>
    <odxf>
      <font>
        <sz val="10"/>
        <color auto="1"/>
      </font>
    </odxf>
    <ndxf>
      <font>
        <sz val="10"/>
        <color auto="1"/>
      </font>
    </ndxf>
  </rcc>
  <rcc rId="14239" sId="3" odxf="1" dxf="1">
    <nc r="O257">
      <v>1.9</v>
    </nc>
    <odxf>
      <font>
        <sz val="10"/>
        <color auto="1"/>
      </font>
    </odxf>
    <ndxf>
      <font>
        <sz val="10"/>
        <color auto="1"/>
      </font>
    </ndxf>
  </rcc>
  <rcc rId="14240" sId="3" odxf="1" dxf="1">
    <nc r="P257">
      <v>1.9</v>
    </nc>
    <odxf>
      <font>
        <sz val="10"/>
        <color auto="1"/>
      </font>
    </odxf>
    <ndxf>
      <font>
        <sz val="10"/>
        <color auto="1"/>
      </font>
    </ndxf>
  </rcc>
  <rcc rId="14241" sId="3" odxf="1" dxf="1">
    <nc r="Q257">
      <v>1.9</v>
    </nc>
    <odxf>
      <font>
        <sz val="10"/>
        <color auto="1"/>
      </font>
    </odxf>
    <ndxf>
      <font>
        <sz val="10"/>
        <color auto="1"/>
      </font>
    </ndxf>
  </rcc>
  <rcc rId="14242" sId="3" odxf="1" dxf="1">
    <nc r="R257">
      <v>1.9</v>
    </nc>
    <odxf>
      <font>
        <sz val="10"/>
        <color auto="1"/>
      </font>
    </odxf>
    <ndxf>
      <font>
        <sz val="10"/>
        <color auto="1"/>
      </font>
    </ndxf>
  </rcc>
  <rcc rId="14243" sId="3" odxf="1" dxf="1">
    <nc r="S257">
      <v>1.9</v>
    </nc>
    <odxf>
      <font>
        <sz val="10"/>
        <color auto="1"/>
      </font>
    </odxf>
    <ndxf>
      <font>
        <sz val="10"/>
        <color auto="1"/>
      </font>
    </ndxf>
  </rcc>
  <rcc rId="14244" sId="3" odxf="1" dxf="1">
    <nc r="T257">
      <v>1.9</v>
    </nc>
    <odxf>
      <font>
        <sz val="10"/>
        <color auto="1"/>
      </font>
    </odxf>
    <ndxf>
      <font>
        <sz val="10"/>
        <color auto="1"/>
      </font>
    </ndxf>
  </rcc>
  <rcc rId="14245" sId="3" odxf="1" dxf="1">
    <nc r="U257">
      <v>2.1</v>
    </nc>
    <odxf>
      <font>
        <sz val="10"/>
        <color auto="1"/>
      </font>
    </odxf>
    <ndxf>
      <font>
        <sz val="10"/>
        <color auto="1"/>
      </font>
    </ndxf>
  </rcc>
  <rcc rId="14246" sId="3" odxf="1" dxf="1">
    <nc r="V257">
      <v>2.1</v>
    </nc>
    <odxf>
      <font>
        <sz val="10"/>
        <color auto="1"/>
      </font>
    </odxf>
    <ndxf>
      <font>
        <sz val="10"/>
        <color auto="1"/>
      </font>
    </ndxf>
  </rcc>
  <rcc rId="14247" sId="3" odxf="1" dxf="1">
    <nc r="W257">
      <v>2.4</v>
    </nc>
    <odxf>
      <font>
        <sz val="10"/>
        <color auto="1"/>
      </font>
    </odxf>
    <ndxf>
      <font>
        <sz val="10"/>
        <color auto="1"/>
      </font>
    </ndxf>
  </rcc>
  <rcc rId="14248" sId="3" odxf="1" dxf="1">
    <nc r="X257">
      <v>2.2999999999999998</v>
    </nc>
    <odxf>
      <font>
        <sz val="10"/>
        <color auto="1"/>
      </font>
    </odxf>
    <ndxf>
      <font>
        <sz val="10"/>
        <color auto="1"/>
      </font>
    </ndxf>
  </rcc>
  <rcc rId="14249" sId="3" odxf="1" dxf="1">
    <nc r="Y257">
      <v>-3.1</v>
    </nc>
    <odxf>
      <font>
        <sz val="10"/>
        <color auto="1"/>
      </font>
    </odxf>
    <ndxf>
      <font>
        <sz val="10"/>
        <color auto="1"/>
      </font>
    </ndxf>
  </rcc>
  <rcc rId="14250" sId="3" odxf="1" dxf="1">
    <nc r="Z257">
      <v>-13.4</v>
    </nc>
    <odxf>
      <font>
        <sz val="10"/>
        <color auto="1"/>
      </font>
    </odxf>
    <ndxf>
      <font>
        <sz val="10"/>
        <color auto="1"/>
      </font>
    </ndxf>
  </rcc>
  <rcc rId="14251" sId="3" odxf="1" dxf="1">
    <nc r="AA257">
      <v>-17.5</v>
    </nc>
    <odxf>
      <font>
        <sz val="10"/>
        <color auto="1"/>
      </font>
    </odxf>
    <ndxf>
      <font>
        <sz val="10"/>
        <color auto="1"/>
      </font>
    </ndxf>
  </rcc>
  <rcc rId="14252" sId="3" odxf="1" dxf="1">
    <nc r="AB257">
      <v>-20.2</v>
    </nc>
    <odxf>
      <font>
        <sz val="10"/>
        <color auto="1"/>
      </font>
    </odxf>
    <ndxf>
      <font>
        <sz val="10"/>
        <color auto="1"/>
      </font>
    </ndxf>
  </rcc>
  <rcc rId="14253" sId="3" odxf="1" dxf="1">
    <nc r="AC257">
      <v>-20.2</v>
    </nc>
    <odxf>
      <font>
        <sz val="10"/>
        <color auto="1"/>
      </font>
    </odxf>
    <ndxf>
      <font>
        <sz val="10"/>
        <color auto="1"/>
      </font>
    </ndxf>
  </rcc>
  <rcc rId="14254" sId="3" odxf="1" dxf="1">
    <nc r="AD257">
      <v>-15.7</v>
    </nc>
    <odxf>
      <font>
        <sz val="10"/>
        <color auto="1"/>
      </font>
    </odxf>
    <ndxf>
      <font>
        <sz val="10"/>
        <color auto="1"/>
      </font>
    </ndxf>
  </rcc>
  <rcc rId="14255" sId="3" odxf="1" dxf="1">
    <nc r="AE257">
      <v>-18.899999999999999</v>
    </nc>
    <odxf>
      <font>
        <sz val="10"/>
        <color auto="1"/>
      </font>
    </odxf>
    <ndxf>
      <font>
        <sz val="10"/>
        <color auto="1"/>
      </font>
    </ndxf>
  </rcc>
  <rcc rId="14256" sId="3" odxf="1" dxf="1">
    <nc r="AF257">
      <v>-4.9000000000000004</v>
    </nc>
    <odxf>
      <font>
        <sz val="10"/>
        <color auto="1"/>
      </font>
    </odxf>
    <ndxf>
      <font>
        <sz val="10"/>
        <color auto="1"/>
      </font>
    </ndxf>
  </rcc>
  <rcc rId="14257" sId="3" odxf="1" dxf="1">
    <nc r="AG257">
      <v>-4.8</v>
    </nc>
    <odxf>
      <font>
        <sz val="10"/>
        <color auto="1"/>
      </font>
    </odxf>
    <ndxf>
      <font>
        <sz val="10"/>
        <color auto="1"/>
      </font>
    </ndxf>
  </rcc>
  <rcc rId="14258" sId="3" odxf="1" dxf="1">
    <nc r="AH257">
      <v>-20.8</v>
    </nc>
    <odxf>
      <font>
        <sz val="10"/>
        <color auto="1"/>
      </font>
    </odxf>
    <ndxf>
      <font>
        <sz val="10"/>
        <color auto="1"/>
      </font>
    </ndxf>
  </rcc>
  <rcc rId="14259" sId="3" odxf="1" dxf="1">
    <nc r="AI257">
      <v>-19.3</v>
    </nc>
    <odxf>
      <font>
        <sz val="10"/>
        <color auto="1"/>
      </font>
    </odxf>
    <ndxf>
      <font>
        <sz val="10"/>
        <color auto="1"/>
      </font>
    </ndxf>
  </rcc>
  <rcc rId="14260" sId="3" odxf="1" dxf="1">
    <nc r="AJ257">
      <v>-23.7</v>
    </nc>
    <odxf>
      <font>
        <sz val="10"/>
        <color auto="1"/>
      </font>
    </odxf>
    <ndxf>
      <font>
        <sz val="10"/>
        <color auto="1"/>
      </font>
    </ndxf>
  </rcc>
  <rcc rId="14261" sId="3" odxf="1" dxf="1">
    <nc r="AK257">
      <v>-14.1</v>
    </nc>
    <odxf>
      <font>
        <sz val="10"/>
        <color auto="1"/>
      </font>
    </odxf>
    <ndxf>
      <font>
        <sz val="10"/>
        <color auto="1"/>
      </font>
    </ndxf>
  </rcc>
  <rcc rId="14262" sId="3" odxf="1" dxf="1">
    <nc r="AL257">
      <v>-12.1</v>
    </nc>
    <odxf>
      <font>
        <sz val="10"/>
        <color auto="1"/>
      </font>
    </odxf>
    <ndxf>
      <font>
        <sz val="10"/>
        <color auto="1"/>
      </font>
    </ndxf>
  </rcc>
  <rcc rId="14263" sId="3" odxf="1" dxf="1">
    <nc r="AM257">
      <v>-0.4</v>
    </nc>
    <odxf>
      <font>
        <sz val="10"/>
        <color auto="1"/>
      </font>
    </odxf>
    <ndxf>
      <font>
        <sz val="10"/>
        <color auto="1"/>
      </font>
    </ndxf>
  </rcc>
  <rcc rId="14264" sId="3" odxf="1" dxf="1">
    <nc r="AN257">
      <v>2.4</v>
    </nc>
    <odxf>
      <font>
        <sz val="10"/>
        <color auto="1"/>
      </font>
    </odxf>
    <ndxf>
      <font>
        <sz val="10"/>
        <color auto="1"/>
      </font>
    </ndxf>
  </rcc>
  <rcc rId="14265" sId="3" odxf="1" dxf="1">
    <nc r="AO257">
      <v>1.8</v>
    </nc>
    <odxf>
      <font>
        <sz val="10"/>
        <color auto="1"/>
      </font>
    </odxf>
    <ndxf>
      <font>
        <sz val="10"/>
        <color auto="1"/>
      </font>
    </ndxf>
  </rcc>
  <rcc rId="14266" sId="3" odxf="1" dxf="1">
    <nc r="AP257">
      <v>2.2999999999999998</v>
    </nc>
    <odxf>
      <font>
        <sz val="10"/>
        <color auto="1"/>
      </font>
    </odxf>
    <ndxf>
      <font>
        <sz val="10"/>
        <color auto="1"/>
      </font>
    </ndxf>
  </rcc>
  <rcc rId="14267" sId="3" odxf="1" dxf="1">
    <nc r="AQ257">
      <v>2.2000000000000002</v>
    </nc>
    <odxf>
      <font>
        <sz val="10"/>
        <color auto="1"/>
      </font>
    </odxf>
    <ndxf>
      <font>
        <sz val="10"/>
        <color auto="1"/>
      </font>
    </ndxf>
  </rcc>
  <rcc rId="14268" sId="3" odxf="1" dxf="1">
    <nc r="AR257">
      <v>2</v>
    </nc>
    <odxf>
      <font>
        <sz val="10"/>
        <color auto="1"/>
      </font>
    </odxf>
    <ndxf>
      <font>
        <sz val="10"/>
        <color auto="1"/>
      </font>
    </ndxf>
  </rcc>
  <rcc rId="14269" sId="3" odxf="1" dxf="1">
    <nc r="AS257">
      <v>1.7</v>
    </nc>
    <odxf>
      <font>
        <sz val="10"/>
        <color auto="1"/>
      </font>
    </odxf>
    <ndxf>
      <font>
        <sz val="10"/>
        <color auto="1"/>
      </font>
    </ndxf>
  </rcc>
  <rcc rId="14270" sId="3" odxf="1" dxf="1">
    <nc r="AT257">
      <v>1.7</v>
    </nc>
    <odxf>
      <font>
        <sz val="10"/>
        <color auto="1"/>
      </font>
    </odxf>
    <ndxf>
      <font>
        <sz val="10"/>
        <color auto="1"/>
      </font>
    </ndxf>
  </rcc>
  <rcc rId="14271" sId="3" odxf="1" dxf="1">
    <nc r="AU257">
      <v>1.7</v>
    </nc>
    <odxf>
      <font>
        <sz val="10"/>
        <color auto="1"/>
      </font>
    </odxf>
    <ndxf>
      <font>
        <sz val="10"/>
        <color auto="1"/>
      </font>
    </ndxf>
  </rcc>
  <rcc rId="14272" sId="3" odxf="1" dxf="1">
    <nc r="AV257">
      <v>1.7</v>
    </nc>
    <odxf>
      <font>
        <sz val="10"/>
        <color auto="1"/>
      </font>
    </odxf>
    <ndxf>
      <font>
        <sz val="10"/>
        <color auto="1"/>
      </font>
    </ndxf>
  </rcc>
  <rcc rId="14273" sId="3" odxf="1" dxf="1">
    <nc r="AW257">
      <v>1.7</v>
    </nc>
    <odxf>
      <font>
        <sz val="10"/>
        <color auto="1"/>
      </font>
    </odxf>
    <ndxf>
      <font>
        <sz val="10"/>
        <color auto="1"/>
      </font>
    </ndxf>
  </rcc>
  <rcc rId="14274" sId="3" odxf="1" dxf="1">
    <nc r="AX257">
      <v>1.8</v>
    </nc>
    <odxf>
      <font>
        <sz val="10"/>
        <color auto="1"/>
      </font>
    </odxf>
    <ndxf>
      <font>
        <sz val="10"/>
        <color auto="1"/>
      </font>
    </ndxf>
  </rcc>
  <rcc rId="14275" sId="3" odxf="1" dxf="1">
    <nc r="AY257">
      <v>1.9</v>
    </nc>
    <odxf>
      <font>
        <sz val="10"/>
        <color auto="1"/>
      </font>
    </odxf>
    <ndxf>
      <font>
        <sz val="10"/>
        <color auto="1"/>
      </font>
    </ndxf>
  </rcc>
  <rcc rId="14276" sId="3" odxf="1" dxf="1">
    <nc r="AZ257">
      <v>1.9</v>
    </nc>
    <odxf>
      <font>
        <sz val="10"/>
        <color auto="1"/>
      </font>
    </odxf>
    <ndxf>
      <font>
        <sz val="10"/>
        <color auto="1"/>
      </font>
    </ndxf>
  </rcc>
  <rcc rId="14277" sId="3" odxf="1" dxf="1">
    <nc r="BA2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278" sId="3" odxf="1" dxf="1">
    <nc r="BB257">
      <v>1.9</v>
    </nc>
    <odxf>
      <font>
        <sz val="10"/>
        <color auto="1"/>
      </font>
    </odxf>
    <ndxf>
      <font>
        <sz val="10"/>
        <color auto="1"/>
      </font>
    </ndxf>
  </rcc>
  <rcc rId="14279" sId="3" odxf="1" dxf="1">
    <nc r="BC2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280" sId="3" odxf="1" dxf="1">
    <nc r="BD257">
      <v>1.9</v>
    </nc>
    <odxf>
      <font>
        <sz val="10"/>
        <color auto="1"/>
      </font>
    </odxf>
    <ndxf>
      <font>
        <sz val="10"/>
        <color auto="1"/>
      </font>
    </ndxf>
  </rcc>
  <rcc rId="14281" sId="3" odxf="1" dxf="1">
    <nc r="BE2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282" sId="3" odxf="1" dxf="1">
    <nc r="BF257">
      <v>45.9</v>
    </nc>
    <odxf>
      <font>
        <sz val="10"/>
        <color auto="1"/>
      </font>
    </odxf>
    <ndxf>
      <font>
        <sz val="10"/>
        <color auto="1"/>
      </font>
    </ndxf>
  </rcc>
  <rcc rId="14283" sId="3" odxf="1" dxf="1">
    <nc r="BG257">
      <v>181.1</v>
    </nc>
    <odxf>
      <font>
        <sz val="10"/>
        <color auto="1"/>
      </font>
    </odxf>
    <ndxf>
      <font>
        <sz val="10"/>
        <color auto="1"/>
      </font>
    </ndxf>
  </rcc>
  <rcc rId="14284" sId="3" odxf="1" dxf="1">
    <nc r="BH257">
      <v>0.4</v>
    </nc>
    <odxf>
      <font>
        <sz val="10"/>
        <color auto="1"/>
      </font>
    </odxf>
    <ndxf>
      <font>
        <sz val="10"/>
        <color auto="1"/>
      </font>
    </ndxf>
  </rcc>
  <rfmt sheetId="3" sqref="A257:XFD257" start="0" length="0">
    <dxf>
      <alignment vertical="center" wrapText="1"/>
    </dxf>
  </rfmt>
  <rfmt sheetId="3" sqref="A258" start="0" length="0">
    <dxf>
      <font>
        <sz val="10"/>
        <color auto="1"/>
      </font>
    </dxf>
  </rfmt>
  <rfmt sheetId="3" sqref="B258" start="0" length="0">
    <dxf>
      <font>
        <sz val="10"/>
        <color auto="1"/>
      </font>
    </dxf>
  </rfmt>
  <rfmt sheetId="3" sqref="C258" start="0" length="0">
    <dxf>
      <font>
        <sz val="10"/>
        <color auto="1"/>
      </font>
    </dxf>
  </rfmt>
  <rfmt sheetId="3" sqref="D258" start="0" length="0">
    <dxf>
      <font>
        <sz val="10"/>
        <color auto="1"/>
      </font>
    </dxf>
  </rfmt>
  <rcc rId="14285" sId="3" odxf="1" dxf="1">
    <oc r="E258" t="inlineStr">
      <is>
        <t>NMĐMT XUÂN THIỆN THUẬN BẮC GD2</t>
      </is>
    </oc>
    <nc r="E258" t="inlineStr">
      <is>
        <t>NMĐMT XUÂN THIỆN THUẬN BẮC GD1</t>
      </is>
    </nc>
    <odxf>
      <font>
        <sz val="10"/>
        <color auto="1"/>
      </font>
    </odxf>
    <ndxf>
      <font>
        <sz val="10"/>
        <color auto="1"/>
      </font>
    </ndxf>
  </rcc>
  <rfmt sheetId="3" sqref="F258" start="0" length="0">
    <dxf>
      <font>
        <sz val="10"/>
        <color auto="1"/>
      </font>
    </dxf>
  </rfmt>
  <rcc rId="14286" sId="3" odxf="1" dxf="1">
    <nc r="G25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287" sId="3" odxf="1" dxf="1">
    <nc r="H258">
      <v>938.1</v>
    </nc>
    <odxf>
      <font>
        <sz val="10"/>
        <color auto="1"/>
      </font>
    </odxf>
    <ndxf>
      <font>
        <sz val="10"/>
        <color auto="1"/>
      </font>
    </ndxf>
  </rcc>
  <rfmt sheetId="3" sqref="I258" start="0" length="0">
    <dxf>
      <font>
        <sz val="10"/>
        <color auto="1"/>
      </font>
    </dxf>
  </rfmt>
  <rcc rId="14288" sId="3" odxf="1" dxf="1">
    <nc r="J258">
      <v>0.1</v>
    </nc>
    <odxf>
      <font>
        <sz val="10"/>
        <color auto="1"/>
      </font>
    </odxf>
    <ndxf>
      <font>
        <sz val="10"/>
        <color auto="1"/>
      </font>
    </ndxf>
  </rcc>
  <rcc rId="14289" sId="3" odxf="1" dxf="1">
    <nc r="K258">
      <v>0.1</v>
    </nc>
    <odxf>
      <font>
        <sz val="10"/>
        <color auto="1"/>
      </font>
    </odxf>
    <ndxf>
      <font>
        <sz val="10"/>
        <color auto="1"/>
      </font>
    </ndxf>
  </rcc>
  <rcc rId="14290" sId="3" odxf="1" dxf="1">
    <nc r="L258">
      <v>0.1</v>
    </nc>
    <odxf>
      <font>
        <sz val="10"/>
        <color auto="1"/>
      </font>
    </odxf>
    <ndxf>
      <font>
        <sz val="10"/>
        <color auto="1"/>
      </font>
    </ndxf>
  </rcc>
  <rcc rId="14291" sId="3" odxf="1" dxf="1">
    <nc r="M258">
      <v>0.1</v>
    </nc>
    <odxf>
      <font>
        <sz val="10"/>
        <color auto="1"/>
      </font>
    </odxf>
    <ndxf>
      <font>
        <sz val="10"/>
        <color auto="1"/>
      </font>
    </ndxf>
  </rcc>
  <rcc rId="14292" sId="3" odxf="1" dxf="1">
    <nc r="N258">
      <v>0.1</v>
    </nc>
    <odxf>
      <font>
        <sz val="10"/>
        <color auto="1"/>
      </font>
    </odxf>
    <ndxf>
      <font>
        <sz val="10"/>
        <color auto="1"/>
      </font>
    </ndxf>
  </rcc>
  <rcc rId="14293" sId="3" odxf="1" dxf="1">
    <nc r="O258">
      <v>0.1</v>
    </nc>
    <odxf>
      <font>
        <sz val="10"/>
        <color auto="1"/>
      </font>
    </odxf>
    <ndxf>
      <font>
        <sz val="10"/>
        <color auto="1"/>
      </font>
    </ndxf>
  </rcc>
  <rcc rId="14294" sId="3" odxf="1" dxf="1">
    <nc r="P258">
      <v>0.1</v>
    </nc>
    <odxf>
      <font>
        <sz val="10"/>
        <color auto="1"/>
      </font>
    </odxf>
    <ndxf>
      <font>
        <sz val="10"/>
        <color auto="1"/>
      </font>
    </ndxf>
  </rcc>
  <rcc rId="14295" sId="3" odxf="1" dxf="1">
    <nc r="Q258">
      <v>0.1</v>
    </nc>
    <odxf>
      <font>
        <sz val="10"/>
        <color auto="1"/>
      </font>
    </odxf>
    <ndxf>
      <font>
        <sz val="10"/>
        <color auto="1"/>
      </font>
    </ndxf>
  </rcc>
  <rcc rId="14296" sId="3" odxf="1" dxf="1">
    <nc r="R258">
      <v>0.1</v>
    </nc>
    <odxf>
      <font>
        <sz val="10"/>
        <color auto="1"/>
      </font>
    </odxf>
    <ndxf>
      <font>
        <sz val="10"/>
        <color auto="1"/>
      </font>
    </ndxf>
  </rcc>
  <rcc rId="14297" sId="3" odxf="1" dxf="1">
    <nc r="S258">
      <v>0.1</v>
    </nc>
    <odxf>
      <font>
        <sz val="10"/>
        <color auto="1"/>
      </font>
    </odxf>
    <ndxf>
      <font>
        <sz val="10"/>
        <color auto="1"/>
      </font>
    </ndxf>
  </rcc>
  <rcc rId="14298" sId="3" odxf="1" dxf="1">
    <nc r="T258">
      <v>0.1</v>
    </nc>
    <odxf>
      <font>
        <sz val="10"/>
        <color auto="1"/>
      </font>
    </odxf>
    <ndxf>
      <font>
        <sz val="10"/>
        <color auto="1"/>
      </font>
    </ndxf>
  </rcc>
  <rcc rId="14299" sId="3" odxf="1" dxf="1">
    <nc r="U258">
      <v>7.9</v>
    </nc>
    <odxf>
      <font>
        <sz val="10"/>
        <color auto="1"/>
      </font>
    </odxf>
    <ndxf>
      <font>
        <sz val="10"/>
        <color auto="1"/>
      </font>
    </ndxf>
  </rcc>
  <rcc rId="14300" sId="3" odxf="1" dxf="1">
    <nc r="V258">
      <v>15.4</v>
    </nc>
    <odxf>
      <font>
        <sz val="10"/>
        <color auto="1"/>
      </font>
    </odxf>
    <ndxf>
      <font>
        <sz val="10"/>
        <color auto="1"/>
      </font>
    </ndxf>
  </rcc>
  <rcc rId="14301" sId="3" odxf="1" dxf="1">
    <nc r="W258">
      <v>39.799999999999997</v>
    </nc>
    <odxf>
      <font>
        <sz val="10"/>
        <color auto="1"/>
      </font>
    </odxf>
    <ndxf>
      <font>
        <sz val="10"/>
        <color auto="1"/>
      </font>
    </ndxf>
  </rcc>
  <rcc rId="14302" sId="3" odxf="1" dxf="1">
    <nc r="X258">
      <v>39.799999999999997</v>
    </nc>
    <odxf>
      <font>
        <sz val="10"/>
        <color auto="1"/>
      </font>
    </odxf>
    <ndxf>
      <font>
        <sz val="10"/>
        <color auto="1"/>
      </font>
    </ndxf>
  </rcc>
  <rcc rId="14303" sId="3" odxf="1" dxf="1">
    <nc r="Y258">
      <v>39.799999999999997</v>
    </nc>
    <odxf>
      <font>
        <sz val="10"/>
        <color auto="1"/>
      </font>
    </odxf>
    <ndxf>
      <font>
        <sz val="10"/>
        <color auto="1"/>
      </font>
    </ndxf>
  </rcc>
  <rcc rId="14304" sId="3" odxf="1" dxf="1">
    <nc r="Z258">
      <v>81.2</v>
    </nc>
    <odxf>
      <font>
        <sz val="10"/>
        <color auto="1"/>
      </font>
    </odxf>
    <ndxf>
      <font>
        <sz val="10"/>
        <color auto="1"/>
      </font>
    </ndxf>
  </rcc>
  <rcc rId="14305" sId="3" odxf="1" dxf="1">
    <nc r="AA258">
      <v>90.6</v>
    </nc>
    <odxf>
      <font>
        <sz val="10"/>
        <color auto="1"/>
      </font>
    </odxf>
    <ndxf>
      <font>
        <sz val="10"/>
        <color auto="1"/>
      </font>
    </ndxf>
  </rcc>
  <rcc rId="14306" sId="3" odxf="1" dxf="1">
    <nc r="AB258">
      <v>105.6</v>
    </nc>
    <odxf>
      <font>
        <sz val="10"/>
        <color auto="1"/>
      </font>
    </odxf>
    <ndxf>
      <font>
        <sz val="10"/>
        <color auto="1"/>
      </font>
    </ndxf>
  </rcc>
  <rcc rId="14307" sId="3" odxf="1" dxf="1">
    <nc r="AC258">
      <v>115.4</v>
    </nc>
    <odxf>
      <font>
        <sz val="10"/>
        <color auto="1"/>
      </font>
    </odxf>
    <ndxf>
      <font>
        <sz val="10"/>
        <color auto="1"/>
      </font>
    </ndxf>
  </rcc>
  <rcc rId="14308" sId="3" odxf="1" dxf="1">
    <nc r="AD258">
      <v>115.4</v>
    </nc>
    <odxf>
      <font>
        <sz val="10"/>
        <color auto="1"/>
      </font>
    </odxf>
    <ndxf>
      <font>
        <sz val="10"/>
        <color auto="1"/>
      </font>
    </ndxf>
  </rcc>
  <rcc rId="14309" sId="3" odxf="1" dxf="1">
    <nc r="AE258">
      <v>84</v>
    </nc>
    <odxf>
      <font>
        <sz val="10"/>
        <color auto="1"/>
      </font>
    </odxf>
    <ndxf>
      <font>
        <sz val="10"/>
        <color auto="1"/>
      </font>
    </ndxf>
  </rcc>
  <rcc rId="14310" sId="3" odxf="1" dxf="1">
    <nc r="AF258">
      <v>97.9</v>
    </nc>
    <odxf>
      <font>
        <sz val="10"/>
        <color auto="1"/>
      </font>
    </odxf>
    <ndxf>
      <font>
        <sz val="10"/>
        <color auto="1"/>
      </font>
    </ndxf>
  </rcc>
  <rcc rId="14311" sId="3" odxf="1" dxf="1">
    <nc r="AG258">
      <v>97.9</v>
    </nc>
    <odxf>
      <font>
        <sz val="10"/>
        <color auto="1"/>
      </font>
    </odxf>
    <ndxf>
      <font>
        <sz val="10"/>
        <color auto="1"/>
      </font>
    </ndxf>
  </rcc>
  <rcc rId="14312" sId="3" odxf="1" dxf="1">
    <nc r="AH258">
      <v>122.4</v>
    </nc>
    <odxf>
      <font>
        <sz val="10"/>
        <color auto="1"/>
      </font>
    </odxf>
    <ndxf>
      <font>
        <sz val="10"/>
        <color auto="1"/>
      </font>
    </ndxf>
  </rcc>
  <rcc rId="14313" sId="3" odxf="1" dxf="1">
    <nc r="AI258">
      <v>99.6</v>
    </nc>
    <odxf>
      <font>
        <sz val="10"/>
        <color auto="1"/>
      </font>
    </odxf>
    <ndxf>
      <font>
        <sz val="10"/>
        <color auto="1"/>
      </font>
    </ndxf>
  </rcc>
  <rcc rId="14314" sId="3" odxf="1" dxf="1">
    <nc r="AJ258">
      <v>92.9</v>
    </nc>
    <odxf>
      <font>
        <sz val="10"/>
        <color auto="1"/>
      </font>
    </odxf>
    <ndxf>
      <font>
        <sz val="10"/>
        <color auto="1"/>
      </font>
    </ndxf>
  </rcc>
  <rcc rId="14315" sId="3" odxf="1" dxf="1">
    <nc r="AK258">
      <v>92.9</v>
    </nc>
    <odxf>
      <font>
        <sz val="10"/>
        <color auto="1"/>
      </font>
    </odxf>
    <ndxf>
      <font>
        <sz val="10"/>
        <color auto="1"/>
      </font>
    </ndxf>
  </rcc>
  <rcc rId="14316" sId="3" odxf="1" dxf="1">
    <nc r="AL258">
      <v>92.9</v>
    </nc>
    <odxf>
      <font>
        <sz val="10"/>
        <color auto="1"/>
      </font>
    </odxf>
    <ndxf>
      <font>
        <sz val="10"/>
        <color auto="1"/>
      </font>
    </ndxf>
  </rcc>
  <rcc rId="14317" sId="3" odxf="1" dxf="1">
    <nc r="AM258">
      <v>95.2</v>
    </nc>
    <odxf>
      <font>
        <sz val="10"/>
        <color auto="1"/>
      </font>
    </odxf>
    <ndxf>
      <font>
        <sz val="10"/>
        <color auto="1"/>
      </font>
    </ndxf>
  </rcc>
  <rcc rId="14318" sId="3" odxf="1" dxf="1">
    <nc r="AN258">
      <v>95.2</v>
    </nc>
    <odxf>
      <font>
        <sz val="10"/>
        <color auto="1"/>
      </font>
    </odxf>
    <ndxf>
      <font>
        <sz val="10"/>
        <color auto="1"/>
      </font>
    </ndxf>
  </rcc>
  <rcc rId="14319" sId="3" odxf="1" dxf="1">
    <nc r="AO258">
      <v>95.2</v>
    </nc>
    <odxf>
      <font>
        <sz val="10"/>
        <color auto="1"/>
      </font>
    </odxf>
    <ndxf>
      <font>
        <sz val="10"/>
        <color auto="1"/>
      </font>
    </ndxf>
  </rcc>
  <rcc rId="14320" sId="3" odxf="1" dxf="1">
    <nc r="AP258">
      <v>95.2</v>
    </nc>
    <odxf>
      <font>
        <sz val="10"/>
        <color auto="1"/>
      </font>
    </odxf>
    <ndxf>
      <font>
        <sz val="10"/>
        <color auto="1"/>
      </font>
    </ndxf>
  </rcc>
  <rcc rId="14321" sId="3" odxf="1" dxf="1">
    <nc r="AQ258">
      <v>95.2</v>
    </nc>
    <odxf>
      <font>
        <sz val="10"/>
        <color auto="1"/>
      </font>
    </odxf>
    <ndxf>
      <font>
        <sz val="10"/>
        <color auto="1"/>
      </font>
    </ndxf>
  </rcc>
  <rcc rId="14322" sId="3" odxf="1" dxf="1">
    <nc r="AR258">
      <v>0.5</v>
    </nc>
    <odxf>
      <font>
        <sz val="10"/>
        <color auto="1"/>
      </font>
    </odxf>
    <ndxf>
      <font>
        <sz val="10"/>
        <color auto="1"/>
      </font>
    </ndxf>
  </rcc>
  <rcc rId="14323" sId="3" odxf="1" dxf="1">
    <nc r="AS258">
      <v>0.1</v>
    </nc>
    <odxf>
      <font>
        <sz val="10"/>
        <color auto="1"/>
      </font>
    </odxf>
    <ndxf>
      <font>
        <sz val="10"/>
        <color auto="1"/>
      </font>
    </ndxf>
  </rcc>
  <rcc rId="14324" sId="3" odxf="1" dxf="1">
    <nc r="AT258">
      <v>0.1</v>
    </nc>
    <odxf>
      <font>
        <sz val="10"/>
        <color auto="1"/>
      </font>
    </odxf>
    <ndxf>
      <font>
        <sz val="10"/>
        <color auto="1"/>
      </font>
    </ndxf>
  </rcc>
  <rcc rId="14325" sId="3" odxf="1" dxf="1">
    <nc r="AU258">
      <v>0.1</v>
    </nc>
    <odxf>
      <font>
        <sz val="10"/>
        <color auto="1"/>
      </font>
    </odxf>
    <ndxf>
      <font>
        <sz val="10"/>
        <color auto="1"/>
      </font>
    </ndxf>
  </rcc>
  <rcc rId="14326" sId="3" odxf="1" dxf="1">
    <nc r="AV258">
      <v>0.1</v>
    </nc>
    <odxf>
      <font>
        <sz val="10"/>
        <color auto="1"/>
      </font>
    </odxf>
    <ndxf>
      <font>
        <sz val="10"/>
        <color auto="1"/>
      </font>
    </ndxf>
  </rcc>
  <rcc rId="14327" sId="3" odxf="1" dxf="1">
    <nc r="AW258">
      <v>0.1</v>
    </nc>
    <odxf>
      <font>
        <sz val="10"/>
        <color auto="1"/>
      </font>
    </odxf>
    <ndxf>
      <font>
        <sz val="10"/>
        <color auto="1"/>
      </font>
    </ndxf>
  </rcc>
  <rcc rId="14328" sId="3" odxf="1" dxf="1">
    <nc r="AX258">
      <v>0.1</v>
    </nc>
    <odxf>
      <font>
        <sz val="10"/>
        <color auto="1"/>
      </font>
    </odxf>
    <ndxf>
      <font>
        <sz val="10"/>
        <color auto="1"/>
      </font>
    </ndxf>
  </rcc>
  <rcc rId="14329" sId="3" odxf="1" dxf="1">
    <nc r="AY258">
      <v>0.1</v>
    </nc>
    <odxf>
      <font>
        <sz val="10"/>
        <color auto="1"/>
      </font>
    </odxf>
    <ndxf>
      <font>
        <sz val="10"/>
        <color auto="1"/>
      </font>
    </ndxf>
  </rcc>
  <rcc rId="14330" sId="3" odxf="1" dxf="1">
    <nc r="AZ258">
      <v>0.1</v>
    </nc>
    <odxf>
      <font>
        <sz val="10"/>
        <color auto="1"/>
      </font>
    </odxf>
    <ndxf>
      <font>
        <sz val="10"/>
        <color auto="1"/>
      </font>
    </ndxf>
  </rcc>
  <rcc rId="14331" sId="3" odxf="1" dxf="1">
    <nc r="BA2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332" sId="3" odxf="1" dxf="1">
    <nc r="BB258">
      <v>0.1</v>
    </nc>
    <odxf>
      <font>
        <sz val="10"/>
        <color auto="1"/>
      </font>
    </odxf>
    <ndxf>
      <font>
        <sz val="10"/>
        <color auto="1"/>
      </font>
    </ndxf>
  </rcc>
  <rcc rId="14333" sId="3" odxf="1" dxf="1">
    <nc r="BC2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334" sId="3" odxf="1" dxf="1">
    <nc r="BD258">
      <v>0.1</v>
    </nc>
    <odxf>
      <font>
        <sz val="10"/>
        <color auto="1"/>
      </font>
    </odxf>
    <ndxf>
      <font>
        <sz val="10"/>
        <color auto="1"/>
      </font>
    </ndxf>
  </rcc>
  <rcc rId="14335" sId="3" odxf="1" dxf="1">
    <nc r="BE2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336" sId="3" odxf="1" dxf="1">
    <nc r="BF258">
      <v>39.1</v>
    </nc>
    <odxf>
      <font>
        <sz val="10"/>
        <color auto="1"/>
      </font>
    </odxf>
    <ndxf>
      <font>
        <sz val="10"/>
        <color auto="1"/>
      </font>
    </ndxf>
  </rcc>
  <rcc rId="14337" sId="3" odxf="1" dxf="1">
    <nc r="BG258">
      <v>122.4</v>
    </nc>
    <odxf>
      <font>
        <sz val="10"/>
        <color auto="1"/>
      </font>
    </odxf>
    <ndxf>
      <font>
        <sz val="10"/>
        <color auto="1"/>
      </font>
    </ndxf>
  </rcc>
  <rcc rId="14338" sId="3" odxf="1" dxf="1">
    <nc r="BH258">
      <v>0.1</v>
    </nc>
    <odxf>
      <font>
        <sz val="10"/>
        <color auto="1"/>
      </font>
    </odxf>
    <ndxf>
      <font>
        <sz val="10"/>
        <color auto="1"/>
      </font>
    </ndxf>
  </rcc>
  <rfmt sheetId="3" sqref="A258:XFD258" start="0" length="0">
    <dxf>
      <alignment vertical="center" wrapText="1"/>
    </dxf>
  </rfmt>
  <rfmt sheetId="3" sqref="A259" start="0" length="0">
    <dxf>
      <font>
        <sz val="10"/>
        <color auto="1"/>
      </font>
    </dxf>
  </rfmt>
  <rfmt sheetId="3" sqref="B259" start="0" length="0">
    <dxf>
      <font>
        <sz val="10"/>
        <color auto="1"/>
      </font>
    </dxf>
  </rfmt>
  <rfmt sheetId="3" sqref="C259" start="0" length="0">
    <dxf>
      <font>
        <sz val="10"/>
        <color auto="1"/>
      </font>
    </dxf>
  </rfmt>
  <rfmt sheetId="3" sqref="D259" start="0" length="0">
    <dxf>
      <font>
        <sz val="10"/>
        <color auto="1"/>
      </font>
    </dxf>
  </rfmt>
  <rcc rId="14339" sId="3" odxf="1" dxf="1">
    <oc r="E259" t="inlineStr">
      <is>
        <t>NMĐMT XUÂN THIỆN THUẬN BẮC GD2</t>
      </is>
    </oc>
    <nc r="E259" t="inlineStr">
      <is>
        <t>NMĐMT XUÂN THIỆN THUẬN BẮC GD1</t>
      </is>
    </nc>
    <odxf>
      <font>
        <sz val="10"/>
        <color auto="1"/>
      </font>
    </odxf>
    <ndxf>
      <font>
        <sz val="10"/>
        <color auto="1"/>
      </font>
    </ndxf>
  </rcc>
  <rfmt sheetId="3" sqref="F259" start="0" length="0">
    <dxf>
      <font>
        <sz val="10"/>
        <color auto="1"/>
      </font>
    </dxf>
  </rfmt>
  <rcc rId="14340" sId="3" odxf="1" dxf="1">
    <nc r="G25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341" sId="3" odxf="1" dxf="1">
    <nc r="H259">
      <v>938.1</v>
    </nc>
    <odxf>
      <font>
        <sz val="10"/>
        <color auto="1"/>
      </font>
    </odxf>
    <ndxf>
      <font>
        <sz val="10"/>
        <color auto="1"/>
      </font>
    </ndxf>
  </rcc>
  <rfmt sheetId="3" sqref="I259" start="0" length="0">
    <dxf>
      <font>
        <sz val="10"/>
        <color auto="1"/>
      </font>
    </dxf>
  </rfmt>
  <rcc rId="14342" sId="3" odxf="1" dxf="1">
    <nc r="J259">
      <v>0</v>
    </nc>
    <odxf>
      <font>
        <sz val="10"/>
        <color auto="1"/>
      </font>
    </odxf>
    <ndxf>
      <font>
        <sz val="10"/>
        <color auto="1"/>
      </font>
    </ndxf>
  </rcc>
  <rcc rId="14343" sId="3" odxf="1" dxf="1">
    <nc r="K259">
      <v>0</v>
    </nc>
    <odxf>
      <font>
        <sz val="10"/>
        <color auto="1"/>
      </font>
    </odxf>
    <ndxf>
      <font>
        <sz val="10"/>
        <color auto="1"/>
      </font>
    </ndxf>
  </rcc>
  <rcc rId="14344" sId="3" odxf="1" dxf="1">
    <nc r="L259">
      <v>0</v>
    </nc>
    <odxf>
      <font>
        <sz val="10"/>
        <color auto="1"/>
      </font>
    </odxf>
    <ndxf>
      <font>
        <sz val="10"/>
        <color auto="1"/>
      </font>
    </ndxf>
  </rcc>
  <rcc rId="14345" sId="3" odxf="1" dxf="1">
    <nc r="M259">
      <v>0</v>
    </nc>
    <odxf>
      <font>
        <sz val="10"/>
        <color auto="1"/>
      </font>
    </odxf>
    <ndxf>
      <font>
        <sz val="10"/>
        <color auto="1"/>
      </font>
    </ndxf>
  </rcc>
  <rcc rId="14346" sId="3" odxf="1" dxf="1">
    <nc r="N259">
      <v>0</v>
    </nc>
    <odxf>
      <font>
        <sz val="10"/>
        <color auto="1"/>
      </font>
    </odxf>
    <ndxf>
      <font>
        <sz val="10"/>
        <color auto="1"/>
      </font>
    </ndxf>
  </rcc>
  <rcc rId="14347" sId="3" odxf="1" dxf="1">
    <nc r="O259">
      <v>0</v>
    </nc>
    <odxf>
      <font>
        <sz val="10"/>
        <color auto="1"/>
      </font>
    </odxf>
    <ndxf>
      <font>
        <sz val="10"/>
        <color auto="1"/>
      </font>
    </ndxf>
  </rcc>
  <rcc rId="14348" sId="3" odxf="1" dxf="1">
    <nc r="P259">
      <v>0</v>
    </nc>
    <odxf>
      <font>
        <sz val="10"/>
        <color auto="1"/>
      </font>
    </odxf>
    <ndxf>
      <font>
        <sz val="10"/>
        <color auto="1"/>
      </font>
    </ndxf>
  </rcc>
  <rcc rId="14349" sId="3" odxf="1" dxf="1">
    <nc r="Q259">
      <v>0</v>
    </nc>
    <odxf>
      <font>
        <sz val="10"/>
        <color auto="1"/>
      </font>
    </odxf>
    <ndxf>
      <font>
        <sz val="10"/>
        <color auto="1"/>
      </font>
    </ndxf>
  </rcc>
  <rcc rId="14350" sId="3" odxf="1" dxf="1">
    <nc r="R259">
      <v>0</v>
    </nc>
    <odxf>
      <font>
        <sz val="10"/>
        <color auto="1"/>
      </font>
    </odxf>
    <ndxf>
      <font>
        <sz val="10"/>
        <color auto="1"/>
      </font>
    </ndxf>
  </rcc>
  <rcc rId="14351" sId="3" odxf="1" dxf="1">
    <nc r="S259">
      <v>0</v>
    </nc>
    <odxf>
      <font>
        <sz val="10"/>
        <color auto="1"/>
      </font>
    </odxf>
    <ndxf>
      <font>
        <sz val="10"/>
        <color auto="1"/>
      </font>
    </ndxf>
  </rcc>
  <rcc rId="14352" sId="3" odxf="1" dxf="1">
    <nc r="T259">
      <v>0</v>
    </nc>
    <odxf>
      <font>
        <sz val="10"/>
        <color auto="1"/>
      </font>
    </odxf>
    <ndxf>
      <font>
        <sz val="10"/>
        <color auto="1"/>
      </font>
    </ndxf>
  </rcc>
  <rcc rId="14353" sId="3" odxf="1" dxf="1">
    <nc r="U259">
      <v>0</v>
    </nc>
    <odxf>
      <font>
        <sz val="10"/>
        <color auto="1"/>
      </font>
    </odxf>
    <ndxf>
      <font>
        <sz val="10"/>
        <color auto="1"/>
      </font>
    </ndxf>
  </rcc>
  <rcc rId="14354" sId="3" odxf="1" dxf="1">
    <nc r="V259">
      <v>0</v>
    </nc>
    <odxf>
      <font>
        <sz val="10"/>
        <color auto="1"/>
      </font>
    </odxf>
    <ndxf>
      <font>
        <sz val="10"/>
        <color auto="1"/>
      </font>
    </ndxf>
  </rcc>
  <rcc rId="14355" sId="3" odxf="1" dxf="1">
    <nc r="W259">
      <v>0</v>
    </nc>
    <odxf>
      <font>
        <sz val="10"/>
        <color auto="1"/>
      </font>
    </odxf>
    <ndxf>
      <font>
        <sz val="10"/>
        <color auto="1"/>
      </font>
    </ndxf>
  </rcc>
  <rcc rId="14356" sId="3" odxf="1" dxf="1">
    <nc r="X259">
      <v>0</v>
    </nc>
    <odxf>
      <font>
        <sz val="10"/>
        <color auto="1"/>
      </font>
    </odxf>
    <ndxf>
      <font>
        <sz val="10"/>
        <color auto="1"/>
      </font>
    </ndxf>
  </rcc>
  <rcc rId="14357" sId="3" odxf="1" dxf="1">
    <nc r="Y259">
      <v>0</v>
    </nc>
    <odxf>
      <font>
        <sz val="10"/>
        <color auto="1"/>
      </font>
    </odxf>
    <ndxf>
      <font>
        <sz val="10"/>
        <color auto="1"/>
      </font>
    </ndxf>
  </rcc>
  <rcc rId="14358" sId="3" odxf="1" dxf="1">
    <nc r="Z259">
      <v>0</v>
    </nc>
    <odxf>
      <font>
        <sz val="10"/>
        <color auto="1"/>
      </font>
    </odxf>
    <ndxf>
      <font>
        <sz val="10"/>
        <color auto="1"/>
      </font>
    </ndxf>
  </rcc>
  <rcc rId="14359" sId="3" odxf="1" dxf="1">
    <nc r="AA259">
      <v>0</v>
    </nc>
    <odxf>
      <font>
        <sz val="10"/>
        <color auto="1"/>
      </font>
    </odxf>
    <ndxf>
      <font>
        <sz val="10"/>
        <color auto="1"/>
      </font>
    </ndxf>
  </rcc>
  <rcc rId="14360" sId="3" odxf="1" dxf="1">
    <nc r="AB259">
      <v>3.2</v>
    </nc>
    <odxf>
      <font>
        <sz val="10"/>
        <color auto="1"/>
      </font>
    </odxf>
    <ndxf>
      <font>
        <sz val="10"/>
        <color auto="1"/>
      </font>
    </ndxf>
  </rcc>
  <rcc rId="14361" sId="3" odxf="1" dxf="1">
    <nc r="AC259">
      <v>4.2</v>
    </nc>
    <odxf>
      <font>
        <sz val="10"/>
        <color auto="1"/>
      </font>
    </odxf>
    <ndxf>
      <font>
        <sz val="10"/>
        <color auto="1"/>
      </font>
    </ndxf>
  </rcc>
  <rcc rId="14362" sId="3" odxf="1" dxf="1">
    <nc r="AD259">
      <v>4.2</v>
    </nc>
    <odxf>
      <font>
        <sz val="10"/>
        <color auto="1"/>
      </font>
    </odxf>
    <ndxf>
      <font>
        <sz val="10"/>
        <color auto="1"/>
      </font>
    </ndxf>
  </rcc>
  <rcc rId="14363" sId="3" odxf="1" dxf="1">
    <nc r="AE259">
      <v>3.5</v>
    </nc>
    <odxf>
      <font>
        <sz val="10"/>
        <color auto="1"/>
      </font>
    </odxf>
    <ndxf>
      <font>
        <sz val="10"/>
        <color auto="1"/>
      </font>
    </ndxf>
  </rcc>
  <rcc rId="14364" sId="3" odxf="1" dxf="1">
    <nc r="AF259">
      <v>3.4</v>
    </nc>
    <odxf>
      <font>
        <sz val="10"/>
        <color auto="1"/>
      </font>
    </odxf>
    <ndxf>
      <font>
        <sz val="10"/>
        <color auto="1"/>
      </font>
    </ndxf>
  </rcc>
  <rcc rId="14365" sId="3" odxf="1" dxf="1">
    <nc r="AG259">
      <v>3.4</v>
    </nc>
    <odxf>
      <font>
        <sz val="10"/>
        <color auto="1"/>
      </font>
    </odxf>
    <ndxf>
      <font>
        <sz val="10"/>
        <color auto="1"/>
      </font>
    </ndxf>
  </rcc>
  <rcc rId="14366" sId="3" odxf="1" dxf="1">
    <nc r="AH259">
      <v>3.2</v>
    </nc>
    <odxf>
      <font>
        <sz val="10"/>
        <color auto="1"/>
      </font>
    </odxf>
    <ndxf>
      <font>
        <sz val="10"/>
        <color auto="1"/>
      </font>
    </ndxf>
  </rcc>
  <rcc rId="14367" sId="3" odxf="1" dxf="1">
    <nc r="AI259">
      <v>4.2</v>
    </nc>
    <odxf>
      <font>
        <sz val="10"/>
        <color auto="1"/>
      </font>
    </odxf>
    <ndxf>
      <font>
        <sz val="10"/>
        <color auto="1"/>
      </font>
    </ndxf>
  </rcc>
  <rcc rId="14368" sId="3" odxf="1" dxf="1">
    <nc r="AJ259">
      <v>0</v>
    </nc>
    <odxf>
      <font>
        <sz val="10"/>
        <color auto="1"/>
      </font>
    </odxf>
    <ndxf>
      <font>
        <sz val="10"/>
        <color auto="1"/>
      </font>
    </ndxf>
  </rcc>
  <rcc rId="14369" sId="3" odxf="1" dxf="1">
    <nc r="AK259">
      <v>0</v>
    </nc>
    <odxf>
      <font>
        <sz val="10"/>
        <color auto="1"/>
      </font>
    </odxf>
    <ndxf>
      <font>
        <sz val="10"/>
        <color auto="1"/>
      </font>
    </ndxf>
  </rcc>
  <rcc rId="14370" sId="3" odxf="1" dxf="1">
    <nc r="AL259">
      <v>0</v>
    </nc>
    <odxf>
      <font>
        <sz val="10"/>
        <color auto="1"/>
      </font>
    </odxf>
    <ndxf>
      <font>
        <sz val="10"/>
        <color auto="1"/>
      </font>
    </ndxf>
  </rcc>
  <rcc rId="14371" sId="3" odxf="1" dxf="1">
    <nc r="AM259">
      <v>1.1000000000000001</v>
    </nc>
    <odxf>
      <font>
        <sz val="10"/>
        <color auto="1"/>
      </font>
    </odxf>
    <ndxf>
      <font>
        <sz val="10"/>
        <color auto="1"/>
      </font>
    </ndxf>
  </rcc>
  <rcc rId="14372" sId="3" odxf="1" dxf="1">
    <nc r="AN259">
      <v>1.1000000000000001</v>
    </nc>
    <odxf>
      <font>
        <sz val="10"/>
        <color auto="1"/>
      </font>
    </odxf>
    <ndxf>
      <font>
        <sz val="10"/>
        <color auto="1"/>
      </font>
    </ndxf>
  </rcc>
  <rcc rId="14373" sId="3" odxf="1" dxf="1">
    <nc r="AO259">
      <v>1.1000000000000001</v>
    </nc>
    <odxf>
      <font>
        <sz val="10"/>
        <color auto="1"/>
      </font>
    </odxf>
    <ndxf>
      <font>
        <sz val="10"/>
        <color auto="1"/>
      </font>
    </ndxf>
  </rcc>
  <rcc rId="14374" sId="3" odxf="1" dxf="1">
    <nc r="AP259">
      <v>1.1000000000000001</v>
    </nc>
    <odxf>
      <font>
        <sz val="10"/>
        <color auto="1"/>
      </font>
    </odxf>
    <ndxf>
      <font>
        <sz val="10"/>
        <color auto="1"/>
      </font>
    </ndxf>
  </rcc>
  <rcc rId="14375" sId="3" odxf="1" dxf="1">
    <nc r="AQ259">
      <v>1.1000000000000001</v>
    </nc>
    <odxf>
      <font>
        <sz val="10"/>
        <color auto="1"/>
      </font>
    </odxf>
    <ndxf>
      <font>
        <sz val="10"/>
        <color auto="1"/>
      </font>
    </ndxf>
  </rcc>
  <rcc rId="14376" sId="3" odxf="1" dxf="1">
    <nc r="AR259">
      <v>-0.4</v>
    </nc>
    <odxf>
      <font>
        <sz val="10"/>
        <color auto="1"/>
      </font>
    </odxf>
    <ndxf>
      <font>
        <sz val="10"/>
        <color auto="1"/>
      </font>
    </ndxf>
  </rcc>
  <rcc rId="14377" sId="3" odxf="1" dxf="1">
    <nc r="AS259">
      <v>0</v>
    </nc>
    <odxf>
      <font>
        <sz val="10"/>
        <color auto="1"/>
      </font>
    </odxf>
    <ndxf>
      <font>
        <sz val="10"/>
        <color auto="1"/>
      </font>
    </ndxf>
  </rcc>
  <rcc rId="14378" sId="3" odxf="1" dxf="1">
    <nc r="AT259">
      <v>0</v>
    </nc>
    <odxf>
      <font>
        <sz val="10"/>
        <color auto="1"/>
      </font>
    </odxf>
    <ndxf>
      <font>
        <sz val="10"/>
        <color auto="1"/>
      </font>
    </ndxf>
  </rcc>
  <rcc rId="14379" sId="3" odxf="1" dxf="1">
    <nc r="AU259">
      <v>0</v>
    </nc>
    <odxf>
      <font>
        <sz val="10"/>
        <color auto="1"/>
      </font>
    </odxf>
    <ndxf>
      <font>
        <sz val="10"/>
        <color auto="1"/>
      </font>
    </ndxf>
  </rcc>
  <rcc rId="14380" sId="3" odxf="1" dxf="1">
    <nc r="AV259">
      <v>0</v>
    </nc>
    <odxf>
      <font>
        <sz val="10"/>
        <color auto="1"/>
      </font>
    </odxf>
    <ndxf>
      <font>
        <sz val="10"/>
        <color auto="1"/>
      </font>
    </ndxf>
  </rcc>
  <rcc rId="14381" sId="3" odxf="1" dxf="1">
    <nc r="AW259">
      <v>0</v>
    </nc>
    <odxf>
      <font>
        <sz val="10"/>
        <color auto="1"/>
      </font>
    </odxf>
    <ndxf>
      <font>
        <sz val="10"/>
        <color auto="1"/>
      </font>
    </ndxf>
  </rcc>
  <rcc rId="14382" sId="3" odxf="1" dxf="1">
    <nc r="AX259">
      <v>0</v>
    </nc>
    <odxf>
      <font>
        <sz val="10"/>
        <color auto="1"/>
      </font>
    </odxf>
    <ndxf>
      <font>
        <sz val="10"/>
        <color auto="1"/>
      </font>
    </ndxf>
  </rcc>
  <rcc rId="14383" sId="3" odxf="1" dxf="1">
    <nc r="AY259">
      <v>0</v>
    </nc>
    <odxf>
      <font>
        <sz val="10"/>
        <color auto="1"/>
      </font>
    </odxf>
    <ndxf>
      <font>
        <sz val="10"/>
        <color auto="1"/>
      </font>
    </ndxf>
  </rcc>
  <rcc rId="14384" sId="3" odxf="1" dxf="1">
    <nc r="AZ259">
      <v>0</v>
    </nc>
    <odxf>
      <font>
        <sz val="10"/>
        <color auto="1"/>
      </font>
    </odxf>
    <ndxf>
      <font>
        <sz val="10"/>
        <color auto="1"/>
      </font>
    </ndxf>
  </rcc>
  <rcc rId="14385" sId="3" odxf="1" dxf="1">
    <nc r="BA2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386" sId="3" odxf="1" dxf="1">
    <nc r="BB259">
      <v>0</v>
    </nc>
    <odxf>
      <font>
        <sz val="10"/>
        <color auto="1"/>
      </font>
    </odxf>
    <ndxf>
      <font>
        <sz val="10"/>
        <color auto="1"/>
      </font>
    </ndxf>
  </rcc>
  <rcc rId="14387" sId="3" odxf="1" dxf="1">
    <nc r="BC2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388" sId="3" odxf="1" dxf="1">
    <nc r="BD259">
      <v>0</v>
    </nc>
    <odxf>
      <font>
        <sz val="10"/>
        <color auto="1"/>
      </font>
    </odxf>
    <ndxf>
      <font>
        <sz val="10"/>
        <color auto="1"/>
      </font>
    </ndxf>
  </rcc>
  <rcc rId="14389" sId="3" odxf="1" dxf="1">
    <nc r="BE2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390" sId="3" odxf="1" dxf="1">
    <nc r="BF259">
      <v>39.1</v>
    </nc>
    <odxf>
      <font>
        <sz val="10"/>
        <color auto="1"/>
      </font>
    </odxf>
    <ndxf>
      <font>
        <sz val="10"/>
        <color auto="1"/>
      </font>
    </ndxf>
  </rcc>
  <rcc rId="14391" sId="3" odxf="1" dxf="1">
    <nc r="BG259">
      <v>122.4</v>
    </nc>
    <odxf>
      <font>
        <sz val="10"/>
        <color auto="1"/>
      </font>
    </odxf>
    <ndxf>
      <font>
        <sz val="10"/>
        <color auto="1"/>
      </font>
    </ndxf>
  </rcc>
  <rcc rId="14392" sId="3" odxf="1" dxf="1">
    <nc r="BH259">
      <v>0.1</v>
    </nc>
    <odxf>
      <font>
        <sz val="10"/>
        <color auto="1"/>
      </font>
    </odxf>
    <ndxf>
      <font>
        <sz val="10"/>
        <color auto="1"/>
      </font>
    </ndxf>
  </rcc>
  <rfmt sheetId="3" sqref="A259:XFD259" start="0" length="0">
    <dxf>
      <alignment vertical="center" wrapText="1"/>
    </dxf>
  </rfmt>
  <rfmt sheetId="3" sqref="A260" start="0" length="0">
    <dxf>
      <font>
        <sz val="10"/>
        <color auto="1"/>
      </font>
    </dxf>
  </rfmt>
  <rfmt sheetId="3" sqref="B260" start="0" length="0">
    <dxf>
      <font>
        <sz val="10"/>
        <color auto="1"/>
      </font>
    </dxf>
  </rfmt>
  <rfmt sheetId="3" sqref="C260" start="0" length="0">
    <dxf>
      <font>
        <sz val="10"/>
        <color auto="1"/>
      </font>
    </dxf>
  </rfmt>
  <rcc rId="14393" sId="3" odxf="1" dxf="1">
    <oc r="D260">
      <v>500</v>
    </oc>
    <nc r="D260">
      <v>220</v>
    </nc>
    <odxf>
      <font>
        <sz val="10"/>
        <color auto="1"/>
      </font>
    </odxf>
    <ndxf>
      <font>
        <sz val="10"/>
        <color auto="1"/>
      </font>
    </ndxf>
  </rcc>
  <rcc rId="14394" sId="3" odxf="1" dxf="1">
    <oc r="E260" t="inlineStr">
      <is>
        <t>NMĐMT TRUNG NAM THUẬN NAM</t>
      </is>
    </oc>
    <nc r="E260" t="inlineStr">
      <is>
        <t>NMĐMT XUÂN THIỆN THUẬN BẮC GD2</t>
      </is>
    </nc>
    <odxf>
      <font>
        <sz val="10"/>
        <color auto="1"/>
      </font>
    </odxf>
    <ndxf>
      <font>
        <sz val="10"/>
        <color auto="1"/>
      </font>
    </ndxf>
  </rcc>
  <rfmt sheetId="3" sqref="F260" start="0" length="0">
    <dxf>
      <font>
        <sz val="10"/>
        <color auto="1"/>
      </font>
    </dxf>
  </rfmt>
  <rcc rId="14395" sId="3" odxf="1" dxf="1">
    <nc r="G26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396" sId="3" odxf="1" dxf="1">
    <nc r="H260">
      <v>429.4</v>
    </nc>
    <odxf>
      <font>
        <sz val="10"/>
        <color auto="1"/>
      </font>
    </odxf>
    <ndxf>
      <font>
        <sz val="10"/>
        <color auto="1"/>
      </font>
    </ndxf>
  </rcc>
  <rfmt sheetId="3" sqref="I260" start="0" length="0">
    <dxf>
      <font>
        <sz val="10"/>
        <color auto="1"/>
      </font>
    </dxf>
  </rfmt>
  <rcc rId="14397" sId="3" odxf="1" dxf="1">
    <nc r="J260">
      <v>0</v>
    </nc>
    <odxf>
      <font>
        <sz val="10"/>
        <color auto="1"/>
      </font>
    </odxf>
    <ndxf>
      <font>
        <sz val="10"/>
        <color auto="1"/>
      </font>
    </ndxf>
  </rcc>
  <rcc rId="14398" sId="3" odxf="1" dxf="1">
    <nc r="K260">
      <v>0</v>
    </nc>
    <odxf>
      <font>
        <sz val="10"/>
        <color auto="1"/>
      </font>
    </odxf>
    <ndxf>
      <font>
        <sz val="10"/>
        <color auto="1"/>
      </font>
    </ndxf>
  </rcc>
  <rcc rId="14399" sId="3" odxf="1" dxf="1">
    <nc r="L260">
      <v>0</v>
    </nc>
    <odxf>
      <font>
        <sz val="10"/>
        <color auto="1"/>
      </font>
    </odxf>
    <ndxf>
      <font>
        <sz val="10"/>
        <color auto="1"/>
      </font>
    </ndxf>
  </rcc>
  <rcc rId="14400" sId="3" odxf="1" dxf="1">
    <nc r="M260">
      <v>0</v>
    </nc>
    <odxf>
      <font>
        <sz val="10"/>
        <color auto="1"/>
      </font>
    </odxf>
    <ndxf>
      <font>
        <sz val="10"/>
        <color auto="1"/>
      </font>
    </ndxf>
  </rcc>
  <rcc rId="14401" sId="3" odxf="1" dxf="1">
    <nc r="N260">
      <v>0</v>
    </nc>
    <odxf>
      <font>
        <sz val="10"/>
        <color auto="1"/>
      </font>
    </odxf>
    <ndxf>
      <font>
        <sz val="10"/>
        <color auto="1"/>
      </font>
    </ndxf>
  </rcc>
  <rcc rId="14402" sId="3" odxf="1" dxf="1">
    <nc r="O260">
      <v>0</v>
    </nc>
    <odxf>
      <font>
        <sz val="10"/>
        <color auto="1"/>
      </font>
    </odxf>
    <ndxf>
      <font>
        <sz val="10"/>
        <color auto="1"/>
      </font>
    </ndxf>
  </rcc>
  <rcc rId="14403" sId="3" odxf="1" dxf="1">
    <nc r="P260">
      <v>0</v>
    </nc>
    <odxf>
      <font>
        <sz val="10"/>
        <color auto="1"/>
      </font>
    </odxf>
    <ndxf>
      <font>
        <sz val="10"/>
        <color auto="1"/>
      </font>
    </ndxf>
  </rcc>
  <rcc rId="14404" sId="3" odxf="1" dxf="1">
    <nc r="Q260">
      <v>0</v>
    </nc>
    <odxf>
      <font>
        <sz val="10"/>
        <color auto="1"/>
      </font>
    </odxf>
    <ndxf>
      <font>
        <sz val="10"/>
        <color auto="1"/>
      </font>
    </ndxf>
  </rcc>
  <rcc rId="14405" sId="3" odxf="1" dxf="1">
    <nc r="R260">
      <v>0</v>
    </nc>
    <odxf>
      <font>
        <sz val="10"/>
        <color auto="1"/>
      </font>
    </odxf>
    <ndxf>
      <font>
        <sz val="10"/>
        <color auto="1"/>
      </font>
    </ndxf>
  </rcc>
  <rcc rId="14406" sId="3" odxf="1" dxf="1">
    <nc r="S260">
      <v>0</v>
    </nc>
    <odxf>
      <font>
        <sz val="10"/>
        <color auto="1"/>
      </font>
    </odxf>
    <ndxf>
      <font>
        <sz val="10"/>
        <color auto="1"/>
      </font>
    </ndxf>
  </rcc>
  <rcc rId="14407" sId="3" odxf="1" dxf="1">
    <nc r="T260">
      <v>0</v>
    </nc>
    <odxf>
      <font>
        <sz val="10"/>
        <color auto="1"/>
      </font>
    </odxf>
    <ndxf>
      <font>
        <sz val="10"/>
        <color auto="1"/>
      </font>
    </ndxf>
  </rcc>
  <rcc rId="14408" sId="3" odxf="1" dxf="1">
    <nc r="U260">
      <v>5.3</v>
    </nc>
    <odxf>
      <font>
        <sz val="10"/>
        <color auto="1"/>
      </font>
    </odxf>
    <ndxf>
      <font>
        <sz val="10"/>
        <color auto="1"/>
      </font>
    </ndxf>
  </rcc>
  <rcc rId="14409" sId="3" odxf="1" dxf="1">
    <nc r="V260">
      <v>15.5</v>
    </nc>
    <odxf>
      <font>
        <sz val="10"/>
        <color auto="1"/>
      </font>
    </odxf>
    <ndxf>
      <font>
        <sz val="10"/>
        <color auto="1"/>
      </font>
    </ndxf>
  </rcc>
  <rcc rId="14410" sId="3" odxf="1" dxf="1">
    <nc r="W260">
      <v>20.3</v>
    </nc>
    <odxf>
      <font>
        <sz val="10"/>
        <color auto="1"/>
      </font>
    </odxf>
    <ndxf>
      <font>
        <sz val="10"/>
        <color auto="1"/>
      </font>
    </ndxf>
  </rcc>
  <rcc rId="14411" sId="3" odxf="1" dxf="1">
    <nc r="X260">
      <v>10.4</v>
    </nc>
    <odxf>
      <font>
        <sz val="10"/>
        <color auto="1"/>
      </font>
    </odxf>
    <ndxf>
      <font>
        <sz val="10"/>
        <color auto="1"/>
      </font>
    </ndxf>
  </rcc>
  <rcc rId="14412" sId="3" odxf="1" dxf="1">
    <nc r="Y260">
      <v>38.200000000000003</v>
    </nc>
    <odxf>
      <font>
        <sz val="10"/>
        <color auto="1"/>
      </font>
    </odxf>
    <ndxf>
      <font>
        <sz val="10"/>
        <color auto="1"/>
      </font>
    </ndxf>
  </rcc>
  <rcc rId="14413" sId="3" odxf="1" dxf="1">
    <nc r="Z260">
      <v>54</v>
    </nc>
    <odxf>
      <font>
        <sz val="10"/>
        <color auto="1"/>
      </font>
    </odxf>
    <ndxf>
      <font>
        <sz val="10"/>
        <color auto="1"/>
      </font>
    </ndxf>
  </rcc>
  <rcc rId="14414" sId="3" odxf="1" dxf="1">
    <nc r="AA260">
      <v>60.6</v>
    </nc>
    <odxf>
      <font>
        <sz val="10"/>
        <color auto="1"/>
      </font>
    </odxf>
    <ndxf>
      <font>
        <sz val="10"/>
        <color auto="1"/>
      </font>
    </ndxf>
  </rcc>
  <rcc rId="14415" sId="3" odxf="1" dxf="1">
    <nc r="AB260">
      <v>68.599999999999994</v>
    </nc>
    <odxf>
      <font>
        <sz val="10"/>
        <color auto="1"/>
      </font>
    </odxf>
    <ndxf>
      <font>
        <sz val="10"/>
        <color auto="1"/>
      </font>
    </ndxf>
  </rcc>
  <rcc rId="14416" sId="3" odxf="1" dxf="1">
    <nc r="AC260">
      <v>71.900000000000006</v>
    </nc>
    <odxf>
      <font>
        <sz val="10"/>
        <color auto="1"/>
      </font>
    </odxf>
    <ndxf>
      <font>
        <sz val="10"/>
        <color auto="1"/>
      </font>
    </ndxf>
  </rcc>
  <rcc rId="14417" sId="3" odxf="1" dxf="1">
    <nc r="AD260">
      <v>37.6</v>
    </nc>
    <odxf>
      <font>
        <sz val="10"/>
        <color auto="1"/>
      </font>
    </odxf>
    <ndxf>
      <font>
        <sz val="10"/>
        <color auto="1"/>
      </font>
    </ndxf>
  </rcc>
  <rcc rId="14418" sId="3" odxf="1" dxf="1">
    <nc r="AE260">
      <v>38.200000000000003</v>
    </nc>
    <odxf>
      <font>
        <sz val="10"/>
        <color auto="1"/>
      </font>
    </odxf>
    <ndxf>
      <font>
        <sz val="10"/>
        <color auto="1"/>
      </font>
    </ndxf>
  </rcc>
  <rcc rId="14419" sId="3" odxf="1" dxf="1">
    <nc r="AF260">
      <v>41.7</v>
    </nc>
    <odxf>
      <font>
        <sz val="10"/>
        <color auto="1"/>
      </font>
    </odxf>
    <ndxf>
      <font>
        <sz val="10"/>
        <color auto="1"/>
      </font>
    </ndxf>
  </rcc>
  <rcc rId="14420" sId="3" odxf="1" dxf="1">
    <nc r="AG260">
      <v>48.2</v>
    </nc>
    <odxf>
      <font>
        <sz val="10"/>
        <color auto="1"/>
      </font>
    </odxf>
    <ndxf>
      <font>
        <sz val="10"/>
        <color auto="1"/>
      </font>
    </ndxf>
  </rcc>
  <rcc rId="14421" sId="3" odxf="1" dxf="1">
    <nc r="AH260">
      <v>72.2</v>
    </nc>
    <odxf>
      <font>
        <sz val="10"/>
        <color auto="1"/>
      </font>
    </odxf>
    <ndxf>
      <font>
        <sz val="10"/>
        <color auto="1"/>
      </font>
    </ndxf>
  </rcc>
  <rcc rId="14422" sId="3" odxf="1" dxf="1">
    <nc r="AI260">
      <v>50.3</v>
    </nc>
    <odxf>
      <font>
        <sz val="10"/>
        <color auto="1"/>
      </font>
    </odxf>
    <ndxf>
      <font>
        <sz val="10"/>
        <color auto="1"/>
      </font>
    </ndxf>
  </rcc>
  <rcc rId="14423" sId="3" odxf="1" dxf="1">
    <nc r="AJ260">
      <v>43.2</v>
    </nc>
    <odxf>
      <font>
        <sz val="10"/>
        <color auto="1"/>
      </font>
    </odxf>
    <ndxf>
      <font>
        <sz val="10"/>
        <color auto="1"/>
      </font>
    </ndxf>
  </rcc>
  <rcc rId="14424" sId="3" odxf="1" dxf="1">
    <nc r="AK260">
      <v>61.7</v>
    </nc>
    <odxf>
      <font>
        <sz val="10"/>
        <color auto="1"/>
      </font>
    </odxf>
    <ndxf>
      <font>
        <sz val="10"/>
        <color auto="1"/>
      </font>
    </ndxf>
  </rcc>
  <rcc rId="14425" sId="3" odxf="1" dxf="1">
    <nc r="AL260">
      <v>43.2</v>
    </nc>
    <odxf>
      <font>
        <sz val="10"/>
        <color auto="1"/>
      </font>
    </odxf>
    <ndxf>
      <font>
        <sz val="10"/>
        <color auto="1"/>
      </font>
    </ndxf>
  </rcc>
  <rcc rId="14426" sId="3" odxf="1" dxf="1">
    <nc r="AM260">
      <v>38.5</v>
    </nc>
    <odxf>
      <font>
        <sz val="10"/>
        <color auto="1"/>
      </font>
    </odxf>
    <ndxf>
      <font>
        <sz val="10"/>
        <color auto="1"/>
      </font>
    </ndxf>
  </rcc>
  <rcc rId="14427" sId="3" odxf="1" dxf="1">
    <nc r="AN260">
      <v>22.9</v>
    </nc>
    <odxf>
      <font>
        <sz val="10"/>
        <color auto="1"/>
      </font>
    </odxf>
    <ndxf>
      <font>
        <sz val="10"/>
        <color auto="1"/>
      </font>
    </ndxf>
  </rcc>
  <rcc rId="14428" sId="3" odxf="1" dxf="1">
    <nc r="AO260">
      <v>19.7</v>
    </nc>
    <odxf>
      <font>
        <sz val="10"/>
        <color auto="1"/>
      </font>
    </odxf>
    <ndxf>
      <font>
        <sz val="10"/>
        <color auto="1"/>
      </font>
    </ndxf>
  </rcc>
  <rcc rId="14429" sId="3" odxf="1" dxf="1">
    <nc r="AP260">
      <v>8.5</v>
    </nc>
    <odxf>
      <font>
        <sz val="10"/>
        <color auto="1"/>
      </font>
    </odxf>
    <ndxf>
      <font>
        <sz val="10"/>
        <color auto="1"/>
      </font>
    </ndxf>
  </rcc>
  <rcc rId="14430" sId="3" odxf="1" dxf="1">
    <nc r="AQ260">
      <v>4.0999999999999996</v>
    </nc>
    <odxf>
      <font>
        <sz val="10"/>
        <color auto="1"/>
      </font>
    </odxf>
    <ndxf>
      <font>
        <sz val="10"/>
        <color auto="1"/>
      </font>
    </ndxf>
  </rcc>
  <rcc rId="14431" sId="3" odxf="1" dxf="1">
    <nc r="AR260">
      <v>0.2</v>
    </nc>
    <odxf>
      <font>
        <sz val="10"/>
        <color auto="1"/>
      </font>
    </odxf>
    <ndxf>
      <font>
        <sz val="10"/>
        <color auto="1"/>
      </font>
    </ndxf>
  </rcc>
  <rcc rId="14432" sId="3" odxf="1" dxf="1">
    <nc r="AS260">
      <v>0.2</v>
    </nc>
    <odxf>
      <font>
        <sz val="10"/>
        <color auto="1"/>
      </font>
    </odxf>
    <ndxf>
      <font>
        <sz val="10"/>
        <color auto="1"/>
      </font>
    </ndxf>
  </rcc>
  <rcc rId="14433" sId="3" odxf="1" dxf="1">
    <nc r="AT260">
      <v>0.2</v>
    </nc>
    <odxf>
      <font>
        <sz val="10"/>
        <color auto="1"/>
      </font>
    </odxf>
    <ndxf>
      <font>
        <sz val="10"/>
        <color auto="1"/>
      </font>
    </ndxf>
  </rcc>
  <rcc rId="14434" sId="3" odxf="1" dxf="1">
    <nc r="AU260">
      <v>0.2</v>
    </nc>
    <odxf>
      <font>
        <sz val="10"/>
        <color auto="1"/>
      </font>
    </odxf>
    <ndxf>
      <font>
        <sz val="10"/>
        <color auto="1"/>
      </font>
    </ndxf>
  </rcc>
  <rcc rId="14435" sId="3" odxf="1" dxf="1">
    <nc r="AV260">
      <v>0.2</v>
    </nc>
    <odxf>
      <font>
        <sz val="10"/>
        <color auto="1"/>
      </font>
    </odxf>
    <ndxf>
      <font>
        <sz val="10"/>
        <color auto="1"/>
      </font>
    </ndxf>
  </rcc>
  <rcc rId="14436" sId="3" odxf="1" dxf="1">
    <nc r="AW260">
      <v>0.2</v>
    </nc>
    <odxf>
      <font>
        <sz val="10"/>
        <color auto="1"/>
      </font>
    </odxf>
    <ndxf>
      <font>
        <sz val="10"/>
        <color auto="1"/>
      </font>
    </ndxf>
  </rcc>
  <rcc rId="14437" sId="3" odxf="1" dxf="1">
    <nc r="AX260">
      <v>0.2</v>
    </nc>
    <odxf>
      <font>
        <sz val="10"/>
        <color auto="1"/>
      </font>
    </odxf>
    <ndxf>
      <font>
        <sz val="10"/>
        <color auto="1"/>
      </font>
    </ndxf>
  </rcc>
  <rcc rId="14438" sId="3" odxf="1" dxf="1">
    <nc r="AY260">
      <v>0.2</v>
    </nc>
    <odxf>
      <font>
        <sz val="10"/>
        <color auto="1"/>
      </font>
    </odxf>
    <ndxf>
      <font>
        <sz val="10"/>
        <color auto="1"/>
      </font>
    </ndxf>
  </rcc>
  <rcc rId="14439" sId="3" odxf="1" dxf="1">
    <nc r="AZ260">
      <v>0.2</v>
    </nc>
    <odxf>
      <font>
        <sz val="10"/>
        <color auto="1"/>
      </font>
    </odxf>
    <ndxf>
      <font>
        <sz val="10"/>
        <color auto="1"/>
      </font>
    </ndxf>
  </rcc>
  <rcc rId="14440" sId="3" odxf="1" dxf="1">
    <nc r="BA2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441" sId="3" odxf="1" dxf="1">
    <nc r="BB260">
      <v>0.2</v>
    </nc>
    <odxf>
      <font>
        <sz val="10"/>
        <color auto="1"/>
      </font>
    </odxf>
    <ndxf>
      <font>
        <sz val="10"/>
        <color auto="1"/>
      </font>
    </ndxf>
  </rcc>
  <rcc rId="14442" sId="3" odxf="1" dxf="1">
    <nc r="BC2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443" sId="3" odxf="1" dxf="1">
    <nc r="BD260">
      <v>0.2</v>
    </nc>
    <odxf>
      <font>
        <sz val="10"/>
        <color auto="1"/>
      </font>
    </odxf>
    <ndxf>
      <font>
        <sz val="10"/>
        <color auto="1"/>
      </font>
    </ndxf>
  </rcc>
  <rcc rId="14444" sId="3" odxf="1" dxf="1">
    <nc r="BE2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445" sId="3" odxf="1" dxf="1">
    <nc r="BF260">
      <v>17.899999999999999</v>
    </nc>
    <odxf>
      <font>
        <sz val="10"/>
        <color auto="1"/>
      </font>
    </odxf>
    <ndxf>
      <font>
        <sz val="10"/>
        <color auto="1"/>
      </font>
    </ndxf>
  </rcc>
  <rcc rId="14446" sId="3" odxf="1" dxf="1">
    <nc r="BG260">
      <v>74.599999999999994</v>
    </nc>
    <odxf>
      <font>
        <sz val="10"/>
        <color auto="1"/>
      </font>
    </odxf>
    <ndxf>
      <font>
        <sz val="10"/>
        <color auto="1"/>
      </font>
    </ndxf>
  </rcc>
  <rcc rId="14447" sId="3" odxf="1" dxf="1">
    <nc r="BH260">
      <v>0</v>
    </nc>
    <odxf>
      <font>
        <sz val="10"/>
        <color auto="1"/>
      </font>
    </odxf>
    <ndxf>
      <font>
        <sz val="10"/>
        <color auto="1"/>
      </font>
    </ndxf>
  </rcc>
  <rfmt sheetId="3" sqref="A260:XFD260" start="0" length="0">
    <dxf>
      <alignment vertical="center" wrapText="1"/>
    </dxf>
  </rfmt>
  <rfmt sheetId="3" sqref="A261" start="0" length="0">
    <dxf>
      <font>
        <sz val="10"/>
        <color auto="1"/>
      </font>
    </dxf>
  </rfmt>
  <rfmt sheetId="3" sqref="B261" start="0" length="0">
    <dxf>
      <font>
        <sz val="10"/>
        <color auto="1"/>
      </font>
    </dxf>
  </rfmt>
  <rfmt sheetId="3" sqref="C261" start="0" length="0">
    <dxf>
      <font>
        <sz val="10"/>
        <color auto="1"/>
      </font>
    </dxf>
  </rfmt>
  <rcc rId="14448" sId="3" odxf="1" dxf="1">
    <oc r="D261">
      <v>500</v>
    </oc>
    <nc r="D261">
      <v>220</v>
    </nc>
    <odxf>
      <font>
        <sz val="10"/>
        <color auto="1"/>
      </font>
    </odxf>
    <ndxf>
      <font>
        <sz val="10"/>
        <color auto="1"/>
      </font>
    </ndxf>
  </rcc>
  <rcc rId="14449" sId="3" odxf="1" dxf="1">
    <oc r="E261" t="inlineStr">
      <is>
        <t>NMĐMT TRUNG NAM THUẬN NAM</t>
      </is>
    </oc>
    <nc r="E261" t="inlineStr">
      <is>
        <t>NMĐMT XUÂN THIỆN THUẬN BẮC GD2</t>
      </is>
    </nc>
    <odxf>
      <font>
        <sz val="10"/>
        <color auto="1"/>
      </font>
    </odxf>
    <ndxf>
      <font>
        <sz val="10"/>
        <color auto="1"/>
      </font>
    </ndxf>
  </rcc>
  <rfmt sheetId="3" sqref="F261" start="0" length="0">
    <dxf>
      <font>
        <sz val="10"/>
        <color auto="1"/>
      </font>
    </dxf>
  </rfmt>
  <rcc rId="14450" sId="3" odxf="1" dxf="1">
    <nc r="G26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451" sId="3" odxf="1" dxf="1">
    <nc r="H261">
      <v>429.4</v>
    </nc>
    <odxf>
      <font>
        <sz val="10"/>
        <color auto="1"/>
      </font>
    </odxf>
    <ndxf>
      <font>
        <sz val="10"/>
        <color auto="1"/>
      </font>
    </ndxf>
  </rcc>
  <rfmt sheetId="3" sqref="I261" start="0" length="0">
    <dxf>
      <font>
        <sz val="10"/>
        <color auto="1"/>
      </font>
    </dxf>
  </rfmt>
  <rcc rId="14452" sId="3" odxf="1" dxf="1">
    <nc r="J261">
      <v>-0.4</v>
    </nc>
    <odxf>
      <font>
        <sz val="10"/>
        <color auto="1"/>
      </font>
    </odxf>
    <ndxf>
      <font>
        <sz val="10"/>
        <color auto="1"/>
      </font>
    </ndxf>
  </rcc>
  <rcc rId="14453" sId="3" odxf="1" dxf="1">
    <nc r="K261">
      <v>-0.4</v>
    </nc>
    <odxf>
      <font>
        <sz val="10"/>
        <color auto="1"/>
      </font>
    </odxf>
    <ndxf>
      <font>
        <sz val="10"/>
        <color auto="1"/>
      </font>
    </ndxf>
  </rcc>
  <rcc rId="14454" sId="3" odxf="1" dxf="1">
    <nc r="L261">
      <v>-0.4</v>
    </nc>
    <odxf>
      <font>
        <sz val="10"/>
        <color auto="1"/>
      </font>
    </odxf>
    <ndxf>
      <font>
        <sz val="10"/>
        <color auto="1"/>
      </font>
    </ndxf>
  </rcc>
  <rcc rId="14455" sId="3" odxf="1" dxf="1">
    <nc r="M261">
      <v>-0.4</v>
    </nc>
    <odxf>
      <font>
        <sz val="10"/>
        <color auto="1"/>
      </font>
    </odxf>
    <ndxf>
      <font>
        <sz val="10"/>
        <color auto="1"/>
      </font>
    </ndxf>
  </rcc>
  <rcc rId="14456" sId="3" odxf="1" dxf="1">
    <nc r="N261">
      <v>-0.4</v>
    </nc>
    <odxf>
      <font>
        <sz val="10"/>
        <color auto="1"/>
      </font>
    </odxf>
    <ndxf>
      <font>
        <sz val="10"/>
        <color auto="1"/>
      </font>
    </ndxf>
  </rcc>
  <rcc rId="14457" sId="3" odxf="1" dxf="1">
    <nc r="O261">
      <v>-0.4</v>
    </nc>
    <odxf>
      <font>
        <sz val="10"/>
        <color auto="1"/>
      </font>
    </odxf>
    <ndxf>
      <font>
        <sz val="10"/>
        <color auto="1"/>
      </font>
    </ndxf>
  </rcc>
  <rcc rId="14458" sId="3" odxf="1" dxf="1">
    <nc r="P261">
      <v>-0.4</v>
    </nc>
    <odxf>
      <font>
        <sz val="10"/>
        <color auto="1"/>
      </font>
    </odxf>
    <ndxf>
      <font>
        <sz val="10"/>
        <color auto="1"/>
      </font>
    </ndxf>
  </rcc>
  <rcc rId="14459" sId="3" odxf="1" dxf="1">
    <nc r="Q261">
      <v>-0.4</v>
    </nc>
    <odxf>
      <font>
        <sz val="10"/>
        <color auto="1"/>
      </font>
    </odxf>
    <ndxf>
      <font>
        <sz val="10"/>
        <color auto="1"/>
      </font>
    </ndxf>
  </rcc>
  <rcc rId="14460" sId="3" odxf="1" dxf="1">
    <nc r="R261">
      <v>-0.4</v>
    </nc>
    <odxf>
      <font>
        <sz val="10"/>
        <color auto="1"/>
      </font>
    </odxf>
    <ndxf>
      <font>
        <sz val="10"/>
        <color auto="1"/>
      </font>
    </ndxf>
  </rcc>
  <rcc rId="14461" sId="3" odxf="1" dxf="1">
    <nc r="S261">
      <v>-0.4</v>
    </nc>
    <odxf>
      <font>
        <sz val="10"/>
        <color auto="1"/>
      </font>
    </odxf>
    <ndxf>
      <font>
        <sz val="10"/>
        <color auto="1"/>
      </font>
    </ndxf>
  </rcc>
  <rcc rId="14462" sId="3" odxf="1" dxf="1">
    <nc r="T261">
      <v>-0.4</v>
    </nc>
    <odxf>
      <font>
        <sz val="10"/>
        <color auto="1"/>
      </font>
    </odxf>
    <ndxf>
      <font>
        <sz val="10"/>
        <color auto="1"/>
      </font>
    </ndxf>
  </rcc>
  <rcc rId="14463" sId="3" odxf="1" dxf="1">
    <nc r="U261">
      <v>-0.4</v>
    </nc>
    <odxf>
      <font>
        <sz val="10"/>
        <color auto="1"/>
      </font>
    </odxf>
    <ndxf>
      <font>
        <sz val="10"/>
        <color auto="1"/>
      </font>
    </ndxf>
  </rcc>
  <rcc rId="14464" sId="3" odxf="1" dxf="1">
    <nc r="V261">
      <v>0</v>
    </nc>
    <odxf>
      <font>
        <sz val="10"/>
        <color auto="1"/>
      </font>
    </odxf>
    <ndxf>
      <font>
        <sz val="10"/>
        <color auto="1"/>
      </font>
    </ndxf>
  </rcc>
  <rcc rId="14465" sId="3" odxf="1" dxf="1">
    <nc r="W261">
      <v>0</v>
    </nc>
    <odxf>
      <font>
        <sz val="10"/>
        <color auto="1"/>
      </font>
    </odxf>
    <ndxf>
      <font>
        <sz val="10"/>
        <color auto="1"/>
      </font>
    </ndxf>
  </rcc>
  <rcc rId="14466" sId="3" odxf="1" dxf="1">
    <nc r="X261">
      <v>0</v>
    </nc>
    <odxf>
      <font>
        <sz val="10"/>
        <color auto="1"/>
      </font>
    </odxf>
    <ndxf>
      <font>
        <sz val="10"/>
        <color auto="1"/>
      </font>
    </ndxf>
  </rcc>
  <rcc rId="14467" sId="3" odxf="1" dxf="1">
    <nc r="Y261">
      <v>0</v>
    </nc>
    <odxf>
      <font>
        <sz val="10"/>
        <color auto="1"/>
      </font>
    </odxf>
    <ndxf>
      <font>
        <sz val="10"/>
        <color auto="1"/>
      </font>
    </ndxf>
  </rcc>
  <rcc rId="14468" sId="3" odxf="1" dxf="1">
    <nc r="Z261">
      <v>0</v>
    </nc>
    <odxf>
      <font>
        <sz val="10"/>
        <color auto="1"/>
      </font>
    </odxf>
    <ndxf>
      <font>
        <sz val="10"/>
        <color auto="1"/>
      </font>
    </ndxf>
  </rcc>
  <rcc rId="14469" sId="3" odxf="1" dxf="1">
    <nc r="AA261">
      <v>1.3</v>
    </nc>
    <odxf>
      <font>
        <sz val="10"/>
        <color auto="1"/>
      </font>
    </odxf>
    <ndxf>
      <font>
        <sz val="10"/>
        <color auto="1"/>
      </font>
    </ndxf>
  </rcc>
  <rcc rId="14470" sId="3" odxf="1" dxf="1">
    <nc r="AB261">
      <v>1.4</v>
    </nc>
    <odxf>
      <font>
        <sz val="10"/>
        <color auto="1"/>
      </font>
    </odxf>
    <ndxf>
      <font>
        <sz val="10"/>
        <color auto="1"/>
      </font>
    </ndxf>
  </rcc>
  <rcc rId="14471" sId="3" odxf="1" dxf="1">
    <nc r="AC261">
      <v>0</v>
    </nc>
    <odxf>
      <font>
        <sz val="10"/>
        <color auto="1"/>
      </font>
    </odxf>
    <ndxf>
      <font>
        <sz val="10"/>
        <color auto="1"/>
      </font>
    </ndxf>
  </rcc>
  <rcc rId="14472" sId="3" odxf="1" dxf="1">
    <nc r="AD261">
      <v>0.4</v>
    </nc>
    <odxf>
      <font>
        <sz val="10"/>
        <color auto="1"/>
      </font>
    </odxf>
    <ndxf>
      <font>
        <sz val="10"/>
        <color auto="1"/>
      </font>
    </ndxf>
  </rcc>
  <rcc rId="14473" sId="3" odxf="1" dxf="1">
    <nc r="AE261">
      <v>0</v>
    </nc>
    <odxf>
      <font>
        <sz val="10"/>
        <color auto="1"/>
      </font>
    </odxf>
    <ndxf>
      <font>
        <sz val="10"/>
        <color auto="1"/>
      </font>
    </ndxf>
  </rcc>
  <rcc rId="14474" sId="3" odxf="1" dxf="1">
    <nc r="AF261">
      <v>1.3</v>
    </nc>
    <odxf>
      <font>
        <sz val="10"/>
        <color auto="1"/>
      </font>
    </odxf>
    <ndxf>
      <font>
        <sz val="10"/>
        <color auto="1"/>
      </font>
    </ndxf>
  </rcc>
  <rcc rId="14475" sId="3" odxf="1" dxf="1">
    <nc r="AG261">
      <v>1.9</v>
    </nc>
    <odxf>
      <font>
        <sz val="10"/>
        <color auto="1"/>
      </font>
    </odxf>
    <ndxf>
      <font>
        <sz val="10"/>
        <color auto="1"/>
      </font>
    </ndxf>
  </rcc>
  <rcc rId="14476" sId="3" odxf="1" dxf="1">
    <nc r="AH261">
      <v>4.3</v>
    </nc>
    <odxf>
      <font>
        <sz val="10"/>
        <color auto="1"/>
      </font>
    </odxf>
    <ndxf>
      <font>
        <sz val="10"/>
        <color auto="1"/>
      </font>
    </ndxf>
  </rcc>
  <rcc rId="14477" sId="3" odxf="1" dxf="1">
    <nc r="AI261">
      <v>-0.5</v>
    </nc>
    <odxf>
      <font>
        <sz val="10"/>
        <color auto="1"/>
      </font>
    </odxf>
    <ndxf>
      <font>
        <sz val="10"/>
        <color auto="1"/>
      </font>
    </ndxf>
  </rcc>
  <rcc rId="14478" sId="3" odxf="1" dxf="1">
    <nc r="AJ261">
      <v>-1.4</v>
    </nc>
    <odxf>
      <font>
        <sz val="10"/>
        <color auto="1"/>
      </font>
    </odxf>
    <ndxf>
      <font>
        <sz val="10"/>
        <color auto="1"/>
      </font>
    </ndxf>
  </rcc>
  <rcc rId="14479" sId="3" odxf="1" dxf="1">
    <nc r="AK261">
      <v>-2.4</v>
    </nc>
    <odxf>
      <font>
        <sz val="10"/>
        <color auto="1"/>
      </font>
    </odxf>
    <ndxf>
      <font>
        <sz val="10"/>
        <color auto="1"/>
      </font>
    </ndxf>
  </rcc>
  <rcc rId="14480" sId="3" odxf="1" dxf="1">
    <nc r="AL261">
      <v>-0.4</v>
    </nc>
    <odxf>
      <font>
        <sz val="10"/>
        <color auto="1"/>
      </font>
    </odxf>
    <ndxf>
      <font>
        <sz val="10"/>
        <color auto="1"/>
      </font>
    </ndxf>
  </rcc>
  <rcc rId="14481" sId="3" odxf="1" dxf="1">
    <nc r="AM261">
      <v>-0.4</v>
    </nc>
    <odxf>
      <font>
        <sz val="10"/>
        <color auto="1"/>
      </font>
    </odxf>
    <ndxf>
      <font>
        <sz val="10"/>
        <color auto="1"/>
      </font>
    </ndxf>
  </rcc>
  <rcc rId="14482" sId="3" odxf="1" dxf="1">
    <nc r="AN261">
      <v>-2.7</v>
    </nc>
    <odxf>
      <font>
        <sz val="10"/>
        <color auto="1"/>
      </font>
    </odxf>
    <ndxf>
      <font>
        <sz val="10"/>
        <color auto="1"/>
      </font>
    </ndxf>
  </rcc>
  <rcc rId="14483" sId="3" odxf="1" dxf="1">
    <nc r="AO261">
      <v>0</v>
    </nc>
    <odxf>
      <font>
        <sz val="10"/>
        <color auto="1"/>
      </font>
    </odxf>
    <ndxf>
      <font>
        <sz val="10"/>
        <color auto="1"/>
      </font>
    </ndxf>
  </rcc>
  <rcc rId="14484" sId="3" odxf="1" dxf="1">
    <nc r="AP261">
      <v>0</v>
    </nc>
    <odxf>
      <font>
        <sz val="10"/>
        <color auto="1"/>
      </font>
    </odxf>
    <ndxf>
      <font>
        <sz val="10"/>
        <color auto="1"/>
      </font>
    </ndxf>
  </rcc>
  <rcc rId="14485" sId="3" odxf="1" dxf="1">
    <nc r="AQ261">
      <v>0</v>
    </nc>
    <odxf>
      <font>
        <sz val="10"/>
        <color auto="1"/>
      </font>
    </odxf>
    <ndxf>
      <font>
        <sz val="10"/>
        <color auto="1"/>
      </font>
    </ndxf>
  </rcc>
  <rcc rId="14486" sId="3" odxf="1" dxf="1">
    <nc r="AR261">
      <v>0</v>
    </nc>
    <odxf>
      <font>
        <sz val="10"/>
        <color auto="1"/>
      </font>
    </odxf>
    <ndxf>
      <font>
        <sz val="10"/>
        <color auto="1"/>
      </font>
    </ndxf>
  </rcc>
  <rcc rId="14487" sId="3" odxf="1" dxf="1">
    <nc r="AS261">
      <v>0</v>
    </nc>
    <odxf>
      <font>
        <sz val="10"/>
        <color auto="1"/>
      </font>
    </odxf>
    <ndxf>
      <font>
        <sz val="10"/>
        <color auto="1"/>
      </font>
    </ndxf>
  </rcc>
  <rcc rId="14488" sId="3" odxf="1" dxf="1">
    <nc r="AT261">
      <v>0</v>
    </nc>
    <odxf>
      <font>
        <sz val="10"/>
        <color auto="1"/>
      </font>
    </odxf>
    <ndxf>
      <font>
        <sz val="10"/>
        <color auto="1"/>
      </font>
    </ndxf>
  </rcc>
  <rcc rId="14489" sId="3" odxf="1" dxf="1">
    <nc r="AU261">
      <v>0</v>
    </nc>
    <odxf>
      <font>
        <sz val="10"/>
        <color auto="1"/>
      </font>
    </odxf>
    <ndxf>
      <font>
        <sz val="10"/>
        <color auto="1"/>
      </font>
    </ndxf>
  </rcc>
  <rcc rId="14490" sId="3" odxf="1" dxf="1">
    <nc r="AV261">
      <v>0</v>
    </nc>
    <odxf>
      <font>
        <sz val="10"/>
        <color auto="1"/>
      </font>
    </odxf>
    <ndxf>
      <font>
        <sz val="10"/>
        <color auto="1"/>
      </font>
    </ndxf>
  </rcc>
  <rcc rId="14491" sId="3" odxf="1" dxf="1">
    <nc r="AW261">
      <v>0</v>
    </nc>
    <odxf>
      <font>
        <sz val="10"/>
        <color auto="1"/>
      </font>
    </odxf>
    <ndxf>
      <font>
        <sz val="10"/>
        <color auto="1"/>
      </font>
    </ndxf>
  </rcc>
  <rcc rId="14492" sId="3" odxf="1" dxf="1">
    <nc r="AX261">
      <v>0</v>
    </nc>
    <odxf>
      <font>
        <sz val="10"/>
        <color auto="1"/>
      </font>
    </odxf>
    <ndxf>
      <font>
        <sz val="10"/>
        <color auto="1"/>
      </font>
    </ndxf>
  </rcc>
  <rcc rId="14493" sId="3" odxf="1" dxf="1">
    <nc r="AY261">
      <v>0</v>
    </nc>
    <odxf>
      <font>
        <sz val="10"/>
        <color auto="1"/>
      </font>
    </odxf>
    <ndxf>
      <font>
        <sz val="10"/>
        <color auto="1"/>
      </font>
    </ndxf>
  </rcc>
  <rcc rId="14494" sId="3" odxf="1" dxf="1">
    <nc r="AZ261">
      <v>0</v>
    </nc>
    <odxf>
      <font>
        <sz val="10"/>
        <color auto="1"/>
      </font>
    </odxf>
    <ndxf>
      <font>
        <sz val="10"/>
        <color auto="1"/>
      </font>
    </ndxf>
  </rcc>
  <rcc rId="14495" sId="3" odxf="1" dxf="1">
    <nc r="BA2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496" sId="3" odxf="1" dxf="1">
    <nc r="BB261">
      <v>0</v>
    </nc>
    <odxf>
      <font>
        <sz val="10"/>
        <color auto="1"/>
      </font>
    </odxf>
    <ndxf>
      <font>
        <sz val="10"/>
        <color auto="1"/>
      </font>
    </ndxf>
  </rcc>
  <rcc rId="14497" sId="3" odxf="1" dxf="1">
    <nc r="BC2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498" sId="3" odxf="1" dxf="1">
    <nc r="BD261">
      <v>0</v>
    </nc>
    <odxf>
      <font>
        <sz val="10"/>
        <color auto="1"/>
      </font>
    </odxf>
    <ndxf>
      <font>
        <sz val="10"/>
        <color auto="1"/>
      </font>
    </ndxf>
  </rcc>
  <rcc rId="14499" sId="3" odxf="1" dxf="1">
    <nc r="BE2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00" sId="3" odxf="1" dxf="1">
    <nc r="BF261">
      <v>17.899999999999999</v>
    </nc>
    <odxf>
      <font>
        <sz val="10"/>
        <color auto="1"/>
      </font>
    </odxf>
    <ndxf>
      <font>
        <sz val="10"/>
        <color auto="1"/>
      </font>
    </ndxf>
  </rcc>
  <rcc rId="14501" sId="3" odxf="1" dxf="1">
    <nc r="BG261">
      <v>74.599999999999994</v>
    </nc>
    <odxf>
      <font>
        <sz val="10"/>
        <color auto="1"/>
      </font>
    </odxf>
    <ndxf>
      <font>
        <sz val="10"/>
        <color auto="1"/>
      </font>
    </ndxf>
  </rcc>
  <rcc rId="14502" sId="3" odxf="1" dxf="1">
    <nc r="BH261">
      <v>0</v>
    </nc>
    <odxf>
      <font>
        <sz val="10"/>
        <color auto="1"/>
      </font>
    </odxf>
    <ndxf>
      <font>
        <sz val="10"/>
        <color auto="1"/>
      </font>
    </ndxf>
  </rcc>
  <rfmt sheetId="3" sqref="A261:XFD261" start="0" length="0">
    <dxf>
      <alignment vertical="center" wrapText="1"/>
    </dxf>
  </rfmt>
  <rfmt sheetId="3" sqref="A262" start="0" length="0">
    <dxf>
      <font>
        <sz val="10"/>
        <color auto="1"/>
      </font>
    </dxf>
  </rfmt>
  <rcc rId="14503" sId="3" odxf="1" dxf="1">
    <oc r="B262" t="inlineStr">
      <is>
        <t>Lâm Đồng</t>
      </is>
    </oc>
    <nc r="B262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cc rId="14504" sId="3" odxf="1" dxf="1">
    <oc r="C262" t="inlineStr">
      <is>
        <t>NHIỆT ĐIỆN</t>
      </is>
    </oc>
    <nc r="C262" t="inlineStr">
      <is>
        <t>ĐIỆN MẶT TRỜI</t>
      </is>
    </nc>
    <odxf>
      <font>
        <sz val="10"/>
        <color auto="1"/>
      </font>
    </odxf>
    <ndxf>
      <font>
        <sz val="10"/>
        <color auto="1"/>
      </font>
    </ndxf>
  </rcc>
  <rcc rId="14505" sId="3" odxf="1" dxf="1">
    <oc r="D262">
      <v>110</v>
    </oc>
    <nc r="D262">
      <v>500</v>
    </nc>
    <odxf>
      <font>
        <sz val="10"/>
        <color auto="1"/>
      </font>
    </odxf>
    <ndxf>
      <font>
        <sz val="10"/>
        <color auto="1"/>
      </font>
    </ndxf>
  </rcc>
  <rcc rId="14506" sId="3" odxf="1" dxf="1">
    <oc r="E262" t="inlineStr">
      <is>
        <t>NMĐ BAUXIT LÂM ĐỒNG</t>
      </is>
    </oc>
    <nc r="E262" t="inlineStr">
      <is>
        <t>NMĐMT TRUNG NAM THUẬN NAM</t>
      </is>
    </nc>
    <odxf>
      <font>
        <sz val="10"/>
        <color auto="1"/>
      </font>
    </odxf>
    <ndxf>
      <font>
        <sz val="10"/>
        <color auto="1"/>
      </font>
    </ndxf>
  </rcc>
  <rcc rId="14507" sId="3" odxf="1" dxf="1">
    <oc r="F262" t="inlineStr">
      <is>
        <t>PPN</t>
      </is>
    </oc>
    <nc r="F262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4508" sId="3" odxf="1" dxf="1">
    <nc r="G26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509" sId="3" odxf="1" dxf="1">
    <nc r="H262">
      <v>1536</v>
    </nc>
    <odxf>
      <font>
        <sz val="10"/>
        <color auto="1"/>
      </font>
    </odxf>
    <ndxf>
      <font>
        <sz val="10"/>
        <color auto="1"/>
      </font>
    </ndxf>
  </rcc>
  <rfmt sheetId="3" sqref="I262" start="0" length="0">
    <dxf>
      <font>
        <sz val="10"/>
        <color auto="1"/>
      </font>
    </dxf>
  </rfmt>
  <rcc rId="14510" sId="3" odxf="1" dxf="1">
    <nc r="J262">
      <v>0.7</v>
    </nc>
    <odxf>
      <font>
        <sz val="10"/>
        <color auto="1"/>
      </font>
    </odxf>
    <ndxf>
      <font>
        <sz val="10"/>
        <color auto="1"/>
      </font>
    </ndxf>
  </rcc>
  <rcc rId="14511" sId="3" odxf="1" dxf="1">
    <nc r="K262">
      <v>0.7</v>
    </nc>
    <odxf>
      <font>
        <sz val="10"/>
        <color auto="1"/>
      </font>
    </odxf>
    <ndxf>
      <font>
        <sz val="10"/>
        <color auto="1"/>
      </font>
    </ndxf>
  </rcc>
  <rcc rId="14512" sId="3" odxf="1" dxf="1">
    <nc r="L262">
      <v>0.7</v>
    </nc>
    <odxf>
      <font>
        <sz val="10"/>
        <color auto="1"/>
      </font>
    </odxf>
    <ndxf>
      <font>
        <sz val="10"/>
        <color auto="1"/>
      </font>
    </ndxf>
  </rcc>
  <rcc rId="14513" sId="3" odxf="1" dxf="1">
    <nc r="M262">
      <v>0.7</v>
    </nc>
    <odxf>
      <font>
        <sz val="10"/>
        <color auto="1"/>
      </font>
    </odxf>
    <ndxf>
      <font>
        <sz val="10"/>
        <color auto="1"/>
      </font>
    </ndxf>
  </rcc>
  <rcc rId="14514" sId="3" odxf="1" dxf="1">
    <nc r="N262">
      <v>0.7</v>
    </nc>
    <odxf>
      <font>
        <sz val="10"/>
        <color auto="1"/>
      </font>
    </odxf>
    <ndxf>
      <font>
        <sz val="10"/>
        <color auto="1"/>
      </font>
    </ndxf>
  </rcc>
  <rcc rId="14515" sId="3" odxf="1" dxf="1">
    <nc r="O262">
      <v>0.7</v>
    </nc>
    <odxf>
      <font>
        <sz val="10"/>
        <color auto="1"/>
      </font>
    </odxf>
    <ndxf>
      <font>
        <sz val="10"/>
        <color auto="1"/>
      </font>
    </ndxf>
  </rcc>
  <rcc rId="14516" sId="3" odxf="1" dxf="1">
    <nc r="P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17" sId="3" odxf="1" dxf="1">
    <nc r="Q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18" sId="3" odxf="1" dxf="1">
    <nc r="R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19" sId="3" odxf="1" dxf="1">
    <nc r="S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20" sId="3" odxf="1" dxf="1">
    <nc r="T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21" sId="3" odxf="1" dxf="1">
    <nc r="U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22" sId="3" odxf="1" dxf="1">
    <nc r="V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23" sId="3" odxf="1" dxf="1">
    <nc r="W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24" sId="3" odxf="1" dxf="1">
    <nc r="X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25" sId="3" odxf="1" dxf="1">
    <nc r="Y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26" sId="3" odxf="1" dxf="1">
    <nc r="Z262">
      <v>178.9</v>
    </nc>
    <odxf>
      <font>
        <sz val="10"/>
        <color auto="1"/>
      </font>
    </odxf>
    <ndxf>
      <font>
        <sz val="10"/>
        <color auto="1"/>
      </font>
    </ndxf>
  </rcc>
  <rcc rId="14527" sId="3" odxf="1" dxf="1">
    <nc r="AA262">
      <v>112.9</v>
    </nc>
    <odxf>
      <font>
        <sz val="10"/>
        <color auto="1"/>
      </font>
    </odxf>
    <ndxf>
      <font>
        <sz val="10"/>
        <color auto="1"/>
      </font>
    </ndxf>
  </rcc>
  <rcc rId="14528" sId="3" odxf="1" dxf="1">
    <nc r="AB262">
      <v>187</v>
    </nc>
    <odxf>
      <font>
        <sz val="10"/>
        <color auto="1"/>
      </font>
    </odxf>
    <ndxf>
      <font>
        <sz val="10"/>
        <color auto="1"/>
      </font>
    </ndxf>
  </rcc>
  <rcc rId="14529" sId="3" odxf="1" dxf="1">
    <nc r="AC262">
      <v>234.3</v>
    </nc>
    <odxf>
      <font>
        <sz val="10"/>
        <color auto="1"/>
      </font>
    </odxf>
    <ndxf>
      <font>
        <sz val="10"/>
        <color auto="1"/>
      </font>
    </ndxf>
  </rcc>
  <rcc rId="14530" sId="3" odxf="1" dxf="1">
    <nc r="AD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31" sId="3" odxf="1" dxf="1">
    <nc r="AE262">
      <v>116.7</v>
    </nc>
    <odxf>
      <font>
        <sz val="10"/>
        <color auto="1"/>
      </font>
    </odxf>
    <ndxf>
      <font>
        <sz val="10"/>
        <color auto="1"/>
      </font>
    </ndxf>
  </rcc>
  <rcc rId="14532" sId="3" odxf="1" dxf="1">
    <nc r="AF262">
      <v>106.5</v>
    </nc>
    <odxf>
      <font>
        <sz val="10"/>
        <color auto="1"/>
      </font>
    </odxf>
    <ndxf>
      <font>
        <sz val="10"/>
        <color auto="1"/>
      </font>
    </ndxf>
  </rcc>
  <rcc rId="14533" sId="3" odxf="1" dxf="1">
    <nc r="AG262">
      <v>136.6</v>
    </nc>
    <odxf>
      <font>
        <sz val="10"/>
        <color auto="1"/>
      </font>
    </odxf>
    <ndxf>
      <font>
        <sz val="10"/>
        <color auto="1"/>
      </font>
    </ndxf>
  </rcc>
  <rcc rId="14534" sId="3" odxf="1" dxf="1">
    <nc r="AH262">
      <v>261.39999999999998</v>
    </nc>
    <odxf>
      <font>
        <sz val="10"/>
        <color auto="1"/>
      </font>
    </odxf>
    <ndxf>
      <font>
        <sz val="10"/>
        <color auto="1"/>
      </font>
    </ndxf>
  </rcc>
  <rcc rId="14535" sId="3" odxf="1" dxf="1">
    <nc r="AI262">
      <v>243</v>
    </nc>
    <odxf>
      <font>
        <sz val="10"/>
        <color auto="1"/>
      </font>
    </odxf>
    <ndxf>
      <font>
        <sz val="10"/>
        <color auto="1"/>
      </font>
    </ndxf>
  </rcc>
  <rcc rId="14536" sId="3" odxf="1" dxf="1">
    <nc r="AJ262">
      <v>344.9</v>
    </nc>
    <odxf>
      <font>
        <sz val="10"/>
        <color auto="1"/>
      </font>
    </odxf>
    <ndxf>
      <font>
        <sz val="10"/>
        <color auto="1"/>
      </font>
    </ndxf>
  </rcc>
  <rcc rId="14537" sId="3" odxf="1" dxf="1">
    <nc r="AK262">
      <v>251.1</v>
    </nc>
    <odxf>
      <font>
        <sz val="10"/>
        <color auto="1"/>
      </font>
    </odxf>
    <ndxf>
      <font>
        <sz val="10"/>
        <color auto="1"/>
      </font>
    </ndxf>
  </rcc>
  <rcc rId="14538" sId="3" odxf="1" dxf="1">
    <nc r="AL262">
      <v>157.9</v>
    </nc>
    <odxf>
      <font>
        <sz val="10"/>
        <color auto="1"/>
      </font>
    </odxf>
    <ndxf>
      <font>
        <sz val="10"/>
        <color auto="1"/>
      </font>
    </ndxf>
  </rcc>
  <rcc rId="14539" sId="3" odxf="1" dxf="1">
    <nc r="AM262">
      <v>182</v>
    </nc>
    <odxf>
      <font>
        <sz val="10"/>
        <color auto="1"/>
      </font>
    </odxf>
    <ndxf>
      <font>
        <sz val="10"/>
        <color auto="1"/>
      </font>
    </ndxf>
  </rcc>
  <rcc rId="14540" sId="3" odxf="1" dxf="1">
    <nc r="AN262">
      <v>87.1</v>
    </nc>
    <odxf>
      <font>
        <sz val="10"/>
        <color auto="1"/>
      </font>
    </odxf>
    <ndxf>
      <font>
        <sz val="10"/>
        <color auto="1"/>
      </font>
    </ndxf>
  </rcc>
  <rcc rId="14541" sId="3" odxf="1" dxf="1">
    <nc r="AO262">
      <v>89.7</v>
    </nc>
    <odxf>
      <font>
        <sz val="10"/>
        <color auto="1"/>
      </font>
    </odxf>
    <ndxf>
      <font>
        <sz val="10"/>
        <color auto="1"/>
      </font>
    </ndxf>
  </rcc>
  <rcc rId="14542" sId="3" odxf="1" dxf="1">
    <nc r="AP262">
      <v>104.6</v>
    </nc>
    <odxf>
      <font>
        <sz val="10"/>
        <color auto="1"/>
      </font>
    </odxf>
    <ndxf>
      <font>
        <sz val="10"/>
        <color auto="1"/>
      </font>
    </ndxf>
  </rcc>
  <rcc rId="14543" sId="3" odxf="1" dxf="1">
    <nc r="AQ262">
      <v>9.9</v>
    </nc>
    <odxf>
      <font>
        <sz val="10"/>
        <color auto="1"/>
      </font>
    </odxf>
    <ndxf>
      <font>
        <sz val="10"/>
        <color auto="1"/>
      </font>
    </ndxf>
  </rcc>
  <rcc rId="14544" sId="3" odxf="1" dxf="1">
    <nc r="AR262">
      <v>0.8</v>
    </nc>
    <odxf>
      <font>
        <sz val="10"/>
        <color auto="1"/>
      </font>
    </odxf>
    <ndxf>
      <font>
        <sz val="10"/>
        <color auto="1"/>
      </font>
    </ndxf>
  </rcc>
  <rcc rId="14545" sId="3" odxf="1" dxf="1">
    <nc r="AS262">
      <v>0.7</v>
    </nc>
    <odxf>
      <font>
        <sz val="10"/>
        <color auto="1"/>
      </font>
    </odxf>
    <ndxf>
      <font>
        <sz val="10"/>
        <color auto="1"/>
      </font>
    </ndxf>
  </rcc>
  <rcc rId="14546" sId="3" odxf="1" dxf="1">
    <nc r="AT262">
      <v>0.7</v>
    </nc>
    <odxf>
      <font>
        <sz val="10"/>
        <color auto="1"/>
      </font>
    </odxf>
    <ndxf>
      <font>
        <sz val="10"/>
        <color auto="1"/>
      </font>
    </ndxf>
  </rcc>
  <rcc rId="14547" sId="3" odxf="1" dxf="1">
    <nc r="AU262">
      <v>0.8</v>
    </nc>
    <odxf>
      <font>
        <sz val="10"/>
        <color auto="1"/>
      </font>
    </odxf>
    <ndxf>
      <font>
        <sz val="10"/>
        <color auto="1"/>
      </font>
    </ndxf>
  </rcc>
  <rcc rId="14548" sId="3" odxf="1" dxf="1">
    <nc r="AV262">
      <v>0.7</v>
    </nc>
    <odxf>
      <font>
        <sz val="10"/>
        <color auto="1"/>
      </font>
    </odxf>
    <ndxf>
      <font>
        <sz val="10"/>
        <color auto="1"/>
      </font>
    </ndxf>
  </rcc>
  <rcc rId="14549" sId="3" odxf="1" dxf="1">
    <nc r="AW262">
      <v>0.8</v>
    </nc>
    <odxf>
      <font>
        <sz val="10"/>
        <color auto="1"/>
      </font>
    </odxf>
    <ndxf>
      <font>
        <sz val="10"/>
        <color auto="1"/>
      </font>
    </ndxf>
  </rcc>
  <rcc rId="14550" sId="3" odxf="1" dxf="1">
    <nc r="AX262">
      <v>0.7</v>
    </nc>
    <odxf>
      <font>
        <sz val="10"/>
        <color auto="1"/>
      </font>
    </odxf>
    <ndxf>
      <font>
        <sz val="10"/>
        <color auto="1"/>
      </font>
    </ndxf>
  </rcc>
  <rcc rId="14551" sId="3" odxf="1" dxf="1">
    <nc r="AY262">
      <v>0.7</v>
    </nc>
    <odxf>
      <font>
        <sz val="10"/>
        <color auto="1"/>
      </font>
    </odxf>
    <ndxf>
      <font>
        <sz val="10"/>
        <color auto="1"/>
      </font>
    </ndxf>
  </rcc>
  <rcc rId="14552" sId="3" odxf="1" dxf="1">
    <nc r="AZ262">
      <v>0.7</v>
    </nc>
    <odxf>
      <font>
        <sz val="10"/>
        <color auto="1"/>
      </font>
    </odxf>
    <ndxf>
      <font>
        <sz val="10"/>
        <color auto="1"/>
      </font>
    </ndxf>
  </rcc>
  <rcc rId="14553" sId="3" odxf="1" dxf="1">
    <nc r="BA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54" sId="3" odxf="1" dxf="1">
    <nc r="BB262">
      <v>0.7</v>
    </nc>
    <odxf>
      <font>
        <sz val="10"/>
        <color auto="1"/>
      </font>
    </odxf>
    <ndxf>
      <font>
        <sz val="10"/>
        <color auto="1"/>
      </font>
    </ndxf>
  </rcc>
  <rcc rId="14555" sId="3" odxf="1" dxf="1">
    <nc r="BC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56" sId="3" odxf="1" dxf="1">
    <nc r="BD262">
      <v>0.7</v>
    </nc>
    <odxf>
      <font>
        <sz val="10"/>
        <color auto="1"/>
      </font>
    </odxf>
    <ndxf>
      <font>
        <sz val="10"/>
        <color auto="1"/>
      </font>
    </ndxf>
  </rcc>
  <rcc rId="14557" sId="3" odxf="1" dxf="1">
    <nc r="BE2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58" sId="3" odxf="1" dxf="1">
    <nc r="BF262">
      <v>64.099999999999994</v>
    </nc>
    <odxf>
      <font>
        <sz val="10"/>
        <color auto="1"/>
      </font>
    </odxf>
    <ndxf>
      <font>
        <sz val="10"/>
        <color auto="1"/>
      </font>
    </ndxf>
  </rcc>
  <rcc rId="14559" sId="3" odxf="1" dxf="1">
    <nc r="BG262">
      <v>344.9</v>
    </nc>
    <odxf>
      <font>
        <sz val="10"/>
        <color auto="1"/>
      </font>
    </odxf>
    <ndxf>
      <font>
        <sz val="10"/>
        <color auto="1"/>
      </font>
    </ndxf>
  </rcc>
  <rcc rId="14560" sId="3" odxf="1" dxf="1">
    <nc r="BH262">
      <v>0</v>
    </nc>
    <odxf>
      <font>
        <sz val="10"/>
        <color auto="1"/>
      </font>
    </odxf>
    <ndxf>
      <font>
        <sz val="10"/>
        <color auto="1"/>
      </font>
    </ndxf>
  </rcc>
  <rfmt sheetId="3" sqref="A262:XFD262" start="0" length="0">
    <dxf>
      <alignment vertical="center" wrapText="1"/>
    </dxf>
  </rfmt>
  <rfmt sheetId="3" sqref="A263" start="0" length="0">
    <dxf>
      <font>
        <sz val="10"/>
        <color auto="1"/>
      </font>
    </dxf>
  </rfmt>
  <rcc rId="14561" sId="3" odxf="1" dxf="1">
    <oc r="B263" t="inlineStr">
      <is>
        <t>Lâm Đồng</t>
      </is>
    </oc>
    <nc r="B263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cc rId="14562" sId="3" odxf="1" dxf="1">
    <oc r="C263" t="inlineStr">
      <is>
        <t>NHIỆT ĐIỆN</t>
      </is>
    </oc>
    <nc r="C263" t="inlineStr">
      <is>
        <t>ĐIỆN MẶT TRỜI</t>
      </is>
    </nc>
    <odxf>
      <font>
        <sz val="10"/>
        <color auto="1"/>
      </font>
    </odxf>
    <ndxf>
      <font>
        <sz val="10"/>
        <color auto="1"/>
      </font>
    </ndxf>
  </rcc>
  <rcc rId="14563" sId="3" odxf="1" dxf="1">
    <oc r="D263">
      <v>110</v>
    </oc>
    <nc r="D263">
      <v>500</v>
    </nc>
    <odxf>
      <font>
        <sz val="10"/>
        <color auto="1"/>
      </font>
    </odxf>
    <ndxf>
      <font>
        <sz val="10"/>
        <color auto="1"/>
      </font>
    </ndxf>
  </rcc>
  <rcc rId="14564" sId="3" odxf="1" dxf="1">
    <oc r="E263" t="inlineStr">
      <is>
        <t>NMĐ BAUXIT LÂM ĐỒNG</t>
      </is>
    </oc>
    <nc r="E263" t="inlineStr">
      <is>
        <t>NMĐMT TRUNG NAM THUẬN NAM</t>
      </is>
    </nc>
    <odxf>
      <font>
        <sz val="10"/>
        <color auto="1"/>
      </font>
    </odxf>
    <ndxf>
      <font>
        <sz val="10"/>
        <color auto="1"/>
      </font>
    </ndxf>
  </rcc>
  <rcc rId="14565" sId="3" odxf="1" dxf="1">
    <oc r="F263" t="inlineStr">
      <is>
        <t>PPN</t>
      </is>
    </oc>
    <nc r="F263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4566" sId="3" odxf="1" dxf="1">
    <nc r="G26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567" sId="3" odxf="1" dxf="1">
    <nc r="H263">
      <v>1536</v>
    </nc>
    <odxf>
      <font>
        <sz val="10"/>
        <color auto="1"/>
      </font>
    </odxf>
    <ndxf>
      <font>
        <sz val="10"/>
        <color auto="1"/>
      </font>
    </ndxf>
  </rcc>
  <rfmt sheetId="3" sqref="I263" start="0" length="0">
    <dxf>
      <font>
        <sz val="10"/>
        <color auto="1"/>
      </font>
    </dxf>
  </rfmt>
  <rcc rId="14568" sId="3" odxf="1" dxf="1">
    <nc r="J263">
      <v>7.5</v>
    </nc>
    <odxf>
      <font>
        <sz val="10"/>
        <color auto="1"/>
      </font>
    </odxf>
    <ndxf>
      <font>
        <sz val="10"/>
        <color auto="1"/>
      </font>
    </ndxf>
  </rcc>
  <rcc rId="14569" sId="3" odxf="1" dxf="1">
    <nc r="K263">
      <v>7.4</v>
    </nc>
    <odxf>
      <font>
        <sz val="10"/>
        <color auto="1"/>
      </font>
    </odxf>
    <ndxf>
      <font>
        <sz val="10"/>
        <color auto="1"/>
      </font>
    </ndxf>
  </rcc>
  <rcc rId="14570" sId="3" odxf="1" dxf="1">
    <nc r="L263">
      <v>7.4</v>
    </nc>
    <odxf>
      <font>
        <sz val="10"/>
        <color auto="1"/>
      </font>
    </odxf>
    <ndxf>
      <font>
        <sz val="10"/>
        <color auto="1"/>
      </font>
    </ndxf>
  </rcc>
  <rcc rId="14571" sId="3" odxf="1" dxf="1">
    <nc r="M263">
      <v>7.4</v>
    </nc>
    <odxf>
      <font>
        <sz val="10"/>
        <color auto="1"/>
      </font>
    </odxf>
    <ndxf>
      <font>
        <sz val="10"/>
        <color auto="1"/>
      </font>
    </ndxf>
  </rcc>
  <rcc rId="14572" sId="3" odxf="1" dxf="1">
    <nc r="N263">
      <v>7.3</v>
    </nc>
    <odxf>
      <font>
        <sz val="10"/>
        <color auto="1"/>
      </font>
    </odxf>
    <ndxf>
      <font>
        <sz val="10"/>
        <color auto="1"/>
      </font>
    </ndxf>
  </rcc>
  <rcc rId="14573" sId="3" odxf="1" dxf="1">
    <nc r="O263">
      <v>7.4</v>
    </nc>
    <odxf>
      <font>
        <sz val="10"/>
        <color auto="1"/>
      </font>
    </odxf>
    <ndxf>
      <font>
        <sz val="10"/>
        <color auto="1"/>
      </font>
    </ndxf>
  </rcc>
  <rcc rId="14574" sId="3" odxf="1" dxf="1">
    <nc r="P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75" sId="3" odxf="1" dxf="1">
    <nc r="Q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76" sId="3" odxf="1" dxf="1">
    <nc r="R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77" sId="3" odxf="1" dxf="1">
    <nc r="S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78" sId="3" odxf="1" dxf="1">
    <nc r="T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79" sId="3" odxf="1" dxf="1">
    <nc r="U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80" sId="3" odxf="1" dxf="1">
    <nc r="V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81" sId="3" odxf="1" dxf="1">
    <nc r="W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82" sId="3" odxf="1" dxf="1">
    <nc r="X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83" sId="3" odxf="1" dxf="1">
    <nc r="Y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84" sId="3" odxf="1" dxf="1">
    <nc r="Z263">
      <v>0.5</v>
    </nc>
    <odxf>
      <font>
        <sz val="10"/>
        <color auto="1"/>
      </font>
    </odxf>
    <ndxf>
      <font>
        <sz val="10"/>
        <color auto="1"/>
      </font>
    </ndxf>
  </rcc>
  <rcc rId="14585" sId="3" odxf="1" dxf="1">
    <nc r="AA263">
      <v>0.1</v>
    </nc>
    <odxf>
      <font>
        <sz val="10"/>
        <color auto="1"/>
      </font>
    </odxf>
    <ndxf>
      <font>
        <sz val="10"/>
        <color auto="1"/>
      </font>
    </ndxf>
  </rcc>
  <rcc rId="14586" sId="3" odxf="1" dxf="1">
    <nc r="AB263">
      <v>0.4</v>
    </nc>
    <odxf>
      <font>
        <sz val="10"/>
        <color auto="1"/>
      </font>
    </odxf>
    <ndxf>
      <font>
        <sz val="10"/>
        <color auto="1"/>
      </font>
    </ndxf>
  </rcc>
  <rcc rId="14587" sId="3" odxf="1" dxf="1">
    <nc r="AC263">
      <v>0</v>
    </nc>
    <odxf>
      <font>
        <sz val="10"/>
        <color auto="1"/>
      </font>
    </odxf>
    <ndxf>
      <font>
        <sz val="10"/>
        <color auto="1"/>
      </font>
    </ndxf>
  </rcc>
  <rcc rId="14588" sId="3" odxf="1" dxf="1">
    <nc r="AD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589" sId="3" odxf="1" dxf="1">
    <nc r="AE263">
      <v>0.3</v>
    </nc>
    <odxf>
      <font>
        <sz val="10"/>
        <color auto="1"/>
      </font>
    </odxf>
    <ndxf>
      <font>
        <sz val="10"/>
        <color auto="1"/>
      </font>
    </ndxf>
  </rcc>
  <rcc rId="14590" sId="3" odxf="1" dxf="1">
    <nc r="AF263">
      <v>0.2</v>
    </nc>
    <odxf>
      <font>
        <sz val="10"/>
        <color auto="1"/>
      </font>
    </odxf>
    <ndxf>
      <font>
        <sz val="10"/>
        <color auto="1"/>
      </font>
    </ndxf>
  </rcc>
  <rcc rId="14591" sId="3" odxf="1" dxf="1">
    <nc r="AG263">
      <v>0</v>
    </nc>
    <odxf>
      <font>
        <sz val="10"/>
        <color auto="1"/>
      </font>
    </odxf>
    <ndxf>
      <font>
        <sz val="10"/>
        <color auto="1"/>
      </font>
    </ndxf>
  </rcc>
  <rcc rId="14592" sId="3" odxf="1" dxf="1">
    <nc r="AH263">
      <v>0.1</v>
    </nc>
    <odxf>
      <font>
        <sz val="10"/>
        <color auto="1"/>
      </font>
    </odxf>
    <ndxf>
      <font>
        <sz val="10"/>
        <color auto="1"/>
      </font>
    </ndxf>
  </rcc>
  <rcc rId="14593" sId="3" odxf="1" dxf="1">
    <nc r="AI263">
      <v>0.4</v>
    </nc>
    <odxf>
      <font>
        <sz val="10"/>
        <color auto="1"/>
      </font>
    </odxf>
    <ndxf>
      <font>
        <sz val="10"/>
        <color auto="1"/>
      </font>
    </ndxf>
  </rcc>
  <rcc rId="14594" sId="3" odxf="1" dxf="1">
    <nc r="AJ263">
      <v>0</v>
    </nc>
    <odxf>
      <font>
        <sz val="10"/>
        <color auto="1"/>
      </font>
    </odxf>
    <ndxf>
      <font>
        <sz val="10"/>
        <color auto="1"/>
      </font>
    </ndxf>
  </rcc>
  <rcc rId="14595" sId="3" odxf="1" dxf="1">
    <nc r="AK263">
      <v>0.3</v>
    </nc>
    <odxf>
      <font>
        <sz val="10"/>
        <color auto="1"/>
      </font>
    </odxf>
    <ndxf>
      <font>
        <sz val="10"/>
        <color auto="1"/>
      </font>
    </ndxf>
  </rcc>
  <rcc rId="14596" sId="3" odxf="1" dxf="1">
    <nc r="AL263">
      <v>0.4</v>
    </nc>
    <odxf>
      <font>
        <sz val="10"/>
        <color auto="1"/>
      </font>
    </odxf>
    <ndxf>
      <font>
        <sz val="10"/>
        <color auto="1"/>
      </font>
    </ndxf>
  </rcc>
  <rcc rId="14597" sId="3" odxf="1" dxf="1">
    <nc r="AM263">
      <v>0.1</v>
    </nc>
    <odxf>
      <font>
        <sz val="10"/>
        <color auto="1"/>
      </font>
    </odxf>
    <ndxf>
      <font>
        <sz val="10"/>
        <color auto="1"/>
      </font>
    </ndxf>
  </rcc>
  <rcc rId="14598" sId="3" odxf="1" dxf="1">
    <nc r="AN263">
      <v>0.4</v>
    </nc>
    <odxf>
      <font>
        <sz val="10"/>
        <color auto="1"/>
      </font>
    </odxf>
    <ndxf>
      <font>
        <sz val="10"/>
        <color auto="1"/>
      </font>
    </ndxf>
  </rcc>
  <rcc rId="14599" sId="3" odxf="1" dxf="1">
    <nc r="AO263">
      <v>0.1</v>
    </nc>
    <odxf>
      <font>
        <sz val="10"/>
        <color auto="1"/>
      </font>
    </odxf>
    <ndxf>
      <font>
        <sz val="10"/>
        <color auto="1"/>
      </font>
    </ndxf>
  </rcc>
  <rcc rId="14600" sId="3" odxf="1" dxf="1">
    <nc r="AP263">
      <v>0.5</v>
    </nc>
    <odxf>
      <font>
        <sz val="10"/>
        <color auto="1"/>
      </font>
    </odxf>
    <ndxf>
      <font>
        <sz val="10"/>
        <color auto="1"/>
      </font>
    </ndxf>
  </rcc>
  <rcc rId="14601" sId="3" odxf="1" dxf="1">
    <nc r="AQ263">
      <v>0.3</v>
    </nc>
    <odxf>
      <font>
        <sz val="10"/>
        <color auto="1"/>
      </font>
    </odxf>
    <ndxf>
      <font>
        <sz val="10"/>
        <color auto="1"/>
      </font>
    </ndxf>
  </rcc>
  <rcc rId="14602" sId="3" odxf="1" dxf="1">
    <nc r="AR263">
      <v>9.9</v>
    </nc>
    <odxf>
      <font>
        <sz val="10"/>
        <color auto="1"/>
      </font>
    </odxf>
    <ndxf>
      <font>
        <sz val="10"/>
        <color auto="1"/>
      </font>
    </ndxf>
  </rcc>
  <rcc rId="14603" sId="3" odxf="1" dxf="1">
    <nc r="AS263">
      <v>7.4</v>
    </nc>
    <odxf>
      <font>
        <sz val="10"/>
        <color auto="1"/>
      </font>
    </odxf>
    <ndxf>
      <font>
        <sz val="10"/>
        <color auto="1"/>
      </font>
    </ndxf>
  </rcc>
  <rcc rId="14604" sId="3" odxf="1" dxf="1">
    <nc r="AT263">
      <v>7.4</v>
    </nc>
    <odxf>
      <font>
        <sz val="10"/>
        <color auto="1"/>
      </font>
    </odxf>
    <ndxf>
      <font>
        <sz val="10"/>
        <color auto="1"/>
      </font>
    </ndxf>
  </rcc>
  <rcc rId="14605" sId="3" odxf="1" dxf="1">
    <nc r="AU263">
      <v>7.4</v>
    </nc>
    <odxf>
      <font>
        <sz val="10"/>
        <color auto="1"/>
      </font>
    </odxf>
    <ndxf>
      <font>
        <sz val="10"/>
        <color auto="1"/>
      </font>
    </ndxf>
  </rcc>
  <rcc rId="14606" sId="3" odxf="1" dxf="1">
    <nc r="AV263">
      <v>7.4</v>
    </nc>
    <odxf>
      <font>
        <sz val="10"/>
        <color auto="1"/>
      </font>
    </odxf>
    <ndxf>
      <font>
        <sz val="10"/>
        <color auto="1"/>
      </font>
    </ndxf>
  </rcc>
  <rcc rId="14607" sId="3" odxf="1" dxf="1">
    <nc r="AW263">
      <v>7.3</v>
    </nc>
    <odxf>
      <font>
        <sz val="10"/>
        <color auto="1"/>
      </font>
    </odxf>
    <ndxf>
      <font>
        <sz val="10"/>
        <color auto="1"/>
      </font>
    </ndxf>
  </rcc>
  <rcc rId="14608" sId="3" odxf="1" dxf="1">
    <nc r="AX263">
      <v>7.3</v>
    </nc>
    <odxf>
      <font>
        <sz val="10"/>
        <color auto="1"/>
      </font>
    </odxf>
    <ndxf>
      <font>
        <sz val="10"/>
        <color auto="1"/>
      </font>
    </ndxf>
  </rcc>
  <rcc rId="14609" sId="3" odxf="1" dxf="1">
    <nc r="AY263">
      <v>7.3</v>
    </nc>
    <odxf>
      <font>
        <sz val="10"/>
        <color auto="1"/>
      </font>
    </odxf>
    <ndxf>
      <font>
        <sz val="10"/>
        <color auto="1"/>
      </font>
    </ndxf>
  </rcc>
  <rcc rId="14610" sId="3" odxf="1" dxf="1">
    <nc r="AZ263">
      <v>7.4</v>
    </nc>
    <odxf>
      <font>
        <sz val="10"/>
        <color auto="1"/>
      </font>
    </odxf>
    <ndxf>
      <font>
        <sz val="10"/>
        <color auto="1"/>
      </font>
    </ndxf>
  </rcc>
  <rcc rId="14611" sId="3" odxf="1" dxf="1">
    <nc r="BA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612" sId="3" odxf="1" dxf="1">
    <nc r="BB263">
      <v>7.4</v>
    </nc>
    <odxf>
      <font>
        <sz val="10"/>
        <color auto="1"/>
      </font>
    </odxf>
    <ndxf>
      <font>
        <sz val="10"/>
        <color auto="1"/>
      </font>
    </ndxf>
  </rcc>
  <rcc rId="14613" sId="3" odxf="1" dxf="1">
    <nc r="BC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614" sId="3" odxf="1" dxf="1">
    <nc r="BD263">
      <v>7.4</v>
    </nc>
    <odxf>
      <font>
        <sz val="10"/>
        <color auto="1"/>
      </font>
    </odxf>
    <ndxf>
      <font>
        <sz val="10"/>
        <color auto="1"/>
      </font>
    </ndxf>
  </rcc>
  <rcc rId="14615" sId="3" odxf="1" dxf="1">
    <nc r="BE2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616" sId="3" odxf="1" dxf="1">
    <nc r="BF263">
      <v>64.099999999999994</v>
    </nc>
    <odxf>
      <font>
        <sz val="10"/>
        <color auto="1"/>
      </font>
    </odxf>
    <ndxf>
      <font>
        <sz val="10"/>
        <color auto="1"/>
      </font>
    </ndxf>
  </rcc>
  <rcc rId="14617" sId="3" odxf="1" dxf="1">
    <nc r="BG263">
      <v>344.9</v>
    </nc>
    <odxf>
      <font>
        <sz val="10"/>
        <color auto="1"/>
      </font>
    </odxf>
    <ndxf>
      <font>
        <sz val="10"/>
        <color auto="1"/>
      </font>
    </ndxf>
  </rcc>
  <rcc rId="14618" sId="3" odxf="1" dxf="1">
    <nc r="BH263">
      <v>0</v>
    </nc>
    <odxf>
      <font>
        <sz val="10"/>
        <color auto="1"/>
      </font>
    </odxf>
    <ndxf>
      <font>
        <sz val="10"/>
        <color auto="1"/>
      </font>
    </ndxf>
  </rcc>
  <rfmt sheetId="3" sqref="A263:XFD263" start="0" length="0">
    <dxf>
      <alignment vertical="center" wrapText="1"/>
    </dxf>
  </rfmt>
  <rfmt sheetId="3" sqref="A264" start="0" length="0">
    <dxf>
      <font>
        <sz val="10"/>
        <color auto="1"/>
      </font>
    </dxf>
  </rfmt>
  <rcc rId="14619" sId="3" odxf="1" dxf="1">
    <oc r="B264" t="inlineStr">
      <is>
        <t>Tây Ninh</t>
      </is>
    </oc>
    <nc r="B264" t="inlineStr">
      <is>
        <t>Lâm Đồng</t>
      </is>
    </nc>
    <odxf>
      <font>
        <sz val="10"/>
        <color auto="1"/>
      </font>
    </odxf>
    <ndxf>
      <font>
        <sz val="10"/>
        <color auto="1"/>
      </font>
    </ndxf>
  </rcc>
  <rfmt sheetId="3" sqref="C264" start="0" length="0">
    <dxf>
      <font>
        <sz val="10"/>
        <color auto="1"/>
      </font>
    </dxf>
  </rfmt>
  <rfmt sheetId="3" sqref="D264" start="0" length="0">
    <dxf>
      <font>
        <sz val="10"/>
        <color auto="1"/>
      </font>
    </dxf>
  </rfmt>
  <rcc rId="14620" sId="3" odxf="1" dxf="1">
    <oc r="E264" t="inlineStr">
      <is>
        <t>NMĐ BOURBON</t>
      </is>
    </oc>
    <nc r="E264" t="inlineStr">
      <is>
        <t>NMĐ BAUXIT LÂM ĐỒNG</t>
      </is>
    </nc>
    <odxf>
      <font>
        <sz val="10"/>
        <color auto="1"/>
      </font>
    </odxf>
    <ndxf>
      <font>
        <sz val="10"/>
        <color auto="1"/>
      </font>
    </ndxf>
  </rcc>
  <rcc rId="14621" sId="3" odxf="1" dxf="1">
    <oc r="F264" t="inlineStr">
      <is>
        <t>PP</t>
      </is>
    </oc>
    <nc r="F264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4622" sId="3" odxf="1" dxf="1">
    <nc r="G26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623" sId="3" odxf="1" dxf="1">
    <nc r="H264">
      <v>243.7</v>
    </nc>
    <odxf>
      <font>
        <sz val="10"/>
        <color auto="1"/>
      </font>
    </odxf>
    <ndxf>
      <font>
        <sz val="10"/>
        <color auto="1"/>
      </font>
    </ndxf>
  </rcc>
  <rfmt sheetId="3" sqref="I264" start="0" length="0">
    <dxf>
      <font>
        <sz val="10"/>
        <color auto="1"/>
      </font>
    </dxf>
  </rfmt>
  <rcc rId="14624" sId="3" odxf="1" dxf="1">
    <nc r="J264">
      <v>10.3</v>
    </nc>
    <odxf>
      <font>
        <sz val="10"/>
        <color auto="1"/>
      </font>
    </odxf>
    <ndxf>
      <font>
        <sz val="10"/>
        <color auto="1"/>
      </font>
    </ndxf>
  </rcc>
  <rcc rId="14625" sId="3" odxf="1" dxf="1">
    <nc r="K264">
      <v>10.5</v>
    </nc>
    <odxf>
      <font>
        <sz val="10"/>
        <color auto="1"/>
      </font>
    </odxf>
    <ndxf>
      <font>
        <sz val="10"/>
        <color auto="1"/>
      </font>
    </ndxf>
  </rcc>
  <rcc rId="14626" sId="3" odxf="1" dxf="1">
    <nc r="L264">
      <v>10.5</v>
    </nc>
    <odxf>
      <font>
        <sz val="10"/>
        <color auto="1"/>
      </font>
    </odxf>
    <ndxf>
      <font>
        <sz val="10"/>
        <color auto="1"/>
      </font>
    </ndxf>
  </rcc>
  <rcc rId="14627" sId="3" odxf="1" dxf="1">
    <nc r="M264">
      <v>10.3</v>
    </nc>
    <odxf>
      <font>
        <sz val="10"/>
        <color auto="1"/>
      </font>
    </odxf>
    <ndxf>
      <font>
        <sz val="10"/>
        <color auto="1"/>
      </font>
    </ndxf>
  </rcc>
  <rcc rId="14628" sId="3" odxf="1" dxf="1">
    <nc r="N264">
      <v>10.7</v>
    </nc>
    <odxf>
      <font>
        <sz val="10"/>
        <color auto="1"/>
      </font>
    </odxf>
    <ndxf>
      <font>
        <sz val="10"/>
        <color auto="1"/>
      </font>
    </ndxf>
  </rcc>
  <rcc rId="14629" sId="3" odxf="1" dxf="1">
    <nc r="O264">
      <v>12.7</v>
    </nc>
    <odxf>
      <font>
        <sz val="10"/>
        <color auto="1"/>
      </font>
    </odxf>
    <ndxf>
      <font>
        <sz val="10"/>
        <color auto="1"/>
      </font>
    </ndxf>
  </rcc>
  <rcc rId="14630" sId="3" odxf="1" dxf="1">
    <nc r="P264">
      <v>12.9</v>
    </nc>
    <odxf>
      <font>
        <sz val="10"/>
        <color auto="1"/>
      </font>
    </odxf>
    <ndxf>
      <font>
        <sz val="10"/>
        <color auto="1"/>
      </font>
    </ndxf>
  </rcc>
  <rcc rId="14631" sId="3" odxf="1" dxf="1">
    <nc r="Q264">
      <v>12.7</v>
    </nc>
    <odxf>
      <font>
        <sz val="10"/>
        <color auto="1"/>
      </font>
    </odxf>
    <ndxf>
      <font>
        <sz val="10"/>
        <color auto="1"/>
      </font>
    </ndxf>
  </rcc>
  <rcc rId="14632" sId="3" odxf="1" dxf="1">
    <nc r="R264">
      <v>12.8</v>
    </nc>
    <odxf>
      <font>
        <sz val="10"/>
        <color auto="1"/>
      </font>
    </odxf>
    <ndxf>
      <font>
        <sz val="10"/>
        <color auto="1"/>
      </font>
    </ndxf>
  </rcc>
  <rcc rId="14633" sId="3" odxf="1" dxf="1">
    <nc r="S264">
      <v>12.8</v>
    </nc>
    <odxf>
      <font>
        <sz val="10"/>
        <color auto="1"/>
      </font>
    </odxf>
    <ndxf>
      <font>
        <sz val="10"/>
        <color auto="1"/>
      </font>
    </ndxf>
  </rcc>
  <rcc rId="14634" sId="3" odxf="1" dxf="1">
    <nc r="T264">
      <v>12.6</v>
    </nc>
    <odxf>
      <font>
        <sz val="10"/>
        <color auto="1"/>
      </font>
    </odxf>
    <ndxf>
      <font>
        <sz val="10"/>
        <color auto="1"/>
      </font>
    </ndxf>
  </rcc>
  <rcc rId="14635" sId="3" odxf="1" dxf="1">
    <nc r="U264">
      <v>12.5</v>
    </nc>
    <odxf>
      <font>
        <sz val="10"/>
        <color auto="1"/>
      </font>
    </odxf>
    <ndxf>
      <font>
        <sz val="10"/>
        <color auto="1"/>
      </font>
    </ndxf>
  </rcc>
  <rcc rId="14636" sId="3" odxf="1" dxf="1">
    <nc r="V264">
      <v>12</v>
    </nc>
    <odxf>
      <font>
        <sz val="10"/>
        <color auto="1"/>
      </font>
    </odxf>
    <ndxf>
      <font>
        <sz val="10"/>
        <color auto="1"/>
      </font>
    </ndxf>
  </rcc>
  <rcc rId="14637" sId="3" odxf="1" dxf="1">
    <nc r="W264">
      <v>12.6</v>
    </nc>
    <odxf>
      <font>
        <sz val="10"/>
        <color auto="1"/>
      </font>
    </odxf>
    <ndxf>
      <font>
        <sz val="10"/>
        <color auto="1"/>
      </font>
    </ndxf>
  </rcc>
  <rcc rId="14638" sId="3" odxf="1" dxf="1">
    <nc r="X264">
      <v>12.9</v>
    </nc>
    <odxf>
      <font>
        <sz val="10"/>
        <color auto="1"/>
      </font>
    </odxf>
    <ndxf>
      <font>
        <sz val="10"/>
        <color auto="1"/>
      </font>
    </ndxf>
  </rcc>
  <rcc rId="14639" sId="3" odxf="1" dxf="1">
    <nc r="Y264">
      <v>12.9</v>
    </nc>
    <odxf>
      <font>
        <sz val="10"/>
        <color auto="1"/>
      </font>
    </odxf>
    <ndxf>
      <font>
        <sz val="10"/>
        <color auto="1"/>
      </font>
    </ndxf>
  </rcc>
  <rcc rId="14640" sId="3" odxf="1" dxf="1">
    <nc r="Z264">
      <v>13.2</v>
    </nc>
    <odxf>
      <font>
        <sz val="10"/>
        <color auto="1"/>
      </font>
    </odxf>
    <ndxf>
      <font>
        <sz val="10"/>
        <color auto="1"/>
      </font>
    </ndxf>
  </rcc>
  <rcc rId="14641" sId="3" odxf="1" dxf="1">
    <nc r="AA264">
      <v>10.5</v>
    </nc>
    <odxf>
      <font>
        <sz val="10"/>
        <color auto="1"/>
      </font>
    </odxf>
    <ndxf>
      <font>
        <sz val="10"/>
        <color auto="1"/>
      </font>
    </ndxf>
  </rcc>
  <rcc rId="14642" sId="3" odxf="1" dxf="1">
    <nc r="AB264">
      <v>9.6</v>
    </nc>
    <odxf>
      <font>
        <sz val="10"/>
        <color auto="1"/>
      </font>
    </odxf>
    <ndxf>
      <font>
        <sz val="10"/>
        <color auto="1"/>
      </font>
    </ndxf>
  </rcc>
  <rcc rId="14643" sId="3" odxf="1" dxf="1">
    <nc r="AC264">
      <v>9.8000000000000007</v>
    </nc>
    <odxf>
      <font>
        <sz val="10"/>
        <color auto="1"/>
      </font>
    </odxf>
    <ndxf>
      <font>
        <sz val="10"/>
        <color auto="1"/>
      </font>
    </ndxf>
  </rcc>
  <rcc rId="14644" sId="3" odxf="1" dxf="1">
    <nc r="AD264">
      <v>13.4</v>
    </nc>
    <odxf>
      <font>
        <sz val="10"/>
        <color auto="1"/>
      </font>
    </odxf>
    <ndxf>
      <font>
        <sz val="10"/>
        <color auto="1"/>
      </font>
    </ndxf>
  </rcc>
  <rcc rId="14645" sId="3" odxf="1" dxf="1">
    <nc r="AE264">
      <v>9.6999999999999993</v>
    </nc>
    <odxf>
      <font>
        <sz val="10"/>
        <color auto="1"/>
      </font>
    </odxf>
    <ndxf>
      <font>
        <sz val="10"/>
        <color auto="1"/>
      </font>
    </ndxf>
  </rcc>
  <rcc rId="14646" sId="3" odxf="1" dxf="1">
    <nc r="AF264">
      <v>9.3000000000000007</v>
    </nc>
    <odxf>
      <font>
        <sz val="10"/>
        <color auto="1"/>
      </font>
    </odxf>
    <ndxf>
      <font>
        <sz val="10"/>
        <color auto="1"/>
      </font>
    </ndxf>
  </rcc>
  <rcc rId="14647" sId="3" odxf="1" dxf="1">
    <nc r="AG264">
      <v>9.8000000000000007</v>
    </nc>
    <odxf>
      <font>
        <sz val="10"/>
        <color auto="1"/>
      </font>
    </odxf>
    <ndxf>
      <font>
        <sz val="10"/>
        <color auto="1"/>
      </font>
    </ndxf>
  </rcc>
  <rcc rId="14648" sId="3" odxf="1" dxf="1">
    <nc r="AH264">
      <v>9.9</v>
    </nc>
    <odxf>
      <font>
        <sz val="10"/>
        <color auto="1"/>
      </font>
    </odxf>
    <ndxf>
      <font>
        <sz val="10"/>
        <color auto="1"/>
      </font>
    </ndxf>
  </rcc>
  <rcc rId="14649" sId="3" odxf="1" dxf="1">
    <nc r="AI264">
      <v>10.199999999999999</v>
    </nc>
    <odxf>
      <font>
        <sz val="10"/>
        <color auto="1"/>
      </font>
    </odxf>
    <ndxf>
      <font>
        <sz val="10"/>
        <color auto="1"/>
      </font>
    </ndxf>
  </rcc>
  <rcc rId="14650" sId="3" odxf="1" dxf="1">
    <nc r="AJ264">
      <v>9.8000000000000007</v>
    </nc>
    <odxf>
      <font>
        <sz val="10"/>
        <color auto="1"/>
      </font>
    </odxf>
    <ndxf>
      <font>
        <sz val="10"/>
        <color auto="1"/>
      </font>
    </ndxf>
  </rcc>
  <rcc rId="14651" sId="3" odxf="1" dxf="1">
    <nc r="AK264">
      <v>9.8000000000000007</v>
    </nc>
    <odxf>
      <font>
        <sz val="10"/>
        <color auto="1"/>
      </font>
    </odxf>
    <ndxf>
      <font>
        <sz val="10"/>
        <color auto="1"/>
      </font>
    </ndxf>
  </rcc>
  <rcc rId="14652" sId="3" odxf="1" dxf="1">
    <nc r="AL264">
      <v>10</v>
    </nc>
    <odxf>
      <font>
        <sz val="10"/>
        <color auto="1"/>
      </font>
    </odxf>
    <ndxf>
      <font>
        <sz val="10"/>
        <color auto="1"/>
      </font>
    </ndxf>
  </rcc>
  <rcc rId="14653" sId="3" odxf="1" dxf="1">
    <nc r="AM264">
      <v>10.1</v>
    </nc>
    <odxf>
      <font>
        <sz val="10"/>
        <color auto="1"/>
      </font>
    </odxf>
    <ndxf>
      <font>
        <sz val="10"/>
        <color auto="1"/>
      </font>
    </ndxf>
  </rcc>
  <rcc rId="14654" sId="3" odxf="1" dxf="1">
    <nc r="AN264">
      <v>10.199999999999999</v>
    </nc>
    <odxf>
      <font>
        <sz val="10"/>
        <color auto="1"/>
      </font>
    </odxf>
    <ndxf>
      <font>
        <sz val="10"/>
        <color auto="1"/>
      </font>
    </ndxf>
  </rcc>
  <rcc rId="14655" sId="3" odxf="1" dxf="1">
    <nc r="AO264">
      <v>10.199999999999999</v>
    </nc>
    <odxf>
      <font>
        <sz val="10"/>
        <color auto="1"/>
      </font>
    </odxf>
    <ndxf>
      <font>
        <sz val="10"/>
        <color auto="1"/>
      </font>
    </ndxf>
  </rcc>
  <rcc rId="14656" sId="3" odxf="1" dxf="1">
    <nc r="AP264">
      <v>9.9</v>
    </nc>
    <odxf>
      <font>
        <sz val="10"/>
        <color auto="1"/>
      </font>
    </odxf>
    <ndxf>
      <font>
        <sz val="10"/>
        <color auto="1"/>
      </font>
    </ndxf>
  </rcc>
  <rcc rId="14657" sId="3" odxf="1" dxf="1">
    <nc r="AQ264">
      <v>9.9</v>
    </nc>
    <odxf>
      <font>
        <sz val="10"/>
        <color auto="1"/>
      </font>
    </odxf>
    <ndxf>
      <font>
        <sz val="10"/>
        <color auto="1"/>
      </font>
    </ndxf>
  </rcc>
  <rcc rId="14658" sId="3" odxf="1" dxf="1">
    <nc r="AR264">
      <v>9.6999999999999993</v>
    </nc>
    <odxf>
      <font>
        <sz val="10"/>
        <color auto="1"/>
      </font>
    </odxf>
    <ndxf>
      <font>
        <sz val="10"/>
        <color auto="1"/>
      </font>
    </ndxf>
  </rcc>
  <rcc rId="14659" sId="3" odxf="1" dxf="1">
    <nc r="AS264">
      <v>10.1</v>
    </nc>
    <odxf>
      <font>
        <sz val="10"/>
        <color auto="1"/>
      </font>
    </odxf>
    <ndxf>
      <font>
        <sz val="10"/>
        <color auto="1"/>
      </font>
    </ndxf>
  </rcc>
  <rcc rId="14660" sId="3" odxf="1" dxf="1">
    <nc r="AT264">
      <v>9.6999999999999993</v>
    </nc>
    <odxf>
      <font>
        <sz val="10"/>
        <color auto="1"/>
      </font>
    </odxf>
    <ndxf>
      <font>
        <sz val="10"/>
        <color auto="1"/>
      </font>
    </ndxf>
  </rcc>
  <rcc rId="14661" sId="3" odxf="1" dxf="1">
    <nc r="AU264">
      <v>10</v>
    </nc>
    <odxf>
      <font>
        <sz val="10"/>
        <color auto="1"/>
      </font>
    </odxf>
    <ndxf>
      <font>
        <sz val="10"/>
        <color auto="1"/>
      </font>
    </ndxf>
  </rcc>
  <rcc rId="14662" sId="3" odxf="1" dxf="1">
    <nc r="AV264">
      <v>10.3</v>
    </nc>
    <odxf>
      <font>
        <sz val="10"/>
        <color auto="1"/>
      </font>
    </odxf>
    <ndxf>
      <font>
        <sz val="10"/>
        <color auto="1"/>
      </font>
    </ndxf>
  </rcc>
  <rcc rId="14663" sId="3" odxf="1" dxf="1">
    <nc r="AW264">
      <v>10.199999999999999</v>
    </nc>
    <odxf>
      <font>
        <sz val="10"/>
        <color auto="1"/>
      </font>
    </odxf>
    <ndxf>
      <font>
        <sz val="10"/>
        <color auto="1"/>
      </font>
    </ndxf>
  </rcc>
  <rcc rId="14664" sId="3" odxf="1" dxf="1">
    <nc r="AX264">
      <v>10.1</v>
    </nc>
    <odxf>
      <font>
        <sz val="10"/>
        <color auto="1"/>
      </font>
    </odxf>
    <ndxf>
      <font>
        <sz val="10"/>
        <color auto="1"/>
      </font>
    </ndxf>
  </rcc>
  <rcc rId="14665" sId="3" odxf="1" dxf="1">
    <nc r="AY264">
      <v>10</v>
    </nc>
    <odxf>
      <font>
        <sz val="10"/>
        <color auto="1"/>
      </font>
    </odxf>
    <ndxf>
      <font>
        <sz val="10"/>
        <color auto="1"/>
      </font>
    </ndxf>
  </rcc>
  <rcc rId="14666" sId="3" odxf="1" dxf="1">
    <nc r="AZ264">
      <v>10</v>
    </nc>
    <odxf>
      <font>
        <sz val="10"/>
        <color auto="1"/>
      </font>
    </odxf>
    <ndxf>
      <font>
        <sz val="10"/>
        <color auto="1"/>
      </font>
    </ndxf>
  </rcc>
  <rcc rId="14667" sId="3" odxf="1" dxf="1">
    <nc r="BA2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668" sId="3" odxf="1" dxf="1">
    <nc r="BB264">
      <v>10.199999999999999</v>
    </nc>
    <odxf>
      <font>
        <sz val="10"/>
        <color auto="1"/>
      </font>
    </odxf>
    <ndxf>
      <font>
        <sz val="10"/>
        <color auto="1"/>
      </font>
    </ndxf>
  </rcc>
  <rcc rId="14669" sId="3" odxf="1" dxf="1">
    <nc r="BC2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670" sId="3" odxf="1" dxf="1">
    <nc r="BD264">
      <v>10.7</v>
    </nc>
    <odxf>
      <font>
        <sz val="10"/>
        <color auto="1"/>
      </font>
    </odxf>
    <ndxf>
      <font>
        <sz val="10"/>
        <color auto="1"/>
      </font>
    </ndxf>
  </rcc>
  <rcc rId="14671" sId="3" odxf="1" dxf="1">
    <nc r="BE2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672" sId="3" odxf="1" dxf="1">
    <nc r="BF264">
      <v>10.199999999999999</v>
    </nc>
    <odxf>
      <font>
        <sz val="10"/>
        <color auto="1"/>
      </font>
    </odxf>
    <ndxf>
      <font>
        <sz val="10"/>
        <color auto="1"/>
      </font>
    </ndxf>
  </rcc>
  <rcc rId="14673" sId="3" odxf="1" dxf="1">
    <nc r="BG264">
      <v>10.9</v>
    </nc>
    <odxf>
      <font>
        <sz val="10"/>
        <color auto="1"/>
      </font>
    </odxf>
    <ndxf>
      <font>
        <sz val="10"/>
        <color auto="1"/>
      </font>
    </ndxf>
  </rcc>
  <rcc rId="14674" sId="3" odxf="1" dxf="1">
    <nc r="BH264">
      <v>9.3000000000000007</v>
    </nc>
    <odxf>
      <font>
        <sz val="10"/>
        <color auto="1"/>
      </font>
    </odxf>
    <ndxf>
      <font>
        <sz val="10"/>
        <color auto="1"/>
      </font>
    </ndxf>
  </rcc>
  <rfmt sheetId="3" sqref="A264:XFD264" start="0" length="0">
    <dxf>
      <alignment vertical="center" wrapText="1"/>
    </dxf>
  </rfmt>
  <rfmt sheetId="3" sqref="A265" start="0" length="0">
    <dxf>
      <font>
        <sz val="10"/>
        <color auto="1"/>
      </font>
    </dxf>
  </rfmt>
  <rcc rId="14675" sId="3" odxf="1" dxf="1">
    <oc r="B265" t="inlineStr">
      <is>
        <t>Tây Ninh</t>
      </is>
    </oc>
    <nc r="B265" t="inlineStr">
      <is>
        <t>Lâm Đồng</t>
      </is>
    </nc>
    <odxf>
      <font>
        <sz val="10"/>
        <color auto="1"/>
      </font>
    </odxf>
    <ndxf>
      <font>
        <sz val="10"/>
        <color auto="1"/>
      </font>
    </ndxf>
  </rcc>
  <rfmt sheetId="3" sqref="C265" start="0" length="0">
    <dxf>
      <font>
        <sz val="10"/>
        <color auto="1"/>
      </font>
    </dxf>
  </rfmt>
  <rfmt sheetId="3" sqref="D265" start="0" length="0">
    <dxf>
      <font>
        <sz val="10"/>
        <color auto="1"/>
      </font>
    </dxf>
  </rfmt>
  <rcc rId="14676" sId="3" odxf="1" dxf="1">
    <oc r="E265" t="inlineStr">
      <is>
        <t>NMĐ BOURBON</t>
      </is>
    </oc>
    <nc r="E265" t="inlineStr">
      <is>
        <t>NMĐ BAUXIT LÂM ĐỒNG</t>
      </is>
    </nc>
    <odxf>
      <font>
        <sz val="10"/>
        <color auto="1"/>
      </font>
    </odxf>
    <ndxf>
      <font>
        <sz val="10"/>
        <color auto="1"/>
      </font>
    </ndxf>
  </rcc>
  <rcc rId="14677" sId="3" odxf="1" dxf="1">
    <oc r="F265" t="inlineStr">
      <is>
        <t>PP</t>
      </is>
    </oc>
    <nc r="F265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4678" sId="3" odxf="1" dxf="1">
    <nc r="G26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679" sId="3" odxf="1" dxf="1">
    <nc r="H265">
      <v>243.7</v>
    </nc>
    <odxf>
      <font>
        <sz val="10"/>
        <color auto="1"/>
      </font>
    </odxf>
    <ndxf>
      <font>
        <sz val="10"/>
        <color auto="1"/>
      </font>
    </ndxf>
  </rcc>
  <rfmt sheetId="3" sqref="I265" start="0" length="0">
    <dxf>
      <font>
        <sz val="10"/>
        <color auto="1"/>
      </font>
    </dxf>
  </rfmt>
  <rcc rId="14680" sId="3" odxf="1" dxf="1">
    <nc r="J265">
      <v>9.6999999999999993</v>
    </nc>
    <odxf>
      <font>
        <sz val="10"/>
        <color auto="1"/>
      </font>
    </odxf>
    <ndxf>
      <font>
        <sz val="10"/>
        <color auto="1"/>
      </font>
    </ndxf>
  </rcc>
  <rcc rId="14681" sId="3" odxf="1" dxf="1">
    <nc r="K265">
      <v>9.6999999999999993</v>
    </nc>
    <odxf>
      <font>
        <sz val="10"/>
        <color auto="1"/>
      </font>
    </odxf>
    <ndxf>
      <font>
        <sz val="10"/>
        <color auto="1"/>
      </font>
    </ndxf>
  </rcc>
  <rcc rId="14682" sId="3" odxf="1" dxf="1">
    <nc r="L265">
      <v>9.6</v>
    </nc>
    <odxf>
      <font>
        <sz val="10"/>
        <color auto="1"/>
      </font>
    </odxf>
    <ndxf>
      <font>
        <sz val="10"/>
        <color auto="1"/>
      </font>
    </ndxf>
  </rcc>
  <rcc rId="14683" sId="3" odxf="1" dxf="1">
    <nc r="M265">
      <v>9.6999999999999993</v>
    </nc>
    <odxf>
      <font>
        <sz val="10"/>
        <color auto="1"/>
      </font>
    </odxf>
    <ndxf>
      <font>
        <sz val="10"/>
        <color auto="1"/>
      </font>
    </ndxf>
  </rcc>
  <rcc rId="14684" sId="3" odxf="1" dxf="1">
    <nc r="N265">
      <v>9.9</v>
    </nc>
    <odxf>
      <font>
        <sz val="10"/>
        <color auto="1"/>
      </font>
    </odxf>
    <ndxf>
      <font>
        <sz val="10"/>
        <color auto="1"/>
      </font>
    </ndxf>
  </rcc>
  <rcc rId="14685" sId="3" odxf="1" dxf="1">
    <nc r="O265">
      <v>-6.7</v>
    </nc>
    <odxf>
      <font>
        <sz val="10"/>
        <color auto="1"/>
      </font>
    </odxf>
    <ndxf>
      <font>
        <sz val="10"/>
        <color auto="1"/>
      </font>
    </ndxf>
  </rcc>
  <rcc rId="14686" sId="3" odxf="1" dxf="1">
    <nc r="P265">
      <v>-6.8</v>
    </nc>
    <odxf>
      <font>
        <sz val="10"/>
        <color auto="1"/>
      </font>
    </odxf>
    <ndxf>
      <font>
        <sz val="10"/>
        <color auto="1"/>
      </font>
    </ndxf>
  </rcc>
  <rcc rId="14687" sId="3" odxf="1" dxf="1">
    <nc r="Q265">
      <v>-6.9</v>
    </nc>
    <odxf>
      <font>
        <sz val="10"/>
        <color auto="1"/>
      </font>
    </odxf>
    <ndxf>
      <font>
        <sz val="10"/>
        <color auto="1"/>
      </font>
    </ndxf>
  </rcc>
  <rcc rId="14688" sId="3" odxf="1" dxf="1">
    <nc r="R265">
      <v>-6.7</v>
    </nc>
    <odxf>
      <font>
        <sz val="10"/>
        <color auto="1"/>
      </font>
    </odxf>
    <ndxf>
      <font>
        <sz val="10"/>
        <color auto="1"/>
      </font>
    </ndxf>
  </rcc>
  <rcc rId="14689" sId="3" odxf="1" dxf="1">
    <nc r="S265">
      <v>-6.8</v>
    </nc>
    <odxf>
      <font>
        <sz val="10"/>
        <color auto="1"/>
      </font>
    </odxf>
    <ndxf>
      <font>
        <sz val="10"/>
        <color auto="1"/>
      </font>
    </ndxf>
  </rcc>
  <rcc rId="14690" sId="3" odxf="1" dxf="1">
    <nc r="T265">
      <v>-6.8</v>
    </nc>
    <odxf>
      <font>
        <sz val="10"/>
        <color auto="1"/>
      </font>
    </odxf>
    <ndxf>
      <font>
        <sz val="10"/>
        <color auto="1"/>
      </font>
    </ndxf>
  </rcc>
  <rcc rId="14691" sId="3" odxf="1" dxf="1">
    <nc r="U265">
      <v>-6.7</v>
    </nc>
    <odxf>
      <font>
        <sz val="10"/>
        <color auto="1"/>
      </font>
    </odxf>
    <ndxf>
      <font>
        <sz val="10"/>
        <color auto="1"/>
      </font>
    </ndxf>
  </rcc>
  <rcc rId="14692" sId="3" odxf="1" dxf="1">
    <nc r="V265">
      <v>-6.3</v>
    </nc>
    <odxf>
      <font>
        <sz val="10"/>
        <color auto="1"/>
      </font>
    </odxf>
    <ndxf>
      <font>
        <sz val="10"/>
        <color auto="1"/>
      </font>
    </ndxf>
  </rcc>
  <rcc rId="14693" sId="3" odxf="1" dxf="1">
    <nc r="W265">
      <v>-6.8</v>
    </nc>
    <odxf>
      <font>
        <sz val="10"/>
        <color auto="1"/>
      </font>
    </odxf>
    <ndxf>
      <font>
        <sz val="10"/>
        <color auto="1"/>
      </font>
    </ndxf>
  </rcc>
  <rcc rId="14694" sId="3" odxf="1" dxf="1">
    <nc r="X265">
      <v>-6.9</v>
    </nc>
    <odxf>
      <font>
        <sz val="10"/>
        <color auto="1"/>
      </font>
    </odxf>
    <ndxf>
      <font>
        <sz val="10"/>
        <color auto="1"/>
      </font>
    </ndxf>
  </rcc>
  <rcc rId="14695" sId="3" odxf="1" dxf="1">
    <nc r="Y265">
      <v>-7</v>
    </nc>
    <odxf>
      <font>
        <sz val="10"/>
        <color auto="1"/>
      </font>
    </odxf>
    <ndxf>
      <font>
        <sz val="10"/>
        <color auto="1"/>
      </font>
    </ndxf>
  </rcc>
  <rcc rId="14696" sId="3" odxf="1" dxf="1">
    <nc r="Z265">
      <v>-6.9</v>
    </nc>
    <odxf>
      <font>
        <sz val="10"/>
        <color auto="1"/>
      </font>
    </odxf>
    <ndxf>
      <font>
        <sz val="10"/>
        <color auto="1"/>
      </font>
    </ndxf>
  </rcc>
  <rcc rId="14697" sId="3" odxf="1" dxf="1">
    <nc r="AA265">
      <v>11.2</v>
    </nc>
    <odxf>
      <font>
        <sz val="10"/>
        <color auto="1"/>
      </font>
    </odxf>
    <ndxf>
      <font>
        <sz val="10"/>
        <color auto="1"/>
      </font>
    </ndxf>
  </rcc>
  <rcc rId="14698" sId="3" odxf="1" dxf="1">
    <nc r="AB265">
      <v>11.3</v>
    </nc>
    <odxf>
      <font>
        <sz val="10"/>
        <color auto="1"/>
      </font>
    </odxf>
    <ndxf>
      <font>
        <sz val="10"/>
        <color auto="1"/>
      </font>
    </ndxf>
  </rcc>
  <rcc rId="14699" sId="3" odxf="1" dxf="1">
    <nc r="AC265">
      <v>11.1</v>
    </nc>
    <odxf>
      <font>
        <sz val="10"/>
        <color auto="1"/>
      </font>
    </odxf>
    <ndxf>
      <font>
        <sz val="10"/>
        <color auto="1"/>
      </font>
    </ndxf>
  </rcc>
  <rcc rId="14700" sId="3" odxf="1" dxf="1">
    <nc r="AD265">
      <v>-7.1</v>
    </nc>
    <odxf>
      <font>
        <sz val="10"/>
        <color auto="1"/>
      </font>
    </odxf>
    <ndxf>
      <font>
        <sz val="10"/>
        <color auto="1"/>
      </font>
    </ndxf>
  </rcc>
  <rcc rId="14701" sId="3" odxf="1" dxf="1">
    <nc r="AE265">
      <v>9.6</v>
    </nc>
    <odxf>
      <font>
        <sz val="10"/>
        <color auto="1"/>
      </font>
    </odxf>
    <ndxf>
      <font>
        <sz val="10"/>
        <color auto="1"/>
      </font>
    </ndxf>
  </rcc>
  <rcc rId="14702" sId="3" odxf="1" dxf="1">
    <nc r="AF265">
      <v>9.5</v>
    </nc>
    <odxf>
      <font>
        <sz val="10"/>
        <color auto="1"/>
      </font>
    </odxf>
    <ndxf>
      <font>
        <sz val="10"/>
        <color auto="1"/>
      </font>
    </ndxf>
  </rcc>
  <rcc rId="14703" sId="3" odxf="1" dxf="1">
    <nc r="AG265">
      <v>9.6</v>
    </nc>
    <odxf>
      <font>
        <sz val="10"/>
        <color auto="1"/>
      </font>
    </odxf>
    <ndxf>
      <font>
        <sz val="10"/>
        <color auto="1"/>
      </font>
    </ndxf>
  </rcc>
  <rcc rId="14704" sId="3" odxf="1" dxf="1">
    <nc r="AH265">
      <v>9.5</v>
    </nc>
    <odxf>
      <font>
        <sz val="10"/>
        <color auto="1"/>
      </font>
    </odxf>
    <ndxf>
      <font>
        <sz val="10"/>
        <color auto="1"/>
      </font>
    </ndxf>
  </rcc>
  <rcc rId="14705" sId="3" odxf="1" dxf="1">
    <nc r="AI265">
      <v>10.8</v>
    </nc>
    <odxf>
      <font>
        <sz val="10"/>
        <color auto="1"/>
      </font>
    </odxf>
    <ndxf>
      <font>
        <sz val="10"/>
        <color auto="1"/>
      </font>
    </ndxf>
  </rcc>
  <rcc rId="14706" sId="3" odxf="1" dxf="1">
    <nc r="AJ265">
      <v>11.1</v>
    </nc>
    <odxf>
      <font>
        <sz val="10"/>
        <color auto="1"/>
      </font>
    </odxf>
    <ndxf>
      <font>
        <sz val="10"/>
        <color auto="1"/>
      </font>
    </ndxf>
  </rcc>
  <rcc rId="14707" sId="3" odxf="1" dxf="1">
    <nc r="AK265">
      <v>11.1</v>
    </nc>
    <odxf>
      <font>
        <sz val="10"/>
        <color auto="1"/>
      </font>
    </odxf>
    <ndxf>
      <font>
        <sz val="10"/>
        <color auto="1"/>
      </font>
    </ndxf>
  </rcc>
  <rcc rId="14708" sId="3" odxf="1" dxf="1">
    <nc r="AL265">
      <v>9.5</v>
    </nc>
    <odxf>
      <font>
        <sz val="10"/>
        <color auto="1"/>
      </font>
    </odxf>
    <ndxf>
      <font>
        <sz val="10"/>
        <color auto="1"/>
      </font>
    </ndxf>
  </rcc>
  <rcc rId="14709" sId="3" odxf="1" dxf="1">
    <nc r="AM265">
      <v>9.5</v>
    </nc>
    <odxf>
      <font>
        <sz val="10"/>
        <color auto="1"/>
      </font>
    </odxf>
    <ndxf>
      <font>
        <sz val="10"/>
        <color auto="1"/>
      </font>
    </ndxf>
  </rcc>
  <rcc rId="14710" sId="3" odxf="1" dxf="1">
    <nc r="AN265">
      <v>9.4</v>
    </nc>
    <odxf>
      <font>
        <sz val="10"/>
        <color auto="1"/>
      </font>
    </odxf>
    <ndxf>
      <font>
        <sz val="10"/>
        <color auto="1"/>
      </font>
    </ndxf>
  </rcc>
  <rcc rId="14711" sId="3" odxf="1" dxf="1">
    <nc r="AO265">
      <v>9.6</v>
    </nc>
    <odxf>
      <font>
        <sz val="10"/>
        <color auto="1"/>
      </font>
    </odxf>
    <ndxf>
      <font>
        <sz val="10"/>
        <color auto="1"/>
      </font>
    </ndxf>
  </rcc>
  <rcc rId="14712" sId="3" odxf="1" dxf="1">
    <nc r="AP265">
      <v>9.8000000000000007</v>
    </nc>
    <odxf>
      <font>
        <sz val="10"/>
        <color auto="1"/>
      </font>
    </odxf>
    <ndxf>
      <font>
        <sz val="10"/>
        <color auto="1"/>
      </font>
    </ndxf>
  </rcc>
  <rcc rId="14713" sId="3" odxf="1" dxf="1">
    <nc r="AQ265">
      <v>9.6</v>
    </nc>
    <odxf>
      <font>
        <sz val="10"/>
        <color auto="1"/>
      </font>
    </odxf>
    <ndxf>
      <font>
        <sz val="10"/>
        <color auto="1"/>
      </font>
    </ndxf>
  </rcc>
  <rcc rId="14714" sId="3" odxf="1" dxf="1">
    <nc r="AR265">
      <v>9.6</v>
    </nc>
    <odxf>
      <font>
        <sz val="10"/>
        <color auto="1"/>
      </font>
    </odxf>
    <ndxf>
      <font>
        <sz val="10"/>
        <color auto="1"/>
      </font>
    </ndxf>
  </rcc>
  <rcc rId="14715" sId="3" odxf="1" dxf="1">
    <nc r="AS265">
      <v>9.3000000000000007</v>
    </nc>
    <odxf>
      <font>
        <sz val="10"/>
        <color auto="1"/>
      </font>
    </odxf>
    <ndxf>
      <font>
        <sz val="10"/>
        <color auto="1"/>
      </font>
    </ndxf>
  </rcc>
  <rcc rId="14716" sId="3" odxf="1" dxf="1">
    <nc r="AT265">
      <v>9.4</v>
    </nc>
    <odxf>
      <font>
        <sz val="10"/>
        <color auto="1"/>
      </font>
    </odxf>
    <ndxf>
      <font>
        <sz val="10"/>
        <color auto="1"/>
      </font>
    </ndxf>
  </rcc>
  <rcc rId="14717" sId="3" odxf="1" dxf="1">
    <nc r="AU265">
      <v>9.6</v>
    </nc>
    <odxf>
      <font>
        <sz val="10"/>
        <color auto="1"/>
      </font>
    </odxf>
    <ndxf>
      <font>
        <sz val="10"/>
        <color auto="1"/>
      </font>
    </ndxf>
  </rcc>
  <rcc rId="14718" sId="3" odxf="1" dxf="1">
    <nc r="AV265">
      <v>9.4</v>
    </nc>
    <odxf>
      <font>
        <sz val="10"/>
        <color auto="1"/>
      </font>
    </odxf>
    <ndxf>
      <font>
        <sz val="10"/>
        <color auto="1"/>
      </font>
    </ndxf>
  </rcc>
  <rcc rId="14719" sId="3" odxf="1" dxf="1">
    <nc r="AW265">
      <v>9.4</v>
    </nc>
    <odxf>
      <font>
        <sz val="10"/>
        <color auto="1"/>
      </font>
    </odxf>
    <ndxf>
      <font>
        <sz val="10"/>
        <color auto="1"/>
      </font>
    </ndxf>
  </rcc>
  <rcc rId="14720" sId="3" odxf="1" dxf="1">
    <nc r="AX265">
      <v>9.5</v>
    </nc>
    <odxf>
      <font>
        <sz val="10"/>
        <color auto="1"/>
      </font>
    </odxf>
    <ndxf>
      <font>
        <sz val="10"/>
        <color auto="1"/>
      </font>
    </ndxf>
  </rcc>
  <rcc rId="14721" sId="3" odxf="1" dxf="1">
    <nc r="AY265">
      <v>9.5</v>
    </nc>
    <odxf>
      <font>
        <sz val="10"/>
        <color auto="1"/>
      </font>
    </odxf>
    <ndxf>
      <font>
        <sz val="10"/>
        <color auto="1"/>
      </font>
    </ndxf>
  </rcc>
  <rcc rId="14722" sId="3" odxf="1" dxf="1">
    <nc r="AZ265">
      <v>9.5</v>
    </nc>
    <odxf>
      <font>
        <sz val="10"/>
        <color auto="1"/>
      </font>
    </odxf>
    <ndxf>
      <font>
        <sz val="10"/>
        <color auto="1"/>
      </font>
    </ndxf>
  </rcc>
  <rcc rId="14723" sId="3" odxf="1" dxf="1">
    <nc r="BA2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724" sId="3" odxf="1" dxf="1">
    <nc r="BB265">
      <v>9.5</v>
    </nc>
    <odxf>
      <font>
        <sz val="10"/>
        <color auto="1"/>
      </font>
    </odxf>
    <ndxf>
      <font>
        <sz val="10"/>
        <color auto="1"/>
      </font>
    </ndxf>
  </rcc>
  <rcc rId="14725" sId="3" odxf="1" dxf="1">
    <nc r="BC2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726" sId="3" odxf="1" dxf="1">
    <nc r="BD265">
      <v>9.6</v>
    </nc>
    <odxf>
      <font>
        <sz val="10"/>
        <color auto="1"/>
      </font>
    </odxf>
    <ndxf>
      <font>
        <sz val="10"/>
        <color auto="1"/>
      </font>
    </ndxf>
  </rcc>
  <rcc rId="14727" sId="3" odxf="1" dxf="1">
    <nc r="BE2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728" sId="3" odxf="1" dxf="1">
    <nc r="BF265">
      <v>10.199999999999999</v>
    </nc>
    <odxf>
      <font>
        <sz val="10"/>
        <color auto="1"/>
      </font>
    </odxf>
    <ndxf>
      <font>
        <sz val="10"/>
        <color auto="1"/>
      </font>
    </ndxf>
  </rcc>
  <rcc rId="14729" sId="3" odxf="1" dxf="1">
    <nc r="BG265">
      <v>10.9</v>
    </nc>
    <odxf>
      <font>
        <sz val="10"/>
        <color auto="1"/>
      </font>
    </odxf>
    <ndxf>
      <font>
        <sz val="10"/>
        <color auto="1"/>
      </font>
    </ndxf>
  </rcc>
  <rcc rId="14730" sId="3" odxf="1" dxf="1">
    <nc r="BH265">
      <v>9.3000000000000007</v>
    </nc>
    <odxf>
      <font>
        <sz val="10"/>
        <color auto="1"/>
      </font>
    </odxf>
    <ndxf>
      <font>
        <sz val="10"/>
        <color auto="1"/>
      </font>
    </ndxf>
  </rcc>
  <rfmt sheetId="3" sqref="A265:XFD265" start="0" length="0">
    <dxf>
      <alignment vertical="center" wrapText="1"/>
    </dxf>
  </rfmt>
  <rfmt sheetId="3" sqref="A266" start="0" length="0">
    <dxf>
      <font>
        <sz val="10"/>
        <color auto="1"/>
      </font>
    </dxf>
  </rfmt>
  <rcc rId="14731" sId="3" odxf="1" dxf="1">
    <oc r="B266" t="inlineStr">
      <is>
        <t>Tp.Hồ Chí Minh</t>
      </is>
    </oc>
    <nc r="B266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266" start="0" length="0">
    <dxf>
      <font>
        <sz val="10"/>
        <color auto="1"/>
      </font>
    </dxf>
  </rfmt>
  <rfmt sheetId="3" sqref="D266" start="0" length="0">
    <dxf>
      <font>
        <sz val="10"/>
        <color auto="1"/>
      </font>
    </dxf>
  </rfmt>
  <rcc rId="14732" sId="3" odxf="1" dxf="1">
    <oc r="E266" t="inlineStr">
      <is>
        <t>NMĐ HIỆP PHƯỚC</t>
      </is>
    </oc>
    <nc r="E266" t="inlineStr">
      <is>
        <t>NMĐ BOURBON</t>
      </is>
    </nc>
    <odxf>
      <font>
        <sz val="10"/>
        <color auto="1"/>
      </font>
    </odxf>
    <ndxf>
      <font>
        <sz val="10"/>
        <color auto="1"/>
      </font>
    </ndxf>
  </rcc>
  <rfmt sheetId="3" sqref="F266" start="0" length="0">
    <dxf>
      <font>
        <sz val="10"/>
        <color auto="1"/>
      </font>
    </dxf>
  </rfmt>
  <rcc rId="14733" sId="3" odxf="1" dxf="1">
    <nc r="G26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734" sId="3" odxf="1" dxf="1">
    <nc r="H266">
      <v>184</v>
    </nc>
    <odxf>
      <font>
        <sz val="10"/>
        <color auto="1"/>
      </font>
    </odxf>
    <ndxf>
      <font>
        <sz val="10"/>
        <color auto="1"/>
      </font>
    </ndxf>
  </rcc>
  <rfmt sheetId="3" sqref="I266" start="0" length="0">
    <dxf>
      <font>
        <sz val="10"/>
        <color auto="1"/>
      </font>
    </dxf>
  </rfmt>
  <rcc rId="14735" sId="3" odxf="1" dxf="1">
    <nc r="J266">
      <v>8.1</v>
    </nc>
    <odxf>
      <font>
        <sz val="10"/>
        <color auto="1"/>
      </font>
    </odxf>
    <ndxf>
      <font>
        <sz val="10"/>
        <color auto="1"/>
      </font>
    </ndxf>
  </rcc>
  <rcc rId="14736" sId="3" odxf="1" dxf="1">
    <nc r="K266">
      <v>8</v>
    </nc>
    <odxf>
      <font>
        <sz val="10"/>
        <color auto="1"/>
      </font>
    </odxf>
    <ndxf>
      <font>
        <sz val="10"/>
        <color auto="1"/>
      </font>
    </ndxf>
  </rcc>
  <rcc rId="14737" sId="3" odxf="1" dxf="1">
    <nc r="L266">
      <v>8.1</v>
    </nc>
    <odxf>
      <font>
        <sz val="10"/>
        <color auto="1"/>
      </font>
    </odxf>
    <ndxf>
      <font>
        <sz val="10"/>
        <color auto="1"/>
      </font>
    </ndxf>
  </rcc>
  <rcc rId="14738" sId="3" odxf="1" dxf="1">
    <nc r="M266">
      <v>5.7</v>
    </nc>
    <odxf>
      <font>
        <sz val="10"/>
        <color auto="1"/>
      </font>
    </odxf>
    <ndxf>
      <font>
        <sz val="10"/>
        <color auto="1"/>
      </font>
    </ndxf>
  </rcc>
  <rcc rId="14739" sId="3" odxf="1" dxf="1">
    <nc r="N266">
      <v>8.3000000000000007</v>
    </nc>
    <odxf>
      <font>
        <sz val="10"/>
        <color auto="1"/>
      </font>
    </odxf>
    <ndxf>
      <font>
        <sz val="10"/>
        <color auto="1"/>
      </font>
    </ndxf>
  </rcc>
  <rcc rId="14740" sId="3" odxf="1" dxf="1">
    <nc r="O266">
      <v>7.9</v>
    </nc>
    <odxf>
      <font>
        <sz val="10"/>
        <color auto="1"/>
      </font>
    </odxf>
    <ndxf>
      <font>
        <sz val="10"/>
        <color auto="1"/>
      </font>
    </ndxf>
  </rcc>
  <rcc rId="14741" sId="3" odxf="1" dxf="1">
    <nc r="P266">
      <v>8.1</v>
    </nc>
    <odxf>
      <font>
        <sz val="10"/>
        <color auto="1"/>
      </font>
    </odxf>
    <ndxf>
      <font>
        <sz val="10"/>
        <color auto="1"/>
      </font>
    </ndxf>
  </rcc>
  <rcc rId="14742" sId="3" odxf="1" dxf="1">
    <nc r="Q266">
      <v>7.9</v>
    </nc>
    <odxf>
      <font>
        <sz val="10"/>
        <color auto="1"/>
      </font>
    </odxf>
    <ndxf>
      <font>
        <sz val="10"/>
        <color auto="1"/>
      </font>
    </ndxf>
  </rcc>
  <rcc rId="14743" sId="3" odxf="1" dxf="1">
    <nc r="R266">
      <v>8.1999999999999993</v>
    </nc>
    <odxf>
      <font>
        <sz val="10"/>
        <color auto="1"/>
      </font>
    </odxf>
    <ndxf>
      <font>
        <sz val="10"/>
        <color auto="1"/>
      </font>
    </ndxf>
  </rcc>
  <rcc rId="14744" sId="3" odxf="1" dxf="1">
    <nc r="S266">
      <v>7.8</v>
    </nc>
    <odxf>
      <font>
        <sz val="10"/>
        <color auto="1"/>
      </font>
    </odxf>
    <ndxf>
      <font>
        <sz val="10"/>
        <color auto="1"/>
      </font>
    </ndxf>
  </rcc>
  <rcc rId="14745" sId="3" odxf="1" dxf="1">
    <nc r="T266">
      <v>7.7</v>
    </nc>
    <odxf>
      <font>
        <sz val="10"/>
        <color auto="1"/>
      </font>
    </odxf>
    <ndxf>
      <font>
        <sz val="10"/>
        <color auto="1"/>
      </font>
    </ndxf>
  </rcc>
  <rcc rId="14746" sId="3" odxf="1" dxf="1">
    <nc r="U266">
      <v>7.7</v>
    </nc>
    <odxf>
      <font>
        <sz val="10"/>
        <color auto="1"/>
      </font>
    </odxf>
    <ndxf>
      <font>
        <sz val="10"/>
        <color auto="1"/>
      </font>
    </ndxf>
  </rcc>
  <rcc rId="14747" sId="3" odxf="1" dxf="1">
    <nc r="V266">
      <v>7.9</v>
    </nc>
    <odxf>
      <font>
        <sz val="10"/>
        <color auto="1"/>
      </font>
    </odxf>
    <ndxf>
      <font>
        <sz val="10"/>
        <color auto="1"/>
      </font>
    </ndxf>
  </rcc>
  <rcc rId="14748" sId="3" odxf="1" dxf="1">
    <nc r="W266">
      <v>8.1999999999999993</v>
    </nc>
    <odxf>
      <font>
        <sz val="10"/>
        <color auto="1"/>
      </font>
    </odxf>
    <ndxf>
      <font>
        <sz val="10"/>
        <color auto="1"/>
      </font>
    </ndxf>
  </rcc>
  <rcc rId="14749" sId="3" odxf="1" dxf="1">
    <nc r="X266">
      <v>8</v>
    </nc>
    <odxf>
      <font>
        <sz val="10"/>
        <color auto="1"/>
      </font>
    </odxf>
    <ndxf>
      <font>
        <sz val="10"/>
        <color auto="1"/>
      </font>
    </ndxf>
  </rcc>
  <rcc rId="14750" sId="3" odxf="1" dxf="1">
    <nc r="Y266">
      <v>7.2</v>
    </nc>
    <odxf>
      <font>
        <sz val="10"/>
        <color auto="1"/>
      </font>
    </odxf>
    <ndxf>
      <font>
        <sz val="10"/>
        <color auto="1"/>
      </font>
    </ndxf>
  </rcc>
  <rcc rId="14751" sId="3" odxf="1" dxf="1">
    <nc r="Z266">
      <v>7.8</v>
    </nc>
    <odxf>
      <font>
        <sz val="10"/>
        <color auto="1"/>
      </font>
    </odxf>
    <ndxf>
      <font>
        <sz val="10"/>
        <color auto="1"/>
      </font>
    </ndxf>
  </rcc>
  <rcc rId="14752" sId="3" odxf="1" dxf="1">
    <nc r="AA266">
      <v>7.9</v>
    </nc>
    <odxf>
      <font>
        <sz val="10"/>
        <color auto="1"/>
      </font>
    </odxf>
    <ndxf>
      <font>
        <sz val="10"/>
        <color auto="1"/>
      </font>
    </ndxf>
  </rcc>
  <rcc rId="14753" sId="3" odxf="1" dxf="1">
    <nc r="AB266">
      <v>8.4</v>
    </nc>
    <odxf>
      <font>
        <sz val="10"/>
        <color auto="1"/>
      </font>
    </odxf>
    <ndxf>
      <font>
        <sz val="10"/>
        <color auto="1"/>
      </font>
    </ndxf>
  </rcc>
  <rcc rId="14754" sId="3" odxf="1" dxf="1">
    <nc r="AC266">
      <v>7.9</v>
    </nc>
    <odxf>
      <font>
        <sz val="10"/>
        <color auto="1"/>
      </font>
    </odxf>
    <ndxf>
      <font>
        <sz val="10"/>
        <color auto="1"/>
      </font>
    </ndxf>
  </rcc>
  <rcc rId="14755" sId="3" odxf="1" dxf="1">
    <nc r="AD266">
      <v>8</v>
    </nc>
    <odxf>
      <font>
        <sz val="10"/>
        <color auto="1"/>
      </font>
    </odxf>
    <ndxf>
      <font>
        <sz val="10"/>
        <color auto="1"/>
      </font>
    </ndxf>
  </rcc>
  <rcc rId="14756" sId="3" odxf="1" dxf="1">
    <nc r="AE266">
      <v>6.5</v>
    </nc>
    <odxf>
      <font>
        <sz val="10"/>
        <color auto="1"/>
      </font>
    </odxf>
    <ndxf>
      <font>
        <sz val="10"/>
        <color auto="1"/>
      </font>
    </ndxf>
  </rcc>
  <rcc rId="14757" sId="3" odxf="1" dxf="1">
    <nc r="AF266">
      <v>7.4</v>
    </nc>
    <odxf>
      <font>
        <sz val="10"/>
        <color auto="1"/>
      </font>
    </odxf>
    <ndxf>
      <font>
        <sz val="10"/>
        <color auto="1"/>
      </font>
    </ndxf>
  </rcc>
  <rcc rId="14758" sId="3" odxf="1" dxf="1">
    <nc r="AG266">
      <v>7.4</v>
    </nc>
    <odxf>
      <font>
        <sz val="10"/>
        <color auto="1"/>
      </font>
    </odxf>
    <ndxf>
      <font>
        <sz val="10"/>
        <color auto="1"/>
      </font>
    </ndxf>
  </rcc>
  <rcc rId="14759" sId="3" odxf="1" dxf="1">
    <nc r="AH266">
      <v>7.5</v>
    </nc>
    <odxf>
      <font>
        <sz val="10"/>
        <color auto="1"/>
      </font>
    </odxf>
    <ndxf>
      <font>
        <sz val="10"/>
        <color auto="1"/>
      </font>
    </ndxf>
  </rcc>
  <rcc rId="14760" sId="3" odxf="1" dxf="1">
    <nc r="AI266">
      <v>8.1999999999999993</v>
    </nc>
    <odxf>
      <font>
        <sz val="10"/>
        <color auto="1"/>
      </font>
    </odxf>
    <ndxf>
      <font>
        <sz val="10"/>
        <color auto="1"/>
      </font>
    </ndxf>
  </rcc>
  <rcc rId="14761" sId="3" odxf="1" dxf="1">
    <nc r="AJ266">
      <v>6.4</v>
    </nc>
    <odxf>
      <font>
        <sz val="10"/>
        <color auto="1"/>
      </font>
    </odxf>
    <ndxf>
      <font>
        <sz val="10"/>
        <color auto="1"/>
      </font>
    </ndxf>
  </rcc>
  <rcc rId="14762" sId="3" odxf="1" dxf="1">
    <nc r="AK266">
      <v>7.8</v>
    </nc>
    <odxf>
      <font>
        <sz val="10"/>
        <color auto="1"/>
      </font>
    </odxf>
    <ndxf>
      <font>
        <sz val="10"/>
        <color auto="1"/>
      </font>
    </ndxf>
  </rcc>
  <rcc rId="14763" sId="3" odxf="1" dxf="1">
    <nc r="AL266">
      <v>7</v>
    </nc>
    <odxf>
      <font>
        <sz val="10"/>
        <color auto="1"/>
      </font>
    </odxf>
    <ndxf>
      <font>
        <sz val="10"/>
        <color auto="1"/>
      </font>
    </ndxf>
  </rcc>
  <rcc rId="14764" sId="3" odxf="1" dxf="1">
    <nc r="AM266">
      <v>6.6</v>
    </nc>
    <odxf>
      <font>
        <sz val="10"/>
        <color auto="1"/>
      </font>
    </odxf>
    <ndxf>
      <font>
        <sz val="10"/>
        <color auto="1"/>
      </font>
    </ndxf>
  </rcc>
  <rcc rId="14765" sId="3" odxf="1" dxf="1">
    <nc r="AN266">
      <v>6.9</v>
    </nc>
    <odxf>
      <font>
        <sz val="10"/>
        <color auto="1"/>
      </font>
    </odxf>
    <ndxf>
      <font>
        <sz val="10"/>
        <color auto="1"/>
      </font>
    </ndxf>
  </rcc>
  <rcc rId="14766" sId="3" odxf="1" dxf="1">
    <nc r="AO266">
      <v>8.1999999999999993</v>
    </nc>
    <odxf>
      <font>
        <sz val="10"/>
        <color auto="1"/>
      </font>
    </odxf>
    <ndxf>
      <font>
        <sz val="10"/>
        <color auto="1"/>
      </font>
    </ndxf>
  </rcc>
  <rcc rId="14767" sId="3" odxf="1" dxf="1">
    <nc r="AP266">
      <v>7.9</v>
    </nc>
    <odxf>
      <font>
        <sz val="10"/>
        <color auto="1"/>
      </font>
    </odxf>
    <ndxf>
      <font>
        <sz val="10"/>
        <color auto="1"/>
      </font>
    </ndxf>
  </rcc>
  <rcc rId="14768" sId="3" odxf="1" dxf="1">
    <nc r="AQ266">
      <v>7.8</v>
    </nc>
    <odxf>
      <font>
        <sz val="10"/>
        <color auto="1"/>
      </font>
    </odxf>
    <ndxf>
      <font>
        <sz val="10"/>
        <color auto="1"/>
      </font>
    </ndxf>
  </rcc>
  <rcc rId="14769" sId="3" odxf="1" dxf="1">
    <nc r="AR266">
      <v>8.1999999999999993</v>
    </nc>
    <odxf>
      <font>
        <sz val="10"/>
        <color auto="1"/>
      </font>
    </odxf>
    <ndxf>
      <font>
        <sz val="10"/>
        <color auto="1"/>
      </font>
    </ndxf>
  </rcc>
  <rcc rId="14770" sId="3" odxf="1" dxf="1">
    <nc r="AS266">
      <v>7.4</v>
    </nc>
    <odxf>
      <font>
        <sz val="10"/>
        <color auto="1"/>
      </font>
    </odxf>
    <ndxf>
      <font>
        <sz val="10"/>
        <color auto="1"/>
      </font>
    </ndxf>
  </rcc>
  <rcc rId="14771" sId="3" odxf="1" dxf="1">
    <nc r="AT266">
      <v>8.3000000000000007</v>
    </nc>
    <odxf>
      <font>
        <sz val="10"/>
        <color auto="1"/>
      </font>
    </odxf>
    <ndxf>
      <font>
        <sz val="10"/>
        <color auto="1"/>
      </font>
    </ndxf>
  </rcc>
  <rcc rId="14772" sId="3" odxf="1" dxf="1">
    <nc r="AU266">
      <v>7.7</v>
    </nc>
    <odxf>
      <font>
        <sz val="10"/>
        <color auto="1"/>
      </font>
    </odxf>
    <ndxf>
      <font>
        <sz val="10"/>
        <color auto="1"/>
      </font>
    </ndxf>
  </rcc>
  <rcc rId="14773" sId="3" odxf="1" dxf="1">
    <nc r="AV266">
      <v>8.1999999999999993</v>
    </nc>
    <odxf>
      <font>
        <sz val="10"/>
        <color auto="1"/>
      </font>
    </odxf>
    <ndxf>
      <font>
        <sz val="10"/>
        <color auto="1"/>
      </font>
    </ndxf>
  </rcc>
  <rcc rId="14774" sId="3" odxf="1" dxf="1">
    <nc r="AW266">
      <v>8.5</v>
    </nc>
    <odxf>
      <font>
        <sz val="10"/>
        <color auto="1"/>
      </font>
    </odxf>
    <ndxf>
      <font>
        <sz val="10"/>
        <color auto="1"/>
      </font>
    </ndxf>
  </rcc>
  <rcc rId="14775" sId="3" odxf="1" dxf="1">
    <nc r="AX266">
      <v>8.1999999999999993</v>
    </nc>
    <odxf>
      <font>
        <sz val="10"/>
        <color auto="1"/>
      </font>
    </odxf>
    <ndxf>
      <font>
        <sz val="10"/>
        <color auto="1"/>
      </font>
    </ndxf>
  </rcc>
  <rcc rId="14776" sId="3" odxf="1" dxf="1">
    <nc r="AY266">
      <v>8.3000000000000007</v>
    </nc>
    <odxf>
      <font>
        <sz val="10"/>
        <color auto="1"/>
      </font>
    </odxf>
    <ndxf>
      <font>
        <sz val="10"/>
        <color auto="1"/>
      </font>
    </ndxf>
  </rcc>
  <rcc rId="14777" sId="3" odxf="1" dxf="1">
    <nc r="AZ266">
      <v>7.2</v>
    </nc>
    <odxf>
      <font>
        <sz val="10"/>
        <color auto="1"/>
      </font>
    </odxf>
    <ndxf>
      <font>
        <sz val="10"/>
        <color auto="1"/>
      </font>
    </ndxf>
  </rcc>
  <rcc rId="14778" sId="3" odxf="1" dxf="1">
    <nc r="BA2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779" sId="3" odxf="1" dxf="1">
    <nc r="BB266">
      <v>7.5</v>
    </nc>
    <odxf>
      <font>
        <sz val="10"/>
        <color auto="1"/>
      </font>
    </odxf>
    <ndxf>
      <font>
        <sz val="10"/>
        <color auto="1"/>
      </font>
    </ndxf>
  </rcc>
  <rcc rId="14780" sId="3" odxf="1" dxf="1">
    <nc r="BC2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781" sId="3" odxf="1" dxf="1">
    <nc r="BD266">
      <v>8</v>
    </nc>
    <odxf>
      <font>
        <sz val="10"/>
        <color auto="1"/>
      </font>
    </odxf>
    <ndxf>
      <font>
        <sz val="10"/>
        <color auto="1"/>
      </font>
    </ndxf>
  </rcc>
  <rcc rId="14782" sId="3" odxf="1" dxf="1">
    <nc r="BE2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783" sId="3" odxf="1" dxf="1">
    <nc r="BF266">
      <v>7.7</v>
    </nc>
    <odxf>
      <font>
        <sz val="10"/>
        <color auto="1"/>
      </font>
    </odxf>
    <ndxf>
      <font>
        <sz val="10"/>
        <color auto="1"/>
      </font>
    </ndxf>
  </rcc>
  <rcc rId="14784" sId="3" odxf="1" dxf="1">
    <nc r="BG266">
      <v>8.6999999999999993</v>
    </nc>
    <odxf>
      <font>
        <sz val="10"/>
        <color auto="1"/>
      </font>
    </odxf>
    <ndxf>
      <font>
        <sz val="10"/>
        <color auto="1"/>
      </font>
    </ndxf>
  </rcc>
  <rcc rId="14785" sId="3" odxf="1" dxf="1">
    <nc r="BH266">
      <v>4.5999999999999996</v>
    </nc>
    <odxf>
      <font>
        <sz val="10"/>
        <color auto="1"/>
      </font>
    </odxf>
    <ndxf>
      <font>
        <sz val="10"/>
        <color auto="1"/>
      </font>
    </ndxf>
  </rcc>
  <rfmt sheetId="3" sqref="A266:XFD266" start="0" length="0">
    <dxf>
      <alignment vertical="center" wrapText="1"/>
    </dxf>
  </rfmt>
  <rfmt sheetId="3" sqref="A267" start="0" length="0">
    <dxf>
      <font>
        <sz val="10"/>
        <color auto="1"/>
      </font>
    </dxf>
  </rfmt>
  <rcc rId="14786" sId="3" odxf="1" dxf="1">
    <oc r="B267" t="inlineStr">
      <is>
        <t>Tp.Hồ Chí Minh</t>
      </is>
    </oc>
    <nc r="B267" t="inlineStr">
      <is>
        <t>Tây Ninh</t>
      </is>
    </nc>
    <odxf>
      <font>
        <sz val="10"/>
        <color auto="1"/>
      </font>
    </odxf>
    <ndxf>
      <font>
        <sz val="10"/>
        <color auto="1"/>
      </font>
    </ndxf>
  </rcc>
  <rfmt sheetId="3" sqref="C267" start="0" length="0">
    <dxf>
      <font>
        <sz val="10"/>
        <color auto="1"/>
      </font>
    </dxf>
  </rfmt>
  <rfmt sheetId="3" sqref="D267" start="0" length="0">
    <dxf>
      <font>
        <sz val="10"/>
        <color auto="1"/>
      </font>
    </dxf>
  </rfmt>
  <rcc rId="14787" sId="3" odxf="1" dxf="1">
    <oc r="E267" t="inlineStr">
      <is>
        <t>NMĐ HIỆP PHƯỚC</t>
      </is>
    </oc>
    <nc r="E267" t="inlineStr">
      <is>
        <t>NMĐ BOURBON</t>
      </is>
    </nc>
    <odxf>
      <font>
        <sz val="10"/>
        <color auto="1"/>
      </font>
    </odxf>
    <ndxf>
      <font>
        <sz val="10"/>
        <color auto="1"/>
      </font>
    </ndxf>
  </rcc>
  <rfmt sheetId="3" sqref="F267" start="0" length="0">
    <dxf>
      <font>
        <sz val="10"/>
        <color auto="1"/>
      </font>
    </dxf>
  </rfmt>
  <rcc rId="14788" sId="3" odxf="1" dxf="1">
    <nc r="G26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789" sId="3" odxf="1" dxf="1">
    <nc r="H267">
      <v>184</v>
    </nc>
    <odxf>
      <font>
        <sz val="10"/>
        <color auto="1"/>
      </font>
    </odxf>
    <ndxf>
      <font>
        <sz val="10"/>
        <color auto="1"/>
      </font>
    </ndxf>
  </rcc>
  <rfmt sheetId="3" sqref="I267" start="0" length="0">
    <dxf>
      <font>
        <sz val="10"/>
        <color auto="1"/>
      </font>
    </dxf>
  </rfmt>
  <rcc rId="14790" sId="3" odxf="1" dxf="1">
    <nc r="J267">
      <v>0</v>
    </nc>
    <odxf>
      <font>
        <sz val="10"/>
        <color auto="1"/>
      </font>
    </odxf>
    <ndxf>
      <font>
        <sz val="10"/>
        <color auto="1"/>
      </font>
    </ndxf>
  </rcc>
  <rcc rId="14791" sId="3" odxf="1" dxf="1">
    <nc r="K267">
      <v>0</v>
    </nc>
    <odxf>
      <font>
        <sz val="10"/>
        <color auto="1"/>
      </font>
    </odxf>
    <ndxf>
      <font>
        <sz val="10"/>
        <color auto="1"/>
      </font>
    </ndxf>
  </rcc>
  <rcc rId="14792" sId="3" odxf="1" dxf="1">
    <nc r="L267">
      <v>0</v>
    </nc>
    <odxf>
      <font>
        <sz val="10"/>
        <color auto="1"/>
      </font>
    </odxf>
    <ndxf>
      <font>
        <sz val="10"/>
        <color auto="1"/>
      </font>
    </ndxf>
  </rcc>
  <rcc rId="14793" sId="3" odxf="1" dxf="1">
    <nc r="M267">
      <v>0</v>
    </nc>
    <odxf>
      <font>
        <sz val="10"/>
        <color auto="1"/>
      </font>
    </odxf>
    <ndxf>
      <font>
        <sz val="10"/>
        <color auto="1"/>
      </font>
    </ndxf>
  </rcc>
  <rcc rId="14794" sId="3" odxf="1" dxf="1">
    <nc r="N267">
      <v>0</v>
    </nc>
    <odxf>
      <font>
        <sz val="10"/>
        <color auto="1"/>
      </font>
    </odxf>
    <ndxf>
      <font>
        <sz val="10"/>
        <color auto="1"/>
      </font>
    </ndxf>
  </rcc>
  <rcc rId="14795" sId="3" odxf="1" dxf="1">
    <nc r="O267">
      <v>6</v>
    </nc>
    <odxf>
      <font>
        <sz val="10"/>
        <color auto="1"/>
      </font>
    </odxf>
    <ndxf>
      <font>
        <sz val="10"/>
        <color auto="1"/>
      </font>
    </ndxf>
  </rcc>
  <rcc rId="14796" sId="3" odxf="1" dxf="1">
    <nc r="P267">
      <v>6.4</v>
    </nc>
    <odxf>
      <font>
        <sz val="10"/>
        <color auto="1"/>
      </font>
    </odxf>
    <ndxf>
      <font>
        <sz val="10"/>
        <color auto="1"/>
      </font>
    </ndxf>
  </rcc>
  <rcc rId="14797" sId="3" odxf="1" dxf="1">
    <nc r="Q267">
      <v>6.1</v>
    </nc>
    <odxf>
      <font>
        <sz val="10"/>
        <color auto="1"/>
      </font>
    </odxf>
    <ndxf>
      <font>
        <sz val="10"/>
        <color auto="1"/>
      </font>
    </ndxf>
  </rcc>
  <rcc rId="14798" sId="3" odxf="1" dxf="1">
    <nc r="R267">
      <v>6</v>
    </nc>
    <odxf>
      <font>
        <sz val="10"/>
        <color auto="1"/>
      </font>
    </odxf>
    <ndxf>
      <font>
        <sz val="10"/>
        <color auto="1"/>
      </font>
    </ndxf>
  </rcc>
  <rcc rId="14799" sId="3" odxf="1" dxf="1">
    <nc r="S267">
      <v>6.1</v>
    </nc>
    <odxf>
      <font>
        <sz val="10"/>
        <color auto="1"/>
      </font>
    </odxf>
    <ndxf>
      <font>
        <sz val="10"/>
        <color auto="1"/>
      </font>
    </ndxf>
  </rcc>
  <rcc rId="14800" sId="3" odxf="1" dxf="1">
    <nc r="T267">
      <v>5.9</v>
    </nc>
    <odxf>
      <font>
        <sz val="10"/>
        <color auto="1"/>
      </font>
    </odxf>
    <ndxf>
      <font>
        <sz val="10"/>
        <color auto="1"/>
      </font>
    </ndxf>
  </rcc>
  <rcc rId="14801" sId="3" odxf="1" dxf="1">
    <nc r="U267">
      <v>6</v>
    </nc>
    <odxf>
      <font>
        <sz val="10"/>
        <color auto="1"/>
      </font>
    </odxf>
    <ndxf>
      <font>
        <sz val="10"/>
        <color auto="1"/>
      </font>
    </ndxf>
  </rcc>
  <rcc rId="14802" sId="3" odxf="1" dxf="1">
    <nc r="V267">
      <v>6</v>
    </nc>
    <odxf>
      <font>
        <sz val="10"/>
        <color auto="1"/>
      </font>
    </odxf>
    <ndxf>
      <font>
        <sz val="10"/>
        <color auto="1"/>
      </font>
    </ndxf>
  </rcc>
  <rcc rId="14803" sId="3" odxf="1" dxf="1">
    <nc r="W267">
      <v>6</v>
    </nc>
    <odxf>
      <font>
        <sz val="10"/>
        <color auto="1"/>
      </font>
    </odxf>
    <ndxf>
      <font>
        <sz val="10"/>
        <color auto="1"/>
      </font>
    </ndxf>
  </rcc>
  <rcc rId="14804" sId="3" odxf="1" dxf="1">
    <nc r="X267">
      <v>6.2</v>
    </nc>
    <odxf>
      <font>
        <sz val="10"/>
        <color auto="1"/>
      </font>
    </odxf>
    <ndxf>
      <font>
        <sz val="10"/>
        <color auto="1"/>
      </font>
    </ndxf>
  </rcc>
  <rcc rId="14805" sId="3" odxf="1" dxf="1">
    <nc r="Y267">
      <v>6</v>
    </nc>
    <odxf>
      <font>
        <sz val="10"/>
        <color auto="1"/>
      </font>
    </odxf>
    <ndxf>
      <font>
        <sz val="10"/>
        <color auto="1"/>
      </font>
    </ndxf>
  </rcc>
  <rcc rId="14806" sId="3" odxf="1" dxf="1">
    <nc r="Z267">
      <v>6.4</v>
    </nc>
    <odxf>
      <font>
        <sz val="10"/>
        <color auto="1"/>
      </font>
    </odxf>
    <ndxf>
      <font>
        <sz val="10"/>
        <color auto="1"/>
      </font>
    </ndxf>
  </rcc>
  <rcc rId="14807" sId="3" odxf="1" dxf="1">
    <nc r="AA267">
      <v>0</v>
    </nc>
    <odxf>
      <font>
        <sz val="10"/>
        <color auto="1"/>
      </font>
    </odxf>
    <ndxf>
      <font>
        <sz val="10"/>
        <color auto="1"/>
      </font>
    </ndxf>
  </rcc>
  <rcc rId="14808" sId="3" odxf="1" dxf="1">
    <nc r="AB267">
      <v>0</v>
    </nc>
    <odxf>
      <font>
        <sz val="10"/>
        <color auto="1"/>
      </font>
    </odxf>
    <ndxf>
      <font>
        <sz val="10"/>
        <color auto="1"/>
      </font>
    </ndxf>
  </rcc>
  <rcc rId="14809" sId="3" odxf="1" dxf="1">
    <nc r="AC267">
      <v>0</v>
    </nc>
    <odxf>
      <font>
        <sz val="10"/>
        <color auto="1"/>
      </font>
    </odxf>
    <ndxf>
      <font>
        <sz val="10"/>
        <color auto="1"/>
      </font>
    </ndxf>
  </rcc>
  <rcc rId="14810" sId="3" odxf="1" dxf="1">
    <nc r="AD267">
      <v>6.2</v>
    </nc>
    <odxf>
      <font>
        <sz val="10"/>
        <color auto="1"/>
      </font>
    </odxf>
    <ndxf>
      <font>
        <sz val="10"/>
        <color auto="1"/>
      </font>
    </ndxf>
  </rcc>
  <rcc rId="14811" sId="3" odxf="1" dxf="1">
    <nc r="AE267">
      <v>0</v>
    </nc>
    <odxf>
      <font>
        <sz val="10"/>
        <color auto="1"/>
      </font>
    </odxf>
    <ndxf>
      <font>
        <sz val="10"/>
        <color auto="1"/>
      </font>
    </ndxf>
  </rcc>
  <rcc rId="14812" sId="3" odxf="1" dxf="1">
    <nc r="AF267">
      <v>0</v>
    </nc>
    <odxf>
      <font>
        <sz val="10"/>
        <color auto="1"/>
      </font>
    </odxf>
    <ndxf>
      <font>
        <sz val="10"/>
        <color auto="1"/>
      </font>
    </ndxf>
  </rcc>
  <rcc rId="14813" sId="3" odxf="1" dxf="1">
    <nc r="AG267">
      <v>0</v>
    </nc>
    <odxf>
      <font>
        <sz val="10"/>
        <color auto="1"/>
      </font>
    </odxf>
    <ndxf>
      <font>
        <sz val="10"/>
        <color auto="1"/>
      </font>
    </ndxf>
  </rcc>
  <rcc rId="14814" sId="3" odxf="1" dxf="1">
    <nc r="AH267">
      <v>0</v>
    </nc>
    <odxf>
      <font>
        <sz val="10"/>
        <color auto="1"/>
      </font>
    </odxf>
    <ndxf>
      <font>
        <sz val="10"/>
        <color auto="1"/>
      </font>
    </ndxf>
  </rcc>
  <rcc rId="14815" sId="3" odxf="1" dxf="1">
    <nc r="AI267">
      <v>0</v>
    </nc>
    <odxf>
      <font>
        <sz val="10"/>
        <color auto="1"/>
      </font>
    </odxf>
    <ndxf>
      <font>
        <sz val="10"/>
        <color auto="1"/>
      </font>
    </ndxf>
  </rcc>
  <rcc rId="14816" sId="3" odxf="1" dxf="1">
    <nc r="AJ267">
      <v>0</v>
    </nc>
    <odxf>
      <font>
        <sz val="10"/>
        <color auto="1"/>
      </font>
    </odxf>
    <ndxf>
      <font>
        <sz val="10"/>
        <color auto="1"/>
      </font>
    </ndxf>
  </rcc>
  <rcc rId="14817" sId="3" odxf="1" dxf="1">
    <nc r="AK267">
      <v>0</v>
    </nc>
    <odxf>
      <font>
        <sz val="10"/>
        <color auto="1"/>
      </font>
    </odxf>
    <ndxf>
      <font>
        <sz val="10"/>
        <color auto="1"/>
      </font>
    </ndxf>
  </rcc>
  <rcc rId="14818" sId="3" odxf="1" dxf="1">
    <nc r="AL267">
      <v>0</v>
    </nc>
    <odxf>
      <font>
        <sz val="10"/>
        <color auto="1"/>
      </font>
    </odxf>
    <ndxf>
      <font>
        <sz val="10"/>
        <color auto="1"/>
      </font>
    </ndxf>
  </rcc>
  <rcc rId="14819" sId="3" odxf="1" dxf="1">
    <nc r="AM267">
      <v>0</v>
    </nc>
    <odxf>
      <font>
        <sz val="10"/>
        <color auto="1"/>
      </font>
    </odxf>
    <ndxf>
      <font>
        <sz val="10"/>
        <color auto="1"/>
      </font>
    </ndxf>
  </rcc>
  <rcc rId="14820" sId="3" odxf="1" dxf="1">
    <nc r="AN267">
      <v>0</v>
    </nc>
    <odxf>
      <font>
        <sz val="10"/>
        <color auto="1"/>
      </font>
    </odxf>
    <ndxf>
      <font>
        <sz val="10"/>
        <color auto="1"/>
      </font>
    </ndxf>
  </rcc>
  <rcc rId="14821" sId="3" odxf="1" dxf="1">
    <nc r="AO267">
      <v>0</v>
    </nc>
    <odxf>
      <font>
        <sz val="10"/>
        <color auto="1"/>
      </font>
    </odxf>
    <ndxf>
      <font>
        <sz val="10"/>
        <color auto="1"/>
      </font>
    </ndxf>
  </rcc>
  <rcc rId="14822" sId="3" odxf="1" dxf="1">
    <nc r="AP267">
      <v>0</v>
    </nc>
    <odxf>
      <font>
        <sz val="10"/>
        <color auto="1"/>
      </font>
    </odxf>
    <ndxf>
      <font>
        <sz val="10"/>
        <color auto="1"/>
      </font>
    </ndxf>
  </rcc>
  <rcc rId="14823" sId="3" odxf="1" dxf="1">
    <nc r="AQ267">
      <v>0</v>
    </nc>
    <odxf>
      <font>
        <sz val="10"/>
        <color auto="1"/>
      </font>
    </odxf>
    <ndxf>
      <font>
        <sz val="10"/>
        <color auto="1"/>
      </font>
    </ndxf>
  </rcc>
  <rcc rId="14824" sId="3" odxf="1" dxf="1">
    <nc r="AR267">
      <v>0</v>
    </nc>
    <odxf>
      <font>
        <sz val="10"/>
        <color auto="1"/>
      </font>
    </odxf>
    <ndxf>
      <font>
        <sz val="10"/>
        <color auto="1"/>
      </font>
    </ndxf>
  </rcc>
  <rcc rId="14825" sId="3" odxf="1" dxf="1">
    <nc r="AS267">
      <v>0</v>
    </nc>
    <odxf>
      <font>
        <sz val="10"/>
        <color auto="1"/>
      </font>
    </odxf>
    <ndxf>
      <font>
        <sz val="10"/>
        <color auto="1"/>
      </font>
    </ndxf>
  </rcc>
  <rcc rId="14826" sId="3" odxf="1" dxf="1">
    <nc r="AT267">
      <v>0</v>
    </nc>
    <odxf>
      <font>
        <sz val="10"/>
        <color auto="1"/>
      </font>
    </odxf>
    <ndxf>
      <font>
        <sz val="10"/>
        <color auto="1"/>
      </font>
    </ndxf>
  </rcc>
  <rcc rId="14827" sId="3" odxf="1" dxf="1">
    <nc r="AU267">
      <v>0</v>
    </nc>
    <odxf>
      <font>
        <sz val="10"/>
        <color auto="1"/>
      </font>
    </odxf>
    <ndxf>
      <font>
        <sz val="10"/>
        <color auto="1"/>
      </font>
    </ndxf>
  </rcc>
  <rcc rId="14828" sId="3" odxf="1" dxf="1">
    <nc r="AV267">
      <v>0</v>
    </nc>
    <odxf>
      <font>
        <sz val="10"/>
        <color auto="1"/>
      </font>
    </odxf>
    <ndxf>
      <font>
        <sz val="10"/>
        <color auto="1"/>
      </font>
    </ndxf>
  </rcc>
  <rcc rId="14829" sId="3" odxf="1" dxf="1">
    <nc r="AW267">
      <v>0</v>
    </nc>
    <odxf>
      <font>
        <sz val="10"/>
        <color auto="1"/>
      </font>
    </odxf>
    <ndxf>
      <font>
        <sz val="10"/>
        <color auto="1"/>
      </font>
    </ndxf>
  </rcc>
  <rcc rId="14830" sId="3" odxf="1" dxf="1">
    <nc r="AX267">
      <v>0</v>
    </nc>
    <odxf>
      <font>
        <sz val="10"/>
        <color auto="1"/>
      </font>
    </odxf>
    <ndxf>
      <font>
        <sz val="10"/>
        <color auto="1"/>
      </font>
    </ndxf>
  </rcc>
  <rcc rId="14831" sId="3" odxf="1" dxf="1">
    <nc r="AY267">
      <v>0</v>
    </nc>
    <odxf>
      <font>
        <sz val="10"/>
        <color auto="1"/>
      </font>
    </odxf>
    <ndxf>
      <font>
        <sz val="10"/>
        <color auto="1"/>
      </font>
    </ndxf>
  </rcc>
  <rcc rId="14832" sId="3" odxf="1" dxf="1">
    <nc r="AZ267">
      <v>0</v>
    </nc>
    <odxf>
      <font>
        <sz val="10"/>
        <color auto="1"/>
      </font>
    </odxf>
    <ndxf>
      <font>
        <sz val="10"/>
        <color auto="1"/>
      </font>
    </ndxf>
  </rcc>
  <rcc rId="14833" sId="3" odxf="1" dxf="1">
    <nc r="BA2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834" sId="3" odxf="1" dxf="1">
    <nc r="BB267">
      <v>0</v>
    </nc>
    <odxf>
      <font>
        <sz val="10"/>
        <color auto="1"/>
      </font>
    </odxf>
    <ndxf>
      <font>
        <sz val="10"/>
        <color auto="1"/>
      </font>
    </ndxf>
  </rcc>
  <rcc rId="14835" sId="3" odxf="1" dxf="1">
    <nc r="BC2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836" sId="3" odxf="1" dxf="1">
    <nc r="BD267">
      <v>0</v>
    </nc>
    <odxf>
      <font>
        <sz val="10"/>
        <color auto="1"/>
      </font>
    </odxf>
    <ndxf>
      <font>
        <sz val="10"/>
        <color auto="1"/>
      </font>
    </ndxf>
  </rcc>
  <rcc rId="14837" sId="3" odxf="1" dxf="1">
    <nc r="BE2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838" sId="3" odxf="1" dxf="1">
    <nc r="BF267">
      <v>7.7</v>
    </nc>
    <odxf>
      <font>
        <sz val="10"/>
        <color auto="1"/>
      </font>
    </odxf>
    <ndxf>
      <font>
        <sz val="10"/>
        <color auto="1"/>
      </font>
    </ndxf>
  </rcc>
  <rcc rId="14839" sId="3" odxf="1" dxf="1">
    <nc r="BG267">
      <v>8.6999999999999993</v>
    </nc>
    <odxf>
      <font>
        <sz val="10"/>
        <color auto="1"/>
      </font>
    </odxf>
    <ndxf>
      <font>
        <sz val="10"/>
        <color auto="1"/>
      </font>
    </ndxf>
  </rcc>
  <rcc rId="14840" sId="3" odxf="1" dxf="1">
    <nc r="BH267">
      <v>4.5999999999999996</v>
    </nc>
    <odxf>
      <font>
        <sz val="10"/>
        <color auto="1"/>
      </font>
    </odxf>
    <ndxf>
      <font>
        <sz val="10"/>
        <color auto="1"/>
      </font>
    </ndxf>
  </rcc>
  <rfmt sheetId="3" sqref="A267:XFD267" start="0" length="0">
    <dxf>
      <alignment vertical="center" wrapText="1"/>
    </dxf>
  </rfmt>
  <rcc rId="14841" sId="3" odxf="1" dxf="1">
    <oc r="A268" t="inlineStr">
      <is>
        <t>EVN</t>
      </is>
    </oc>
    <nc r="A268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268" start="0" length="0">
    <dxf>
      <font>
        <sz val="10"/>
        <color auto="1"/>
      </font>
    </dxf>
  </rfmt>
  <rfmt sheetId="3" sqref="C268" start="0" length="0">
    <dxf>
      <font>
        <sz val="10"/>
        <color auto="1"/>
      </font>
    </dxf>
  </rfmt>
  <rfmt sheetId="3" sqref="D268" start="0" length="0">
    <dxf>
      <font>
        <sz val="10"/>
        <color auto="1"/>
      </font>
    </dxf>
  </rfmt>
  <rcc rId="14842" sId="3" odxf="1" dxf="1">
    <oc r="E268" t="inlineStr">
      <is>
        <t>NĐ THỦ ĐỨC</t>
      </is>
    </oc>
    <nc r="E268" t="inlineStr">
      <is>
        <t>NMĐ HIỆP PHƯỚC</t>
      </is>
    </nc>
    <odxf>
      <font>
        <sz val="10"/>
        <color auto="1"/>
      </font>
    </odxf>
    <ndxf>
      <font>
        <sz val="10"/>
        <color auto="1"/>
      </font>
    </ndxf>
  </rcc>
  <rfmt sheetId="3" sqref="F268" start="0" length="0">
    <dxf>
      <font>
        <sz val="10"/>
        <color auto="1"/>
      </font>
    </dxf>
  </rfmt>
  <rcc rId="14843" sId="3" odxf="1" dxf="1">
    <nc r="G26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844" sId="3" odxf="1" dxf="1">
    <nc r="H268">
      <v>0</v>
    </nc>
    <odxf>
      <font>
        <sz val="10"/>
        <color auto="1"/>
      </font>
    </odxf>
    <ndxf>
      <font>
        <sz val="10"/>
        <color auto="1"/>
      </font>
    </ndxf>
  </rcc>
  <rfmt sheetId="3" sqref="I268" start="0" length="0">
    <dxf>
      <font>
        <sz val="10"/>
        <color auto="1"/>
      </font>
    </dxf>
  </rfmt>
  <rcc rId="14845" sId="3" odxf="1" dxf="1">
    <nc r="J268">
      <v>0</v>
    </nc>
    <odxf>
      <font>
        <sz val="10"/>
        <color auto="1"/>
      </font>
    </odxf>
    <ndxf>
      <font>
        <sz val="10"/>
        <color auto="1"/>
      </font>
    </ndxf>
  </rcc>
  <rcc rId="14846" sId="3" odxf="1" dxf="1">
    <nc r="K268">
      <v>0</v>
    </nc>
    <odxf>
      <font>
        <sz val="10"/>
        <color auto="1"/>
      </font>
    </odxf>
    <ndxf>
      <font>
        <sz val="10"/>
        <color auto="1"/>
      </font>
    </ndxf>
  </rcc>
  <rcc rId="14847" sId="3" odxf="1" dxf="1">
    <nc r="L268">
      <v>0</v>
    </nc>
    <odxf>
      <font>
        <sz val="10"/>
        <color auto="1"/>
      </font>
    </odxf>
    <ndxf>
      <font>
        <sz val="10"/>
        <color auto="1"/>
      </font>
    </ndxf>
  </rcc>
  <rcc rId="14848" sId="3" odxf="1" dxf="1">
    <nc r="M268">
      <v>0</v>
    </nc>
    <odxf>
      <font>
        <sz val="10"/>
        <color auto="1"/>
      </font>
    </odxf>
    <ndxf>
      <font>
        <sz val="10"/>
        <color auto="1"/>
      </font>
    </ndxf>
  </rcc>
  <rcc rId="14849" sId="3" odxf="1" dxf="1">
    <nc r="N268">
      <v>0</v>
    </nc>
    <odxf>
      <font>
        <sz val="10"/>
        <color auto="1"/>
      </font>
    </odxf>
    <ndxf>
      <font>
        <sz val="10"/>
        <color auto="1"/>
      </font>
    </ndxf>
  </rcc>
  <rcc rId="14850" sId="3" odxf="1" dxf="1">
    <nc r="O268">
      <v>0</v>
    </nc>
    <odxf>
      <font>
        <sz val="10"/>
        <color auto="1"/>
      </font>
    </odxf>
    <ndxf>
      <font>
        <sz val="10"/>
        <color auto="1"/>
      </font>
    </ndxf>
  </rcc>
  <rcc rId="14851" sId="3" odxf="1" dxf="1">
    <nc r="P268">
      <v>0</v>
    </nc>
    <odxf>
      <font>
        <sz val="10"/>
        <color auto="1"/>
      </font>
    </odxf>
    <ndxf>
      <font>
        <sz val="10"/>
        <color auto="1"/>
      </font>
    </ndxf>
  </rcc>
  <rcc rId="14852" sId="3" odxf="1" dxf="1">
    <nc r="Q268">
      <v>0</v>
    </nc>
    <odxf>
      <font>
        <sz val="10"/>
        <color auto="1"/>
      </font>
    </odxf>
    <ndxf>
      <font>
        <sz val="10"/>
        <color auto="1"/>
      </font>
    </ndxf>
  </rcc>
  <rcc rId="14853" sId="3" odxf="1" dxf="1">
    <nc r="R268">
      <v>0</v>
    </nc>
    <odxf>
      <font>
        <sz val="10"/>
        <color auto="1"/>
      </font>
    </odxf>
    <ndxf>
      <font>
        <sz val="10"/>
        <color auto="1"/>
      </font>
    </ndxf>
  </rcc>
  <rcc rId="14854" sId="3" odxf="1" dxf="1">
    <nc r="S268">
      <v>0</v>
    </nc>
    <odxf>
      <font>
        <sz val="10"/>
        <color auto="1"/>
      </font>
    </odxf>
    <ndxf>
      <font>
        <sz val="10"/>
        <color auto="1"/>
      </font>
    </ndxf>
  </rcc>
  <rcc rId="14855" sId="3" odxf="1" dxf="1">
    <nc r="T268">
      <v>0</v>
    </nc>
    <odxf>
      <font>
        <sz val="10"/>
        <color auto="1"/>
      </font>
    </odxf>
    <ndxf>
      <font>
        <sz val="10"/>
        <color auto="1"/>
      </font>
    </ndxf>
  </rcc>
  <rcc rId="14856" sId="3" odxf="1" dxf="1">
    <nc r="U268">
      <v>0</v>
    </nc>
    <odxf>
      <font>
        <sz val="10"/>
        <color auto="1"/>
      </font>
    </odxf>
    <ndxf>
      <font>
        <sz val="10"/>
        <color auto="1"/>
      </font>
    </ndxf>
  </rcc>
  <rcc rId="14857" sId="3" odxf="1" dxf="1">
    <nc r="V268">
      <v>0</v>
    </nc>
    <odxf>
      <font>
        <sz val="10"/>
        <color auto="1"/>
      </font>
    </odxf>
    <ndxf>
      <font>
        <sz val="10"/>
        <color auto="1"/>
      </font>
    </ndxf>
  </rcc>
  <rcc rId="14858" sId="3" odxf="1" dxf="1">
    <nc r="W268">
      <v>0</v>
    </nc>
    <odxf>
      <font>
        <sz val="10"/>
        <color auto="1"/>
      </font>
    </odxf>
    <ndxf>
      <font>
        <sz val="10"/>
        <color auto="1"/>
      </font>
    </ndxf>
  </rcc>
  <rcc rId="14859" sId="3" odxf="1" dxf="1">
    <nc r="X268">
      <v>0</v>
    </nc>
    <odxf>
      <font>
        <sz val="10"/>
        <color auto="1"/>
      </font>
    </odxf>
    <ndxf>
      <font>
        <sz val="10"/>
        <color auto="1"/>
      </font>
    </ndxf>
  </rcc>
  <rcc rId="14860" sId="3" odxf="1" dxf="1">
    <nc r="Y268">
      <v>0</v>
    </nc>
    <odxf>
      <font>
        <sz val="10"/>
        <color auto="1"/>
      </font>
    </odxf>
    <ndxf>
      <font>
        <sz val="10"/>
        <color auto="1"/>
      </font>
    </ndxf>
  </rcc>
  <rcc rId="14861" sId="3" odxf="1" dxf="1">
    <nc r="Z268">
      <v>0</v>
    </nc>
    <odxf>
      <font>
        <sz val="10"/>
        <color auto="1"/>
      </font>
    </odxf>
    <ndxf>
      <font>
        <sz val="10"/>
        <color auto="1"/>
      </font>
    </ndxf>
  </rcc>
  <rcc rId="14862" sId="3" odxf="1" dxf="1">
    <nc r="AA268">
      <v>0</v>
    </nc>
    <odxf>
      <font>
        <sz val="10"/>
        <color auto="1"/>
      </font>
    </odxf>
    <ndxf>
      <font>
        <sz val="10"/>
        <color auto="1"/>
      </font>
    </ndxf>
  </rcc>
  <rcc rId="14863" sId="3" odxf="1" dxf="1">
    <nc r="AB268">
      <v>0</v>
    </nc>
    <odxf>
      <font>
        <sz val="10"/>
        <color auto="1"/>
      </font>
    </odxf>
    <ndxf>
      <font>
        <sz val="10"/>
        <color auto="1"/>
      </font>
    </ndxf>
  </rcc>
  <rcc rId="14864" sId="3" odxf="1" dxf="1">
    <nc r="AC268">
      <v>0</v>
    </nc>
    <odxf>
      <font>
        <sz val="10"/>
        <color auto="1"/>
      </font>
    </odxf>
    <ndxf>
      <font>
        <sz val="10"/>
        <color auto="1"/>
      </font>
    </ndxf>
  </rcc>
  <rcc rId="14865" sId="3" odxf="1" dxf="1">
    <nc r="AD2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866" sId="3" odxf="1" dxf="1">
    <nc r="AE268">
      <v>0</v>
    </nc>
    <odxf>
      <font>
        <sz val="10"/>
        <color auto="1"/>
      </font>
    </odxf>
    <ndxf>
      <font>
        <sz val="10"/>
        <color auto="1"/>
      </font>
    </ndxf>
  </rcc>
  <rcc rId="14867" sId="3" odxf="1" dxf="1">
    <nc r="AF268">
      <v>0</v>
    </nc>
    <odxf>
      <font>
        <sz val="10"/>
        <color auto="1"/>
      </font>
    </odxf>
    <ndxf>
      <font>
        <sz val="10"/>
        <color auto="1"/>
      </font>
    </ndxf>
  </rcc>
  <rcc rId="14868" sId="3" odxf="1" dxf="1">
    <nc r="AG268">
      <v>0</v>
    </nc>
    <odxf>
      <font>
        <sz val="10"/>
        <color auto="1"/>
      </font>
    </odxf>
    <ndxf>
      <font>
        <sz val="10"/>
        <color auto="1"/>
      </font>
    </ndxf>
  </rcc>
  <rcc rId="14869" sId="3" odxf="1" dxf="1">
    <nc r="AH268">
      <v>0</v>
    </nc>
    <odxf>
      <font>
        <sz val="10"/>
        <color auto="1"/>
      </font>
    </odxf>
    <ndxf>
      <font>
        <sz val="10"/>
        <color auto="1"/>
      </font>
    </ndxf>
  </rcc>
  <rcc rId="14870" sId="3" odxf="1" dxf="1">
    <nc r="AI268">
      <v>0</v>
    </nc>
    <odxf>
      <font>
        <sz val="10"/>
        <color auto="1"/>
      </font>
    </odxf>
    <ndxf>
      <font>
        <sz val="10"/>
        <color auto="1"/>
      </font>
    </ndxf>
  </rcc>
  <rcc rId="14871" sId="3" odxf="1" dxf="1">
    <nc r="AJ268">
      <v>0</v>
    </nc>
    <odxf>
      <font>
        <sz val="10"/>
        <color auto="1"/>
      </font>
    </odxf>
    <ndxf>
      <font>
        <sz val="10"/>
        <color auto="1"/>
      </font>
    </ndxf>
  </rcc>
  <rcc rId="14872" sId="3" odxf="1" dxf="1">
    <nc r="AK268">
      <v>0</v>
    </nc>
    <odxf>
      <font>
        <sz val="10"/>
        <color auto="1"/>
      </font>
    </odxf>
    <ndxf>
      <font>
        <sz val="10"/>
        <color auto="1"/>
      </font>
    </ndxf>
  </rcc>
  <rcc rId="14873" sId="3" odxf="1" dxf="1">
    <nc r="AL268">
      <v>0</v>
    </nc>
    <odxf>
      <font>
        <sz val="10"/>
        <color auto="1"/>
      </font>
    </odxf>
    <ndxf>
      <font>
        <sz val="10"/>
        <color auto="1"/>
      </font>
    </ndxf>
  </rcc>
  <rcc rId="14874" sId="3" odxf="1" dxf="1">
    <nc r="AM268">
      <v>0</v>
    </nc>
    <odxf>
      <font>
        <sz val="10"/>
        <color auto="1"/>
      </font>
    </odxf>
    <ndxf>
      <font>
        <sz val="10"/>
        <color auto="1"/>
      </font>
    </ndxf>
  </rcc>
  <rcc rId="14875" sId="3" odxf="1" dxf="1">
    <nc r="AN268">
      <v>0</v>
    </nc>
    <odxf>
      <font>
        <sz val="10"/>
        <color auto="1"/>
      </font>
    </odxf>
    <ndxf>
      <font>
        <sz val="10"/>
        <color auto="1"/>
      </font>
    </ndxf>
  </rcc>
  <rcc rId="14876" sId="3" odxf="1" dxf="1">
    <nc r="AO268">
      <v>0</v>
    </nc>
    <odxf>
      <font>
        <sz val="10"/>
        <color auto="1"/>
      </font>
    </odxf>
    <ndxf>
      <font>
        <sz val="10"/>
        <color auto="1"/>
      </font>
    </ndxf>
  </rcc>
  <rcc rId="14877" sId="3" odxf="1" dxf="1">
    <nc r="AP268">
      <v>0</v>
    </nc>
    <odxf>
      <font>
        <sz val="10"/>
        <color auto="1"/>
      </font>
    </odxf>
    <ndxf>
      <font>
        <sz val="10"/>
        <color auto="1"/>
      </font>
    </ndxf>
  </rcc>
  <rcc rId="14878" sId="3" odxf="1" dxf="1">
    <nc r="AQ268">
      <v>0</v>
    </nc>
    <odxf>
      <font>
        <sz val="10"/>
        <color auto="1"/>
      </font>
    </odxf>
    <ndxf>
      <font>
        <sz val="10"/>
        <color auto="1"/>
      </font>
    </ndxf>
  </rcc>
  <rcc rId="14879" sId="3" odxf="1" dxf="1">
    <nc r="AR268">
      <v>0</v>
    </nc>
    <odxf>
      <font>
        <sz val="10"/>
        <color auto="1"/>
      </font>
    </odxf>
    <ndxf>
      <font>
        <sz val="10"/>
        <color auto="1"/>
      </font>
    </ndxf>
  </rcc>
  <rcc rId="14880" sId="3" odxf="1" dxf="1">
    <nc r="AS268">
      <v>0</v>
    </nc>
    <odxf>
      <font>
        <sz val="10"/>
        <color auto="1"/>
      </font>
    </odxf>
    <ndxf>
      <font>
        <sz val="10"/>
        <color auto="1"/>
      </font>
    </ndxf>
  </rcc>
  <rcc rId="14881" sId="3" odxf="1" dxf="1">
    <nc r="AT268">
      <v>0</v>
    </nc>
    <odxf>
      <font>
        <sz val="10"/>
        <color auto="1"/>
      </font>
    </odxf>
    <ndxf>
      <font>
        <sz val="10"/>
        <color auto="1"/>
      </font>
    </ndxf>
  </rcc>
  <rcc rId="14882" sId="3" odxf="1" dxf="1">
    <nc r="AU268">
      <v>0</v>
    </nc>
    <odxf>
      <font>
        <sz val="10"/>
        <color auto="1"/>
      </font>
    </odxf>
    <ndxf>
      <font>
        <sz val="10"/>
        <color auto="1"/>
      </font>
    </ndxf>
  </rcc>
  <rcc rId="14883" sId="3" odxf="1" dxf="1">
    <nc r="AV268">
      <v>0</v>
    </nc>
    <odxf>
      <font>
        <sz val="10"/>
        <color auto="1"/>
      </font>
    </odxf>
    <ndxf>
      <font>
        <sz val="10"/>
        <color auto="1"/>
      </font>
    </ndxf>
  </rcc>
  <rcc rId="14884" sId="3" odxf="1" dxf="1">
    <nc r="AW268">
      <v>0</v>
    </nc>
    <odxf>
      <font>
        <sz val="10"/>
        <color auto="1"/>
      </font>
    </odxf>
    <ndxf>
      <font>
        <sz val="10"/>
        <color auto="1"/>
      </font>
    </ndxf>
  </rcc>
  <rcc rId="14885" sId="3" odxf="1" dxf="1">
    <nc r="AX268">
      <v>0</v>
    </nc>
    <odxf>
      <font>
        <sz val="10"/>
        <color auto="1"/>
      </font>
    </odxf>
    <ndxf>
      <font>
        <sz val="10"/>
        <color auto="1"/>
      </font>
    </ndxf>
  </rcc>
  <rcc rId="14886" sId="3" odxf="1" dxf="1">
    <nc r="AY268">
      <v>0</v>
    </nc>
    <odxf>
      <font>
        <sz val="10"/>
        <color auto="1"/>
      </font>
    </odxf>
    <ndxf>
      <font>
        <sz val="10"/>
        <color auto="1"/>
      </font>
    </ndxf>
  </rcc>
  <rcc rId="14887" sId="3" odxf="1" dxf="1">
    <nc r="AZ268">
      <v>0</v>
    </nc>
    <odxf>
      <font>
        <sz val="10"/>
        <color auto="1"/>
      </font>
    </odxf>
    <ndxf>
      <font>
        <sz val="10"/>
        <color auto="1"/>
      </font>
    </ndxf>
  </rcc>
  <rcc rId="14888" sId="3" odxf="1" dxf="1">
    <nc r="BA2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889" sId="3" odxf="1" dxf="1">
    <nc r="BB268">
      <v>0</v>
    </nc>
    <odxf>
      <font>
        <sz val="10"/>
        <color auto="1"/>
      </font>
    </odxf>
    <ndxf>
      <font>
        <sz val="10"/>
        <color auto="1"/>
      </font>
    </ndxf>
  </rcc>
  <rcc rId="14890" sId="3" odxf="1" dxf="1">
    <nc r="BC2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891" sId="3" odxf="1" dxf="1">
    <nc r="BD268">
      <v>0</v>
    </nc>
    <odxf>
      <font>
        <sz val="10"/>
        <color auto="1"/>
      </font>
    </odxf>
    <ndxf>
      <font>
        <sz val="10"/>
        <color auto="1"/>
      </font>
    </ndxf>
  </rcc>
  <rcc rId="14892" sId="3" odxf="1" dxf="1">
    <nc r="BE2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893" sId="3" odxf="1" dxf="1">
    <nc r="BF268">
      <v>0</v>
    </nc>
    <odxf>
      <font>
        <sz val="10"/>
        <color auto="1"/>
      </font>
    </odxf>
    <ndxf>
      <font>
        <sz val="10"/>
        <color auto="1"/>
      </font>
    </ndxf>
  </rcc>
  <rcc rId="14894" sId="3" odxf="1" dxf="1">
    <nc r="BG268">
      <v>0</v>
    </nc>
    <odxf>
      <font>
        <sz val="10"/>
        <color auto="1"/>
      </font>
    </odxf>
    <ndxf>
      <font>
        <sz val="10"/>
        <color auto="1"/>
      </font>
    </ndxf>
  </rcc>
  <rcc rId="14895" sId="3" odxf="1" dxf="1">
    <nc r="BH268">
      <v>0</v>
    </nc>
    <odxf>
      <font>
        <sz val="10"/>
        <color auto="1"/>
      </font>
    </odxf>
    <ndxf>
      <font>
        <sz val="10"/>
        <color auto="1"/>
      </font>
    </ndxf>
  </rcc>
  <rfmt sheetId="3" sqref="A268:XFD268" start="0" length="0">
    <dxf>
      <alignment vertical="center" wrapText="1"/>
    </dxf>
  </rfmt>
  <rcc rId="14896" sId="3" odxf="1" dxf="1">
    <oc r="A269" t="inlineStr">
      <is>
        <t>EVN</t>
      </is>
    </oc>
    <nc r="A269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269" start="0" length="0">
    <dxf>
      <font>
        <sz val="10"/>
        <color auto="1"/>
      </font>
    </dxf>
  </rfmt>
  <rfmt sheetId="3" sqref="C269" start="0" length="0">
    <dxf>
      <font>
        <sz val="10"/>
        <color auto="1"/>
      </font>
    </dxf>
  </rfmt>
  <rfmt sheetId="3" sqref="D269" start="0" length="0">
    <dxf>
      <font>
        <sz val="10"/>
        <color auto="1"/>
      </font>
    </dxf>
  </rfmt>
  <rcc rId="14897" sId="3" odxf="1" dxf="1">
    <oc r="E269" t="inlineStr">
      <is>
        <t>NĐ THỦ ĐỨC</t>
      </is>
    </oc>
    <nc r="E269" t="inlineStr">
      <is>
        <t>NMĐ HIỆP PHƯỚC</t>
      </is>
    </nc>
    <odxf>
      <font>
        <sz val="10"/>
        <color auto="1"/>
      </font>
    </odxf>
    <ndxf>
      <font>
        <sz val="10"/>
        <color auto="1"/>
      </font>
    </ndxf>
  </rcc>
  <rfmt sheetId="3" sqref="F269" start="0" length="0">
    <dxf>
      <font>
        <sz val="10"/>
        <color auto="1"/>
      </font>
    </dxf>
  </rfmt>
  <rcc rId="14898" sId="3" odxf="1" dxf="1">
    <nc r="G26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899" sId="3" odxf="1" dxf="1">
    <nc r="H269">
      <v>0</v>
    </nc>
    <odxf>
      <font>
        <sz val="10"/>
        <color auto="1"/>
      </font>
    </odxf>
    <ndxf>
      <font>
        <sz val="10"/>
        <color auto="1"/>
      </font>
    </ndxf>
  </rcc>
  <rfmt sheetId="3" sqref="I269" start="0" length="0">
    <dxf>
      <font>
        <sz val="10"/>
        <color auto="1"/>
      </font>
    </dxf>
  </rfmt>
  <rcc rId="14900" sId="3" odxf="1" dxf="1">
    <nc r="J269">
      <v>0</v>
    </nc>
    <odxf>
      <font>
        <sz val="10"/>
        <color auto="1"/>
      </font>
    </odxf>
    <ndxf>
      <font>
        <sz val="10"/>
        <color auto="1"/>
      </font>
    </ndxf>
  </rcc>
  <rcc rId="14901" sId="3" odxf="1" dxf="1">
    <nc r="K269">
      <v>0</v>
    </nc>
    <odxf>
      <font>
        <sz val="10"/>
        <color auto="1"/>
      </font>
    </odxf>
    <ndxf>
      <font>
        <sz val="10"/>
        <color auto="1"/>
      </font>
    </ndxf>
  </rcc>
  <rcc rId="14902" sId="3" odxf="1" dxf="1">
    <nc r="L269">
      <v>0</v>
    </nc>
    <odxf>
      <font>
        <sz val="10"/>
        <color auto="1"/>
      </font>
    </odxf>
    <ndxf>
      <font>
        <sz val="10"/>
        <color auto="1"/>
      </font>
    </ndxf>
  </rcc>
  <rcc rId="14903" sId="3" odxf="1" dxf="1">
    <nc r="M269">
      <v>0</v>
    </nc>
    <odxf>
      <font>
        <sz val="10"/>
        <color auto="1"/>
      </font>
    </odxf>
    <ndxf>
      <font>
        <sz val="10"/>
        <color auto="1"/>
      </font>
    </ndxf>
  </rcc>
  <rcc rId="14904" sId="3" odxf="1" dxf="1">
    <nc r="N269">
      <v>0</v>
    </nc>
    <odxf>
      <font>
        <sz val="10"/>
        <color auto="1"/>
      </font>
    </odxf>
    <ndxf>
      <font>
        <sz val="10"/>
        <color auto="1"/>
      </font>
    </ndxf>
  </rcc>
  <rcc rId="14905" sId="3" odxf="1" dxf="1">
    <nc r="O269">
      <v>-315</v>
    </nc>
    <odxf>
      <font>
        <sz val="10"/>
        <color auto="1"/>
      </font>
    </odxf>
    <ndxf>
      <font>
        <sz val="10"/>
        <color auto="1"/>
      </font>
    </ndxf>
  </rcc>
  <rcc rId="14906" sId="3" odxf="1" dxf="1">
    <nc r="P269">
      <v>-315</v>
    </nc>
    <odxf>
      <font>
        <sz val="10"/>
        <color auto="1"/>
      </font>
    </odxf>
    <ndxf>
      <font>
        <sz val="10"/>
        <color auto="1"/>
      </font>
    </ndxf>
  </rcc>
  <rcc rId="14907" sId="3" odxf="1" dxf="1">
    <nc r="Q269">
      <v>-315</v>
    </nc>
    <odxf>
      <font>
        <sz val="10"/>
        <color auto="1"/>
      </font>
    </odxf>
    <ndxf>
      <font>
        <sz val="10"/>
        <color auto="1"/>
      </font>
    </ndxf>
  </rcc>
  <rcc rId="14908" sId="3" odxf="1" dxf="1">
    <nc r="R269">
      <v>-315</v>
    </nc>
    <odxf>
      <font>
        <sz val="10"/>
        <color auto="1"/>
      </font>
    </odxf>
    <ndxf>
      <font>
        <sz val="10"/>
        <color auto="1"/>
      </font>
    </ndxf>
  </rcc>
  <rcc rId="14909" sId="3" odxf="1" dxf="1">
    <nc r="S269">
      <v>-315</v>
    </nc>
    <odxf>
      <font>
        <sz val="10"/>
        <color auto="1"/>
      </font>
    </odxf>
    <ndxf>
      <font>
        <sz val="10"/>
        <color auto="1"/>
      </font>
    </ndxf>
  </rcc>
  <rcc rId="14910" sId="3" odxf="1" dxf="1">
    <nc r="T269">
      <v>-315</v>
    </nc>
    <odxf>
      <font>
        <sz val="10"/>
        <color auto="1"/>
      </font>
    </odxf>
    <ndxf>
      <font>
        <sz val="10"/>
        <color auto="1"/>
      </font>
    </ndxf>
  </rcc>
  <rcc rId="14911" sId="3" odxf="1" dxf="1">
    <nc r="U269">
      <v>-315</v>
    </nc>
    <odxf>
      <font>
        <sz val="10"/>
        <color auto="1"/>
      </font>
    </odxf>
    <ndxf>
      <font>
        <sz val="10"/>
        <color auto="1"/>
      </font>
    </ndxf>
  </rcc>
  <rcc rId="14912" sId="3" odxf="1" dxf="1">
    <nc r="V269">
      <v>-315</v>
    </nc>
    <odxf>
      <font>
        <sz val="10"/>
        <color auto="1"/>
      </font>
    </odxf>
    <ndxf>
      <font>
        <sz val="10"/>
        <color auto="1"/>
      </font>
    </ndxf>
  </rcc>
  <rcc rId="14913" sId="3" odxf="1" dxf="1">
    <nc r="W269">
      <v>-315</v>
    </nc>
    <odxf>
      <font>
        <sz val="10"/>
        <color auto="1"/>
      </font>
    </odxf>
    <ndxf>
      <font>
        <sz val="10"/>
        <color auto="1"/>
      </font>
    </ndxf>
  </rcc>
  <rcc rId="14914" sId="3" odxf="1" dxf="1">
    <nc r="X269">
      <v>-315</v>
    </nc>
    <odxf>
      <font>
        <sz val="10"/>
        <color auto="1"/>
      </font>
    </odxf>
    <ndxf>
      <font>
        <sz val="10"/>
        <color auto="1"/>
      </font>
    </ndxf>
  </rcc>
  <rcc rId="14915" sId="3" odxf="1" dxf="1">
    <nc r="Y269">
      <v>-315</v>
    </nc>
    <odxf>
      <font>
        <sz val="10"/>
        <color auto="1"/>
      </font>
    </odxf>
    <ndxf>
      <font>
        <sz val="10"/>
        <color auto="1"/>
      </font>
    </ndxf>
  </rcc>
  <rcc rId="14916" sId="3" odxf="1" dxf="1">
    <nc r="Z269">
      <v>-315</v>
    </nc>
    <odxf>
      <font>
        <sz val="10"/>
        <color auto="1"/>
      </font>
    </odxf>
    <ndxf>
      <font>
        <sz val="10"/>
        <color auto="1"/>
      </font>
    </ndxf>
  </rcc>
  <rcc rId="14917" sId="3" odxf="1" dxf="1">
    <nc r="AA269">
      <v>0</v>
    </nc>
    <odxf>
      <font>
        <sz val="10"/>
        <color auto="1"/>
      </font>
    </odxf>
    <ndxf>
      <font>
        <sz val="10"/>
        <color auto="1"/>
      </font>
    </ndxf>
  </rcc>
  <rcc rId="14918" sId="3" odxf="1" dxf="1">
    <nc r="AB269">
      <v>0</v>
    </nc>
    <odxf>
      <font>
        <sz val="10"/>
        <color auto="1"/>
      </font>
    </odxf>
    <ndxf>
      <font>
        <sz val="10"/>
        <color auto="1"/>
      </font>
    </ndxf>
  </rcc>
  <rcc rId="14919" sId="3" odxf="1" dxf="1">
    <nc r="AC269">
      <v>0</v>
    </nc>
    <odxf>
      <font>
        <sz val="10"/>
        <color auto="1"/>
      </font>
    </odxf>
    <ndxf>
      <font>
        <sz val="10"/>
        <color auto="1"/>
      </font>
    </ndxf>
  </rcc>
  <rcc rId="14920" sId="3" odxf="1" dxf="1">
    <nc r="AD2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921" sId="3" odxf="1" dxf="1">
    <nc r="AE269">
      <v>0</v>
    </nc>
    <odxf>
      <font>
        <sz val="10"/>
        <color auto="1"/>
      </font>
    </odxf>
    <ndxf>
      <font>
        <sz val="10"/>
        <color auto="1"/>
      </font>
    </ndxf>
  </rcc>
  <rcc rId="14922" sId="3" odxf="1" dxf="1">
    <nc r="AF269">
      <v>0</v>
    </nc>
    <odxf>
      <font>
        <sz val="10"/>
        <color auto="1"/>
      </font>
    </odxf>
    <ndxf>
      <font>
        <sz val="10"/>
        <color auto="1"/>
      </font>
    </ndxf>
  </rcc>
  <rcc rId="14923" sId="3" odxf="1" dxf="1">
    <nc r="AG269">
      <v>0</v>
    </nc>
    <odxf>
      <font>
        <sz val="10"/>
        <color auto="1"/>
      </font>
    </odxf>
    <ndxf>
      <font>
        <sz val="10"/>
        <color auto="1"/>
      </font>
    </ndxf>
  </rcc>
  <rcc rId="14924" sId="3" odxf="1" dxf="1">
    <nc r="AH269">
      <v>0</v>
    </nc>
    <odxf>
      <font>
        <sz val="10"/>
        <color auto="1"/>
      </font>
    </odxf>
    <ndxf>
      <font>
        <sz val="10"/>
        <color auto="1"/>
      </font>
    </ndxf>
  </rcc>
  <rcc rId="14925" sId="3" odxf="1" dxf="1">
    <nc r="AI269">
      <v>0</v>
    </nc>
    <odxf>
      <font>
        <sz val="10"/>
        <color auto="1"/>
      </font>
    </odxf>
    <ndxf>
      <font>
        <sz val="10"/>
        <color auto="1"/>
      </font>
    </ndxf>
  </rcc>
  <rcc rId="14926" sId="3" odxf="1" dxf="1">
    <nc r="AJ269">
      <v>0</v>
    </nc>
    <odxf>
      <font>
        <sz val="10"/>
        <color auto="1"/>
      </font>
    </odxf>
    <ndxf>
      <font>
        <sz val="10"/>
        <color auto="1"/>
      </font>
    </ndxf>
  </rcc>
  <rcc rId="14927" sId="3" odxf="1" dxf="1">
    <nc r="AK269">
      <v>0</v>
    </nc>
    <odxf>
      <font>
        <sz val="10"/>
        <color auto="1"/>
      </font>
    </odxf>
    <ndxf>
      <font>
        <sz val="10"/>
        <color auto="1"/>
      </font>
    </ndxf>
  </rcc>
  <rcc rId="14928" sId="3" odxf="1" dxf="1">
    <nc r="AL269">
      <v>0</v>
    </nc>
    <odxf>
      <font>
        <sz val="10"/>
        <color auto="1"/>
      </font>
    </odxf>
    <ndxf>
      <font>
        <sz val="10"/>
        <color auto="1"/>
      </font>
    </ndxf>
  </rcc>
  <rcc rId="14929" sId="3" odxf="1" dxf="1">
    <nc r="AM269">
      <v>0</v>
    </nc>
    <odxf>
      <font>
        <sz val="10"/>
        <color auto="1"/>
      </font>
    </odxf>
    <ndxf>
      <font>
        <sz val="10"/>
        <color auto="1"/>
      </font>
    </ndxf>
  </rcc>
  <rcc rId="14930" sId="3" odxf="1" dxf="1">
    <nc r="AN269">
      <v>0</v>
    </nc>
    <odxf>
      <font>
        <sz val="10"/>
        <color auto="1"/>
      </font>
    </odxf>
    <ndxf>
      <font>
        <sz val="10"/>
        <color auto="1"/>
      </font>
    </ndxf>
  </rcc>
  <rcc rId="14931" sId="3" odxf="1" dxf="1">
    <nc r="AO269">
      <v>0</v>
    </nc>
    <odxf>
      <font>
        <sz val="10"/>
        <color auto="1"/>
      </font>
    </odxf>
    <ndxf>
      <font>
        <sz val="10"/>
        <color auto="1"/>
      </font>
    </ndxf>
  </rcc>
  <rcc rId="14932" sId="3" odxf="1" dxf="1">
    <nc r="AP269">
      <v>0</v>
    </nc>
    <odxf>
      <font>
        <sz val="10"/>
        <color auto="1"/>
      </font>
    </odxf>
    <ndxf>
      <font>
        <sz val="10"/>
        <color auto="1"/>
      </font>
    </ndxf>
  </rcc>
  <rcc rId="14933" sId="3" odxf="1" dxf="1">
    <nc r="AQ269">
      <v>0</v>
    </nc>
    <odxf>
      <font>
        <sz val="10"/>
        <color auto="1"/>
      </font>
    </odxf>
    <ndxf>
      <font>
        <sz val="10"/>
        <color auto="1"/>
      </font>
    </ndxf>
  </rcc>
  <rcc rId="14934" sId="3" odxf="1" dxf="1">
    <nc r="AR269">
      <v>0</v>
    </nc>
    <odxf>
      <font>
        <sz val="10"/>
        <color auto="1"/>
      </font>
    </odxf>
    <ndxf>
      <font>
        <sz val="10"/>
        <color auto="1"/>
      </font>
    </ndxf>
  </rcc>
  <rcc rId="14935" sId="3" odxf="1" dxf="1">
    <nc r="AS269">
      <v>0</v>
    </nc>
    <odxf>
      <font>
        <sz val="10"/>
        <color auto="1"/>
      </font>
    </odxf>
    <ndxf>
      <font>
        <sz val="10"/>
        <color auto="1"/>
      </font>
    </ndxf>
  </rcc>
  <rcc rId="14936" sId="3" odxf="1" dxf="1">
    <nc r="AT269">
      <v>0</v>
    </nc>
    <odxf>
      <font>
        <sz val="10"/>
        <color auto="1"/>
      </font>
    </odxf>
    <ndxf>
      <font>
        <sz val="10"/>
        <color auto="1"/>
      </font>
    </ndxf>
  </rcc>
  <rcc rId="14937" sId="3" odxf="1" dxf="1">
    <nc r="AU269">
      <v>0</v>
    </nc>
    <odxf>
      <font>
        <sz val="10"/>
        <color auto="1"/>
      </font>
    </odxf>
    <ndxf>
      <font>
        <sz val="10"/>
        <color auto="1"/>
      </font>
    </ndxf>
  </rcc>
  <rcc rId="14938" sId="3" odxf="1" dxf="1">
    <nc r="AV269">
      <v>0</v>
    </nc>
    <odxf>
      <font>
        <sz val="10"/>
        <color auto="1"/>
      </font>
    </odxf>
    <ndxf>
      <font>
        <sz val="10"/>
        <color auto="1"/>
      </font>
    </ndxf>
  </rcc>
  <rcc rId="14939" sId="3" odxf="1" dxf="1">
    <nc r="AW269">
      <v>0</v>
    </nc>
    <odxf>
      <font>
        <sz val="10"/>
        <color auto="1"/>
      </font>
    </odxf>
    <ndxf>
      <font>
        <sz val="10"/>
        <color auto="1"/>
      </font>
    </ndxf>
  </rcc>
  <rcc rId="14940" sId="3" odxf="1" dxf="1">
    <nc r="AX269">
      <v>0</v>
    </nc>
    <odxf>
      <font>
        <sz val="10"/>
        <color auto="1"/>
      </font>
    </odxf>
    <ndxf>
      <font>
        <sz val="10"/>
        <color auto="1"/>
      </font>
    </ndxf>
  </rcc>
  <rcc rId="14941" sId="3" odxf="1" dxf="1">
    <nc r="AY269">
      <v>0</v>
    </nc>
    <odxf>
      <font>
        <sz val="10"/>
        <color auto="1"/>
      </font>
    </odxf>
    <ndxf>
      <font>
        <sz val="10"/>
        <color auto="1"/>
      </font>
    </ndxf>
  </rcc>
  <rcc rId="14942" sId="3" odxf="1" dxf="1">
    <nc r="AZ269">
      <v>0</v>
    </nc>
    <odxf>
      <font>
        <sz val="10"/>
        <color auto="1"/>
      </font>
    </odxf>
    <ndxf>
      <font>
        <sz val="10"/>
        <color auto="1"/>
      </font>
    </ndxf>
  </rcc>
  <rcc rId="14943" sId="3" odxf="1" dxf="1">
    <nc r="BA2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944" sId="3" odxf="1" dxf="1">
    <nc r="BB269">
      <v>0</v>
    </nc>
    <odxf>
      <font>
        <sz val="10"/>
        <color auto="1"/>
      </font>
    </odxf>
    <ndxf>
      <font>
        <sz val="10"/>
        <color auto="1"/>
      </font>
    </ndxf>
  </rcc>
  <rcc rId="14945" sId="3" odxf="1" dxf="1">
    <nc r="BC2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946" sId="3" odxf="1" dxf="1">
    <nc r="BD269">
      <v>0</v>
    </nc>
    <odxf>
      <font>
        <sz val="10"/>
        <color auto="1"/>
      </font>
    </odxf>
    <ndxf>
      <font>
        <sz val="10"/>
        <color auto="1"/>
      </font>
    </ndxf>
  </rcc>
  <rcc rId="14947" sId="3" odxf="1" dxf="1">
    <nc r="BE2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4948" sId="3" odxf="1" dxf="1">
    <nc r="BF269">
      <v>0</v>
    </nc>
    <odxf>
      <font>
        <sz val="10"/>
        <color auto="1"/>
      </font>
    </odxf>
    <ndxf>
      <font>
        <sz val="10"/>
        <color auto="1"/>
      </font>
    </ndxf>
  </rcc>
  <rcc rId="14949" sId="3" odxf="1" dxf="1">
    <nc r="BG269">
      <v>0</v>
    </nc>
    <odxf>
      <font>
        <sz val="10"/>
        <color auto="1"/>
      </font>
    </odxf>
    <ndxf>
      <font>
        <sz val="10"/>
        <color auto="1"/>
      </font>
    </ndxf>
  </rcc>
  <rcc rId="14950" sId="3" odxf="1" dxf="1">
    <nc r="BH269">
      <v>0</v>
    </nc>
    <odxf>
      <font>
        <sz val="10"/>
        <color auto="1"/>
      </font>
    </odxf>
    <ndxf>
      <font>
        <sz val="10"/>
        <color auto="1"/>
      </font>
    </ndxf>
  </rcc>
  <rfmt sheetId="3" sqref="A269:XFD269" start="0" length="0">
    <dxf>
      <alignment vertical="center" wrapText="1"/>
    </dxf>
  </rfmt>
  <rcc rId="14951" sId="3" odxf="1" dxf="1">
    <oc r="A270" t="inlineStr">
      <is>
        <t>GENCO1</t>
      </is>
    </oc>
    <nc r="A270" t="inlineStr">
      <is>
        <t>EVN</t>
      </is>
    </nc>
    <odxf>
      <font>
        <sz val="10"/>
        <color auto="1"/>
      </font>
    </odxf>
    <ndxf>
      <font>
        <sz val="10"/>
        <color auto="1"/>
      </font>
    </ndxf>
  </rcc>
  <rcc rId="14952" sId="3" odxf="1" dxf="1">
    <oc r="B270" t="inlineStr">
      <is>
        <t>Trà Vinh</t>
      </is>
    </oc>
    <nc r="B270" t="inlineStr">
      <is>
        <t>Tp.Hồ Chí Minh</t>
      </is>
    </nc>
    <odxf>
      <font>
        <sz val="10"/>
        <color auto="1"/>
      </font>
    </odxf>
    <ndxf>
      <font>
        <sz val="10"/>
        <color auto="1"/>
      </font>
    </ndxf>
  </rcc>
  <rfmt sheetId="3" sqref="C270" start="0" length="0">
    <dxf>
      <font>
        <sz val="10"/>
        <color auto="1"/>
      </font>
    </dxf>
  </rfmt>
  <rcc rId="14953" sId="3" odxf="1" dxf="1">
    <oc r="D270">
      <v>220</v>
    </oc>
    <nc r="D270">
      <v>110</v>
    </nc>
    <odxf>
      <font>
        <sz val="10"/>
        <color auto="1"/>
      </font>
    </odxf>
    <ndxf>
      <font>
        <sz val="10"/>
        <color auto="1"/>
      </font>
    </ndxf>
  </rcc>
  <rcc rId="14954" sId="3" odxf="1" dxf="1">
    <oc r="E270" t="inlineStr">
      <is>
        <t>NMĐ DUYÊN HẢI 1</t>
      </is>
    </oc>
    <nc r="E270" t="inlineStr">
      <is>
        <t>NĐ THỦ ĐỨC</t>
      </is>
    </nc>
    <odxf>
      <font>
        <sz val="10"/>
        <color auto="1"/>
      </font>
    </odxf>
    <ndxf>
      <font>
        <sz val="10"/>
        <color auto="1"/>
      </font>
    </ndxf>
  </rcc>
  <rfmt sheetId="3" sqref="F270" start="0" length="0">
    <dxf>
      <font>
        <sz val="10"/>
        <color auto="1"/>
      </font>
    </dxf>
  </rfmt>
  <rcc rId="14955" sId="3" odxf="1" dxf="1">
    <nc r="G27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4956" sId="3" odxf="1" dxf="1">
    <nc r="H270">
      <v>7.2</v>
    </nc>
    <odxf>
      <font>
        <sz val="10"/>
        <color auto="1"/>
      </font>
    </odxf>
    <ndxf>
      <font>
        <sz val="10"/>
        <color auto="1"/>
      </font>
    </ndxf>
  </rcc>
  <rfmt sheetId="3" sqref="I270" start="0" length="0">
    <dxf>
      <font>
        <sz val="10"/>
        <color auto="1"/>
      </font>
    </dxf>
  </rfmt>
  <rcc rId="14957" sId="3" odxf="1" dxf="1">
    <nc r="J270">
      <v>0.3</v>
    </nc>
    <odxf>
      <font>
        <sz val="10"/>
        <color auto="1"/>
      </font>
    </odxf>
    <ndxf>
      <font>
        <sz val="10"/>
        <color auto="1"/>
      </font>
    </ndxf>
  </rcc>
  <rcc rId="14958" sId="3" odxf="1" dxf="1">
    <nc r="K270">
      <v>0.3</v>
    </nc>
    <odxf>
      <font>
        <sz val="10"/>
        <color auto="1"/>
      </font>
    </odxf>
    <ndxf>
      <font>
        <sz val="10"/>
        <color auto="1"/>
      </font>
    </ndxf>
  </rcc>
  <rcc rId="14959" sId="3" odxf="1" dxf="1">
    <nc r="L270">
      <v>0.3</v>
    </nc>
    <odxf>
      <font>
        <sz val="10"/>
        <color auto="1"/>
      </font>
    </odxf>
    <ndxf>
      <font>
        <sz val="10"/>
        <color auto="1"/>
      </font>
    </ndxf>
  </rcc>
  <rcc rId="14960" sId="3" odxf="1" dxf="1">
    <nc r="M270">
      <v>0.3</v>
    </nc>
    <odxf>
      <font>
        <sz val="10"/>
        <color auto="1"/>
      </font>
    </odxf>
    <ndxf>
      <font>
        <sz val="10"/>
        <color auto="1"/>
      </font>
    </ndxf>
  </rcc>
  <rcc rId="14961" sId="3" odxf="1" dxf="1">
    <nc r="N270">
      <v>0.3</v>
    </nc>
    <odxf>
      <font>
        <sz val="10"/>
        <color auto="1"/>
      </font>
    </odxf>
    <ndxf>
      <font>
        <sz val="10"/>
        <color auto="1"/>
      </font>
    </ndxf>
  </rcc>
  <rcc rId="14962" sId="3" odxf="1" dxf="1">
    <nc r="O270">
      <v>0.3</v>
    </nc>
    <odxf>
      <font>
        <sz val="10"/>
        <color auto="1"/>
      </font>
    </odxf>
    <ndxf>
      <font>
        <sz val="10"/>
        <color auto="1"/>
      </font>
    </ndxf>
  </rcc>
  <rcc rId="14963" sId="3" odxf="1" dxf="1">
    <nc r="P270">
      <v>0.3</v>
    </nc>
    <odxf>
      <font>
        <sz val="10"/>
        <color auto="1"/>
      </font>
    </odxf>
    <ndxf>
      <font>
        <sz val="10"/>
        <color auto="1"/>
      </font>
    </ndxf>
  </rcc>
  <rcc rId="14964" sId="3" odxf="1" dxf="1">
    <nc r="Q270">
      <v>0.3</v>
    </nc>
    <odxf>
      <font>
        <sz val="10"/>
        <color auto="1"/>
      </font>
    </odxf>
    <ndxf>
      <font>
        <sz val="10"/>
        <color auto="1"/>
      </font>
    </ndxf>
  </rcc>
  <rcc rId="14965" sId="3" odxf="1" dxf="1">
    <nc r="R270">
      <v>0.3</v>
    </nc>
    <odxf>
      <font>
        <sz val="10"/>
        <color auto="1"/>
      </font>
    </odxf>
    <ndxf>
      <font>
        <sz val="10"/>
        <color auto="1"/>
      </font>
    </ndxf>
  </rcc>
  <rcc rId="14966" sId="3" odxf="1" dxf="1">
    <nc r="S270">
      <v>0.3</v>
    </nc>
    <odxf>
      <font>
        <sz val="10"/>
        <color auto="1"/>
      </font>
    </odxf>
    <ndxf>
      <font>
        <sz val="10"/>
        <color auto="1"/>
      </font>
    </ndxf>
  </rcc>
  <rcc rId="14967" sId="3" odxf="1" dxf="1">
    <nc r="T270">
      <v>0.3</v>
    </nc>
    <odxf>
      <font>
        <sz val="10"/>
        <color auto="1"/>
      </font>
    </odxf>
    <ndxf>
      <font>
        <sz val="10"/>
        <color auto="1"/>
      </font>
    </ndxf>
  </rcc>
  <rcc rId="14968" sId="3" odxf="1" dxf="1">
    <nc r="U270">
      <v>0.3</v>
    </nc>
    <odxf>
      <font>
        <sz val="10"/>
        <color auto="1"/>
      </font>
    </odxf>
    <ndxf>
      <font>
        <sz val="10"/>
        <color auto="1"/>
      </font>
    </ndxf>
  </rcc>
  <rcc rId="14969" sId="3" odxf="1" dxf="1">
    <nc r="V270">
      <v>0.3</v>
    </nc>
    <odxf>
      <font>
        <sz val="10"/>
        <color auto="1"/>
      </font>
    </odxf>
    <ndxf>
      <font>
        <sz val="10"/>
        <color auto="1"/>
      </font>
    </ndxf>
  </rcc>
  <rcc rId="14970" sId="3" odxf="1" dxf="1">
    <nc r="W270">
      <v>0.3</v>
    </nc>
    <odxf>
      <font>
        <sz val="10"/>
        <color auto="1"/>
      </font>
    </odxf>
    <ndxf>
      <font>
        <sz val="10"/>
        <color auto="1"/>
      </font>
    </ndxf>
  </rcc>
  <rcc rId="14971" sId="3" odxf="1" dxf="1">
    <nc r="X270">
      <v>0.3</v>
    </nc>
    <odxf>
      <font>
        <sz val="10"/>
        <color auto="1"/>
      </font>
    </odxf>
    <ndxf>
      <font>
        <sz val="10"/>
        <color auto="1"/>
      </font>
    </ndxf>
  </rcc>
  <rcc rId="14972" sId="3" odxf="1" dxf="1">
    <nc r="Y270">
      <v>0.3</v>
    </nc>
    <odxf>
      <font>
        <sz val="10"/>
        <color auto="1"/>
      </font>
    </odxf>
    <ndxf>
      <font>
        <sz val="10"/>
        <color auto="1"/>
      </font>
    </ndxf>
  </rcc>
  <rcc rId="14973" sId="3" odxf="1" dxf="1">
    <nc r="Z270">
      <v>0.3</v>
    </nc>
    <odxf>
      <font>
        <sz val="10"/>
        <color auto="1"/>
      </font>
    </odxf>
    <ndxf>
      <font>
        <sz val="10"/>
        <color auto="1"/>
      </font>
    </ndxf>
  </rcc>
  <rcc rId="14974" sId="3" odxf="1" dxf="1">
    <nc r="AA270">
      <v>0.3</v>
    </nc>
    <odxf>
      <font>
        <sz val="10"/>
        <color auto="1"/>
      </font>
    </odxf>
    <ndxf>
      <font>
        <sz val="10"/>
        <color auto="1"/>
      </font>
    </ndxf>
  </rcc>
  <rcc rId="14975" sId="3" odxf="1" dxf="1">
    <nc r="AB270">
      <v>0.3</v>
    </nc>
    <odxf>
      <font>
        <sz val="10"/>
        <color auto="1"/>
      </font>
    </odxf>
    <ndxf>
      <font>
        <sz val="10"/>
        <color auto="1"/>
      </font>
    </ndxf>
  </rcc>
  <rcc rId="14976" sId="3" odxf="1" dxf="1">
    <nc r="AC270">
      <v>0.3</v>
    </nc>
    <odxf>
      <font>
        <sz val="10"/>
        <color auto="1"/>
      </font>
    </odxf>
    <ndxf>
      <font>
        <sz val="10"/>
        <color auto="1"/>
      </font>
    </ndxf>
  </rcc>
  <rcc rId="14977" sId="3" odxf="1" dxf="1">
    <nc r="AD270">
      <v>0.3</v>
    </nc>
    <odxf>
      <font>
        <sz val="10"/>
        <color auto="1"/>
      </font>
    </odxf>
    <ndxf>
      <font>
        <sz val="10"/>
        <color auto="1"/>
      </font>
    </ndxf>
  </rcc>
  <rcc rId="14978" sId="3" odxf="1" dxf="1">
    <nc r="AE270">
      <v>0.3</v>
    </nc>
    <odxf>
      <font>
        <sz val="10"/>
        <color auto="1"/>
      </font>
    </odxf>
    <ndxf>
      <font>
        <sz val="10"/>
        <color auto="1"/>
      </font>
    </ndxf>
  </rcc>
  <rcc rId="14979" sId="3" odxf="1" dxf="1">
    <nc r="AF270">
      <v>0.3</v>
    </nc>
    <odxf>
      <font>
        <sz val="10"/>
        <color auto="1"/>
      </font>
    </odxf>
    <ndxf>
      <font>
        <sz val="10"/>
        <color auto="1"/>
      </font>
    </ndxf>
  </rcc>
  <rcc rId="14980" sId="3" odxf="1" dxf="1">
    <nc r="AG270">
      <v>0.3</v>
    </nc>
    <odxf>
      <font>
        <sz val="10"/>
        <color auto="1"/>
      </font>
    </odxf>
    <ndxf>
      <font>
        <sz val="10"/>
        <color auto="1"/>
      </font>
    </ndxf>
  </rcc>
  <rcc rId="14981" sId="3" odxf="1" dxf="1">
    <nc r="AH270">
      <v>0.3</v>
    </nc>
    <odxf>
      <font>
        <sz val="10"/>
        <color auto="1"/>
      </font>
    </odxf>
    <ndxf>
      <font>
        <sz val="10"/>
        <color auto="1"/>
      </font>
    </ndxf>
  </rcc>
  <rcc rId="14982" sId="3" odxf="1" dxf="1">
    <nc r="AI270">
      <v>0.3</v>
    </nc>
    <odxf>
      <font>
        <sz val="10"/>
        <color auto="1"/>
      </font>
    </odxf>
    <ndxf>
      <font>
        <sz val="10"/>
        <color auto="1"/>
      </font>
    </ndxf>
  </rcc>
  <rcc rId="14983" sId="3" odxf="1" dxf="1">
    <nc r="AJ270">
      <v>0.3</v>
    </nc>
    <odxf>
      <font>
        <sz val="10"/>
        <color auto="1"/>
      </font>
    </odxf>
    <ndxf>
      <font>
        <sz val="10"/>
        <color auto="1"/>
      </font>
    </ndxf>
  </rcc>
  <rcc rId="14984" sId="3" odxf="1" dxf="1">
    <nc r="AK270">
      <v>0.3</v>
    </nc>
    <odxf>
      <font>
        <sz val="10"/>
        <color auto="1"/>
      </font>
    </odxf>
    <ndxf>
      <font>
        <sz val="10"/>
        <color auto="1"/>
      </font>
    </ndxf>
  </rcc>
  <rcc rId="14985" sId="3" odxf="1" dxf="1">
    <nc r="AL270">
      <v>0.3</v>
    </nc>
    <odxf>
      <font>
        <sz val="10"/>
        <color auto="1"/>
      </font>
    </odxf>
    <ndxf>
      <font>
        <sz val="10"/>
        <color auto="1"/>
      </font>
    </ndxf>
  </rcc>
  <rcc rId="14986" sId="3" odxf="1" dxf="1">
    <nc r="AM270">
      <v>0.3</v>
    </nc>
    <odxf>
      <font>
        <sz val="10"/>
        <color auto="1"/>
      </font>
    </odxf>
    <ndxf>
      <font>
        <sz val="10"/>
        <color auto="1"/>
      </font>
    </ndxf>
  </rcc>
  <rcc rId="14987" sId="3" odxf="1" dxf="1">
    <nc r="AN270">
      <v>0.3</v>
    </nc>
    <odxf>
      <font>
        <sz val="10"/>
        <color auto="1"/>
      </font>
    </odxf>
    <ndxf>
      <font>
        <sz val="10"/>
        <color auto="1"/>
      </font>
    </ndxf>
  </rcc>
  <rcc rId="14988" sId="3" odxf="1" dxf="1">
    <nc r="AO270">
      <v>0.3</v>
    </nc>
    <odxf>
      <font>
        <sz val="10"/>
        <color auto="1"/>
      </font>
    </odxf>
    <ndxf>
      <font>
        <sz val="10"/>
        <color auto="1"/>
      </font>
    </ndxf>
  </rcc>
  <rcc rId="14989" sId="3" odxf="1" dxf="1">
    <nc r="AP270">
      <v>0.3</v>
    </nc>
    <odxf>
      <font>
        <sz val="10"/>
        <color auto="1"/>
      </font>
    </odxf>
    <ndxf>
      <font>
        <sz val="10"/>
        <color auto="1"/>
      </font>
    </ndxf>
  </rcc>
  <rcc rId="14990" sId="3" odxf="1" dxf="1">
    <nc r="AQ270">
      <v>0.3</v>
    </nc>
    <odxf>
      <font>
        <sz val="10"/>
        <color auto="1"/>
      </font>
    </odxf>
    <ndxf>
      <font>
        <sz val="10"/>
        <color auto="1"/>
      </font>
    </ndxf>
  </rcc>
  <rcc rId="14991" sId="3" odxf="1" dxf="1">
    <nc r="AR270">
      <v>0.3</v>
    </nc>
    <odxf>
      <font>
        <sz val="10"/>
        <color auto="1"/>
      </font>
    </odxf>
    <ndxf>
      <font>
        <sz val="10"/>
        <color auto="1"/>
      </font>
    </ndxf>
  </rcc>
  <rcc rId="14992" sId="3" odxf="1" dxf="1">
    <nc r="AS270">
      <v>0.3</v>
    </nc>
    <odxf>
      <font>
        <sz val="10"/>
        <color auto="1"/>
      </font>
    </odxf>
    <ndxf>
      <font>
        <sz val="10"/>
        <color auto="1"/>
      </font>
    </ndxf>
  </rcc>
  <rcc rId="14993" sId="3" odxf="1" dxf="1">
    <nc r="AT270">
      <v>0.3</v>
    </nc>
    <odxf>
      <font>
        <sz val="10"/>
        <color auto="1"/>
      </font>
    </odxf>
    <ndxf>
      <font>
        <sz val="10"/>
        <color auto="1"/>
      </font>
    </ndxf>
  </rcc>
  <rcc rId="14994" sId="3" odxf="1" dxf="1">
    <nc r="AU270">
      <v>0.3</v>
    </nc>
    <odxf>
      <font>
        <sz val="10"/>
        <color auto="1"/>
      </font>
    </odxf>
    <ndxf>
      <font>
        <sz val="10"/>
        <color auto="1"/>
      </font>
    </ndxf>
  </rcc>
  <rcc rId="14995" sId="3" odxf="1" dxf="1">
    <nc r="AV270">
      <v>0.3</v>
    </nc>
    <odxf>
      <font>
        <sz val="10"/>
        <color auto="1"/>
      </font>
    </odxf>
    <ndxf>
      <font>
        <sz val="10"/>
        <color auto="1"/>
      </font>
    </ndxf>
  </rcc>
  <rcc rId="14996" sId="3" odxf="1" dxf="1">
    <nc r="AW270">
      <v>0.3</v>
    </nc>
    <odxf>
      <font>
        <sz val="10"/>
        <color auto="1"/>
      </font>
    </odxf>
    <ndxf>
      <font>
        <sz val="10"/>
        <color auto="1"/>
      </font>
    </ndxf>
  </rcc>
  <rcc rId="14997" sId="3" odxf="1" dxf="1">
    <nc r="AX270">
      <v>0.3</v>
    </nc>
    <odxf>
      <font>
        <sz val="10"/>
        <color auto="1"/>
      </font>
    </odxf>
    <ndxf>
      <font>
        <sz val="10"/>
        <color auto="1"/>
      </font>
    </ndxf>
  </rcc>
  <rcc rId="14998" sId="3" odxf="1" dxf="1">
    <nc r="AY270">
      <v>0.3</v>
    </nc>
    <odxf>
      <font>
        <sz val="10"/>
        <color auto="1"/>
      </font>
    </odxf>
    <ndxf>
      <font>
        <sz val="10"/>
        <color auto="1"/>
      </font>
    </ndxf>
  </rcc>
  <rcc rId="14999" sId="3" odxf="1" dxf="1">
    <nc r="AZ270">
      <v>0.3</v>
    </nc>
    <odxf>
      <font>
        <sz val="10"/>
        <color auto="1"/>
      </font>
    </odxf>
    <ndxf>
      <font>
        <sz val="10"/>
        <color auto="1"/>
      </font>
    </ndxf>
  </rcc>
  <rcc rId="15000" sId="3" odxf="1" dxf="1">
    <nc r="BA2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001" sId="3" odxf="1" dxf="1">
    <nc r="BB270">
      <v>0.3</v>
    </nc>
    <odxf>
      <font>
        <sz val="10"/>
        <color auto="1"/>
      </font>
    </odxf>
    <ndxf>
      <font>
        <sz val="10"/>
        <color auto="1"/>
      </font>
    </ndxf>
  </rcc>
  <rcc rId="15002" sId="3" odxf="1" dxf="1">
    <nc r="BC2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003" sId="3" odxf="1" dxf="1">
    <nc r="BD270">
      <v>0.3</v>
    </nc>
    <odxf>
      <font>
        <sz val="10"/>
        <color auto="1"/>
      </font>
    </odxf>
    <ndxf>
      <font>
        <sz val="10"/>
        <color auto="1"/>
      </font>
    </ndxf>
  </rcc>
  <rcc rId="15004" sId="3" odxf="1" dxf="1">
    <nc r="BE2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005" sId="3" odxf="1" dxf="1">
    <nc r="BF270">
      <v>0.3</v>
    </nc>
    <odxf>
      <font>
        <sz val="10"/>
        <color auto="1"/>
      </font>
    </odxf>
    <ndxf>
      <font>
        <sz val="10"/>
        <color auto="1"/>
      </font>
    </ndxf>
  </rcc>
  <rcc rId="15006" sId="3" odxf="1" dxf="1">
    <nc r="BG270">
      <v>0.3</v>
    </nc>
    <odxf>
      <font>
        <sz val="10"/>
        <color auto="1"/>
      </font>
    </odxf>
    <ndxf>
      <font>
        <sz val="10"/>
        <color auto="1"/>
      </font>
    </ndxf>
  </rcc>
  <rcc rId="15007" sId="3" odxf="1" dxf="1">
    <nc r="BH270">
      <v>0.3</v>
    </nc>
    <odxf>
      <font>
        <sz val="10"/>
        <color auto="1"/>
      </font>
    </odxf>
    <ndxf>
      <font>
        <sz val="10"/>
        <color auto="1"/>
      </font>
    </ndxf>
  </rcc>
  <rfmt sheetId="3" sqref="A270:XFD270" start="0" length="0">
    <dxf>
      <alignment vertical="center" wrapText="1"/>
    </dxf>
  </rfmt>
  <rcc rId="15008" sId="3" odxf="1" dxf="1">
    <oc r="A271" t="inlineStr">
      <is>
        <t>GENCO1</t>
      </is>
    </oc>
    <nc r="A271" t="inlineStr">
      <is>
        <t>EVN</t>
      </is>
    </nc>
    <odxf>
      <font>
        <sz val="10"/>
        <color auto="1"/>
      </font>
    </odxf>
    <ndxf>
      <font>
        <sz val="10"/>
        <color auto="1"/>
      </font>
    </ndxf>
  </rcc>
  <rcc rId="15009" sId="3" odxf="1" dxf="1">
    <oc r="B271" t="inlineStr">
      <is>
        <t>Trà Vinh</t>
      </is>
    </oc>
    <nc r="B271" t="inlineStr">
      <is>
        <t>Tp.Hồ Chí Minh</t>
      </is>
    </nc>
    <odxf>
      <font>
        <sz val="10"/>
        <color auto="1"/>
      </font>
    </odxf>
    <ndxf>
      <font>
        <sz val="10"/>
        <color auto="1"/>
      </font>
    </ndxf>
  </rcc>
  <rfmt sheetId="3" sqref="C271" start="0" length="0">
    <dxf>
      <font>
        <sz val="10"/>
        <color auto="1"/>
      </font>
    </dxf>
  </rfmt>
  <rcc rId="15010" sId="3" odxf="1" dxf="1">
    <oc r="D271">
      <v>220</v>
    </oc>
    <nc r="D271">
      <v>110</v>
    </nc>
    <odxf>
      <font>
        <sz val="10"/>
        <color auto="1"/>
      </font>
    </odxf>
    <ndxf>
      <font>
        <sz val="10"/>
        <color auto="1"/>
      </font>
    </ndxf>
  </rcc>
  <rcc rId="15011" sId="3" odxf="1" dxf="1">
    <oc r="E271" t="inlineStr">
      <is>
        <t>NMĐ DUYÊN HẢI 1</t>
      </is>
    </oc>
    <nc r="E271" t="inlineStr">
      <is>
        <t>NĐ THỦ ĐỨC</t>
      </is>
    </nc>
    <odxf>
      <font>
        <sz val="10"/>
        <color auto="1"/>
      </font>
    </odxf>
    <ndxf>
      <font>
        <sz val="10"/>
        <color auto="1"/>
      </font>
    </ndxf>
  </rcc>
  <rfmt sheetId="3" sqref="F271" start="0" length="0">
    <dxf>
      <font>
        <sz val="10"/>
        <color auto="1"/>
      </font>
    </dxf>
  </rfmt>
  <rcc rId="15012" sId="3" odxf="1" dxf="1">
    <nc r="G27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013" sId="3" odxf="1" dxf="1">
    <nc r="H271">
      <v>7.2</v>
    </nc>
    <odxf>
      <font>
        <sz val="10"/>
        <color auto="1"/>
      </font>
    </odxf>
    <ndxf>
      <font>
        <sz val="10"/>
        <color auto="1"/>
      </font>
    </ndxf>
  </rcc>
  <rfmt sheetId="3" sqref="I271" start="0" length="0">
    <dxf>
      <font>
        <sz val="10"/>
        <color auto="1"/>
      </font>
    </dxf>
  </rfmt>
  <rcc rId="15014" sId="3" odxf="1" dxf="1">
    <nc r="J271">
      <v>0</v>
    </nc>
    <odxf>
      <font>
        <sz val="10"/>
        <color auto="1"/>
      </font>
    </odxf>
    <ndxf>
      <font>
        <sz val="10"/>
        <color auto="1"/>
      </font>
    </ndxf>
  </rcc>
  <rcc rId="15015" sId="3" odxf="1" dxf="1">
    <nc r="K271">
      <v>0</v>
    </nc>
    <odxf>
      <font>
        <sz val="10"/>
        <color auto="1"/>
      </font>
    </odxf>
    <ndxf>
      <font>
        <sz val="10"/>
        <color auto="1"/>
      </font>
    </ndxf>
  </rcc>
  <rcc rId="15016" sId="3" odxf="1" dxf="1">
    <nc r="L271">
      <v>0</v>
    </nc>
    <odxf>
      <font>
        <sz val="10"/>
        <color auto="1"/>
      </font>
    </odxf>
    <ndxf>
      <font>
        <sz val="10"/>
        <color auto="1"/>
      </font>
    </ndxf>
  </rcc>
  <rcc rId="15017" sId="3" odxf="1" dxf="1">
    <nc r="M271">
      <v>0</v>
    </nc>
    <odxf>
      <font>
        <sz val="10"/>
        <color auto="1"/>
      </font>
    </odxf>
    <ndxf>
      <font>
        <sz val="10"/>
        <color auto="1"/>
      </font>
    </ndxf>
  </rcc>
  <rcc rId="15018" sId="3" odxf="1" dxf="1">
    <nc r="N271">
      <v>0</v>
    </nc>
    <odxf>
      <font>
        <sz val="10"/>
        <color auto="1"/>
      </font>
    </odxf>
    <ndxf>
      <font>
        <sz val="10"/>
        <color auto="1"/>
      </font>
    </ndxf>
  </rcc>
  <rcc rId="15019" sId="3" odxf="1" dxf="1">
    <nc r="O271">
      <v>0.6</v>
    </nc>
    <odxf>
      <font>
        <sz val="10"/>
        <color auto="1"/>
      </font>
    </odxf>
    <ndxf>
      <font>
        <sz val="10"/>
        <color auto="1"/>
      </font>
    </ndxf>
  </rcc>
  <rcc rId="15020" sId="3" odxf="1" dxf="1">
    <nc r="P271">
      <v>0.6</v>
    </nc>
    <odxf>
      <font>
        <sz val="10"/>
        <color auto="1"/>
      </font>
    </odxf>
    <ndxf>
      <font>
        <sz val="10"/>
        <color auto="1"/>
      </font>
    </ndxf>
  </rcc>
  <rcc rId="15021" sId="3" odxf="1" dxf="1">
    <nc r="Q271">
      <v>0.6</v>
    </nc>
    <odxf>
      <font>
        <sz val="10"/>
        <color auto="1"/>
      </font>
    </odxf>
    <ndxf>
      <font>
        <sz val="10"/>
        <color auto="1"/>
      </font>
    </ndxf>
  </rcc>
  <rcc rId="15022" sId="3" odxf="1" dxf="1">
    <nc r="R271">
      <v>0.6</v>
    </nc>
    <odxf>
      <font>
        <sz val="10"/>
        <color auto="1"/>
      </font>
    </odxf>
    <ndxf>
      <font>
        <sz val="10"/>
        <color auto="1"/>
      </font>
    </ndxf>
  </rcc>
  <rcc rId="15023" sId="3" odxf="1" dxf="1">
    <nc r="S271">
      <v>0.6</v>
    </nc>
    <odxf>
      <font>
        <sz val="10"/>
        <color auto="1"/>
      </font>
    </odxf>
    <ndxf>
      <font>
        <sz val="10"/>
        <color auto="1"/>
      </font>
    </ndxf>
  </rcc>
  <rcc rId="15024" sId="3" odxf="1" dxf="1">
    <nc r="T271">
      <v>0.6</v>
    </nc>
    <odxf>
      <font>
        <sz val="10"/>
        <color auto="1"/>
      </font>
    </odxf>
    <ndxf>
      <font>
        <sz val="10"/>
        <color auto="1"/>
      </font>
    </ndxf>
  </rcc>
  <rcc rId="15025" sId="3" odxf="1" dxf="1">
    <nc r="U271">
      <v>0.6</v>
    </nc>
    <odxf>
      <font>
        <sz val="10"/>
        <color auto="1"/>
      </font>
    </odxf>
    <ndxf>
      <font>
        <sz val="10"/>
        <color auto="1"/>
      </font>
    </ndxf>
  </rcc>
  <rcc rId="15026" sId="3" odxf="1" dxf="1">
    <nc r="V271">
      <v>0.6</v>
    </nc>
    <odxf>
      <font>
        <sz val="10"/>
        <color auto="1"/>
      </font>
    </odxf>
    <ndxf>
      <font>
        <sz val="10"/>
        <color auto="1"/>
      </font>
    </ndxf>
  </rcc>
  <rcc rId="15027" sId="3" odxf="1" dxf="1">
    <nc r="W271">
      <v>0.6</v>
    </nc>
    <odxf>
      <font>
        <sz val="10"/>
        <color auto="1"/>
      </font>
    </odxf>
    <ndxf>
      <font>
        <sz val="10"/>
        <color auto="1"/>
      </font>
    </ndxf>
  </rcc>
  <rcc rId="15028" sId="3" odxf="1" dxf="1">
    <nc r="X271">
      <v>0.6</v>
    </nc>
    <odxf>
      <font>
        <sz val="10"/>
        <color auto="1"/>
      </font>
    </odxf>
    <ndxf>
      <font>
        <sz val="10"/>
        <color auto="1"/>
      </font>
    </ndxf>
  </rcc>
  <rcc rId="15029" sId="3" odxf="1" dxf="1">
    <nc r="Y271">
      <v>0.6</v>
    </nc>
    <odxf>
      <font>
        <sz val="10"/>
        <color auto="1"/>
      </font>
    </odxf>
    <ndxf>
      <font>
        <sz val="10"/>
        <color auto="1"/>
      </font>
    </ndxf>
  </rcc>
  <rcc rId="15030" sId="3" odxf="1" dxf="1">
    <nc r="Z271">
      <v>0.6</v>
    </nc>
    <odxf>
      <font>
        <sz val="10"/>
        <color auto="1"/>
      </font>
    </odxf>
    <ndxf>
      <font>
        <sz val="10"/>
        <color auto="1"/>
      </font>
    </ndxf>
  </rcc>
  <rcc rId="15031" sId="3" odxf="1" dxf="1">
    <nc r="AA271">
      <v>0</v>
    </nc>
    <odxf>
      <font>
        <sz val="10"/>
        <color auto="1"/>
      </font>
    </odxf>
    <ndxf>
      <font>
        <sz val="10"/>
        <color auto="1"/>
      </font>
    </ndxf>
  </rcc>
  <rcc rId="15032" sId="3" odxf="1" dxf="1">
    <nc r="AB271">
      <v>0</v>
    </nc>
    <odxf>
      <font>
        <sz val="10"/>
        <color auto="1"/>
      </font>
    </odxf>
    <ndxf>
      <font>
        <sz val="10"/>
        <color auto="1"/>
      </font>
    </ndxf>
  </rcc>
  <rcc rId="15033" sId="3" odxf="1" dxf="1">
    <nc r="AC271">
      <v>0</v>
    </nc>
    <odxf>
      <font>
        <sz val="10"/>
        <color auto="1"/>
      </font>
    </odxf>
    <ndxf>
      <font>
        <sz val="10"/>
        <color auto="1"/>
      </font>
    </ndxf>
  </rcc>
  <rcc rId="15034" sId="3" odxf="1" dxf="1">
    <nc r="AD271">
      <v>0.6</v>
    </nc>
    <odxf>
      <font>
        <sz val="10"/>
        <color auto="1"/>
      </font>
    </odxf>
    <ndxf>
      <font>
        <sz val="10"/>
        <color auto="1"/>
      </font>
    </ndxf>
  </rcc>
  <rcc rId="15035" sId="3" odxf="1" dxf="1">
    <nc r="AE271">
      <v>0</v>
    </nc>
    <odxf>
      <font>
        <sz val="10"/>
        <color auto="1"/>
      </font>
    </odxf>
    <ndxf>
      <font>
        <sz val="10"/>
        <color auto="1"/>
      </font>
    </ndxf>
  </rcc>
  <rcc rId="15036" sId="3" odxf="1" dxf="1">
    <nc r="AF271">
      <v>0</v>
    </nc>
    <odxf>
      <font>
        <sz val="10"/>
        <color auto="1"/>
      </font>
    </odxf>
    <ndxf>
      <font>
        <sz val="10"/>
        <color auto="1"/>
      </font>
    </ndxf>
  </rcc>
  <rcc rId="15037" sId="3" odxf="1" dxf="1">
    <nc r="AG271">
      <v>0</v>
    </nc>
    <odxf>
      <font>
        <sz val="10"/>
        <color auto="1"/>
      </font>
    </odxf>
    <ndxf>
      <font>
        <sz val="10"/>
        <color auto="1"/>
      </font>
    </ndxf>
  </rcc>
  <rcc rId="15038" sId="3" odxf="1" dxf="1">
    <nc r="AH271">
      <v>0</v>
    </nc>
    <odxf>
      <font>
        <sz val="10"/>
        <color auto="1"/>
      </font>
    </odxf>
    <ndxf>
      <font>
        <sz val="10"/>
        <color auto="1"/>
      </font>
    </ndxf>
  </rcc>
  <rcc rId="15039" sId="3" odxf="1" dxf="1">
    <nc r="AI271">
      <v>0</v>
    </nc>
    <odxf>
      <font>
        <sz val="10"/>
        <color auto="1"/>
      </font>
    </odxf>
    <ndxf>
      <font>
        <sz val="10"/>
        <color auto="1"/>
      </font>
    </ndxf>
  </rcc>
  <rcc rId="15040" sId="3" odxf="1" dxf="1">
    <nc r="AJ271">
      <v>0</v>
    </nc>
    <odxf>
      <font>
        <sz val="10"/>
        <color auto="1"/>
      </font>
    </odxf>
    <ndxf>
      <font>
        <sz val="10"/>
        <color auto="1"/>
      </font>
    </ndxf>
  </rcc>
  <rcc rId="15041" sId="3" odxf="1" dxf="1">
    <nc r="AK271">
      <v>0</v>
    </nc>
    <odxf>
      <font>
        <sz val="10"/>
        <color auto="1"/>
      </font>
    </odxf>
    <ndxf>
      <font>
        <sz val="10"/>
        <color auto="1"/>
      </font>
    </ndxf>
  </rcc>
  <rcc rId="15042" sId="3" odxf="1" dxf="1">
    <nc r="AL271">
      <v>0</v>
    </nc>
    <odxf>
      <font>
        <sz val="10"/>
        <color auto="1"/>
      </font>
    </odxf>
    <ndxf>
      <font>
        <sz val="10"/>
        <color auto="1"/>
      </font>
    </ndxf>
  </rcc>
  <rcc rId="15043" sId="3" odxf="1" dxf="1">
    <nc r="AM271">
      <v>0</v>
    </nc>
    <odxf>
      <font>
        <sz val="10"/>
        <color auto="1"/>
      </font>
    </odxf>
    <ndxf>
      <font>
        <sz val="10"/>
        <color auto="1"/>
      </font>
    </ndxf>
  </rcc>
  <rcc rId="15044" sId="3" odxf="1" dxf="1">
    <nc r="AN271">
      <v>0</v>
    </nc>
    <odxf>
      <font>
        <sz val="10"/>
        <color auto="1"/>
      </font>
    </odxf>
    <ndxf>
      <font>
        <sz val="10"/>
        <color auto="1"/>
      </font>
    </ndxf>
  </rcc>
  <rcc rId="15045" sId="3" odxf="1" dxf="1">
    <nc r="AO271">
      <v>0</v>
    </nc>
    <odxf>
      <font>
        <sz val="10"/>
        <color auto="1"/>
      </font>
    </odxf>
    <ndxf>
      <font>
        <sz val="10"/>
        <color auto="1"/>
      </font>
    </ndxf>
  </rcc>
  <rcc rId="15046" sId="3" odxf="1" dxf="1">
    <nc r="AP271">
      <v>0</v>
    </nc>
    <odxf>
      <font>
        <sz val="10"/>
        <color auto="1"/>
      </font>
    </odxf>
    <ndxf>
      <font>
        <sz val="10"/>
        <color auto="1"/>
      </font>
    </ndxf>
  </rcc>
  <rcc rId="15047" sId="3" odxf="1" dxf="1">
    <nc r="AQ271">
      <v>0</v>
    </nc>
    <odxf>
      <font>
        <sz val="10"/>
        <color auto="1"/>
      </font>
    </odxf>
    <ndxf>
      <font>
        <sz val="10"/>
        <color auto="1"/>
      </font>
    </ndxf>
  </rcc>
  <rcc rId="15048" sId="3" odxf="1" dxf="1">
    <nc r="AR271">
      <v>0</v>
    </nc>
    <odxf>
      <font>
        <sz val="10"/>
        <color auto="1"/>
      </font>
    </odxf>
    <ndxf>
      <font>
        <sz val="10"/>
        <color auto="1"/>
      </font>
    </ndxf>
  </rcc>
  <rcc rId="15049" sId="3" odxf="1" dxf="1">
    <nc r="AS271">
      <v>0</v>
    </nc>
    <odxf>
      <font>
        <sz val="10"/>
        <color auto="1"/>
      </font>
    </odxf>
    <ndxf>
      <font>
        <sz val="10"/>
        <color auto="1"/>
      </font>
    </ndxf>
  </rcc>
  <rcc rId="15050" sId="3" odxf="1" dxf="1">
    <nc r="AT271">
      <v>0</v>
    </nc>
    <odxf>
      <font>
        <sz val="10"/>
        <color auto="1"/>
      </font>
    </odxf>
    <ndxf>
      <font>
        <sz val="10"/>
        <color auto="1"/>
      </font>
    </ndxf>
  </rcc>
  <rcc rId="15051" sId="3" odxf="1" dxf="1">
    <nc r="AU271">
      <v>0</v>
    </nc>
    <odxf>
      <font>
        <sz val="10"/>
        <color auto="1"/>
      </font>
    </odxf>
    <ndxf>
      <font>
        <sz val="10"/>
        <color auto="1"/>
      </font>
    </ndxf>
  </rcc>
  <rcc rId="15052" sId="3" odxf="1" dxf="1">
    <nc r="AV271">
      <v>0</v>
    </nc>
    <odxf>
      <font>
        <sz val="10"/>
        <color auto="1"/>
      </font>
    </odxf>
    <ndxf>
      <font>
        <sz val="10"/>
        <color auto="1"/>
      </font>
    </ndxf>
  </rcc>
  <rcc rId="15053" sId="3" odxf="1" dxf="1">
    <nc r="AW271">
      <v>0</v>
    </nc>
    <odxf>
      <font>
        <sz val="10"/>
        <color auto="1"/>
      </font>
    </odxf>
    <ndxf>
      <font>
        <sz val="10"/>
        <color auto="1"/>
      </font>
    </ndxf>
  </rcc>
  <rcc rId="15054" sId="3" odxf="1" dxf="1">
    <nc r="AX271">
      <v>0</v>
    </nc>
    <odxf>
      <font>
        <sz val="10"/>
        <color auto="1"/>
      </font>
    </odxf>
    <ndxf>
      <font>
        <sz val="10"/>
        <color auto="1"/>
      </font>
    </ndxf>
  </rcc>
  <rcc rId="15055" sId="3" odxf="1" dxf="1">
    <nc r="AY271">
      <v>0</v>
    </nc>
    <odxf>
      <font>
        <sz val="10"/>
        <color auto="1"/>
      </font>
    </odxf>
    <ndxf>
      <font>
        <sz val="10"/>
        <color auto="1"/>
      </font>
    </ndxf>
  </rcc>
  <rcc rId="15056" sId="3" odxf="1" dxf="1">
    <nc r="AZ271">
      <v>0</v>
    </nc>
    <odxf>
      <font>
        <sz val="10"/>
        <color auto="1"/>
      </font>
    </odxf>
    <ndxf>
      <font>
        <sz val="10"/>
        <color auto="1"/>
      </font>
    </ndxf>
  </rcc>
  <rcc rId="15057" sId="3" odxf="1" dxf="1">
    <nc r="BA2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058" sId="3" odxf="1" dxf="1">
    <nc r="BB271">
      <v>0</v>
    </nc>
    <odxf>
      <font>
        <sz val="10"/>
        <color auto="1"/>
      </font>
    </odxf>
    <ndxf>
      <font>
        <sz val="10"/>
        <color auto="1"/>
      </font>
    </ndxf>
  </rcc>
  <rcc rId="15059" sId="3" odxf="1" dxf="1">
    <nc r="BC2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060" sId="3" odxf="1" dxf="1">
    <nc r="BD271">
      <v>0</v>
    </nc>
    <odxf>
      <font>
        <sz val="10"/>
        <color auto="1"/>
      </font>
    </odxf>
    <ndxf>
      <font>
        <sz val="10"/>
        <color auto="1"/>
      </font>
    </ndxf>
  </rcc>
  <rcc rId="15061" sId="3" odxf="1" dxf="1">
    <nc r="BE2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062" sId="3" odxf="1" dxf="1">
    <nc r="BF271">
      <v>0.3</v>
    </nc>
    <odxf>
      <font>
        <sz val="10"/>
        <color auto="1"/>
      </font>
    </odxf>
    <ndxf>
      <font>
        <sz val="10"/>
        <color auto="1"/>
      </font>
    </ndxf>
  </rcc>
  <rcc rId="15063" sId="3" odxf="1" dxf="1">
    <nc r="BG271">
      <v>0.3</v>
    </nc>
    <odxf>
      <font>
        <sz val="10"/>
        <color auto="1"/>
      </font>
    </odxf>
    <ndxf>
      <font>
        <sz val="10"/>
        <color auto="1"/>
      </font>
    </ndxf>
  </rcc>
  <rcc rId="15064" sId="3" odxf="1" dxf="1">
    <nc r="BH271">
      <v>0.3</v>
    </nc>
    <odxf>
      <font>
        <sz val="10"/>
        <color auto="1"/>
      </font>
    </odxf>
    <ndxf>
      <font>
        <sz val="10"/>
        <color auto="1"/>
      </font>
    </ndxf>
  </rcc>
  <rfmt sheetId="3" sqref="A271:XFD271" start="0" length="0">
    <dxf>
      <alignment vertical="center" wrapText="1"/>
    </dxf>
  </rfmt>
  <rcc rId="15065" sId="3" odxf="1" dxf="1">
    <oc r="A272" t="inlineStr">
      <is>
        <t>Ngoài EVN</t>
      </is>
    </oc>
    <nc r="A272" t="inlineStr">
      <is>
        <t>GENCO1</t>
      </is>
    </nc>
    <odxf>
      <font>
        <sz val="10"/>
        <color auto="1"/>
      </font>
    </odxf>
    <ndxf>
      <font>
        <sz val="10"/>
        <color auto="1"/>
      </font>
    </ndxf>
  </rcc>
  <rcc rId="15066" sId="3" odxf="1" dxf="1">
    <oc r="B272" t="inlineStr">
      <is>
        <t>Đồng Nai</t>
      </is>
    </oc>
    <nc r="B272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272" start="0" length="0">
    <dxf>
      <font>
        <sz val="10"/>
        <color auto="1"/>
      </font>
    </dxf>
  </rfmt>
  <rfmt sheetId="3" sqref="D272" start="0" length="0">
    <dxf>
      <font>
        <sz val="10"/>
        <color auto="1"/>
      </font>
    </dxf>
  </rfmt>
  <rcc rId="15067" sId="3" odxf="1" dxf="1">
    <oc r="E272" t="inlineStr">
      <is>
        <t>NMĐ FORMOSA</t>
      </is>
    </oc>
    <nc r="E272" t="inlineStr">
      <is>
        <t>NMĐ DUYÊN HẢI 1</t>
      </is>
    </nc>
    <odxf>
      <font>
        <sz val="10"/>
        <color auto="1"/>
      </font>
    </odxf>
    <ndxf>
      <font>
        <sz val="10"/>
        <color auto="1"/>
      </font>
    </ndxf>
  </rcc>
  <rfmt sheetId="3" sqref="F272" start="0" length="0">
    <dxf>
      <font>
        <sz val="10"/>
        <color auto="1"/>
      </font>
    </dxf>
  </rfmt>
  <rcc rId="15068" sId="3" odxf="1" dxf="1">
    <nc r="G27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069" sId="3" odxf="1" dxf="1">
    <nc r="H272">
      <v>11174.4</v>
    </nc>
    <odxf>
      <font>
        <sz val="10"/>
        <color auto="1"/>
      </font>
    </odxf>
    <ndxf>
      <font>
        <sz val="10"/>
        <color auto="1"/>
      </font>
    </ndxf>
  </rcc>
  <rfmt sheetId="3" sqref="I272" start="0" length="0">
    <dxf>
      <font>
        <sz val="10"/>
        <color auto="1"/>
      </font>
    </dxf>
  </rfmt>
  <rcc rId="15070" sId="3" odxf="1" dxf="1">
    <nc r="J272">
      <v>466</v>
    </nc>
    <odxf>
      <font>
        <sz val="10"/>
        <color auto="1"/>
      </font>
    </odxf>
    <ndxf>
      <font>
        <sz val="10"/>
        <color auto="1"/>
      </font>
    </ndxf>
  </rcc>
  <rcc rId="15071" sId="3" odxf="1" dxf="1">
    <nc r="K272">
      <v>466</v>
    </nc>
    <odxf>
      <font>
        <sz val="10"/>
        <color auto="1"/>
      </font>
    </odxf>
    <ndxf>
      <font>
        <sz val="10"/>
        <color auto="1"/>
      </font>
    </ndxf>
  </rcc>
  <rcc rId="15072" sId="3" odxf="1" dxf="1">
    <nc r="L272">
      <v>466.3</v>
    </nc>
    <odxf>
      <font>
        <sz val="10"/>
        <color auto="1"/>
      </font>
    </odxf>
    <ndxf>
      <font>
        <sz val="10"/>
        <color auto="1"/>
      </font>
    </ndxf>
  </rcc>
  <rcc rId="15073" sId="3" odxf="1" dxf="1">
    <nc r="M272">
      <v>466.2</v>
    </nc>
    <odxf>
      <font>
        <sz val="10"/>
        <color auto="1"/>
      </font>
    </odxf>
    <ndxf>
      <font>
        <sz val="10"/>
        <color auto="1"/>
      </font>
    </ndxf>
  </rcc>
  <rcc rId="15074" sId="3" odxf="1" dxf="1">
    <nc r="N272">
      <v>465.7</v>
    </nc>
    <odxf>
      <font>
        <sz val="10"/>
        <color auto="1"/>
      </font>
    </odxf>
    <ndxf>
      <font>
        <sz val="10"/>
        <color auto="1"/>
      </font>
    </ndxf>
  </rcc>
  <rcc rId="15075" sId="3" odxf="1" dxf="1">
    <nc r="O272">
      <v>466.4</v>
    </nc>
    <odxf>
      <font>
        <sz val="10"/>
        <color auto="1"/>
      </font>
    </odxf>
    <ndxf>
      <font>
        <sz val="10"/>
        <color auto="1"/>
      </font>
    </ndxf>
  </rcc>
  <rcc rId="15076" sId="3" odxf="1" dxf="1">
    <nc r="P272">
      <v>466.7</v>
    </nc>
    <odxf>
      <font>
        <sz val="10"/>
        <color auto="1"/>
      </font>
    </odxf>
    <ndxf>
      <font>
        <sz val="10"/>
        <color auto="1"/>
      </font>
    </ndxf>
  </rcc>
  <rcc rId="15077" sId="3" odxf="1" dxf="1">
    <nc r="Q272">
      <v>466.4</v>
    </nc>
    <odxf>
      <font>
        <sz val="10"/>
        <color auto="1"/>
      </font>
    </odxf>
    <ndxf>
      <font>
        <sz val="10"/>
        <color auto="1"/>
      </font>
    </ndxf>
  </rcc>
  <rcc rId="15078" sId="3" odxf="1" dxf="1">
    <nc r="R272">
      <v>465.8</v>
    </nc>
    <odxf>
      <font>
        <sz val="10"/>
        <color auto="1"/>
      </font>
    </odxf>
    <ndxf>
      <font>
        <sz val="10"/>
        <color auto="1"/>
      </font>
    </ndxf>
  </rcc>
  <rcc rId="15079" sId="3" odxf="1" dxf="1">
    <nc r="S272">
      <v>466.5</v>
    </nc>
    <odxf>
      <font>
        <sz val="10"/>
        <color auto="1"/>
      </font>
    </odxf>
    <ndxf>
      <font>
        <sz val="10"/>
        <color auto="1"/>
      </font>
    </ndxf>
  </rcc>
  <rcc rId="15080" sId="3" odxf="1" dxf="1">
    <nc r="T272">
      <v>466.5</v>
    </nc>
    <odxf>
      <font>
        <sz val="10"/>
        <color auto="1"/>
      </font>
    </odxf>
    <ndxf>
      <font>
        <sz val="10"/>
        <color auto="1"/>
      </font>
    </ndxf>
  </rcc>
  <rcc rId="15081" sId="3" odxf="1" dxf="1">
    <nc r="U272">
      <v>466.8</v>
    </nc>
    <odxf>
      <font>
        <sz val="10"/>
        <color auto="1"/>
      </font>
    </odxf>
    <ndxf>
      <font>
        <sz val="10"/>
        <color auto="1"/>
      </font>
    </ndxf>
  </rcc>
  <rcc rId="15082" sId="3" odxf="1" dxf="1">
    <nc r="V272">
      <v>466</v>
    </nc>
    <odxf>
      <font>
        <sz val="10"/>
        <color auto="1"/>
      </font>
    </odxf>
    <ndxf>
      <font>
        <sz val="10"/>
        <color auto="1"/>
      </font>
    </ndxf>
  </rcc>
  <rcc rId="15083" sId="3" odxf="1" dxf="1">
    <nc r="W272">
      <v>465.7</v>
    </nc>
    <odxf>
      <font>
        <sz val="10"/>
        <color auto="1"/>
      </font>
    </odxf>
    <ndxf>
      <font>
        <sz val="10"/>
        <color auto="1"/>
      </font>
    </ndxf>
  </rcc>
  <rcc rId="15084" sId="3" odxf="1" dxf="1">
    <nc r="X272">
      <v>466</v>
    </nc>
    <odxf>
      <font>
        <sz val="10"/>
        <color auto="1"/>
      </font>
    </odxf>
    <ndxf>
      <font>
        <sz val="10"/>
        <color auto="1"/>
      </font>
    </ndxf>
  </rcc>
  <rcc rId="15085" sId="3" odxf="1" dxf="1">
    <nc r="Y272">
      <v>465.9</v>
    </nc>
    <odxf>
      <font>
        <sz val="10"/>
        <color auto="1"/>
      </font>
    </odxf>
    <ndxf>
      <font>
        <sz val="10"/>
        <color auto="1"/>
      </font>
    </ndxf>
  </rcc>
  <rcc rId="15086" sId="3" odxf="1" dxf="1">
    <nc r="Z272">
      <v>466.1</v>
    </nc>
    <odxf>
      <font>
        <sz val="10"/>
        <color auto="1"/>
      </font>
    </odxf>
    <ndxf>
      <font>
        <sz val="10"/>
        <color auto="1"/>
      </font>
    </ndxf>
  </rcc>
  <rcc rId="15087" sId="3" odxf="1" dxf="1">
    <nc r="AA272">
      <v>465.8</v>
    </nc>
    <odxf>
      <font>
        <sz val="10"/>
        <color auto="1"/>
      </font>
    </odxf>
    <ndxf>
      <font>
        <sz val="10"/>
        <color auto="1"/>
      </font>
    </ndxf>
  </rcc>
  <rcc rId="15088" sId="3" odxf="1" dxf="1">
    <nc r="AB272">
      <v>465.9</v>
    </nc>
    <odxf>
      <font>
        <sz val="10"/>
        <color auto="1"/>
      </font>
    </odxf>
    <ndxf>
      <font>
        <sz val="10"/>
        <color auto="1"/>
      </font>
    </ndxf>
  </rcc>
  <rcc rId="15089" sId="3" odxf="1" dxf="1">
    <nc r="AC272">
      <v>466.2</v>
    </nc>
    <odxf>
      <font>
        <sz val="10"/>
        <color auto="1"/>
      </font>
    </odxf>
    <ndxf>
      <font>
        <sz val="10"/>
        <color auto="1"/>
      </font>
    </ndxf>
  </rcc>
  <rcc rId="15090" sId="3" odxf="1" dxf="1">
    <nc r="AD272">
      <v>465</v>
    </nc>
    <odxf>
      <font>
        <sz val="10"/>
        <color auto="1"/>
      </font>
    </odxf>
    <ndxf>
      <font>
        <sz val="10"/>
        <color auto="1"/>
      </font>
    </ndxf>
  </rcc>
  <rcc rId="15091" sId="3" odxf="1" dxf="1">
    <nc r="AE272">
      <v>466.3</v>
    </nc>
    <odxf>
      <font>
        <sz val="10"/>
        <color auto="1"/>
      </font>
    </odxf>
    <ndxf>
      <font>
        <sz val="10"/>
        <color auto="1"/>
      </font>
    </ndxf>
  </rcc>
  <rcc rId="15092" sId="3" odxf="1" dxf="1">
    <nc r="AF272">
      <v>466.6</v>
    </nc>
    <odxf>
      <font>
        <sz val="10"/>
        <color auto="1"/>
      </font>
    </odxf>
    <ndxf>
      <font>
        <sz val="10"/>
        <color auto="1"/>
      </font>
    </ndxf>
  </rcc>
  <rcc rId="15093" sId="3" odxf="1" dxf="1">
    <nc r="AG272">
      <v>466.4</v>
    </nc>
    <odxf>
      <font>
        <sz val="10"/>
        <color auto="1"/>
      </font>
    </odxf>
    <ndxf>
      <font>
        <sz val="10"/>
        <color auto="1"/>
      </font>
    </ndxf>
  </rcc>
  <rcc rId="15094" sId="3" odxf="1" dxf="1">
    <nc r="AH272">
      <v>465.5</v>
    </nc>
    <odxf>
      <font>
        <sz val="10"/>
        <color auto="1"/>
      </font>
    </odxf>
    <ndxf>
      <font>
        <sz val="10"/>
        <color auto="1"/>
      </font>
    </ndxf>
  </rcc>
  <rcc rId="15095" sId="3" odxf="1" dxf="1">
    <nc r="AI272">
      <v>466.2</v>
    </nc>
    <odxf>
      <font>
        <sz val="10"/>
        <color auto="1"/>
      </font>
    </odxf>
    <ndxf>
      <font>
        <sz val="10"/>
        <color auto="1"/>
      </font>
    </ndxf>
  </rcc>
  <rcc rId="15096" sId="3" odxf="1" dxf="1">
    <nc r="AJ272">
      <v>466</v>
    </nc>
    <odxf>
      <font>
        <sz val="10"/>
        <color auto="1"/>
      </font>
    </odxf>
    <ndxf>
      <font>
        <sz val="10"/>
        <color auto="1"/>
      </font>
    </ndxf>
  </rcc>
  <rcc rId="15097" sId="3" odxf="1" dxf="1">
    <nc r="AK272">
      <v>465.5</v>
    </nc>
    <odxf>
      <font>
        <sz val="10"/>
        <color auto="1"/>
      </font>
    </odxf>
    <ndxf>
      <font>
        <sz val="10"/>
        <color auto="1"/>
      </font>
    </ndxf>
  </rcc>
  <rcc rId="15098" sId="3" odxf="1" dxf="1">
    <nc r="AL272">
      <v>465.7</v>
    </nc>
    <odxf>
      <font>
        <sz val="10"/>
        <color auto="1"/>
      </font>
    </odxf>
    <ndxf>
      <font>
        <sz val="10"/>
        <color auto="1"/>
      </font>
    </ndxf>
  </rcc>
  <rcc rId="15099" sId="3" odxf="1" dxf="1">
    <nc r="AM272">
      <v>466.5</v>
    </nc>
    <odxf>
      <font>
        <sz val="10"/>
        <color auto="1"/>
      </font>
    </odxf>
    <ndxf>
      <font>
        <sz val="10"/>
        <color auto="1"/>
      </font>
    </ndxf>
  </rcc>
  <rcc rId="15100" sId="3" odxf="1" dxf="1">
    <nc r="AN272">
      <v>466.9</v>
    </nc>
    <odxf>
      <font>
        <sz val="10"/>
        <color auto="1"/>
      </font>
    </odxf>
    <ndxf>
      <font>
        <sz val="10"/>
        <color auto="1"/>
      </font>
    </ndxf>
  </rcc>
  <rcc rId="15101" sId="3" odxf="1" dxf="1">
    <nc r="AO272">
      <v>466.3</v>
    </nc>
    <odxf>
      <font>
        <sz val="10"/>
        <color auto="1"/>
      </font>
    </odxf>
    <ndxf>
      <font>
        <sz val="10"/>
        <color auto="1"/>
      </font>
    </ndxf>
  </rcc>
  <rcc rId="15102" sId="3" odxf="1" dxf="1">
    <nc r="AP272">
      <v>465.5</v>
    </nc>
    <odxf>
      <font>
        <sz val="10"/>
        <color auto="1"/>
      </font>
    </odxf>
    <ndxf>
      <font>
        <sz val="10"/>
        <color auto="1"/>
      </font>
    </ndxf>
  </rcc>
  <rcc rId="15103" sId="3" odxf="1" dxf="1">
    <nc r="AQ272">
      <v>466.8</v>
    </nc>
    <odxf>
      <font>
        <sz val="10"/>
        <color auto="1"/>
      </font>
    </odxf>
    <ndxf>
      <font>
        <sz val="10"/>
        <color auto="1"/>
      </font>
    </ndxf>
  </rcc>
  <rcc rId="15104" sId="3" odxf="1" dxf="1">
    <nc r="AR272">
      <v>466.6</v>
    </nc>
    <odxf>
      <font>
        <sz val="10"/>
        <color auto="1"/>
      </font>
    </odxf>
    <ndxf>
      <font>
        <sz val="10"/>
        <color auto="1"/>
      </font>
    </ndxf>
  </rcc>
  <rcc rId="15105" sId="3" odxf="1" dxf="1">
    <nc r="AS272">
      <v>466.5</v>
    </nc>
    <odxf>
      <font>
        <sz val="10"/>
        <color auto="1"/>
      </font>
    </odxf>
    <ndxf>
      <font>
        <sz val="10"/>
        <color auto="1"/>
      </font>
    </ndxf>
  </rcc>
  <rcc rId="15106" sId="3" odxf="1" dxf="1">
    <nc r="AT272">
      <v>470.8</v>
    </nc>
    <odxf>
      <font>
        <sz val="10"/>
        <color auto="1"/>
      </font>
    </odxf>
    <ndxf>
      <font>
        <sz val="10"/>
        <color auto="1"/>
      </font>
    </ndxf>
  </rcc>
  <rcc rId="15107" sId="3" odxf="1" dxf="1">
    <nc r="AU272">
      <v>462.5</v>
    </nc>
    <odxf>
      <font>
        <sz val="10"/>
        <color auto="1"/>
      </font>
    </odxf>
    <ndxf>
      <font>
        <sz val="10"/>
        <color auto="1"/>
      </font>
    </ndxf>
  </rcc>
  <rcc rId="15108" sId="3" odxf="1" dxf="1">
    <nc r="AV272">
      <v>470</v>
    </nc>
    <odxf>
      <font>
        <sz val="10"/>
        <color auto="1"/>
      </font>
    </odxf>
    <ndxf>
      <font>
        <sz val="10"/>
        <color auto="1"/>
      </font>
    </ndxf>
  </rcc>
  <rcc rId="15109" sId="3" odxf="1" dxf="1">
    <nc r="AW272">
      <v>465.6</v>
    </nc>
    <odxf>
      <font>
        <sz val="10"/>
        <color auto="1"/>
      </font>
    </odxf>
    <ndxf>
      <font>
        <sz val="10"/>
        <color auto="1"/>
      </font>
    </ndxf>
  </rcc>
  <rcc rId="15110" sId="3" odxf="1" dxf="1">
    <nc r="AX272">
      <v>465.5</v>
    </nc>
    <odxf>
      <font>
        <sz val="10"/>
        <color auto="1"/>
      </font>
    </odxf>
    <ndxf>
      <font>
        <sz val="10"/>
        <color auto="1"/>
      </font>
    </ndxf>
  </rcc>
  <rcc rId="15111" sId="3" odxf="1" dxf="1">
    <nc r="AY272">
      <v>466</v>
    </nc>
    <odxf>
      <font>
        <sz val="10"/>
        <color auto="1"/>
      </font>
    </odxf>
    <ndxf>
      <font>
        <sz val="10"/>
        <color auto="1"/>
      </font>
    </ndxf>
  </rcc>
  <rcc rId="15112" sId="3" odxf="1" dxf="1">
    <nc r="AZ272">
      <v>466</v>
    </nc>
    <odxf>
      <font>
        <sz val="10"/>
        <color auto="1"/>
      </font>
    </odxf>
    <ndxf>
      <font>
        <sz val="10"/>
        <color auto="1"/>
      </font>
    </ndxf>
  </rcc>
  <rcc rId="15113" sId="3" odxf="1" dxf="1">
    <nc r="BA2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114" sId="3" odxf="1" dxf="1">
    <nc r="BB272">
      <v>466.4</v>
    </nc>
    <odxf>
      <font>
        <sz val="10"/>
        <color auto="1"/>
      </font>
    </odxf>
    <ndxf>
      <font>
        <sz val="10"/>
        <color auto="1"/>
      </font>
    </ndxf>
  </rcc>
  <rcc rId="15115" sId="3" odxf="1" dxf="1">
    <nc r="BC2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116" sId="3" odxf="1" dxf="1">
    <nc r="BD272">
      <v>466.4</v>
    </nc>
    <odxf>
      <font>
        <sz val="10"/>
        <color auto="1"/>
      </font>
    </odxf>
    <ndxf>
      <font>
        <sz val="10"/>
        <color auto="1"/>
      </font>
    </ndxf>
  </rcc>
  <rcc rId="15117" sId="3" odxf="1" dxf="1">
    <nc r="BE2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118" sId="3" odxf="1" dxf="1">
    <nc r="BF272">
      <v>466.2</v>
    </nc>
    <odxf>
      <font>
        <sz val="10"/>
        <color auto="1"/>
      </font>
    </odxf>
    <ndxf>
      <font>
        <sz val="10"/>
        <color auto="1"/>
      </font>
    </ndxf>
  </rcc>
  <rcc rId="15119" sId="3" odxf="1" dxf="1">
    <nc r="BG272">
      <v>475.2</v>
    </nc>
    <odxf>
      <font>
        <sz val="10"/>
        <color auto="1"/>
      </font>
    </odxf>
    <ndxf>
      <font>
        <sz val="10"/>
        <color auto="1"/>
      </font>
    </ndxf>
  </rcc>
  <rcc rId="15120" sId="3" odxf="1" dxf="1">
    <nc r="BH272">
      <v>462</v>
    </nc>
    <odxf>
      <font>
        <sz val="10"/>
        <color auto="1"/>
      </font>
    </odxf>
    <ndxf>
      <font>
        <sz val="10"/>
        <color auto="1"/>
      </font>
    </ndxf>
  </rcc>
  <rfmt sheetId="3" sqref="A272:XFD272" start="0" length="0">
    <dxf>
      <alignment vertical="center" wrapText="1"/>
    </dxf>
  </rfmt>
  <rcc rId="15121" sId="3" odxf="1" dxf="1">
    <oc r="A273" t="inlineStr">
      <is>
        <t>Ngoài EVN</t>
      </is>
    </oc>
    <nc r="A273" t="inlineStr">
      <is>
        <t>GENCO1</t>
      </is>
    </nc>
    <odxf>
      <font>
        <sz val="10"/>
        <color auto="1"/>
      </font>
    </odxf>
    <ndxf>
      <font>
        <sz val="10"/>
        <color auto="1"/>
      </font>
    </ndxf>
  </rcc>
  <rcc rId="15122" sId="3" odxf="1" dxf="1">
    <oc r="B273" t="inlineStr">
      <is>
        <t>Đồng Nai</t>
      </is>
    </oc>
    <nc r="B273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273" start="0" length="0">
    <dxf>
      <font>
        <sz val="10"/>
        <color auto="1"/>
      </font>
    </dxf>
  </rfmt>
  <rfmt sheetId="3" sqref="D273" start="0" length="0">
    <dxf>
      <font>
        <sz val="10"/>
        <color auto="1"/>
      </font>
    </dxf>
  </rfmt>
  <rcc rId="15123" sId="3" odxf="1" dxf="1">
    <oc r="E273" t="inlineStr">
      <is>
        <t>NMĐ FORMOSA</t>
      </is>
    </oc>
    <nc r="E273" t="inlineStr">
      <is>
        <t>NMĐ DUYÊN HẢI 1</t>
      </is>
    </nc>
    <odxf>
      <font>
        <sz val="10"/>
        <color auto="1"/>
      </font>
    </odxf>
    <ndxf>
      <font>
        <sz val="10"/>
        <color auto="1"/>
      </font>
    </ndxf>
  </rcc>
  <rfmt sheetId="3" sqref="F273" start="0" length="0">
    <dxf>
      <font>
        <sz val="10"/>
        <color auto="1"/>
      </font>
    </dxf>
  </rfmt>
  <rcc rId="15124" sId="3" odxf="1" dxf="1">
    <nc r="G27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125" sId="3" odxf="1" dxf="1">
    <nc r="H273">
      <v>11174.4</v>
    </nc>
    <odxf>
      <font>
        <sz val="10"/>
        <color auto="1"/>
      </font>
    </odxf>
    <ndxf>
      <font>
        <sz val="10"/>
        <color auto="1"/>
      </font>
    </ndxf>
  </rcc>
  <rfmt sheetId="3" sqref="I273" start="0" length="0">
    <dxf>
      <font>
        <sz val="10"/>
        <color auto="1"/>
      </font>
    </dxf>
  </rfmt>
  <rcc rId="15126" sId="3" odxf="1" dxf="1">
    <nc r="J273">
      <v>0</v>
    </nc>
    <odxf>
      <font>
        <sz val="10"/>
        <color auto="1"/>
      </font>
    </odxf>
    <ndxf>
      <font>
        <sz val="10"/>
        <color auto="1"/>
      </font>
    </ndxf>
  </rcc>
  <rcc rId="15127" sId="3" odxf="1" dxf="1">
    <nc r="K273">
      <v>0</v>
    </nc>
    <odxf>
      <font>
        <sz val="10"/>
        <color auto="1"/>
      </font>
    </odxf>
    <ndxf>
      <font>
        <sz val="10"/>
        <color auto="1"/>
      </font>
    </ndxf>
  </rcc>
  <rcc rId="15128" sId="3" odxf="1" dxf="1">
    <nc r="L273">
      <v>0</v>
    </nc>
    <odxf>
      <font>
        <sz val="10"/>
        <color auto="1"/>
      </font>
    </odxf>
    <ndxf>
      <font>
        <sz val="10"/>
        <color auto="1"/>
      </font>
    </ndxf>
  </rcc>
  <rcc rId="15129" sId="3" odxf="1" dxf="1">
    <nc r="M273">
      <v>0</v>
    </nc>
    <odxf>
      <font>
        <sz val="10"/>
        <color auto="1"/>
      </font>
    </odxf>
    <ndxf>
      <font>
        <sz val="10"/>
        <color auto="1"/>
      </font>
    </ndxf>
  </rcc>
  <rcc rId="15130" sId="3" odxf="1" dxf="1">
    <nc r="N273">
      <v>0</v>
    </nc>
    <odxf>
      <font>
        <sz val="10"/>
        <color auto="1"/>
      </font>
    </odxf>
    <ndxf>
      <font>
        <sz val="10"/>
        <color auto="1"/>
      </font>
    </ndxf>
  </rcc>
  <rcc rId="15131" sId="3" odxf="1" dxf="1">
    <nc r="O273">
      <v>-2.2999999999999998</v>
    </nc>
    <odxf>
      <font>
        <sz val="10"/>
        <color auto="1"/>
      </font>
    </odxf>
    <ndxf>
      <font>
        <sz val="10"/>
        <color auto="1"/>
      </font>
    </ndxf>
  </rcc>
  <rcc rId="15132" sId="3" odxf="1" dxf="1">
    <nc r="P273">
      <v>-0.4</v>
    </nc>
    <odxf>
      <font>
        <sz val="10"/>
        <color auto="1"/>
      </font>
    </odxf>
    <ndxf>
      <font>
        <sz val="10"/>
        <color auto="1"/>
      </font>
    </ndxf>
  </rcc>
  <rcc rId="15133" sId="3" odxf="1" dxf="1">
    <nc r="Q273">
      <v>-1.2</v>
    </nc>
    <odxf>
      <font>
        <sz val="10"/>
        <color auto="1"/>
      </font>
    </odxf>
    <ndxf>
      <font>
        <sz val="10"/>
        <color auto="1"/>
      </font>
    </ndxf>
  </rcc>
  <rcc rId="15134" sId="3" odxf="1" dxf="1">
    <nc r="R273">
      <v>4.3</v>
    </nc>
    <odxf>
      <font>
        <sz val="10"/>
        <color auto="1"/>
      </font>
    </odxf>
    <ndxf>
      <font>
        <sz val="10"/>
        <color auto="1"/>
      </font>
    </ndxf>
  </rcc>
  <rcc rId="15135" sId="3" odxf="1" dxf="1">
    <nc r="S273">
      <v>7.5</v>
    </nc>
    <odxf>
      <font>
        <sz val="10"/>
        <color auto="1"/>
      </font>
    </odxf>
    <ndxf>
      <font>
        <sz val="10"/>
        <color auto="1"/>
      </font>
    </ndxf>
  </rcc>
  <rcc rId="15136" sId="3" odxf="1" dxf="1">
    <nc r="T273">
      <v>14.3</v>
    </nc>
    <odxf>
      <font>
        <sz val="10"/>
        <color auto="1"/>
      </font>
    </odxf>
    <ndxf>
      <font>
        <sz val="10"/>
        <color auto="1"/>
      </font>
    </ndxf>
  </rcc>
  <rcc rId="15137" sId="3" odxf="1" dxf="1">
    <nc r="U273">
      <v>17.600000000000001</v>
    </nc>
    <odxf>
      <font>
        <sz val="10"/>
        <color auto="1"/>
      </font>
    </odxf>
    <ndxf>
      <font>
        <sz val="10"/>
        <color auto="1"/>
      </font>
    </ndxf>
  </rcc>
  <rcc rId="15138" sId="3" odxf="1" dxf="1">
    <nc r="V273">
      <v>22.5</v>
    </nc>
    <odxf>
      <font>
        <sz val="10"/>
        <color auto="1"/>
      </font>
    </odxf>
    <ndxf>
      <font>
        <sz val="10"/>
        <color auto="1"/>
      </font>
    </ndxf>
  </rcc>
  <rcc rId="15139" sId="3" odxf="1" dxf="1">
    <nc r="W273">
      <v>40</v>
    </nc>
    <odxf>
      <font>
        <sz val="10"/>
        <color auto="1"/>
      </font>
    </odxf>
    <ndxf>
      <font>
        <sz val="10"/>
        <color auto="1"/>
      </font>
    </ndxf>
  </rcc>
  <rcc rId="15140" sId="3" odxf="1" dxf="1">
    <nc r="X273">
      <v>78.2</v>
    </nc>
    <odxf>
      <font>
        <sz val="10"/>
        <color auto="1"/>
      </font>
    </odxf>
    <ndxf>
      <font>
        <sz val="10"/>
        <color auto="1"/>
      </font>
    </ndxf>
  </rcc>
  <rcc rId="15141" sId="3" odxf="1" dxf="1">
    <nc r="Y273">
      <v>94.6</v>
    </nc>
    <odxf>
      <font>
        <sz val="10"/>
        <color auto="1"/>
      </font>
    </odxf>
    <ndxf>
      <font>
        <sz val="10"/>
        <color auto="1"/>
      </font>
    </ndxf>
  </rcc>
  <rcc rId="15142" sId="3" odxf="1" dxf="1">
    <nc r="Z273">
      <v>85.5</v>
    </nc>
    <odxf>
      <font>
        <sz val="10"/>
        <color auto="1"/>
      </font>
    </odxf>
    <ndxf>
      <font>
        <sz val="10"/>
        <color auto="1"/>
      </font>
    </ndxf>
  </rcc>
  <rcc rId="15143" sId="3" odxf="1" dxf="1">
    <nc r="AA273">
      <v>0</v>
    </nc>
    <odxf>
      <font>
        <sz val="10"/>
        <color auto="1"/>
      </font>
    </odxf>
    <ndxf>
      <font>
        <sz val="10"/>
        <color auto="1"/>
      </font>
    </ndxf>
  </rcc>
  <rcc rId="15144" sId="3" odxf="1" dxf="1">
    <nc r="AB273">
      <v>0</v>
    </nc>
    <odxf>
      <font>
        <sz val="10"/>
        <color auto="1"/>
      </font>
    </odxf>
    <ndxf>
      <font>
        <sz val="10"/>
        <color auto="1"/>
      </font>
    </ndxf>
  </rcc>
  <rcc rId="15145" sId="3" odxf="1" dxf="1">
    <nc r="AC273">
      <v>0</v>
    </nc>
    <odxf>
      <font>
        <sz val="10"/>
        <color auto="1"/>
      </font>
    </odxf>
    <ndxf>
      <font>
        <sz val="10"/>
        <color auto="1"/>
      </font>
    </ndxf>
  </rcc>
  <rcc rId="15146" sId="3" odxf="1" dxf="1">
    <nc r="AD273">
      <v>38.799999999999997</v>
    </nc>
    <odxf>
      <font>
        <sz val="10"/>
        <color auto="1"/>
      </font>
    </odxf>
    <ndxf>
      <font>
        <sz val="10"/>
        <color auto="1"/>
      </font>
    </ndxf>
  </rcc>
  <rcc rId="15147" sId="3" odxf="1" dxf="1">
    <nc r="AE273">
      <v>0</v>
    </nc>
    <odxf>
      <font>
        <sz val="10"/>
        <color auto="1"/>
      </font>
    </odxf>
    <ndxf>
      <font>
        <sz val="10"/>
        <color auto="1"/>
      </font>
    </ndxf>
  </rcc>
  <rcc rId="15148" sId="3" odxf="1" dxf="1">
    <nc r="AF273">
      <v>0</v>
    </nc>
    <odxf>
      <font>
        <sz val="10"/>
        <color auto="1"/>
      </font>
    </odxf>
    <ndxf>
      <font>
        <sz val="10"/>
        <color auto="1"/>
      </font>
    </ndxf>
  </rcc>
  <rcc rId="15149" sId="3" odxf="1" dxf="1">
    <nc r="AG273">
      <v>0</v>
    </nc>
    <odxf>
      <font>
        <sz val="10"/>
        <color auto="1"/>
      </font>
    </odxf>
    <ndxf>
      <font>
        <sz val="10"/>
        <color auto="1"/>
      </font>
    </ndxf>
  </rcc>
  <rcc rId="15150" sId="3" odxf="1" dxf="1">
    <nc r="AH273">
      <v>0</v>
    </nc>
    <odxf>
      <font>
        <sz val="10"/>
        <color auto="1"/>
      </font>
    </odxf>
    <ndxf>
      <font>
        <sz val="10"/>
        <color auto="1"/>
      </font>
    </ndxf>
  </rcc>
  <rcc rId="15151" sId="3" odxf="1" dxf="1">
    <nc r="AI273">
      <v>0</v>
    </nc>
    <odxf>
      <font>
        <sz val="10"/>
        <color auto="1"/>
      </font>
    </odxf>
    <ndxf>
      <font>
        <sz val="10"/>
        <color auto="1"/>
      </font>
    </ndxf>
  </rcc>
  <rcc rId="15152" sId="3" odxf="1" dxf="1">
    <nc r="AJ273">
      <v>0</v>
    </nc>
    <odxf>
      <font>
        <sz val="10"/>
        <color auto="1"/>
      </font>
    </odxf>
    <ndxf>
      <font>
        <sz val="10"/>
        <color auto="1"/>
      </font>
    </ndxf>
  </rcc>
  <rcc rId="15153" sId="3" odxf="1" dxf="1">
    <nc r="AK273">
      <v>0</v>
    </nc>
    <odxf>
      <font>
        <sz val="10"/>
        <color auto="1"/>
      </font>
    </odxf>
    <ndxf>
      <font>
        <sz val="10"/>
        <color auto="1"/>
      </font>
    </ndxf>
  </rcc>
  <rcc rId="15154" sId="3" odxf="1" dxf="1">
    <nc r="AL273">
      <v>0</v>
    </nc>
    <odxf>
      <font>
        <sz val="10"/>
        <color auto="1"/>
      </font>
    </odxf>
    <ndxf>
      <font>
        <sz val="10"/>
        <color auto="1"/>
      </font>
    </ndxf>
  </rcc>
  <rcc rId="15155" sId="3" odxf="1" dxf="1">
    <nc r="AM273">
      <v>0</v>
    </nc>
    <odxf>
      <font>
        <sz val="10"/>
        <color auto="1"/>
      </font>
    </odxf>
    <ndxf>
      <font>
        <sz val="10"/>
        <color auto="1"/>
      </font>
    </ndxf>
  </rcc>
  <rcc rId="15156" sId="3" odxf="1" dxf="1">
    <nc r="AN273">
      <v>0</v>
    </nc>
    <odxf>
      <font>
        <sz val="10"/>
        <color auto="1"/>
      </font>
    </odxf>
    <ndxf>
      <font>
        <sz val="10"/>
        <color auto="1"/>
      </font>
    </ndxf>
  </rcc>
  <rcc rId="15157" sId="3" odxf="1" dxf="1">
    <nc r="AO273">
      <v>0</v>
    </nc>
    <odxf>
      <font>
        <sz val="10"/>
        <color auto="1"/>
      </font>
    </odxf>
    <ndxf>
      <font>
        <sz val="10"/>
        <color auto="1"/>
      </font>
    </ndxf>
  </rcc>
  <rcc rId="15158" sId="3" odxf="1" dxf="1">
    <nc r="AP273">
      <v>0</v>
    </nc>
    <odxf>
      <font>
        <sz val="10"/>
        <color auto="1"/>
      </font>
    </odxf>
    <ndxf>
      <font>
        <sz val="10"/>
        <color auto="1"/>
      </font>
    </ndxf>
  </rcc>
  <rcc rId="15159" sId="3" odxf="1" dxf="1">
    <nc r="AQ273">
      <v>0</v>
    </nc>
    <odxf>
      <font>
        <sz val="10"/>
        <color auto="1"/>
      </font>
    </odxf>
    <ndxf>
      <font>
        <sz val="10"/>
        <color auto="1"/>
      </font>
    </ndxf>
  </rcc>
  <rcc rId="15160" sId="3" odxf="1" dxf="1">
    <nc r="AR273">
      <v>0</v>
    </nc>
    <odxf>
      <font>
        <sz val="10"/>
        <color auto="1"/>
      </font>
    </odxf>
    <ndxf>
      <font>
        <sz val="10"/>
        <color auto="1"/>
      </font>
    </ndxf>
  </rcc>
  <rcc rId="15161" sId="3" odxf="1" dxf="1">
    <nc r="AS273">
      <v>0</v>
    </nc>
    <odxf>
      <font>
        <sz val="10"/>
        <color auto="1"/>
      </font>
    </odxf>
    <ndxf>
      <font>
        <sz val="10"/>
        <color auto="1"/>
      </font>
    </ndxf>
  </rcc>
  <rcc rId="15162" sId="3" odxf="1" dxf="1">
    <nc r="AT273">
      <v>0</v>
    </nc>
    <odxf>
      <font>
        <sz val="10"/>
        <color auto="1"/>
      </font>
    </odxf>
    <ndxf>
      <font>
        <sz val="10"/>
        <color auto="1"/>
      </font>
    </ndxf>
  </rcc>
  <rcc rId="15163" sId="3" odxf="1" dxf="1">
    <nc r="AU273">
      <v>0</v>
    </nc>
    <odxf>
      <font>
        <sz val="10"/>
        <color auto="1"/>
      </font>
    </odxf>
    <ndxf>
      <font>
        <sz val="10"/>
        <color auto="1"/>
      </font>
    </ndxf>
  </rcc>
  <rcc rId="15164" sId="3" odxf="1" dxf="1">
    <nc r="AV273">
      <v>0</v>
    </nc>
    <odxf>
      <font>
        <sz val="10"/>
        <color auto="1"/>
      </font>
    </odxf>
    <ndxf>
      <font>
        <sz val="10"/>
        <color auto="1"/>
      </font>
    </ndxf>
  </rcc>
  <rcc rId="15165" sId="3" odxf="1" dxf="1">
    <nc r="AW273">
      <v>0</v>
    </nc>
    <odxf>
      <font>
        <sz val="10"/>
        <color auto="1"/>
      </font>
    </odxf>
    <ndxf>
      <font>
        <sz val="10"/>
        <color auto="1"/>
      </font>
    </ndxf>
  </rcc>
  <rcc rId="15166" sId="3" odxf="1" dxf="1">
    <nc r="AX273">
      <v>0</v>
    </nc>
    <odxf>
      <font>
        <sz val="10"/>
        <color auto="1"/>
      </font>
    </odxf>
    <ndxf>
      <font>
        <sz val="10"/>
        <color auto="1"/>
      </font>
    </ndxf>
  </rcc>
  <rcc rId="15167" sId="3" odxf="1" dxf="1">
    <nc r="AY273">
      <v>0</v>
    </nc>
    <odxf>
      <font>
        <sz val="10"/>
        <color auto="1"/>
      </font>
    </odxf>
    <ndxf>
      <font>
        <sz val="10"/>
        <color auto="1"/>
      </font>
    </ndxf>
  </rcc>
  <rcc rId="15168" sId="3" odxf="1" dxf="1">
    <nc r="AZ273">
      <v>0</v>
    </nc>
    <odxf>
      <font>
        <sz val="10"/>
        <color auto="1"/>
      </font>
    </odxf>
    <ndxf>
      <font>
        <sz val="10"/>
        <color auto="1"/>
      </font>
    </ndxf>
  </rcc>
  <rcc rId="15169" sId="3" odxf="1" dxf="1">
    <nc r="BA2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170" sId="3" odxf="1" dxf="1">
    <nc r="BB273">
      <v>0</v>
    </nc>
    <odxf>
      <font>
        <sz val="10"/>
        <color auto="1"/>
      </font>
    </odxf>
    <ndxf>
      <font>
        <sz val="10"/>
        <color auto="1"/>
      </font>
    </ndxf>
  </rcc>
  <rcc rId="15171" sId="3" odxf="1" dxf="1">
    <nc r="BC2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172" sId="3" odxf="1" dxf="1">
    <nc r="BD273">
      <v>0</v>
    </nc>
    <odxf>
      <font>
        <sz val="10"/>
        <color auto="1"/>
      </font>
    </odxf>
    <ndxf>
      <font>
        <sz val="10"/>
        <color auto="1"/>
      </font>
    </ndxf>
  </rcc>
  <rcc rId="15173" sId="3" odxf="1" dxf="1">
    <nc r="BE2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174" sId="3" odxf="1" dxf="1">
    <nc r="BF273">
      <v>466.2</v>
    </nc>
    <odxf>
      <font>
        <sz val="10"/>
        <color auto="1"/>
      </font>
    </odxf>
    <ndxf>
      <font>
        <sz val="10"/>
        <color auto="1"/>
      </font>
    </ndxf>
  </rcc>
  <rcc rId="15175" sId="3" odxf="1" dxf="1">
    <nc r="BG273">
      <v>475.2</v>
    </nc>
    <odxf>
      <font>
        <sz val="10"/>
        <color auto="1"/>
      </font>
    </odxf>
    <ndxf>
      <font>
        <sz val="10"/>
        <color auto="1"/>
      </font>
    </ndxf>
  </rcc>
  <rcc rId="15176" sId="3" odxf="1" dxf="1">
    <nc r="BH273">
      <v>462</v>
    </nc>
    <odxf>
      <font>
        <sz val="10"/>
        <color auto="1"/>
      </font>
    </odxf>
    <ndxf>
      <font>
        <sz val="10"/>
        <color auto="1"/>
      </font>
    </ndxf>
  </rcc>
  <rfmt sheetId="3" sqref="A273:XFD273" start="0" length="0">
    <dxf>
      <alignment vertical="center" wrapText="1"/>
    </dxf>
  </rfmt>
  <rcc rId="15177" sId="3" odxf="1" dxf="1">
    <oc r="A274" t="inlineStr">
      <is>
        <t>GENCO2</t>
      </is>
    </oc>
    <nc r="A274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15178" sId="3" odxf="1" dxf="1">
    <oc r="B274" t="inlineStr">
      <is>
        <t>Cần Thơ</t>
      </is>
    </oc>
    <nc r="B274" t="inlineStr">
      <is>
        <t>Đồng Nai</t>
      </is>
    </nc>
    <odxf>
      <font>
        <sz val="10"/>
        <color auto="1"/>
      </font>
    </odxf>
    <ndxf>
      <font>
        <sz val="10"/>
        <color auto="1"/>
      </font>
    </ndxf>
  </rcc>
  <rfmt sheetId="3" sqref="C274" start="0" length="0">
    <dxf>
      <font>
        <sz val="10"/>
        <color auto="1"/>
      </font>
    </dxf>
  </rfmt>
  <rfmt sheetId="3" sqref="D274" start="0" length="0">
    <dxf>
      <font>
        <sz val="10"/>
        <color auto="1"/>
      </font>
    </dxf>
  </rfmt>
  <rcc rId="15179" sId="3" odxf="1" dxf="1">
    <oc r="E274" t="inlineStr">
      <is>
        <t>NĐ Ô MÔN</t>
      </is>
    </oc>
    <nc r="E274" t="inlineStr">
      <is>
        <t>NMĐ FORMOSA</t>
      </is>
    </nc>
    <odxf>
      <font>
        <sz val="10"/>
        <color auto="1"/>
      </font>
    </odxf>
    <ndxf>
      <font>
        <sz val="10"/>
        <color auto="1"/>
      </font>
    </ndxf>
  </rcc>
  <rfmt sheetId="3" sqref="F274" start="0" length="0">
    <dxf>
      <font>
        <sz val="10"/>
        <color auto="1"/>
      </font>
    </dxf>
  </rfmt>
  <rcc rId="15180" sId="3" odxf="1" dxf="1">
    <nc r="G27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181" sId="3" odxf="1" dxf="1">
    <nc r="H274">
      <v>2581.6</v>
    </nc>
    <odxf>
      <font>
        <sz val="10"/>
        <color auto="1"/>
      </font>
    </odxf>
    <ndxf>
      <font>
        <sz val="10"/>
        <color auto="1"/>
      </font>
    </ndxf>
  </rcc>
  <rfmt sheetId="3" sqref="I274" start="0" length="0">
    <dxf>
      <font>
        <sz val="10"/>
        <color auto="1"/>
      </font>
    </dxf>
  </rfmt>
  <rcc rId="15182" sId="3" odxf="1" dxf="1">
    <nc r="J274">
      <v>116.2</v>
    </nc>
    <odxf>
      <font>
        <sz val="10"/>
        <color auto="1"/>
      </font>
    </odxf>
    <ndxf>
      <font>
        <sz val="10"/>
        <color auto="1"/>
      </font>
    </ndxf>
  </rcc>
  <rcc rId="15183" sId="3" odxf="1" dxf="1">
    <nc r="K274">
      <v>116.5</v>
    </nc>
    <odxf>
      <font>
        <sz val="10"/>
        <color auto="1"/>
      </font>
    </odxf>
    <ndxf>
      <font>
        <sz val="10"/>
        <color auto="1"/>
      </font>
    </ndxf>
  </rcc>
  <rcc rId="15184" sId="3" odxf="1" dxf="1">
    <nc r="L274">
      <v>116.7</v>
    </nc>
    <odxf>
      <font>
        <sz val="10"/>
        <color auto="1"/>
      </font>
    </odxf>
    <ndxf>
      <font>
        <sz val="10"/>
        <color auto="1"/>
      </font>
    </ndxf>
  </rcc>
  <rcc rId="15185" sId="3" odxf="1" dxf="1">
    <nc r="M274">
      <v>111.1</v>
    </nc>
    <odxf>
      <font>
        <sz val="10"/>
        <color auto="1"/>
      </font>
    </odxf>
    <ndxf>
      <font>
        <sz val="10"/>
        <color auto="1"/>
      </font>
    </ndxf>
  </rcc>
  <rcc rId="15186" sId="3" odxf="1" dxf="1">
    <nc r="N274">
      <v>110.1</v>
    </nc>
    <odxf>
      <font>
        <sz val="10"/>
        <color auto="1"/>
      </font>
    </odxf>
    <ndxf>
      <font>
        <sz val="10"/>
        <color auto="1"/>
      </font>
    </ndxf>
  </rcc>
  <rcc rId="15187" sId="3" odxf="1" dxf="1">
    <nc r="O274">
      <v>113.1</v>
    </nc>
    <odxf>
      <font>
        <sz val="10"/>
        <color auto="1"/>
      </font>
    </odxf>
    <ndxf>
      <font>
        <sz val="10"/>
        <color auto="1"/>
      </font>
    </ndxf>
  </rcc>
  <rcc rId="15188" sId="3" odxf="1" dxf="1">
    <nc r="P274">
      <v>105.5</v>
    </nc>
    <odxf>
      <font>
        <sz val="10"/>
        <color auto="1"/>
      </font>
    </odxf>
    <ndxf>
      <font>
        <sz val="10"/>
        <color auto="1"/>
      </font>
    </ndxf>
  </rcc>
  <rcc rId="15189" sId="3" odxf="1" dxf="1">
    <nc r="Q274">
      <v>108</v>
    </nc>
    <odxf>
      <font>
        <sz val="10"/>
        <color auto="1"/>
      </font>
    </odxf>
    <ndxf>
      <font>
        <sz val="10"/>
        <color auto="1"/>
      </font>
    </ndxf>
  </rcc>
  <rcc rId="15190" sId="3" odxf="1" dxf="1">
    <nc r="R274">
      <v>106.1</v>
    </nc>
    <odxf>
      <font>
        <sz val="10"/>
        <color auto="1"/>
      </font>
    </odxf>
    <ndxf>
      <font>
        <sz val="10"/>
        <color auto="1"/>
      </font>
    </ndxf>
  </rcc>
  <rcc rId="15191" sId="3" odxf="1" dxf="1">
    <nc r="S274">
      <v>106.2</v>
    </nc>
    <odxf>
      <font>
        <sz val="10"/>
        <color auto="1"/>
      </font>
    </odxf>
    <ndxf>
      <font>
        <sz val="10"/>
        <color auto="1"/>
      </font>
    </ndxf>
  </rcc>
  <rcc rId="15192" sId="3" odxf="1" dxf="1">
    <nc r="T274">
      <v>107.7</v>
    </nc>
    <odxf>
      <font>
        <sz val="10"/>
        <color auto="1"/>
      </font>
    </odxf>
    <ndxf>
      <font>
        <sz val="10"/>
        <color auto="1"/>
      </font>
    </ndxf>
  </rcc>
  <rcc rId="15193" sId="3" odxf="1" dxf="1">
    <nc r="U274">
      <v>112.6</v>
    </nc>
    <odxf>
      <font>
        <sz val="10"/>
        <color auto="1"/>
      </font>
    </odxf>
    <ndxf>
      <font>
        <sz val="10"/>
        <color auto="1"/>
      </font>
    </ndxf>
  </rcc>
  <rcc rId="15194" sId="3" odxf="1" dxf="1">
    <nc r="V274">
      <v>111.9</v>
    </nc>
    <odxf>
      <font>
        <sz val="10"/>
        <color auto="1"/>
      </font>
    </odxf>
    <ndxf>
      <font>
        <sz val="10"/>
        <color auto="1"/>
      </font>
    </ndxf>
  </rcc>
  <rcc rId="15195" sId="3" odxf="1" dxf="1">
    <nc r="W274">
      <v>110.6</v>
    </nc>
    <odxf>
      <font>
        <sz val="10"/>
        <color auto="1"/>
      </font>
    </odxf>
    <ndxf>
      <font>
        <sz val="10"/>
        <color auto="1"/>
      </font>
    </ndxf>
  </rcc>
  <rcc rId="15196" sId="3" odxf="1" dxf="1">
    <nc r="X274">
      <v>113.1</v>
    </nc>
    <odxf>
      <font>
        <sz val="10"/>
        <color auto="1"/>
      </font>
    </odxf>
    <ndxf>
      <font>
        <sz val="10"/>
        <color auto="1"/>
      </font>
    </ndxf>
  </rcc>
  <rcc rId="15197" sId="3" odxf="1" dxf="1">
    <nc r="Y274">
      <v>114.2</v>
    </nc>
    <odxf>
      <font>
        <sz val="10"/>
        <color auto="1"/>
      </font>
    </odxf>
    <ndxf>
      <font>
        <sz val="10"/>
        <color auto="1"/>
      </font>
    </ndxf>
  </rcc>
  <rcc rId="15198" sId="3" odxf="1" dxf="1">
    <nc r="Z274">
      <v>111.8</v>
    </nc>
    <odxf>
      <font>
        <sz val="10"/>
        <color auto="1"/>
      </font>
    </odxf>
    <ndxf>
      <font>
        <sz val="10"/>
        <color auto="1"/>
      </font>
    </ndxf>
  </rcc>
  <rcc rId="15199" sId="3" odxf="1" dxf="1">
    <nc r="AA274">
      <v>111.7</v>
    </nc>
    <odxf>
      <font>
        <sz val="10"/>
        <color auto="1"/>
      </font>
    </odxf>
    <ndxf>
      <font>
        <sz val="10"/>
        <color auto="1"/>
      </font>
    </ndxf>
  </rcc>
  <rcc rId="15200" sId="3" odxf="1" dxf="1">
    <nc r="AB274">
      <v>115.2</v>
    </nc>
    <odxf>
      <font>
        <sz val="10"/>
        <color auto="1"/>
      </font>
    </odxf>
    <ndxf>
      <font>
        <sz val="10"/>
        <color auto="1"/>
      </font>
    </ndxf>
  </rcc>
  <rcc rId="15201" sId="3" odxf="1" dxf="1">
    <nc r="AC274">
      <v>113</v>
    </nc>
    <odxf>
      <font>
        <sz val="10"/>
        <color auto="1"/>
      </font>
    </odxf>
    <ndxf>
      <font>
        <sz val="10"/>
        <color auto="1"/>
      </font>
    </ndxf>
  </rcc>
  <rcc rId="15202" sId="3" odxf="1" dxf="1">
    <nc r="AD274">
      <v>114.5</v>
    </nc>
    <odxf>
      <font>
        <sz val="10"/>
        <color auto="1"/>
      </font>
    </odxf>
    <ndxf>
      <font>
        <sz val="10"/>
        <color auto="1"/>
      </font>
    </ndxf>
  </rcc>
  <rcc rId="15203" sId="3" odxf="1" dxf="1">
    <nc r="AE274">
      <v>118.6</v>
    </nc>
    <odxf>
      <font>
        <sz val="10"/>
        <color auto="1"/>
      </font>
    </odxf>
    <ndxf>
      <font>
        <sz val="10"/>
        <color auto="1"/>
      </font>
    </ndxf>
  </rcc>
  <rcc rId="15204" sId="3" odxf="1" dxf="1">
    <nc r="AF274">
      <v>112.7</v>
    </nc>
    <odxf>
      <font>
        <sz val="10"/>
        <color auto="1"/>
      </font>
    </odxf>
    <ndxf>
      <font>
        <sz val="10"/>
        <color auto="1"/>
      </font>
    </ndxf>
  </rcc>
  <rcc rId="15205" sId="3" odxf="1" dxf="1">
    <nc r="AG274">
      <v>113.2</v>
    </nc>
    <odxf>
      <font>
        <sz val="10"/>
        <color auto="1"/>
      </font>
    </odxf>
    <ndxf>
      <font>
        <sz val="10"/>
        <color auto="1"/>
      </font>
    </ndxf>
  </rcc>
  <rcc rId="15206" sId="3" odxf="1" dxf="1">
    <nc r="AH274">
      <v>113.9</v>
    </nc>
    <odxf>
      <font>
        <sz val="10"/>
        <color auto="1"/>
      </font>
    </odxf>
    <ndxf>
      <font>
        <sz val="10"/>
        <color auto="1"/>
      </font>
    </ndxf>
  </rcc>
  <rcc rId="15207" sId="3" odxf="1" dxf="1">
    <nc r="AI274">
      <v>112.1</v>
    </nc>
    <odxf>
      <font>
        <sz val="10"/>
        <color auto="1"/>
      </font>
    </odxf>
    <ndxf>
      <font>
        <sz val="10"/>
        <color auto="1"/>
      </font>
    </ndxf>
  </rcc>
  <rcc rId="15208" sId="3" odxf="1" dxf="1">
    <nc r="AJ274">
      <v>113.3</v>
    </nc>
    <odxf>
      <font>
        <sz val="10"/>
        <color auto="1"/>
      </font>
    </odxf>
    <ndxf>
      <font>
        <sz val="10"/>
        <color auto="1"/>
      </font>
    </ndxf>
  </rcc>
  <rcc rId="15209" sId="3" odxf="1" dxf="1">
    <nc r="AK274">
      <v>110.5</v>
    </nc>
    <odxf>
      <font>
        <sz val="10"/>
        <color auto="1"/>
      </font>
    </odxf>
    <ndxf>
      <font>
        <sz val="10"/>
        <color auto="1"/>
      </font>
    </ndxf>
  </rcc>
  <rcc rId="15210" sId="3" odxf="1" dxf="1">
    <nc r="AL274">
      <v>112.6</v>
    </nc>
    <odxf>
      <font>
        <sz val="10"/>
        <color auto="1"/>
      </font>
    </odxf>
    <ndxf>
      <font>
        <sz val="10"/>
        <color auto="1"/>
      </font>
    </ndxf>
  </rcc>
  <rcc rId="15211" sId="3" odxf="1" dxf="1">
    <nc r="AM274">
      <v>115.8</v>
    </nc>
    <odxf>
      <font>
        <sz val="10"/>
        <color auto="1"/>
      </font>
    </odxf>
    <ndxf>
      <font>
        <sz val="10"/>
        <color auto="1"/>
      </font>
    </ndxf>
  </rcc>
  <rcc rId="15212" sId="3" odxf="1" dxf="1">
    <nc r="AN274">
      <v>113.8</v>
    </nc>
    <odxf>
      <font>
        <sz val="10"/>
        <color auto="1"/>
      </font>
    </odxf>
    <ndxf>
      <font>
        <sz val="10"/>
        <color auto="1"/>
      </font>
    </ndxf>
  </rcc>
  <rcc rId="15213" sId="3" odxf="1" dxf="1">
    <nc r="AO274">
      <v>110.5</v>
    </nc>
    <odxf>
      <font>
        <sz val="10"/>
        <color auto="1"/>
      </font>
    </odxf>
    <ndxf>
      <font>
        <sz val="10"/>
        <color auto="1"/>
      </font>
    </ndxf>
  </rcc>
  <rcc rId="15214" sId="3" odxf="1" dxf="1">
    <nc r="AP274">
      <v>112.4</v>
    </nc>
    <odxf>
      <font>
        <sz val="10"/>
        <color auto="1"/>
      </font>
    </odxf>
    <ndxf>
      <font>
        <sz val="10"/>
        <color auto="1"/>
      </font>
    </ndxf>
  </rcc>
  <rcc rId="15215" sId="3" odxf="1" dxf="1">
    <nc r="AQ274">
      <v>118.3</v>
    </nc>
    <odxf>
      <font>
        <sz val="10"/>
        <color auto="1"/>
      </font>
    </odxf>
    <ndxf>
      <font>
        <sz val="10"/>
        <color auto="1"/>
      </font>
    </ndxf>
  </rcc>
  <rcc rId="15216" sId="3" odxf="1" dxf="1">
    <nc r="AR274">
      <v>110.6</v>
    </nc>
    <odxf>
      <font>
        <sz val="10"/>
        <color auto="1"/>
      </font>
    </odxf>
    <ndxf>
      <font>
        <sz val="10"/>
        <color auto="1"/>
      </font>
    </ndxf>
  </rcc>
  <rcc rId="15217" sId="3" odxf="1" dxf="1">
    <nc r="AS274">
      <v>99.3</v>
    </nc>
    <odxf>
      <font>
        <sz val="10"/>
        <color auto="1"/>
      </font>
    </odxf>
    <ndxf>
      <font>
        <sz val="10"/>
        <color auto="1"/>
      </font>
    </ndxf>
  </rcc>
  <rcc rId="15218" sId="3" odxf="1" dxf="1">
    <nc r="AT274">
      <v>97.4</v>
    </nc>
    <odxf>
      <font>
        <sz val="10"/>
        <color auto="1"/>
      </font>
    </odxf>
    <ndxf>
      <font>
        <sz val="10"/>
        <color auto="1"/>
      </font>
    </ndxf>
  </rcc>
  <rcc rId="15219" sId="3" odxf="1" dxf="1">
    <nc r="AU274">
      <v>98.7</v>
    </nc>
    <odxf>
      <font>
        <sz val="10"/>
        <color auto="1"/>
      </font>
    </odxf>
    <ndxf>
      <font>
        <sz val="10"/>
        <color auto="1"/>
      </font>
    </ndxf>
  </rcc>
  <rcc rId="15220" sId="3" odxf="1" dxf="1">
    <nc r="AV274">
      <v>98.1</v>
    </nc>
    <odxf>
      <font>
        <sz val="10"/>
        <color auto="1"/>
      </font>
    </odxf>
    <ndxf>
      <font>
        <sz val="10"/>
        <color auto="1"/>
      </font>
    </ndxf>
  </rcc>
  <rcc rId="15221" sId="3" odxf="1" dxf="1">
    <nc r="AW274">
      <v>97.3</v>
    </nc>
    <odxf>
      <font>
        <sz val="10"/>
        <color auto="1"/>
      </font>
    </odxf>
    <ndxf>
      <font>
        <sz val="10"/>
        <color auto="1"/>
      </font>
    </ndxf>
  </rcc>
  <rcc rId="15222" sId="3" odxf="1" dxf="1">
    <nc r="AX274">
      <v>94.9</v>
    </nc>
    <odxf>
      <font>
        <sz val="10"/>
        <color auto="1"/>
      </font>
    </odxf>
    <ndxf>
      <font>
        <sz val="10"/>
        <color auto="1"/>
      </font>
    </ndxf>
  </rcc>
  <rcc rId="15223" sId="3" odxf="1" dxf="1">
    <nc r="AY274">
      <v>97.5</v>
    </nc>
    <odxf>
      <font>
        <sz val="10"/>
        <color auto="1"/>
      </font>
    </odxf>
    <ndxf>
      <font>
        <sz val="10"/>
        <color auto="1"/>
      </font>
    </ndxf>
  </rcc>
  <rcc rId="15224" sId="3" odxf="1" dxf="1">
    <nc r="AZ274">
      <v>97.1</v>
    </nc>
    <odxf>
      <font>
        <sz val="10"/>
        <color auto="1"/>
      </font>
    </odxf>
    <ndxf>
      <font>
        <sz val="10"/>
        <color auto="1"/>
      </font>
    </ndxf>
  </rcc>
  <rcc rId="15225" sId="3" odxf="1" dxf="1">
    <nc r="BA2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226" sId="3" odxf="1" dxf="1">
    <nc r="BB274">
      <v>97</v>
    </nc>
    <odxf>
      <font>
        <sz val="10"/>
        <color auto="1"/>
      </font>
    </odxf>
    <ndxf>
      <font>
        <sz val="10"/>
        <color auto="1"/>
      </font>
    </ndxf>
  </rcc>
  <rcc rId="15227" sId="3" odxf="1" dxf="1">
    <nc r="BC2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228" sId="3" odxf="1" dxf="1">
    <nc r="BD274">
      <v>99.8</v>
    </nc>
    <odxf>
      <font>
        <sz val="10"/>
        <color auto="1"/>
      </font>
    </odxf>
    <ndxf>
      <font>
        <sz val="10"/>
        <color auto="1"/>
      </font>
    </ndxf>
  </rcc>
  <rcc rId="15229" sId="3" odxf="1" dxf="1">
    <nc r="BE2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230" sId="3" odxf="1" dxf="1">
    <nc r="BF274">
      <v>107.7</v>
    </nc>
    <odxf>
      <font>
        <sz val="10"/>
        <color auto="1"/>
      </font>
    </odxf>
    <ndxf>
      <font>
        <sz val="10"/>
        <color auto="1"/>
      </font>
    </ndxf>
  </rcc>
  <rcc rId="15231" sId="3" odxf="1" dxf="1">
    <nc r="BG274">
      <v>118.6</v>
    </nc>
    <odxf>
      <font>
        <sz val="10"/>
        <color auto="1"/>
      </font>
    </odxf>
    <ndxf>
      <font>
        <sz val="10"/>
        <color auto="1"/>
      </font>
    </ndxf>
  </rcc>
  <rcc rId="15232" sId="3" odxf="1" dxf="1">
    <nc r="BH274">
      <v>92.4</v>
    </nc>
    <odxf>
      <font>
        <sz val="10"/>
        <color auto="1"/>
      </font>
    </odxf>
    <ndxf>
      <font>
        <sz val="10"/>
        <color auto="1"/>
      </font>
    </ndxf>
  </rcc>
  <rfmt sheetId="3" sqref="A274:XFD274" start="0" length="0">
    <dxf>
      <alignment vertical="center" wrapText="1"/>
    </dxf>
  </rfmt>
  <rcc rId="15233" sId="3" odxf="1" dxf="1">
    <oc r="A275" t="inlineStr">
      <is>
        <t>GENCO2</t>
      </is>
    </oc>
    <nc r="A275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cc rId="15234" sId="3" odxf="1" dxf="1">
    <oc r="B275" t="inlineStr">
      <is>
        <t>Cần Thơ</t>
      </is>
    </oc>
    <nc r="B275" t="inlineStr">
      <is>
        <t>Đồng Nai</t>
      </is>
    </nc>
    <odxf>
      <font>
        <sz val="10"/>
        <color auto="1"/>
      </font>
    </odxf>
    <ndxf>
      <font>
        <sz val="10"/>
        <color auto="1"/>
      </font>
    </ndxf>
  </rcc>
  <rfmt sheetId="3" sqref="C275" start="0" length="0">
    <dxf>
      <font>
        <sz val="10"/>
        <color auto="1"/>
      </font>
    </dxf>
  </rfmt>
  <rfmt sheetId="3" sqref="D275" start="0" length="0">
    <dxf>
      <font>
        <sz val="10"/>
        <color auto="1"/>
      </font>
    </dxf>
  </rfmt>
  <rcc rId="15235" sId="3" odxf="1" dxf="1">
    <oc r="E275" t="inlineStr">
      <is>
        <t>NĐ Ô MÔN</t>
      </is>
    </oc>
    <nc r="E275" t="inlineStr">
      <is>
        <t>NMĐ FORMOSA</t>
      </is>
    </nc>
    <odxf>
      <font>
        <sz val="10"/>
        <color auto="1"/>
      </font>
    </odxf>
    <ndxf>
      <font>
        <sz val="10"/>
        <color auto="1"/>
      </font>
    </ndxf>
  </rcc>
  <rfmt sheetId="3" sqref="F275" start="0" length="0">
    <dxf>
      <font>
        <sz val="10"/>
        <color auto="1"/>
      </font>
    </dxf>
  </rfmt>
  <rcc rId="15236" sId="3" odxf="1" dxf="1">
    <nc r="G27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237" sId="3" odxf="1" dxf="1">
    <nc r="H275">
      <v>2581.6</v>
    </nc>
    <odxf>
      <font>
        <sz val="10"/>
        <color auto="1"/>
      </font>
    </odxf>
    <ndxf>
      <font>
        <sz val="10"/>
        <color auto="1"/>
      </font>
    </ndxf>
  </rcc>
  <rfmt sheetId="3" sqref="I275" start="0" length="0">
    <dxf>
      <font>
        <sz val="10"/>
        <color auto="1"/>
      </font>
    </dxf>
  </rfmt>
  <rcc rId="15238" sId="3" odxf="1" dxf="1">
    <nc r="J275">
      <v>0</v>
    </nc>
    <odxf>
      <font>
        <sz val="10"/>
        <color auto="1"/>
      </font>
    </odxf>
    <ndxf>
      <font>
        <sz val="10"/>
        <color auto="1"/>
      </font>
    </ndxf>
  </rcc>
  <rcc rId="15239" sId="3" odxf="1" dxf="1">
    <nc r="K275">
      <v>0</v>
    </nc>
    <odxf>
      <font>
        <sz val="10"/>
        <color auto="1"/>
      </font>
    </odxf>
    <ndxf>
      <font>
        <sz val="10"/>
        <color auto="1"/>
      </font>
    </ndxf>
  </rcc>
  <rcc rId="15240" sId="3" odxf="1" dxf="1">
    <nc r="L275">
      <v>0</v>
    </nc>
    <odxf>
      <font>
        <sz val="10"/>
        <color auto="1"/>
      </font>
    </odxf>
    <ndxf>
      <font>
        <sz val="10"/>
        <color auto="1"/>
      </font>
    </ndxf>
  </rcc>
  <rcc rId="15241" sId="3" odxf="1" dxf="1">
    <nc r="M275">
      <v>0</v>
    </nc>
    <odxf>
      <font>
        <sz val="10"/>
        <color auto="1"/>
      </font>
    </odxf>
    <ndxf>
      <font>
        <sz val="10"/>
        <color auto="1"/>
      </font>
    </ndxf>
  </rcc>
  <rcc rId="15242" sId="3" odxf="1" dxf="1">
    <nc r="N275">
      <v>0</v>
    </nc>
    <odxf>
      <font>
        <sz val="10"/>
        <color auto="1"/>
      </font>
    </odxf>
    <ndxf>
      <font>
        <sz val="10"/>
        <color auto="1"/>
      </font>
    </ndxf>
  </rcc>
  <rcc rId="15243" sId="3" odxf="1" dxf="1">
    <nc r="O275">
      <v>41.5</v>
    </nc>
    <odxf>
      <font>
        <sz val="10"/>
        <color auto="1"/>
      </font>
    </odxf>
    <ndxf>
      <font>
        <sz val="10"/>
        <color auto="1"/>
      </font>
    </ndxf>
  </rcc>
  <rcc rId="15244" sId="3" odxf="1" dxf="1">
    <nc r="P275">
      <v>38.5</v>
    </nc>
    <odxf>
      <font>
        <sz val="10"/>
        <color auto="1"/>
      </font>
    </odxf>
    <ndxf>
      <font>
        <sz val="10"/>
        <color auto="1"/>
      </font>
    </ndxf>
  </rcc>
  <rcc rId="15245" sId="3" odxf="1" dxf="1">
    <nc r="Q275">
      <v>41.7</v>
    </nc>
    <odxf>
      <font>
        <sz val="10"/>
        <color auto="1"/>
      </font>
    </odxf>
    <ndxf>
      <font>
        <sz val="10"/>
        <color auto="1"/>
      </font>
    </ndxf>
  </rcc>
  <rcc rId="15246" sId="3" odxf="1" dxf="1">
    <nc r="R275">
      <v>39.1</v>
    </nc>
    <odxf>
      <font>
        <sz val="10"/>
        <color auto="1"/>
      </font>
    </odxf>
    <ndxf>
      <font>
        <sz val="10"/>
        <color auto="1"/>
      </font>
    </ndxf>
  </rcc>
  <rcc rId="15247" sId="3" odxf="1" dxf="1">
    <nc r="S275">
      <v>38.4</v>
    </nc>
    <odxf>
      <font>
        <sz val="10"/>
        <color auto="1"/>
      </font>
    </odxf>
    <ndxf>
      <font>
        <sz val="10"/>
        <color auto="1"/>
      </font>
    </ndxf>
  </rcc>
  <rcc rId="15248" sId="3" odxf="1" dxf="1">
    <nc r="T275">
      <v>40.700000000000003</v>
    </nc>
    <odxf>
      <font>
        <sz val="10"/>
        <color auto="1"/>
      </font>
    </odxf>
    <ndxf>
      <font>
        <sz val="10"/>
        <color auto="1"/>
      </font>
    </ndxf>
  </rcc>
  <rcc rId="15249" sId="3" odxf="1" dxf="1">
    <nc r="U275">
      <v>39.9</v>
    </nc>
    <odxf>
      <font>
        <sz val="10"/>
        <color auto="1"/>
      </font>
    </odxf>
    <ndxf>
      <font>
        <sz val="10"/>
        <color auto="1"/>
      </font>
    </ndxf>
  </rcc>
  <rcc rId="15250" sId="3" odxf="1" dxf="1">
    <nc r="V275">
      <v>41.9</v>
    </nc>
    <odxf>
      <font>
        <sz val="10"/>
        <color auto="1"/>
      </font>
    </odxf>
    <ndxf>
      <font>
        <sz val="10"/>
        <color auto="1"/>
      </font>
    </ndxf>
  </rcc>
  <rcc rId="15251" sId="3" odxf="1" dxf="1">
    <nc r="W275">
      <v>42.8</v>
    </nc>
    <odxf>
      <font>
        <sz val="10"/>
        <color auto="1"/>
      </font>
    </odxf>
    <ndxf>
      <font>
        <sz val="10"/>
        <color auto="1"/>
      </font>
    </ndxf>
  </rcc>
  <rcc rId="15252" sId="3" odxf="1" dxf="1">
    <nc r="X275">
      <v>40.299999999999997</v>
    </nc>
    <odxf>
      <font>
        <sz val="10"/>
        <color auto="1"/>
      </font>
    </odxf>
    <ndxf>
      <font>
        <sz val="10"/>
        <color auto="1"/>
      </font>
    </ndxf>
  </rcc>
  <rcc rId="15253" sId="3" odxf="1" dxf="1">
    <nc r="Y275">
      <v>42.3</v>
    </nc>
    <odxf>
      <font>
        <sz val="10"/>
        <color auto="1"/>
      </font>
    </odxf>
    <ndxf>
      <font>
        <sz val="10"/>
        <color auto="1"/>
      </font>
    </ndxf>
  </rcc>
  <rcc rId="15254" sId="3" odxf="1" dxf="1">
    <nc r="Z275">
      <v>40.700000000000003</v>
    </nc>
    <odxf>
      <font>
        <sz val="10"/>
        <color auto="1"/>
      </font>
    </odxf>
    <ndxf>
      <font>
        <sz val="10"/>
        <color auto="1"/>
      </font>
    </ndxf>
  </rcc>
  <rcc rId="15255" sId="3" odxf="1" dxf="1">
    <nc r="AA275">
      <v>0</v>
    </nc>
    <odxf>
      <font>
        <sz val="10"/>
        <color auto="1"/>
      </font>
    </odxf>
    <ndxf>
      <font>
        <sz val="10"/>
        <color auto="1"/>
      </font>
    </ndxf>
  </rcc>
  <rcc rId="15256" sId="3" odxf="1" dxf="1">
    <nc r="AB275">
      <v>0</v>
    </nc>
    <odxf>
      <font>
        <sz val="10"/>
        <color auto="1"/>
      </font>
    </odxf>
    <ndxf>
      <font>
        <sz val="10"/>
        <color auto="1"/>
      </font>
    </ndxf>
  </rcc>
  <rcc rId="15257" sId="3" odxf="1" dxf="1">
    <nc r="AC275">
      <v>0</v>
    </nc>
    <odxf>
      <font>
        <sz val="10"/>
        <color auto="1"/>
      </font>
    </odxf>
    <ndxf>
      <font>
        <sz val="10"/>
        <color auto="1"/>
      </font>
    </ndxf>
  </rcc>
  <rcc rId="15258" sId="3" odxf="1" dxf="1">
    <nc r="AD275">
      <v>43.7</v>
    </nc>
    <odxf>
      <font>
        <sz val="10"/>
        <color auto="1"/>
      </font>
    </odxf>
    <ndxf>
      <font>
        <sz val="10"/>
        <color auto="1"/>
      </font>
    </ndxf>
  </rcc>
  <rcc rId="15259" sId="3" odxf="1" dxf="1">
    <nc r="AE275">
      <v>0</v>
    </nc>
    <odxf>
      <font>
        <sz val="10"/>
        <color auto="1"/>
      </font>
    </odxf>
    <ndxf>
      <font>
        <sz val="10"/>
        <color auto="1"/>
      </font>
    </ndxf>
  </rcc>
  <rcc rId="15260" sId="3" odxf="1" dxf="1">
    <nc r="AF275">
      <v>0</v>
    </nc>
    <odxf>
      <font>
        <sz val="10"/>
        <color auto="1"/>
      </font>
    </odxf>
    <ndxf>
      <font>
        <sz val="10"/>
        <color auto="1"/>
      </font>
    </ndxf>
  </rcc>
  <rcc rId="15261" sId="3" odxf="1" dxf="1">
    <nc r="AG275">
      <v>0</v>
    </nc>
    <odxf>
      <font>
        <sz val="10"/>
        <color auto="1"/>
      </font>
    </odxf>
    <ndxf>
      <font>
        <sz val="10"/>
        <color auto="1"/>
      </font>
    </ndxf>
  </rcc>
  <rcc rId="15262" sId="3" odxf="1" dxf="1">
    <nc r="AH275">
      <v>0</v>
    </nc>
    <odxf>
      <font>
        <sz val="10"/>
        <color auto="1"/>
      </font>
    </odxf>
    <ndxf>
      <font>
        <sz val="10"/>
        <color auto="1"/>
      </font>
    </ndxf>
  </rcc>
  <rcc rId="15263" sId="3" odxf="1" dxf="1">
    <nc r="AI275">
      <v>0</v>
    </nc>
    <odxf>
      <font>
        <sz val="10"/>
        <color auto="1"/>
      </font>
    </odxf>
    <ndxf>
      <font>
        <sz val="10"/>
        <color auto="1"/>
      </font>
    </ndxf>
  </rcc>
  <rcc rId="15264" sId="3" odxf="1" dxf="1">
    <nc r="AJ275">
      <v>0</v>
    </nc>
    <odxf>
      <font>
        <sz val="10"/>
        <color auto="1"/>
      </font>
    </odxf>
    <ndxf>
      <font>
        <sz val="10"/>
        <color auto="1"/>
      </font>
    </ndxf>
  </rcc>
  <rcc rId="15265" sId="3" odxf="1" dxf="1">
    <nc r="AK275">
      <v>0</v>
    </nc>
    <odxf>
      <font>
        <sz val="10"/>
        <color auto="1"/>
      </font>
    </odxf>
    <ndxf>
      <font>
        <sz val="10"/>
        <color auto="1"/>
      </font>
    </ndxf>
  </rcc>
  <rcc rId="15266" sId="3" odxf="1" dxf="1">
    <nc r="AL275">
      <v>0</v>
    </nc>
    <odxf>
      <font>
        <sz val="10"/>
        <color auto="1"/>
      </font>
    </odxf>
    <ndxf>
      <font>
        <sz val="10"/>
        <color auto="1"/>
      </font>
    </ndxf>
  </rcc>
  <rcc rId="15267" sId="3" odxf="1" dxf="1">
    <nc r="AM275">
      <v>0</v>
    </nc>
    <odxf>
      <font>
        <sz val="10"/>
        <color auto="1"/>
      </font>
    </odxf>
    <ndxf>
      <font>
        <sz val="10"/>
        <color auto="1"/>
      </font>
    </ndxf>
  </rcc>
  <rcc rId="15268" sId="3" odxf="1" dxf="1">
    <nc r="AN275">
      <v>0</v>
    </nc>
    <odxf>
      <font>
        <sz val="10"/>
        <color auto="1"/>
      </font>
    </odxf>
    <ndxf>
      <font>
        <sz val="10"/>
        <color auto="1"/>
      </font>
    </ndxf>
  </rcc>
  <rcc rId="15269" sId="3" odxf="1" dxf="1">
    <nc r="AO275">
      <v>0</v>
    </nc>
    <odxf>
      <font>
        <sz val="10"/>
        <color auto="1"/>
      </font>
    </odxf>
    <ndxf>
      <font>
        <sz val="10"/>
        <color auto="1"/>
      </font>
    </ndxf>
  </rcc>
  <rcc rId="15270" sId="3" odxf="1" dxf="1">
    <nc r="AP275">
      <v>0</v>
    </nc>
    <odxf>
      <font>
        <sz val="10"/>
        <color auto="1"/>
      </font>
    </odxf>
    <ndxf>
      <font>
        <sz val="10"/>
        <color auto="1"/>
      </font>
    </ndxf>
  </rcc>
  <rcc rId="15271" sId="3" odxf="1" dxf="1">
    <nc r="AQ275">
      <v>0</v>
    </nc>
    <odxf>
      <font>
        <sz val="10"/>
        <color auto="1"/>
      </font>
    </odxf>
    <ndxf>
      <font>
        <sz val="10"/>
        <color auto="1"/>
      </font>
    </ndxf>
  </rcc>
  <rcc rId="15272" sId="3" odxf="1" dxf="1">
    <nc r="AR275">
      <v>0</v>
    </nc>
    <odxf>
      <font>
        <sz val="10"/>
        <color auto="1"/>
      </font>
    </odxf>
    <ndxf>
      <font>
        <sz val="10"/>
        <color auto="1"/>
      </font>
    </ndxf>
  </rcc>
  <rcc rId="15273" sId="3" odxf="1" dxf="1">
    <nc r="AS275">
      <v>0</v>
    </nc>
    <odxf>
      <font>
        <sz val="10"/>
        <color auto="1"/>
      </font>
    </odxf>
    <ndxf>
      <font>
        <sz val="10"/>
        <color auto="1"/>
      </font>
    </ndxf>
  </rcc>
  <rcc rId="15274" sId="3" odxf="1" dxf="1">
    <nc r="AT275">
      <v>0</v>
    </nc>
    <odxf>
      <font>
        <sz val="10"/>
        <color auto="1"/>
      </font>
    </odxf>
    <ndxf>
      <font>
        <sz val="10"/>
        <color auto="1"/>
      </font>
    </ndxf>
  </rcc>
  <rcc rId="15275" sId="3" odxf="1" dxf="1">
    <nc r="AU275">
      <v>0</v>
    </nc>
    <odxf>
      <font>
        <sz val="10"/>
        <color auto="1"/>
      </font>
    </odxf>
    <ndxf>
      <font>
        <sz val="10"/>
        <color auto="1"/>
      </font>
    </ndxf>
  </rcc>
  <rcc rId="15276" sId="3" odxf="1" dxf="1">
    <nc r="AV275">
      <v>0</v>
    </nc>
    <odxf>
      <font>
        <sz val="10"/>
        <color auto="1"/>
      </font>
    </odxf>
    <ndxf>
      <font>
        <sz val="10"/>
        <color auto="1"/>
      </font>
    </ndxf>
  </rcc>
  <rcc rId="15277" sId="3" odxf="1" dxf="1">
    <nc r="AW275">
      <v>0</v>
    </nc>
    <odxf>
      <font>
        <sz val="10"/>
        <color auto="1"/>
      </font>
    </odxf>
    <ndxf>
      <font>
        <sz val="10"/>
        <color auto="1"/>
      </font>
    </ndxf>
  </rcc>
  <rcc rId="15278" sId="3" odxf="1" dxf="1">
    <nc r="AX275">
      <v>0</v>
    </nc>
    <odxf>
      <font>
        <sz val="10"/>
        <color auto="1"/>
      </font>
    </odxf>
    <ndxf>
      <font>
        <sz val="10"/>
        <color auto="1"/>
      </font>
    </ndxf>
  </rcc>
  <rcc rId="15279" sId="3" odxf="1" dxf="1">
    <nc r="AY275">
      <v>0</v>
    </nc>
    <odxf>
      <font>
        <sz val="10"/>
        <color auto="1"/>
      </font>
    </odxf>
    <ndxf>
      <font>
        <sz val="10"/>
        <color auto="1"/>
      </font>
    </ndxf>
  </rcc>
  <rcc rId="15280" sId="3" odxf="1" dxf="1">
    <nc r="AZ275">
      <v>0</v>
    </nc>
    <odxf>
      <font>
        <sz val="10"/>
        <color auto="1"/>
      </font>
    </odxf>
    <ndxf>
      <font>
        <sz val="10"/>
        <color auto="1"/>
      </font>
    </ndxf>
  </rcc>
  <rcc rId="15281" sId="3" odxf="1" dxf="1">
    <nc r="BA2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282" sId="3" odxf="1" dxf="1">
    <nc r="BB275">
      <v>0</v>
    </nc>
    <odxf>
      <font>
        <sz val="10"/>
        <color auto="1"/>
      </font>
    </odxf>
    <ndxf>
      <font>
        <sz val="10"/>
        <color auto="1"/>
      </font>
    </ndxf>
  </rcc>
  <rcc rId="15283" sId="3" odxf="1" dxf="1">
    <nc r="BC2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284" sId="3" odxf="1" dxf="1">
    <nc r="BD275">
      <v>0</v>
    </nc>
    <odxf>
      <font>
        <sz val="10"/>
        <color auto="1"/>
      </font>
    </odxf>
    <ndxf>
      <font>
        <sz val="10"/>
        <color auto="1"/>
      </font>
    </ndxf>
  </rcc>
  <rcc rId="15285" sId="3" odxf="1" dxf="1">
    <nc r="BE2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286" sId="3" odxf="1" dxf="1">
    <nc r="BF275">
      <v>107.7</v>
    </nc>
    <odxf>
      <font>
        <sz val="10"/>
        <color auto="1"/>
      </font>
    </odxf>
    <ndxf>
      <font>
        <sz val="10"/>
        <color auto="1"/>
      </font>
    </ndxf>
  </rcc>
  <rcc rId="15287" sId="3" odxf="1" dxf="1">
    <nc r="BG275">
      <v>118.6</v>
    </nc>
    <odxf>
      <font>
        <sz val="10"/>
        <color auto="1"/>
      </font>
    </odxf>
    <ndxf>
      <font>
        <sz val="10"/>
        <color auto="1"/>
      </font>
    </ndxf>
  </rcc>
  <rcc rId="15288" sId="3" odxf="1" dxf="1">
    <nc r="BH275">
      <v>92.4</v>
    </nc>
    <odxf>
      <font>
        <sz val="10"/>
        <color auto="1"/>
      </font>
    </odxf>
    <ndxf>
      <font>
        <sz val="10"/>
        <color auto="1"/>
      </font>
    </ndxf>
  </rcc>
  <rfmt sheetId="3" sqref="A275:XFD275" start="0" length="0">
    <dxf>
      <alignment vertical="center" wrapText="1"/>
    </dxf>
  </rfmt>
  <rcc rId="15289" sId="3" odxf="1" dxf="1">
    <oc r="A276" t="inlineStr">
      <is>
        <t>GENCO3</t>
      </is>
    </oc>
    <nc r="A276" t="inlineStr">
      <is>
        <t>GENCO2</t>
      </is>
    </nc>
    <odxf>
      <font>
        <sz val="10"/>
        <color auto="1"/>
      </font>
    </odxf>
    <ndxf>
      <font>
        <sz val="10"/>
        <color auto="1"/>
      </font>
    </ndxf>
  </rcc>
  <rcc rId="15290" sId="3" odxf="1" dxf="1">
    <oc r="B276" t="inlineStr">
      <is>
        <t>Bình Thuận</t>
      </is>
    </oc>
    <nc r="B276" t="inlineStr">
      <is>
        <t>Cần Thơ</t>
      </is>
    </nc>
    <odxf>
      <font>
        <sz val="10"/>
        <color auto="1"/>
      </font>
    </odxf>
    <ndxf>
      <font>
        <sz val="10"/>
        <color auto="1"/>
      </font>
    </ndxf>
  </rcc>
  <rfmt sheetId="3" sqref="C276" start="0" length="0">
    <dxf>
      <font>
        <sz val="10"/>
        <color auto="1"/>
      </font>
    </dxf>
  </rfmt>
  <rfmt sheetId="3" sqref="D276" start="0" length="0">
    <dxf>
      <font>
        <sz val="10"/>
        <color auto="1"/>
      </font>
    </dxf>
  </rfmt>
  <rcc rId="15291" sId="3" odxf="1" dxf="1">
    <oc r="E276" t="inlineStr">
      <is>
        <t>NMĐ VĨNH TÂN 2</t>
      </is>
    </oc>
    <nc r="E276" t="inlineStr">
      <is>
        <t>NĐ Ô MÔN</t>
      </is>
    </nc>
    <odxf>
      <font>
        <sz val="10"/>
        <color auto="1"/>
      </font>
    </odxf>
    <ndxf>
      <font>
        <sz val="10"/>
        <color auto="1"/>
      </font>
    </ndxf>
  </rcc>
  <rfmt sheetId="3" sqref="F276" start="0" length="0">
    <dxf>
      <font>
        <sz val="10"/>
        <color auto="1"/>
      </font>
    </dxf>
  </rfmt>
  <rcc rId="15292" sId="3" odxf="1" dxf="1">
    <nc r="G27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293" sId="3" odxf="1" dxf="1">
    <nc r="H276">
      <v>12</v>
    </nc>
    <odxf>
      <font>
        <sz val="10"/>
        <color auto="1"/>
      </font>
    </odxf>
    <ndxf>
      <font>
        <sz val="10"/>
        <color auto="1"/>
      </font>
    </ndxf>
  </rcc>
  <rfmt sheetId="3" sqref="I276" start="0" length="0">
    <dxf>
      <font>
        <sz val="10"/>
        <color auto="1"/>
      </font>
    </dxf>
  </rfmt>
  <rcc rId="15294" sId="3" odxf="1" dxf="1">
    <nc r="J276">
      <v>0.5</v>
    </nc>
    <odxf>
      <font>
        <sz val="10"/>
        <color auto="1"/>
      </font>
    </odxf>
    <ndxf>
      <font>
        <sz val="10"/>
        <color auto="1"/>
      </font>
    </ndxf>
  </rcc>
  <rcc rId="15295" sId="3" odxf="1" dxf="1">
    <nc r="K276">
      <v>0.5</v>
    </nc>
    <odxf>
      <font>
        <sz val="10"/>
        <color auto="1"/>
      </font>
    </odxf>
    <ndxf>
      <font>
        <sz val="10"/>
        <color auto="1"/>
      </font>
    </ndxf>
  </rcc>
  <rcc rId="15296" sId="3" odxf="1" dxf="1">
    <nc r="L276">
      <v>0.5</v>
    </nc>
    <odxf>
      <font>
        <sz val="10"/>
        <color auto="1"/>
      </font>
    </odxf>
    <ndxf>
      <font>
        <sz val="10"/>
        <color auto="1"/>
      </font>
    </ndxf>
  </rcc>
  <rcc rId="15297" sId="3" odxf="1" dxf="1">
    <nc r="M276">
      <v>0.5</v>
    </nc>
    <odxf>
      <font>
        <sz val="10"/>
        <color auto="1"/>
      </font>
    </odxf>
    <ndxf>
      <font>
        <sz val="10"/>
        <color auto="1"/>
      </font>
    </ndxf>
  </rcc>
  <rcc rId="15298" sId="3" odxf="1" dxf="1">
    <nc r="N276">
      <v>0.5</v>
    </nc>
    <odxf>
      <font>
        <sz val="10"/>
        <color auto="1"/>
      </font>
    </odxf>
    <ndxf>
      <font>
        <sz val="10"/>
        <color auto="1"/>
      </font>
    </ndxf>
  </rcc>
  <rcc rId="15299" sId="3" odxf="1" dxf="1">
    <nc r="O276">
      <v>0.5</v>
    </nc>
    <odxf>
      <font>
        <sz val="10"/>
        <color auto="1"/>
      </font>
    </odxf>
    <ndxf>
      <font>
        <sz val="10"/>
        <color auto="1"/>
      </font>
    </ndxf>
  </rcc>
  <rcc rId="15300" sId="3" odxf="1" dxf="1">
    <nc r="P276">
      <v>0.5</v>
    </nc>
    <odxf>
      <font>
        <sz val="10"/>
        <color auto="1"/>
      </font>
    </odxf>
    <ndxf>
      <font>
        <sz val="10"/>
        <color auto="1"/>
      </font>
    </ndxf>
  </rcc>
  <rcc rId="15301" sId="3" odxf="1" dxf="1">
    <nc r="Q276">
      <v>0.5</v>
    </nc>
    <odxf>
      <font>
        <sz val="10"/>
        <color auto="1"/>
      </font>
    </odxf>
    <ndxf>
      <font>
        <sz val="10"/>
        <color auto="1"/>
      </font>
    </ndxf>
  </rcc>
  <rcc rId="15302" sId="3" odxf="1" dxf="1">
    <nc r="R276">
      <v>0.5</v>
    </nc>
    <odxf>
      <font>
        <sz val="10"/>
        <color auto="1"/>
      </font>
    </odxf>
    <ndxf>
      <font>
        <sz val="10"/>
        <color auto="1"/>
      </font>
    </ndxf>
  </rcc>
  <rcc rId="15303" sId="3" odxf="1" dxf="1">
    <nc r="S276">
      <v>0.5</v>
    </nc>
    <odxf>
      <font>
        <sz val="10"/>
        <color auto="1"/>
      </font>
    </odxf>
    <ndxf>
      <font>
        <sz val="10"/>
        <color auto="1"/>
      </font>
    </ndxf>
  </rcc>
  <rcc rId="15304" sId="3" odxf="1" dxf="1">
    <nc r="T276">
      <v>0.5</v>
    </nc>
    <odxf>
      <font>
        <sz val="10"/>
        <color auto="1"/>
      </font>
    </odxf>
    <ndxf>
      <font>
        <sz val="10"/>
        <color auto="1"/>
      </font>
    </ndxf>
  </rcc>
  <rcc rId="15305" sId="3" odxf="1" dxf="1">
    <nc r="U276">
      <v>0.5</v>
    </nc>
    <odxf>
      <font>
        <sz val="10"/>
        <color auto="1"/>
      </font>
    </odxf>
    <ndxf>
      <font>
        <sz val="10"/>
        <color auto="1"/>
      </font>
    </ndxf>
  </rcc>
  <rcc rId="15306" sId="3" odxf="1" dxf="1">
    <nc r="V276">
      <v>0.5</v>
    </nc>
    <odxf>
      <font>
        <sz val="10"/>
        <color auto="1"/>
      </font>
    </odxf>
    <ndxf>
      <font>
        <sz val="10"/>
        <color auto="1"/>
      </font>
    </ndxf>
  </rcc>
  <rcc rId="15307" sId="3" odxf="1" dxf="1">
    <nc r="W276">
      <v>0.5</v>
    </nc>
    <odxf>
      <font>
        <sz val="10"/>
        <color auto="1"/>
      </font>
    </odxf>
    <ndxf>
      <font>
        <sz val="10"/>
        <color auto="1"/>
      </font>
    </ndxf>
  </rcc>
  <rcc rId="15308" sId="3" odxf="1" dxf="1">
    <nc r="X276">
      <v>0.5</v>
    </nc>
    <odxf>
      <font>
        <sz val="10"/>
        <color auto="1"/>
      </font>
    </odxf>
    <ndxf>
      <font>
        <sz val="10"/>
        <color auto="1"/>
      </font>
    </ndxf>
  </rcc>
  <rcc rId="15309" sId="3" odxf="1" dxf="1">
    <nc r="Y276">
      <v>0.5</v>
    </nc>
    <odxf>
      <font>
        <sz val="10"/>
        <color auto="1"/>
      </font>
    </odxf>
    <ndxf>
      <font>
        <sz val="10"/>
        <color auto="1"/>
      </font>
    </ndxf>
  </rcc>
  <rcc rId="15310" sId="3" odxf="1" dxf="1">
    <nc r="Z276">
      <v>0.5</v>
    </nc>
    <odxf>
      <font>
        <sz val="10"/>
        <color auto="1"/>
      </font>
    </odxf>
    <ndxf>
      <font>
        <sz val="10"/>
        <color auto="1"/>
      </font>
    </ndxf>
  </rcc>
  <rcc rId="15311" sId="3" odxf="1" dxf="1">
    <nc r="AA276">
      <v>0.5</v>
    </nc>
    <odxf>
      <font>
        <sz val="10"/>
        <color auto="1"/>
      </font>
    </odxf>
    <ndxf>
      <font>
        <sz val="10"/>
        <color auto="1"/>
      </font>
    </ndxf>
  </rcc>
  <rcc rId="15312" sId="3" odxf="1" dxf="1">
    <nc r="AB276">
      <v>0.5</v>
    </nc>
    <odxf>
      <font>
        <sz val="10"/>
        <color auto="1"/>
      </font>
    </odxf>
    <ndxf>
      <font>
        <sz val="10"/>
        <color auto="1"/>
      </font>
    </ndxf>
  </rcc>
  <rcc rId="15313" sId="3" odxf="1" dxf="1">
    <nc r="AC276">
      <v>0.5</v>
    </nc>
    <odxf>
      <font>
        <sz val="10"/>
        <color auto="1"/>
      </font>
    </odxf>
    <ndxf>
      <font>
        <sz val="10"/>
        <color auto="1"/>
      </font>
    </ndxf>
  </rcc>
  <rcc rId="15314" sId="3" odxf="1" dxf="1">
    <nc r="AD276">
      <v>0</v>
    </nc>
    <odxf>
      <font>
        <sz val="10"/>
        <color auto="1"/>
      </font>
    </odxf>
    <ndxf>
      <font>
        <sz val="10"/>
        <color auto="1"/>
      </font>
    </ndxf>
  </rcc>
  <rcc rId="15315" sId="3" odxf="1" dxf="1">
    <nc r="AE276">
      <v>0.5</v>
    </nc>
    <odxf>
      <font>
        <sz val="10"/>
        <color auto="1"/>
      </font>
    </odxf>
    <ndxf>
      <font>
        <sz val="10"/>
        <color auto="1"/>
      </font>
    </ndxf>
  </rcc>
  <rcc rId="15316" sId="3" odxf="1" dxf="1">
    <nc r="AF276">
      <v>0.5</v>
    </nc>
    <odxf>
      <font>
        <sz val="10"/>
        <color auto="1"/>
      </font>
    </odxf>
    <ndxf>
      <font>
        <sz val="10"/>
        <color auto="1"/>
      </font>
    </ndxf>
  </rcc>
  <rcc rId="15317" sId="3" odxf="1" dxf="1">
    <nc r="AG276">
      <v>0.5</v>
    </nc>
    <odxf>
      <font>
        <sz val="10"/>
        <color auto="1"/>
      </font>
    </odxf>
    <ndxf>
      <font>
        <sz val="10"/>
        <color auto="1"/>
      </font>
    </ndxf>
  </rcc>
  <rcc rId="15318" sId="3" odxf="1" dxf="1">
    <nc r="AH276">
      <v>0.5</v>
    </nc>
    <odxf>
      <font>
        <sz val="10"/>
        <color auto="1"/>
      </font>
    </odxf>
    <ndxf>
      <font>
        <sz val="10"/>
        <color auto="1"/>
      </font>
    </ndxf>
  </rcc>
  <rcc rId="15319" sId="3" odxf="1" dxf="1">
    <nc r="AI276">
      <v>0.5</v>
    </nc>
    <odxf>
      <font>
        <sz val="10"/>
        <color auto="1"/>
      </font>
    </odxf>
    <ndxf>
      <font>
        <sz val="10"/>
        <color auto="1"/>
      </font>
    </ndxf>
  </rcc>
  <rcc rId="15320" sId="3" odxf="1" dxf="1">
    <nc r="AJ276">
      <v>0.5</v>
    </nc>
    <odxf>
      <font>
        <sz val="10"/>
        <color auto="1"/>
      </font>
    </odxf>
    <ndxf>
      <font>
        <sz val="10"/>
        <color auto="1"/>
      </font>
    </ndxf>
  </rcc>
  <rcc rId="15321" sId="3" odxf="1" dxf="1">
    <nc r="AK276">
      <v>0.5</v>
    </nc>
    <odxf>
      <font>
        <sz val="10"/>
        <color auto="1"/>
      </font>
    </odxf>
    <ndxf>
      <font>
        <sz val="10"/>
        <color auto="1"/>
      </font>
    </ndxf>
  </rcc>
  <rcc rId="15322" sId="3" odxf="1" dxf="1">
    <nc r="AL276">
      <v>0.5</v>
    </nc>
    <odxf>
      <font>
        <sz val="10"/>
        <color auto="1"/>
      </font>
    </odxf>
    <ndxf>
      <font>
        <sz val="10"/>
        <color auto="1"/>
      </font>
    </ndxf>
  </rcc>
  <rcc rId="15323" sId="3" odxf="1" dxf="1">
    <nc r="AM276">
      <v>0.5</v>
    </nc>
    <odxf>
      <font>
        <sz val="10"/>
        <color auto="1"/>
      </font>
    </odxf>
    <ndxf>
      <font>
        <sz val="10"/>
        <color auto="1"/>
      </font>
    </ndxf>
  </rcc>
  <rcc rId="15324" sId="3" odxf="1" dxf="1">
    <nc r="AN276">
      <v>0.5</v>
    </nc>
    <odxf>
      <font>
        <sz val="10"/>
        <color auto="1"/>
      </font>
    </odxf>
    <ndxf>
      <font>
        <sz val="10"/>
        <color auto="1"/>
      </font>
    </ndxf>
  </rcc>
  <rcc rId="15325" sId="3" odxf="1" dxf="1">
    <nc r="AO276">
      <v>0.5</v>
    </nc>
    <odxf>
      <font>
        <sz val="10"/>
        <color auto="1"/>
      </font>
    </odxf>
    <ndxf>
      <font>
        <sz val="10"/>
        <color auto="1"/>
      </font>
    </ndxf>
  </rcc>
  <rcc rId="15326" sId="3" odxf="1" dxf="1">
    <nc r="AP276">
      <v>0.5</v>
    </nc>
    <odxf>
      <font>
        <sz val="10"/>
        <color auto="1"/>
      </font>
    </odxf>
    <ndxf>
      <font>
        <sz val="10"/>
        <color auto="1"/>
      </font>
    </ndxf>
  </rcc>
  <rcc rId="15327" sId="3" odxf="1" dxf="1">
    <nc r="AQ276">
      <v>0.5</v>
    </nc>
    <odxf>
      <font>
        <sz val="10"/>
        <color auto="1"/>
      </font>
    </odxf>
    <ndxf>
      <font>
        <sz val="10"/>
        <color auto="1"/>
      </font>
    </ndxf>
  </rcc>
  <rcc rId="15328" sId="3" odxf="1" dxf="1">
    <nc r="AR276">
      <v>0.5</v>
    </nc>
    <odxf>
      <font>
        <sz val="10"/>
        <color auto="1"/>
      </font>
    </odxf>
    <ndxf>
      <font>
        <sz val="10"/>
        <color auto="1"/>
      </font>
    </ndxf>
  </rcc>
  <rcc rId="15329" sId="3" odxf="1" dxf="1">
    <nc r="AS276">
      <v>0.5</v>
    </nc>
    <odxf>
      <font>
        <sz val="10"/>
        <color auto="1"/>
      </font>
    </odxf>
    <ndxf>
      <font>
        <sz val="10"/>
        <color auto="1"/>
      </font>
    </ndxf>
  </rcc>
  <rcc rId="15330" sId="3" odxf="1" dxf="1">
    <nc r="AT276">
      <v>0.5</v>
    </nc>
    <odxf>
      <font>
        <sz val="10"/>
        <color auto="1"/>
      </font>
    </odxf>
    <ndxf>
      <font>
        <sz val="10"/>
        <color auto="1"/>
      </font>
    </ndxf>
  </rcc>
  <rcc rId="15331" sId="3" odxf="1" dxf="1">
    <nc r="AU276">
      <v>0.5</v>
    </nc>
    <odxf>
      <font>
        <sz val="10"/>
        <color auto="1"/>
      </font>
    </odxf>
    <ndxf>
      <font>
        <sz val="10"/>
        <color auto="1"/>
      </font>
    </ndxf>
  </rcc>
  <rcc rId="15332" sId="3" odxf="1" dxf="1">
    <nc r="AV276">
      <v>0.5</v>
    </nc>
    <odxf>
      <font>
        <sz val="10"/>
        <color auto="1"/>
      </font>
    </odxf>
    <ndxf>
      <font>
        <sz val="10"/>
        <color auto="1"/>
      </font>
    </ndxf>
  </rcc>
  <rcc rId="15333" sId="3" odxf="1" dxf="1">
    <nc r="AW276">
      <v>0.5</v>
    </nc>
    <odxf>
      <font>
        <sz val="10"/>
        <color auto="1"/>
      </font>
    </odxf>
    <ndxf>
      <font>
        <sz val="10"/>
        <color auto="1"/>
      </font>
    </ndxf>
  </rcc>
  <rcc rId="15334" sId="3" odxf="1" dxf="1">
    <nc r="AX276">
      <v>0.5</v>
    </nc>
    <odxf>
      <font>
        <sz val="10"/>
        <color auto="1"/>
      </font>
    </odxf>
    <ndxf>
      <font>
        <sz val="10"/>
        <color auto="1"/>
      </font>
    </ndxf>
  </rcc>
  <rcc rId="15335" sId="3" odxf="1" dxf="1">
    <nc r="AY276">
      <v>0.5</v>
    </nc>
    <odxf>
      <font>
        <sz val="10"/>
        <color auto="1"/>
      </font>
    </odxf>
    <ndxf>
      <font>
        <sz val="10"/>
        <color auto="1"/>
      </font>
    </ndxf>
  </rcc>
  <rcc rId="15336" sId="3" odxf="1" dxf="1">
    <nc r="AZ276">
      <v>0.5</v>
    </nc>
    <odxf>
      <font>
        <sz val="10"/>
        <color auto="1"/>
      </font>
    </odxf>
    <ndxf>
      <font>
        <sz val="10"/>
        <color auto="1"/>
      </font>
    </ndxf>
  </rcc>
  <rcc rId="15337" sId="3" odxf="1" dxf="1">
    <nc r="BA2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338" sId="3" odxf="1" dxf="1">
    <nc r="BB276">
      <v>0.5</v>
    </nc>
    <odxf>
      <font>
        <sz val="10"/>
        <color auto="1"/>
      </font>
    </odxf>
    <ndxf>
      <font>
        <sz val="10"/>
        <color auto="1"/>
      </font>
    </ndxf>
  </rcc>
  <rcc rId="15339" sId="3" odxf="1" dxf="1">
    <nc r="BC2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340" sId="3" odxf="1" dxf="1">
    <nc r="BD276">
      <v>0.5</v>
    </nc>
    <odxf>
      <font>
        <sz val="10"/>
        <color auto="1"/>
      </font>
    </odxf>
    <ndxf>
      <font>
        <sz val="10"/>
        <color auto="1"/>
      </font>
    </ndxf>
  </rcc>
  <rcc rId="15341" sId="3" odxf="1" dxf="1">
    <nc r="BE2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342" sId="3" odxf="1" dxf="1">
    <nc r="BF276">
      <v>0.5</v>
    </nc>
    <odxf>
      <font>
        <sz val="10"/>
        <color auto="1"/>
      </font>
    </odxf>
    <ndxf>
      <font>
        <sz val="10"/>
        <color auto="1"/>
      </font>
    </ndxf>
  </rcc>
  <rcc rId="15343" sId="3" odxf="1" dxf="1">
    <nc r="BG276">
      <v>0.5</v>
    </nc>
    <odxf>
      <font>
        <sz val="10"/>
        <color auto="1"/>
      </font>
    </odxf>
    <ndxf>
      <font>
        <sz val="10"/>
        <color auto="1"/>
      </font>
    </ndxf>
  </rcc>
  <rcc rId="15344" sId="3" odxf="1" dxf="1">
    <nc r="BH276">
      <v>0.5</v>
    </nc>
    <odxf>
      <font>
        <sz val="10"/>
        <color auto="1"/>
      </font>
    </odxf>
    <ndxf>
      <font>
        <sz val="10"/>
        <color auto="1"/>
      </font>
    </ndxf>
  </rcc>
  <rfmt sheetId="3" sqref="A276:XFD276" start="0" length="0">
    <dxf>
      <alignment vertical="center" wrapText="1"/>
    </dxf>
  </rfmt>
  <rcc rId="15345" sId="3" odxf="1" dxf="1">
    <oc r="A277" t="inlineStr">
      <is>
        <t>GENCO3</t>
      </is>
    </oc>
    <nc r="A277" t="inlineStr">
      <is>
        <t>GENCO2</t>
      </is>
    </nc>
    <odxf>
      <font>
        <sz val="10"/>
        <color auto="1"/>
      </font>
    </odxf>
    <ndxf>
      <font>
        <sz val="10"/>
        <color auto="1"/>
      </font>
    </ndxf>
  </rcc>
  <rcc rId="15346" sId="3" odxf="1" dxf="1">
    <oc r="B277" t="inlineStr">
      <is>
        <t>Bình Thuận</t>
      </is>
    </oc>
    <nc r="B277" t="inlineStr">
      <is>
        <t>Cần Thơ</t>
      </is>
    </nc>
    <odxf>
      <font>
        <sz val="10"/>
        <color auto="1"/>
      </font>
    </odxf>
    <ndxf>
      <font>
        <sz val="10"/>
        <color auto="1"/>
      </font>
    </ndxf>
  </rcc>
  <rfmt sheetId="3" sqref="C277" start="0" length="0">
    <dxf>
      <font>
        <sz val="10"/>
        <color auto="1"/>
      </font>
    </dxf>
  </rfmt>
  <rfmt sheetId="3" sqref="D277" start="0" length="0">
    <dxf>
      <font>
        <sz val="10"/>
        <color auto="1"/>
      </font>
    </dxf>
  </rfmt>
  <rcc rId="15347" sId="3" odxf="1" dxf="1">
    <oc r="E277" t="inlineStr">
      <is>
        <t>NMĐ VĨNH TÂN 2</t>
      </is>
    </oc>
    <nc r="E277" t="inlineStr">
      <is>
        <t>NĐ Ô MÔN</t>
      </is>
    </nc>
    <odxf>
      <font>
        <sz val="10"/>
        <color auto="1"/>
      </font>
    </odxf>
    <ndxf>
      <font>
        <sz val="10"/>
        <color auto="1"/>
      </font>
    </ndxf>
  </rcc>
  <rfmt sheetId="3" sqref="F277" start="0" length="0">
    <dxf>
      <font>
        <sz val="10"/>
        <color auto="1"/>
      </font>
    </dxf>
  </rfmt>
  <rcc rId="15348" sId="3" odxf="1" dxf="1">
    <nc r="G27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349" sId="3" odxf="1" dxf="1">
    <nc r="H277">
      <v>12</v>
    </nc>
    <odxf>
      <font>
        <sz val="10"/>
        <color auto="1"/>
      </font>
    </odxf>
    <ndxf>
      <font>
        <sz val="10"/>
        <color auto="1"/>
      </font>
    </ndxf>
  </rcc>
  <rfmt sheetId="3" sqref="I277" start="0" length="0">
    <dxf>
      <font>
        <sz val="10"/>
        <color auto="1"/>
      </font>
    </dxf>
  </rfmt>
  <rcc rId="15350" sId="3" odxf="1" dxf="1">
    <nc r="J277">
      <v>0</v>
    </nc>
    <odxf>
      <font>
        <sz val="10"/>
        <color auto="1"/>
      </font>
    </odxf>
    <ndxf>
      <font>
        <sz val="10"/>
        <color auto="1"/>
      </font>
    </ndxf>
  </rcc>
  <rcc rId="15351" sId="3" odxf="1" dxf="1">
    <nc r="K277">
      <v>0</v>
    </nc>
    <odxf>
      <font>
        <sz val="10"/>
        <color auto="1"/>
      </font>
    </odxf>
    <ndxf>
      <font>
        <sz val="10"/>
        <color auto="1"/>
      </font>
    </ndxf>
  </rcc>
  <rcc rId="15352" sId="3" odxf="1" dxf="1">
    <nc r="L277">
      <v>0</v>
    </nc>
    <odxf>
      <font>
        <sz val="10"/>
        <color auto="1"/>
      </font>
    </odxf>
    <ndxf>
      <font>
        <sz val="10"/>
        <color auto="1"/>
      </font>
    </ndxf>
  </rcc>
  <rcc rId="15353" sId="3" odxf="1" dxf="1">
    <nc r="M277">
      <v>0</v>
    </nc>
    <odxf>
      <font>
        <sz val="10"/>
        <color auto="1"/>
      </font>
    </odxf>
    <ndxf>
      <font>
        <sz val="10"/>
        <color auto="1"/>
      </font>
    </ndxf>
  </rcc>
  <rcc rId="15354" sId="3" odxf="1" dxf="1">
    <nc r="N277">
      <v>0</v>
    </nc>
    <odxf>
      <font>
        <sz val="10"/>
        <color auto="1"/>
      </font>
    </odxf>
    <ndxf>
      <font>
        <sz val="10"/>
        <color auto="1"/>
      </font>
    </ndxf>
  </rcc>
  <rcc rId="15355" sId="3" odxf="1" dxf="1">
    <nc r="O277">
      <v>-0.1</v>
    </nc>
    <odxf>
      <font>
        <sz val="10"/>
        <color auto="1"/>
      </font>
    </odxf>
    <ndxf>
      <font>
        <sz val="10"/>
        <color auto="1"/>
      </font>
    </ndxf>
  </rcc>
  <rcc rId="15356" sId="3" odxf="1" dxf="1">
    <nc r="P277">
      <v>-0.1</v>
    </nc>
    <odxf>
      <font>
        <sz val="10"/>
        <color auto="1"/>
      </font>
    </odxf>
    <ndxf>
      <font>
        <sz val="10"/>
        <color auto="1"/>
      </font>
    </ndxf>
  </rcc>
  <rcc rId="15357" sId="3" odxf="1" dxf="1">
    <nc r="Q277">
      <v>-0.1</v>
    </nc>
    <odxf>
      <font>
        <sz val="10"/>
        <color auto="1"/>
      </font>
    </odxf>
    <ndxf>
      <font>
        <sz val="10"/>
        <color auto="1"/>
      </font>
    </ndxf>
  </rcc>
  <rcc rId="15358" sId="3" odxf="1" dxf="1">
    <nc r="R277">
      <v>-0.1</v>
    </nc>
    <odxf>
      <font>
        <sz val="10"/>
        <color auto="1"/>
      </font>
    </odxf>
    <ndxf>
      <font>
        <sz val="10"/>
        <color auto="1"/>
      </font>
    </ndxf>
  </rcc>
  <rcc rId="15359" sId="3" odxf="1" dxf="1">
    <nc r="S277">
      <v>-0.1</v>
    </nc>
    <odxf>
      <font>
        <sz val="10"/>
        <color auto="1"/>
      </font>
    </odxf>
    <ndxf>
      <font>
        <sz val="10"/>
        <color auto="1"/>
      </font>
    </ndxf>
  </rcc>
  <rcc rId="15360" sId="3" odxf="1" dxf="1">
    <nc r="T277">
      <v>-0.1</v>
    </nc>
    <odxf>
      <font>
        <sz val="10"/>
        <color auto="1"/>
      </font>
    </odxf>
    <ndxf>
      <font>
        <sz val="10"/>
        <color auto="1"/>
      </font>
    </ndxf>
  </rcc>
  <rcc rId="15361" sId="3" odxf="1" dxf="1">
    <nc r="U277">
      <v>-0.1</v>
    </nc>
    <odxf>
      <font>
        <sz val="10"/>
        <color auto="1"/>
      </font>
    </odxf>
    <ndxf>
      <font>
        <sz val="10"/>
        <color auto="1"/>
      </font>
    </ndxf>
  </rcc>
  <rcc rId="15362" sId="3" odxf="1" dxf="1">
    <nc r="V277">
      <v>-0.1</v>
    </nc>
    <odxf>
      <font>
        <sz val="10"/>
        <color auto="1"/>
      </font>
    </odxf>
    <ndxf>
      <font>
        <sz val="10"/>
        <color auto="1"/>
      </font>
    </ndxf>
  </rcc>
  <rcc rId="15363" sId="3" odxf="1" dxf="1">
    <nc r="W277">
      <v>-0.1</v>
    </nc>
    <odxf>
      <font>
        <sz val="10"/>
        <color auto="1"/>
      </font>
    </odxf>
    <ndxf>
      <font>
        <sz val="10"/>
        <color auto="1"/>
      </font>
    </ndxf>
  </rcc>
  <rcc rId="15364" sId="3" odxf="1" dxf="1">
    <nc r="X277">
      <v>-0.1</v>
    </nc>
    <odxf>
      <font>
        <sz val="10"/>
        <color auto="1"/>
      </font>
    </odxf>
    <ndxf>
      <font>
        <sz val="10"/>
        <color auto="1"/>
      </font>
    </ndxf>
  </rcc>
  <rcc rId="15365" sId="3" odxf="1" dxf="1">
    <nc r="Y277">
      <v>-0.1</v>
    </nc>
    <odxf>
      <font>
        <sz val="10"/>
        <color auto="1"/>
      </font>
    </odxf>
    <ndxf>
      <font>
        <sz val="10"/>
        <color auto="1"/>
      </font>
    </ndxf>
  </rcc>
  <rcc rId="15366" sId="3" odxf="1" dxf="1">
    <nc r="Z277">
      <v>-0.1</v>
    </nc>
    <odxf>
      <font>
        <sz val="10"/>
        <color auto="1"/>
      </font>
    </odxf>
    <ndxf>
      <font>
        <sz val="10"/>
        <color auto="1"/>
      </font>
    </ndxf>
  </rcc>
  <rcc rId="15367" sId="3" odxf="1" dxf="1">
    <nc r="AA277">
      <v>0</v>
    </nc>
    <odxf>
      <font>
        <sz val="10"/>
        <color auto="1"/>
      </font>
    </odxf>
    <ndxf>
      <font>
        <sz val="10"/>
        <color auto="1"/>
      </font>
    </ndxf>
  </rcc>
  <rcc rId="15368" sId="3" odxf="1" dxf="1">
    <nc r="AB277">
      <v>0</v>
    </nc>
    <odxf>
      <font>
        <sz val="10"/>
        <color auto="1"/>
      </font>
    </odxf>
    <ndxf>
      <font>
        <sz val="10"/>
        <color auto="1"/>
      </font>
    </ndxf>
  </rcc>
  <rcc rId="15369" sId="3" odxf="1" dxf="1">
    <nc r="AC277">
      <v>0</v>
    </nc>
    <odxf>
      <font>
        <sz val="10"/>
        <color auto="1"/>
      </font>
    </odxf>
    <ndxf>
      <font>
        <sz val="10"/>
        <color auto="1"/>
      </font>
    </ndxf>
  </rcc>
  <rcc rId="15370" sId="3" odxf="1" dxf="1">
    <nc r="AD277">
      <v>-0.1</v>
    </nc>
    <odxf>
      <font>
        <sz val="10"/>
        <color auto="1"/>
      </font>
    </odxf>
    <ndxf>
      <font>
        <sz val="10"/>
        <color auto="1"/>
      </font>
    </ndxf>
  </rcc>
  <rcc rId="15371" sId="3" odxf="1" dxf="1">
    <nc r="AE277">
      <v>0</v>
    </nc>
    <odxf>
      <font>
        <sz val="10"/>
        <color auto="1"/>
      </font>
    </odxf>
    <ndxf>
      <font>
        <sz val="10"/>
        <color auto="1"/>
      </font>
    </ndxf>
  </rcc>
  <rcc rId="15372" sId="3" odxf="1" dxf="1">
    <nc r="AF277">
      <v>0</v>
    </nc>
    <odxf>
      <font>
        <sz val="10"/>
        <color auto="1"/>
      </font>
    </odxf>
    <ndxf>
      <font>
        <sz val="10"/>
        <color auto="1"/>
      </font>
    </ndxf>
  </rcc>
  <rcc rId="15373" sId="3" odxf="1" dxf="1">
    <nc r="AG277">
      <v>0</v>
    </nc>
    <odxf>
      <font>
        <sz val="10"/>
        <color auto="1"/>
      </font>
    </odxf>
    <ndxf>
      <font>
        <sz val="10"/>
        <color auto="1"/>
      </font>
    </ndxf>
  </rcc>
  <rcc rId="15374" sId="3" odxf="1" dxf="1">
    <nc r="AH277">
      <v>0</v>
    </nc>
    <odxf>
      <font>
        <sz val="10"/>
        <color auto="1"/>
      </font>
    </odxf>
    <ndxf>
      <font>
        <sz val="10"/>
        <color auto="1"/>
      </font>
    </ndxf>
  </rcc>
  <rcc rId="15375" sId="3" odxf="1" dxf="1">
    <nc r="AI277">
      <v>0</v>
    </nc>
    <odxf>
      <font>
        <sz val="10"/>
        <color auto="1"/>
      </font>
    </odxf>
    <ndxf>
      <font>
        <sz val="10"/>
        <color auto="1"/>
      </font>
    </ndxf>
  </rcc>
  <rcc rId="15376" sId="3" odxf="1" dxf="1">
    <nc r="AJ277">
      <v>0</v>
    </nc>
    <odxf>
      <font>
        <sz val="10"/>
        <color auto="1"/>
      </font>
    </odxf>
    <ndxf>
      <font>
        <sz val="10"/>
        <color auto="1"/>
      </font>
    </ndxf>
  </rcc>
  <rcc rId="15377" sId="3" odxf="1" dxf="1">
    <nc r="AK277">
      <v>0</v>
    </nc>
    <odxf>
      <font>
        <sz val="10"/>
        <color auto="1"/>
      </font>
    </odxf>
    <ndxf>
      <font>
        <sz val="10"/>
        <color auto="1"/>
      </font>
    </ndxf>
  </rcc>
  <rcc rId="15378" sId="3" odxf="1" dxf="1">
    <nc r="AL277">
      <v>0</v>
    </nc>
    <odxf>
      <font>
        <sz val="10"/>
        <color auto="1"/>
      </font>
    </odxf>
    <ndxf>
      <font>
        <sz val="10"/>
        <color auto="1"/>
      </font>
    </ndxf>
  </rcc>
  <rcc rId="15379" sId="3" odxf="1" dxf="1">
    <nc r="AM277">
      <v>0</v>
    </nc>
    <odxf>
      <font>
        <sz val="10"/>
        <color auto="1"/>
      </font>
    </odxf>
    <ndxf>
      <font>
        <sz val="10"/>
        <color auto="1"/>
      </font>
    </ndxf>
  </rcc>
  <rcc rId="15380" sId="3" odxf="1" dxf="1">
    <nc r="AN277">
      <v>0</v>
    </nc>
    <odxf>
      <font>
        <sz val="10"/>
        <color auto="1"/>
      </font>
    </odxf>
    <ndxf>
      <font>
        <sz val="10"/>
        <color auto="1"/>
      </font>
    </ndxf>
  </rcc>
  <rcc rId="15381" sId="3" odxf="1" dxf="1">
    <nc r="AO277">
      <v>0</v>
    </nc>
    <odxf>
      <font>
        <sz val="10"/>
        <color auto="1"/>
      </font>
    </odxf>
    <ndxf>
      <font>
        <sz val="10"/>
        <color auto="1"/>
      </font>
    </ndxf>
  </rcc>
  <rcc rId="15382" sId="3" odxf="1" dxf="1">
    <nc r="AP277">
      <v>0</v>
    </nc>
    <odxf>
      <font>
        <sz val="10"/>
        <color auto="1"/>
      </font>
    </odxf>
    <ndxf>
      <font>
        <sz val="10"/>
        <color auto="1"/>
      </font>
    </ndxf>
  </rcc>
  <rcc rId="15383" sId="3" odxf="1" dxf="1">
    <nc r="AQ277">
      <v>0</v>
    </nc>
    <odxf>
      <font>
        <sz val="10"/>
        <color auto="1"/>
      </font>
    </odxf>
    <ndxf>
      <font>
        <sz val="10"/>
        <color auto="1"/>
      </font>
    </ndxf>
  </rcc>
  <rcc rId="15384" sId="3" odxf="1" dxf="1">
    <nc r="AR277">
      <v>0</v>
    </nc>
    <odxf>
      <font>
        <sz val="10"/>
        <color auto="1"/>
      </font>
    </odxf>
    <ndxf>
      <font>
        <sz val="10"/>
        <color auto="1"/>
      </font>
    </ndxf>
  </rcc>
  <rcc rId="15385" sId="3" odxf="1" dxf="1">
    <nc r="AS277">
      <v>0</v>
    </nc>
    <odxf>
      <font>
        <sz val="10"/>
        <color auto="1"/>
      </font>
    </odxf>
    <ndxf>
      <font>
        <sz val="10"/>
        <color auto="1"/>
      </font>
    </ndxf>
  </rcc>
  <rcc rId="15386" sId="3" odxf="1" dxf="1">
    <nc r="AT277">
      <v>0</v>
    </nc>
    <odxf>
      <font>
        <sz val="10"/>
        <color auto="1"/>
      </font>
    </odxf>
    <ndxf>
      <font>
        <sz val="10"/>
        <color auto="1"/>
      </font>
    </ndxf>
  </rcc>
  <rcc rId="15387" sId="3" odxf="1" dxf="1">
    <nc r="AU277">
      <v>0</v>
    </nc>
    <odxf>
      <font>
        <sz val="10"/>
        <color auto="1"/>
      </font>
    </odxf>
    <ndxf>
      <font>
        <sz val="10"/>
        <color auto="1"/>
      </font>
    </ndxf>
  </rcc>
  <rcc rId="15388" sId="3" odxf="1" dxf="1">
    <nc r="AV277">
      <v>0</v>
    </nc>
    <odxf>
      <font>
        <sz val="10"/>
        <color auto="1"/>
      </font>
    </odxf>
    <ndxf>
      <font>
        <sz val="10"/>
        <color auto="1"/>
      </font>
    </ndxf>
  </rcc>
  <rcc rId="15389" sId="3" odxf="1" dxf="1">
    <nc r="AW277">
      <v>0</v>
    </nc>
    <odxf>
      <font>
        <sz val="10"/>
        <color auto="1"/>
      </font>
    </odxf>
    <ndxf>
      <font>
        <sz val="10"/>
        <color auto="1"/>
      </font>
    </ndxf>
  </rcc>
  <rcc rId="15390" sId="3" odxf="1" dxf="1">
    <nc r="AX277">
      <v>0</v>
    </nc>
    <odxf>
      <font>
        <sz val="10"/>
        <color auto="1"/>
      </font>
    </odxf>
    <ndxf>
      <font>
        <sz val="10"/>
        <color auto="1"/>
      </font>
    </ndxf>
  </rcc>
  <rcc rId="15391" sId="3" odxf="1" dxf="1">
    <nc r="AY277">
      <v>0</v>
    </nc>
    <odxf>
      <font>
        <sz val="10"/>
        <color auto="1"/>
      </font>
    </odxf>
    <ndxf>
      <font>
        <sz val="10"/>
        <color auto="1"/>
      </font>
    </ndxf>
  </rcc>
  <rcc rId="15392" sId="3" odxf="1" dxf="1">
    <nc r="AZ277">
      <v>0</v>
    </nc>
    <odxf>
      <font>
        <sz val="10"/>
        <color auto="1"/>
      </font>
    </odxf>
    <ndxf>
      <font>
        <sz val="10"/>
        <color auto="1"/>
      </font>
    </ndxf>
  </rcc>
  <rcc rId="15393" sId="3" odxf="1" dxf="1">
    <nc r="BA2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394" sId="3" odxf="1" dxf="1">
    <nc r="BB277">
      <v>0</v>
    </nc>
    <odxf>
      <font>
        <sz val="10"/>
        <color auto="1"/>
      </font>
    </odxf>
    <ndxf>
      <font>
        <sz val="10"/>
        <color auto="1"/>
      </font>
    </ndxf>
  </rcc>
  <rcc rId="15395" sId="3" odxf="1" dxf="1">
    <nc r="BC2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396" sId="3" odxf="1" dxf="1">
    <nc r="BD277">
      <v>0</v>
    </nc>
    <odxf>
      <font>
        <sz val="10"/>
        <color auto="1"/>
      </font>
    </odxf>
    <ndxf>
      <font>
        <sz val="10"/>
        <color auto="1"/>
      </font>
    </ndxf>
  </rcc>
  <rcc rId="15397" sId="3" odxf="1" dxf="1">
    <nc r="BE2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398" sId="3" odxf="1" dxf="1">
    <nc r="BF277">
      <v>0.5</v>
    </nc>
    <odxf>
      <font>
        <sz val="10"/>
        <color auto="1"/>
      </font>
    </odxf>
    <ndxf>
      <font>
        <sz val="10"/>
        <color auto="1"/>
      </font>
    </ndxf>
  </rcc>
  <rcc rId="15399" sId="3" odxf="1" dxf="1">
    <nc r="BG277">
      <v>0.5</v>
    </nc>
    <odxf>
      <font>
        <sz val="10"/>
        <color auto="1"/>
      </font>
    </odxf>
    <ndxf>
      <font>
        <sz val="10"/>
        <color auto="1"/>
      </font>
    </ndxf>
  </rcc>
  <rcc rId="15400" sId="3" odxf="1" dxf="1">
    <nc r="BH277">
      <v>0.5</v>
    </nc>
    <odxf>
      <font>
        <sz val="10"/>
        <color auto="1"/>
      </font>
    </odxf>
    <ndxf>
      <font>
        <sz val="10"/>
        <color auto="1"/>
      </font>
    </ndxf>
  </rcc>
  <rfmt sheetId="3" sqref="A277:XFD277" start="0" length="0">
    <dxf>
      <alignment vertical="center" wrapText="1"/>
    </dxf>
  </rfmt>
  <rcc rId="15401" sId="3" odxf="1" dxf="1">
    <oc r="A278" t="inlineStr">
      <is>
        <t>Ngoài EVN</t>
      </is>
    </oc>
    <nc r="A278" t="inlineStr">
      <is>
        <t>GENCO3</t>
      </is>
    </nc>
    <odxf>
      <font>
        <sz val="10"/>
        <color auto="1"/>
      </font>
    </odxf>
    <ndxf>
      <font>
        <sz val="10"/>
        <color auto="1"/>
      </font>
    </ndxf>
  </rcc>
  <rcc rId="15402" sId="3" odxf="1" dxf="1">
    <oc r="B278" t="inlineStr">
      <is>
        <t>Trà Vinh</t>
      </is>
    </oc>
    <nc r="B278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278" start="0" length="0">
    <dxf>
      <font>
        <sz val="10"/>
        <color auto="1"/>
      </font>
    </dxf>
  </rfmt>
  <rcc rId="15403" sId="3" odxf="1" dxf="1">
    <oc r="D278">
      <v>500</v>
    </oc>
    <nc r="D278">
      <v>220</v>
    </nc>
    <odxf>
      <font>
        <sz val="10"/>
        <color auto="1"/>
      </font>
    </odxf>
    <ndxf>
      <font>
        <sz val="10"/>
        <color auto="1"/>
      </font>
    </ndxf>
  </rcc>
  <rcc rId="15404" sId="3" odxf="1" dxf="1">
    <oc r="E278" t="inlineStr">
      <is>
        <t>NMĐ DUYÊN HẢI 2</t>
      </is>
    </oc>
    <nc r="E278" t="inlineStr">
      <is>
        <t>NMĐ VĨNH TÂN 2</t>
      </is>
    </nc>
    <odxf>
      <font>
        <sz val="10"/>
        <color auto="1"/>
      </font>
    </odxf>
    <ndxf>
      <font>
        <sz val="10"/>
        <color auto="1"/>
      </font>
    </ndxf>
  </rcc>
  <rfmt sheetId="3" sqref="F278" start="0" length="0">
    <dxf>
      <font>
        <sz val="10"/>
        <color auto="1"/>
      </font>
    </dxf>
  </rfmt>
  <rcc rId="15405" sId="3" odxf="1" dxf="1">
    <nc r="G27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406" sId="3" odxf="1" dxf="1">
    <nc r="H278">
      <v>23101.5</v>
    </nc>
    <odxf>
      <font>
        <sz val="10"/>
        <color auto="1"/>
      </font>
    </odxf>
    <ndxf>
      <font>
        <sz val="10"/>
        <color auto="1"/>
      </font>
    </ndxf>
  </rcc>
  <rfmt sheetId="3" sqref="I278" start="0" length="0">
    <dxf>
      <font>
        <sz val="10"/>
        <color auto="1"/>
      </font>
    </dxf>
  </rfmt>
  <rcc rId="15407" sId="3" odxf="1" dxf="1">
    <nc r="J278">
      <v>950.8</v>
    </nc>
    <odxf>
      <font>
        <sz val="10"/>
        <color auto="1"/>
      </font>
    </odxf>
    <ndxf>
      <font>
        <sz val="10"/>
        <color auto="1"/>
      </font>
    </ndxf>
  </rcc>
  <rcc rId="15408" sId="3" odxf="1" dxf="1">
    <nc r="K278">
      <v>951.2</v>
    </nc>
    <odxf>
      <font>
        <sz val="10"/>
        <color auto="1"/>
      </font>
    </odxf>
    <ndxf>
      <font>
        <sz val="10"/>
        <color auto="1"/>
      </font>
    </ndxf>
  </rcc>
  <rcc rId="15409" sId="3" odxf="1" dxf="1">
    <nc r="L278">
      <v>946.3</v>
    </nc>
    <odxf>
      <font>
        <sz val="10"/>
        <color auto="1"/>
      </font>
    </odxf>
    <ndxf>
      <font>
        <sz val="10"/>
        <color auto="1"/>
      </font>
    </ndxf>
  </rcc>
  <rcc rId="15410" sId="3" odxf="1" dxf="1">
    <nc r="M278">
      <v>938.2</v>
    </nc>
    <odxf>
      <font>
        <sz val="10"/>
        <color auto="1"/>
      </font>
    </odxf>
    <ndxf>
      <font>
        <sz val="10"/>
        <color auto="1"/>
      </font>
    </ndxf>
  </rcc>
  <rcc rId="15411" sId="3" odxf="1" dxf="1">
    <nc r="N278">
      <v>936.7</v>
    </nc>
    <odxf>
      <font>
        <sz val="10"/>
        <color auto="1"/>
      </font>
    </odxf>
    <ndxf>
      <font>
        <sz val="10"/>
        <color auto="1"/>
      </font>
    </ndxf>
  </rcc>
  <rcc rId="15412" sId="3" odxf="1" dxf="1">
    <nc r="O278">
      <v>940.8</v>
    </nc>
    <odxf>
      <font>
        <sz val="10"/>
        <color auto="1"/>
      </font>
    </odxf>
    <ndxf>
      <font>
        <sz val="10"/>
        <color auto="1"/>
      </font>
    </ndxf>
  </rcc>
  <rcc rId="15413" sId="3" odxf="1" dxf="1">
    <nc r="P278">
      <v>942.2</v>
    </nc>
    <odxf>
      <font>
        <sz val="10"/>
        <color auto="1"/>
      </font>
    </odxf>
    <ndxf>
      <font>
        <sz val="10"/>
        <color auto="1"/>
      </font>
    </ndxf>
  </rcc>
  <rcc rId="15414" sId="3" odxf="1" dxf="1">
    <nc r="Q278">
      <v>938.1</v>
    </nc>
    <odxf>
      <font>
        <sz val="10"/>
        <color auto="1"/>
      </font>
    </odxf>
    <ndxf>
      <font>
        <sz val="10"/>
        <color auto="1"/>
      </font>
    </ndxf>
  </rcc>
  <rcc rId="15415" sId="3" odxf="1" dxf="1">
    <nc r="R278">
      <v>935.8</v>
    </nc>
    <odxf>
      <font>
        <sz val="10"/>
        <color auto="1"/>
      </font>
    </odxf>
    <ndxf>
      <font>
        <sz val="10"/>
        <color auto="1"/>
      </font>
    </ndxf>
  </rcc>
  <rcc rId="15416" sId="3" odxf="1" dxf="1">
    <nc r="S278">
      <v>935.5</v>
    </nc>
    <odxf>
      <font>
        <sz val="10"/>
        <color auto="1"/>
      </font>
    </odxf>
    <ndxf>
      <font>
        <sz val="10"/>
        <color auto="1"/>
      </font>
    </ndxf>
  </rcc>
  <rcc rId="15417" sId="3" odxf="1" dxf="1">
    <nc r="T278">
      <v>942.7</v>
    </nc>
    <odxf>
      <font>
        <sz val="10"/>
        <color auto="1"/>
      </font>
    </odxf>
    <ndxf>
      <font>
        <sz val="10"/>
        <color auto="1"/>
      </font>
    </ndxf>
  </rcc>
  <rcc rId="15418" sId="3" odxf="1" dxf="1">
    <nc r="U278">
      <v>954</v>
    </nc>
    <odxf>
      <font>
        <sz val="10"/>
        <color auto="1"/>
      </font>
    </odxf>
    <ndxf>
      <font>
        <sz val="10"/>
        <color auto="1"/>
      </font>
    </ndxf>
  </rcc>
  <rcc rId="15419" sId="3" odxf="1" dxf="1">
    <nc r="V278">
      <v>952</v>
    </nc>
    <odxf>
      <font>
        <sz val="10"/>
        <color auto="1"/>
      </font>
    </odxf>
    <ndxf>
      <font>
        <sz val="10"/>
        <color auto="1"/>
      </font>
    </ndxf>
  </rcc>
  <rcc rId="15420" sId="3" odxf="1" dxf="1">
    <nc r="W278">
      <v>953.4</v>
    </nc>
    <odxf>
      <font>
        <sz val="10"/>
        <color auto="1"/>
      </font>
    </odxf>
    <ndxf>
      <font>
        <sz val="10"/>
        <color auto="1"/>
      </font>
    </ndxf>
  </rcc>
  <rcc rId="15421" sId="3" odxf="1" dxf="1">
    <nc r="X278">
      <v>954.6</v>
    </nc>
    <odxf>
      <font>
        <sz val="10"/>
        <color auto="1"/>
      </font>
    </odxf>
    <ndxf>
      <font>
        <sz val="10"/>
        <color auto="1"/>
      </font>
    </ndxf>
  </rcc>
  <rcc rId="15422" sId="3" odxf="1" dxf="1">
    <nc r="Y278">
      <v>954.4</v>
    </nc>
    <odxf>
      <font>
        <sz val="10"/>
        <color auto="1"/>
      </font>
    </odxf>
    <ndxf>
      <font>
        <sz val="10"/>
        <color auto="1"/>
      </font>
    </ndxf>
  </rcc>
  <rcc rId="15423" sId="3" odxf="1" dxf="1">
    <nc r="Z278">
      <v>953.4</v>
    </nc>
    <odxf>
      <font>
        <sz val="10"/>
        <color auto="1"/>
      </font>
    </odxf>
    <ndxf>
      <font>
        <sz val="10"/>
        <color auto="1"/>
      </font>
    </ndxf>
  </rcc>
  <rcc rId="15424" sId="3" odxf="1" dxf="1">
    <nc r="AA278">
      <v>953.3</v>
    </nc>
    <odxf>
      <font>
        <sz val="10"/>
        <color auto="1"/>
      </font>
    </odxf>
    <ndxf>
      <font>
        <sz val="10"/>
        <color auto="1"/>
      </font>
    </ndxf>
  </rcc>
  <rcc rId="15425" sId="3" odxf="1" dxf="1">
    <nc r="AB278">
      <v>947.5</v>
    </nc>
    <odxf>
      <font>
        <sz val="10"/>
        <color auto="1"/>
      </font>
    </odxf>
    <ndxf>
      <font>
        <sz val="10"/>
        <color auto="1"/>
      </font>
    </ndxf>
  </rcc>
  <rcc rId="15426" sId="3" odxf="1" dxf="1">
    <nc r="AC278">
      <v>954.3</v>
    </nc>
    <odxf>
      <font>
        <sz val="10"/>
        <color auto="1"/>
      </font>
    </odxf>
    <ndxf>
      <font>
        <sz val="10"/>
        <color auto="1"/>
      </font>
    </ndxf>
  </rcc>
  <rcc rId="15427" sId="3" odxf="1" dxf="1">
    <nc r="AD278">
      <v>960.9</v>
    </nc>
    <odxf>
      <font>
        <sz val="10"/>
        <color auto="1"/>
      </font>
    </odxf>
    <ndxf>
      <font>
        <sz val="10"/>
        <color auto="1"/>
      </font>
    </ndxf>
  </rcc>
  <rcc rId="15428" sId="3" odxf="1" dxf="1">
    <nc r="AE278">
      <v>953.3</v>
    </nc>
    <odxf>
      <font>
        <sz val="10"/>
        <color auto="1"/>
      </font>
    </odxf>
    <ndxf>
      <font>
        <sz val="10"/>
        <color auto="1"/>
      </font>
    </ndxf>
  </rcc>
  <rcc rId="15429" sId="3" odxf="1" dxf="1">
    <nc r="AF278">
      <v>952.1</v>
    </nc>
    <odxf>
      <font>
        <sz val="10"/>
        <color auto="1"/>
      </font>
    </odxf>
    <ndxf>
      <font>
        <sz val="10"/>
        <color auto="1"/>
      </font>
    </ndxf>
  </rcc>
  <rcc rId="15430" sId="3" odxf="1" dxf="1">
    <nc r="AG278">
      <v>955</v>
    </nc>
    <odxf>
      <font>
        <sz val="10"/>
        <color auto="1"/>
      </font>
    </odxf>
    <ndxf>
      <font>
        <sz val="10"/>
        <color auto="1"/>
      </font>
    </ndxf>
  </rcc>
  <rcc rId="15431" sId="3" odxf="1" dxf="1">
    <nc r="AH278">
      <v>953.9</v>
    </nc>
    <odxf>
      <font>
        <sz val="10"/>
        <color auto="1"/>
      </font>
    </odxf>
    <ndxf>
      <font>
        <sz val="10"/>
        <color auto="1"/>
      </font>
    </ndxf>
  </rcc>
  <rcc rId="15432" sId="3" odxf="1" dxf="1">
    <nc r="AI278">
      <v>950.3</v>
    </nc>
    <odxf>
      <font>
        <sz val="10"/>
        <color auto="1"/>
      </font>
    </odxf>
    <ndxf>
      <font>
        <sz val="10"/>
        <color auto="1"/>
      </font>
    </ndxf>
  </rcc>
  <rcc rId="15433" sId="3" odxf="1" dxf="1">
    <nc r="AJ278">
      <v>950.4</v>
    </nc>
    <odxf>
      <font>
        <sz val="10"/>
        <color auto="1"/>
      </font>
    </odxf>
    <ndxf>
      <font>
        <sz val="10"/>
        <color auto="1"/>
      </font>
    </ndxf>
  </rcc>
  <rcc rId="15434" sId="3" odxf="1" dxf="1">
    <nc r="AK278">
      <v>945.6</v>
    </nc>
    <odxf>
      <font>
        <sz val="10"/>
        <color auto="1"/>
      </font>
    </odxf>
    <ndxf>
      <font>
        <sz val="10"/>
        <color auto="1"/>
      </font>
    </ndxf>
  </rcc>
  <rcc rId="15435" sId="3" odxf="1" dxf="1">
    <nc r="AL278">
      <v>948.5</v>
    </nc>
    <odxf>
      <font>
        <sz val="10"/>
        <color auto="1"/>
      </font>
    </odxf>
    <ndxf>
      <font>
        <sz val="10"/>
        <color auto="1"/>
      </font>
    </ndxf>
  </rcc>
  <rcc rId="15436" sId="3" odxf="1" dxf="1">
    <nc r="AM278">
      <v>950.9</v>
    </nc>
    <odxf>
      <font>
        <sz val="10"/>
        <color auto="1"/>
      </font>
    </odxf>
    <ndxf>
      <font>
        <sz val="10"/>
        <color auto="1"/>
      </font>
    </ndxf>
  </rcc>
  <rcc rId="15437" sId="3" odxf="1" dxf="1">
    <nc r="AN278">
      <v>951.9</v>
    </nc>
    <odxf>
      <font>
        <sz val="10"/>
        <color auto="1"/>
      </font>
    </odxf>
    <ndxf>
      <font>
        <sz val="10"/>
        <color auto="1"/>
      </font>
    </ndxf>
  </rcc>
  <rcc rId="15438" sId="3" odxf="1" dxf="1">
    <nc r="AO278">
      <v>947.4</v>
    </nc>
    <odxf>
      <font>
        <sz val="10"/>
        <color auto="1"/>
      </font>
    </odxf>
    <ndxf>
      <font>
        <sz val="10"/>
        <color auto="1"/>
      </font>
    </ndxf>
  </rcc>
  <rcc rId="15439" sId="3" odxf="1" dxf="1">
    <nc r="AP278">
      <v>948.7</v>
    </nc>
    <odxf>
      <font>
        <sz val="10"/>
        <color auto="1"/>
      </font>
    </odxf>
    <ndxf>
      <font>
        <sz val="10"/>
        <color auto="1"/>
      </font>
    </ndxf>
  </rcc>
  <rcc rId="15440" sId="3" odxf="1" dxf="1">
    <nc r="AQ278">
      <v>949.7</v>
    </nc>
    <odxf>
      <font>
        <sz val="10"/>
        <color auto="1"/>
      </font>
    </odxf>
    <ndxf>
      <font>
        <sz val="10"/>
        <color auto="1"/>
      </font>
    </ndxf>
  </rcc>
  <rcc rId="15441" sId="3" odxf="1" dxf="1">
    <nc r="AR278">
      <v>1099.3</v>
    </nc>
    <odxf>
      <font>
        <sz val="10"/>
        <color auto="1"/>
      </font>
    </odxf>
    <ndxf>
      <font>
        <sz val="10"/>
        <color auto="1"/>
      </font>
    </ndxf>
  </rcc>
  <rcc rId="15442" sId="3" odxf="1" dxf="1">
    <nc r="AS278">
      <v>1116.0999999999999</v>
    </nc>
    <odxf>
      <font>
        <sz val="10"/>
        <color auto="1"/>
      </font>
    </odxf>
    <ndxf>
      <font>
        <sz val="10"/>
        <color auto="1"/>
      </font>
    </ndxf>
  </rcc>
  <rcc rId="15443" sId="3" odxf="1" dxf="1">
    <nc r="AT278">
      <v>1115.2</v>
    </nc>
    <odxf>
      <font>
        <sz val="10"/>
        <color auto="1"/>
      </font>
    </odxf>
    <ndxf>
      <font>
        <sz val="10"/>
        <color auto="1"/>
      </font>
    </ndxf>
  </rcc>
  <rcc rId="15444" sId="3" odxf="1" dxf="1">
    <nc r="AU278">
      <v>1073.0999999999999</v>
    </nc>
    <odxf>
      <font>
        <sz val="10"/>
        <color auto="1"/>
      </font>
    </odxf>
    <ndxf>
      <font>
        <sz val="10"/>
        <color auto="1"/>
      </font>
    </ndxf>
  </rcc>
  <rcc rId="15445" sId="3" odxf="1" dxf="1">
    <nc r="AV278">
      <v>1075.9000000000001</v>
    </nc>
    <odxf>
      <font>
        <sz val="10"/>
        <color auto="1"/>
      </font>
    </odxf>
    <ndxf>
      <font>
        <sz val="10"/>
        <color auto="1"/>
      </font>
    </ndxf>
  </rcc>
  <rcc rId="15446" sId="3" odxf="1" dxf="1">
    <nc r="AW278">
      <v>950.9</v>
    </nc>
    <odxf>
      <font>
        <sz val="10"/>
        <color auto="1"/>
      </font>
    </odxf>
    <ndxf>
      <font>
        <sz val="10"/>
        <color auto="1"/>
      </font>
    </ndxf>
  </rcc>
  <rcc rId="15447" sId="3" odxf="1" dxf="1">
    <nc r="AX278">
      <v>955.4</v>
    </nc>
    <odxf>
      <font>
        <sz val="10"/>
        <color auto="1"/>
      </font>
    </odxf>
    <ndxf>
      <font>
        <sz val="10"/>
        <color auto="1"/>
      </font>
    </ndxf>
  </rcc>
  <rcc rId="15448" sId="3" odxf="1" dxf="1">
    <nc r="AY278">
      <v>952.1</v>
    </nc>
    <odxf>
      <font>
        <sz val="10"/>
        <color auto="1"/>
      </font>
    </odxf>
    <ndxf>
      <font>
        <sz val="10"/>
        <color auto="1"/>
      </font>
    </ndxf>
  </rcc>
  <rcc rId="15449" sId="3" odxf="1" dxf="1">
    <nc r="AZ278">
      <v>949.5</v>
    </nc>
    <odxf>
      <font>
        <sz val="10"/>
        <color auto="1"/>
      </font>
    </odxf>
    <ndxf>
      <font>
        <sz val="10"/>
        <color auto="1"/>
      </font>
    </ndxf>
  </rcc>
  <rcc rId="15450" sId="3" odxf="1" dxf="1">
    <nc r="BA2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451" sId="3" odxf="1" dxf="1">
    <nc r="BB278">
      <v>953.3</v>
    </nc>
    <odxf>
      <font>
        <sz val="10"/>
        <color auto="1"/>
      </font>
    </odxf>
    <ndxf>
      <font>
        <sz val="10"/>
        <color auto="1"/>
      </font>
    </ndxf>
  </rcc>
  <rcc rId="15452" sId="3" odxf="1" dxf="1">
    <nc r="BC2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453" sId="3" odxf="1" dxf="1">
    <nc r="BD278">
      <v>953.5</v>
    </nc>
    <odxf>
      <font>
        <sz val="10"/>
        <color auto="1"/>
      </font>
    </odxf>
    <ndxf>
      <font>
        <sz val="10"/>
        <color auto="1"/>
      </font>
    </ndxf>
  </rcc>
  <rcc rId="15454" sId="3" odxf="1" dxf="1">
    <nc r="BE2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455" sId="3" odxf="1" dxf="1">
    <nc r="BF278">
      <v>963.9</v>
    </nc>
    <odxf>
      <font>
        <sz val="10"/>
        <color auto="1"/>
      </font>
    </odxf>
    <ndxf>
      <font>
        <sz val="10"/>
        <color auto="1"/>
      </font>
    </ndxf>
  </rcc>
  <rcc rId="15456" sId="3" odxf="1" dxf="1">
    <nc r="BG278">
      <v>1119.3</v>
    </nc>
    <odxf>
      <font>
        <sz val="10"/>
        <color auto="1"/>
      </font>
    </odxf>
    <ndxf>
      <font>
        <sz val="10"/>
        <color auto="1"/>
      </font>
    </ndxf>
  </rcc>
  <rcc rId="15457" sId="3" odxf="1" dxf="1">
    <nc r="BH278">
      <v>934.8</v>
    </nc>
    <odxf>
      <font>
        <sz val="10"/>
        <color auto="1"/>
      </font>
    </odxf>
    <ndxf>
      <font>
        <sz val="10"/>
        <color auto="1"/>
      </font>
    </ndxf>
  </rcc>
  <rfmt sheetId="3" sqref="A278:XFD278" start="0" length="0">
    <dxf>
      <alignment vertical="center" wrapText="1"/>
    </dxf>
  </rfmt>
  <rcc rId="15458" sId="3" odxf="1" dxf="1">
    <oc r="A279" t="inlineStr">
      <is>
        <t>Ngoài EVN</t>
      </is>
    </oc>
    <nc r="A279" t="inlineStr">
      <is>
        <t>GENCO3</t>
      </is>
    </nc>
    <odxf>
      <font>
        <sz val="10"/>
        <color auto="1"/>
      </font>
    </odxf>
    <ndxf>
      <font>
        <sz val="10"/>
        <color auto="1"/>
      </font>
    </ndxf>
  </rcc>
  <rcc rId="15459" sId="3" odxf="1" dxf="1">
    <oc r="B279" t="inlineStr">
      <is>
        <t>Trà Vinh</t>
      </is>
    </oc>
    <nc r="B279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279" start="0" length="0">
    <dxf>
      <font>
        <sz val="10"/>
        <color auto="1"/>
      </font>
    </dxf>
  </rfmt>
  <rcc rId="15460" sId="3" odxf="1" dxf="1">
    <oc r="D279">
      <v>500</v>
    </oc>
    <nc r="D279">
      <v>220</v>
    </nc>
    <odxf>
      <font>
        <sz val="10"/>
        <color auto="1"/>
      </font>
    </odxf>
    <ndxf>
      <font>
        <sz val="10"/>
        <color auto="1"/>
      </font>
    </ndxf>
  </rcc>
  <rcc rId="15461" sId="3" odxf="1" dxf="1">
    <oc r="E279" t="inlineStr">
      <is>
        <t>NMĐ DUYÊN HẢI 2</t>
      </is>
    </oc>
    <nc r="E279" t="inlineStr">
      <is>
        <t>NMĐ VĨNH TÂN 2</t>
      </is>
    </nc>
    <odxf>
      <font>
        <sz val="10"/>
        <color auto="1"/>
      </font>
    </odxf>
    <ndxf>
      <font>
        <sz val="10"/>
        <color auto="1"/>
      </font>
    </ndxf>
  </rcc>
  <rfmt sheetId="3" sqref="F279" start="0" length="0">
    <dxf>
      <font>
        <sz val="10"/>
        <color auto="1"/>
      </font>
    </dxf>
  </rfmt>
  <rcc rId="15462" sId="3" odxf="1" dxf="1">
    <nc r="G27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463" sId="3" odxf="1" dxf="1">
    <nc r="H279">
      <v>23101.5</v>
    </nc>
    <odxf>
      <font>
        <sz val="10"/>
        <color auto="1"/>
      </font>
    </odxf>
    <ndxf>
      <font>
        <sz val="10"/>
        <color auto="1"/>
      </font>
    </ndxf>
  </rcc>
  <rfmt sheetId="3" sqref="I279" start="0" length="0">
    <dxf>
      <font>
        <sz val="10"/>
        <color auto="1"/>
      </font>
    </dxf>
  </rfmt>
  <rcc rId="15464" sId="3" odxf="1" dxf="1">
    <nc r="J279">
      <v>0</v>
    </nc>
    <odxf>
      <font>
        <sz val="10"/>
        <color auto="1"/>
      </font>
    </odxf>
    <ndxf>
      <font>
        <sz val="10"/>
        <color auto="1"/>
      </font>
    </ndxf>
  </rcc>
  <rcc rId="15465" sId="3" odxf="1" dxf="1">
    <nc r="K279">
      <v>0</v>
    </nc>
    <odxf>
      <font>
        <sz val="10"/>
        <color auto="1"/>
      </font>
    </odxf>
    <ndxf>
      <font>
        <sz val="10"/>
        <color auto="1"/>
      </font>
    </ndxf>
  </rcc>
  <rcc rId="15466" sId="3" odxf="1" dxf="1">
    <nc r="L279">
      <v>0</v>
    </nc>
    <odxf>
      <font>
        <sz val="10"/>
        <color auto="1"/>
      </font>
    </odxf>
    <ndxf>
      <font>
        <sz val="10"/>
        <color auto="1"/>
      </font>
    </ndxf>
  </rcc>
  <rcc rId="15467" sId="3" odxf="1" dxf="1">
    <nc r="M279">
      <v>0</v>
    </nc>
    <odxf>
      <font>
        <sz val="10"/>
        <color auto="1"/>
      </font>
    </odxf>
    <ndxf>
      <font>
        <sz val="10"/>
        <color auto="1"/>
      </font>
    </ndxf>
  </rcc>
  <rcc rId="15468" sId="3" odxf="1" dxf="1">
    <nc r="N279">
      <v>0</v>
    </nc>
    <odxf>
      <font>
        <sz val="10"/>
        <color auto="1"/>
      </font>
    </odxf>
    <ndxf>
      <font>
        <sz val="10"/>
        <color auto="1"/>
      </font>
    </ndxf>
  </rcc>
  <rcc rId="15469" sId="3" odxf="1" dxf="1">
    <nc r="O279">
      <v>-64.099999999999994</v>
    </nc>
    <odxf>
      <font>
        <sz val="10"/>
        <color auto="1"/>
      </font>
    </odxf>
    <ndxf>
      <font>
        <sz val="10"/>
        <color auto="1"/>
      </font>
    </ndxf>
  </rcc>
  <rcc rId="15470" sId="3" odxf="1" dxf="1">
    <nc r="P279">
      <v>-52.3</v>
    </nc>
    <odxf>
      <font>
        <sz val="10"/>
        <color auto="1"/>
      </font>
    </odxf>
    <ndxf>
      <font>
        <sz val="10"/>
        <color auto="1"/>
      </font>
    </ndxf>
  </rcc>
  <rcc rId="15471" sId="3" odxf="1" dxf="1">
    <nc r="Q279">
      <v>-64.5</v>
    </nc>
    <odxf>
      <font>
        <sz val="10"/>
        <color auto="1"/>
      </font>
    </odxf>
    <ndxf>
      <font>
        <sz val="10"/>
        <color auto="1"/>
      </font>
    </ndxf>
  </rcc>
  <rcc rId="15472" sId="3" odxf="1" dxf="1">
    <nc r="R279">
      <v>-58.7</v>
    </nc>
    <odxf>
      <font>
        <sz val="10"/>
        <color auto="1"/>
      </font>
    </odxf>
    <ndxf>
      <font>
        <sz val="10"/>
        <color auto="1"/>
      </font>
    </ndxf>
  </rcc>
  <rcc rId="15473" sId="3" odxf="1" dxf="1">
    <nc r="S279">
      <v>-56.4</v>
    </nc>
    <odxf>
      <font>
        <sz val="10"/>
        <color auto="1"/>
      </font>
    </odxf>
    <ndxf>
      <font>
        <sz val="10"/>
        <color auto="1"/>
      </font>
    </ndxf>
  </rcc>
  <rcc rId="15474" sId="3" odxf="1" dxf="1">
    <nc r="T279">
      <v>-43.3</v>
    </nc>
    <odxf>
      <font>
        <sz val="10"/>
        <color auto="1"/>
      </font>
    </odxf>
    <ndxf>
      <font>
        <sz val="10"/>
        <color auto="1"/>
      </font>
    </ndxf>
  </rcc>
  <rcc rId="15475" sId="3" odxf="1" dxf="1">
    <nc r="U279">
      <v>-35.799999999999997</v>
    </nc>
    <odxf>
      <font>
        <sz val="10"/>
        <color auto="1"/>
      </font>
    </odxf>
    <ndxf>
      <font>
        <sz val="10"/>
        <color auto="1"/>
      </font>
    </ndxf>
  </rcc>
  <rcc rId="15476" sId="3" odxf="1" dxf="1">
    <nc r="V279">
      <v>-23.6</v>
    </nc>
    <odxf>
      <font>
        <sz val="10"/>
        <color auto="1"/>
      </font>
    </odxf>
    <ndxf>
      <font>
        <sz val="10"/>
        <color auto="1"/>
      </font>
    </ndxf>
  </rcc>
  <rcc rId="15477" sId="3" odxf="1" dxf="1">
    <nc r="W279">
      <v>-39.4</v>
    </nc>
    <odxf>
      <font>
        <sz val="10"/>
        <color auto="1"/>
      </font>
    </odxf>
    <ndxf>
      <font>
        <sz val="10"/>
        <color auto="1"/>
      </font>
    </ndxf>
  </rcc>
  <rcc rId="15478" sId="3" odxf="1" dxf="1">
    <nc r="X279">
      <v>-3</v>
    </nc>
    <odxf>
      <font>
        <sz val="10"/>
        <color auto="1"/>
      </font>
    </odxf>
    <ndxf>
      <font>
        <sz val="10"/>
        <color auto="1"/>
      </font>
    </ndxf>
  </rcc>
  <rcc rId="15479" sId="3" odxf="1" dxf="1">
    <nc r="Y279">
      <v>58</v>
    </nc>
    <odxf>
      <font>
        <sz val="10"/>
        <color auto="1"/>
      </font>
    </odxf>
    <ndxf>
      <font>
        <sz val="10"/>
        <color auto="1"/>
      </font>
    </ndxf>
  </rcc>
  <rcc rId="15480" sId="3" odxf="1" dxf="1">
    <nc r="Z279">
      <v>57.3</v>
    </nc>
    <odxf>
      <font>
        <sz val="10"/>
        <color auto="1"/>
      </font>
    </odxf>
    <ndxf>
      <font>
        <sz val="10"/>
        <color auto="1"/>
      </font>
    </ndxf>
  </rcc>
  <rcc rId="15481" sId="3" odxf="1" dxf="1">
    <nc r="AA279">
      <v>0</v>
    </nc>
    <odxf>
      <font>
        <sz val="10"/>
        <color auto="1"/>
      </font>
    </odxf>
    <ndxf>
      <font>
        <sz val="10"/>
        <color auto="1"/>
      </font>
    </ndxf>
  </rcc>
  <rcc rId="15482" sId="3" odxf="1" dxf="1">
    <nc r="AB279">
      <v>0</v>
    </nc>
    <odxf>
      <font>
        <sz val="10"/>
        <color auto="1"/>
      </font>
    </odxf>
    <ndxf>
      <font>
        <sz val="10"/>
        <color auto="1"/>
      </font>
    </ndxf>
  </rcc>
  <rcc rId="15483" sId="3" odxf="1" dxf="1">
    <nc r="AC279">
      <v>0</v>
    </nc>
    <odxf>
      <font>
        <sz val="10"/>
        <color auto="1"/>
      </font>
    </odxf>
    <ndxf>
      <font>
        <sz val="10"/>
        <color auto="1"/>
      </font>
    </ndxf>
  </rcc>
  <rcc rId="15484" sId="3" odxf="1" dxf="1">
    <nc r="AD279">
      <v>43.7</v>
    </nc>
    <odxf>
      <font>
        <sz val="10"/>
        <color auto="1"/>
      </font>
    </odxf>
    <ndxf>
      <font>
        <sz val="10"/>
        <color auto="1"/>
      </font>
    </ndxf>
  </rcc>
  <rcc rId="15485" sId="3" odxf="1" dxf="1">
    <nc r="AE279">
      <v>0</v>
    </nc>
    <odxf>
      <font>
        <sz val="10"/>
        <color auto="1"/>
      </font>
    </odxf>
    <ndxf>
      <font>
        <sz val="10"/>
        <color auto="1"/>
      </font>
    </ndxf>
  </rcc>
  <rcc rId="15486" sId="3" odxf="1" dxf="1">
    <nc r="AF279">
      <v>0</v>
    </nc>
    <odxf>
      <font>
        <sz val="10"/>
        <color auto="1"/>
      </font>
    </odxf>
    <ndxf>
      <font>
        <sz val="10"/>
        <color auto="1"/>
      </font>
    </ndxf>
  </rcc>
  <rcc rId="15487" sId="3" odxf="1" dxf="1">
    <nc r="AG279">
      <v>0</v>
    </nc>
    <odxf>
      <font>
        <sz val="10"/>
        <color auto="1"/>
      </font>
    </odxf>
    <ndxf>
      <font>
        <sz val="10"/>
        <color auto="1"/>
      </font>
    </ndxf>
  </rcc>
  <rcc rId="15488" sId="3" odxf="1" dxf="1">
    <nc r="AH279">
      <v>0</v>
    </nc>
    <odxf>
      <font>
        <sz val="10"/>
        <color auto="1"/>
      </font>
    </odxf>
    <ndxf>
      <font>
        <sz val="10"/>
        <color auto="1"/>
      </font>
    </ndxf>
  </rcc>
  <rcc rId="15489" sId="3" odxf="1" dxf="1">
    <nc r="AI279">
      <v>0</v>
    </nc>
    <odxf>
      <font>
        <sz val="10"/>
        <color auto="1"/>
      </font>
    </odxf>
    <ndxf>
      <font>
        <sz val="10"/>
        <color auto="1"/>
      </font>
    </ndxf>
  </rcc>
  <rcc rId="15490" sId="3" odxf="1" dxf="1">
    <nc r="AJ279">
      <v>0</v>
    </nc>
    <odxf>
      <font>
        <sz val="10"/>
        <color auto="1"/>
      </font>
    </odxf>
    <ndxf>
      <font>
        <sz val="10"/>
        <color auto="1"/>
      </font>
    </ndxf>
  </rcc>
  <rcc rId="15491" sId="3" odxf="1" dxf="1">
    <nc r="AK279">
      <v>0</v>
    </nc>
    <odxf>
      <font>
        <sz val="10"/>
        <color auto="1"/>
      </font>
    </odxf>
    <ndxf>
      <font>
        <sz val="10"/>
        <color auto="1"/>
      </font>
    </ndxf>
  </rcc>
  <rcc rId="15492" sId="3" odxf="1" dxf="1">
    <nc r="AL279">
      <v>0</v>
    </nc>
    <odxf>
      <font>
        <sz val="10"/>
        <color auto="1"/>
      </font>
    </odxf>
    <ndxf>
      <font>
        <sz val="10"/>
        <color auto="1"/>
      </font>
    </ndxf>
  </rcc>
  <rcc rId="15493" sId="3" odxf="1" dxf="1">
    <nc r="AM279">
      <v>0</v>
    </nc>
    <odxf>
      <font>
        <sz val="10"/>
        <color auto="1"/>
      </font>
    </odxf>
    <ndxf>
      <font>
        <sz val="10"/>
        <color auto="1"/>
      </font>
    </ndxf>
  </rcc>
  <rcc rId="15494" sId="3" odxf="1" dxf="1">
    <nc r="AN279">
      <v>0</v>
    </nc>
    <odxf>
      <font>
        <sz val="10"/>
        <color auto="1"/>
      </font>
    </odxf>
    <ndxf>
      <font>
        <sz val="10"/>
        <color auto="1"/>
      </font>
    </ndxf>
  </rcc>
  <rcc rId="15495" sId="3" odxf="1" dxf="1">
    <nc r="AO279">
      <v>0</v>
    </nc>
    <odxf>
      <font>
        <sz val="10"/>
        <color auto="1"/>
      </font>
    </odxf>
    <ndxf>
      <font>
        <sz val="10"/>
        <color auto="1"/>
      </font>
    </ndxf>
  </rcc>
  <rcc rId="15496" sId="3" odxf="1" dxf="1">
    <nc r="AP279">
      <v>0</v>
    </nc>
    <odxf>
      <font>
        <sz val="10"/>
        <color auto="1"/>
      </font>
    </odxf>
    <ndxf>
      <font>
        <sz val="10"/>
        <color auto="1"/>
      </font>
    </ndxf>
  </rcc>
  <rcc rId="15497" sId="3" odxf="1" dxf="1">
    <nc r="AQ279">
      <v>0</v>
    </nc>
    <odxf>
      <font>
        <sz val="10"/>
        <color auto="1"/>
      </font>
    </odxf>
    <ndxf>
      <font>
        <sz val="10"/>
        <color auto="1"/>
      </font>
    </ndxf>
  </rcc>
  <rcc rId="15498" sId="3" odxf="1" dxf="1">
    <nc r="AR279">
      <v>0</v>
    </nc>
    <odxf>
      <font>
        <sz val="10"/>
        <color auto="1"/>
      </font>
    </odxf>
    <ndxf>
      <font>
        <sz val="10"/>
        <color auto="1"/>
      </font>
    </ndxf>
  </rcc>
  <rcc rId="15499" sId="3" odxf="1" dxf="1">
    <nc r="AS279">
      <v>0</v>
    </nc>
    <odxf>
      <font>
        <sz val="10"/>
        <color auto="1"/>
      </font>
    </odxf>
    <ndxf>
      <font>
        <sz val="10"/>
        <color auto="1"/>
      </font>
    </ndxf>
  </rcc>
  <rcc rId="15500" sId="3" odxf="1" dxf="1">
    <nc r="AT279">
      <v>0</v>
    </nc>
    <odxf>
      <font>
        <sz val="10"/>
        <color auto="1"/>
      </font>
    </odxf>
    <ndxf>
      <font>
        <sz val="10"/>
        <color auto="1"/>
      </font>
    </ndxf>
  </rcc>
  <rcc rId="15501" sId="3" odxf="1" dxf="1">
    <nc r="AU279">
      <v>0</v>
    </nc>
    <odxf>
      <font>
        <sz val="10"/>
        <color auto="1"/>
      </font>
    </odxf>
    <ndxf>
      <font>
        <sz val="10"/>
        <color auto="1"/>
      </font>
    </ndxf>
  </rcc>
  <rcc rId="15502" sId="3" odxf="1" dxf="1">
    <nc r="AV279">
      <v>0</v>
    </nc>
    <odxf>
      <font>
        <sz val="10"/>
        <color auto="1"/>
      </font>
    </odxf>
    <ndxf>
      <font>
        <sz val="10"/>
        <color auto="1"/>
      </font>
    </ndxf>
  </rcc>
  <rcc rId="15503" sId="3" odxf="1" dxf="1">
    <nc r="AW279">
      <v>0</v>
    </nc>
    <odxf>
      <font>
        <sz val="10"/>
        <color auto="1"/>
      </font>
    </odxf>
    <ndxf>
      <font>
        <sz val="10"/>
        <color auto="1"/>
      </font>
    </ndxf>
  </rcc>
  <rcc rId="15504" sId="3" odxf="1" dxf="1">
    <nc r="AX279">
      <v>0</v>
    </nc>
    <odxf>
      <font>
        <sz val="10"/>
        <color auto="1"/>
      </font>
    </odxf>
    <ndxf>
      <font>
        <sz val="10"/>
        <color auto="1"/>
      </font>
    </ndxf>
  </rcc>
  <rcc rId="15505" sId="3" odxf="1" dxf="1">
    <nc r="AY279">
      <v>0</v>
    </nc>
    <odxf>
      <font>
        <sz val="10"/>
        <color auto="1"/>
      </font>
    </odxf>
    <ndxf>
      <font>
        <sz val="10"/>
        <color auto="1"/>
      </font>
    </ndxf>
  </rcc>
  <rcc rId="15506" sId="3" odxf="1" dxf="1">
    <nc r="AZ279">
      <v>0</v>
    </nc>
    <odxf>
      <font>
        <sz val="10"/>
        <color auto="1"/>
      </font>
    </odxf>
    <ndxf>
      <font>
        <sz val="10"/>
        <color auto="1"/>
      </font>
    </ndxf>
  </rcc>
  <rcc rId="15507" sId="3" odxf="1" dxf="1">
    <nc r="BA2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508" sId="3" odxf="1" dxf="1">
    <nc r="BB279">
      <v>0</v>
    </nc>
    <odxf>
      <font>
        <sz val="10"/>
        <color auto="1"/>
      </font>
    </odxf>
    <ndxf>
      <font>
        <sz val="10"/>
        <color auto="1"/>
      </font>
    </ndxf>
  </rcc>
  <rcc rId="15509" sId="3" odxf="1" dxf="1">
    <nc r="BC2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510" sId="3" odxf="1" dxf="1">
    <nc r="BD279">
      <v>0</v>
    </nc>
    <odxf>
      <font>
        <sz val="10"/>
        <color auto="1"/>
      </font>
    </odxf>
    <ndxf>
      <font>
        <sz val="10"/>
        <color auto="1"/>
      </font>
    </ndxf>
  </rcc>
  <rcc rId="15511" sId="3" odxf="1" dxf="1">
    <nc r="BE2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512" sId="3" odxf="1" dxf="1">
    <nc r="BF279">
      <v>963.9</v>
    </nc>
    <odxf>
      <font>
        <sz val="10"/>
        <color auto="1"/>
      </font>
    </odxf>
    <ndxf>
      <font>
        <sz val="10"/>
        <color auto="1"/>
      </font>
    </ndxf>
  </rcc>
  <rcc rId="15513" sId="3" odxf="1" dxf="1">
    <nc r="BG279">
      <v>1119.3</v>
    </nc>
    <odxf>
      <font>
        <sz val="10"/>
        <color auto="1"/>
      </font>
    </odxf>
    <ndxf>
      <font>
        <sz val="10"/>
        <color auto="1"/>
      </font>
    </ndxf>
  </rcc>
  <rcc rId="15514" sId="3" odxf="1" dxf="1">
    <nc r="BH279">
      <v>934.8</v>
    </nc>
    <odxf>
      <font>
        <sz val="10"/>
        <color auto="1"/>
      </font>
    </odxf>
    <ndxf>
      <font>
        <sz val="10"/>
        <color auto="1"/>
      </font>
    </ndxf>
  </rcc>
  <rfmt sheetId="3" sqref="A279:XFD279" start="0" length="0">
    <dxf>
      <alignment vertical="center" wrapText="1"/>
    </dxf>
  </rfmt>
  <rcc rId="15515" sId="3" odxf="1" dxf="1">
    <oc r="A280" t="inlineStr">
      <is>
        <t>GENCO1</t>
      </is>
    </oc>
    <nc r="A280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280" start="0" length="0">
    <dxf>
      <font>
        <sz val="10"/>
        <color auto="1"/>
      </font>
    </dxf>
  </rfmt>
  <rfmt sheetId="3" sqref="C280" start="0" length="0">
    <dxf>
      <font>
        <sz val="10"/>
        <color auto="1"/>
      </font>
    </dxf>
  </rfmt>
  <rfmt sheetId="3" sqref="D280" start="0" length="0">
    <dxf>
      <font>
        <sz val="10"/>
        <color auto="1"/>
      </font>
    </dxf>
  </rfmt>
  <rcc rId="15516" sId="3" odxf="1" dxf="1">
    <oc r="E280" t="inlineStr">
      <is>
        <t>NMĐ DUYÊN HẢI 3</t>
      </is>
    </oc>
    <nc r="E280" t="inlineStr">
      <is>
        <t>NMĐ DUYÊN HẢI 2</t>
      </is>
    </nc>
    <odxf>
      <font>
        <sz val="10"/>
        <color auto="1"/>
      </font>
    </odxf>
    <ndxf>
      <font>
        <sz val="10"/>
        <color auto="1"/>
      </font>
    </ndxf>
  </rcc>
  <rfmt sheetId="3" sqref="F280" start="0" length="0">
    <dxf>
      <font>
        <sz val="10"/>
        <color auto="1"/>
      </font>
    </dxf>
  </rfmt>
  <rcc rId="15517" sId="3" odxf="1" dxf="1">
    <nc r="G28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518" sId="3" odxf="1" dxf="1">
    <nc r="H280">
      <v>26149.9</v>
    </nc>
    <odxf>
      <font>
        <sz val="10"/>
        <color auto="1"/>
      </font>
    </odxf>
    <ndxf>
      <font>
        <sz val="10"/>
        <color auto="1"/>
      </font>
    </ndxf>
  </rcc>
  <rfmt sheetId="3" sqref="I280" start="0" length="0">
    <dxf>
      <font>
        <sz val="10"/>
        <color auto="1"/>
      </font>
    </dxf>
  </rfmt>
  <rcc rId="15519" sId="3" odxf="1" dxf="1">
    <nc r="J280">
      <v>1226.5999999999999</v>
    </nc>
    <odxf>
      <font>
        <sz val="10"/>
        <color auto="1"/>
      </font>
    </odxf>
    <ndxf>
      <font>
        <sz val="10"/>
        <color auto="1"/>
      </font>
    </ndxf>
  </rcc>
  <rcc rId="15520" sId="3" odxf="1" dxf="1">
    <nc r="K280">
      <v>1227.5</v>
    </nc>
    <odxf>
      <font>
        <sz val="10"/>
        <color auto="1"/>
      </font>
    </odxf>
    <ndxf>
      <font>
        <sz val="10"/>
        <color auto="1"/>
      </font>
    </ndxf>
  </rcc>
  <rcc rId="15521" sId="3" odxf="1" dxf="1">
    <nc r="L280">
      <v>1227.0999999999999</v>
    </nc>
    <odxf>
      <font>
        <sz val="10"/>
        <color auto="1"/>
      </font>
    </odxf>
    <ndxf>
      <font>
        <sz val="10"/>
        <color auto="1"/>
      </font>
    </ndxf>
  </rcc>
  <rcc rId="15522" sId="3" odxf="1" dxf="1">
    <nc r="M280">
      <v>1228.9000000000001</v>
    </nc>
    <odxf>
      <font>
        <sz val="10"/>
        <color auto="1"/>
      </font>
    </odxf>
    <ndxf>
      <font>
        <sz val="10"/>
        <color auto="1"/>
      </font>
    </ndxf>
  </rcc>
  <rcc rId="15523" sId="3" odxf="1" dxf="1">
    <nc r="N280">
      <v>1227</v>
    </nc>
    <odxf>
      <font>
        <sz val="10"/>
        <color auto="1"/>
      </font>
    </odxf>
    <ndxf>
      <font>
        <sz val="10"/>
        <color auto="1"/>
      </font>
    </ndxf>
  </rcc>
  <rcc rId="15524" sId="3" odxf="1" dxf="1">
    <nc r="O280">
      <v>1226.4000000000001</v>
    </nc>
    <odxf>
      <font>
        <sz val="10"/>
        <color auto="1"/>
      </font>
    </odxf>
    <ndxf>
      <font>
        <sz val="10"/>
        <color auto="1"/>
      </font>
    </ndxf>
  </rcc>
  <rcc rId="15525" sId="3" odxf="1" dxf="1">
    <nc r="P280">
      <v>1228.0999999999999</v>
    </nc>
    <odxf>
      <font>
        <sz val="10"/>
        <color auto="1"/>
      </font>
    </odxf>
    <ndxf>
      <font>
        <sz val="10"/>
        <color auto="1"/>
      </font>
    </ndxf>
  </rcc>
  <rcc rId="15526" sId="3" odxf="1" dxf="1">
    <nc r="Q280">
      <v>1227.7</v>
    </nc>
    <odxf>
      <font>
        <sz val="10"/>
        <color auto="1"/>
      </font>
    </odxf>
    <ndxf>
      <font>
        <sz val="10"/>
        <color auto="1"/>
      </font>
    </ndxf>
  </rcc>
  <rcc rId="15527" sId="3" odxf="1" dxf="1">
    <nc r="R280">
      <v>1226.9000000000001</v>
    </nc>
    <odxf>
      <font>
        <sz val="10"/>
        <color auto="1"/>
      </font>
    </odxf>
    <ndxf>
      <font>
        <sz val="10"/>
        <color auto="1"/>
      </font>
    </ndxf>
  </rcc>
  <rcc rId="15528" sId="3" odxf="1" dxf="1">
    <nc r="S280">
      <v>1226.9000000000001</v>
    </nc>
    <odxf>
      <font>
        <sz val="10"/>
        <color auto="1"/>
      </font>
    </odxf>
    <ndxf>
      <font>
        <sz val="10"/>
        <color auto="1"/>
      </font>
    </ndxf>
  </rcc>
  <rcc rId="15529" sId="3" odxf="1" dxf="1">
    <nc r="T280">
      <v>1227.9000000000001</v>
    </nc>
    <odxf>
      <font>
        <sz val="10"/>
        <color auto="1"/>
      </font>
    </odxf>
    <ndxf>
      <font>
        <sz val="10"/>
        <color auto="1"/>
      </font>
    </ndxf>
  </rcc>
  <rcc rId="15530" sId="3" odxf="1" dxf="1">
    <nc r="U280">
      <v>1228.2</v>
    </nc>
    <odxf>
      <font>
        <sz val="10"/>
        <color auto="1"/>
      </font>
    </odxf>
    <ndxf>
      <font>
        <sz val="10"/>
        <color auto="1"/>
      </font>
    </ndxf>
  </rcc>
  <rcc rId="15531" sId="3" odxf="1" dxf="1">
    <nc r="V280">
      <v>1228</v>
    </nc>
    <odxf>
      <font>
        <sz val="10"/>
        <color auto="1"/>
      </font>
    </odxf>
    <ndxf>
      <font>
        <sz val="10"/>
        <color auto="1"/>
      </font>
    </ndxf>
  </rcc>
  <rcc rId="15532" sId="3" odxf="1" dxf="1">
    <nc r="W280">
      <v>1227.2</v>
    </nc>
    <odxf>
      <font>
        <sz val="10"/>
        <color auto="1"/>
      </font>
    </odxf>
    <ndxf>
      <font>
        <sz val="10"/>
        <color auto="1"/>
      </font>
    </ndxf>
  </rcc>
  <rcc rId="15533" sId="3" odxf="1" dxf="1">
    <nc r="X280">
      <v>1225.5999999999999</v>
    </nc>
    <odxf>
      <font>
        <sz val="10"/>
        <color auto="1"/>
      </font>
    </odxf>
    <ndxf>
      <font>
        <sz val="10"/>
        <color auto="1"/>
      </font>
    </ndxf>
  </rcc>
  <rcc rId="15534" sId="3" odxf="1" dxf="1">
    <nc r="Y280">
      <v>1228.0999999999999</v>
    </nc>
    <odxf>
      <font>
        <sz val="10"/>
        <color auto="1"/>
      </font>
    </odxf>
    <ndxf>
      <font>
        <sz val="10"/>
        <color auto="1"/>
      </font>
    </ndxf>
  </rcc>
  <rcc rId="15535" sId="3" odxf="1" dxf="1">
    <nc r="Z280">
      <v>1226</v>
    </nc>
    <odxf>
      <font>
        <sz val="10"/>
        <color auto="1"/>
      </font>
    </odxf>
    <ndxf>
      <font>
        <sz val="10"/>
        <color auto="1"/>
      </font>
    </ndxf>
  </rcc>
  <rcc rId="15536" sId="3" odxf="1" dxf="1">
    <nc r="AA280">
      <v>1225.5999999999999</v>
    </nc>
    <odxf>
      <font>
        <sz val="10"/>
        <color auto="1"/>
      </font>
    </odxf>
    <ndxf>
      <font>
        <sz val="10"/>
        <color auto="1"/>
      </font>
    </ndxf>
  </rcc>
  <rcc rId="15537" sId="3" odxf="1" dxf="1">
    <nc r="AB280">
      <v>1226.5</v>
    </nc>
    <odxf>
      <font>
        <sz val="10"/>
        <color auto="1"/>
      </font>
    </odxf>
    <ndxf>
      <font>
        <sz val="10"/>
        <color auto="1"/>
      </font>
    </ndxf>
  </rcc>
  <rcc rId="15538" sId="3" odxf="1" dxf="1">
    <nc r="AC280">
      <v>1055.4000000000001</v>
    </nc>
    <odxf>
      <font>
        <sz val="10"/>
        <color auto="1"/>
      </font>
    </odxf>
    <ndxf>
      <font>
        <sz val="10"/>
        <color auto="1"/>
      </font>
    </ndxf>
  </rcc>
  <rcc rId="15539" sId="3" odxf="1" dxf="1">
    <nc r="AD280">
      <v>376.2</v>
    </nc>
    <odxf>
      <font>
        <sz val="10"/>
        <color auto="1"/>
      </font>
    </odxf>
    <ndxf>
      <font>
        <sz val="10"/>
        <color auto="1"/>
      </font>
    </ndxf>
  </rcc>
  <rcc rId="15540" sId="3" odxf="1" dxf="1">
    <nc r="AE280">
      <v>549.6</v>
    </nc>
    <odxf>
      <font>
        <sz val="10"/>
        <color auto="1"/>
      </font>
    </odxf>
    <ndxf>
      <font>
        <sz val="10"/>
        <color auto="1"/>
      </font>
    </ndxf>
  </rcc>
  <rcc rId="15541" sId="3" odxf="1" dxf="1">
    <nc r="AF280">
      <v>548.79999999999995</v>
    </nc>
    <odxf>
      <font>
        <sz val="10"/>
        <color auto="1"/>
      </font>
    </odxf>
    <ndxf>
      <font>
        <sz val="10"/>
        <color auto="1"/>
      </font>
    </ndxf>
  </rcc>
  <rcc rId="15542" sId="3" odxf="1" dxf="1">
    <nc r="AG280">
      <v>545.79999999999995</v>
    </nc>
    <odxf>
      <font>
        <sz val="10"/>
        <color auto="1"/>
      </font>
    </odxf>
    <ndxf>
      <font>
        <sz val="10"/>
        <color auto="1"/>
      </font>
    </ndxf>
  </rcc>
  <rcc rId="15543" sId="3" odxf="1" dxf="1">
    <nc r="AH280">
      <v>546.1</v>
    </nc>
    <odxf>
      <font>
        <sz val="10"/>
        <color auto="1"/>
      </font>
    </odxf>
    <ndxf>
      <font>
        <sz val="10"/>
        <color auto="1"/>
      </font>
    </ndxf>
  </rcc>
  <rcc rId="15544" sId="3" odxf="1" dxf="1">
    <nc r="AI280">
      <v>547.1</v>
    </nc>
    <odxf>
      <font>
        <sz val="10"/>
        <color auto="1"/>
      </font>
    </odxf>
    <ndxf>
      <font>
        <sz val="10"/>
        <color auto="1"/>
      </font>
    </ndxf>
  </rcc>
  <rcc rId="15545" sId="3" odxf="1" dxf="1">
    <nc r="AJ280">
      <v>598.70000000000005</v>
    </nc>
    <odxf>
      <font>
        <sz val="10"/>
        <color auto="1"/>
      </font>
    </odxf>
    <ndxf>
      <font>
        <sz val="10"/>
        <color auto="1"/>
      </font>
    </ndxf>
  </rcc>
  <rcc rId="15546" sId="3" odxf="1" dxf="1">
    <nc r="AK280">
      <v>750.1</v>
    </nc>
    <odxf>
      <font>
        <sz val="10"/>
        <color auto="1"/>
      </font>
    </odxf>
    <ndxf>
      <font>
        <sz val="10"/>
        <color auto="1"/>
      </font>
    </ndxf>
  </rcc>
  <rcc rId="15547" sId="3" odxf="1" dxf="1">
    <nc r="AL280">
      <v>1003.9</v>
    </nc>
    <odxf>
      <font>
        <sz val="10"/>
        <color auto="1"/>
      </font>
    </odxf>
    <ndxf>
      <font>
        <sz val="10"/>
        <color auto="1"/>
      </font>
    </ndxf>
  </rcc>
  <rcc rId="15548" sId="3" odxf="1" dxf="1">
    <nc r="AM280">
      <v>1152.7</v>
    </nc>
    <odxf>
      <font>
        <sz val="10"/>
        <color auto="1"/>
      </font>
    </odxf>
    <ndxf>
      <font>
        <sz val="10"/>
        <color auto="1"/>
      </font>
    </ndxf>
  </rcc>
  <rcc rId="15549" sId="3" odxf="1" dxf="1">
    <nc r="AN280">
      <v>1222.9000000000001</v>
    </nc>
    <odxf>
      <font>
        <sz val="10"/>
        <color auto="1"/>
      </font>
    </odxf>
    <ndxf>
      <font>
        <sz val="10"/>
        <color auto="1"/>
      </font>
    </ndxf>
  </rcc>
  <rcc rId="15550" sId="3" odxf="1" dxf="1">
    <nc r="AO280">
      <v>1227.0999999999999</v>
    </nc>
    <odxf>
      <font>
        <sz val="10"/>
        <color auto="1"/>
      </font>
    </odxf>
    <ndxf>
      <font>
        <sz val="10"/>
        <color auto="1"/>
      </font>
    </ndxf>
  </rcc>
  <rcc rId="15551" sId="3" odxf="1" dxf="1">
    <nc r="AP280">
      <v>1225.5999999999999</v>
    </nc>
    <odxf>
      <font>
        <sz val="10"/>
        <color auto="1"/>
      </font>
    </odxf>
    <ndxf>
      <font>
        <sz val="10"/>
        <color auto="1"/>
      </font>
    </ndxf>
  </rcc>
  <rcc rId="15552" sId="3" odxf="1" dxf="1">
    <nc r="AQ280">
      <v>1228.0999999999999</v>
    </nc>
    <odxf>
      <font>
        <sz val="10"/>
        <color auto="1"/>
      </font>
    </odxf>
    <ndxf>
      <font>
        <sz val="10"/>
        <color auto="1"/>
      </font>
    </ndxf>
  </rcc>
  <rcc rId="15553" sId="3" odxf="1" dxf="1">
    <nc r="AR280">
      <v>1226.9000000000001</v>
    </nc>
    <odxf>
      <font>
        <sz val="10"/>
        <color auto="1"/>
      </font>
    </odxf>
    <ndxf>
      <font>
        <sz val="10"/>
        <color auto="1"/>
      </font>
    </ndxf>
  </rcc>
  <rcc rId="15554" sId="3" odxf="1" dxf="1">
    <nc r="AS280">
      <v>1228.7</v>
    </nc>
    <odxf>
      <font>
        <sz val="10"/>
        <color auto="1"/>
      </font>
    </odxf>
    <ndxf>
      <font>
        <sz val="10"/>
        <color auto="1"/>
      </font>
    </ndxf>
  </rcc>
  <rcc rId="15555" sId="3" odxf="1" dxf="1">
    <nc r="AT280">
      <v>1227.0999999999999</v>
    </nc>
    <odxf>
      <font>
        <sz val="10"/>
        <color auto="1"/>
      </font>
    </odxf>
    <ndxf>
      <font>
        <sz val="10"/>
        <color auto="1"/>
      </font>
    </ndxf>
  </rcc>
  <rcc rId="15556" sId="3" odxf="1" dxf="1">
    <nc r="AU280">
      <v>1227.5999999999999</v>
    </nc>
    <odxf>
      <font>
        <sz val="10"/>
        <color auto="1"/>
      </font>
    </odxf>
    <ndxf>
      <font>
        <sz val="10"/>
        <color auto="1"/>
      </font>
    </ndxf>
  </rcc>
  <rcc rId="15557" sId="3" odxf="1" dxf="1">
    <nc r="AV280">
      <v>1228.4000000000001</v>
    </nc>
    <odxf>
      <font>
        <sz val="10"/>
        <color auto="1"/>
      </font>
    </odxf>
    <ndxf>
      <font>
        <sz val="10"/>
        <color auto="1"/>
      </font>
    </ndxf>
  </rcc>
  <rcc rId="15558" sId="3" odxf="1" dxf="1">
    <nc r="AW280">
      <v>1227.5</v>
    </nc>
    <odxf>
      <font>
        <sz val="10"/>
        <color auto="1"/>
      </font>
    </odxf>
    <ndxf>
      <font>
        <sz val="10"/>
        <color auto="1"/>
      </font>
    </ndxf>
  </rcc>
  <rcc rId="15559" sId="3" odxf="1" dxf="1">
    <nc r="AX280">
      <v>1227</v>
    </nc>
    <odxf>
      <font>
        <sz val="10"/>
        <color auto="1"/>
      </font>
    </odxf>
    <ndxf>
      <font>
        <sz val="10"/>
        <color auto="1"/>
      </font>
    </ndxf>
  </rcc>
  <rcc rId="15560" sId="3" odxf="1" dxf="1">
    <nc r="AY280">
      <v>1226.3</v>
    </nc>
    <odxf>
      <font>
        <sz val="10"/>
        <color auto="1"/>
      </font>
    </odxf>
    <ndxf>
      <font>
        <sz val="10"/>
        <color auto="1"/>
      </font>
    </ndxf>
  </rcc>
  <rcc rId="15561" sId="3" odxf="1" dxf="1">
    <nc r="AZ280">
      <v>1225.5</v>
    </nc>
    <odxf>
      <font>
        <sz val="10"/>
        <color auto="1"/>
      </font>
    </odxf>
    <ndxf>
      <font>
        <sz val="10"/>
        <color auto="1"/>
      </font>
    </ndxf>
  </rcc>
  <rcc rId="15562" sId="3" odxf="1" dxf="1">
    <nc r="BA2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563" sId="3" odxf="1" dxf="1">
    <nc r="BB280">
      <v>1227.5999999999999</v>
    </nc>
    <odxf>
      <font>
        <sz val="10"/>
        <color auto="1"/>
      </font>
    </odxf>
    <ndxf>
      <font>
        <sz val="10"/>
        <color auto="1"/>
      </font>
    </ndxf>
  </rcc>
  <rcc rId="15564" sId="3" odxf="1" dxf="1">
    <nc r="BC2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565" sId="3" odxf="1" dxf="1">
    <nc r="BD280">
      <v>1218.0999999999999</v>
    </nc>
    <odxf>
      <font>
        <sz val="10"/>
        <color auto="1"/>
      </font>
    </odxf>
    <ndxf>
      <font>
        <sz val="10"/>
        <color auto="1"/>
      </font>
    </ndxf>
  </rcc>
  <rcc rId="15566" sId="3" odxf="1" dxf="1">
    <nc r="BE2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567" sId="3" odxf="1" dxf="1">
    <nc r="BF280">
      <v>1091.0999999999999</v>
    </nc>
    <odxf>
      <font>
        <sz val="10"/>
        <color auto="1"/>
      </font>
    </odxf>
    <ndxf>
      <font>
        <sz val="10"/>
        <color auto="1"/>
      </font>
    </ndxf>
  </rcc>
  <rcc rId="15568" sId="3" odxf="1" dxf="1">
    <nc r="BG280">
      <v>1241.2</v>
    </nc>
    <odxf>
      <font>
        <sz val="10"/>
        <color auto="1"/>
      </font>
    </odxf>
    <ndxf>
      <font>
        <sz val="10"/>
        <color auto="1"/>
      </font>
    </ndxf>
  </rcc>
  <rcc rId="15569" sId="3" odxf="1" dxf="1">
    <nc r="BH280">
      <v>544.20000000000005</v>
    </nc>
    <odxf>
      <font>
        <sz val="10"/>
        <color auto="1"/>
      </font>
    </odxf>
    <ndxf>
      <font>
        <sz val="10"/>
        <color auto="1"/>
      </font>
    </ndxf>
  </rcc>
  <rfmt sheetId="3" sqref="A280:XFD280" start="0" length="0">
    <dxf>
      <alignment vertical="center" wrapText="1"/>
    </dxf>
  </rfmt>
  <rcc rId="15570" sId="3" odxf="1" dxf="1">
    <oc r="A281" t="inlineStr">
      <is>
        <t>GENCO1</t>
      </is>
    </oc>
    <nc r="A281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281" start="0" length="0">
    <dxf>
      <font>
        <sz val="10"/>
        <color auto="1"/>
      </font>
    </dxf>
  </rfmt>
  <rfmt sheetId="3" sqref="C281" start="0" length="0">
    <dxf>
      <font>
        <sz val="10"/>
        <color auto="1"/>
      </font>
    </dxf>
  </rfmt>
  <rfmt sheetId="3" sqref="D281" start="0" length="0">
    <dxf>
      <font>
        <sz val="10"/>
        <color auto="1"/>
      </font>
    </dxf>
  </rfmt>
  <rcc rId="15571" sId="3" odxf="1" dxf="1">
    <oc r="E281" t="inlineStr">
      <is>
        <t>NMĐ DUYÊN HẢI 3</t>
      </is>
    </oc>
    <nc r="E281" t="inlineStr">
      <is>
        <t>NMĐ DUYÊN HẢI 2</t>
      </is>
    </nc>
    <odxf>
      <font>
        <sz val="10"/>
        <color auto="1"/>
      </font>
    </odxf>
    <ndxf>
      <font>
        <sz val="10"/>
        <color auto="1"/>
      </font>
    </ndxf>
  </rcc>
  <rfmt sheetId="3" sqref="F281" start="0" length="0">
    <dxf>
      <font>
        <sz val="10"/>
        <color auto="1"/>
      </font>
    </dxf>
  </rfmt>
  <rcc rId="15572" sId="3" odxf="1" dxf="1">
    <nc r="G28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573" sId="3" odxf="1" dxf="1">
    <nc r="H281">
      <v>26149.9</v>
    </nc>
    <odxf>
      <font>
        <sz val="10"/>
        <color auto="1"/>
      </font>
    </odxf>
    <ndxf>
      <font>
        <sz val="10"/>
        <color auto="1"/>
      </font>
    </ndxf>
  </rcc>
  <rfmt sheetId="3" sqref="I281" start="0" length="0">
    <dxf>
      <font>
        <sz val="10"/>
        <color auto="1"/>
      </font>
    </dxf>
  </rfmt>
  <rcc rId="15574" sId="3" odxf="1" dxf="1">
    <nc r="J281">
      <v>0</v>
    </nc>
    <odxf>
      <font>
        <sz val="10"/>
        <color auto="1"/>
      </font>
    </odxf>
    <ndxf>
      <font>
        <sz val="10"/>
        <color auto="1"/>
      </font>
    </ndxf>
  </rcc>
  <rcc rId="15575" sId="3" odxf="1" dxf="1">
    <nc r="K281">
      <v>0</v>
    </nc>
    <odxf>
      <font>
        <sz val="10"/>
        <color auto="1"/>
      </font>
    </odxf>
    <ndxf>
      <font>
        <sz val="10"/>
        <color auto="1"/>
      </font>
    </ndxf>
  </rcc>
  <rcc rId="15576" sId="3" odxf="1" dxf="1">
    <nc r="L281">
      <v>0</v>
    </nc>
    <odxf>
      <font>
        <sz val="10"/>
        <color auto="1"/>
      </font>
    </odxf>
    <ndxf>
      <font>
        <sz val="10"/>
        <color auto="1"/>
      </font>
    </ndxf>
  </rcc>
  <rcc rId="15577" sId="3" odxf="1" dxf="1">
    <nc r="M281">
      <v>0</v>
    </nc>
    <odxf>
      <font>
        <sz val="10"/>
        <color auto="1"/>
      </font>
    </odxf>
    <ndxf>
      <font>
        <sz val="10"/>
        <color auto="1"/>
      </font>
    </ndxf>
  </rcc>
  <rcc rId="15578" sId="3" odxf="1" dxf="1">
    <nc r="N281">
      <v>0</v>
    </nc>
    <odxf>
      <font>
        <sz val="10"/>
        <color auto="1"/>
      </font>
    </odxf>
    <ndxf>
      <font>
        <sz val="10"/>
        <color auto="1"/>
      </font>
    </ndxf>
  </rcc>
  <rcc rId="15579" sId="3" odxf="1" dxf="1">
    <nc r="O281">
      <v>-144.19999999999999</v>
    </nc>
    <odxf>
      <font>
        <sz val="10"/>
        <color auto="1"/>
      </font>
    </odxf>
    <ndxf>
      <font>
        <sz val="10"/>
        <color auto="1"/>
      </font>
    </ndxf>
  </rcc>
  <rcc rId="15580" sId="3" odxf="1" dxf="1">
    <nc r="P281">
      <v>-142.4</v>
    </nc>
    <odxf>
      <font>
        <sz val="10"/>
        <color auto="1"/>
      </font>
    </odxf>
    <ndxf>
      <font>
        <sz val="10"/>
        <color auto="1"/>
      </font>
    </ndxf>
  </rcc>
  <rcc rId="15581" sId="3" odxf="1" dxf="1">
    <nc r="Q281">
      <v>-142.6</v>
    </nc>
    <odxf>
      <font>
        <sz val="10"/>
        <color auto="1"/>
      </font>
    </odxf>
    <ndxf>
      <font>
        <sz val="10"/>
        <color auto="1"/>
      </font>
    </ndxf>
  </rcc>
  <rcc rId="15582" sId="3" odxf="1" dxf="1">
    <nc r="R281">
      <v>-139.9</v>
    </nc>
    <odxf>
      <font>
        <sz val="10"/>
        <color auto="1"/>
      </font>
    </odxf>
    <ndxf>
      <font>
        <sz val="10"/>
        <color auto="1"/>
      </font>
    </ndxf>
  </rcc>
  <rcc rId="15583" sId="3" odxf="1" dxf="1">
    <nc r="S281">
      <v>-131.6</v>
    </nc>
    <odxf>
      <font>
        <sz val="10"/>
        <color auto="1"/>
      </font>
    </odxf>
    <ndxf>
      <font>
        <sz val="10"/>
        <color auto="1"/>
      </font>
    </ndxf>
  </rcc>
  <rcc rId="15584" sId="3" odxf="1" dxf="1">
    <nc r="T281">
      <v>-120.3</v>
    </nc>
    <odxf>
      <font>
        <sz val="10"/>
        <color auto="1"/>
      </font>
    </odxf>
    <ndxf>
      <font>
        <sz val="10"/>
        <color auto="1"/>
      </font>
    </ndxf>
  </rcc>
  <rcc rId="15585" sId="3" odxf="1" dxf="1">
    <nc r="U281">
      <v>-117.8</v>
    </nc>
    <odxf>
      <font>
        <sz val="10"/>
        <color auto="1"/>
      </font>
    </odxf>
    <ndxf>
      <font>
        <sz val="10"/>
        <color auto="1"/>
      </font>
    </ndxf>
  </rcc>
  <rcc rId="15586" sId="3" odxf="1" dxf="1">
    <nc r="V281">
      <v>-104.2</v>
    </nc>
    <odxf>
      <font>
        <sz val="10"/>
        <color auto="1"/>
      </font>
    </odxf>
    <ndxf>
      <font>
        <sz val="10"/>
        <color auto="1"/>
      </font>
    </ndxf>
  </rcc>
  <rcc rId="15587" sId="3" odxf="1" dxf="1">
    <nc r="W281">
      <v>-83.8</v>
    </nc>
    <odxf>
      <font>
        <sz val="10"/>
        <color auto="1"/>
      </font>
    </odxf>
    <ndxf>
      <font>
        <sz val="10"/>
        <color auto="1"/>
      </font>
    </ndxf>
  </rcc>
  <rcc rId="15588" sId="3" odxf="1" dxf="1">
    <nc r="X281">
      <v>-45.7</v>
    </nc>
    <odxf>
      <font>
        <sz val="10"/>
        <color auto="1"/>
      </font>
    </odxf>
    <ndxf>
      <font>
        <sz val="10"/>
        <color auto="1"/>
      </font>
    </ndxf>
  </rcc>
  <rcc rId="15589" sId="3" odxf="1" dxf="1">
    <nc r="Y281">
      <v>-27.7</v>
    </nc>
    <odxf>
      <font>
        <sz val="10"/>
        <color auto="1"/>
      </font>
    </odxf>
    <ndxf>
      <font>
        <sz val="10"/>
        <color auto="1"/>
      </font>
    </ndxf>
  </rcc>
  <rcc rId="15590" sId="3" odxf="1" dxf="1">
    <nc r="Z281">
      <v>-48.4</v>
    </nc>
    <odxf>
      <font>
        <sz val="10"/>
        <color auto="1"/>
      </font>
    </odxf>
    <ndxf>
      <font>
        <sz val="10"/>
        <color auto="1"/>
      </font>
    </ndxf>
  </rcc>
  <rcc rId="15591" sId="3" odxf="1" dxf="1">
    <nc r="AA281">
      <v>0</v>
    </nc>
    <odxf>
      <font>
        <sz val="10"/>
        <color auto="1"/>
      </font>
    </odxf>
    <ndxf>
      <font>
        <sz val="10"/>
        <color auto="1"/>
      </font>
    </ndxf>
  </rcc>
  <rcc rId="15592" sId="3" odxf="1" dxf="1">
    <nc r="AB281">
      <v>0</v>
    </nc>
    <odxf>
      <font>
        <sz val="10"/>
        <color auto="1"/>
      </font>
    </odxf>
    <ndxf>
      <font>
        <sz val="10"/>
        <color auto="1"/>
      </font>
    </ndxf>
  </rcc>
  <rcc rId="15593" sId="3" odxf="1" dxf="1">
    <nc r="AC281">
      <v>0</v>
    </nc>
    <odxf>
      <font>
        <sz val="10"/>
        <color auto="1"/>
      </font>
    </odxf>
    <ndxf>
      <font>
        <sz val="10"/>
        <color auto="1"/>
      </font>
    </ndxf>
  </rcc>
  <rcc rId="15594" sId="3" odxf="1" dxf="1">
    <nc r="AD281">
      <v>-80.900000000000006</v>
    </nc>
    <odxf>
      <font>
        <sz val="10"/>
        <color auto="1"/>
      </font>
    </odxf>
    <ndxf>
      <font>
        <sz val="10"/>
        <color auto="1"/>
      </font>
    </ndxf>
  </rcc>
  <rcc rId="15595" sId="3" odxf="1" dxf="1">
    <nc r="AE281">
      <v>0</v>
    </nc>
    <odxf>
      <font>
        <sz val="10"/>
        <color auto="1"/>
      </font>
    </odxf>
    <ndxf>
      <font>
        <sz val="10"/>
        <color auto="1"/>
      </font>
    </ndxf>
  </rcc>
  <rcc rId="15596" sId="3" odxf="1" dxf="1">
    <nc r="AF281">
      <v>0</v>
    </nc>
    <odxf>
      <font>
        <sz val="10"/>
        <color auto="1"/>
      </font>
    </odxf>
    <ndxf>
      <font>
        <sz val="10"/>
        <color auto="1"/>
      </font>
    </ndxf>
  </rcc>
  <rcc rId="15597" sId="3" odxf="1" dxf="1">
    <nc r="AG281">
      <v>0</v>
    </nc>
    <odxf>
      <font>
        <sz val="10"/>
        <color auto="1"/>
      </font>
    </odxf>
    <ndxf>
      <font>
        <sz val="10"/>
        <color auto="1"/>
      </font>
    </ndxf>
  </rcc>
  <rcc rId="15598" sId="3" odxf="1" dxf="1">
    <nc r="AH281">
      <v>0</v>
    </nc>
    <odxf>
      <font>
        <sz val="10"/>
        <color auto="1"/>
      </font>
    </odxf>
    <ndxf>
      <font>
        <sz val="10"/>
        <color auto="1"/>
      </font>
    </ndxf>
  </rcc>
  <rcc rId="15599" sId="3" odxf="1" dxf="1">
    <nc r="AI281">
      <v>0</v>
    </nc>
    <odxf>
      <font>
        <sz val="10"/>
        <color auto="1"/>
      </font>
    </odxf>
    <ndxf>
      <font>
        <sz val="10"/>
        <color auto="1"/>
      </font>
    </ndxf>
  </rcc>
  <rcc rId="15600" sId="3" odxf="1" dxf="1">
    <nc r="AJ281">
      <v>0</v>
    </nc>
    <odxf>
      <font>
        <sz val="10"/>
        <color auto="1"/>
      </font>
    </odxf>
    <ndxf>
      <font>
        <sz val="10"/>
        <color auto="1"/>
      </font>
    </ndxf>
  </rcc>
  <rcc rId="15601" sId="3" odxf="1" dxf="1">
    <nc r="AK281">
      <v>0</v>
    </nc>
    <odxf>
      <font>
        <sz val="10"/>
        <color auto="1"/>
      </font>
    </odxf>
    <ndxf>
      <font>
        <sz val="10"/>
        <color auto="1"/>
      </font>
    </ndxf>
  </rcc>
  <rcc rId="15602" sId="3" odxf="1" dxf="1">
    <nc r="AL281">
      <v>0</v>
    </nc>
    <odxf>
      <font>
        <sz val="10"/>
        <color auto="1"/>
      </font>
    </odxf>
    <ndxf>
      <font>
        <sz val="10"/>
        <color auto="1"/>
      </font>
    </ndxf>
  </rcc>
  <rcc rId="15603" sId="3" odxf="1" dxf="1">
    <nc r="AM281">
      <v>0</v>
    </nc>
    <odxf>
      <font>
        <sz val="10"/>
        <color auto="1"/>
      </font>
    </odxf>
    <ndxf>
      <font>
        <sz val="10"/>
        <color auto="1"/>
      </font>
    </ndxf>
  </rcc>
  <rcc rId="15604" sId="3" odxf="1" dxf="1">
    <nc r="AN281">
      <v>0</v>
    </nc>
    <odxf>
      <font>
        <sz val="10"/>
        <color auto="1"/>
      </font>
    </odxf>
    <ndxf>
      <font>
        <sz val="10"/>
        <color auto="1"/>
      </font>
    </ndxf>
  </rcc>
  <rcc rId="15605" sId="3" odxf="1" dxf="1">
    <nc r="AO281">
      <v>0</v>
    </nc>
    <odxf>
      <font>
        <sz val="10"/>
        <color auto="1"/>
      </font>
    </odxf>
    <ndxf>
      <font>
        <sz val="10"/>
        <color auto="1"/>
      </font>
    </ndxf>
  </rcc>
  <rcc rId="15606" sId="3" odxf="1" dxf="1">
    <nc r="AP281">
      <v>0</v>
    </nc>
    <odxf>
      <font>
        <sz val="10"/>
        <color auto="1"/>
      </font>
    </odxf>
    <ndxf>
      <font>
        <sz val="10"/>
        <color auto="1"/>
      </font>
    </ndxf>
  </rcc>
  <rcc rId="15607" sId="3" odxf="1" dxf="1">
    <nc r="AQ281">
      <v>0</v>
    </nc>
    <odxf>
      <font>
        <sz val="10"/>
        <color auto="1"/>
      </font>
    </odxf>
    <ndxf>
      <font>
        <sz val="10"/>
        <color auto="1"/>
      </font>
    </ndxf>
  </rcc>
  <rcc rId="15608" sId="3" odxf="1" dxf="1">
    <nc r="AR281">
      <v>0</v>
    </nc>
    <odxf>
      <font>
        <sz val="10"/>
        <color auto="1"/>
      </font>
    </odxf>
    <ndxf>
      <font>
        <sz val="10"/>
        <color auto="1"/>
      </font>
    </ndxf>
  </rcc>
  <rcc rId="15609" sId="3" odxf="1" dxf="1">
    <nc r="AS281">
      <v>0</v>
    </nc>
    <odxf>
      <font>
        <sz val="10"/>
        <color auto="1"/>
      </font>
    </odxf>
    <ndxf>
      <font>
        <sz val="10"/>
        <color auto="1"/>
      </font>
    </ndxf>
  </rcc>
  <rcc rId="15610" sId="3" odxf="1" dxf="1">
    <nc r="AT281">
      <v>0</v>
    </nc>
    <odxf>
      <font>
        <sz val="10"/>
        <color auto="1"/>
      </font>
    </odxf>
    <ndxf>
      <font>
        <sz val="10"/>
        <color auto="1"/>
      </font>
    </ndxf>
  </rcc>
  <rcc rId="15611" sId="3" odxf="1" dxf="1">
    <nc r="AU281">
      <v>0</v>
    </nc>
    <odxf>
      <font>
        <sz val="10"/>
        <color auto="1"/>
      </font>
    </odxf>
    <ndxf>
      <font>
        <sz val="10"/>
        <color auto="1"/>
      </font>
    </ndxf>
  </rcc>
  <rcc rId="15612" sId="3" odxf="1" dxf="1">
    <nc r="AV281">
      <v>0</v>
    </nc>
    <odxf>
      <font>
        <sz val="10"/>
        <color auto="1"/>
      </font>
    </odxf>
    <ndxf>
      <font>
        <sz val="10"/>
        <color auto="1"/>
      </font>
    </ndxf>
  </rcc>
  <rcc rId="15613" sId="3" odxf="1" dxf="1">
    <nc r="AW281">
      <v>0</v>
    </nc>
    <odxf>
      <font>
        <sz val="10"/>
        <color auto="1"/>
      </font>
    </odxf>
    <ndxf>
      <font>
        <sz val="10"/>
        <color auto="1"/>
      </font>
    </ndxf>
  </rcc>
  <rcc rId="15614" sId="3" odxf="1" dxf="1">
    <nc r="AX281">
      <v>0</v>
    </nc>
    <odxf>
      <font>
        <sz val="10"/>
        <color auto="1"/>
      </font>
    </odxf>
    <ndxf>
      <font>
        <sz val="10"/>
        <color auto="1"/>
      </font>
    </ndxf>
  </rcc>
  <rcc rId="15615" sId="3" odxf="1" dxf="1">
    <nc r="AY281">
      <v>0</v>
    </nc>
    <odxf>
      <font>
        <sz val="10"/>
        <color auto="1"/>
      </font>
    </odxf>
    <ndxf>
      <font>
        <sz val="10"/>
        <color auto="1"/>
      </font>
    </ndxf>
  </rcc>
  <rcc rId="15616" sId="3" odxf="1" dxf="1">
    <nc r="AZ281">
      <v>0</v>
    </nc>
    <odxf>
      <font>
        <sz val="10"/>
        <color auto="1"/>
      </font>
    </odxf>
    <ndxf>
      <font>
        <sz val="10"/>
        <color auto="1"/>
      </font>
    </ndxf>
  </rcc>
  <rcc rId="15617" sId="3" odxf="1" dxf="1">
    <nc r="BA2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618" sId="3" odxf="1" dxf="1">
    <nc r="BB281">
      <v>0</v>
    </nc>
    <odxf>
      <font>
        <sz val="10"/>
        <color auto="1"/>
      </font>
    </odxf>
    <ndxf>
      <font>
        <sz val="10"/>
        <color auto="1"/>
      </font>
    </ndxf>
  </rcc>
  <rcc rId="15619" sId="3" odxf="1" dxf="1">
    <nc r="BC2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620" sId="3" odxf="1" dxf="1">
    <nc r="BD281">
      <v>0</v>
    </nc>
    <odxf>
      <font>
        <sz val="10"/>
        <color auto="1"/>
      </font>
    </odxf>
    <ndxf>
      <font>
        <sz val="10"/>
        <color auto="1"/>
      </font>
    </ndxf>
  </rcc>
  <rcc rId="15621" sId="3" odxf="1" dxf="1">
    <nc r="BE2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622" sId="3" odxf="1" dxf="1">
    <nc r="BF281">
      <v>1091.0999999999999</v>
    </nc>
    <odxf>
      <font>
        <sz val="10"/>
        <color auto="1"/>
      </font>
    </odxf>
    <ndxf>
      <font>
        <sz val="10"/>
        <color auto="1"/>
      </font>
    </ndxf>
  </rcc>
  <rcc rId="15623" sId="3" odxf="1" dxf="1">
    <nc r="BG281">
      <v>1241.2</v>
    </nc>
    <odxf>
      <font>
        <sz val="10"/>
        <color auto="1"/>
      </font>
    </odxf>
    <ndxf>
      <font>
        <sz val="10"/>
        <color auto="1"/>
      </font>
    </ndxf>
  </rcc>
  <rcc rId="15624" sId="3" odxf="1" dxf="1">
    <nc r="BH281">
      <v>544.20000000000005</v>
    </nc>
    <odxf>
      <font>
        <sz val="10"/>
        <color auto="1"/>
      </font>
    </odxf>
    <ndxf>
      <font>
        <sz val="10"/>
        <color auto="1"/>
      </font>
    </ndxf>
  </rcc>
  <rfmt sheetId="3" sqref="A281:XFD281" start="0" length="0">
    <dxf>
      <alignment vertical="center" wrapText="1"/>
    </dxf>
  </rfmt>
  <rfmt sheetId="3" sqref="A282" start="0" length="0">
    <dxf>
      <font>
        <sz val="10"/>
        <color auto="1"/>
      </font>
    </dxf>
  </rfmt>
  <rfmt sheetId="3" sqref="B282" start="0" length="0">
    <dxf>
      <font>
        <sz val="10"/>
        <color auto="1"/>
      </font>
    </dxf>
  </rfmt>
  <rfmt sheetId="3" sqref="C282" start="0" length="0">
    <dxf>
      <font>
        <sz val="10"/>
        <color auto="1"/>
      </font>
    </dxf>
  </rfmt>
  <rfmt sheetId="3" sqref="D282" start="0" length="0">
    <dxf>
      <font>
        <sz val="10"/>
        <color auto="1"/>
      </font>
    </dxf>
  </rfmt>
  <rcc rId="15625" sId="3" odxf="1" dxf="1">
    <oc r="E282" t="inlineStr">
      <is>
        <t>NMĐ DUYÊN HẢI 3 MR</t>
      </is>
    </oc>
    <nc r="E282" t="inlineStr">
      <is>
        <t>NMĐ DUYÊN HẢI 3</t>
      </is>
    </nc>
    <odxf>
      <font>
        <sz val="10"/>
        <color auto="1"/>
      </font>
    </odxf>
    <ndxf>
      <font>
        <sz val="10"/>
        <color auto="1"/>
      </font>
    </ndxf>
  </rcc>
  <rfmt sheetId="3" sqref="F282" start="0" length="0">
    <dxf>
      <font>
        <sz val="10"/>
        <color auto="1"/>
      </font>
    </dxf>
  </rfmt>
  <rcc rId="15626" sId="3" odxf="1" dxf="1">
    <nc r="G28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627" sId="3" odxf="1" dxf="1">
    <nc r="H282">
      <v>6931.2</v>
    </nc>
    <odxf>
      <font>
        <sz val="10"/>
        <color auto="1"/>
      </font>
    </odxf>
    <ndxf>
      <font>
        <sz val="10"/>
        <color auto="1"/>
      </font>
    </ndxf>
  </rcc>
  <rfmt sheetId="3" sqref="I282" start="0" length="0">
    <dxf>
      <font>
        <sz val="10"/>
        <color auto="1"/>
      </font>
    </dxf>
  </rfmt>
  <rcc rId="15628" sId="3" odxf="1" dxf="1">
    <nc r="J282">
      <v>296.5</v>
    </nc>
    <odxf>
      <font>
        <sz val="10"/>
        <color auto="1"/>
      </font>
    </odxf>
    <ndxf>
      <font>
        <sz val="10"/>
        <color auto="1"/>
      </font>
    </ndxf>
  </rcc>
  <rcc rId="15629" sId="3" odxf="1" dxf="1">
    <nc r="K282">
      <v>294.39999999999998</v>
    </nc>
    <odxf>
      <font>
        <sz val="10"/>
        <color auto="1"/>
      </font>
    </odxf>
    <ndxf>
      <font>
        <sz val="10"/>
        <color auto="1"/>
      </font>
    </ndxf>
  </rcc>
  <rcc rId="15630" sId="3" odxf="1" dxf="1">
    <nc r="L282">
      <v>289.7</v>
    </nc>
    <odxf>
      <font>
        <sz val="10"/>
        <color auto="1"/>
      </font>
    </odxf>
    <ndxf>
      <font>
        <sz val="10"/>
        <color auto="1"/>
      </font>
    </ndxf>
  </rcc>
  <rcc rId="15631" sId="3" odxf="1" dxf="1">
    <nc r="M282">
      <v>287</v>
    </nc>
    <odxf>
      <font>
        <sz val="10"/>
        <color auto="1"/>
      </font>
    </odxf>
    <ndxf>
      <font>
        <sz val="10"/>
        <color auto="1"/>
      </font>
    </ndxf>
  </rcc>
  <rcc rId="15632" sId="3" odxf="1" dxf="1">
    <nc r="N282">
      <v>291</v>
    </nc>
    <odxf>
      <font>
        <sz val="10"/>
        <color auto="1"/>
      </font>
    </odxf>
    <ndxf>
      <font>
        <sz val="10"/>
        <color auto="1"/>
      </font>
    </ndxf>
  </rcc>
  <rcc rId="15633" sId="3" odxf="1" dxf="1">
    <nc r="O282">
      <v>286.3</v>
    </nc>
    <odxf>
      <font>
        <sz val="10"/>
        <color auto="1"/>
      </font>
    </odxf>
    <ndxf>
      <font>
        <sz val="10"/>
        <color auto="1"/>
      </font>
    </ndxf>
  </rcc>
  <rcc rId="15634" sId="3" odxf="1" dxf="1">
    <nc r="P282">
      <v>287.89999999999998</v>
    </nc>
    <odxf>
      <font>
        <sz val="10"/>
        <color auto="1"/>
      </font>
    </odxf>
    <ndxf>
      <font>
        <sz val="10"/>
        <color auto="1"/>
      </font>
    </ndxf>
  </rcc>
  <rcc rId="15635" sId="3" odxf="1" dxf="1">
    <nc r="Q282">
      <v>280.60000000000002</v>
    </nc>
    <odxf>
      <font>
        <sz val="10"/>
        <color auto="1"/>
      </font>
    </odxf>
    <ndxf>
      <font>
        <sz val="10"/>
        <color auto="1"/>
      </font>
    </ndxf>
  </rcc>
  <rcc rId="15636" sId="3" odxf="1" dxf="1">
    <nc r="R282">
      <v>282.89999999999998</v>
    </nc>
    <odxf>
      <font>
        <sz val="10"/>
        <color auto="1"/>
      </font>
    </odxf>
    <ndxf>
      <font>
        <sz val="10"/>
        <color auto="1"/>
      </font>
    </ndxf>
  </rcc>
  <rcc rId="15637" sId="3" odxf="1" dxf="1">
    <nc r="S282">
      <v>286.10000000000002</v>
    </nc>
    <odxf>
      <font>
        <sz val="10"/>
        <color auto="1"/>
      </font>
    </odxf>
    <ndxf>
      <font>
        <sz val="10"/>
        <color auto="1"/>
      </font>
    </ndxf>
  </rcc>
  <rcc rId="15638" sId="3" odxf="1" dxf="1">
    <nc r="T282">
      <v>286.10000000000002</v>
    </nc>
    <odxf>
      <font>
        <sz val="10"/>
        <color auto="1"/>
      </font>
    </odxf>
    <ndxf>
      <font>
        <sz val="10"/>
        <color auto="1"/>
      </font>
    </ndxf>
  </rcc>
  <rcc rId="15639" sId="3" odxf="1" dxf="1">
    <nc r="U282">
      <v>286.10000000000002</v>
    </nc>
    <odxf>
      <font>
        <sz val="10"/>
        <color auto="1"/>
      </font>
    </odxf>
    <ndxf>
      <font>
        <sz val="10"/>
        <color auto="1"/>
      </font>
    </ndxf>
  </rcc>
  <rcc rId="15640" sId="3" odxf="1" dxf="1">
    <nc r="V282">
      <v>286.10000000000002</v>
    </nc>
    <odxf>
      <font>
        <sz val="10"/>
        <color auto="1"/>
      </font>
    </odxf>
    <ndxf>
      <font>
        <sz val="10"/>
        <color auto="1"/>
      </font>
    </ndxf>
  </rcc>
  <rcc rId="15641" sId="3" odxf="1" dxf="1">
    <nc r="W282">
      <v>286.7</v>
    </nc>
    <odxf>
      <font>
        <sz val="10"/>
        <color auto="1"/>
      </font>
    </odxf>
    <ndxf>
      <font>
        <sz val="10"/>
        <color auto="1"/>
      </font>
    </ndxf>
  </rcc>
  <rcc rId="15642" sId="3" odxf="1" dxf="1">
    <nc r="X282">
      <v>290.60000000000002</v>
    </nc>
    <odxf>
      <font>
        <sz val="10"/>
        <color auto="1"/>
      </font>
    </odxf>
    <ndxf>
      <font>
        <sz val="10"/>
        <color auto="1"/>
      </font>
    </ndxf>
  </rcc>
  <rcc rId="15643" sId="3" odxf="1" dxf="1">
    <nc r="Y282">
      <v>283.60000000000002</v>
    </nc>
    <odxf>
      <font>
        <sz val="10"/>
        <color auto="1"/>
      </font>
    </odxf>
    <ndxf>
      <font>
        <sz val="10"/>
        <color auto="1"/>
      </font>
    </ndxf>
  </rcc>
  <rcc rId="15644" sId="3" odxf="1" dxf="1">
    <nc r="Z282">
      <v>285.5</v>
    </nc>
    <odxf>
      <font>
        <sz val="10"/>
        <color auto="1"/>
      </font>
    </odxf>
    <ndxf>
      <font>
        <sz val="10"/>
        <color auto="1"/>
      </font>
    </ndxf>
  </rcc>
  <rcc rId="15645" sId="3" odxf="1" dxf="1">
    <nc r="AA282">
      <v>292.60000000000002</v>
    </nc>
    <odxf>
      <font>
        <sz val="10"/>
        <color auto="1"/>
      </font>
    </odxf>
    <ndxf>
      <font>
        <sz val="10"/>
        <color auto="1"/>
      </font>
    </ndxf>
  </rcc>
  <rcc rId="15646" sId="3" odxf="1" dxf="1">
    <nc r="AB282">
      <v>291.3</v>
    </nc>
    <odxf>
      <font>
        <sz val="10"/>
        <color auto="1"/>
      </font>
    </odxf>
    <ndxf>
      <font>
        <sz val="10"/>
        <color auto="1"/>
      </font>
    </ndxf>
  </rcc>
  <rcc rId="15647" sId="3" odxf="1" dxf="1">
    <nc r="AC282">
      <v>290.60000000000002</v>
    </nc>
    <odxf>
      <font>
        <sz val="10"/>
        <color auto="1"/>
      </font>
    </odxf>
    <ndxf>
      <font>
        <sz val="10"/>
        <color auto="1"/>
      </font>
    </ndxf>
  </rcc>
  <rcc rId="15648" sId="3" odxf="1" dxf="1">
    <nc r="AD282">
      <v>289.39999999999998</v>
    </nc>
    <odxf>
      <font>
        <sz val="10"/>
        <color auto="1"/>
      </font>
    </odxf>
    <ndxf>
      <font>
        <sz val="10"/>
        <color auto="1"/>
      </font>
    </ndxf>
  </rcc>
  <rcc rId="15649" sId="3" odxf="1" dxf="1">
    <nc r="AE282">
      <v>288.39999999999998</v>
    </nc>
    <odxf>
      <font>
        <sz val="10"/>
        <color auto="1"/>
      </font>
    </odxf>
    <ndxf>
      <font>
        <sz val="10"/>
        <color auto="1"/>
      </font>
    </ndxf>
  </rcc>
  <rcc rId="15650" sId="3" odxf="1" dxf="1">
    <nc r="AF282">
      <v>294.2</v>
    </nc>
    <odxf>
      <font>
        <sz val="10"/>
        <color auto="1"/>
      </font>
    </odxf>
    <ndxf>
      <font>
        <sz val="10"/>
        <color auto="1"/>
      </font>
    </ndxf>
  </rcc>
  <rcc rId="15651" sId="3" odxf="1" dxf="1">
    <nc r="AG282">
      <v>288.8</v>
    </nc>
    <odxf>
      <font>
        <sz val="10"/>
        <color auto="1"/>
      </font>
    </odxf>
    <ndxf>
      <font>
        <sz val="10"/>
        <color auto="1"/>
      </font>
    </ndxf>
  </rcc>
  <rcc rId="15652" sId="3" odxf="1" dxf="1">
    <nc r="AH282">
      <v>288.5</v>
    </nc>
    <odxf>
      <font>
        <sz val="10"/>
        <color auto="1"/>
      </font>
    </odxf>
    <ndxf>
      <font>
        <sz val="10"/>
        <color auto="1"/>
      </font>
    </ndxf>
  </rcc>
  <rcc rId="15653" sId="3" odxf="1" dxf="1">
    <nc r="AI282">
      <v>287.3</v>
    </nc>
    <odxf>
      <font>
        <sz val="10"/>
        <color auto="1"/>
      </font>
    </odxf>
    <ndxf>
      <font>
        <sz val="10"/>
        <color auto="1"/>
      </font>
    </ndxf>
  </rcc>
  <rcc rId="15654" sId="3" odxf="1" dxf="1">
    <nc r="AJ282">
      <v>290.3</v>
    </nc>
    <odxf>
      <font>
        <sz val="10"/>
        <color auto="1"/>
      </font>
    </odxf>
    <ndxf>
      <font>
        <sz val="10"/>
        <color auto="1"/>
      </font>
    </ndxf>
  </rcc>
  <rcc rId="15655" sId="3" odxf="1" dxf="1">
    <nc r="AK282">
      <v>289.3</v>
    </nc>
    <odxf>
      <font>
        <sz val="10"/>
        <color auto="1"/>
      </font>
    </odxf>
    <ndxf>
      <font>
        <sz val="10"/>
        <color auto="1"/>
      </font>
    </ndxf>
  </rcc>
  <rcc rId="15656" sId="3" odxf="1" dxf="1">
    <nc r="AL282">
      <v>297.60000000000002</v>
    </nc>
    <odxf>
      <font>
        <sz val="10"/>
        <color auto="1"/>
      </font>
    </odxf>
    <ndxf>
      <font>
        <sz val="10"/>
        <color auto="1"/>
      </font>
    </ndxf>
  </rcc>
  <rcc rId="15657" sId="3" odxf="1" dxf="1">
    <nc r="AM282">
      <v>289.3</v>
    </nc>
    <odxf>
      <font>
        <sz val="10"/>
        <color auto="1"/>
      </font>
    </odxf>
    <ndxf>
      <font>
        <sz val="10"/>
        <color auto="1"/>
      </font>
    </ndxf>
  </rcc>
  <rcc rId="15658" sId="3" odxf="1" dxf="1">
    <nc r="AN282">
      <v>289.2</v>
    </nc>
    <odxf>
      <font>
        <sz val="10"/>
        <color auto="1"/>
      </font>
    </odxf>
    <ndxf>
      <font>
        <sz val="10"/>
        <color auto="1"/>
      </font>
    </ndxf>
  </rcc>
  <rcc rId="15659" sId="3" odxf="1" dxf="1">
    <nc r="AO282">
      <v>289.60000000000002</v>
    </nc>
    <odxf>
      <font>
        <sz val="10"/>
        <color auto="1"/>
      </font>
    </odxf>
    <ndxf>
      <font>
        <sz val="10"/>
        <color auto="1"/>
      </font>
    </ndxf>
  </rcc>
  <rcc rId="15660" sId="3" odxf="1" dxf="1">
    <nc r="AP282">
      <v>287.8</v>
    </nc>
    <odxf>
      <font>
        <sz val="10"/>
        <color auto="1"/>
      </font>
    </odxf>
    <ndxf>
      <font>
        <sz val="10"/>
        <color auto="1"/>
      </font>
    </ndxf>
  </rcc>
  <rcc rId="15661" sId="3" odxf="1" dxf="1">
    <nc r="AQ282">
      <v>289</v>
    </nc>
    <odxf>
      <font>
        <sz val="10"/>
        <color auto="1"/>
      </font>
    </odxf>
    <ndxf>
      <font>
        <sz val="10"/>
        <color auto="1"/>
      </font>
    </ndxf>
  </rcc>
  <rcc rId="15662" sId="3" odxf="1" dxf="1">
    <nc r="AR282">
      <v>287.7</v>
    </nc>
    <odxf>
      <font>
        <sz val="10"/>
        <color auto="1"/>
      </font>
    </odxf>
    <ndxf>
      <font>
        <sz val="10"/>
        <color auto="1"/>
      </font>
    </ndxf>
  </rcc>
  <rcc rId="15663" sId="3" odxf="1" dxf="1">
    <nc r="AS282">
      <v>290.3</v>
    </nc>
    <odxf>
      <font>
        <sz val="10"/>
        <color auto="1"/>
      </font>
    </odxf>
    <ndxf>
      <font>
        <sz val="10"/>
        <color auto="1"/>
      </font>
    </ndxf>
  </rcc>
  <rcc rId="15664" sId="3" odxf="1" dxf="1">
    <nc r="AT282">
      <v>292.39999999999998</v>
    </nc>
    <odxf>
      <font>
        <sz val="10"/>
        <color auto="1"/>
      </font>
    </odxf>
    <ndxf>
      <font>
        <sz val="10"/>
        <color auto="1"/>
      </font>
    </ndxf>
  </rcc>
  <rcc rId="15665" sId="3" odxf="1" dxf="1">
    <nc r="AU282">
      <v>293.60000000000002</v>
    </nc>
    <odxf>
      <font>
        <sz val="10"/>
        <color auto="1"/>
      </font>
    </odxf>
    <ndxf>
      <font>
        <sz val="10"/>
        <color auto="1"/>
      </font>
    </ndxf>
  </rcc>
  <rcc rId="15666" sId="3" odxf="1" dxf="1">
    <nc r="AV282">
      <v>285.8</v>
    </nc>
    <odxf>
      <font>
        <sz val="10"/>
        <color auto="1"/>
      </font>
    </odxf>
    <ndxf>
      <font>
        <sz val="10"/>
        <color auto="1"/>
      </font>
    </ndxf>
  </rcc>
  <rcc rId="15667" sId="3" odxf="1" dxf="1">
    <nc r="AW282">
      <v>294.5</v>
    </nc>
    <odxf>
      <font>
        <sz val="10"/>
        <color auto="1"/>
      </font>
    </odxf>
    <ndxf>
      <font>
        <sz val="10"/>
        <color auto="1"/>
      </font>
    </ndxf>
  </rcc>
  <rcc rId="15668" sId="3" odxf="1" dxf="1">
    <nc r="AX282">
      <v>290.60000000000002</v>
    </nc>
    <odxf>
      <font>
        <sz val="10"/>
        <color auto="1"/>
      </font>
    </odxf>
    <ndxf>
      <font>
        <sz val="10"/>
        <color auto="1"/>
      </font>
    </ndxf>
  </rcc>
  <rcc rId="15669" sId="3" odxf="1" dxf="1">
    <nc r="AY282">
      <v>282</v>
    </nc>
    <odxf>
      <font>
        <sz val="10"/>
        <color auto="1"/>
      </font>
    </odxf>
    <ndxf>
      <font>
        <sz val="10"/>
        <color auto="1"/>
      </font>
    </ndxf>
  </rcc>
  <rcc rId="15670" sId="3" odxf="1" dxf="1">
    <nc r="AZ282">
      <v>298</v>
    </nc>
    <odxf>
      <font>
        <sz val="10"/>
        <color auto="1"/>
      </font>
    </odxf>
    <ndxf>
      <font>
        <sz val="10"/>
        <color auto="1"/>
      </font>
    </ndxf>
  </rcc>
  <rcc rId="15671" sId="3" odxf="1" dxf="1">
    <nc r="BA2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672" sId="3" odxf="1" dxf="1">
    <nc r="BB282">
      <v>284.8</v>
    </nc>
    <odxf>
      <font>
        <sz val="10"/>
        <color auto="1"/>
      </font>
    </odxf>
    <ndxf>
      <font>
        <sz val="10"/>
        <color auto="1"/>
      </font>
    </ndxf>
  </rcc>
  <rcc rId="15673" sId="3" odxf="1" dxf="1">
    <nc r="BC2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674" sId="3" odxf="1" dxf="1">
    <nc r="BD282">
      <v>293</v>
    </nc>
    <odxf>
      <font>
        <sz val="10"/>
        <color auto="1"/>
      </font>
    </odxf>
    <ndxf>
      <font>
        <sz val="10"/>
        <color auto="1"/>
      </font>
    </ndxf>
  </rcc>
  <rcc rId="15675" sId="3" odxf="1" dxf="1">
    <nc r="BE2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676" sId="3" odxf="1" dxf="1">
    <nc r="BF282">
      <v>289.2</v>
    </nc>
    <odxf>
      <font>
        <sz val="10"/>
        <color auto="1"/>
      </font>
    </odxf>
    <ndxf>
      <font>
        <sz val="10"/>
        <color auto="1"/>
      </font>
    </ndxf>
  </rcc>
  <rcc rId="15677" sId="3" odxf="1" dxf="1">
    <nc r="BG282">
      <v>299.7</v>
    </nc>
    <odxf>
      <font>
        <sz val="10"/>
        <color auto="1"/>
      </font>
    </odxf>
    <ndxf>
      <font>
        <sz val="10"/>
        <color auto="1"/>
      </font>
    </ndxf>
  </rcc>
  <rcc rId="15678" sId="3" odxf="1" dxf="1">
    <nc r="BH282">
      <v>267.89999999999998</v>
    </nc>
    <odxf>
      <font>
        <sz val="10"/>
        <color auto="1"/>
      </font>
    </odxf>
    <ndxf>
      <font>
        <sz val="10"/>
        <color auto="1"/>
      </font>
    </ndxf>
  </rcc>
  <rfmt sheetId="3" sqref="A282:XFD282" start="0" length="0">
    <dxf>
      <alignment vertical="center" wrapText="1"/>
    </dxf>
  </rfmt>
  <rfmt sheetId="3" sqref="A283" start="0" length="0">
    <dxf>
      <font>
        <sz val="10"/>
        <color auto="1"/>
      </font>
    </dxf>
  </rfmt>
  <rfmt sheetId="3" sqref="B283" start="0" length="0">
    <dxf>
      <font>
        <sz val="10"/>
        <color auto="1"/>
      </font>
    </dxf>
  </rfmt>
  <rfmt sheetId="3" sqref="C283" start="0" length="0">
    <dxf>
      <font>
        <sz val="10"/>
        <color auto="1"/>
      </font>
    </dxf>
  </rfmt>
  <rfmt sheetId="3" sqref="D283" start="0" length="0">
    <dxf>
      <font>
        <sz val="10"/>
        <color auto="1"/>
      </font>
    </dxf>
  </rfmt>
  <rcc rId="15679" sId="3" odxf="1" dxf="1">
    <oc r="E283" t="inlineStr">
      <is>
        <t>NMĐ DUYÊN HẢI 3 MR</t>
      </is>
    </oc>
    <nc r="E283" t="inlineStr">
      <is>
        <t>NMĐ DUYÊN HẢI 3</t>
      </is>
    </nc>
    <odxf>
      <font>
        <sz val="10"/>
        <color auto="1"/>
      </font>
    </odxf>
    <ndxf>
      <font>
        <sz val="10"/>
        <color auto="1"/>
      </font>
    </ndxf>
  </rcc>
  <rfmt sheetId="3" sqref="F283" start="0" length="0">
    <dxf>
      <font>
        <sz val="10"/>
        <color auto="1"/>
      </font>
    </dxf>
  </rfmt>
  <rcc rId="15680" sId="3" odxf="1" dxf="1">
    <nc r="G28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681" sId="3" odxf="1" dxf="1">
    <nc r="H283">
      <v>6931.2</v>
    </nc>
    <odxf>
      <font>
        <sz val="10"/>
        <color auto="1"/>
      </font>
    </odxf>
    <ndxf>
      <font>
        <sz val="10"/>
        <color auto="1"/>
      </font>
    </ndxf>
  </rcc>
  <rfmt sheetId="3" sqref="I283" start="0" length="0">
    <dxf>
      <font>
        <sz val="10"/>
        <color auto="1"/>
      </font>
    </dxf>
  </rfmt>
  <rcc rId="15682" sId="3" odxf="1" dxf="1">
    <nc r="J283">
      <v>0</v>
    </nc>
    <odxf>
      <font>
        <sz val="10"/>
        <color auto="1"/>
      </font>
    </odxf>
    <ndxf>
      <font>
        <sz val="10"/>
        <color auto="1"/>
      </font>
    </ndxf>
  </rcc>
  <rcc rId="15683" sId="3" odxf="1" dxf="1">
    <nc r="K283">
      <v>0</v>
    </nc>
    <odxf>
      <font>
        <sz val="10"/>
        <color auto="1"/>
      </font>
    </odxf>
    <ndxf>
      <font>
        <sz val="10"/>
        <color auto="1"/>
      </font>
    </ndxf>
  </rcc>
  <rcc rId="15684" sId="3" odxf="1" dxf="1">
    <nc r="L283">
      <v>0</v>
    </nc>
    <odxf>
      <font>
        <sz val="10"/>
        <color auto="1"/>
      </font>
    </odxf>
    <ndxf>
      <font>
        <sz val="10"/>
        <color auto="1"/>
      </font>
    </ndxf>
  </rcc>
  <rcc rId="15685" sId="3" odxf="1" dxf="1">
    <nc r="M283">
      <v>0</v>
    </nc>
    <odxf>
      <font>
        <sz val="10"/>
        <color auto="1"/>
      </font>
    </odxf>
    <ndxf>
      <font>
        <sz val="10"/>
        <color auto="1"/>
      </font>
    </ndxf>
  </rcc>
  <rcc rId="15686" sId="3" odxf="1" dxf="1">
    <nc r="N283">
      <v>0</v>
    </nc>
    <odxf>
      <font>
        <sz val="10"/>
        <color auto="1"/>
      </font>
    </odxf>
    <ndxf>
      <font>
        <sz val="10"/>
        <color auto="1"/>
      </font>
    </ndxf>
  </rcc>
  <rcc rId="15687" sId="3" odxf="1" dxf="1">
    <nc r="O283">
      <v>34.700000000000003</v>
    </nc>
    <odxf>
      <font>
        <sz val="10"/>
        <color auto="1"/>
      </font>
    </odxf>
    <ndxf>
      <font>
        <sz val="10"/>
        <color auto="1"/>
      </font>
    </ndxf>
  </rcc>
  <rcc rId="15688" sId="3" odxf="1" dxf="1">
    <nc r="P283">
      <v>38.200000000000003</v>
    </nc>
    <odxf>
      <font>
        <sz val="10"/>
        <color auto="1"/>
      </font>
    </odxf>
    <ndxf>
      <font>
        <sz val="10"/>
        <color auto="1"/>
      </font>
    </ndxf>
  </rcc>
  <rcc rId="15689" sId="3" odxf="1" dxf="1">
    <nc r="Q283">
      <v>37</v>
    </nc>
    <odxf>
      <font>
        <sz val="10"/>
        <color auto="1"/>
      </font>
    </odxf>
    <ndxf>
      <font>
        <sz val="10"/>
        <color auto="1"/>
      </font>
    </ndxf>
  </rcc>
  <rcc rId="15690" sId="3" odxf="1" dxf="1">
    <nc r="R283">
      <v>36.6</v>
    </nc>
    <odxf>
      <font>
        <sz val="10"/>
        <color auto="1"/>
      </font>
    </odxf>
    <ndxf>
      <font>
        <sz val="10"/>
        <color auto="1"/>
      </font>
    </ndxf>
  </rcc>
  <rcc rId="15691" sId="3" odxf="1" dxf="1">
    <nc r="S283">
      <v>35.9</v>
    </nc>
    <odxf>
      <font>
        <sz val="10"/>
        <color auto="1"/>
      </font>
    </odxf>
    <ndxf>
      <font>
        <sz val="10"/>
        <color auto="1"/>
      </font>
    </ndxf>
  </rcc>
  <rcc rId="15692" sId="3" odxf="1" dxf="1">
    <nc r="T283">
      <v>35.9</v>
    </nc>
    <odxf>
      <font>
        <sz val="10"/>
        <color auto="1"/>
      </font>
    </odxf>
    <ndxf>
      <font>
        <sz val="10"/>
        <color auto="1"/>
      </font>
    </ndxf>
  </rcc>
  <rcc rId="15693" sId="3" odxf="1" dxf="1">
    <nc r="U283">
      <v>35.9</v>
    </nc>
    <odxf>
      <font>
        <sz val="10"/>
        <color auto="1"/>
      </font>
    </odxf>
    <ndxf>
      <font>
        <sz val="10"/>
        <color auto="1"/>
      </font>
    </ndxf>
  </rcc>
  <rcc rId="15694" sId="3" odxf="1" dxf="1">
    <nc r="V283">
      <v>35.9</v>
    </nc>
    <odxf>
      <font>
        <sz val="10"/>
        <color auto="1"/>
      </font>
    </odxf>
    <ndxf>
      <font>
        <sz val="10"/>
        <color auto="1"/>
      </font>
    </ndxf>
  </rcc>
  <rcc rId="15695" sId="3" odxf="1" dxf="1">
    <nc r="W283">
      <v>35.9</v>
    </nc>
    <odxf>
      <font>
        <sz val="10"/>
        <color auto="1"/>
      </font>
    </odxf>
    <ndxf>
      <font>
        <sz val="10"/>
        <color auto="1"/>
      </font>
    </ndxf>
  </rcc>
  <rcc rId="15696" sId="3" odxf="1" dxf="1">
    <nc r="X283">
      <v>69.3</v>
    </nc>
    <odxf>
      <font>
        <sz val="10"/>
        <color auto="1"/>
      </font>
    </odxf>
    <ndxf>
      <font>
        <sz val="10"/>
        <color auto="1"/>
      </font>
    </ndxf>
  </rcc>
  <rcc rId="15697" sId="3" odxf="1" dxf="1">
    <nc r="Y283">
      <v>93.2</v>
    </nc>
    <odxf>
      <font>
        <sz val="10"/>
        <color auto="1"/>
      </font>
    </odxf>
    <ndxf>
      <font>
        <sz val="10"/>
        <color auto="1"/>
      </font>
    </ndxf>
  </rcc>
  <rcc rId="15698" sId="3" odxf="1" dxf="1">
    <nc r="Z283">
      <v>96.9</v>
    </nc>
    <odxf>
      <font>
        <sz val="10"/>
        <color auto="1"/>
      </font>
    </odxf>
    <ndxf>
      <font>
        <sz val="10"/>
        <color auto="1"/>
      </font>
    </ndxf>
  </rcc>
  <rcc rId="15699" sId="3" odxf="1" dxf="1">
    <nc r="AA283">
      <v>0</v>
    </nc>
    <odxf>
      <font>
        <sz val="10"/>
        <color auto="1"/>
      </font>
    </odxf>
    <ndxf>
      <font>
        <sz val="10"/>
        <color auto="1"/>
      </font>
    </ndxf>
  </rcc>
  <rcc rId="15700" sId="3" odxf="1" dxf="1">
    <nc r="AB283">
      <v>0</v>
    </nc>
    <odxf>
      <font>
        <sz val="10"/>
        <color auto="1"/>
      </font>
    </odxf>
    <ndxf>
      <font>
        <sz val="10"/>
        <color auto="1"/>
      </font>
    </ndxf>
  </rcc>
  <rcc rId="15701" sId="3" odxf="1" dxf="1">
    <nc r="AC283">
      <v>0</v>
    </nc>
    <odxf>
      <font>
        <sz val="10"/>
        <color auto="1"/>
      </font>
    </odxf>
    <ndxf>
      <font>
        <sz val="10"/>
        <color auto="1"/>
      </font>
    </ndxf>
  </rcc>
  <rcc rId="15702" sId="3" odxf="1" dxf="1">
    <nc r="AD283">
      <v>48.2</v>
    </nc>
    <odxf>
      <font>
        <sz val="10"/>
        <color auto="1"/>
      </font>
    </odxf>
    <ndxf>
      <font>
        <sz val="10"/>
        <color auto="1"/>
      </font>
    </ndxf>
  </rcc>
  <rcc rId="15703" sId="3" odxf="1" dxf="1">
    <nc r="AE283">
      <v>0</v>
    </nc>
    <odxf>
      <font>
        <sz val="10"/>
        <color auto="1"/>
      </font>
    </odxf>
    <ndxf>
      <font>
        <sz val="10"/>
        <color auto="1"/>
      </font>
    </ndxf>
  </rcc>
  <rcc rId="15704" sId="3" odxf="1" dxf="1">
    <nc r="AF283">
      <v>0</v>
    </nc>
    <odxf>
      <font>
        <sz val="10"/>
        <color auto="1"/>
      </font>
    </odxf>
    <ndxf>
      <font>
        <sz val="10"/>
        <color auto="1"/>
      </font>
    </ndxf>
  </rcc>
  <rcc rId="15705" sId="3" odxf="1" dxf="1">
    <nc r="AG283">
      <v>0</v>
    </nc>
    <odxf>
      <font>
        <sz val="10"/>
        <color auto="1"/>
      </font>
    </odxf>
    <ndxf>
      <font>
        <sz val="10"/>
        <color auto="1"/>
      </font>
    </ndxf>
  </rcc>
  <rcc rId="15706" sId="3" odxf="1" dxf="1">
    <nc r="AH283">
      <v>0</v>
    </nc>
    <odxf>
      <font>
        <sz val="10"/>
        <color auto="1"/>
      </font>
    </odxf>
    <ndxf>
      <font>
        <sz val="10"/>
        <color auto="1"/>
      </font>
    </ndxf>
  </rcc>
  <rcc rId="15707" sId="3" odxf="1" dxf="1">
    <nc r="AI283">
      <v>0</v>
    </nc>
    <odxf>
      <font>
        <sz val="10"/>
        <color auto="1"/>
      </font>
    </odxf>
    <ndxf>
      <font>
        <sz val="10"/>
        <color auto="1"/>
      </font>
    </ndxf>
  </rcc>
  <rcc rId="15708" sId="3" odxf="1" dxf="1">
    <nc r="AJ283">
      <v>0</v>
    </nc>
    <odxf>
      <font>
        <sz val="10"/>
        <color auto="1"/>
      </font>
    </odxf>
    <ndxf>
      <font>
        <sz val="10"/>
        <color auto="1"/>
      </font>
    </ndxf>
  </rcc>
  <rcc rId="15709" sId="3" odxf="1" dxf="1">
    <nc r="AK283">
      <v>0</v>
    </nc>
    <odxf>
      <font>
        <sz val="10"/>
        <color auto="1"/>
      </font>
    </odxf>
    <ndxf>
      <font>
        <sz val="10"/>
        <color auto="1"/>
      </font>
    </ndxf>
  </rcc>
  <rcc rId="15710" sId="3" odxf="1" dxf="1">
    <nc r="AL283">
      <v>0</v>
    </nc>
    <odxf>
      <font>
        <sz val="10"/>
        <color auto="1"/>
      </font>
    </odxf>
    <ndxf>
      <font>
        <sz val="10"/>
        <color auto="1"/>
      </font>
    </ndxf>
  </rcc>
  <rcc rId="15711" sId="3" odxf="1" dxf="1">
    <nc r="AM283">
      <v>0</v>
    </nc>
    <odxf>
      <font>
        <sz val="10"/>
        <color auto="1"/>
      </font>
    </odxf>
    <ndxf>
      <font>
        <sz val="10"/>
        <color auto="1"/>
      </font>
    </ndxf>
  </rcc>
  <rcc rId="15712" sId="3" odxf="1" dxf="1">
    <nc r="AN283">
      <v>0</v>
    </nc>
    <odxf>
      <font>
        <sz val="10"/>
        <color auto="1"/>
      </font>
    </odxf>
    <ndxf>
      <font>
        <sz val="10"/>
        <color auto="1"/>
      </font>
    </ndxf>
  </rcc>
  <rcc rId="15713" sId="3" odxf="1" dxf="1">
    <nc r="AO283">
      <v>0</v>
    </nc>
    <odxf>
      <font>
        <sz val="10"/>
        <color auto="1"/>
      </font>
    </odxf>
    <ndxf>
      <font>
        <sz val="10"/>
        <color auto="1"/>
      </font>
    </ndxf>
  </rcc>
  <rcc rId="15714" sId="3" odxf="1" dxf="1">
    <nc r="AP283">
      <v>0</v>
    </nc>
    <odxf>
      <font>
        <sz val="10"/>
        <color auto="1"/>
      </font>
    </odxf>
    <ndxf>
      <font>
        <sz val="10"/>
        <color auto="1"/>
      </font>
    </ndxf>
  </rcc>
  <rcc rId="15715" sId="3" odxf="1" dxf="1">
    <nc r="AQ283">
      <v>0</v>
    </nc>
    <odxf>
      <font>
        <sz val="10"/>
        <color auto="1"/>
      </font>
    </odxf>
    <ndxf>
      <font>
        <sz val="10"/>
        <color auto="1"/>
      </font>
    </ndxf>
  </rcc>
  <rcc rId="15716" sId="3" odxf="1" dxf="1">
    <nc r="AR283">
      <v>0</v>
    </nc>
    <odxf>
      <font>
        <sz val="10"/>
        <color auto="1"/>
      </font>
    </odxf>
    <ndxf>
      <font>
        <sz val="10"/>
        <color auto="1"/>
      </font>
    </ndxf>
  </rcc>
  <rcc rId="15717" sId="3" odxf="1" dxf="1">
    <nc r="AS283">
      <v>0</v>
    </nc>
    <odxf>
      <font>
        <sz val="10"/>
        <color auto="1"/>
      </font>
    </odxf>
    <ndxf>
      <font>
        <sz val="10"/>
        <color auto="1"/>
      </font>
    </ndxf>
  </rcc>
  <rcc rId="15718" sId="3" odxf="1" dxf="1">
    <nc r="AT283">
      <v>0</v>
    </nc>
    <odxf>
      <font>
        <sz val="10"/>
        <color auto="1"/>
      </font>
    </odxf>
    <ndxf>
      <font>
        <sz val="10"/>
        <color auto="1"/>
      </font>
    </ndxf>
  </rcc>
  <rcc rId="15719" sId="3" odxf="1" dxf="1">
    <nc r="AU283">
      <v>0</v>
    </nc>
    <odxf>
      <font>
        <sz val="10"/>
        <color auto="1"/>
      </font>
    </odxf>
    <ndxf>
      <font>
        <sz val="10"/>
        <color auto="1"/>
      </font>
    </ndxf>
  </rcc>
  <rcc rId="15720" sId="3" odxf="1" dxf="1">
    <nc r="AV283">
      <v>0</v>
    </nc>
    <odxf>
      <font>
        <sz val="10"/>
        <color auto="1"/>
      </font>
    </odxf>
    <ndxf>
      <font>
        <sz val="10"/>
        <color auto="1"/>
      </font>
    </ndxf>
  </rcc>
  <rcc rId="15721" sId="3" odxf="1" dxf="1">
    <nc r="AW283">
      <v>0</v>
    </nc>
    <odxf>
      <font>
        <sz val="10"/>
        <color auto="1"/>
      </font>
    </odxf>
    <ndxf>
      <font>
        <sz val="10"/>
        <color auto="1"/>
      </font>
    </ndxf>
  </rcc>
  <rcc rId="15722" sId="3" odxf="1" dxf="1">
    <nc r="AX283">
      <v>0</v>
    </nc>
    <odxf>
      <font>
        <sz val="10"/>
        <color auto="1"/>
      </font>
    </odxf>
    <ndxf>
      <font>
        <sz val="10"/>
        <color auto="1"/>
      </font>
    </ndxf>
  </rcc>
  <rcc rId="15723" sId="3" odxf="1" dxf="1">
    <nc r="AY283">
      <v>0</v>
    </nc>
    <odxf>
      <font>
        <sz val="10"/>
        <color auto="1"/>
      </font>
    </odxf>
    <ndxf>
      <font>
        <sz val="10"/>
        <color auto="1"/>
      </font>
    </ndxf>
  </rcc>
  <rcc rId="15724" sId="3" odxf="1" dxf="1">
    <nc r="AZ283">
      <v>0</v>
    </nc>
    <odxf>
      <font>
        <sz val="10"/>
        <color auto="1"/>
      </font>
    </odxf>
    <ndxf>
      <font>
        <sz val="10"/>
        <color auto="1"/>
      </font>
    </ndxf>
  </rcc>
  <rcc rId="15725" sId="3" odxf="1" dxf="1">
    <nc r="BA2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726" sId="3" odxf="1" dxf="1">
    <nc r="BB283">
      <v>0</v>
    </nc>
    <odxf>
      <font>
        <sz val="10"/>
        <color auto="1"/>
      </font>
    </odxf>
    <ndxf>
      <font>
        <sz val="10"/>
        <color auto="1"/>
      </font>
    </ndxf>
  </rcc>
  <rcc rId="15727" sId="3" odxf="1" dxf="1">
    <nc r="BC2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728" sId="3" odxf="1" dxf="1">
    <nc r="BD283">
      <v>0</v>
    </nc>
    <odxf>
      <font>
        <sz val="10"/>
        <color auto="1"/>
      </font>
    </odxf>
    <ndxf>
      <font>
        <sz val="10"/>
        <color auto="1"/>
      </font>
    </ndxf>
  </rcc>
  <rcc rId="15729" sId="3" odxf="1" dxf="1">
    <nc r="BE2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730" sId="3" odxf="1" dxf="1">
    <nc r="BF283">
      <v>289.2</v>
    </nc>
    <odxf>
      <font>
        <sz val="10"/>
        <color auto="1"/>
      </font>
    </odxf>
    <ndxf>
      <font>
        <sz val="10"/>
        <color auto="1"/>
      </font>
    </ndxf>
  </rcc>
  <rcc rId="15731" sId="3" odxf="1" dxf="1">
    <nc r="BG283">
      <v>299.7</v>
    </nc>
    <odxf>
      <font>
        <sz val="10"/>
        <color auto="1"/>
      </font>
    </odxf>
    <ndxf>
      <font>
        <sz val="10"/>
        <color auto="1"/>
      </font>
    </ndxf>
  </rcc>
  <rcc rId="15732" sId="3" odxf="1" dxf="1">
    <nc r="BH283">
      <v>267.89999999999998</v>
    </nc>
    <odxf>
      <font>
        <sz val="10"/>
        <color auto="1"/>
      </font>
    </odxf>
    <ndxf>
      <font>
        <sz val="10"/>
        <color auto="1"/>
      </font>
    </ndxf>
  </rcc>
  <rfmt sheetId="3" sqref="A283:XFD283" start="0" length="0">
    <dxf>
      <alignment vertical="center" wrapText="1"/>
    </dxf>
  </rfmt>
  <rcc rId="15733" sId="3" odxf="1" dxf="1">
    <oc r="A284" t="inlineStr">
      <is>
        <t>Ngoài EVN</t>
      </is>
    </oc>
    <nc r="A284" t="inlineStr">
      <is>
        <t>GENCO1</t>
      </is>
    </nc>
    <odxf>
      <font>
        <sz val="10"/>
        <color auto="1"/>
      </font>
    </odxf>
    <ndxf>
      <font>
        <sz val="10"/>
        <color auto="1"/>
      </font>
    </ndxf>
  </rcc>
  <rcc rId="15734" sId="3" odxf="1" dxf="1">
    <oc r="B284" t="inlineStr">
      <is>
        <t>Hậu Giang</t>
      </is>
    </oc>
    <nc r="B284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284" start="0" length="0">
    <dxf>
      <font>
        <sz val="10"/>
        <color auto="1"/>
      </font>
    </dxf>
  </rfmt>
  <rfmt sheetId="3" sqref="D284" start="0" length="0">
    <dxf>
      <font>
        <sz val="10"/>
        <color auto="1"/>
      </font>
    </dxf>
  </rfmt>
  <rcc rId="15735" sId="3" odxf="1" dxf="1">
    <oc r="E284" t="inlineStr">
      <is>
        <t>NMĐ SÔNG HẬU 1</t>
      </is>
    </oc>
    <nc r="E284" t="inlineStr">
      <is>
        <t>NMĐ DUYÊN HẢI 3 MR</t>
      </is>
    </nc>
    <odxf>
      <font>
        <sz val="10"/>
        <color auto="1"/>
      </font>
    </odxf>
    <ndxf>
      <font>
        <sz val="10"/>
        <color auto="1"/>
      </font>
    </ndxf>
  </rcc>
  <rfmt sheetId="3" sqref="F284" start="0" length="0">
    <dxf>
      <font>
        <sz val="10"/>
        <color auto="1"/>
      </font>
    </dxf>
  </rfmt>
  <rcc rId="15736" sId="3" odxf="1" dxf="1">
    <nc r="G28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737" sId="3" odxf="1" dxf="1">
    <nc r="H284">
      <v>9036</v>
    </nc>
    <odxf>
      <font>
        <sz val="10"/>
        <color auto="1"/>
      </font>
    </odxf>
    <ndxf>
      <font>
        <sz val="10"/>
        <color auto="1"/>
      </font>
    </ndxf>
  </rcc>
  <rfmt sheetId="3" sqref="I284" start="0" length="0">
    <dxf>
      <font>
        <sz val="10"/>
        <color auto="1"/>
      </font>
    </dxf>
  </rfmt>
  <rcc rId="15738" sId="3" odxf="1" dxf="1">
    <nc r="J284">
      <v>349.8</v>
    </nc>
    <odxf>
      <font>
        <sz val="10"/>
        <color auto="1"/>
      </font>
    </odxf>
    <ndxf>
      <font>
        <sz val="10"/>
        <color auto="1"/>
      </font>
    </ndxf>
  </rcc>
  <rcc rId="15739" sId="3" odxf="1" dxf="1">
    <nc r="K284">
      <v>349.8</v>
    </nc>
    <odxf>
      <font>
        <sz val="10"/>
        <color auto="1"/>
      </font>
    </odxf>
    <ndxf>
      <font>
        <sz val="10"/>
        <color auto="1"/>
      </font>
    </ndxf>
  </rcc>
  <rcc rId="15740" sId="3" odxf="1" dxf="1">
    <nc r="L284">
      <v>349.8</v>
    </nc>
    <odxf>
      <font>
        <sz val="10"/>
        <color auto="1"/>
      </font>
    </odxf>
    <ndxf>
      <font>
        <sz val="10"/>
        <color auto="1"/>
      </font>
    </ndxf>
  </rcc>
  <rcc rId="15741" sId="3" odxf="1" dxf="1">
    <nc r="M284">
      <v>350.3</v>
    </nc>
    <odxf>
      <font>
        <sz val="10"/>
        <color auto="1"/>
      </font>
    </odxf>
    <ndxf>
      <font>
        <sz val="10"/>
        <color auto="1"/>
      </font>
    </ndxf>
  </rcc>
  <rcc rId="15742" sId="3" odxf="1" dxf="1">
    <nc r="N284">
      <v>350.3</v>
    </nc>
    <odxf>
      <font>
        <sz val="10"/>
        <color auto="1"/>
      </font>
    </odxf>
    <ndxf>
      <font>
        <sz val="10"/>
        <color auto="1"/>
      </font>
    </ndxf>
  </rcc>
  <rcc rId="15743" sId="3" odxf="1" dxf="1">
    <nc r="O284">
      <v>350.1</v>
    </nc>
    <odxf>
      <font>
        <sz val="10"/>
        <color auto="1"/>
      </font>
    </odxf>
    <ndxf>
      <font>
        <sz val="10"/>
        <color auto="1"/>
      </font>
    </ndxf>
  </rcc>
  <rcc rId="15744" sId="3" odxf="1" dxf="1">
    <nc r="P284">
      <v>350.1</v>
    </nc>
    <odxf>
      <font>
        <sz val="10"/>
        <color auto="1"/>
      </font>
    </odxf>
    <ndxf>
      <font>
        <sz val="10"/>
        <color auto="1"/>
      </font>
    </ndxf>
  </rcc>
  <rcc rId="15745" sId="3" odxf="1" dxf="1">
    <nc r="Q284">
      <v>350.1</v>
    </nc>
    <odxf>
      <font>
        <sz val="10"/>
        <color auto="1"/>
      </font>
    </odxf>
    <ndxf>
      <font>
        <sz val="10"/>
        <color auto="1"/>
      </font>
    </ndxf>
  </rcc>
  <rcc rId="15746" sId="3" odxf="1" dxf="1">
    <nc r="R284">
      <v>349.5</v>
    </nc>
    <odxf>
      <font>
        <sz val="10"/>
        <color auto="1"/>
      </font>
    </odxf>
    <ndxf>
      <font>
        <sz val="10"/>
        <color auto="1"/>
      </font>
    </ndxf>
  </rcc>
  <rcc rId="15747" sId="3" odxf="1" dxf="1">
    <nc r="S284">
      <v>349.8</v>
    </nc>
    <odxf>
      <font>
        <sz val="10"/>
        <color auto="1"/>
      </font>
    </odxf>
    <ndxf>
      <font>
        <sz val="10"/>
        <color auto="1"/>
      </font>
    </ndxf>
  </rcc>
  <rcc rId="15748" sId="3" odxf="1" dxf="1">
    <nc r="T284">
      <v>349.8</v>
    </nc>
    <odxf>
      <font>
        <sz val="10"/>
        <color auto="1"/>
      </font>
    </odxf>
    <ndxf>
      <font>
        <sz val="10"/>
        <color auto="1"/>
      </font>
    </ndxf>
  </rcc>
  <rcc rId="15749" sId="3" odxf="1" dxf="1">
    <nc r="U284">
      <v>349.8</v>
    </nc>
    <odxf>
      <font>
        <sz val="10"/>
        <color auto="1"/>
      </font>
    </odxf>
    <ndxf>
      <font>
        <sz val="10"/>
        <color auto="1"/>
      </font>
    </ndxf>
  </rcc>
  <rcc rId="15750" sId="3" odxf="1" dxf="1">
    <nc r="V284">
      <v>348.9</v>
    </nc>
    <odxf>
      <font>
        <sz val="10"/>
        <color auto="1"/>
      </font>
    </odxf>
    <ndxf>
      <font>
        <sz val="10"/>
        <color auto="1"/>
      </font>
    </ndxf>
  </rcc>
  <rcc rId="15751" sId="3" odxf="1" dxf="1">
    <nc r="W284">
      <v>348.9</v>
    </nc>
    <odxf>
      <font>
        <sz val="10"/>
        <color auto="1"/>
      </font>
    </odxf>
    <ndxf>
      <font>
        <sz val="10"/>
        <color auto="1"/>
      </font>
    </ndxf>
  </rcc>
  <rcc rId="15752" sId="3" odxf="1" dxf="1">
    <nc r="X284">
      <v>349.8</v>
    </nc>
    <odxf>
      <font>
        <sz val="10"/>
        <color auto="1"/>
      </font>
    </odxf>
    <ndxf>
      <font>
        <sz val="10"/>
        <color auto="1"/>
      </font>
    </ndxf>
  </rcc>
  <rcc rId="15753" sId="3" odxf="1" dxf="1">
    <nc r="Y284">
      <v>350.4</v>
    </nc>
    <odxf>
      <font>
        <sz val="10"/>
        <color auto="1"/>
      </font>
    </odxf>
    <ndxf>
      <font>
        <sz val="10"/>
        <color auto="1"/>
      </font>
    </ndxf>
  </rcc>
  <rcc rId="15754" sId="3" odxf="1" dxf="1">
    <nc r="Z284">
      <v>349.5</v>
    </nc>
    <odxf>
      <font>
        <sz val="10"/>
        <color auto="1"/>
      </font>
    </odxf>
    <ndxf>
      <font>
        <sz val="10"/>
        <color auto="1"/>
      </font>
    </ndxf>
  </rcc>
  <rcc rId="15755" sId="3" odxf="1" dxf="1">
    <nc r="AA284">
      <v>350.1</v>
    </nc>
    <odxf>
      <font>
        <sz val="10"/>
        <color auto="1"/>
      </font>
    </odxf>
    <ndxf>
      <font>
        <sz val="10"/>
        <color auto="1"/>
      </font>
    </ndxf>
  </rcc>
  <rcc rId="15756" sId="3" odxf="1" dxf="1">
    <nc r="AB284">
      <v>350.7</v>
    </nc>
    <odxf>
      <font>
        <sz val="10"/>
        <color auto="1"/>
      </font>
    </odxf>
    <ndxf>
      <font>
        <sz val="10"/>
        <color auto="1"/>
      </font>
    </ndxf>
  </rcc>
  <rcc rId="15757" sId="3" odxf="1" dxf="1">
    <nc r="AC284">
      <v>348.9</v>
    </nc>
    <odxf>
      <font>
        <sz val="10"/>
        <color auto="1"/>
      </font>
    </odxf>
    <ndxf>
      <font>
        <sz val="10"/>
        <color auto="1"/>
      </font>
    </ndxf>
  </rcc>
  <rcc rId="15758" sId="3" odxf="1" dxf="1">
    <nc r="AD284">
      <v>350.1</v>
    </nc>
    <odxf>
      <font>
        <sz val="10"/>
        <color auto="1"/>
      </font>
    </odxf>
    <ndxf>
      <font>
        <sz val="10"/>
        <color auto="1"/>
      </font>
    </ndxf>
  </rcc>
  <rcc rId="15759" sId="3" odxf="1" dxf="1">
    <nc r="AE284">
      <v>351.1</v>
    </nc>
    <odxf>
      <font>
        <sz val="10"/>
        <color auto="1"/>
      </font>
    </odxf>
    <ndxf>
      <font>
        <sz val="10"/>
        <color auto="1"/>
      </font>
    </ndxf>
  </rcc>
  <rcc rId="15760" sId="3" odxf="1" dxf="1">
    <nc r="AF284">
      <v>350.8</v>
    </nc>
    <odxf>
      <font>
        <sz val="10"/>
        <color auto="1"/>
      </font>
    </odxf>
    <ndxf>
      <font>
        <sz val="10"/>
        <color auto="1"/>
      </font>
    </ndxf>
  </rcc>
  <rcc rId="15761" sId="3" odxf="1" dxf="1">
    <nc r="AG284">
      <v>350.1</v>
    </nc>
    <odxf>
      <font>
        <sz val="10"/>
        <color auto="1"/>
      </font>
    </odxf>
    <ndxf>
      <font>
        <sz val="10"/>
        <color auto="1"/>
      </font>
    </ndxf>
  </rcc>
  <rcc rId="15762" sId="3" odxf="1" dxf="1">
    <nc r="AH284">
      <v>350.1</v>
    </nc>
    <odxf>
      <font>
        <sz val="10"/>
        <color auto="1"/>
      </font>
    </odxf>
    <ndxf>
      <font>
        <sz val="10"/>
        <color auto="1"/>
      </font>
    </ndxf>
  </rcc>
  <rcc rId="15763" sId="3" odxf="1" dxf="1">
    <nc r="AI284">
      <v>350.1</v>
    </nc>
    <odxf>
      <font>
        <sz val="10"/>
        <color auto="1"/>
      </font>
    </odxf>
    <ndxf>
      <font>
        <sz val="10"/>
        <color auto="1"/>
      </font>
    </ndxf>
  </rcc>
  <rcc rId="15764" sId="3" odxf="1" dxf="1">
    <nc r="AJ284">
      <v>349.8</v>
    </nc>
    <odxf>
      <font>
        <sz val="10"/>
        <color auto="1"/>
      </font>
    </odxf>
    <ndxf>
      <font>
        <sz val="10"/>
        <color auto="1"/>
      </font>
    </ndxf>
  </rcc>
  <rcc rId="15765" sId="3" odxf="1" dxf="1">
    <nc r="AK284">
      <v>350.4</v>
    </nc>
    <odxf>
      <font>
        <sz val="10"/>
        <color auto="1"/>
      </font>
    </odxf>
    <ndxf>
      <font>
        <sz val="10"/>
        <color auto="1"/>
      </font>
    </ndxf>
  </rcc>
  <rcc rId="15766" sId="3" odxf="1" dxf="1">
    <nc r="AL284">
      <v>350.4</v>
    </nc>
    <odxf>
      <font>
        <sz val="10"/>
        <color auto="1"/>
      </font>
    </odxf>
    <ndxf>
      <font>
        <sz val="10"/>
        <color auto="1"/>
      </font>
    </ndxf>
  </rcc>
  <rcc rId="15767" sId="3" odxf="1" dxf="1">
    <nc r="AM284">
      <v>350.2</v>
    </nc>
    <odxf>
      <font>
        <sz val="10"/>
        <color auto="1"/>
      </font>
    </odxf>
    <ndxf>
      <font>
        <sz val="10"/>
        <color auto="1"/>
      </font>
    </ndxf>
  </rcc>
  <rcc rId="15768" sId="3" odxf="1" dxf="1">
    <nc r="AN284">
      <v>350.2</v>
    </nc>
    <odxf>
      <font>
        <sz val="10"/>
        <color auto="1"/>
      </font>
    </odxf>
    <ndxf>
      <font>
        <sz val="10"/>
        <color auto="1"/>
      </font>
    </ndxf>
  </rcc>
  <rcc rId="15769" sId="3" odxf="1" dxf="1">
    <nc r="AO284">
      <v>349.2</v>
    </nc>
    <odxf>
      <font>
        <sz val="10"/>
        <color auto="1"/>
      </font>
    </odxf>
    <ndxf>
      <font>
        <sz val="10"/>
        <color auto="1"/>
      </font>
    </ndxf>
  </rcc>
  <rcc rId="15770" sId="3" odxf="1" dxf="1">
    <nc r="AP284">
      <v>348.8</v>
    </nc>
    <odxf>
      <font>
        <sz val="10"/>
        <color auto="1"/>
      </font>
    </odxf>
    <ndxf>
      <font>
        <sz val="10"/>
        <color auto="1"/>
      </font>
    </ndxf>
  </rcc>
  <rcc rId="15771" sId="3" odxf="1" dxf="1">
    <nc r="AQ284">
      <v>355.8</v>
    </nc>
    <odxf>
      <font>
        <sz val="10"/>
        <color auto="1"/>
      </font>
    </odxf>
    <ndxf>
      <font>
        <sz val="10"/>
        <color auto="1"/>
      </font>
    </ndxf>
  </rcc>
  <rcc rId="15772" sId="3" odxf="1" dxf="1">
    <nc r="AR284">
      <v>355.8</v>
    </nc>
    <odxf>
      <font>
        <sz val="10"/>
        <color auto="1"/>
      </font>
    </odxf>
    <ndxf>
      <font>
        <sz val="10"/>
        <color auto="1"/>
      </font>
    </ndxf>
  </rcc>
  <rcc rId="15773" sId="3" odxf="1" dxf="1">
    <nc r="AS284">
      <v>369.5</v>
    </nc>
    <odxf>
      <font>
        <sz val="10"/>
        <color auto="1"/>
      </font>
    </odxf>
    <ndxf>
      <font>
        <sz val="10"/>
        <color auto="1"/>
      </font>
    </ndxf>
  </rcc>
  <rcc rId="15774" sId="3" odxf="1" dxf="1">
    <nc r="AT284">
      <v>369.5</v>
    </nc>
    <odxf>
      <font>
        <sz val="10"/>
        <color auto="1"/>
      </font>
    </odxf>
    <ndxf>
      <font>
        <sz val="10"/>
        <color auto="1"/>
      </font>
    </ndxf>
  </rcc>
  <rcc rId="15775" sId="3" odxf="1" dxf="1">
    <nc r="AU284">
      <v>516.70000000000005</v>
    </nc>
    <odxf>
      <font>
        <sz val="10"/>
        <color auto="1"/>
      </font>
    </odxf>
    <ndxf>
      <font>
        <sz val="10"/>
        <color auto="1"/>
      </font>
    </ndxf>
  </rcc>
  <rcc rId="15776" sId="3" odxf="1" dxf="1">
    <nc r="AV284">
      <v>516.70000000000005</v>
    </nc>
    <odxf>
      <font>
        <sz val="10"/>
        <color auto="1"/>
      </font>
    </odxf>
    <ndxf>
      <font>
        <sz val="10"/>
        <color auto="1"/>
      </font>
    </ndxf>
  </rcc>
  <rcc rId="15777" sId="3" odxf="1" dxf="1">
    <nc r="AW284">
      <v>441.1</v>
    </nc>
    <odxf>
      <font>
        <sz val="10"/>
        <color auto="1"/>
      </font>
    </odxf>
    <ndxf>
      <font>
        <sz val="10"/>
        <color auto="1"/>
      </font>
    </ndxf>
  </rcc>
  <rcc rId="15778" sId="3" odxf="1" dxf="1">
    <nc r="AX284">
      <v>440.8</v>
    </nc>
    <odxf>
      <font>
        <sz val="10"/>
        <color auto="1"/>
      </font>
    </odxf>
    <ndxf>
      <font>
        <sz val="10"/>
        <color auto="1"/>
      </font>
    </ndxf>
  </rcc>
  <rcc rId="15779" sId="3" odxf="1" dxf="1">
    <nc r="AY284">
      <v>438.3</v>
    </nc>
    <odxf>
      <font>
        <sz val="10"/>
        <color auto="1"/>
      </font>
    </odxf>
    <ndxf>
      <font>
        <sz val="10"/>
        <color auto="1"/>
      </font>
    </ndxf>
  </rcc>
  <rcc rId="15780" sId="3" odxf="1" dxf="1">
    <nc r="AZ284">
      <v>385.8</v>
    </nc>
    <odxf>
      <font>
        <sz val="10"/>
        <color auto="1"/>
      </font>
    </odxf>
    <ndxf>
      <font>
        <sz val="10"/>
        <color auto="1"/>
      </font>
    </ndxf>
  </rcc>
  <rcc rId="15781" sId="3" odxf="1" dxf="1">
    <nc r="BA2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782" sId="3" odxf="1" dxf="1">
    <nc r="BB284">
      <v>349.6</v>
    </nc>
    <odxf>
      <font>
        <sz val="10"/>
        <color auto="1"/>
      </font>
    </odxf>
    <ndxf>
      <font>
        <sz val="10"/>
        <color auto="1"/>
      </font>
    </ndxf>
  </rcc>
  <rcc rId="15783" sId="3" odxf="1" dxf="1">
    <nc r="BC2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784" sId="3" odxf="1" dxf="1">
    <nc r="BD284">
      <v>351</v>
    </nc>
    <odxf>
      <font>
        <sz val="10"/>
        <color auto="1"/>
      </font>
    </odxf>
    <ndxf>
      <font>
        <sz val="10"/>
        <color auto="1"/>
      </font>
    </ndxf>
  </rcc>
  <rcc rId="15785" sId="3" odxf="1" dxf="1">
    <nc r="BE2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786" sId="3" odxf="1" dxf="1">
    <nc r="BF284">
      <v>377</v>
    </nc>
    <odxf>
      <font>
        <sz val="10"/>
        <color auto="1"/>
      </font>
    </odxf>
    <ndxf>
      <font>
        <sz val="10"/>
        <color auto="1"/>
      </font>
    </ndxf>
  </rcc>
  <rcc rId="15787" sId="3" odxf="1" dxf="1">
    <nc r="BG284">
      <v>516.70000000000005</v>
    </nc>
    <odxf>
      <font>
        <sz val="10"/>
        <color auto="1"/>
      </font>
    </odxf>
    <ndxf>
      <font>
        <sz val="10"/>
        <color auto="1"/>
      </font>
    </ndxf>
  </rcc>
  <rcc rId="15788" sId="3" odxf="1" dxf="1">
    <nc r="BH284">
      <v>348.8</v>
    </nc>
    <odxf>
      <font>
        <sz val="10"/>
        <color auto="1"/>
      </font>
    </odxf>
    <ndxf>
      <font>
        <sz val="10"/>
        <color auto="1"/>
      </font>
    </ndxf>
  </rcc>
  <rfmt sheetId="3" sqref="A284:XFD284" start="0" length="0">
    <dxf>
      <alignment vertical="center" wrapText="1"/>
    </dxf>
  </rfmt>
  <rcc rId="15789" sId="3" odxf="1" dxf="1">
    <oc r="A285" t="inlineStr">
      <is>
        <t>Ngoài EVN</t>
      </is>
    </oc>
    <nc r="A285" t="inlineStr">
      <is>
        <t>GENCO1</t>
      </is>
    </nc>
    <odxf>
      <font>
        <sz val="10"/>
        <color auto="1"/>
      </font>
    </odxf>
    <ndxf>
      <font>
        <sz val="10"/>
        <color auto="1"/>
      </font>
    </ndxf>
  </rcc>
  <rcc rId="15790" sId="3" odxf="1" dxf="1">
    <oc r="B285" t="inlineStr">
      <is>
        <t>Hậu Giang</t>
      </is>
    </oc>
    <nc r="B285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285" start="0" length="0">
    <dxf>
      <font>
        <sz val="10"/>
        <color auto="1"/>
      </font>
    </dxf>
  </rfmt>
  <rfmt sheetId="3" sqref="D285" start="0" length="0">
    <dxf>
      <font>
        <sz val="10"/>
        <color auto="1"/>
      </font>
    </dxf>
  </rfmt>
  <rcc rId="15791" sId="3" odxf="1" dxf="1">
    <oc r="E285" t="inlineStr">
      <is>
        <t>NMĐ SÔNG HẬU 1</t>
      </is>
    </oc>
    <nc r="E285" t="inlineStr">
      <is>
        <t>NMĐ DUYÊN HẢI 3 MR</t>
      </is>
    </nc>
    <odxf>
      <font>
        <sz val="10"/>
        <color auto="1"/>
      </font>
    </odxf>
    <ndxf>
      <font>
        <sz val="10"/>
        <color auto="1"/>
      </font>
    </ndxf>
  </rcc>
  <rfmt sheetId="3" sqref="F285" start="0" length="0">
    <dxf>
      <font>
        <sz val="10"/>
        <color auto="1"/>
      </font>
    </dxf>
  </rfmt>
  <rcc rId="15792" sId="3" odxf="1" dxf="1">
    <nc r="G28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793" sId="3" odxf="1" dxf="1">
    <nc r="H285">
      <v>9036</v>
    </nc>
    <odxf>
      <font>
        <sz val="10"/>
        <color auto="1"/>
      </font>
    </odxf>
    <ndxf>
      <font>
        <sz val="10"/>
        <color auto="1"/>
      </font>
    </ndxf>
  </rcc>
  <rfmt sheetId="3" sqref="I285" start="0" length="0">
    <dxf>
      <font>
        <sz val="10"/>
        <color auto="1"/>
      </font>
    </dxf>
  </rfmt>
  <rcc rId="15794" sId="3" odxf="1" dxf="1">
    <nc r="J285">
      <v>0</v>
    </nc>
    <odxf>
      <font>
        <sz val="10"/>
        <color auto="1"/>
      </font>
    </odxf>
    <ndxf>
      <font>
        <sz val="10"/>
        <color auto="1"/>
      </font>
    </ndxf>
  </rcc>
  <rcc rId="15795" sId="3" odxf="1" dxf="1">
    <nc r="K285">
      <v>0</v>
    </nc>
    <odxf>
      <font>
        <sz val="10"/>
        <color auto="1"/>
      </font>
    </odxf>
    <ndxf>
      <font>
        <sz val="10"/>
        <color auto="1"/>
      </font>
    </ndxf>
  </rcc>
  <rcc rId="15796" sId="3" odxf="1" dxf="1">
    <nc r="L285">
      <v>0</v>
    </nc>
    <odxf>
      <font>
        <sz val="10"/>
        <color auto="1"/>
      </font>
    </odxf>
    <ndxf>
      <font>
        <sz val="10"/>
        <color auto="1"/>
      </font>
    </ndxf>
  </rcc>
  <rcc rId="15797" sId="3" odxf="1" dxf="1">
    <nc r="M285">
      <v>0</v>
    </nc>
    <odxf>
      <font>
        <sz val="10"/>
        <color auto="1"/>
      </font>
    </odxf>
    <ndxf>
      <font>
        <sz val="10"/>
        <color auto="1"/>
      </font>
    </ndxf>
  </rcc>
  <rcc rId="15798" sId="3" odxf="1" dxf="1">
    <nc r="N285">
      <v>0</v>
    </nc>
    <odxf>
      <font>
        <sz val="10"/>
        <color auto="1"/>
      </font>
    </odxf>
    <ndxf>
      <font>
        <sz val="10"/>
        <color auto="1"/>
      </font>
    </ndxf>
  </rcc>
  <rcc rId="15799" sId="3" odxf="1" dxf="1">
    <nc r="O285">
      <v>98.2</v>
    </nc>
    <odxf>
      <font>
        <sz val="10"/>
        <color auto="1"/>
      </font>
    </odxf>
    <ndxf>
      <font>
        <sz val="10"/>
        <color auto="1"/>
      </font>
    </ndxf>
  </rcc>
  <rcc rId="15800" sId="3" odxf="1" dxf="1">
    <nc r="P285">
      <v>99.6</v>
    </nc>
    <odxf>
      <font>
        <sz val="10"/>
        <color auto="1"/>
      </font>
    </odxf>
    <ndxf>
      <font>
        <sz val="10"/>
        <color auto="1"/>
      </font>
    </ndxf>
  </rcc>
  <rcc rId="15801" sId="3" odxf="1" dxf="1">
    <nc r="Q285">
      <v>100.9</v>
    </nc>
    <odxf>
      <font>
        <sz val="10"/>
        <color auto="1"/>
      </font>
    </odxf>
    <ndxf>
      <font>
        <sz val="10"/>
        <color auto="1"/>
      </font>
    </ndxf>
  </rcc>
  <rcc rId="15802" sId="3" odxf="1" dxf="1">
    <nc r="R285">
      <v>102.8</v>
    </nc>
    <odxf>
      <font>
        <sz val="10"/>
        <color auto="1"/>
      </font>
    </odxf>
    <ndxf>
      <font>
        <sz val="10"/>
        <color auto="1"/>
      </font>
    </ndxf>
  </rcc>
  <rcc rId="15803" sId="3" odxf="1" dxf="1">
    <nc r="S285">
      <v>106.3</v>
    </nc>
    <odxf>
      <font>
        <sz val="10"/>
        <color auto="1"/>
      </font>
    </odxf>
    <ndxf>
      <font>
        <sz val="10"/>
        <color auto="1"/>
      </font>
    </ndxf>
  </rcc>
  <rcc rId="15804" sId="3" odxf="1" dxf="1">
    <nc r="T285">
      <v>106.3</v>
    </nc>
    <odxf>
      <font>
        <sz val="10"/>
        <color auto="1"/>
      </font>
    </odxf>
    <ndxf>
      <font>
        <sz val="10"/>
        <color auto="1"/>
      </font>
    </ndxf>
  </rcc>
  <rcc rId="15805" sId="3" odxf="1" dxf="1">
    <nc r="U285">
      <v>112.2</v>
    </nc>
    <odxf>
      <font>
        <sz val="10"/>
        <color auto="1"/>
      </font>
    </odxf>
    <ndxf>
      <font>
        <sz val="10"/>
        <color auto="1"/>
      </font>
    </ndxf>
  </rcc>
  <rcc rId="15806" sId="3" odxf="1" dxf="1">
    <nc r="V285">
      <v>117.7</v>
    </nc>
    <odxf>
      <font>
        <sz val="10"/>
        <color auto="1"/>
      </font>
    </odxf>
    <ndxf>
      <font>
        <sz val="10"/>
        <color auto="1"/>
      </font>
    </ndxf>
  </rcc>
  <rcc rId="15807" sId="3" odxf="1" dxf="1">
    <nc r="W285">
      <v>122.2</v>
    </nc>
    <odxf>
      <font>
        <sz val="10"/>
        <color auto="1"/>
      </font>
    </odxf>
    <ndxf>
      <font>
        <sz val="10"/>
        <color auto="1"/>
      </font>
    </ndxf>
  </rcc>
  <rcc rId="15808" sId="3" odxf="1" dxf="1">
    <nc r="X285">
      <v>132.30000000000001</v>
    </nc>
    <odxf>
      <font>
        <sz val="10"/>
        <color auto="1"/>
      </font>
    </odxf>
    <ndxf>
      <font>
        <sz val="10"/>
        <color auto="1"/>
      </font>
    </ndxf>
  </rcc>
  <rcc rId="15809" sId="3" odxf="1" dxf="1">
    <nc r="Y285">
      <v>162.9</v>
    </nc>
    <odxf>
      <font>
        <sz val="10"/>
        <color auto="1"/>
      </font>
    </odxf>
    <ndxf>
      <font>
        <sz val="10"/>
        <color auto="1"/>
      </font>
    </ndxf>
  </rcc>
  <rcc rId="15810" sId="3" odxf="1" dxf="1">
    <nc r="Z285">
      <v>168</v>
    </nc>
    <odxf>
      <font>
        <sz val="10"/>
        <color auto="1"/>
      </font>
    </odxf>
    <ndxf>
      <font>
        <sz val="10"/>
        <color auto="1"/>
      </font>
    </ndxf>
  </rcc>
  <rcc rId="15811" sId="3" odxf="1" dxf="1">
    <nc r="AA285">
      <v>0</v>
    </nc>
    <odxf>
      <font>
        <sz val="10"/>
        <color auto="1"/>
      </font>
    </odxf>
    <ndxf>
      <font>
        <sz val="10"/>
        <color auto="1"/>
      </font>
    </ndxf>
  </rcc>
  <rcc rId="15812" sId="3" odxf="1" dxf="1">
    <nc r="AB285">
      <v>0</v>
    </nc>
    <odxf>
      <font>
        <sz val="10"/>
        <color auto="1"/>
      </font>
    </odxf>
    <ndxf>
      <font>
        <sz val="10"/>
        <color auto="1"/>
      </font>
    </ndxf>
  </rcc>
  <rcc rId="15813" sId="3" odxf="1" dxf="1">
    <nc r="AC285">
      <v>0</v>
    </nc>
    <odxf>
      <font>
        <sz val="10"/>
        <color auto="1"/>
      </font>
    </odxf>
    <ndxf>
      <font>
        <sz val="10"/>
        <color auto="1"/>
      </font>
    </ndxf>
  </rcc>
  <rcc rId="15814" sId="3" odxf="1" dxf="1">
    <nc r="AD285">
      <v>115.8</v>
    </nc>
    <odxf>
      <font>
        <sz val="10"/>
        <color auto="1"/>
      </font>
    </odxf>
    <ndxf>
      <font>
        <sz val="10"/>
        <color auto="1"/>
      </font>
    </ndxf>
  </rcc>
  <rcc rId="15815" sId="3" odxf="1" dxf="1">
    <nc r="AE285">
      <v>0</v>
    </nc>
    <odxf>
      <font>
        <sz val="10"/>
        <color auto="1"/>
      </font>
    </odxf>
    <ndxf>
      <font>
        <sz val="10"/>
        <color auto="1"/>
      </font>
    </ndxf>
  </rcc>
  <rcc rId="15816" sId="3" odxf="1" dxf="1">
    <nc r="AF285">
      <v>0</v>
    </nc>
    <odxf>
      <font>
        <sz val="10"/>
        <color auto="1"/>
      </font>
    </odxf>
    <ndxf>
      <font>
        <sz val="10"/>
        <color auto="1"/>
      </font>
    </ndxf>
  </rcc>
  <rcc rId="15817" sId="3" odxf="1" dxf="1">
    <nc r="AG285">
      <v>0</v>
    </nc>
    <odxf>
      <font>
        <sz val="10"/>
        <color auto="1"/>
      </font>
    </odxf>
    <ndxf>
      <font>
        <sz val="10"/>
        <color auto="1"/>
      </font>
    </ndxf>
  </rcc>
  <rcc rId="15818" sId="3" odxf="1" dxf="1">
    <nc r="AH285">
      <v>0</v>
    </nc>
    <odxf>
      <font>
        <sz val="10"/>
        <color auto="1"/>
      </font>
    </odxf>
    <ndxf>
      <font>
        <sz val="10"/>
        <color auto="1"/>
      </font>
    </ndxf>
  </rcc>
  <rcc rId="15819" sId="3" odxf="1" dxf="1">
    <nc r="AI285">
      <v>0</v>
    </nc>
    <odxf>
      <font>
        <sz val="10"/>
        <color auto="1"/>
      </font>
    </odxf>
    <ndxf>
      <font>
        <sz val="10"/>
        <color auto="1"/>
      </font>
    </ndxf>
  </rcc>
  <rcc rId="15820" sId="3" odxf="1" dxf="1">
    <nc r="AJ285">
      <v>0</v>
    </nc>
    <odxf>
      <font>
        <sz val="10"/>
        <color auto="1"/>
      </font>
    </odxf>
    <ndxf>
      <font>
        <sz val="10"/>
        <color auto="1"/>
      </font>
    </ndxf>
  </rcc>
  <rcc rId="15821" sId="3" odxf="1" dxf="1">
    <nc r="AK285">
      <v>0</v>
    </nc>
    <odxf>
      <font>
        <sz val="10"/>
        <color auto="1"/>
      </font>
    </odxf>
    <ndxf>
      <font>
        <sz val="10"/>
        <color auto="1"/>
      </font>
    </ndxf>
  </rcc>
  <rcc rId="15822" sId="3" odxf="1" dxf="1">
    <nc r="AL285">
      <v>0</v>
    </nc>
    <odxf>
      <font>
        <sz val="10"/>
        <color auto="1"/>
      </font>
    </odxf>
    <ndxf>
      <font>
        <sz val="10"/>
        <color auto="1"/>
      </font>
    </ndxf>
  </rcc>
  <rcc rId="15823" sId="3" odxf="1" dxf="1">
    <nc r="AM285">
      <v>0</v>
    </nc>
    <odxf>
      <font>
        <sz val="10"/>
        <color auto="1"/>
      </font>
    </odxf>
    <ndxf>
      <font>
        <sz val="10"/>
        <color auto="1"/>
      </font>
    </ndxf>
  </rcc>
  <rcc rId="15824" sId="3" odxf="1" dxf="1">
    <nc r="AN285">
      <v>0</v>
    </nc>
    <odxf>
      <font>
        <sz val="10"/>
        <color auto="1"/>
      </font>
    </odxf>
    <ndxf>
      <font>
        <sz val="10"/>
        <color auto="1"/>
      </font>
    </ndxf>
  </rcc>
  <rcc rId="15825" sId="3" odxf="1" dxf="1">
    <nc r="AO285">
      <v>0</v>
    </nc>
    <odxf>
      <font>
        <sz val="10"/>
        <color auto="1"/>
      </font>
    </odxf>
    <ndxf>
      <font>
        <sz val="10"/>
        <color auto="1"/>
      </font>
    </ndxf>
  </rcc>
  <rcc rId="15826" sId="3" odxf="1" dxf="1">
    <nc r="AP285">
      <v>0</v>
    </nc>
    <odxf>
      <font>
        <sz val="10"/>
        <color auto="1"/>
      </font>
    </odxf>
    <ndxf>
      <font>
        <sz val="10"/>
        <color auto="1"/>
      </font>
    </ndxf>
  </rcc>
  <rcc rId="15827" sId="3" odxf="1" dxf="1">
    <nc r="AQ285">
      <v>0</v>
    </nc>
    <odxf>
      <font>
        <sz val="10"/>
        <color auto="1"/>
      </font>
    </odxf>
    <ndxf>
      <font>
        <sz val="10"/>
        <color auto="1"/>
      </font>
    </ndxf>
  </rcc>
  <rcc rId="15828" sId="3" odxf="1" dxf="1">
    <nc r="AR285">
      <v>0</v>
    </nc>
    <odxf>
      <font>
        <sz val="10"/>
        <color auto="1"/>
      </font>
    </odxf>
    <ndxf>
      <font>
        <sz val="10"/>
        <color auto="1"/>
      </font>
    </ndxf>
  </rcc>
  <rcc rId="15829" sId="3" odxf="1" dxf="1">
    <nc r="AS285">
      <v>0</v>
    </nc>
    <odxf>
      <font>
        <sz val="10"/>
        <color auto="1"/>
      </font>
    </odxf>
    <ndxf>
      <font>
        <sz val="10"/>
        <color auto="1"/>
      </font>
    </ndxf>
  </rcc>
  <rcc rId="15830" sId="3" odxf="1" dxf="1">
    <nc r="AT285">
      <v>0</v>
    </nc>
    <odxf>
      <font>
        <sz val="10"/>
        <color auto="1"/>
      </font>
    </odxf>
    <ndxf>
      <font>
        <sz val="10"/>
        <color auto="1"/>
      </font>
    </ndxf>
  </rcc>
  <rcc rId="15831" sId="3" odxf="1" dxf="1">
    <nc r="AU285">
      <v>0</v>
    </nc>
    <odxf>
      <font>
        <sz val="10"/>
        <color auto="1"/>
      </font>
    </odxf>
    <ndxf>
      <font>
        <sz val="10"/>
        <color auto="1"/>
      </font>
    </ndxf>
  </rcc>
  <rcc rId="15832" sId="3" odxf="1" dxf="1">
    <nc r="AV285">
      <v>0</v>
    </nc>
    <odxf>
      <font>
        <sz val="10"/>
        <color auto="1"/>
      </font>
    </odxf>
    <ndxf>
      <font>
        <sz val="10"/>
        <color auto="1"/>
      </font>
    </ndxf>
  </rcc>
  <rcc rId="15833" sId="3" odxf="1" dxf="1">
    <nc r="AW285">
      <v>0</v>
    </nc>
    <odxf>
      <font>
        <sz val="10"/>
        <color auto="1"/>
      </font>
    </odxf>
    <ndxf>
      <font>
        <sz val="10"/>
        <color auto="1"/>
      </font>
    </ndxf>
  </rcc>
  <rcc rId="15834" sId="3" odxf="1" dxf="1">
    <nc r="AX285">
      <v>0</v>
    </nc>
    <odxf>
      <font>
        <sz val="10"/>
        <color auto="1"/>
      </font>
    </odxf>
    <ndxf>
      <font>
        <sz val="10"/>
        <color auto="1"/>
      </font>
    </ndxf>
  </rcc>
  <rcc rId="15835" sId="3" odxf="1" dxf="1">
    <nc r="AY285">
      <v>0</v>
    </nc>
    <odxf>
      <font>
        <sz val="10"/>
        <color auto="1"/>
      </font>
    </odxf>
    <ndxf>
      <font>
        <sz val="10"/>
        <color auto="1"/>
      </font>
    </ndxf>
  </rcc>
  <rcc rId="15836" sId="3" odxf="1" dxf="1">
    <nc r="AZ285">
      <v>0</v>
    </nc>
    <odxf>
      <font>
        <sz val="10"/>
        <color auto="1"/>
      </font>
    </odxf>
    <ndxf>
      <font>
        <sz val="10"/>
        <color auto="1"/>
      </font>
    </ndxf>
  </rcc>
  <rcc rId="15837" sId="3" odxf="1" dxf="1">
    <nc r="BA2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838" sId="3" odxf="1" dxf="1">
    <nc r="BB285">
      <v>0</v>
    </nc>
    <odxf>
      <font>
        <sz val="10"/>
        <color auto="1"/>
      </font>
    </odxf>
    <ndxf>
      <font>
        <sz val="10"/>
        <color auto="1"/>
      </font>
    </ndxf>
  </rcc>
  <rcc rId="15839" sId="3" odxf="1" dxf="1">
    <nc r="BC2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840" sId="3" odxf="1" dxf="1">
    <nc r="BD285">
      <v>0</v>
    </nc>
    <odxf>
      <font>
        <sz val="10"/>
        <color auto="1"/>
      </font>
    </odxf>
    <ndxf>
      <font>
        <sz val="10"/>
        <color auto="1"/>
      </font>
    </ndxf>
  </rcc>
  <rcc rId="15841" sId="3" odxf="1" dxf="1">
    <nc r="BE2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842" sId="3" odxf="1" dxf="1">
    <nc r="BF285">
      <v>377</v>
    </nc>
    <odxf>
      <font>
        <sz val="10"/>
        <color auto="1"/>
      </font>
    </odxf>
    <ndxf>
      <font>
        <sz val="10"/>
        <color auto="1"/>
      </font>
    </ndxf>
  </rcc>
  <rcc rId="15843" sId="3" odxf="1" dxf="1">
    <nc r="BG285">
      <v>516.70000000000005</v>
    </nc>
    <odxf>
      <font>
        <sz val="10"/>
        <color auto="1"/>
      </font>
    </odxf>
    <ndxf>
      <font>
        <sz val="10"/>
        <color auto="1"/>
      </font>
    </ndxf>
  </rcc>
  <rcc rId="15844" sId="3" odxf="1" dxf="1">
    <nc r="BH285">
      <v>348.8</v>
    </nc>
    <odxf>
      <font>
        <sz val="10"/>
        <color auto="1"/>
      </font>
    </odxf>
    <ndxf>
      <font>
        <sz val="10"/>
        <color auto="1"/>
      </font>
    </ndxf>
  </rcc>
  <rfmt sheetId="3" sqref="A285:XFD285" start="0" length="0">
    <dxf>
      <alignment vertical="center" wrapText="1"/>
    </dxf>
  </rfmt>
  <rfmt sheetId="3" sqref="A286" start="0" length="0">
    <dxf>
      <font>
        <sz val="10"/>
        <color auto="1"/>
      </font>
    </dxf>
  </rfmt>
  <rcc rId="15845" sId="3" odxf="1" dxf="1">
    <oc r="B286" t="inlineStr">
      <is>
        <t>Bình Thuận</t>
      </is>
    </oc>
    <nc r="B286" t="inlineStr">
      <is>
        <t>Hậu Giang</t>
      </is>
    </nc>
    <odxf>
      <font>
        <sz val="10"/>
        <color auto="1"/>
      </font>
    </odxf>
    <ndxf>
      <font>
        <sz val="10"/>
        <color auto="1"/>
      </font>
    </ndxf>
  </rcc>
  <rfmt sheetId="3" sqref="C286" start="0" length="0">
    <dxf>
      <font>
        <sz val="10"/>
        <color auto="1"/>
      </font>
    </dxf>
  </rfmt>
  <rfmt sheetId="3" sqref="D286" start="0" length="0">
    <dxf>
      <font>
        <sz val="10"/>
        <color auto="1"/>
      </font>
    </dxf>
  </rfmt>
  <rcc rId="15846" sId="3" odxf="1" dxf="1">
    <oc r="E286" t="inlineStr">
      <is>
        <t>NMĐ VĨNH TÂN 1</t>
      </is>
    </oc>
    <nc r="E286" t="inlineStr">
      <is>
        <t>NMĐ SÔNG HẬU 1</t>
      </is>
    </nc>
    <odxf>
      <font>
        <sz val="10"/>
        <color auto="1"/>
      </font>
    </odxf>
    <ndxf>
      <font>
        <sz val="10"/>
        <color auto="1"/>
      </font>
    </ndxf>
  </rcc>
  <rfmt sheetId="3" sqref="F286" start="0" length="0">
    <dxf>
      <font>
        <sz val="10"/>
        <color auto="1"/>
      </font>
    </dxf>
  </rfmt>
  <rcc rId="15847" sId="3" odxf="1" dxf="1">
    <nc r="G28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848" sId="3" odxf="1" dxf="1">
    <nc r="H286">
      <v>8745.4</v>
    </nc>
    <odxf>
      <font>
        <sz val="10"/>
        <color auto="1"/>
      </font>
    </odxf>
    <ndxf>
      <font>
        <sz val="10"/>
        <color auto="1"/>
      </font>
    </ndxf>
  </rcc>
  <rfmt sheetId="3" sqref="I286" start="0" length="0">
    <dxf>
      <font>
        <sz val="10"/>
        <color auto="1"/>
      </font>
    </dxf>
  </rfmt>
  <rcc rId="15849" sId="3" odxf="1" dxf="1">
    <nc r="J286">
      <v>358.7</v>
    </nc>
    <odxf>
      <font>
        <sz val="10"/>
        <color auto="1"/>
      </font>
    </odxf>
    <ndxf>
      <font>
        <sz val="10"/>
        <color auto="1"/>
      </font>
    </ndxf>
  </rcc>
  <rcc rId="15850" sId="3" odxf="1" dxf="1">
    <nc r="K286">
      <v>363</v>
    </nc>
    <odxf>
      <font>
        <sz val="10"/>
        <color auto="1"/>
      </font>
    </odxf>
    <ndxf>
      <font>
        <sz val="10"/>
        <color auto="1"/>
      </font>
    </ndxf>
  </rcc>
  <rcc rId="15851" sId="3" odxf="1" dxf="1">
    <nc r="L286">
      <v>361.7</v>
    </nc>
    <odxf>
      <font>
        <sz val="10"/>
        <color auto="1"/>
      </font>
    </odxf>
    <ndxf>
      <font>
        <sz val="10"/>
        <color auto="1"/>
      </font>
    </ndxf>
  </rcc>
  <rcc rId="15852" sId="3" odxf="1" dxf="1">
    <nc r="M286">
      <v>359.8</v>
    </nc>
    <odxf>
      <font>
        <sz val="10"/>
        <color auto="1"/>
      </font>
    </odxf>
    <ndxf>
      <font>
        <sz val="10"/>
        <color auto="1"/>
      </font>
    </ndxf>
  </rcc>
  <rcc rId="15853" sId="3" odxf="1" dxf="1">
    <nc r="N286">
      <v>360.5</v>
    </nc>
    <odxf>
      <font>
        <sz val="10"/>
        <color auto="1"/>
      </font>
    </odxf>
    <ndxf>
      <font>
        <sz val="10"/>
        <color auto="1"/>
      </font>
    </ndxf>
  </rcc>
  <rcc rId="15854" sId="3" odxf="1" dxf="1">
    <nc r="O286">
      <v>358.6</v>
    </nc>
    <odxf>
      <font>
        <sz val="10"/>
        <color auto="1"/>
      </font>
    </odxf>
    <ndxf>
      <font>
        <sz val="10"/>
        <color auto="1"/>
      </font>
    </ndxf>
  </rcc>
  <rcc rId="15855" sId="3" odxf="1" dxf="1">
    <nc r="P286">
      <v>364.9</v>
    </nc>
    <odxf>
      <font>
        <sz val="10"/>
        <color auto="1"/>
      </font>
    </odxf>
    <ndxf>
      <font>
        <sz val="10"/>
        <color auto="1"/>
      </font>
    </ndxf>
  </rcc>
  <rcc rId="15856" sId="3" odxf="1" dxf="1">
    <nc r="Q286">
      <v>360.9</v>
    </nc>
    <odxf>
      <font>
        <sz val="10"/>
        <color auto="1"/>
      </font>
    </odxf>
    <ndxf>
      <font>
        <sz val="10"/>
        <color auto="1"/>
      </font>
    </ndxf>
  </rcc>
  <rcc rId="15857" sId="3" odxf="1" dxf="1">
    <nc r="R286">
      <v>361.2</v>
    </nc>
    <odxf>
      <font>
        <sz val="10"/>
        <color auto="1"/>
      </font>
    </odxf>
    <ndxf>
      <font>
        <sz val="10"/>
        <color auto="1"/>
      </font>
    </ndxf>
  </rcc>
  <rcc rId="15858" sId="3" odxf="1" dxf="1">
    <nc r="S286">
      <v>362.8</v>
    </nc>
    <odxf>
      <font>
        <sz val="10"/>
        <color auto="1"/>
      </font>
    </odxf>
    <ndxf>
      <font>
        <sz val="10"/>
        <color auto="1"/>
      </font>
    </ndxf>
  </rcc>
  <rcc rId="15859" sId="3" odxf="1" dxf="1">
    <nc r="T286">
      <v>359.7</v>
    </nc>
    <odxf>
      <font>
        <sz val="10"/>
        <color auto="1"/>
      </font>
    </odxf>
    <ndxf>
      <font>
        <sz val="10"/>
        <color auto="1"/>
      </font>
    </ndxf>
  </rcc>
  <rcc rId="15860" sId="3" odxf="1" dxf="1">
    <nc r="U286">
      <v>361.6</v>
    </nc>
    <odxf>
      <font>
        <sz val="10"/>
        <color auto="1"/>
      </font>
    </odxf>
    <ndxf>
      <font>
        <sz val="10"/>
        <color auto="1"/>
      </font>
    </ndxf>
  </rcc>
  <rcc rId="15861" sId="3" odxf="1" dxf="1">
    <nc r="V286">
      <v>361.7</v>
    </nc>
    <odxf>
      <font>
        <sz val="10"/>
        <color auto="1"/>
      </font>
    </odxf>
    <ndxf>
      <font>
        <sz val="10"/>
        <color auto="1"/>
      </font>
    </ndxf>
  </rcc>
  <rcc rId="15862" sId="3" odxf="1" dxf="1">
    <nc r="W286">
      <v>359.3</v>
    </nc>
    <odxf>
      <font>
        <sz val="10"/>
        <color auto="1"/>
      </font>
    </odxf>
    <ndxf>
      <font>
        <sz val="10"/>
        <color auto="1"/>
      </font>
    </ndxf>
  </rcc>
  <rcc rId="15863" sId="3" odxf="1" dxf="1">
    <nc r="X286">
      <v>358.9</v>
    </nc>
    <odxf>
      <font>
        <sz val="10"/>
        <color auto="1"/>
      </font>
    </odxf>
    <ndxf>
      <font>
        <sz val="10"/>
        <color auto="1"/>
      </font>
    </ndxf>
  </rcc>
  <rcc rId="15864" sId="3" odxf="1" dxf="1">
    <nc r="Y286">
      <v>359.9</v>
    </nc>
    <odxf>
      <font>
        <sz val="10"/>
        <color auto="1"/>
      </font>
    </odxf>
    <ndxf>
      <font>
        <sz val="10"/>
        <color auto="1"/>
      </font>
    </ndxf>
  </rcc>
  <rcc rId="15865" sId="3" odxf="1" dxf="1">
    <nc r="Z286">
      <v>359.8</v>
    </nc>
    <odxf>
      <font>
        <sz val="10"/>
        <color auto="1"/>
      </font>
    </odxf>
    <ndxf>
      <font>
        <sz val="10"/>
        <color auto="1"/>
      </font>
    </ndxf>
  </rcc>
  <rcc rId="15866" sId="3" odxf="1" dxf="1">
    <nc r="AA286">
      <v>360.9</v>
    </nc>
    <odxf>
      <font>
        <sz val="10"/>
        <color auto="1"/>
      </font>
    </odxf>
    <ndxf>
      <font>
        <sz val="10"/>
        <color auto="1"/>
      </font>
    </ndxf>
  </rcc>
  <rcc rId="15867" sId="3" odxf="1" dxf="1">
    <nc r="AB286">
      <v>362.4</v>
    </nc>
    <odxf>
      <font>
        <sz val="10"/>
        <color auto="1"/>
      </font>
    </odxf>
    <ndxf>
      <font>
        <sz val="10"/>
        <color auto="1"/>
      </font>
    </ndxf>
  </rcc>
  <rcc rId="15868" sId="3" odxf="1" dxf="1">
    <nc r="AC286">
      <v>361</v>
    </nc>
    <odxf>
      <font>
        <sz val="10"/>
        <color auto="1"/>
      </font>
    </odxf>
    <ndxf>
      <font>
        <sz val="10"/>
        <color auto="1"/>
      </font>
    </ndxf>
  </rcc>
  <rcc rId="15869" sId="3" odxf="1" dxf="1">
    <nc r="AD286">
      <v>361.2</v>
    </nc>
    <odxf>
      <font>
        <sz val="10"/>
        <color auto="1"/>
      </font>
    </odxf>
    <ndxf>
      <font>
        <sz val="10"/>
        <color auto="1"/>
      </font>
    </ndxf>
  </rcc>
  <rcc rId="15870" sId="3" odxf="1" dxf="1">
    <nc r="AE286">
      <v>360.7</v>
    </nc>
    <odxf>
      <font>
        <sz val="10"/>
        <color auto="1"/>
      </font>
    </odxf>
    <ndxf>
      <font>
        <sz val="10"/>
        <color auto="1"/>
      </font>
    </ndxf>
  </rcc>
  <rcc rId="15871" sId="3" odxf="1" dxf="1">
    <nc r="AF286">
      <v>361.5</v>
    </nc>
    <odxf>
      <font>
        <sz val="10"/>
        <color auto="1"/>
      </font>
    </odxf>
    <ndxf>
      <font>
        <sz val="10"/>
        <color auto="1"/>
      </font>
    </ndxf>
  </rcc>
  <rcc rId="15872" sId="3" odxf="1" dxf="1">
    <nc r="AG286">
      <v>362</v>
    </nc>
    <odxf>
      <font>
        <sz val="10"/>
        <color auto="1"/>
      </font>
    </odxf>
    <ndxf>
      <font>
        <sz val="10"/>
        <color auto="1"/>
      </font>
    </ndxf>
  </rcc>
  <rcc rId="15873" sId="3" odxf="1" dxf="1">
    <nc r="AH286">
      <v>360.2</v>
    </nc>
    <odxf>
      <font>
        <sz val="10"/>
        <color auto="1"/>
      </font>
    </odxf>
    <ndxf>
      <font>
        <sz val="10"/>
        <color auto="1"/>
      </font>
    </ndxf>
  </rcc>
  <rcc rId="15874" sId="3" odxf="1" dxf="1">
    <nc r="AI286">
      <v>362.1</v>
    </nc>
    <odxf>
      <font>
        <sz val="10"/>
        <color auto="1"/>
      </font>
    </odxf>
    <ndxf>
      <font>
        <sz val="10"/>
        <color auto="1"/>
      </font>
    </ndxf>
  </rcc>
  <rcc rId="15875" sId="3" odxf="1" dxf="1">
    <nc r="AJ286">
      <v>361.2</v>
    </nc>
    <odxf>
      <font>
        <sz val="10"/>
        <color auto="1"/>
      </font>
    </odxf>
    <ndxf>
      <font>
        <sz val="10"/>
        <color auto="1"/>
      </font>
    </ndxf>
  </rcc>
  <rcc rId="15876" sId="3" odxf="1" dxf="1">
    <nc r="AK286">
      <v>360.5</v>
    </nc>
    <odxf>
      <font>
        <sz val="10"/>
        <color auto="1"/>
      </font>
    </odxf>
    <ndxf>
      <font>
        <sz val="10"/>
        <color auto="1"/>
      </font>
    </ndxf>
  </rcc>
  <rcc rId="15877" sId="3" odxf="1" dxf="1">
    <nc r="AL286">
      <v>359.6</v>
    </nc>
    <odxf>
      <font>
        <sz val="10"/>
        <color auto="1"/>
      </font>
    </odxf>
    <ndxf>
      <font>
        <sz val="10"/>
        <color auto="1"/>
      </font>
    </ndxf>
  </rcc>
  <rcc rId="15878" sId="3" odxf="1" dxf="1">
    <nc r="AM286">
      <v>360.1</v>
    </nc>
    <odxf>
      <font>
        <sz val="10"/>
        <color auto="1"/>
      </font>
    </odxf>
    <ndxf>
      <font>
        <sz val="10"/>
        <color auto="1"/>
      </font>
    </ndxf>
  </rcc>
  <rcc rId="15879" sId="3" odxf="1" dxf="1">
    <nc r="AN286">
      <v>358.6</v>
    </nc>
    <odxf>
      <font>
        <sz val="10"/>
        <color auto="1"/>
      </font>
    </odxf>
    <ndxf>
      <font>
        <sz val="10"/>
        <color auto="1"/>
      </font>
    </ndxf>
  </rcc>
  <rcc rId="15880" sId="3" odxf="1" dxf="1">
    <nc r="AO286">
      <v>360.1</v>
    </nc>
    <odxf>
      <font>
        <sz val="10"/>
        <color auto="1"/>
      </font>
    </odxf>
    <ndxf>
      <font>
        <sz val="10"/>
        <color auto="1"/>
      </font>
    </ndxf>
  </rcc>
  <rcc rId="15881" sId="3" odxf="1" dxf="1">
    <nc r="AP286">
      <v>354.9</v>
    </nc>
    <odxf>
      <font>
        <sz val="10"/>
        <color auto="1"/>
      </font>
    </odxf>
    <ndxf>
      <font>
        <sz val="10"/>
        <color auto="1"/>
      </font>
    </ndxf>
  </rcc>
  <rcc rId="15882" sId="3" odxf="1" dxf="1">
    <nc r="AQ286">
      <v>357</v>
    </nc>
    <odxf>
      <font>
        <sz val="10"/>
        <color auto="1"/>
      </font>
    </odxf>
    <ndxf>
      <font>
        <sz val="10"/>
        <color auto="1"/>
      </font>
    </ndxf>
  </rcc>
  <rcc rId="15883" sId="3" odxf="1" dxf="1">
    <nc r="AR286">
      <v>375.5</v>
    </nc>
    <odxf>
      <font>
        <sz val="10"/>
        <color auto="1"/>
      </font>
    </odxf>
    <ndxf>
      <font>
        <sz val="10"/>
        <color auto="1"/>
      </font>
    </ndxf>
  </rcc>
  <rcc rId="15884" sId="3" odxf="1" dxf="1">
    <nc r="AS286">
      <v>376.9</v>
    </nc>
    <odxf>
      <font>
        <sz val="10"/>
        <color auto="1"/>
      </font>
    </odxf>
    <ndxf>
      <font>
        <sz val="10"/>
        <color auto="1"/>
      </font>
    </ndxf>
  </rcc>
  <rcc rId="15885" sId="3" odxf="1" dxf="1">
    <nc r="AT286">
      <v>361.8</v>
    </nc>
    <odxf>
      <font>
        <sz val="10"/>
        <color auto="1"/>
      </font>
    </odxf>
    <ndxf>
      <font>
        <sz val="10"/>
        <color auto="1"/>
      </font>
    </ndxf>
  </rcc>
  <rcc rId="15886" sId="3" odxf="1" dxf="1">
    <nc r="AU286">
      <v>361.1</v>
    </nc>
    <odxf>
      <font>
        <sz val="10"/>
        <color auto="1"/>
      </font>
    </odxf>
    <ndxf>
      <font>
        <sz val="10"/>
        <color auto="1"/>
      </font>
    </ndxf>
  </rcc>
  <rcc rId="15887" sId="3" odxf="1" dxf="1">
    <nc r="AV286">
      <v>360.1</v>
    </nc>
    <odxf>
      <font>
        <sz val="10"/>
        <color auto="1"/>
      </font>
    </odxf>
    <ndxf>
      <font>
        <sz val="10"/>
        <color auto="1"/>
      </font>
    </ndxf>
  </rcc>
  <rcc rId="15888" sId="3" odxf="1" dxf="1">
    <nc r="AW286">
      <v>358.4</v>
    </nc>
    <odxf>
      <font>
        <sz val="10"/>
        <color auto="1"/>
      </font>
    </odxf>
    <ndxf>
      <font>
        <sz val="10"/>
        <color auto="1"/>
      </font>
    </ndxf>
  </rcc>
  <rcc rId="15889" sId="3" odxf="1" dxf="1">
    <nc r="AX286">
      <v>428.9</v>
    </nc>
    <odxf>
      <font>
        <sz val="10"/>
        <color auto="1"/>
      </font>
    </odxf>
    <ndxf>
      <font>
        <sz val="10"/>
        <color auto="1"/>
      </font>
    </ndxf>
  </rcc>
  <rcc rId="15890" sId="3" odxf="1" dxf="1">
    <nc r="AY286">
      <v>400.7</v>
    </nc>
    <odxf>
      <font>
        <sz val="10"/>
        <color auto="1"/>
      </font>
    </odxf>
    <ndxf>
      <font>
        <sz val="10"/>
        <color auto="1"/>
      </font>
    </ndxf>
  </rcc>
  <rcc rId="15891" sId="3" odxf="1" dxf="1">
    <nc r="AZ286">
      <v>361.3</v>
    </nc>
    <odxf>
      <font>
        <sz val="10"/>
        <color auto="1"/>
      </font>
    </odxf>
    <ndxf>
      <font>
        <sz val="10"/>
        <color auto="1"/>
      </font>
    </ndxf>
  </rcc>
  <rcc rId="15892" sId="3" odxf="1" dxf="1">
    <nc r="BA2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893" sId="3" odxf="1" dxf="1">
    <nc r="BB286">
      <v>360.1</v>
    </nc>
    <odxf>
      <font>
        <sz val="10"/>
        <color auto="1"/>
      </font>
    </odxf>
    <ndxf>
      <font>
        <sz val="10"/>
        <color auto="1"/>
      </font>
    </ndxf>
  </rcc>
  <rcc rId="15894" sId="3" odxf="1" dxf="1">
    <nc r="BC2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895" sId="3" odxf="1" dxf="1">
    <nc r="BD286">
      <v>356.9</v>
    </nc>
    <odxf>
      <font>
        <sz val="10"/>
        <color auto="1"/>
      </font>
    </odxf>
    <ndxf>
      <font>
        <sz val="10"/>
        <color auto="1"/>
      </font>
    </ndxf>
  </rcc>
  <rcc rId="15896" sId="3" odxf="1" dxf="1">
    <nc r="BE2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897" sId="3" odxf="1" dxf="1">
    <nc r="BF286">
      <v>364.9</v>
    </nc>
    <odxf>
      <font>
        <sz val="10"/>
        <color auto="1"/>
      </font>
    </odxf>
    <ndxf>
      <font>
        <sz val="10"/>
        <color auto="1"/>
      </font>
    </ndxf>
  </rcc>
  <rcc rId="15898" sId="3" odxf="1" dxf="1">
    <nc r="BG286">
      <v>448.6</v>
    </nc>
    <odxf>
      <font>
        <sz val="10"/>
        <color auto="1"/>
      </font>
    </odxf>
    <ndxf>
      <font>
        <sz val="10"/>
        <color auto="1"/>
      </font>
    </ndxf>
  </rcc>
  <rcc rId="15899" sId="3" odxf="1" dxf="1">
    <nc r="BH286">
      <v>331.1</v>
    </nc>
    <odxf>
      <font>
        <sz val="10"/>
        <color auto="1"/>
      </font>
    </odxf>
    <ndxf>
      <font>
        <sz val="10"/>
        <color auto="1"/>
      </font>
    </ndxf>
  </rcc>
  <rfmt sheetId="3" sqref="A286:XFD286" start="0" length="0">
    <dxf>
      <alignment vertical="center" wrapText="1"/>
    </dxf>
  </rfmt>
  <rfmt sheetId="3" sqref="A287" start="0" length="0">
    <dxf>
      <font>
        <sz val="10"/>
        <color auto="1"/>
      </font>
    </dxf>
  </rfmt>
  <rcc rId="15900" sId="3" odxf="1" dxf="1">
    <oc r="B287" t="inlineStr">
      <is>
        <t>Bình Thuận</t>
      </is>
    </oc>
    <nc r="B287" t="inlineStr">
      <is>
        <t>Hậu Giang</t>
      </is>
    </nc>
    <odxf>
      <font>
        <sz val="10"/>
        <color auto="1"/>
      </font>
    </odxf>
    <ndxf>
      <font>
        <sz val="10"/>
        <color auto="1"/>
      </font>
    </ndxf>
  </rcc>
  <rfmt sheetId="3" sqref="C287" start="0" length="0">
    <dxf>
      <font>
        <sz val="10"/>
        <color auto="1"/>
      </font>
    </dxf>
  </rfmt>
  <rfmt sheetId="3" sqref="D287" start="0" length="0">
    <dxf>
      <font>
        <sz val="10"/>
        <color auto="1"/>
      </font>
    </dxf>
  </rfmt>
  <rcc rId="15901" sId="3" odxf="1" dxf="1">
    <oc r="E287" t="inlineStr">
      <is>
        <t>NMĐ VĨNH TÂN 1</t>
      </is>
    </oc>
    <nc r="E287" t="inlineStr">
      <is>
        <t>NMĐ SÔNG HẬU 1</t>
      </is>
    </nc>
    <odxf>
      <font>
        <sz val="10"/>
        <color auto="1"/>
      </font>
    </odxf>
    <ndxf>
      <font>
        <sz val="10"/>
        <color auto="1"/>
      </font>
    </ndxf>
  </rcc>
  <rfmt sheetId="3" sqref="F287" start="0" length="0">
    <dxf>
      <font>
        <sz val="10"/>
        <color auto="1"/>
      </font>
    </dxf>
  </rfmt>
  <rcc rId="15902" sId="3" odxf="1" dxf="1">
    <nc r="G28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903" sId="3" odxf="1" dxf="1">
    <nc r="H287">
      <v>8745.4</v>
    </nc>
    <odxf>
      <font>
        <sz val="10"/>
        <color auto="1"/>
      </font>
    </odxf>
    <ndxf>
      <font>
        <sz val="10"/>
        <color auto="1"/>
      </font>
    </ndxf>
  </rcc>
  <rfmt sheetId="3" sqref="I287" start="0" length="0">
    <dxf>
      <font>
        <sz val="10"/>
        <color auto="1"/>
      </font>
    </dxf>
  </rfmt>
  <rcc rId="15904" sId="3" odxf="1" dxf="1">
    <nc r="J287">
      <v>0</v>
    </nc>
    <odxf>
      <font>
        <sz val="10"/>
        <color auto="1"/>
      </font>
    </odxf>
    <ndxf>
      <font>
        <sz val="10"/>
        <color auto="1"/>
      </font>
    </ndxf>
  </rcc>
  <rcc rId="15905" sId="3" odxf="1" dxf="1">
    <nc r="K287">
      <v>0</v>
    </nc>
    <odxf>
      <font>
        <sz val="10"/>
        <color auto="1"/>
      </font>
    </odxf>
    <ndxf>
      <font>
        <sz val="10"/>
        <color auto="1"/>
      </font>
    </ndxf>
  </rcc>
  <rcc rId="15906" sId="3" odxf="1" dxf="1">
    <nc r="L287">
      <v>0</v>
    </nc>
    <odxf>
      <font>
        <sz val="10"/>
        <color auto="1"/>
      </font>
    </odxf>
    <ndxf>
      <font>
        <sz val="10"/>
        <color auto="1"/>
      </font>
    </ndxf>
  </rcc>
  <rcc rId="15907" sId="3" odxf="1" dxf="1">
    <nc r="M287">
      <v>0</v>
    </nc>
    <odxf>
      <font>
        <sz val="10"/>
        <color auto="1"/>
      </font>
    </odxf>
    <ndxf>
      <font>
        <sz val="10"/>
        <color auto="1"/>
      </font>
    </ndxf>
  </rcc>
  <rcc rId="15908" sId="3" odxf="1" dxf="1">
    <nc r="N287">
      <v>0</v>
    </nc>
    <odxf>
      <font>
        <sz val="10"/>
        <color auto="1"/>
      </font>
    </odxf>
    <ndxf>
      <font>
        <sz val="10"/>
        <color auto="1"/>
      </font>
    </ndxf>
  </rcc>
  <rcc rId="15909" sId="3" odxf="1" dxf="1">
    <nc r="O287">
      <v>-157.30000000000001</v>
    </nc>
    <odxf>
      <font>
        <sz val="10"/>
        <color auto="1"/>
      </font>
    </odxf>
    <ndxf>
      <font>
        <sz val="10"/>
        <color auto="1"/>
      </font>
    </ndxf>
  </rcc>
  <rcc rId="15910" sId="3" odxf="1" dxf="1">
    <nc r="P287">
      <v>-155.30000000000001</v>
    </nc>
    <odxf>
      <font>
        <sz val="10"/>
        <color auto="1"/>
      </font>
    </odxf>
    <ndxf>
      <font>
        <sz val="10"/>
        <color auto="1"/>
      </font>
    </ndxf>
  </rcc>
  <rcc rId="15911" sId="3" odxf="1" dxf="1">
    <nc r="Q287">
      <v>-157.4</v>
    </nc>
    <odxf>
      <font>
        <sz val="10"/>
        <color auto="1"/>
      </font>
    </odxf>
    <ndxf>
      <font>
        <sz val="10"/>
        <color auto="1"/>
      </font>
    </ndxf>
  </rcc>
  <rcc rId="15912" sId="3" odxf="1" dxf="1">
    <nc r="R287">
      <v>-151</v>
    </nc>
    <odxf>
      <font>
        <sz val="10"/>
        <color auto="1"/>
      </font>
    </odxf>
    <ndxf>
      <font>
        <sz val="10"/>
        <color auto="1"/>
      </font>
    </ndxf>
  </rcc>
  <rcc rId="15913" sId="3" odxf="1" dxf="1">
    <nc r="S287">
      <v>-148.30000000000001</v>
    </nc>
    <odxf>
      <font>
        <sz val="10"/>
        <color auto="1"/>
      </font>
    </odxf>
    <ndxf>
      <font>
        <sz val="10"/>
        <color auto="1"/>
      </font>
    </ndxf>
  </rcc>
  <rcc rId="15914" sId="3" odxf="1" dxf="1">
    <nc r="T287">
      <v>-139.19999999999999</v>
    </nc>
    <odxf>
      <font>
        <sz val="10"/>
        <color auto="1"/>
      </font>
    </odxf>
    <ndxf>
      <font>
        <sz val="10"/>
        <color auto="1"/>
      </font>
    </ndxf>
  </rcc>
  <rcc rId="15915" sId="3" odxf="1" dxf="1">
    <nc r="U287">
      <v>-132.6</v>
    </nc>
    <odxf>
      <font>
        <sz val="10"/>
        <color auto="1"/>
      </font>
    </odxf>
    <ndxf>
      <font>
        <sz val="10"/>
        <color auto="1"/>
      </font>
    </ndxf>
  </rcc>
  <rcc rId="15916" sId="3" odxf="1" dxf="1">
    <nc r="V287">
      <v>-121.7</v>
    </nc>
    <odxf>
      <font>
        <sz val="10"/>
        <color auto="1"/>
      </font>
    </odxf>
    <ndxf>
      <font>
        <sz val="10"/>
        <color auto="1"/>
      </font>
    </ndxf>
  </rcc>
  <rcc rId="15917" sId="3" odxf="1" dxf="1">
    <nc r="W287">
      <v>-116.8</v>
    </nc>
    <odxf>
      <font>
        <sz val="10"/>
        <color auto="1"/>
      </font>
    </odxf>
    <ndxf>
      <font>
        <sz val="10"/>
        <color auto="1"/>
      </font>
    </ndxf>
  </rcc>
  <rcc rId="15918" sId="3" odxf="1" dxf="1">
    <nc r="X287">
      <v>-88.1</v>
    </nc>
    <odxf>
      <font>
        <sz val="10"/>
        <color auto="1"/>
      </font>
    </odxf>
    <ndxf>
      <font>
        <sz val="10"/>
        <color auto="1"/>
      </font>
    </ndxf>
  </rcc>
  <rcc rId="15919" sId="3" odxf="1" dxf="1">
    <nc r="Y287">
      <v>-28.6</v>
    </nc>
    <odxf>
      <font>
        <sz val="10"/>
        <color auto="1"/>
      </font>
    </odxf>
    <ndxf>
      <font>
        <sz val="10"/>
        <color auto="1"/>
      </font>
    </ndxf>
  </rcc>
  <rcc rId="15920" sId="3" odxf="1" dxf="1">
    <nc r="Z287">
      <v>-31.2</v>
    </nc>
    <odxf>
      <font>
        <sz val="10"/>
        <color auto="1"/>
      </font>
    </odxf>
    <ndxf>
      <font>
        <sz val="10"/>
        <color auto="1"/>
      </font>
    </ndxf>
  </rcc>
  <rcc rId="15921" sId="3" odxf="1" dxf="1">
    <nc r="AA287">
      <v>0</v>
    </nc>
    <odxf>
      <font>
        <sz val="10"/>
        <color auto="1"/>
      </font>
    </odxf>
    <ndxf>
      <font>
        <sz val="10"/>
        <color auto="1"/>
      </font>
    </ndxf>
  </rcc>
  <rcc rId="15922" sId="3" odxf="1" dxf="1">
    <nc r="AB287">
      <v>0</v>
    </nc>
    <odxf>
      <font>
        <sz val="10"/>
        <color auto="1"/>
      </font>
    </odxf>
    <ndxf>
      <font>
        <sz val="10"/>
        <color auto="1"/>
      </font>
    </ndxf>
  </rcc>
  <rcc rId="15923" sId="3" odxf="1" dxf="1">
    <nc r="AC287">
      <v>0</v>
    </nc>
    <odxf>
      <font>
        <sz val="10"/>
        <color auto="1"/>
      </font>
    </odxf>
    <ndxf>
      <font>
        <sz val="10"/>
        <color auto="1"/>
      </font>
    </ndxf>
  </rcc>
  <rcc rId="15924" sId="3" odxf="1" dxf="1">
    <nc r="AD287">
      <v>-86.2</v>
    </nc>
    <odxf>
      <font>
        <sz val="10"/>
        <color auto="1"/>
      </font>
    </odxf>
    <ndxf>
      <font>
        <sz val="10"/>
        <color auto="1"/>
      </font>
    </ndxf>
  </rcc>
  <rcc rId="15925" sId="3" odxf="1" dxf="1">
    <nc r="AE287">
      <v>0</v>
    </nc>
    <odxf>
      <font>
        <sz val="10"/>
        <color auto="1"/>
      </font>
    </odxf>
    <ndxf>
      <font>
        <sz val="10"/>
        <color auto="1"/>
      </font>
    </ndxf>
  </rcc>
  <rcc rId="15926" sId="3" odxf="1" dxf="1">
    <nc r="AF287">
      <v>0</v>
    </nc>
    <odxf>
      <font>
        <sz val="10"/>
        <color auto="1"/>
      </font>
    </odxf>
    <ndxf>
      <font>
        <sz val="10"/>
        <color auto="1"/>
      </font>
    </ndxf>
  </rcc>
  <rcc rId="15927" sId="3" odxf="1" dxf="1">
    <nc r="AG287">
      <v>0</v>
    </nc>
    <odxf>
      <font>
        <sz val="10"/>
        <color auto="1"/>
      </font>
    </odxf>
    <ndxf>
      <font>
        <sz val="10"/>
        <color auto="1"/>
      </font>
    </ndxf>
  </rcc>
  <rcc rId="15928" sId="3" odxf="1" dxf="1">
    <nc r="AH287">
      <v>0</v>
    </nc>
    <odxf>
      <font>
        <sz val="10"/>
        <color auto="1"/>
      </font>
    </odxf>
    <ndxf>
      <font>
        <sz val="10"/>
        <color auto="1"/>
      </font>
    </ndxf>
  </rcc>
  <rcc rId="15929" sId="3" odxf="1" dxf="1">
    <nc r="AI287">
      <v>0</v>
    </nc>
    <odxf>
      <font>
        <sz val="10"/>
        <color auto="1"/>
      </font>
    </odxf>
    <ndxf>
      <font>
        <sz val="10"/>
        <color auto="1"/>
      </font>
    </ndxf>
  </rcc>
  <rcc rId="15930" sId="3" odxf="1" dxf="1">
    <nc r="AJ287">
      <v>0</v>
    </nc>
    <odxf>
      <font>
        <sz val="10"/>
        <color auto="1"/>
      </font>
    </odxf>
    <ndxf>
      <font>
        <sz val="10"/>
        <color auto="1"/>
      </font>
    </ndxf>
  </rcc>
  <rcc rId="15931" sId="3" odxf="1" dxf="1">
    <nc r="AK287">
      <v>0</v>
    </nc>
    <odxf>
      <font>
        <sz val="10"/>
        <color auto="1"/>
      </font>
    </odxf>
    <ndxf>
      <font>
        <sz val="10"/>
        <color auto="1"/>
      </font>
    </ndxf>
  </rcc>
  <rcc rId="15932" sId="3" odxf="1" dxf="1">
    <nc r="AL287">
      <v>0</v>
    </nc>
    <odxf>
      <font>
        <sz val="10"/>
        <color auto="1"/>
      </font>
    </odxf>
    <ndxf>
      <font>
        <sz val="10"/>
        <color auto="1"/>
      </font>
    </ndxf>
  </rcc>
  <rcc rId="15933" sId="3" odxf="1" dxf="1">
    <nc r="AM287">
      <v>0</v>
    </nc>
    <odxf>
      <font>
        <sz val="10"/>
        <color auto="1"/>
      </font>
    </odxf>
    <ndxf>
      <font>
        <sz val="10"/>
        <color auto="1"/>
      </font>
    </ndxf>
  </rcc>
  <rcc rId="15934" sId="3" odxf="1" dxf="1">
    <nc r="AN287">
      <v>0</v>
    </nc>
    <odxf>
      <font>
        <sz val="10"/>
        <color auto="1"/>
      </font>
    </odxf>
    <ndxf>
      <font>
        <sz val="10"/>
        <color auto="1"/>
      </font>
    </ndxf>
  </rcc>
  <rcc rId="15935" sId="3" odxf="1" dxf="1">
    <nc r="AO287">
      <v>0</v>
    </nc>
    <odxf>
      <font>
        <sz val="10"/>
        <color auto="1"/>
      </font>
    </odxf>
    <ndxf>
      <font>
        <sz val="10"/>
        <color auto="1"/>
      </font>
    </ndxf>
  </rcc>
  <rcc rId="15936" sId="3" odxf="1" dxf="1">
    <nc r="AP287">
      <v>0</v>
    </nc>
    <odxf>
      <font>
        <sz val="10"/>
        <color auto="1"/>
      </font>
    </odxf>
    <ndxf>
      <font>
        <sz val="10"/>
        <color auto="1"/>
      </font>
    </ndxf>
  </rcc>
  <rcc rId="15937" sId="3" odxf="1" dxf="1">
    <nc r="AQ287">
      <v>0</v>
    </nc>
    <odxf>
      <font>
        <sz val="10"/>
        <color auto="1"/>
      </font>
    </odxf>
    <ndxf>
      <font>
        <sz val="10"/>
        <color auto="1"/>
      </font>
    </ndxf>
  </rcc>
  <rcc rId="15938" sId="3" odxf="1" dxf="1">
    <nc r="AR287">
      <v>0</v>
    </nc>
    <odxf>
      <font>
        <sz val="10"/>
        <color auto="1"/>
      </font>
    </odxf>
    <ndxf>
      <font>
        <sz val="10"/>
        <color auto="1"/>
      </font>
    </ndxf>
  </rcc>
  <rcc rId="15939" sId="3" odxf="1" dxf="1">
    <nc r="AS287">
      <v>0</v>
    </nc>
    <odxf>
      <font>
        <sz val="10"/>
        <color auto="1"/>
      </font>
    </odxf>
    <ndxf>
      <font>
        <sz val="10"/>
        <color auto="1"/>
      </font>
    </ndxf>
  </rcc>
  <rcc rId="15940" sId="3" odxf="1" dxf="1">
    <nc r="AT287">
      <v>0</v>
    </nc>
    <odxf>
      <font>
        <sz val="10"/>
        <color auto="1"/>
      </font>
    </odxf>
    <ndxf>
      <font>
        <sz val="10"/>
        <color auto="1"/>
      </font>
    </ndxf>
  </rcc>
  <rcc rId="15941" sId="3" odxf="1" dxf="1">
    <nc r="AU287">
      <v>0</v>
    </nc>
    <odxf>
      <font>
        <sz val="10"/>
        <color auto="1"/>
      </font>
    </odxf>
    <ndxf>
      <font>
        <sz val="10"/>
        <color auto="1"/>
      </font>
    </ndxf>
  </rcc>
  <rcc rId="15942" sId="3" odxf="1" dxf="1">
    <nc r="AV287">
      <v>0</v>
    </nc>
    <odxf>
      <font>
        <sz val="10"/>
        <color auto="1"/>
      </font>
    </odxf>
    <ndxf>
      <font>
        <sz val="10"/>
        <color auto="1"/>
      </font>
    </ndxf>
  </rcc>
  <rcc rId="15943" sId="3" odxf="1" dxf="1">
    <nc r="AW287">
      <v>0</v>
    </nc>
    <odxf>
      <font>
        <sz val="10"/>
        <color auto="1"/>
      </font>
    </odxf>
    <ndxf>
      <font>
        <sz val="10"/>
        <color auto="1"/>
      </font>
    </ndxf>
  </rcc>
  <rcc rId="15944" sId="3" odxf="1" dxf="1">
    <nc r="AX287">
      <v>0</v>
    </nc>
    <odxf>
      <font>
        <sz val="10"/>
        <color auto="1"/>
      </font>
    </odxf>
    <ndxf>
      <font>
        <sz val="10"/>
        <color auto="1"/>
      </font>
    </ndxf>
  </rcc>
  <rcc rId="15945" sId="3" odxf="1" dxf="1">
    <nc r="AY287">
      <v>0</v>
    </nc>
    <odxf>
      <font>
        <sz val="10"/>
        <color auto="1"/>
      </font>
    </odxf>
    <ndxf>
      <font>
        <sz val="10"/>
        <color auto="1"/>
      </font>
    </ndxf>
  </rcc>
  <rcc rId="15946" sId="3" odxf="1" dxf="1">
    <nc r="AZ287">
      <v>0</v>
    </nc>
    <odxf>
      <font>
        <sz val="10"/>
        <color auto="1"/>
      </font>
    </odxf>
    <ndxf>
      <font>
        <sz val="10"/>
        <color auto="1"/>
      </font>
    </ndxf>
  </rcc>
  <rcc rId="15947" sId="3" odxf="1" dxf="1">
    <nc r="BA2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948" sId="3" odxf="1" dxf="1">
    <nc r="BB287">
      <v>0</v>
    </nc>
    <odxf>
      <font>
        <sz val="10"/>
        <color auto="1"/>
      </font>
    </odxf>
    <ndxf>
      <font>
        <sz val="10"/>
        <color auto="1"/>
      </font>
    </ndxf>
  </rcc>
  <rcc rId="15949" sId="3" odxf="1" dxf="1">
    <nc r="BC2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950" sId="3" odxf="1" dxf="1">
    <nc r="BD287">
      <v>0</v>
    </nc>
    <odxf>
      <font>
        <sz val="10"/>
        <color auto="1"/>
      </font>
    </odxf>
    <ndxf>
      <font>
        <sz val="10"/>
        <color auto="1"/>
      </font>
    </ndxf>
  </rcc>
  <rcc rId="15951" sId="3" odxf="1" dxf="1">
    <nc r="BE2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5952" sId="3" odxf="1" dxf="1">
    <nc r="BF287">
      <v>364.9</v>
    </nc>
    <odxf>
      <font>
        <sz val="10"/>
        <color auto="1"/>
      </font>
    </odxf>
    <ndxf>
      <font>
        <sz val="10"/>
        <color auto="1"/>
      </font>
    </ndxf>
  </rcc>
  <rcc rId="15953" sId="3" odxf="1" dxf="1">
    <nc r="BG287">
      <v>448.6</v>
    </nc>
    <odxf>
      <font>
        <sz val="10"/>
        <color auto="1"/>
      </font>
    </odxf>
    <ndxf>
      <font>
        <sz val="10"/>
        <color auto="1"/>
      </font>
    </ndxf>
  </rcc>
  <rcc rId="15954" sId="3" odxf="1" dxf="1">
    <nc r="BH287">
      <v>331.1</v>
    </nc>
    <odxf>
      <font>
        <sz val="10"/>
        <color auto="1"/>
      </font>
    </odxf>
    <ndxf>
      <font>
        <sz val="10"/>
        <color auto="1"/>
      </font>
    </ndxf>
  </rcc>
  <rfmt sheetId="3" sqref="A287:XFD287" start="0" length="0">
    <dxf>
      <alignment vertical="center" wrapText="1"/>
    </dxf>
  </rfmt>
  <rcc rId="15955" sId="3" odxf="1" dxf="1">
    <oc r="A288" t="inlineStr">
      <is>
        <t>EVN</t>
      </is>
    </oc>
    <nc r="A288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288" start="0" length="0">
    <dxf>
      <font>
        <sz val="10"/>
        <color auto="1"/>
      </font>
    </dxf>
  </rfmt>
  <rfmt sheetId="3" sqref="C288" start="0" length="0">
    <dxf>
      <font>
        <sz val="10"/>
        <color auto="1"/>
      </font>
    </dxf>
  </rfmt>
  <rfmt sheetId="3" sqref="D288" start="0" length="0">
    <dxf>
      <font>
        <sz val="10"/>
        <color auto="1"/>
      </font>
    </dxf>
  </rfmt>
  <rcc rId="15956" sId="3" odxf="1" dxf="1">
    <oc r="E288" t="inlineStr">
      <is>
        <t>NMĐ VĨNH TÂN 4</t>
      </is>
    </oc>
    <nc r="E288" t="inlineStr">
      <is>
        <t>NMĐ VĨNH TÂN 1</t>
      </is>
    </nc>
    <odxf>
      <font>
        <sz val="10"/>
        <color auto="1"/>
      </font>
    </odxf>
    <ndxf>
      <font>
        <sz val="10"/>
        <color auto="1"/>
      </font>
    </ndxf>
  </rcc>
  <rfmt sheetId="3" sqref="F288" start="0" length="0">
    <dxf>
      <font>
        <sz val="10"/>
        <color auto="1"/>
      </font>
    </dxf>
  </rfmt>
  <rcc rId="15957" sId="3" odxf="1" dxf="1">
    <nc r="G28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5958" sId="3" odxf="1" dxf="1">
    <nc r="H288">
      <v>10714.4</v>
    </nc>
    <odxf>
      <font>
        <sz val="10"/>
        <color auto="1"/>
      </font>
    </odxf>
    <ndxf>
      <font>
        <sz val="10"/>
        <color auto="1"/>
      </font>
    </ndxf>
  </rcc>
  <rfmt sheetId="3" sqref="I288" start="0" length="0">
    <dxf>
      <font>
        <sz val="10"/>
        <color auto="1"/>
      </font>
    </dxf>
  </rfmt>
  <rcc rId="15959" sId="3" odxf="1" dxf="1">
    <nc r="J288">
      <v>369.5</v>
    </nc>
    <odxf>
      <font>
        <sz val="10"/>
        <color auto="1"/>
      </font>
    </odxf>
    <ndxf>
      <font>
        <sz val="10"/>
        <color auto="1"/>
      </font>
    </ndxf>
  </rcc>
  <rcc rId="15960" sId="3" odxf="1" dxf="1">
    <nc r="K288">
      <v>370.4</v>
    </nc>
    <odxf>
      <font>
        <sz val="10"/>
        <color auto="1"/>
      </font>
    </odxf>
    <ndxf>
      <font>
        <sz val="10"/>
        <color auto="1"/>
      </font>
    </ndxf>
  </rcc>
  <rcc rId="15961" sId="3" odxf="1" dxf="1">
    <nc r="L288">
      <v>369</v>
    </nc>
    <odxf>
      <font>
        <sz val="10"/>
        <color auto="1"/>
      </font>
    </odxf>
    <ndxf>
      <font>
        <sz val="10"/>
        <color auto="1"/>
      </font>
    </ndxf>
  </rcc>
  <rcc rId="15962" sId="3" odxf="1" dxf="1">
    <nc r="M288">
      <v>369.3</v>
    </nc>
    <odxf>
      <font>
        <sz val="10"/>
        <color auto="1"/>
      </font>
    </odxf>
    <ndxf>
      <font>
        <sz val="10"/>
        <color auto="1"/>
      </font>
    </ndxf>
  </rcc>
  <rcc rId="15963" sId="3" odxf="1" dxf="1">
    <nc r="N288">
      <v>368.4</v>
    </nc>
    <odxf>
      <font>
        <sz val="10"/>
        <color auto="1"/>
      </font>
    </odxf>
    <ndxf>
      <font>
        <sz val="10"/>
        <color auto="1"/>
      </font>
    </ndxf>
  </rcc>
  <rcc rId="15964" sId="3" odxf="1" dxf="1">
    <nc r="O288">
      <v>370.5</v>
    </nc>
    <odxf>
      <font>
        <sz val="10"/>
        <color auto="1"/>
      </font>
    </odxf>
    <ndxf>
      <font>
        <sz val="10"/>
        <color auto="1"/>
      </font>
    </ndxf>
  </rcc>
  <rcc rId="15965" sId="3" odxf="1" dxf="1">
    <nc r="P288">
      <v>369.8</v>
    </nc>
    <odxf>
      <font>
        <sz val="10"/>
        <color auto="1"/>
      </font>
    </odxf>
    <ndxf>
      <font>
        <sz val="10"/>
        <color auto="1"/>
      </font>
    </ndxf>
  </rcc>
  <rcc rId="15966" sId="3" odxf="1" dxf="1">
    <nc r="Q288">
      <v>369.6</v>
    </nc>
    <odxf>
      <font>
        <sz val="10"/>
        <color auto="1"/>
      </font>
    </odxf>
    <ndxf>
      <font>
        <sz val="10"/>
        <color auto="1"/>
      </font>
    </ndxf>
  </rcc>
  <rcc rId="15967" sId="3" odxf="1" dxf="1">
    <nc r="R288">
      <v>369.1</v>
    </nc>
    <odxf>
      <font>
        <sz val="10"/>
        <color auto="1"/>
      </font>
    </odxf>
    <ndxf>
      <font>
        <sz val="10"/>
        <color auto="1"/>
      </font>
    </ndxf>
  </rcc>
  <rcc rId="15968" sId="3" odxf="1" dxf="1">
    <nc r="S288">
      <v>370.8</v>
    </nc>
    <odxf>
      <font>
        <sz val="10"/>
        <color auto="1"/>
      </font>
    </odxf>
    <ndxf>
      <font>
        <sz val="10"/>
        <color auto="1"/>
      </font>
    </ndxf>
  </rcc>
  <rcc rId="15969" sId="3" odxf="1" dxf="1">
    <nc r="T288">
      <v>370.6</v>
    </nc>
    <odxf>
      <font>
        <sz val="10"/>
        <color auto="1"/>
      </font>
    </odxf>
    <ndxf>
      <font>
        <sz val="10"/>
        <color auto="1"/>
      </font>
    </ndxf>
  </rcc>
  <rcc rId="15970" sId="3" odxf="1" dxf="1">
    <nc r="U288">
      <v>370.9</v>
    </nc>
    <odxf>
      <font>
        <sz val="10"/>
        <color auto="1"/>
      </font>
    </odxf>
    <ndxf>
      <font>
        <sz val="10"/>
        <color auto="1"/>
      </font>
    </ndxf>
  </rcc>
  <rcc rId="15971" sId="3" odxf="1" dxf="1">
    <nc r="V288">
      <v>369.1</v>
    </nc>
    <odxf>
      <font>
        <sz val="10"/>
        <color auto="1"/>
      </font>
    </odxf>
    <ndxf>
      <font>
        <sz val="10"/>
        <color auto="1"/>
      </font>
    </ndxf>
  </rcc>
  <rcc rId="15972" sId="3" odxf="1" dxf="1">
    <nc r="W288">
      <v>369.4</v>
    </nc>
    <odxf>
      <font>
        <sz val="10"/>
        <color auto="1"/>
      </font>
    </odxf>
    <ndxf>
      <font>
        <sz val="10"/>
        <color auto="1"/>
      </font>
    </ndxf>
  </rcc>
  <rcc rId="15973" sId="3" odxf="1" dxf="1">
    <nc r="X288">
      <v>444.9</v>
    </nc>
    <odxf>
      <font>
        <sz val="10"/>
        <color auto="1"/>
      </font>
    </odxf>
    <ndxf>
      <font>
        <sz val="10"/>
        <color auto="1"/>
      </font>
    </ndxf>
  </rcc>
  <rcc rId="15974" sId="3" odxf="1" dxf="1">
    <nc r="Y288">
      <v>381.6</v>
    </nc>
    <odxf>
      <font>
        <sz val="10"/>
        <color auto="1"/>
      </font>
    </odxf>
    <ndxf>
      <font>
        <sz val="10"/>
        <color auto="1"/>
      </font>
    </ndxf>
  </rcc>
  <rcc rId="15975" sId="3" odxf="1" dxf="1">
    <nc r="Z288">
      <v>369.9</v>
    </nc>
    <odxf>
      <font>
        <sz val="10"/>
        <color auto="1"/>
      </font>
    </odxf>
    <ndxf>
      <font>
        <sz val="10"/>
        <color auto="1"/>
      </font>
    </ndxf>
  </rcc>
  <rcc rId="15976" sId="3" odxf="1" dxf="1">
    <nc r="AA288">
      <v>370.3</v>
    </nc>
    <odxf>
      <font>
        <sz val="10"/>
        <color auto="1"/>
      </font>
    </odxf>
    <ndxf>
      <font>
        <sz val="10"/>
        <color auto="1"/>
      </font>
    </ndxf>
  </rcc>
  <rcc rId="15977" sId="3" odxf="1" dxf="1">
    <nc r="AB288">
      <v>370.4</v>
    </nc>
    <odxf>
      <font>
        <sz val="10"/>
        <color auto="1"/>
      </font>
    </odxf>
    <ndxf>
      <font>
        <sz val="10"/>
        <color auto="1"/>
      </font>
    </ndxf>
  </rcc>
  <rcc rId="15978" sId="3" odxf="1" dxf="1">
    <nc r="AC288">
      <v>369.9</v>
    </nc>
    <odxf>
      <font>
        <sz val="10"/>
        <color auto="1"/>
      </font>
    </odxf>
    <ndxf>
      <font>
        <sz val="10"/>
        <color auto="1"/>
      </font>
    </ndxf>
  </rcc>
  <rcc rId="15979" sId="3" odxf="1" dxf="1">
    <nc r="AD288">
      <v>369.5</v>
    </nc>
    <odxf>
      <font>
        <sz val="10"/>
        <color auto="1"/>
      </font>
    </odxf>
    <ndxf>
      <font>
        <sz val="10"/>
        <color auto="1"/>
      </font>
    </ndxf>
  </rcc>
  <rcc rId="15980" sId="3" odxf="1" dxf="1">
    <nc r="AE288">
      <v>369.6</v>
    </nc>
    <odxf>
      <font>
        <sz val="10"/>
        <color auto="1"/>
      </font>
    </odxf>
    <ndxf>
      <font>
        <sz val="10"/>
        <color auto="1"/>
      </font>
    </ndxf>
  </rcc>
  <rcc rId="15981" sId="3" odxf="1" dxf="1">
    <nc r="AF288">
      <v>368.9</v>
    </nc>
    <odxf>
      <font>
        <sz val="10"/>
        <color auto="1"/>
      </font>
    </odxf>
    <ndxf>
      <font>
        <sz val="10"/>
        <color auto="1"/>
      </font>
    </ndxf>
  </rcc>
  <rcc rId="15982" sId="3" odxf="1" dxf="1">
    <nc r="AG288">
      <v>369.7</v>
    </nc>
    <odxf>
      <font>
        <sz val="10"/>
        <color auto="1"/>
      </font>
    </odxf>
    <ndxf>
      <font>
        <sz val="10"/>
        <color auto="1"/>
      </font>
    </ndxf>
  </rcc>
  <rcc rId="15983" sId="3" odxf="1" dxf="1">
    <nc r="AH288">
      <v>369.4</v>
    </nc>
    <odxf>
      <font>
        <sz val="10"/>
        <color auto="1"/>
      </font>
    </odxf>
    <ndxf>
      <font>
        <sz val="10"/>
        <color auto="1"/>
      </font>
    </ndxf>
  </rcc>
  <rcc rId="15984" sId="3" odxf="1" dxf="1">
    <nc r="AI288">
      <v>369.8</v>
    </nc>
    <odxf>
      <font>
        <sz val="10"/>
        <color auto="1"/>
      </font>
    </odxf>
    <ndxf>
      <font>
        <sz val="10"/>
        <color auto="1"/>
      </font>
    </ndxf>
  </rcc>
  <rcc rId="15985" sId="3" odxf="1" dxf="1">
    <nc r="AJ288">
      <v>370</v>
    </nc>
    <odxf>
      <font>
        <sz val="10"/>
        <color auto="1"/>
      </font>
    </odxf>
    <ndxf>
      <font>
        <sz val="10"/>
        <color auto="1"/>
      </font>
    </ndxf>
  </rcc>
  <rcc rId="15986" sId="3" odxf="1" dxf="1">
    <nc r="AK288">
      <v>371.4</v>
    </nc>
    <odxf>
      <font>
        <sz val="10"/>
        <color auto="1"/>
      </font>
    </odxf>
    <ndxf>
      <font>
        <sz val="10"/>
        <color auto="1"/>
      </font>
    </ndxf>
  </rcc>
  <rcc rId="15987" sId="3" odxf="1" dxf="1">
    <nc r="AL288">
      <v>369</v>
    </nc>
    <odxf>
      <font>
        <sz val="10"/>
        <color auto="1"/>
      </font>
    </odxf>
    <ndxf>
      <font>
        <sz val="10"/>
        <color auto="1"/>
      </font>
    </ndxf>
  </rcc>
  <rcc rId="15988" sId="3" odxf="1" dxf="1">
    <nc r="AM288">
      <v>370.5</v>
    </nc>
    <odxf>
      <font>
        <sz val="10"/>
        <color auto="1"/>
      </font>
    </odxf>
    <ndxf>
      <font>
        <sz val="10"/>
        <color auto="1"/>
      </font>
    </ndxf>
  </rcc>
  <rcc rId="15989" sId="3" odxf="1" dxf="1">
    <nc r="AN288">
      <v>412.5</v>
    </nc>
    <odxf>
      <font>
        <sz val="10"/>
        <color auto="1"/>
      </font>
    </odxf>
    <ndxf>
      <font>
        <sz val="10"/>
        <color auto="1"/>
      </font>
    </ndxf>
  </rcc>
  <rcc rId="15990" sId="3" odxf="1" dxf="1">
    <nc r="AO288">
      <v>367.5</v>
    </nc>
    <odxf>
      <font>
        <sz val="10"/>
        <color auto="1"/>
      </font>
    </odxf>
    <ndxf>
      <font>
        <sz val="10"/>
        <color auto="1"/>
      </font>
    </ndxf>
  </rcc>
  <rcc rId="15991" sId="3" odxf="1" dxf="1">
    <nc r="AP288">
      <v>453</v>
    </nc>
    <odxf>
      <font>
        <sz val="10"/>
        <color auto="1"/>
      </font>
    </odxf>
    <ndxf>
      <font>
        <sz val="10"/>
        <color auto="1"/>
      </font>
    </ndxf>
  </rcc>
  <rcc rId="15992" sId="3" odxf="1" dxf="1">
    <nc r="AQ288">
      <v>480.3</v>
    </nc>
    <odxf>
      <font>
        <sz val="10"/>
        <color auto="1"/>
      </font>
    </odxf>
    <ndxf>
      <font>
        <sz val="10"/>
        <color auto="1"/>
      </font>
    </ndxf>
  </rcc>
  <rcc rId="15993" sId="3" odxf="1" dxf="1">
    <nc r="AR288">
      <v>586.70000000000005</v>
    </nc>
    <odxf>
      <font>
        <sz val="10"/>
        <color auto="1"/>
      </font>
    </odxf>
    <ndxf>
      <font>
        <sz val="10"/>
        <color auto="1"/>
      </font>
    </ndxf>
  </rcc>
  <rcc rId="15994" sId="3" odxf="1" dxf="1">
    <nc r="AS288">
      <v>594.70000000000005</v>
    </nc>
    <odxf>
      <font>
        <sz val="10"/>
        <color auto="1"/>
      </font>
    </odxf>
    <ndxf>
      <font>
        <sz val="10"/>
        <color auto="1"/>
      </font>
    </ndxf>
  </rcc>
  <rcc rId="15995" sId="3" odxf="1" dxf="1">
    <nc r="AT288">
      <v>594.6</v>
    </nc>
    <odxf>
      <font>
        <sz val="10"/>
        <color auto="1"/>
      </font>
    </odxf>
    <ndxf>
      <font>
        <sz val="10"/>
        <color auto="1"/>
      </font>
    </ndxf>
  </rcc>
  <rcc rId="15996" sId="3" odxf="1" dxf="1">
    <nc r="AU288">
      <v>596.29999999999995</v>
    </nc>
    <odxf>
      <font>
        <sz val="10"/>
        <color auto="1"/>
      </font>
    </odxf>
    <ndxf>
      <font>
        <sz val="10"/>
        <color auto="1"/>
      </font>
    </ndxf>
  </rcc>
  <rcc rId="15997" sId="3" odxf="1" dxf="1">
    <nc r="AV288">
      <v>595.20000000000005</v>
    </nc>
    <odxf>
      <font>
        <sz val="10"/>
        <color auto="1"/>
      </font>
    </odxf>
    <ndxf>
      <font>
        <sz val="10"/>
        <color auto="1"/>
      </font>
    </ndxf>
  </rcc>
  <rcc rId="15998" sId="3" odxf="1" dxf="1">
    <nc r="AW288">
      <v>594.70000000000005</v>
    </nc>
    <odxf>
      <font>
        <sz val="10"/>
        <color auto="1"/>
      </font>
    </odxf>
    <ndxf>
      <font>
        <sz val="10"/>
        <color auto="1"/>
      </font>
    </ndxf>
  </rcc>
  <rcc rId="15999" sId="3" odxf="1" dxf="1">
    <nc r="AX288">
      <v>593.6</v>
    </nc>
    <odxf>
      <font>
        <sz val="10"/>
        <color auto="1"/>
      </font>
    </odxf>
    <ndxf>
      <font>
        <sz val="10"/>
        <color auto="1"/>
      </font>
    </ndxf>
  </rcc>
  <rcc rId="16000" sId="3" odxf="1" dxf="1">
    <nc r="AY288">
      <v>595.1</v>
    </nc>
    <odxf>
      <font>
        <sz val="10"/>
        <color auto="1"/>
      </font>
    </odxf>
    <ndxf>
      <font>
        <sz val="10"/>
        <color auto="1"/>
      </font>
    </ndxf>
  </rcc>
  <rcc rId="16001" sId="3" odxf="1" dxf="1">
    <nc r="AZ288">
      <v>595</v>
    </nc>
    <odxf>
      <font>
        <sz val="10"/>
        <color auto="1"/>
      </font>
    </odxf>
    <ndxf>
      <font>
        <sz val="10"/>
        <color auto="1"/>
      </font>
    </ndxf>
  </rcc>
  <rcc rId="16002" sId="3" odxf="1" dxf="1">
    <nc r="BA2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003" sId="3" odxf="1" dxf="1">
    <nc r="BB288">
      <v>448.2</v>
    </nc>
    <odxf>
      <font>
        <sz val="10"/>
        <color auto="1"/>
      </font>
    </odxf>
    <ndxf>
      <font>
        <sz val="10"/>
        <color auto="1"/>
      </font>
    </ndxf>
  </rcc>
  <rcc rId="16004" sId="3" odxf="1" dxf="1">
    <nc r="BC2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005" sId="3" odxf="1" dxf="1">
    <nc r="BD288">
      <v>370.1</v>
    </nc>
    <odxf>
      <font>
        <sz val="10"/>
        <color auto="1"/>
      </font>
    </odxf>
    <ndxf>
      <font>
        <sz val="10"/>
        <color auto="1"/>
      </font>
    </ndxf>
  </rcc>
  <rcc rId="16006" sId="3" odxf="1" dxf="1">
    <nc r="BE2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007" sId="3" odxf="1" dxf="1">
    <nc r="BF288">
      <v>447.1</v>
    </nc>
    <odxf>
      <font>
        <sz val="10"/>
        <color auto="1"/>
      </font>
    </odxf>
    <ndxf>
      <font>
        <sz val="10"/>
        <color auto="1"/>
      </font>
    </ndxf>
  </rcc>
  <rcc rId="16008" sId="3" odxf="1" dxf="1">
    <nc r="BG288">
      <v>596.79999999999995</v>
    </nc>
    <odxf>
      <font>
        <sz val="10"/>
        <color auto="1"/>
      </font>
    </odxf>
    <ndxf>
      <font>
        <sz val="10"/>
        <color auto="1"/>
      </font>
    </ndxf>
  </rcc>
  <rcc rId="16009" sId="3" odxf="1" dxf="1">
    <nc r="BH288">
      <v>367.5</v>
    </nc>
    <odxf>
      <font>
        <sz val="10"/>
        <color auto="1"/>
      </font>
    </odxf>
    <ndxf>
      <font>
        <sz val="10"/>
        <color auto="1"/>
      </font>
    </ndxf>
  </rcc>
  <rfmt sheetId="3" sqref="A288:XFD288" start="0" length="0">
    <dxf>
      <alignment vertical="center" wrapText="1"/>
    </dxf>
  </rfmt>
  <rcc rId="16010" sId="3" odxf="1" dxf="1">
    <oc r="A289" t="inlineStr">
      <is>
        <t>EVN</t>
      </is>
    </oc>
    <nc r="A289" t="inlineStr">
      <is>
        <t>Ngoài EVN</t>
      </is>
    </nc>
    <odxf>
      <font>
        <sz val="10"/>
        <color auto="1"/>
      </font>
    </odxf>
    <ndxf>
      <font>
        <sz val="10"/>
        <color auto="1"/>
      </font>
    </ndxf>
  </rcc>
  <rfmt sheetId="3" sqref="B289" start="0" length="0">
    <dxf>
      <font>
        <sz val="10"/>
        <color auto="1"/>
      </font>
    </dxf>
  </rfmt>
  <rfmt sheetId="3" sqref="C289" start="0" length="0">
    <dxf>
      <font>
        <sz val="10"/>
        <color auto="1"/>
      </font>
    </dxf>
  </rfmt>
  <rfmt sheetId="3" sqref="D289" start="0" length="0">
    <dxf>
      <font>
        <sz val="10"/>
        <color auto="1"/>
      </font>
    </dxf>
  </rfmt>
  <rcc rId="16011" sId="3" odxf="1" dxf="1">
    <oc r="E289" t="inlineStr">
      <is>
        <t>NMĐ VĨNH TÂN 4</t>
      </is>
    </oc>
    <nc r="E289" t="inlineStr">
      <is>
        <t>NMĐ VĨNH TÂN 1</t>
      </is>
    </nc>
    <odxf>
      <font>
        <sz val="10"/>
        <color auto="1"/>
      </font>
    </odxf>
    <ndxf>
      <font>
        <sz val="10"/>
        <color auto="1"/>
      </font>
    </ndxf>
  </rcc>
  <rfmt sheetId="3" sqref="F289" start="0" length="0">
    <dxf>
      <font>
        <sz val="10"/>
        <color auto="1"/>
      </font>
    </dxf>
  </rfmt>
  <rcc rId="16012" sId="3" odxf="1" dxf="1">
    <nc r="G28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013" sId="3" odxf="1" dxf="1">
    <nc r="H289">
      <v>10714.4</v>
    </nc>
    <odxf>
      <font>
        <sz val="10"/>
        <color auto="1"/>
      </font>
    </odxf>
    <ndxf>
      <font>
        <sz val="10"/>
        <color auto="1"/>
      </font>
    </ndxf>
  </rcc>
  <rfmt sheetId="3" sqref="I289" start="0" length="0">
    <dxf>
      <font>
        <sz val="10"/>
        <color auto="1"/>
      </font>
    </dxf>
  </rfmt>
  <rcc rId="16014" sId="3" odxf="1" dxf="1">
    <nc r="J289">
      <v>0</v>
    </nc>
    <odxf>
      <font>
        <sz val="10"/>
        <color auto="1"/>
      </font>
    </odxf>
    <ndxf>
      <font>
        <sz val="10"/>
        <color auto="1"/>
      </font>
    </ndxf>
  </rcc>
  <rcc rId="16015" sId="3" odxf="1" dxf="1">
    <nc r="K289">
      <v>0</v>
    </nc>
    <odxf>
      <font>
        <sz val="10"/>
        <color auto="1"/>
      </font>
    </odxf>
    <ndxf>
      <font>
        <sz val="10"/>
        <color auto="1"/>
      </font>
    </ndxf>
  </rcc>
  <rcc rId="16016" sId="3" odxf="1" dxf="1">
    <nc r="L289">
      <v>0</v>
    </nc>
    <odxf>
      <font>
        <sz val="10"/>
        <color auto="1"/>
      </font>
    </odxf>
    <ndxf>
      <font>
        <sz val="10"/>
        <color auto="1"/>
      </font>
    </ndxf>
  </rcc>
  <rcc rId="16017" sId="3" odxf="1" dxf="1">
    <nc r="M289">
      <v>0</v>
    </nc>
    <odxf>
      <font>
        <sz val="10"/>
        <color auto="1"/>
      </font>
    </odxf>
    <ndxf>
      <font>
        <sz val="10"/>
        <color auto="1"/>
      </font>
    </ndxf>
  </rcc>
  <rcc rId="16018" sId="3" odxf="1" dxf="1">
    <nc r="N289">
      <v>0</v>
    </nc>
    <odxf>
      <font>
        <sz val="10"/>
        <color auto="1"/>
      </font>
    </odxf>
    <ndxf>
      <font>
        <sz val="10"/>
        <color auto="1"/>
      </font>
    </ndxf>
  </rcc>
  <rcc rId="16019" sId="3" odxf="1" dxf="1">
    <nc r="O289">
      <v>-29.5</v>
    </nc>
    <odxf>
      <font>
        <sz val="10"/>
        <color auto="1"/>
      </font>
    </odxf>
    <ndxf>
      <font>
        <sz val="10"/>
        <color auto="1"/>
      </font>
    </ndxf>
  </rcc>
  <rcc rId="16020" sId="3" odxf="1" dxf="1">
    <nc r="P289">
      <v>-28.6</v>
    </nc>
    <odxf>
      <font>
        <sz val="10"/>
        <color auto="1"/>
      </font>
    </odxf>
    <ndxf>
      <font>
        <sz val="10"/>
        <color auto="1"/>
      </font>
    </ndxf>
  </rcc>
  <rcc rId="16021" sId="3" odxf="1" dxf="1">
    <nc r="Q289">
      <v>-31.4</v>
    </nc>
    <odxf>
      <font>
        <sz val="10"/>
        <color auto="1"/>
      </font>
    </odxf>
    <ndxf>
      <font>
        <sz val="10"/>
        <color auto="1"/>
      </font>
    </ndxf>
  </rcc>
  <rcc rId="16022" sId="3" odxf="1" dxf="1">
    <nc r="R289">
      <v>-27.3</v>
    </nc>
    <odxf>
      <font>
        <sz val="10"/>
        <color auto="1"/>
      </font>
    </odxf>
    <ndxf>
      <font>
        <sz val="10"/>
        <color auto="1"/>
      </font>
    </ndxf>
  </rcc>
  <rcc rId="16023" sId="3" odxf="1" dxf="1">
    <nc r="S289">
      <v>-24.7</v>
    </nc>
    <odxf>
      <font>
        <sz val="10"/>
        <color auto="1"/>
      </font>
    </odxf>
    <ndxf>
      <font>
        <sz val="10"/>
        <color auto="1"/>
      </font>
    </ndxf>
  </rcc>
  <rcc rId="16024" sId="3" odxf="1" dxf="1">
    <nc r="T289">
      <v>-8.3000000000000007</v>
    </nc>
    <odxf>
      <font>
        <sz val="10"/>
        <color auto="1"/>
      </font>
    </odxf>
    <ndxf>
      <font>
        <sz val="10"/>
        <color auto="1"/>
      </font>
    </ndxf>
  </rcc>
  <rcc rId="16025" sId="3" odxf="1" dxf="1">
    <nc r="U289">
      <v>-4.2</v>
    </nc>
    <odxf>
      <font>
        <sz val="10"/>
        <color auto="1"/>
      </font>
    </odxf>
    <ndxf>
      <font>
        <sz val="10"/>
        <color auto="1"/>
      </font>
    </ndxf>
  </rcc>
  <rcc rId="16026" sId="3" odxf="1" dxf="1">
    <nc r="V289">
      <v>11.2</v>
    </nc>
    <odxf>
      <font>
        <sz val="10"/>
        <color auto="1"/>
      </font>
    </odxf>
    <ndxf>
      <font>
        <sz val="10"/>
        <color auto="1"/>
      </font>
    </ndxf>
  </rcc>
  <rcc rId="16027" sId="3" odxf="1" dxf="1">
    <nc r="W289">
      <v>-13.4</v>
    </nc>
    <odxf>
      <font>
        <sz val="10"/>
        <color auto="1"/>
      </font>
    </odxf>
    <ndxf>
      <font>
        <sz val="10"/>
        <color auto="1"/>
      </font>
    </ndxf>
  </rcc>
  <rcc rId="16028" sId="3" odxf="1" dxf="1">
    <nc r="X289">
      <v>35.799999999999997</v>
    </nc>
    <odxf>
      <font>
        <sz val="10"/>
        <color auto="1"/>
      </font>
    </odxf>
    <ndxf>
      <font>
        <sz val="10"/>
        <color auto="1"/>
      </font>
    </ndxf>
  </rcc>
  <rcc rId="16029" sId="3" odxf="1" dxf="1">
    <nc r="Y289">
      <v>77.099999999999994</v>
    </nc>
    <odxf>
      <font>
        <sz val="10"/>
        <color auto="1"/>
      </font>
    </odxf>
    <ndxf>
      <font>
        <sz val="10"/>
        <color auto="1"/>
      </font>
    </ndxf>
  </rcc>
  <rcc rId="16030" sId="3" odxf="1" dxf="1">
    <nc r="Z289">
      <v>61.9</v>
    </nc>
    <odxf>
      <font>
        <sz val="10"/>
        <color auto="1"/>
      </font>
    </odxf>
    <ndxf>
      <font>
        <sz val="10"/>
        <color auto="1"/>
      </font>
    </ndxf>
  </rcc>
  <rcc rId="16031" sId="3" odxf="1" dxf="1">
    <nc r="AA289">
      <v>0</v>
    </nc>
    <odxf>
      <font>
        <sz val="10"/>
        <color auto="1"/>
      </font>
    </odxf>
    <ndxf>
      <font>
        <sz val="10"/>
        <color auto="1"/>
      </font>
    </ndxf>
  </rcc>
  <rcc rId="16032" sId="3" odxf="1" dxf="1">
    <nc r="AB289">
      <v>0</v>
    </nc>
    <odxf>
      <font>
        <sz val="10"/>
        <color auto="1"/>
      </font>
    </odxf>
    <ndxf>
      <font>
        <sz val="10"/>
        <color auto="1"/>
      </font>
    </ndxf>
  </rcc>
  <rcc rId="16033" sId="3" odxf="1" dxf="1">
    <nc r="AC289">
      <v>0</v>
    </nc>
    <odxf>
      <font>
        <sz val="10"/>
        <color auto="1"/>
      </font>
    </odxf>
    <ndxf>
      <font>
        <sz val="10"/>
        <color auto="1"/>
      </font>
    </ndxf>
  </rcc>
  <rcc rId="16034" sId="3" odxf="1" dxf="1">
    <nc r="AD289">
      <v>37.1</v>
    </nc>
    <odxf>
      <font>
        <sz val="10"/>
        <color auto="1"/>
      </font>
    </odxf>
    <ndxf>
      <font>
        <sz val="10"/>
        <color auto="1"/>
      </font>
    </ndxf>
  </rcc>
  <rcc rId="16035" sId="3" odxf="1" dxf="1">
    <nc r="AE289">
      <v>0</v>
    </nc>
    <odxf>
      <font>
        <sz val="10"/>
        <color auto="1"/>
      </font>
    </odxf>
    <ndxf>
      <font>
        <sz val="10"/>
        <color auto="1"/>
      </font>
    </ndxf>
  </rcc>
  <rcc rId="16036" sId="3" odxf="1" dxf="1">
    <nc r="AF289">
      <v>0</v>
    </nc>
    <odxf>
      <font>
        <sz val="10"/>
        <color auto="1"/>
      </font>
    </odxf>
    <ndxf>
      <font>
        <sz val="10"/>
        <color auto="1"/>
      </font>
    </ndxf>
  </rcc>
  <rcc rId="16037" sId="3" odxf="1" dxf="1">
    <nc r="AG289">
      <v>0</v>
    </nc>
    <odxf>
      <font>
        <sz val="10"/>
        <color auto="1"/>
      </font>
    </odxf>
    <ndxf>
      <font>
        <sz val="10"/>
        <color auto="1"/>
      </font>
    </ndxf>
  </rcc>
  <rcc rId="16038" sId="3" odxf="1" dxf="1">
    <nc r="AH289">
      <v>0</v>
    </nc>
    <odxf>
      <font>
        <sz val="10"/>
        <color auto="1"/>
      </font>
    </odxf>
    <ndxf>
      <font>
        <sz val="10"/>
        <color auto="1"/>
      </font>
    </ndxf>
  </rcc>
  <rcc rId="16039" sId="3" odxf="1" dxf="1">
    <nc r="AI289">
      <v>0</v>
    </nc>
    <odxf>
      <font>
        <sz val="10"/>
        <color auto="1"/>
      </font>
    </odxf>
    <ndxf>
      <font>
        <sz val="10"/>
        <color auto="1"/>
      </font>
    </ndxf>
  </rcc>
  <rcc rId="16040" sId="3" odxf="1" dxf="1">
    <nc r="AJ289">
      <v>0</v>
    </nc>
    <odxf>
      <font>
        <sz val="10"/>
        <color auto="1"/>
      </font>
    </odxf>
    <ndxf>
      <font>
        <sz val="10"/>
        <color auto="1"/>
      </font>
    </ndxf>
  </rcc>
  <rcc rId="16041" sId="3" odxf="1" dxf="1">
    <nc r="AK289">
      <v>0</v>
    </nc>
    <odxf>
      <font>
        <sz val="10"/>
        <color auto="1"/>
      </font>
    </odxf>
    <ndxf>
      <font>
        <sz val="10"/>
        <color auto="1"/>
      </font>
    </ndxf>
  </rcc>
  <rcc rId="16042" sId="3" odxf="1" dxf="1">
    <nc r="AL289">
      <v>0</v>
    </nc>
    <odxf>
      <font>
        <sz val="10"/>
        <color auto="1"/>
      </font>
    </odxf>
    <ndxf>
      <font>
        <sz val="10"/>
        <color auto="1"/>
      </font>
    </ndxf>
  </rcc>
  <rcc rId="16043" sId="3" odxf="1" dxf="1">
    <nc r="AM289">
      <v>0</v>
    </nc>
    <odxf>
      <font>
        <sz val="10"/>
        <color auto="1"/>
      </font>
    </odxf>
    <ndxf>
      <font>
        <sz val="10"/>
        <color auto="1"/>
      </font>
    </ndxf>
  </rcc>
  <rcc rId="16044" sId="3" odxf="1" dxf="1">
    <nc r="AN289">
      <v>0</v>
    </nc>
    <odxf>
      <font>
        <sz val="10"/>
        <color auto="1"/>
      </font>
    </odxf>
    <ndxf>
      <font>
        <sz val="10"/>
        <color auto="1"/>
      </font>
    </ndxf>
  </rcc>
  <rcc rId="16045" sId="3" odxf="1" dxf="1">
    <nc r="AO289">
      <v>0</v>
    </nc>
    <odxf>
      <font>
        <sz val="10"/>
        <color auto="1"/>
      </font>
    </odxf>
    <ndxf>
      <font>
        <sz val="10"/>
        <color auto="1"/>
      </font>
    </ndxf>
  </rcc>
  <rcc rId="16046" sId="3" odxf="1" dxf="1">
    <nc r="AP289">
      <v>0</v>
    </nc>
    <odxf>
      <font>
        <sz val="10"/>
        <color auto="1"/>
      </font>
    </odxf>
    <ndxf>
      <font>
        <sz val="10"/>
        <color auto="1"/>
      </font>
    </ndxf>
  </rcc>
  <rcc rId="16047" sId="3" odxf="1" dxf="1">
    <nc r="AQ289">
      <v>0</v>
    </nc>
    <odxf>
      <font>
        <sz val="10"/>
        <color auto="1"/>
      </font>
    </odxf>
    <ndxf>
      <font>
        <sz val="10"/>
        <color auto="1"/>
      </font>
    </ndxf>
  </rcc>
  <rcc rId="16048" sId="3" odxf="1" dxf="1">
    <nc r="AR289">
      <v>0</v>
    </nc>
    <odxf>
      <font>
        <sz val="10"/>
        <color auto="1"/>
      </font>
    </odxf>
    <ndxf>
      <font>
        <sz val="10"/>
        <color auto="1"/>
      </font>
    </ndxf>
  </rcc>
  <rcc rId="16049" sId="3" odxf="1" dxf="1">
    <nc r="AS289">
      <v>0</v>
    </nc>
    <odxf>
      <font>
        <sz val="10"/>
        <color auto="1"/>
      </font>
    </odxf>
    <ndxf>
      <font>
        <sz val="10"/>
        <color auto="1"/>
      </font>
    </ndxf>
  </rcc>
  <rcc rId="16050" sId="3" odxf="1" dxf="1">
    <nc r="AT289">
      <v>0</v>
    </nc>
    <odxf>
      <font>
        <sz val="10"/>
        <color auto="1"/>
      </font>
    </odxf>
    <ndxf>
      <font>
        <sz val="10"/>
        <color auto="1"/>
      </font>
    </ndxf>
  </rcc>
  <rcc rId="16051" sId="3" odxf="1" dxf="1">
    <nc r="AU289">
      <v>0</v>
    </nc>
    <odxf>
      <font>
        <sz val="10"/>
        <color auto="1"/>
      </font>
    </odxf>
    <ndxf>
      <font>
        <sz val="10"/>
        <color auto="1"/>
      </font>
    </ndxf>
  </rcc>
  <rcc rId="16052" sId="3" odxf="1" dxf="1">
    <nc r="AV289">
      <v>0</v>
    </nc>
    <odxf>
      <font>
        <sz val="10"/>
        <color auto="1"/>
      </font>
    </odxf>
    <ndxf>
      <font>
        <sz val="10"/>
        <color auto="1"/>
      </font>
    </ndxf>
  </rcc>
  <rcc rId="16053" sId="3" odxf="1" dxf="1">
    <nc r="AW289">
      <v>0</v>
    </nc>
    <odxf>
      <font>
        <sz val="10"/>
        <color auto="1"/>
      </font>
    </odxf>
    <ndxf>
      <font>
        <sz val="10"/>
        <color auto="1"/>
      </font>
    </ndxf>
  </rcc>
  <rcc rId="16054" sId="3" odxf="1" dxf="1">
    <nc r="AX289">
      <v>0</v>
    </nc>
    <odxf>
      <font>
        <sz val="10"/>
        <color auto="1"/>
      </font>
    </odxf>
    <ndxf>
      <font>
        <sz val="10"/>
        <color auto="1"/>
      </font>
    </ndxf>
  </rcc>
  <rcc rId="16055" sId="3" odxf="1" dxf="1">
    <nc r="AY289">
      <v>0</v>
    </nc>
    <odxf>
      <font>
        <sz val="10"/>
        <color auto="1"/>
      </font>
    </odxf>
    <ndxf>
      <font>
        <sz val="10"/>
        <color auto="1"/>
      </font>
    </ndxf>
  </rcc>
  <rcc rId="16056" sId="3" odxf="1" dxf="1">
    <nc r="AZ289">
      <v>0</v>
    </nc>
    <odxf>
      <font>
        <sz val="10"/>
        <color auto="1"/>
      </font>
    </odxf>
    <ndxf>
      <font>
        <sz val="10"/>
        <color auto="1"/>
      </font>
    </ndxf>
  </rcc>
  <rcc rId="16057" sId="3" odxf="1" dxf="1">
    <nc r="BA2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058" sId="3" odxf="1" dxf="1">
    <nc r="BB289">
      <v>0</v>
    </nc>
    <odxf>
      <font>
        <sz val="10"/>
        <color auto="1"/>
      </font>
    </odxf>
    <ndxf>
      <font>
        <sz val="10"/>
        <color auto="1"/>
      </font>
    </ndxf>
  </rcc>
  <rcc rId="16059" sId="3" odxf="1" dxf="1">
    <nc r="BC2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060" sId="3" odxf="1" dxf="1">
    <nc r="BD289">
      <v>0</v>
    </nc>
    <odxf>
      <font>
        <sz val="10"/>
        <color auto="1"/>
      </font>
    </odxf>
    <ndxf>
      <font>
        <sz val="10"/>
        <color auto="1"/>
      </font>
    </ndxf>
  </rcc>
  <rcc rId="16061" sId="3" odxf="1" dxf="1">
    <nc r="BE2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062" sId="3" odxf="1" dxf="1">
    <nc r="BF289">
      <v>447.1</v>
    </nc>
    <odxf>
      <font>
        <sz val="10"/>
        <color auto="1"/>
      </font>
    </odxf>
    <ndxf>
      <font>
        <sz val="10"/>
        <color auto="1"/>
      </font>
    </ndxf>
  </rcc>
  <rcc rId="16063" sId="3" odxf="1" dxf="1">
    <nc r="BG289">
      <v>596.79999999999995</v>
    </nc>
    <odxf>
      <font>
        <sz val="10"/>
        <color auto="1"/>
      </font>
    </odxf>
    <ndxf>
      <font>
        <sz val="10"/>
        <color auto="1"/>
      </font>
    </ndxf>
  </rcc>
  <rcc rId="16064" sId="3" odxf="1" dxf="1">
    <nc r="BH289">
      <v>367.5</v>
    </nc>
    <odxf>
      <font>
        <sz val="10"/>
        <color auto="1"/>
      </font>
    </odxf>
    <ndxf>
      <font>
        <sz val="10"/>
        <color auto="1"/>
      </font>
    </ndxf>
  </rcc>
  <rfmt sheetId="3" sqref="A289:XFD289" start="0" length="0">
    <dxf>
      <alignment vertical="center" wrapText="1"/>
    </dxf>
  </rfmt>
  <rcc rId="16065" sId="3" odxf="1" dxf="1">
    <oc r="A290" t="inlineStr">
      <is>
        <t>Ngoài EVN</t>
      </is>
    </oc>
    <nc r="A290" t="inlineStr">
      <is>
        <t>EVN</t>
      </is>
    </nc>
    <odxf>
      <font>
        <sz val="10"/>
        <color auto="1"/>
      </font>
    </odxf>
    <ndxf>
      <font>
        <sz val="10"/>
        <color auto="1"/>
      </font>
    </ndxf>
  </rcc>
  <rcc rId="16066" sId="3" odxf="1" dxf="1">
    <oc r="B290" t="inlineStr">
      <is>
        <t>Bến Tre</t>
      </is>
    </oc>
    <nc r="B290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cc rId="16067" sId="3" odxf="1" dxf="1">
    <oc r="C290" t="inlineStr">
      <is>
        <t>ĐIỆN GIÓ</t>
      </is>
    </oc>
    <nc r="C290" t="inlineStr">
      <is>
        <t>NHIỆT ĐIỆN</t>
      </is>
    </nc>
    <odxf>
      <font>
        <sz val="10"/>
        <color auto="1"/>
      </font>
    </odxf>
    <ndxf>
      <font>
        <sz val="10"/>
        <color auto="1"/>
      </font>
    </ndxf>
  </rcc>
  <rcc rId="16068" sId="3" odxf="1" dxf="1">
    <oc r="D290">
      <v>110</v>
    </oc>
    <nc r="D290">
      <v>500</v>
    </nc>
    <odxf>
      <font>
        <sz val="10"/>
        <color auto="1"/>
      </font>
    </odxf>
    <ndxf>
      <font>
        <sz val="10"/>
        <color auto="1"/>
      </font>
    </ndxf>
  </rcc>
  <rcc rId="16069" sId="3" odxf="1" dxf="1">
    <oc r="E290" t="inlineStr">
      <is>
        <t>NMĐG BÌNH ĐẠI</t>
      </is>
    </oc>
    <nc r="E290" t="inlineStr">
      <is>
        <t>NMĐ VĨNH TÂN 4</t>
      </is>
    </nc>
    <odxf>
      <font>
        <sz val="10"/>
        <color auto="1"/>
      </font>
    </odxf>
    <ndxf>
      <font>
        <sz val="10"/>
        <color auto="1"/>
      </font>
    </ndxf>
  </rcc>
  <rcc rId="16070" sId="3" odxf="1" dxf="1">
    <oc r="F290" t="inlineStr">
      <is>
        <t>PPN</t>
      </is>
    </oc>
    <nc r="F290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6071" sId="3" odxf="1" dxf="1">
    <nc r="G29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072" sId="3" odxf="1" dxf="1">
    <nc r="H290">
      <v>15827.5</v>
    </nc>
    <odxf>
      <font>
        <sz val="10"/>
        <color auto="1"/>
      </font>
    </odxf>
    <ndxf>
      <font>
        <sz val="10"/>
        <color auto="1"/>
      </font>
    </ndxf>
  </rcc>
  <rfmt sheetId="3" sqref="I290" start="0" length="0">
    <dxf>
      <font>
        <sz val="10"/>
        <color auto="1"/>
      </font>
    </dxf>
  </rfmt>
  <rcc rId="16073" sId="3" odxf="1" dxf="1">
    <nc r="J290">
      <v>610.20000000000005</v>
    </nc>
    <odxf>
      <font>
        <sz val="10"/>
        <color auto="1"/>
      </font>
    </odxf>
    <ndxf>
      <font>
        <sz val="10"/>
        <color auto="1"/>
      </font>
    </ndxf>
  </rcc>
  <rcc rId="16074" sId="3" odxf="1" dxf="1">
    <nc r="K290">
      <v>611.9</v>
    </nc>
    <odxf>
      <font>
        <sz val="10"/>
        <color auto="1"/>
      </font>
    </odxf>
    <ndxf>
      <font>
        <sz val="10"/>
        <color auto="1"/>
      </font>
    </ndxf>
  </rcc>
  <rcc rId="16075" sId="3" odxf="1" dxf="1">
    <nc r="L290">
      <v>613.1</v>
    </nc>
    <odxf>
      <font>
        <sz val="10"/>
        <color auto="1"/>
      </font>
    </odxf>
    <ndxf>
      <font>
        <sz val="10"/>
        <color auto="1"/>
      </font>
    </ndxf>
  </rcc>
  <rcc rId="16076" sId="3" odxf="1" dxf="1">
    <nc r="M290">
      <v>612.29999999999995</v>
    </nc>
    <odxf>
      <font>
        <sz val="10"/>
        <color auto="1"/>
      </font>
    </odxf>
    <ndxf>
      <font>
        <sz val="10"/>
        <color auto="1"/>
      </font>
    </ndxf>
  </rcc>
  <rcc rId="16077" sId="3" odxf="1" dxf="1">
    <nc r="N290">
      <v>611.6</v>
    </nc>
    <odxf>
      <font>
        <sz val="10"/>
        <color auto="1"/>
      </font>
    </odxf>
    <ndxf>
      <font>
        <sz val="10"/>
        <color auto="1"/>
      </font>
    </ndxf>
  </rcc>
  <rcc rId="16078" sId="3" odxf="1" dxf="1">
    <nc r="O290">
      <v>614.20000000000005</v>
    </nc>
    <odxf>
      <font>
        <sz val="10"/>
        <color auto="1"/>
      </font>
    </odxf>
    <ndxf>
      <font>
        <sz val="10"/>
        <color auto="1"/>
      </font>
    </ndxf>
  </rcc>
  <rcc rId="16079" sId="3" odxf="1" dxf="1">
    <nc r="P290">
      <v>610.9</v>
    </nc>
    <odxf>
      <font>
        <sz val="10"/>
        <color auto="1"/>
      </font>
    </odxf>
    <ndxf>
      <font>
        <sz val="10"/>
        <color auto="1"/>
      </font>
    </ndxf>
  </rcc>
  <rcc rId="16080" sId="3" odxf="1" dxf="1">
    <nc r="Q290">
      <v>613.79999999999995</v>
    </nc>
    <odxf>
      <font>
        <sz val="10"/>
        <color auto="1"/>
      </font>
    </odxf>
    <ndxf>
      <font>
        <sz val="10"/>
        <color auto="1"/>
      </font>
    </ndxf>
  </rcc>
  <rcc rId="16081" sId="3" odxf="1" dxf="1">
    <nc r="R290">
      <v>613.5</v>
    </nc>
    <odxf>
      <font>
        <sz val="10"/>
        <color auto="1"/>
      </font>
    </odxf>
    <ndxf>
      <font>
        <sz val="10"/>
        <color auto="1"/>
      </font>
    </ndxf>
  </rcc>
  <rcc rId="16082" sId="3" odxf="1" dxf="1">
    <nc r="S290">
      <v>618.5</v>
    </nc>
    <odxf>
      <font>
        <sz val="10"/>
        <color auto="1"/>
      </font>
    </odxf>
    <ndxf>
      <font>
        <sz val="10"/>
        <color auto="1"/>
      </font>
    </ndxf>
  </rcc>
  <rcc rId="16083" sId="3" odxf="1" dxf="1">
    <nc r="T290">
      <v>614.1</v>
    </nc>
    <odxf>
      <font>
        <sz val="10"/>
        <color auto="1"/>
      </font>
    </odxf>
    <ndxf>
      <font>
        <sz val="10"/>
        <color auto="1"/>
      </font>
    </ndxf>
  </rcc>
  <rcc rId="16084" sId="3" odxf="1" dxf="1">
    <nc r="U290">
      <v>613.4</v>
    </nc>
    <odxf>
      <font>
        <sz val="10"/>
        <color auto="1"/>
      </font>
    </odxf>
    <ndxf>
      <font>
        <sz val="10"/>
        <color auto="1"/>
      </font>
    </ndxf>
  </rcc>
  <rcc rId="16085" sId="3" odxf="1" dxf="1">
    <nc r="V290">
      <v>613.1</v>
    </nc>
    <odxf>
      <font>
        <sz val="10"/>
        <color auto="1"/>
      </font>
    </odxf>
    <ndxf>
      <font>
        <sz val="10"/>
        <color auto="1"/>
      </font>
    </ndxf>
  </rcc>
  <rcc rId="16086" sId="3" odxf="1" dxf="1">
    <nc r="W290">
      <v>613.1</v>
    </nc>
    <odxf>
      <font>
        <sz val="10"/>
        <color auto="1"/>
      </font>
    </odxf>
    <ndxf>
      <font>
        <sz val="10"/>
        <color auto="1"/>
      </font>
    </ndxf>
  </rcc>
  <rcc rId="16087" sId="3" odxf="1" dxf="1">
    <nc r="X290">
      <v>611.6</v>
    </nc>
    <odxf>
      <font>
        <sz val="10"/>
        <color auto="1"/>
      </font>
    </odxf>
    <ndxf>
      <font>
        <sz val="10"/>
        <color auto="1"/>
      </font>
    </ndxf>
  </rcc>
  <rcc rId="16088" sId="3" odxf="1" dxf="1">
    <nc r="Y290">
      <v>613.1</v>
    </nc>
    <odxf>
      <font>
        <sz val="10"/>
        <color auto="1"/>
      </font>
    </odxf>
    <ndxf>
      <font>
        <sz val="10"/>
        <color auto="1"/>
      </font>
    </ndxf>
  </rcc>
  <rcc rId="16089" sId="3" odxf="1" dxf="1">
    <nc r="Z290">
      <v>611.6</v>
    </nc>
    <odxf>
      <font>
        <sz val="10"/>
        <color auto="1"/>
      </font>
    </odxf>
    <ndxf>
      <font>
        <sz val="10"/>
        <color auto="1"/>
      </font>
    </ndxf>
  </rcc>
  <rcc rId="16090" sId="3" odxf="1" dxf="1">
    <nc r="AA290">
      <v>610.20000000000005</v>
    </nc>
    <odxf>
      <font>
        <sz val="10"/>
        <color auto="1"/>
      </font>
    </odxf>
    <ndxf>
      <font>
        <sz val="10"/>
        <color auto="1"/>
      </font>
    </ndxf>
  </rcc>
  <rcc rId="16091" sId="3" odxf="1" dxf="1">
    <nc r="AB290">
      <v>611.6</v>
    </nc>
    <odxf>
      <font>
        <sz val="10"/>
        <color auto="1"/>
      </font>
    </odxf>
    <ndxf>
      <font>
        <sz val="10"/>
        <color auto="1"/>
      </font>
    </ndxf>
  </rcc>
  <rcc rId="16092" sId="3" odxf="1" dxf="1">
    <nc r="AC290">
      <v>612.70000000000005</v>
    </nc>
    <odxf>
      <font>
        <sz val="10"/>
        <color auto="1"/>
      </font>
    </odxf>
    <ndxf>
      <font>
        <sz val="10"/>
        <color auto="1"/>
      </font>
    </ndxf>
  </rcc>
  <rcc rId="16093" sId="3" odxf="1" dxf="1">
    <nc r="AD290">
      <v>612</v>
    </nc>
    <odxf>
      <font>
        <sz val="10"/>
        <color auto="1"/>
      </font>
    </odxf>
    <ndxf>
      <font>
        <sz val="10"/>
        <color auto="1"/>
      </font>
    </ndxf>
  </rcc>
  <rcc rId="16094" sId="3" odxf="1" dxf="1">
    <nc r="AE290">
      <v>612</v>
    </nc>
    <odxf>
      <font>
        <sz val="10"/>
        <color auto="1"/>
      </font>
    </odxf>
    <ndxf>
      <font>
        <sz val="10"/>
        <color auto="1"/>
      </font>
    </ndxf>
  </rcc>
  <rcc rId="16095" sId="3" odxf="1" dxf="1">
    <nc r="AF290">
      <v>613.79999999999995</v>
    </nc>
    <odxf>
      <font>
        <sz val="10"/>
        <color auto="1"/>
      </font>
    </odxf>
    <ndxf>
      <font>
        <sz val="10"/>
        <color auto="1"/>
      </font>
    </ndxf>
  </rcc>
  <rcc rId="16096" sId="3" odxf="1" dxf="1">
    <nc r="AG290">
      <v>610.20000000000005</v>
    </nc>
    <odxf>
      <font>
        <sz val="10"/>
        <color auto="1"/>
      </font>
    </odxf>
    <ndxf>
      <font>
        <sz val="10"/>
        <color auto="1"/>
      </font>
    </ndxf>
  </rcc>
  <rcc rId="16097" sId="3" odxf="1" dxf="1">
    <nc r="AH290">
      <v>610.9</v>
    </nc>
    <odxf>
      <font>
        <sz val="10"/>
        <color auto="1"/>
      </font>
    </odxf>
    <ndxf>
      <font>
        <sz val="10"/>
        <color auto="1"/>
      </font>
    </ndxf>
  </rcc>
  <rcc rId="16098" sId="3" odxf="1" dxf="1">
    <nc r="AI290">
      <v>613.79999999999995</v>
    </nc>
    <odxf>
      <font>
        <sz val="10"/>
        <color auto="1"/>
      </font>
    </odxf>
    <ndxf>
      <font>
        <sz val="10"/>
        <color auto="1"/>
      </font>
    </ndxf>
  </rcc>
  <rcc rId="16099" sId="3" odxf="1" dxf="1">
    <nc r="AJ290">
      <v>613.4</v>
    </nc>
    <odxf>
      <font>
        <sz val="10"/>
        <color auto="1"/>
      </font>
    </odxf>
    <ndxf>
      <font>
        <sz val="10"/>
        <color auto="1"/>
      </font>
    </ndxf>
  </rcc>
  <rcc rId="16100" sId="3" odxf="1" dxf="1">
    <nc r="AK290">
      <v>616.4</v>
    </nc>
    <odxf>
      <font>
        <sz val="10"/>
        <color auto="1"/>
      </font>
    </odxf>
    <ndxf>
      <font>
        <sz val="10"/>
        <color auto="1"/>
      </font>
    </ndxf>
  </rcc>
  <rcc rId="16101" sId="3" odxf="1" dxf="1">
    <nc r="AL290">
      <v>612.70000000000005</v>
    </nc>
    <odxf>
      <font>
        <sz val="10"/>
        <color auto="1"/>
      </font>
    </odxf>
    <ndxf>
      <font>
        <sz val="10"/>
        <color auto="1"/>
      </font>
    </ndxf>
  </rcc>
  <rcc rId="16102" sId="3" odxf="1" dxf="1">
    <nc r="AM290">
      <v>603.70000000000005</v>
    </nc>
    <odxf>
      <font>
        <sz val="10"/>
        <color auto="1"/>
      </font>
    </odxf>
    <ndxf>
      <font>
        <sz val="10"/>
        <color auto="1"/>
      </font>
    </ndxf>
  </rcc>
  <rcc rId="16103" sId="3" odxf="1" dxf="1">
    <nc r="AN290">
      <v>606.9</v>
    </nc>
    <odxf>
      <font>
        <sz val="10"/>
        <color auto="1"/>
      </font>
    </odxf>
    <ndxf>
      <font>
        <sz val="10"/>
        <color auto="1"/>
      </font>
    </ndxf>
  </rcc>
  <rcc rId="16104" sId="3" odxf="1" dxf="1">
    <nc r="AO290">
      <v>614.20000000000005</v>
    </nc>
    <odxf>
      <font>
        <sz val="10"/>
        <color auto="1"/>
      </font>
    </odxf>
    <ndxf>
      <font>
        <sz val="10"/>
        <color auto="1"/>
      </font>
    </ndxf>
  </rcc>
  <rcc rId="16105" sId="3" odxf="1" dxf="1">
    <nc r="AP290">
      <v>610.20000000000005</v>
    </nc>
    <odxf>
      <font>
        <sz val="10"/>
        <color auto="1"/>
      </font>
    </odxf>
    <ndxf>
      <font>
        <sz val="10"/>
        <color auto="1"/>
      </font>
    </ndxf>
  </rcc>
  <rcc rId="16106" sId="3" odxf="1" dxf="1">
    <nc r="AQ290">
      <v>612</v>
    </nc>
    <odxf>
      <font>
        <sz val="10"/>
        <color auto="1"/>
      </font>
    </odxf>
    <ndxf>
      <font>
        <sz val="10"/>
        <color auto="1"/>
      </font>
    </ndxf>
  </rcc>
  <rcc rId="16107" sId="3" odxf="1" dxf="1">
    <nc r="AR290">
      <v>614.6</v>
    </nc>
    <odxf>
      <font>
        <sz val="10"/>
        <color auto="1"/>
      </font>
    </odxf>
    <ndxf>
      <font>
        <sz val="10"/>
        <color auto="1"/>
      </font>
    </ndxf>
  </rcc>
  <rcc rId="16108" sId="3" odxf="1" dxf="1">
    <nc r="AS290">
      <v>664.7</v>
    </nc>
    <odxf>
      <font>
        <sz val="10"/>
        <color auto="1"/>
      </font>
    </odxf>
    <ndxf>
      <font>
        <sz val="10"/>
        <color auto="1"/>
      </font>
    </ndxf>
  </rcc>
  <rcc rId="16109" sId="3" odxf="1" dxf="1">
    <nc r="AT290">
      <v>827.2</v>
    </nc>
    <odxf>
      <font>
        <sz val="10"/>
        <color auto="1"/>
      </font>
    </odxf>
    <ndxf>
      <font>
        <sz val="10"/>
        <color auto="1"/>
      </font>
    </ndxf>
  </rcc>
  <rcc rId="16110" sId="3" odxf="1" dxf="1">
    <nc r="AU290">
      <v>903.1</v>
    </nc>
    <odxf>
      <font>
        <sz val="10"/>
        <color auto="1"/>
      </font>
    </odxf>
    <ndxf>
      <font>
        <sz val="10"/>
        <color auto="1"/>
      </font>
    </ndxf>
  </rcc>
  <rcc rId="16111" sId="3" odxf="1" dxf="1">
    <nc r="AV290">
      <v>804.4</v>
    </nc>
    <odxf>
      <font>
        <sz val="10"/>
        <color auto="1"/>
      </font>
    </odxf>
    <ndxf>
      <font>
        <sz val="10"/>
        <color auto="1"/>
      </font>
    </ndxf>
  </rcc>
  <rcc rId="16112" sId="3" odxf="1" dxf="1">
    <nc r="AW290">
      <v>730.4</v>
    </nc>
    <odxf>
      <font>
        <sz val="10"/>
        <color auto="1"/>
      </font>
    </odxf>
    <ndxf>
      <font>
        <sz val="10"/>
        <color auto="1"/>
      </font>
    </ndxf>
  </rcc>
  <rcc rId="16113" sId="3" odxf="1" dxf="1">
    <nc r="AX290">
      <v>875.6</v>
    </nc>
    <odxf>
      <font>
        <sz val="10"/>
        <color auto="1"/>
      </font>
    </odxf>
    <ndxf>
      <font>
        <sz val="10"/>
        <color auto="1"/>
      </font>
    </ndxf>
  </rcc>
  <rcc rId="16114" sId="3" odxf="1" dxf="1">
    <nc r="AY290">
      <v>767.2</v>
    </nc>
    <odxf>
      <font>
        <sz val="10"/>
        <color auto="1"/>
      </font>
    </odxf>
    <ndxf>
      <font>
        <sz val="10"/>
        <color auto="1"/>
      </font>
    </ndxf>
  </rcc>
  <rcc rId="16115" sId="3" odxf="1" dxf="1">
    <nc r="AZ290">
      <v>736.2</v>
    </nc>
    <odxf>
      <font>
        <sz val="10"/>
        <color auto="1"/>
      </font>
    </odxf>
    <ndxf>
      <font>
        <sz val="10"/>
        <color auto="1"/>
      </font>
    </ndxf>
  </rcc>
  <rcc rId="16116" sId="3" odxf="1" dxf="1">
    <nc r="BA2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117" sId="3" odxf="1" dxf="1">
    <nc r="BB290">
      <v>607.6</v>
    </nc>
    <odxf>
      <font>
        <sz val="10"/>
        <color auto="1"/>
      </font>
    </odxf>
    <ndxf>
      <font>
        <sz val="10"/>
        <color auto="1"/>
      </font>
    </ndxf>
  </rcc>
  <rcc rId="16118" sId="3" odxf="1" dxf="1">
    <nc r="BC2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119" sId="3" odxf="1" dxf="1">
    <nc r="BD290">
      <v>614.5</v>
    </nc>
    <odxf>
      <font>
        <sz val="10"/>
        <color auto="1"/>
      </font>
    </odxf>
    <ndxf>
      <font>
        <sz val="10"/>
        <color auto="1"/>
      </font>
    </ndxf>
  </rcc>
  <rcc rId="16120" sId="3" odxf="1" dxf="1">
    <nc r="BE2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121" sId="3" odxf="1" dxf="1">
    <nc r="BF290">
      <v>660.4</v>
    </nc>
    <odxf>
      <font>
        <sz val="10"/>
        <color auto="1"/>
      </font>
    </odxf>
    <ndxf>
      <font>
        <sz val="10"/>
        <color auto="1"/>
      </font>
    </ndxf>
  </rcc>
  <rcc rId="16122" sId="3" odxf="1" dxf="1">
    <nc r="BG290">
      <v>909.2</v>
    </nc>
    <odxf>
      <font>
        <sz val="10"/>
        <color auto="1"/>
      </font>
    </odxf>
    <ndxf>
      <font>
        <sz val="10"/>
        <color auto="1"/>
      </font>
    </ndxf>
  </rcc>
  <rcc rId="16123" sId="3" odxf="1" dxf="1">
    <nc r="BH290">
      <v>603.70000000000005</v>
    </nc>
    <odxf>
      <font>
        <sz val="10"/>
        <color auto="1"/>
      </font>
    </odxf>
    <ndxf>
      <font>
        <sz val="10"/>
        <color auto="1"/>
      </font>
    </ndxf>
  </rcc>
  <rfmt sheetId="3" sqref="A290:XFD290" start="0" length="0">
    <dxf>
      <alignment vertical="center" wrapText="1"/>
    </dxf>
  </rfmt>
  <rcc rId="16124" sId="3" odxf="1" dxf="1">
    <oc r="A291" t="inlineStr">
      <is>
        <t>Ngoài EVN</t>
      </is>
    </oc>
    <nc r="A291" t="inlineStr">
      <is>
        <t>EVN</t>
      </is>
    </nc>
    <odxf>
      <font>
        <sz val="10"/>
        <color auto="1"/>
      </font>
    </odxf>
    <ndxf>
      <font>
        <sz val="10"/>
        <color auto="1"/>
      </font>
    </ndxf>
  </rcc>
  <rcc rId="16125" sId="3" odxf="1" dxf="1">
    <oc r="B291" t="inlineStr">
      <is>
        <t>Bến Tre</t>
      </is>
    </oc>
    <nc r="B291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cc rId="16126" sId="3" odxf="1" dxf="1">
    <oc r="C291" t="inlineStr">
      <is>
        <t>ĐIỆN GIÓ</t>
      </is>
    </oc>
    <nc r="C291" t="inlineStr">
      <is>
        <t>NHIỆT ĐIỆN</t>
      </is>
    </nc>
    <odxf>
      <font>
        <sz val="10"/>
        <color auto="1"/>
      </font>
    </odxf>
    <ndxf>
      <font>
        <sz val="10"/>
        <color auto="1"/>
      </font>
    </ndxf>
  </rcc>
  <rcc rId="16127" sId="3" odxf="1" dxf="1">
    <oc r="D291">
      <v>110</v>
    </oc>
    <nc r="D291">
      <v>500</v>
    </nc>
    <odxf>
      <font>
        <sz val="10"/>
        <color auto="1"/>
      </font>
    </odxf>
    <ndxf>
      <font>
        <sz val="10"/>
        <color auto="1"/>
      </font>
    </ndxf>
  </rcc>
  <rcc rId="16128" sId="3" odxf="1" dxf="1">
    <oc r="E291" t="inlineStr">
      <is>
        <t>NMĐG BÌNH ĐẠI</t>
      </is>
    </oc>
    <nc r="E291" t="inlineStr">
      <is>
        <t>NMĐ VĨNH TÂN 4</t>
      </is>
    </nc>
    <odxf>
      <font>
        <sz val="10"/>
        <color auto="1"/>
      </font>
    </odxf>
    <ndxf>
      <font>
        <sz val="10"/>
        <color auto="1"/>
      </font>
    </ndxf>
  </rcc>
  <rcc rId="16129" sId="3" odxf="1" dxf="1">
    <oc r="F291" t="inlineStr">
      <is>
        <t>PPN</t>
      </is>
    </oc>
    <nc r="F291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6130" sId="3" odxf="1" dxf="1">
    <nc r="G29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131" sId="3" odxf="1" dxf="1">
    <nc r="H291">
      <v>15827.5</v>
    </nc>
    <odxf>
      <font>
        <sz val="10"/>
        <color auto="1"/>
      </font>
    </odxf>
    <ndxf>
      <font>
        <sz val="10"/>
        <color auto="1"/>
      </font>
    </ndxf>
  </rcc>
  <rfmt sheetId="3" sqref="I291" start="0" length="0">
    <dxf>
      <font>
        <sz val="10"/>
        <color auto="1"/>
      </font>
    </dxf>
  </rfmt>
  <rcc rId="16132" sId="3" odxf="1" dxf="1">
    <nc r="J291">
      <v>0</v>
    </nc>
    <odxf>
      <font>
        <sz val="10"/>
        <color auto="1"/>
      </font>
    </odxf>
    <ndxf>
      <font>
        <sz val="10"/>
        <color auto="1"/>
      </font>
    </ndxf>
  </rcc>
  <rcc rId="16133" sId="3" odxf="1" dxf="1">
    <nc r="K291">
      <v>0</v>
    </nc>
    <odxf>
      <font>
        <sz val="10"/>
        <color auto="1"/>
      </font>
    </odxf>
    <ndxf>
      <font>
        <sz val="10"/>
        <color auto="1"/>
      </font>
    </ndxf>
  </rcc>
  <rcc rId="16134" sId="3" odxf="1" dxf="1">
    <nc r="L291">
      <v>0</v>
    </nc>
    <odxf>
      <font>
        <sz val="10"/>
        <color auto="1"/>
      </font>
    </odxf>
    <ndxf>
      <font>
        <sz val="10"/>
        <color auto="1"/>
      </font>
    </ndxf>
  </rcc>
  <rcc rId="16135" sId="3" odxf="1" dxf="1">
    <nc r="M291">
      <v>0</v>
    </nc>
    <odxf>
      <font>
        <sz val="10"/>
        <color auto="1"/>
      </font>
    </odxf>
    <ndxf>
      <font>
        <sz val="10"/>
        <color auto="1"/>
      </font>
    </ndxf>
  </rcc>
  <rcc rId="16136" sId="3" odxf="1" dxf="1">
    <nc r="N291">
      <v>0</v>
    </nc>
    <odxf>
      <font>
        <sz val="10"/>
        <color auto="1"/>
      </font>
    </odxf>
    <ndxf>
      <font>
        <sz val="10"/>
        <color auto="1"/>
      </font>
    </ndxf>
  </rcc>
  <rcc rId="16137" sId="3" odxf="1" dxf="1">
    <nc r="O291">
      <v>-252.7</v>
    </nc>
    <odxf>
      <font>
        <sz val="10"/>
        <color auto="1"/>
      </font>
    </odxf>
    <ndxf>
      <font>
        <sz val="10"/>
        <color auto="1"/>
      </font>
    </ndxf>
  </rcc>
  <rcc rId="16138" sId="3" odxf="1" dxf="1">
    <nc r="P291">
      <v>-259.2</v>
    </nc>
    <odxf>
      <font>
        <sz val="10"/>
        <color auto="1"/>
      </font>
    </odxf>
    <ndxf>
      <font>
        <sz val="10"/>
        <color auto="1"/>
      </font>
    </ndxf>
  </rcc>
  <rcc rId="16139" sId="3" odxf="1" dxf="1">
    <nc r="Q291">
      <v>-254.7</v>
    </nc>
    <odxf>
      <font>
        <sz val="10"/>
        <color auto="1"/>
      </font>
    </odxf>
    <ndxf>
      <font>
        <sz val="10"/>
        <color auto="1"/>
      </font>
    </ndxf>
  </rcc>
  <rcc rId="16140" sId="3" odxf="1" dxf="1">
    <nc r="R291">
      <v>-255.1</v>
    </nc>
    <odxf>
      <font>
        <sz val="10"/>
        <color auto="1"/>
      </font>
    </odxf>
    <ndxf>
      <font>
        <sz val="10"/>
        <color auto="1"/>
      </font>
    </ndxf>
  </rcc>
  <rcc rId="16141" sId="3" odxf="1" dxf="1">
    <nc r="S291">
      <v>-250.8</v>
    </nc>
    <odxf>
      <font>
        <sz val="10"/>
        <color auto="1"/>
      </font>
    </odxf>
    <ndxf>
      <font>
        <sz val="10"/>
        <color auto="1"/>
      </font>
    </ndxf>
  </rcc>
  <rcc rId="16142" sId="3" odxf="1" dxf="1">
    <nc r="T291">
      <v>-220.9</v>
    </nc>
    <odxf>
      <font>
        <sz val="10"/>
        <color auto="1"/>
      </font>
    </odxf>
    <ndxf>
      <font>
        <sz val="10"/>
        <color auto="1"/>
      </font>
    </ndxf>
  </rcc>
  <rcc rId="16143" sId="3" odxf="1" dxf="1">
    <nc r="U291">
      <v>-224.5</v>
    </nc>
    <odxf>
      <font>
        <sz val="10"/>
        <color auto="1"/>
      </font>
    </odxf>
    <ndxf>
      <font>
        <sz val="10"/>
        <color auto="1"/>
      </font>
    </ndxf>
  </rcc>
  <rcc rId="16144" sId="3" odxf="1" dxf="1">
    <nc r="V291">
      <v>-206.1</v>
    </nc>
    <odxf>
      <font>
        <sz val="10"/>
        <color auto="1"/>
      </font>
    </odxf>
    <ndxf>
      <font>
        <sz val="10"/>
        <color auto="1"/>
      </font>
    </ndxf>
  </rcc>
  <rcc rId="16145" sId="3" odxf="1" dxf="1">
    <nc r="W291">
      <v>55.4</v>
    </nc>
    <odxf>
      <font>
        <sz val="10"/>
        <color auto="1"/>
      </font>
    </odxf>
    <ndxf>
      <font>
        <sz val="10"/>
        <color auto="1"/>
      </font>
    </ndxf>
  </rcc>
  <rcc rId="16146" sId="3" odxf="1" dxf="1">
    <nc r="X291">
      <v>107.8</v>
    </nc>
    <odxf>
      <font>
        <sz val="10"/>
        <color auto="1"/>
      </font>
    </odxf>
    <ndxf>
      <font>
        <sz val="10"/>
        <color auto="1"/>
      </font>
    </ndxf>
  </rcc>
  <rcc rId="16147" sId="3" odxf="1" dxf="1">
    <nc r="Y291">
      <v>221.5</v>
    </nc>
    <odxf>
      <font>
        <sz val="10"/>
        <color auto="1"/>
      </font>
    </odxf>
    <ndxf>
      <font>
        <sz val="10"/>
        <color auto="1"/>
      </font>
    </ndxf>
  </rcc>
  <rcc rId="16148" sId="3" odxf="1" dxf="1">
    <nc r="Z291">
      <v>261.89999999999998</v>
    </nc>
    <odxf>
      <font>
        <sz val="10"/>
        <color auto="1"/>
      </font>
    </odxf>
    <ndxf>
      <font>
        <sz val="10"/>
        <color auto="1"/>
      </font>
    </ndxf>
  </rcc>
  <rcc rId="16149" sId="3" odxf="1" dxf="1">
    <nc r="AA291">
      <v>0</v>
    </nc>
    <odxf>
      <font>
        <sz val="10"/>
        <color auto="1"/>
      </font>
    </odxf>
    <ndxf>
      <font>
        <sz val="10"/>
        <color auto="1"/>
      </font>
    </ndxf>
  </rcc>
  <rcc rId="16150" sId="3" odxf="1" dxf="1">
    <nc r="AB291">
      <v>0</v>
    </nc>
    <odxf>
      <font>
        <sz val="10"/>
        <color auto="1"/>
      </font>
    </odxf>
    <ndxf>
      <font>
        <sz val="10"/>
        <color auto="1"/>
      </font>
    </ndxf>
  </rcc>
  <rcc rId="16151" sId="3" odxf="1" dxf="1">
    <nc r="AC291">
      <v>0</v>
    </nc>
    <odxf>
      <font>
        <sz val="10"/>
        <color auto="1"/>
      </font>
    </odxf>
    <ndxf>
      <font>
        <sz val="10"/>
        <color auto="1"/>
      </font>
    </ndxf>
  </rcc>
  <rcc rId="16152" sId="3" odxf="1" dxf="1">
    <nc r="AD291">
      <v>223.7</v>
    </nc>
    <odxf>
      <font>
        <sz val="10"/>
        <color auto="1"/>
      </font>
    </odxf>
    <ndxf>
      <font>
        <sz val="10"/>
        <color auto="1"/>
      </font>
    </ndxf>
  </rcc>
  <rcc rId="16153" sId="3" odxf="1" dxf="1">
    <nc r="AE291">
      <v>0</v>
    </nc>
    <odxf>
      <font>
        <sz val="10"/>
        <color auto="1"/>
      </font>
    </odxf>
    <ndxf>
      <font>
        <sz val="10"/>
        <color auto="1"/>
      </font>
    </ndxf>
  </rcc>
  <rcc rId="16154" sId="3" odxf="1" dxf="1">
    <nc r="AF291">
      <v>0</v>
    </nc>
    <odxf>
      <font>
        <sz val="10"/>
        <color auto="1"/>
      </font>
    </odxf>
    <ndxf>
      <font>
        <sz val="10"/>
        <color auto="1"/>
      </font>
    </ndxf>
  </rcc>
  <rcc rId="16155" sId="3" odxf="1" dxf="1">
    <nc r="AG291">
      <v>0</v>
    </nc>
    <odxf>
      <font>
        <sz val="10"/>
        <color auto="1"/>
      </font>
    </odxf>
    <ndxf>
      <font>
        <sz val="10"/>
        <color auto="1"/>
      </font>
    </ndxf>
  </rcc>
  <rcc rId="16156" sId="3" odxf="1" dxf="1">
    <nc r="AH291">
      <v>0</v>
    </nc>
    <odxf>
      <font>
        <sz val="10"/>
        <color auto="1"/>
      </font>
    </odxf>
    <ndxf>
      <font>
        <sz val="10"/>
        <color auto="1"/>
      </font>
    </ndxf>
  </rcc>
  <rcc rId="16157" sId="3" odxf="1" dxf="1">
    <nc r="AI291">
      <v>0</v>
    </nc>
    <odxf>
      <font>
        <sz val="10"/>
        <color auto="1"/>
      </font>
    </odxf>
    <ndxf>
      <font>
        <sz val="10"/>
        <color auto="1"/>
      </font>
    </ndxf>
  </rcc>
  <rcc rId="16158" sId="3" odxf="1" dxf="1">
    <nc r="AJ291">
      <v>0</v>
    </nc>
    <odxf>
      <font>
        <sz val="10"/>
        <color auto="1"/>
      </font>
    </odxf>
    <ndxf>
      <font>
        <sz val="10"/>
        <color auto="1"/>
      </font>
    </ndxf>
  </rcc>
  <rcc rId="16159" sId="3" odxf="1" dxf="1">
    <nc r="AK291">
      <v>0</v>
    </nc>
    <odxf>
      <font>
        <sz val="10"/>
        <color auto="1"/>
      </font>
    </odxf>
    <ndxf>
      <font>
        <sz val="10"/>
        <color auto="1"/>
      </font>
    </ndxf>
  </rcc>
  <rcc rId="16160" sId="3" odxf="1" dxf="1">
    <nc r="AL291">
      <v>0</v>
    </nc>
    <odxf>
      <font>
        <sz val="10"/>
        <color auto="1"/>
      </font>
    </odxf>
    <ndxf>
      <font>
        <sz val="10"/>
        <color auto="1"/>
      </font>
    </ndxf>
  </rcc>
  <rcc rId="16161" sId="3" odxf="1" dxf="1">
    <nc r="AM291">
      <v>0</v>
    </nc>
    <odxf>
      <font>
        <sz val="10"/>
        <color auto="1"/>
      </font>
    </odxf>
    <ndxf>
      <font>
        <sz val="10"/>
        <color auto="1"/>
      </font>
    </ndxf>
  </rcc>
  <rcc rId="16162" sId="3" odxf="1" dxf="1">
    <nc r="AN291">
      <v>0</v>
    </nc>
    <odxf>
      <font>
        <sz val="10"/>
        <color auto="1"/>
      </font>
    </odxf>
    <ndxf>
      <font>
        <sz val="10"/>
        <color auto="1"/>
      </font>
    </ndxf>
  </rcc>
  <rcc rId="16163" sId="3" odxf="1" dxf="1">
    <nc r="AO291">
      <v>0</v>
    </nc>
    <odxf>
      <font>
        <sz val="10"/>
        <color auto="1"/>
      </font>
    </odxf>
    <ndxf>
      <font>
        <sz val="10"/>
        <color auto="1"/>
      </font>
    </ndxf>
  </rcc>
  <rcc rId="16164" sId="3" odxf="1" dxf="1">
    <nc r="AP291">
      <v>0</v>
    </nc>
    <odxf>
      <font>
        <sz val="10"/>
        <color auto="1"/>
      </font>
    </odxf>
    <ndxf>
      <font>
        <sz val="10"/>
        <color auto="1"/>
      </font>
    </ndxf>
  </rcc>
  <rcc rId="16165" sId="3" odxf="1" dxf="1">
    <nc r="AQ291">
      <v>0</v>
    </nc>
    <odxf>
      <font>
        <sz val="10"/>
        <color auto="1"/>
      </font>
    </odxf>
    <ndxf>
      <font>
        <sz val="10"/>
        <color auto="1"/>
      </font>
    </ndxf>
  </rcc>
  <rcc rId="16166" sId="3" odxf="1" dxf="1">
    <nc r="AR291">
      <v>0</v>
    </nc>
    <odxf>
      <font>
        <sz val="10"/>
        <color auto="1"/>
      </font>
    </odxf>
    <ndxf>
      <font>
        <sz val="10"/>
        <color auto="1"/>
      </font>
    </ndxf>
  </rcc>
  <rcc rId="16167" sId="3" odxf="1" dxf="1">
    <nc r="AS291">
      <v>0</v>
    </nc>
    <odxf>
      <font>
        <sz val="10"/>
        <color auto="1"/>
      </font>
    </odxf>
    <ndxf>
      <font>
        <sz val="10"/>
        <color auto="1"/>
      </font>
    </ndxf>
  </rcc>
  <rcc rId="16168" sId="3" odxf="1" dxf="1">
    <nc r="AT291">
      <v>0</v>
    </nc>
    <odxf>
      <font>
        <sz val="10"/>
        <color auto="1"/>
      </font>
    </odxf>
    <ndxf>
      <font>
        <sz val="10"/>
        <color auto="1"/>
      </font>
    </ndxf>
  </rcc>
  <rcc rId="16169" sId="3" odxf="1" dxf="1">
    <nc r="AU291">
      <v>0</v>
    </nc>
    <odxf>
      <font>
        <sz val="10"/>
        <color auto="1"/>
      </font>
    </odxf>
    <ndxf>
      <font>
        <sz val="10"/>
        <color auto="1"/>
      </font>
    </ndxf>
  </rcc>
  <rcc rId="16170" sId="3" odxf="1" dxf="1">
    <nc r="AV291">
      <v>0</v>
    </nc>
    <odxf>
      <font>
        <sz val="10"/>
        <color auto="1"/>
      </font>
    </odxf>
    <ndxf>
      <font>
        <sz val="10"/>
        <color auto="1"/>
      </font>
    </ndxf>
  </rcc>
  <rcc rId="16171" sId="3" odxf="1" dxf="1">
    <nc r="AW291">
      <v>0</v>
    </nc>
    <odxf>
      <font>
        <sz val="10"/>
        <color auto="1"/>
      </font>
    </odxf>
    <ndxf>
      <font>
        <sz val="10"/>
        <color auto="1"/>
      </font>
    </ndxf>
  </rcc>
  <rcc rId="16172" sId="3" odxf="1" dxf="1">
    <nc r="AX291">
      <v>0</v>
    </nc>
    <odxf>
      <font>
        <sz val="10"/>
        <color auto="1"/>
      </font>
    </odxf>
    <ndxf>
      <font>
        <sz val="10"/>
        <color auto="1"/>
      </font>
    </ndxf>
  </rcc>
  <rcc rId="16173" sId="3" odxf="1" dxf="1">
    <nc r="AY291">
      <v>0</v>
    </nc>
    <odxf>
      <font>
        <sz val="10"/>
        <color auto="1"/>
      </font>
    </odxf>
    <ndxf>
      <font>
        <sz val="10"/>
        <color auto="1"/>
      </font>
    </ndxf>
  </rcc>
  <rcc rId="16174" sId="3" odxf="1" dxf="1">
    <nc r="AZ291">
      <v>0</v>
    </nc>
    <odxf>
      <font>
        <sz val="10"/>
        <color auto="1"/>
      </font>
    </odxf>
    <ndxf>
      <font>
        <sz val="10"/>
        <color auto="1"/>
      </font>
    </ndxf>
  </rcc>
  <rcc rId="16175" sId="3" odxf="1" dxf="1">
    <nc r="BA2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176" sId="3" odxf="1" dxf="1">
    <nc r="BB291">
      <v>0</v>
    </nc>
    <odxf>
      <font>
        <sz val="10"/>
        <color auto="1"/>
      </font>
    </odxf>
    <ndxf>
      <font>
        <sz val="10"/>
        <color auto="1"/>
      </font>
    </ndxf>
  </rcc>
  <rcc rId="16177" sId="3" odxf="1" dxf="1">
    <nc r="BC2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178" sId="3" odxf="1" dxf="1">
    <nc r="BD291">
      <v>0</v>
    </nc>
    <odxf>
      <font>
        <sz val="10"/>
        <color auto="1"/>
      </font>
    </odxf>
    <ndxf>
      <font>
        <sz val="10"/>
        <color auto="1"/>
      </font>
    </ndxf>
  </rcc>
  <rcc rId="16179" sId="3" odxf="1" dxf="1">
    <nc r="BE2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180" sId="3" odxf="1" dxf="1">
    <nc r="BF291">
      <v>660.4</v>
    </nc>
    <odxf>
      <font>
        <sz val="10"/>
        <color auto="1"/>
      </font>
    </odxf>
    <ndxf>
      <font>
        <sz val="10"/>
        <color auto="1"/>
      </font>
    </ndxf>
  </rcc>
  <rcc rId="16181" sId="3" odxf="1" dxf="1">
    <nc r="BG291">
      <v>909.2</v>
    </nc>
    <odxf>
      <font>
        <sz val="10"/>
        <color auto="1"/>
      </font>
    </odxf>
    <ndxf>
      <font>
        <sz val="10"/>
        <color auto="1"/>
      </font>
    </ndxf>
  </rcc>
  <rcc rId="16182" sId="3" odxf="1" dxf="1">
    <nc r="BH291">
      <v>603.70000000000005</v>
    </nc>
    <odxf>
      <font>
        <sz val="10"/>
        <color auto="1"/>
      </font>
    </odxf>
    <ndxf>
      <font>
        <sz val="10"/>
        <color auto="1"/>
      </font>
    </ndxf>
  </rcc>
  <rfmt sheetId="3" sqref="A291:XFD291" start="0" length="0">
    <dxf>
      <alignment vertical="center" wrapText="1"/>
    </dxf>
  </rfmt>
  <rfmt sheetId="3" sqref="A292" start="0" length="0">
    <dxf>
      <font>
        <sz val="10"/>
        <color auto="1"/>
      </font>
    </dxf>
  </rfmt>
  <rfmt sheetId="3" sqref="B292" start="0" length="0">
    <dxf>
      <font>
        <sz val="10"/>
        <color auto="1"/>
      </font>
    </dxf>
  </rfmt>
  <rfmt sheetId="3" sqref="C292" start="0" length="0">
    <dxf>
      <font>
        <sz val="10"/>
        <color auto="1"/>
      </font>
    </dxf>
  </rfmt>
  <rfmt sheetId="3" sqref="D292" start="0" length="0">
    <dxf>
      <font>
        <sz val="10"/>
        <color auto="1"/>
      </font>
    </dxf>
  </rfmt>
  <rcc rId="16183" sId="3" odxf="1" dxf="1">
    <oc r="E292" t="inlineStr">
      <is>
        <t>NMĐG BÌNH ĐẠI 2</t>
      </is>
    </oc>
    <nc r="E292" t="inlineStr">
      <is>
        <t>NMĐG BÌNH ĐẠI</t>
      </is>
    </nc>
    <odxf>
      <font>
        <sz val="10"/>
        <color auto="1"/>
      </font>
    </odxf>
    <ndxf>
      <font>
        <sz val="10"/>
        <color auto="1"/>
      </font>
    </ndxf>
  </rcc>
  <rcc rId="16184" sId="3" odxf="1" dxf="1">
    <oc r="F292" t="inlineStr">
      <is>
        <t>PP</t>
      </is>
    </oc>
    <nc r="F292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6185" sId="3" odxf="1" dxf="1">
    <nc r="G29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186" sId="3" odxf="1" dxf="1">
    <nc r="H292">
      <v>157.19999999999999</v>
    </nc>
    <odxf>
      <font>
        <sz val="10"/>
        <color auto="1"/>
      </font>
    </odxf>
    <ndxf>
      <font>
        <sz val="10"/>
        <color auto="1"/>
      </font>
    </ndxf>
  </rcc>
  <rfmt sheetId="3" sqref="I292" start="0" length="0">
    <dxf>
      <font>
        <sz val="10"/>
        <color auto="1"/>
      </font>
    </dxf>
  </rfmt>
  <rcc rId="16187" sId="3" odxf="1" dxf="1">
    <nc r="J292">
      <v>8.4</v>
    </nc>
    <odxf>
      <font>
        <sz val="10"/>
        <color auto="1"/>
      </font>
    </odxf>
    <ndxf>
      <font>
        <sz val="10"/>
        <color auto="1"/>
      </font>
    </ndxf>
  </rcc>
  <rcc rId="16188" sId="3" odxf="1" dxf="1">
    <nc r="K292">
      <v>5.5</v>
    </nc>
    <odxf>
      <font>
        <sz val="10"/>
        <color auto="1"/>
      </font>
    </odxf>
    <ndxf>
      <font>
        <sz val="10"/>
        <color auto="1"/>
      </font>
    </ndxf>
  </rcc>
  <rcc rId="16189" sId="3" odxf="1" dxf="1">
    <nc r="L292">
      <v>4.8</v>
    </nc>
    <odxf>
      <font>
        <sz val="10"/>
        <color auto="1"/>
      </font>
    </odxf>
    <ndxf>
      <font>
        <sz val="10"/>
        <color auto="1"/>
      </font>
    </ndxf>
  </rcc>
  <rcc rId="16190" sId="3" odxf="1" dxf="1">
    <nc r="M292">
      <v>3.6</v>
    </nc>
    <odxf>
      <font>
        <sz val="10"/>
        <color auto="1"/>
      </font>
    </odxf>
    <ndxf>
      <font>
        <sz val="10"/>
        <color auto="1"/>
      </font>
    </ndxf>
  </rcc>
  <rcc rId="16191" sId="3" odxf="1" dxf="1">
    <nc r="N292">
      <v>7.1</v>
    </nc>
    <odxf>
      <font>
        <sz val="10"/>
        <color auto="1"/>
      </font>
    </odxf>
    <ndxf>
      <font>
        <sz val="10"/>
        <color auto="1"/>
      </font>
    </ndxf>
  </rcc>
  <rcc rId="16192" sId="3" odxf="1" dxf="1">
    <nc r="O292">
      <v>6.8</v>
    </nc>
    <odxf>
      <font>
        <sz val="10"/>
        <color auto="1"/>
      </font>
    </odxf>
    <ndxf>
      <font>
        <sz val="10"/>
        <color auto="1"/>
      </font>
    </ndxf>
  </rcc>
  <rcc rId="16193" sId="3" odxf="1" dxf="1">
    <nc r="P292">
      <v>7.9</v>
    </nc>
    <odxf>
      <font>
        <sz val="10"/>
        <color auto="1"/>
      </font>
    </odxf>
    <ndxf>
      <font>
        <sz val="10"/>
        <color auto="1"/>
      </font>
    </ndxf>
  </rcc>
  <rcc rId="16194" sId="3" odxf="1" dxf="1">
    <nc r="Q292">
      <v>8.6</v>
    </nc>
    <odxf>
      <font>
        <sz val="10"/>
        <color auto="1"/>
      </font>
    </odxf>
    <ndxf>
      <font>
        <sz val="10"/>
        <color auto="1"/>
      </font>
    </ndxf>
  </rcc>
  <rcc rId="16195" sId="3" odxf="1" dxf="1">
    <nc r="R292">
      <v>7</v>
    </nc>
    <odxf>
      <font>
        <sz val="10"/>
        <color auto="1"/>
      </font>
    </odxf>
    <ndxf>
      <font>
        <sz val="10"/>
        <color auto="1"/>
      </font>
    </ndxf>
  </rcc>
  <rcc rId="16196" sId="3" odxf="1" dxf="1">
    <nc r="S292">
      <v>4.5</v>
    </nc>
    <odxf>
      <font>
        <sz val="10"/>
        <color auto="1"/>
      </font>
    </odxf>
    <ndxf>
      <font>
        <sz val="10"/>
        <color auto="1"/>
      </font>
    </ndxf>
  </rcc>
  <rcc rId="16197" sId="3" odxf="1" dxf="1">
    <nc r="T292">
      <v>2.5</v>
    </nc>
    <odxf>
      <font>
        <sz val="10"/>
        <color auto="1"/>
      </font>
    </odxf>
    <ndxf>
      <font>
        <sz val="10"/>
        <color auto="1"/>
      </font>
    </ndxf>
  </rcc>
  <rcc rId="16198" sId="3" odxf="1" dxf="1">
    <nc r="U292">
      <v>1.9</v>
    </nc>
    <odxf>
      <font>
        <sz val="10"/>
        <color auto="1"/>
      </font>
    </odxf>
    <ndxf>
      <font>
        <sz val="10"/>
        <color auto="1"/>
      </font>
    </ndxf>
  </rcc>
  <rcc rId="16199" sId="3" odxf="1" dxf="1">
    <nc r="V292">
      <v>3</v>
    </nc>
    <odxf>
      <font>
        <sz val="10"/>
        <color auto="1"/>
      </font>
    </odxf>
    <ndxf>
      <font>
        <sz val="10"/>
        <color auto="1"/>
      </font>
    </ndxf>
  </rcc>
  <rcc rId="16200" sId="3" odxf="1" dxf="1">
    <nc r="W292">
      <v>2.5</v>
    </nc>
    <odxf>
      <font>
        <sz val="10"/>
        <color auto="1"/>
      </font>
    </odxf>
    <ndxf>
      <font>
        <sz val="10"/>
        <color auto="1"/>
      </font>
    </ndxf>
  </rcc>
  <rcc rId="16201" sId="3" odxf="1" dxf="1">
    <nc r="X292">
      <v>1.9</v>
    </nc>
    <odxf>
      <font>
        <sz val="10"/>
        <color auto="1"/>
      </font>
    </odxf>
    <ndxf>
      <font>
        <sz val="10"/>
        <color auto="1"/>
      </font>
    </ndxf>
  </rcc>
  <rcc rId="16202" sId="3" odxf="1" dxf="1">
    <nc r="Y292">
      <v>1.1000000000000001</v>
    </nc>
    <odxf>
      <font>
        <sz val="10"/>
        <color auto="1"/>
      </font>
    </odxf>
    <ndxf>
      <font>
        <sz val="10"/>
        <color auto="1"/>
      </font>
    </ndxf>
  </rcc>
  <rcc rId="16203" sId="3" odxf="1" dxf="1">
    <nc r="Z292">
      <v>0.6</v>
    </nc>
    <odxf>
      <font>
        <sz val="10"/>
        <color auto="1"/>
      </font>
    </odxf>
    <ndxf>
      <font>
        <sz val="10"/>
        <color auto="1"/>
      </font>
    </ndxf>
  </rcc>
  <rcc rId="16204" sId="3" odxf="1" dxf="1">
    <nc r="AA292">
      <v>3.6</v>
    </nc>
    <odxf>
      <font>
        <sz val="10"/>
        <color auto="1"/>
      </font>
    </odxf>
    <ndxf>
      <font>
        <sz val="10"/>
        <color auto="1"/>
      </font>
    </ndxf>
  </rcc>
  <rcc rId="16205" sId="3" odxf="1" dxf="1">
    <nc r="AB292">
      <v>4</v>
    </nc>
    <odxf>
      <font>
        <sz val="10"/>
        <color auto="1"/>
      </font>
    </odxf>
    <ndxf>
      <font>
        <sz val="10"/>
        <color auto="1"/>
      </font>
    </ndxf>
  </rcc>
  <rcc rId="16206" sId="3" odxf="1" dxf="1">
    <nc r="AC292">
      <v>1.8</v>
    </nc>
    <odxf>
      <font>
        <sz val="10"/>
        <color auto="1"/>
      </font>
    </odxf>
    <ndxf>
      <font>
        <sz val="10"/>
        <color auto="1"/>
      </font>
    </ndxf>
  </rcc>
  <rcc rId="16207" sId="3" odxf="1" dxf="1">
    <nc r="AD292">
      <v>8.6999999999999993</v>
    </nc>
    <odxf>
      <font>
        <sz val="10"/>
        <color auto="1"/>
      </font>
    </odxf>
    <ndxf>
      <font>
        <sz val="10"/>
        <color auto="1"/>
      </font>
    </ndxf>
  </rcc>
  <rcc rId="16208" sId="3" odxf="1" dxf="1">
    <nc r="AE292">
      <v>0.1</v>
    </nc>
    <odxf>
      <font>
        <sz val="10"/>
        <color auto="1"/>
      </font>
    </odxf>
    <ndxf>
      <font>
        <sz val="10"/>
        <color auto="1"/>
      </font>
    </ndxf>
  </rcc>
  <rcc rId="16209" sId="3" odxf="1" dxf="1">
    <nc r="AF292">
      <v>1.9</v>
    </nc>
    <odxf>
      <font>
        <sz val="10"/>
        <color auto="1"/>
      </font>
    </odxf>
    <ndxf>
      <font>
        <sz val="10"/>
        <color auto="1"/>
      </font>
    </ndxf>
  </rcc>
  <rcc rId="16210" sId="3" odxf="1" dxf="1">
    <nc r="AG292">
      <v>1</v>
    </nc>
    <odxf>
      <font>
        <sz val="10"/>
        <color auto="1"/>
      </font>
    </odxf>
    <ndxf>
      <font>
        <sz val="10"/>
        <color auto="1"/>
      </font>
    </ndxf>
  </rcc>
  <rcc rId="16211" sId="3" odxf="1" dxf="1">
    <nc r="AH292">
      <v>2</v>
    </nc>
    <odxf>
      <font>
        <sz val="10"/>
        <color auto="1"/>
      </font>
    </odxf>
    <ndxf>
      <font>
        <sz val="10"/>
        <color auto="1"/>
      </font>
    </ndxf>
  </rcc>
  <rcc rId="16212" sId="3" odxf="1" dxf="1">
    <nc r="AI292">
      <v>0.2</v>
    </nc>
    <odxf>
      <font>
        <sz val="10"/>
        <color auto="1"/>
      </font>
    </odxf>
    <ndxf>
      <font>
        <sz val="10"/>
        <color auto="1"/>
      </font>
    </ndxf>
  </rcc>
  <rcc rId="16213" sId="3" odxf="1" dxf="1">
    <nc r="AJ292">
      <v>1</v>
    </nc>
    <odxf>
      <font>
        <sz val="10"/>
        <color auto="1"/>
      </font>
    </odxf>
    <ndxf>
      <font>
        <sz val="10"/>
        <color auto="1"/>
      </font>
    </ndxf>
  </rcc>
  <rcc rId="16214" sId="3" odxf="1" dxf="1">
    <nc r="AK292">
      <v>5</v>
    </nc>
    <odxf>
      <font>
        <sz val="10"/>
        <color auto="1"/>
      </font>
    </odxf>
    <ndxf>
      <font>
        <sz val="10"/>
        <color auto="1"/>
      </font>
    </ndxf>
  </rcc>
  <rcc rId="16215" sId="3" odxf="1" dxf="1">
    <nc r="AL292">
      <v>24.7</v>
    </nc>
    <odxf>
      <font>
        <sz val="10"/>
        <color auto="1"/>
      </font>
    </odxf>
    <ndxf>
      <font>
        <sz val="10"/>
        <color auto="1"/>
      </font>
    </ndxf>
  </rcc>
  <rcc rId="16216" sId="3" odxf="1" dxf="1">
    <nc r="AM292">
      <v>22.2</v>
    </nc>
    <odxf>
      <font>
        <sz val="10"/>
        <color auto="1"/>
      </font>
    </odxf>
    <ndxf>
      <font>
        <sz val="10"/>
        <color auto="1"/>
      </font>
    </ndxf>
  </rcc>
  <rcc rId="16217" sId="3" odxf="1" dxf="1">
    <nc r="AN292">
      <v>19.100000000000001</v>
    </nc>
    <odxf>
      <font>
        <sz val="10"/>
        <color auto="1"/>
      </font>
    </odxf>
    <ndxf>
      <font>
        <sz val="10"/>
        <color auto="1"/>
      </font>
    </ndxf>
  </rcc>
  <rcc rId="16218" sId="3" odxf="1" dxf="1">
    <nc r="AO292">
      <v>8.3000000000000007</v>
    </nc>
    <odxf>
      <font>
        <sz val="10"/>
        <color auto="1"/>
      </font>
    </odxf>
    <ndxf>
      <font>
        <sz val="10"/>
        <color auto="1"/>
      </font>
    </ndxf>
  </rcc>
  <rcc rId="16219" sId="3" odxf="1" dxf="1">
    <nc r="AP292">
      <v>9.5</v>
    </nc>
    <odxf>
      <font>
        <sz val="10"/>
        <color auto="1"/>
      </font>
    </odxf>
    <ndxf>
      <font>
        <sz val="10"/>
        <color auto="1"/>
      </font>
    </ndxf>
  </rcc>
  <rcc rId="16220" sId="3" odxf="1" dxf="1">
    <nc r="AQ292">
      <v>5.5</v>
    </nc>
    <odxf>
      <font>
        <sz val="10"/>
        <color auto="1"/>
      </font>
    </odxf>
    <ndxf>
      <font>
        <sz val="10"/>
        <color auto="1"/>
      </font>
    </ndxf>
  </rcc>
  <rcc rId="16221" sId="3" odxf="1" dxf="1">
    <nc r="AR292">
      <v>6.1</v>
    </nc>
    <odxf>
      <font>
        <sz val="10"/>
        <color auto="1"/>
      </font>
    </odxf>
    <ndxf>
      <font>
        <sz val="10"/>
        <color auto="1"/>
      </font>
    </ndxf>
  </rcc>
  <rcc rId="16222" sId="3" odxf="1" dxf="1">
    <nc r="AS292">
      <v>7.2</v>
    </nc>
    <odxf>
      <font>
        <sz val="10"/>
        <color auto="1"/>
      </font>
    </odxf>
    <ndxf>
      <font>
        <sz val="10"/>
        <color auto="1"/>
      </font>
    </ndxf>
  </rcc>
  <rcc rId="16223" sId="3" odxf="1" dxf="1">
    <nc r="AT292">
      <v>5.0999999999999996</v>
    </nc>
    <odxf>
      <font>
        <sz val="10"/>
        <color auto="1"/>
      </font>
    </odxf>
    <ndxf>
      <font>
        <sz val="10"/>
        <color auto="1"/>
      </font>
    </ndxf>
  </rcc>
  <rcc rId="16224" sId="3" odxf="1" dxf="1">
    <nc r="AU292">
      <v>5.9</v>
    </nc>
    <odxf>
      <font>
        <sz val="10"/>
        <color auto="1"/>
      </font>
    </odxf>
    <ndxf>
      <font>
        <sz val="10"/>
        <color auto="1"/>
      </font>
    </ndxf>
  </rcc>
  <rcc rId="16225" sId="3" odxf="1" dxf="1">
    <nc r="AV292">
      <v>5.3</v>
    </nc>
    <odxf>
      <font>
        <sz val="10"/>
        <color auto="1"/>
      </font>
    </odxf>
    <ndxf>
      <font>
        <sz val="10"/>
        <color auto="1"/>
      </font>
    </ndxf>
  </rcc>
  <rcc rId="16226" sId="3" odxf="1" dxf="1">
    <nc r="AW292">
      <v>7.6</v>
    </nc>
    <odxf>
      <font>
        <sz val="10"/>
        <color auto="1"/>
      </font>
    </odxf>
    <ndxf>
      <font>
        <sz val="10"/>
        <color auto="1"/>
      </font>
    </ndxf>
  </rcc>
  <rcc rId="16227" sId="3" odxf="1" dxf="1">
    <nc r="AX292">
      <v>10.6</v>
    </nc>
    <odxf>
      <font>
        <sz val="10"/>
        <color auto="1"/>
      </font>
    </odxf>
    <ndxf>
      <font>
        <sz val="10"/>
        <color auto="1"/>
      </font>
    </ndxf>
  </rcc>
  <rcc rId="16228" sId="3" odxf="1" dxf="1">
    <nc r="AY292">
      <v>6.8</v>
    </nc>
    <odxf>
      <font>
        <sz val="10"/>
        <color auto="1"/>
      </font>
    </odxf>
    <ndxf>
      <font>
        <sz val="10"/>
        <color auto="1"/>
      </font>
    </ndxf>
  </rcc>
  <rcc rId="16229" sId="3" odxf="1" dxf="1">
    <nc r="AZ292">
      <v>8.8000000000000007</v>
    </nc>
    <odxf>
      <font>
        <sz val="10"/>
        <color auto="1"/>
      </font>
    </odxf>
    <ndxf>
      <font>
        <sz val="10"/>
        <color auto="1"/>
      </font>
    </ndxf>
  </rcc>
  <rcc rId="16230" sId="3" odxf="1" dxf="1">
    <nc r="BA2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231" sId="3" odxf="1" dxf="1">
    <nc r="BB292">
      <v>8.1999999999999993</v>
    </nc>
    <odxf>
      <font>
        <sz val="10"/>
        <color auto="1"/>
      </font>
    </odxf>
    <ndxf>
      <font>
        <sz val="10"/>
        <color auto="1"/>
      </font>
    </ndxf>
  </rcc>
  <rcc rId="16232" sId="3" odxf="1" dxf="1">
    <nc r="BC2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233" sId="3" odxf="1" dxf="1">
    <nc r="BD292">
      <v>6.4</v>
    </nc>
    <odxf>
      <font>
        <sz val="10"/>
        <color auto="1"/>
      </font>
    </odxf>
    <ndxf>
      <font>
        <sz val="10"/>
        <color auto="1"/>
      </font>
    </ndxf>
  </rcc>
  <rcc rId="16234" sId="3" odxf="1" dxf="1">
    <nc r="BE2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235" sId="3" odxf="1" dxf="1">
    <nc r="BF292">
      <v>6.6</v>
    </nc>
    <odxf>
      <font>
        <sz val="10"/>
        <color auto="1"/>
      </font>
    </odxf>
    <ndxf>
      <font>
        <sz val="10"/>
        <color auto="1"/>
      </font>
    </ndxf>
  </rcc>
  <rcc rId="16236" sId="3" odxf="1" dxf="1">
    <nc r="BG292">
      <v>29.5</v>
    </nc>
    <odxf>
      <font>
        <sz val="10"/>
        <color auto="1"/>
      </font>
    </odxf>
    <ndxf>
      <font>
        <sz val="10"/>
        <color auto="1"/>
      </font>
    </ndxf>
  </rcc>
  <rcc rId="16237" sId="3" odxf="1" dxf="1">
    <nc r="BH292">
      <v>0</v>
    </nc>
    <odxf>
      <font>
        <sz val="10"/>
        <color auto="1"/>
      </font>
    </odxf>
    <ndxf>
      <font>
        <sz val="10"/>
        <color auto="1"/>
      </font>
    </ndxf>
  </rcc>
  <rfmt sheetId="3" sqref="A292:XFD292" start="0" length="0">
    <dxf>
      <alignment vertical="center" wrapText="1"/>
    </dxf>
  </rfmt>
  <rfmt sheetId="3" sqref="A293" start="0" length="0">
    <dxf>
      <font>
        <sz val="10"/>
        <color auto="1"/>
      </font>
    </dxf>
  </rfmt>
  <rfmt sheetId="3" sqref="B293" start="0" length="0">
    <dxf>
      <font>
        <sz val="10"/>
        <color auto="1"/>
      </font>
    </dxf>
  </rfmt>
  <rfmt sheetId="3" sqref="C293" start="0" length="0">
    <dxf>
      <font>
        <sz val="10"/>
        <color auto="1"/>
      </font>
    </dxf>
  </rfmt>
  <rfmt sheetId="3" sqref="D293" start="0" length="0">
    <dxf>
      <font>
        <sz val="10"/>
        <color auto="1"/>
      </font>
    </dxf>
  </rfmt>
  <rcc rId="16238" sId="3" odxf="1" dxf="1">
    <oc r="E293" t="inlineStr">
      <is>
        <t>NMĐG BÌNH ĐẠI 2</t>
      </is>
    </oc>
    <nc r="E293" t="inlineStr">
      <is>
        <t>NMĐG BÌNH ĐẠI</t>
      </is>
    </nc>
    <odxf>
      <font>
        <sz val="10"/>
        <color auto="1"/>
      </font>
    </odxf>
    <ndxf>
      <font>
        <sz val="10"/>
        <color auto="1"/>
      </font>
    </ndxf>
  </rcc>
  <rcc rId="16239" sId="3" odxf="1" dxf="1">
    <oc r="F293" t="inlineStr">
      <is>
        <t>PP</t>
      </is>
    </oc>
    <nc r="F293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6240" sId="3" odxf="1" dxf="1">
    <nc r="G29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241" sId="3" odxf="1" dxf="1">
    <nc r="H293">
      <v>157.19999999999999</v>
    </nc>
    <odxf>
      <font>
        <sz val="10"/>
        <color auto="1"/>
      </font>
    </odxf>
    <ndxf>
      <font>
        <sz val="10"/>
        <color auto="1"/>
      </font>
    </ndxf>
  </rcc>
  <rfmt sheetId="3" sqref="I293" start="0" length="0">
    <dxf>
      <font>
        <sz val="10"/>
        <color auto="1"/>
      </font>
    </dxf>
  </rfmt>
  <rcc rId="16242" sId="3" odxf="1" dxf="1">
    <nc r="J293">
      <v>1.8</v>
    </nc>
    <odxf>
      <font>
        <sz val="10"/>
        <color auto="1"/>
      </font>
    </odxf>
    <ndxf>
      <font>
        <sz val="10"/>
        <color auto="1"/>
      </font>
    </ndxf>
  </rcc>
  <rcc rId="16243" sId="3" odxf="1" dxf="1">
    <nc r="K293">
      <v>1.3</v>
    </nc>
    <odxf>
      <font>
        <sz val="10"/>
        <color auto="1"/>
      </font>
    </odxf>
    <ndxf>
      <font>
        <sz val="10"/>
        <color auto="1"/>
      </font>
    </ndxf>
  </rcc>
  <rcc rId="16244" sId="3" odxf="1" dxf="1">
    <nc r="L293">
      <v>0.9</v>
    </nc>
    <odxf>
      <font>
        <sz val="10"/>
        <color auto="1"/>
      </font>
    </odxf>
    <ndxf>
      <font>
        <sz val="10"/>
        <color auto="1"/>
      </font>
    </ndxf>
  </rcc>
  <rcc rId="16245" sId="3" odxf="1" dxf="1">
    <nc r="M293">
      <v>0.8</v>
    </nc>
    <odxf>
      <font>
        <sz val="10"/>
        <color auto="1"/>
      </font>
    </odxf>
    <ndxf>
      <font>
        <sz val="10"/>
        <color auto="1"/>
      </font>
    </ndxf>
  </rcc>
  <rcc rId="16246" sId="3" odxf="1" dxf="1">
    <nc r="N293">
      <v>1</v>
    </nc>
    <odxf>
      <font>
        <sz val="10"/>
        <color auto="1"/>
      </font>
    </odxf>
    <ndxf>
      <font>
        <sz val="10"/>
        <color auto="1"/>
      </font>
    </ndxf>
  </rcc>
  <rcc rId="16247" sId="3" odxf="1" dxf="1">
    <nc r="O293">
      <v>1.3</v>
    </nc>
    <odxf>
      <font>
        <sz val="10"/>
        <color auto="1"/>
      </font>
    </odxf>
    <ndxf>
      <font>
        <sz val="10"/>
        <color auto="1"/>
      </font>
    </ndxf>
  </rcc>
  <rcc rId="16248" sId="3" odxf="1" dxf="1">
    <nc r="P293">
      <v>1.7</v>
    </nc>
    <odxf>
      <font>
        <sz val="10"/>
        <color auto="1"/>
      </font>
    </odxf>
    <ndxf>
      <font>
        <sz val="10"/>
        <color auto="1"/>
      </font>
    </ndxf>
  </rcc>
  <rcc rId="16249" sId="3" odxf="1" dxf="1">
    <nc r="Q293">
      <v>1.7</v>
    </nc>
    <odxf>
      <font>
        <sz val="10"/>
        <color auto="1"/>
      </font>
    </odxf>
    <ndxf>
      <font>
        <sz val="10"/>
        <color auto="1"/>
      </font>
    </ndxf>
  </rcc>
  <rcc rId="16250" sId="3" odxf="1" dxf="1">
    <nc r="R293">
      <v>0.8</v>
    </nc>
    <odxf>
      <font>
        <sz val="10"/>
        <color auto="1"/>
      </font>
    </odxf>
    <ndxf>
      <font>
        <sz val="10"/>
        <color auto="1"/>
      </font>
    </ndxf>
  </rcc>
  <rcc rId="16251" sId="3" odxf="1" dxf="1">
    <nc r="S293">
      <v>0</v>
    </nc>
    <odxf>
      <font>
        <sz val="10"/>
        <color auto="1"/>
      </font>
    </odxf>
    <ndxf>
      <font>
        <sz val="10"/>
        <color auto="1"/>
      </font>
    </ndxf>
  </rcc>
  <rcc rId="16252" sId="3" odxf="1" dxf="1">
    <nc r="T293">
      <v>-0.7</v>
    </nc>
    <odxf>
      <font>
        <sz val="10"/>
        <color auto="1"/>
      </font>
    </odxf>
    <ndxf>
      <font>
        <sz val="10"/>
        <color auto="1"/>
      </font>
    </ndxf>
  </rcc>
  <rcc rId="16253" sId="3" odxf="1" dxf="1">
    <nc r="U293">
      <v>-1</v>
    </nc>
    <odxf>
      <font>
        <sz val="10"/>
        <color auto="1"/>
      </font>
    </odxf>
    <ndxf>
      <font>
        <sz val="10"/>
        <color auto="1"/>
      </font>
    </ndxf>
  </rcc>
  <rcc rId="16254" sId="3" odxf="1" dxf="1">
    <nc r="V293">
      <v>0.1</v>
    </nc>
    <odxf>
      <font>
        <sz val="10"/>
        <color auto="1"/>
      </font>
    </odxf>
    <ndxf>
      <font>
        <sz val="10"/>
        <color auto="1"/>
      </font>
    </ndxf>
  </rcc>
  <rcc rId="16255" sId="3" odxf="1" dxf="1">
    <nc r="W293">
      <v>-0.6</v>
    </nc>
    <odxf>
      <font>
        <sz val="10"/>
        <color auto="1"/>
      </font>
    </odxf>
    <ndxf>
      <font>
        <sz val="10"/>
        <color auto="1"/>
      </font>
    </ndxf>
  </rcc>
  <rcc rId="16256" sId="3" odxf="1" dxf="1">
    <nc r="X293">
      <v>-2.4</v>
    </nc>
    <odxf>
      <font>
        <sz val="10"/>
        <color auto="1"/>
      </font>
    </odxf>
    <ndxf>
      <font>
        <sz val="10"/>
        <color auto="1"/>
      </font>
    </ndxf>
  </rcc>
  <rcc rId="16257" sId="3" odxf="1" dxf="1">
    <nc r="Y293">
      <v>-2.1</v>
    </nc>
    <odxf>
      <font>
        <sz val="10"/>
        <color auto="1"/>
      </font>
    </odxf>
    <ndxf>
      <font>
        <sz val="10"/>
        <color auto="1"/>
      </font>
    </ndxf>
  </rcc>
  <rcc rId="16258" sId="3" odxf="1" dxf="1">
    <nc r="Z293">
      <v>0</v>
    </nc>
    <odxf>
      <font>
        <sz val="10"/>
        <color auto="1"/>
      </font>
    </odxf>
    <ndxf>
      <font>
        <sz val="10"/>
        <color auto="1"/>
      </font>
    </ndxf>
  </rcc>
  <rcc rId="16259" sId="3" odxf="1" dxf="1">
    <nc r="AA293">
      <v>-1.4</v>
    </nc>
    <odxf>
      <font>
        <sz val="10"/>
        <color auto="1"/>
      </font>
    </odxf>
    <ndxf>
      <font>
        <sz val="10"/>
        <color auto="1"/>
      </font>
    </ndxf>
  </rcc>
  <rcc rId="16260" sId="3" odxf="1" dxf="1">
    <nc r="AB293">
      <v>-0.3</v>
    </nc>
    <odxf>
      <font>
        <sz val="10"/>
        <color auto="1"/>
      </font>
    </odxf>
    <ndxf>
      <font>
        <sz val="10"/>
        <color auto="1"/>
      </font>
    </ndxf>
  </rcc>
  <rcc rId="16261" sId="3" odxf="1" dxf="1">
    <nc r="AC293">
      <v>-0.6</v>
    </nc>
    <odxf>
      <font>
        <sz val="10"/>
        <color auto="1"/>
      </font>
    </odxf>
    <ndxf>
      <font>
        <sz val="10"/>
        <color auto="1"/>
      </font>
    </ndxf>
  </rcc>
  <rcc rId="16262" sId="3" odxf="1" dxf="1">
    <nc r="AD293">
      <v>0.8</v>
    </nc>
    <odxf>
      <font>
        <sz val="10"/>
        <color auto="1"/>
      </font>
    </odxf>
    <ndxf>
      <font>
        <sz val="10"/>
        <color auto="1"/>
      </font>
    </ndxf>
  </rcc>
  <rcc rId="16263" sId="3" odxf="1" dxf="1">
    <nc r="AE293">
      <v>0</v>
    </nc>
    <odxf>
      <font>
        <sz val="10"/>
        <color auto="1"/>
      </font>
    </odxf>
    <ndxf>
      <font>
        <sz val="10"/>
        <color auto="1"/>
      </font>
    </ndxf>
  </rcc>
  <rcc rId="16264" sId="3" odxf="1" dxf="1">
    <nc r="AF293">
      <v>0.3</v>
    </nc>
    <odxf>
      <font>
        <sz val="10"/>
        <color auto="1"/>
      </font>
    </odxf>
    <ndxf>
      <font>
        <sz val="10"/>
        <color auto="1"/>
      </font>
    </ndxf>
  </rcc>
  <rcc rId="16265" sId="3" odxf="1" dxf="1">
    <nc r="AG293">
      <v>-0.1</v>
    </nc>
    <odxf>
      <font>
        <sz val="10"/>
        <color auto="1"/>
      </font>
    </odxf>
    <ndxf>
      <font>
        <sz val="10"/>
        <color auto="1"/>
      </font>
    </ndxf>
  </rcc>
  <rcc rId="16266" sId="3" odxf="1" dxf="1">
    <nc r="AH293">
      <v>-1.4</v>
    </nc>
    <odxf>
      <font>
        <sz val="10"/>
        <color auto="1"/>
      </font>
    </odxf>
    <ndxf>
      <font>
        <sz val="10"/>
        <color auto="1"/>
      </font>
    </ndxf>
  </rcc>
  <rcc rId="16267" sId="3" odxf="1" dxf="1">
    <nc r="AI293">
      <v>-1.4</v>
    </nc>
    <odxf>
      <font>
        <sz val="10"/>
        <color auto="1"/>
      </font>
    </odxf>
    <ndxf>
      <font>
        <sz val="10"/>
        <color auto="1"/>
      </font>
    </ndxf>
  </rcc>
  <rcc rId="16268" sId="3" odxf="1" dxf="1">
    <nc r="AJ293">
      <v>-1</v>
    </nc>
    <odxf>
      <font>
        <sz val="10"/>
        <color auto="1"/>
      </font>
    </odxf>
    <ndxf>
      <font>
        <sz val="10"/>
        <color auto="1"/>
      </font>
    </ndxf>
  </rcc>
  <rcc rId="16269" sId="3" odxf="1" dxf="1">
    <nc r="AK293">
      <v>1.3</v>
    </nc>
    <odxf>
      <font>
        <sz val="10"/>
        <color auto="1"/>
      </font>
    </odxf>
    <ndxf>
      <font>
        <sz val="10"/>
        <color auto="1"/>
      </font>
    </ndxf>
  </rcc>
  <rcc rId="16270" sId="3" odxf="1" dxf="1">
    <nc r="AL293">
      <v>2.4</v>
    </nc>
    <odxf>
      <font>
        <sz val="10"/>
        <color auto="1"/>
      </font>
    </odxf>
    <ndxf>
      <font>
        <sz val="10"/>
        <color auto="1"/>
      </font>
    </ndxf>
  </rcc>
  <rcc rId="16271" sId="3" odxf="1" dxf="1">
    <nc r="AM293">
      <v>2.1</v>
    </nc>
    <odxf>
      <font>
        <sz val="10"/>
        <color auto="1"/>
      </font>
    </odxf>
    <ndxf>
      <font>
        <sz val="10"/>
        <color auto="1"/>
      </font>
    </ndxf>
  </rcc>
  <rcc rId="16272" sId="3" odxf="1" dxf="1">
    <nc r="AN293">
      <v>1.4</v>
    </nc>
    <odxf>
      <font>
        <sz val="10"/>
        <color auto="1"/>
      </font>
    </odxf>
    <ndxf>
      <font>
        <sz val="10"/>
        <color auto="1"/>
      </font>
    </ndxf>
  </rcc>
  <rcc rId="16273" sId="3" odxf="1" dxf="1">
    <nc r="AO293">
      <v>0.3</v>
    </nc>
    <odxf>
      <font>
        <sz val="10"/>
        <color auto="1"/>
      </font>
    </odxf>
    <ndxf>
      <font>
        <sz val="10"/>
        <color auto="1"/>
      </font>
    </ndxf>
  </rcc>
  <rcc rId="16274" sId="3" odxf="1" dxf="1">
    <nc r="AP293">
      <v>0.4</v>
    </nc>
    <odxf>
      <font>
        <sz val="10"/>
        <color auto="1"/>
      </font>
    </odxf>
    <ndxf>
      <font>
        <sz val="10"/>
        <color auto="1"/>
      </font>
    </ndxf>
  </rcc>
  <rcc rId="16275" sId="3" odxf="1" dxf="1">
    <nc r="AQ293">
      <v>0.4</v>
    </nc>
    <odxf>
      <font>
        <sz val="10"/>
        <color auto="1"/>
      </font>
    </odxf>
    <ndxf>
      <font>
        <sz val="10"/>
        <color auto="1"/>
      </font>
    </ndxf>
  </rcc>
  <rcc rId="16276" sId="3" odxf="1" dxf="1">
    <nc r="AR293">
      <v>-0.4</v>
    </nc>
    <odxf>
      <font>
        <sz val="10"/>
        <color auto="1"/>
      </font>
    </odxf>
    <ndxf>
      <font>
        <sz val="10"/>
        <color auto="1"/>
      </font>
    </ndxf>
  </rcc>
  <rcc rId="16277" sId="3" odxf="1" dxf="1">
    <nc r="AS293">
      <v>-0.6</v>
    </nc>
    <odxf>
      <font>
        <sz val="10"/>
        <color auto="1"/>
      </font>
    </odxf>
    <ndxf>
      <font>
        <sz val="10"/>
        <color auto="1"/>
      </font>
    </ndxf>
  </rcc>
  <rcc rId="16278" sId="3" odxf="1" dxf="1">
    <nc r="AT293">
      <v>-1.1000000000000001</v>
    </nc>
    <odxf>
      <font>
        <sz val="10"/>
        <color auto="1"/>
      </font>
    </odxf>
    <ndxf>
      <font>
        <sz val="10"/>
        <color auto="1"/>
      </font>
    </ndxf>
  </rcc>
  <rcc rId="16279" sId="3" odxf="1" dxf="1">
    <nc r="AU293">
      <v>-0.5</v>
    </nc>
    <odxf>
      <font>
        <sz val="10"/>
        <color auto="1"/>
      </font>
    </odxf>
    <ndxf>
      <font>
        <sz val="10"/>
        <color auto="1"/>
      </font>
    </ndxf>
  </rcc>
  <rcc rId="16280" sId="3" odxf="1" dxf="1">
    <nc r="AV293">
      <v>-0.5</v>
    </nc>
    <odxf>
      <font>
        <sz val="10"/>
        <color auto="1"/>
      </font>
    </odxf>
    <ndxf>
      <font>
        <sz val="10"/>
        <color auto="1"/>
      </font>
    </ndxf>
  </rcc>
  <rcc rId="16281" sId="3" odxf="1" dxf="1">
    <nc r="AW293">
      <v>-0.4</v>
    </nc>
    <odxf>
      <font>
        <sz val="10"/>
        <color auto="1"/>
      </font>
    </odxf>
    <ndxf>
      <font>
        <sz val="10"/>
        <color auto="1"/>
      </font>
    </ndxf>
  </rcc>
  <rcc rId="16282" sId="3" odxf="1" dxf="1">
    <nc r="AX293">
      <v>-0.5</v>
    </nc>
    <odxf>
      <font>
        <sz val="10"/>
        <color auto="1"/>
      </font>
    </odxf>
    <ndxf>
      <font>
        <sz val="10"/>
        <color auto="1"/>
      </font>
    </ndxf>
  </rcc>
  <rcc rId="16283" sId="3" odxf="1" dxf="1">
    <nc r="AY293">
      <v>-0.1</v>
    </nc>
    <odxf>
      <font>
        <sz val="10"/>
        <color auto="1"/>
      </font>
    </odxf>
    <ndxf>
      <font>
        <sz val="10"/>
        <color auto="1"/>
      </font>
    </ndxf>
  </rcc>
  <rcc rId="16284" sId="3" odxf="1" dxf="1">
    <nc r="AZ293">
      <v>0.6</v>
    </nc>
    <odxf>
      <font>
        <sz val="10"/>
        <color auto="1"/>
      </font>
    </odxf>
    <ndxf>
      <font>
        <sz val="10"/>
        <color auto="1"/>
      </font>
    </ndxf>
  </rcc>
  <rcc rId="16285" sId="3" odxf="1" dxf="1">
    <nc r="BA2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286" sId="3" odxf="1" dxf="1">
    <nc r="BB293">
      <v>1.3</v>
    </nc>
    <odxf>
      <font>
        <sz val="10"/>
        <color auto="1"/>
      </font>
    </odxf>
    <ndxf>
      <font>
        <sz val="10"/>
        <color auto="1"/>
      </font>
    </ndxf>
  </rcc>
  <rcc rId="16287" sId="3" odxf="1" dxf="1">
    <nc r="BC2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288" sId="3" odxf="1" dxf="1">
    <nc r="BD293">
      <v>0.3</v>
    </nc>
    <odxf>
      <font>
        <sz val="10"/>
        <color auto="1"/>
      </font>
    </odxf>
    <ndxf>
      <font>
        <sz val="10"/>
        <color auto="1"/>
      </font>
    </ndxf>
  </rcc>
  <rcc rId="16289" sId="3" odxf="1" dxf="1">
    <nc r="BE2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290" sId="3" odxf="1" dxf="1">
    <nc r="BF293">
      <v>6.6</v>
    </nc>
    <odxf>
      <font>
        <sz val="10"/>
        <color auto="1"/>
      </font>
    </odxf>
    <ndxf>
      <font>
        <sz val="10"/>
        <color auto="1"/>
      </font>
    </ndxf>
  </rcc>
  <rcc rId="16291" sId="3" odxf="1" dxf="1">
    <nc r="BG293">
      <v>29.5</v>
    </nc>
    <odxf>
      <font>
        <sz val="10"/>
        <color auto="1"/>
      </font>
    </odxf>
    <ndxf>
      <font>
        <sz val="10"/>
        <color auto="1"/>
      </font>
    </ndxf>
  </rcc>
  <rcc rId="16292" sId="3" odxf="1" dxf="1">
    <nc r="BH293">
      <v>0</v>
    </nc>
    <odxf>
      <font>
        <sz val="10"/>
        <color auto="1"/>
      </font>
    </odxf>
    <ndxf>
      <font>
        <sz val="10"/>
        <color auto="1"/>
      </font>
    </ndxf>
  </rcc>
  <rfmt sheetId="3" sqref="A293:XFD293" start="0" length="0">
    <dxf>
      <alignment vertical="center" wrapText="1"/>
    </dxf>
  </rfmt>
  <rfmt sheetId="3" sqref="A294" start="0" length="0">
    <dxf>
      <font>
        <sz val="10"/>
        <color auto="1"/>
      </font>
    </dxf>
  </rfmt>
  <rfmt sheetId="3" sqref="B294" start="0" length="0">
    <dxf>
      <font>
        <sz val="10"/>
        <color auto="1"/>
      </font>
    </dxf>
  </rfmt>
  <rfmt sheetId="3" sqref="C294" start="0" length="0">
    <dxf>
      <font>
        <sz val="10"/>
        <color auto="1"/>
      </font>
    </dxf>
  </rfmt>
  <rfmt sheetId="3" sqref="D294" start="0" length="0">
    <dxf>
      <font>
        <sz val="10"/>
        <color auto="1"/>
      </font>
    </dxf>
  </rfmt>
  <rcc rId="16293" sId="3" odxf="1" dxf="1">
    <oc r="E294" t="inlineStr">
      <is>
        <t>NMĐG BÌNH ĐẠI 3</t>
      </is>
    </oc>
    <nc r="E294" t="inlineStr">
      <is>
        <t>NMĐG BÌNH ĐẠI 2</t>
      </is>
    </nc>
    <odxf>
      <font>
        <sz val="10"/>
        <color auto="1"/>
      </font>
    </odxf>
    <ndxf>
      <font>
        <sz val="10"/>
        <color auto="1"/>
      </font>
    </ndxf>
  </rcc>
  <rfmt sheetId="3" sqref="F294" start="0" length="0">
    <dxf>
      <font>
        <sz val="10"/>
        <color auto="1"/>
      </font>
    </dxf>
  </rfmt>
  <rcc rId="16294" sId="3" odxf="1" dxf="1">
    <nc r="G29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295" sId="3" odxf="1" dxf="1">
    <nc r="H294">
      <v>281.60000000000002</v>
    </nc>
    <odxf>
      <font>
        <sz val="10"/>
        <color auto="1"/>
      </font>
    </odxf>
    <ndxf>
      <font>
        <sz val="10"/>
        <color auto="1"/>
      </font>
    </ndxf>
  </rcc>
  <rfmt sheetId="3" sqref="I294" start="0" length="0">
    <dxf>
      <font>
        <sz val="10"/>
        <color auto="1"/>
      </font>
    </dxf>
  </rfmt>
  <rcc rId="16296" sId="3" odxf="1" dxf="1">
    <nc r="J294">
      <v>17.3</v>
    </nc>
    <odxf>
      <font>
        <sz val="10"/>
        <color auto="1"/>
      </font>
    </odxf>
    <ndxf>
      <font>
        <sz val="10"/>
        <color auto="1"/>
      </font>
    </ndxf>
  </rcc>
  <rcc rId="16297" sId="3" odxf="1" dxf="1">
    <nc r="K294">
      <v>13.5</v>
    </nc>
    <odxf>
      <font>
        <sz val="10"/>
        <color auto="1"/>
      </font>
    </odxf>
    <ndxf>
      <font>
        <sz val="10"/>
        <color auto="1"/>
      </font>
    </ndxf>
  </rcc>
  <rcc rId="16298" sId="3" odxf="1" dxf="1">
    <nc r="L294">
      <v>12.3</v>
    </nc>
    <odxf>
      <font>
        <sz val="10"/>
        <color auto="1"/>
      </font>
    </odxf>
    <ndxf>
      <font>
        <sz val="10"/>
        <color auto="1"/>
      </font>
    </ndxf>
  </rcc>
  <rcc rId="16299" sId="3" odxf="1" dxf="1">
    <nc r="M294">
      <v>10.7</v>
    </nc>
    <odxf>
      <font>
        <sz val="10"/>
        <color auto="1"/>
      </font>
    </odxf>
    <ndxf>
      <font>
        <sz val="10"/>
        <color auto="1"/>
      </font>
    </ndxf>
  </rcc>
  <rcc rId="16300" sId="3" odxf="1" dxf="1">
    <nc r="N294">
      <v>14.5</v>
    </nc>
    <odxf>
      <font>
        <sz val="10"/>
        <color auto="1"/>
      </font>
    </odxf>
    <ndxf>
      <font>
        <sz val="10"/>
        <color auto="1"/>
      </font>
    </ndxf>
  </rcc>
  <rcc rId="16301" sId="3" odxf="1" dxf="1">
    <nc r="O294">
      <v>16.399999999999999</v>
    </nc>
    <odxf>
      <font>
        <sz val="10"/>
        <color auto="1"/>
      </font>
    </odxf>
    <ndxf>
      <font>
        <sz val="10"/>
        <color auto="1"/>
      </font>
    </ndxf>
  </rcc>
  <rcc rId="16302" sId="3" odxf="1" dxf="1">
    <nc r="P294">
      <v>18.399999999999999</v>
    </nc>
    <odxf>
      <font>
        <sz val="10"/>
        <color auto="1"/>
      </font>
    </odxf>
    <ndxf>
      <font>
        <sz val="10"/>
        <color auto="1"/>
      </font>
    </ndxf>
  </rcc>
  <rcc rId="16303" sId="3" odxf="1" dxf="1">
    <nc r="Q294">
      <v>16.8</v>
    </nc>
    <odxf>
      <font>
        <sz val="10"/>
        <color auto="1"/>
      </font>
    </odxf>
    <ndxf>
      <font>
        <sz val="10"/>
        <color auto="1"/>
      </font>
    </ndxf>
  </rcc>
  <rcc rId="16304" sId="3" odxf="1" dxf="1">
    <nc r="R294">
      <v>16.2</v>
    </nc>
    <odxf>
      <font>
        <sz val="10"/>
        <color auto="1"/>
      </font>
    </odxf>
    <ndxf>
      <font>
        <sz val="10"/>
        <color auto="1"/>
      </font>
    </ndxf>
  </rcc>
  <rcc rId="16305" sId="3" odxf="1" dxf="1">
    <nc r="S294">
      <v>8.3000000000000007</v>
    </nc>
    <odxf>
      <font>
        <sz val="10"/>
        <color auto="1"/>
      </font>
    </odxf>
    <ndxf>
      <font>
        <sz val="10"/>
        <color auto="1"/>
      </font>
    </ndxf>
  </rcc>
  <rcc rId="16306" sId="3" odxf="1" dxf="1">
    <nc r="T294">
      <v>6.2</v>
    </nc>
    <odxf>
      <font>
        <sz val="10"/>
        <color auto="1"/>
      </font>
    </odxf>
    <ndxf>
      <font>
        <sz val="10"/>
        <color auto="1"/>
      </font>
    </ndxf>
  </rcc>
  <rcc rId="16307" sId="3" odxf="1" dxf="1">
    <nc r="U294">
      <v>4.4000000000000004</v>
    </nc>
    <odxf>
      <font>
        <sz val="10"/>
        <color auto="1"/>
      </font>
    </odxf>
    <ndxf>
      <font>
        <sz val="10"/>
        <color auto="1"/>
      </font>
    </ndxf>
  </rcc>
  <rcc rId="16308" sId="3" odxf="1" dxf="1">
    <nc r="V294">
      <v>6.9</v>
    </nc>
    <odxf>
      <font>
        <sz val="10"/>
        <color auto="1"/>
      </font>
    </odxf>
    <ndxf>
      <font>
        <sz val="10"/>
        <color auto="1"/>
      </font>
    </ndxf>
  </rcc>
  <rcc rId="16309" sId="3" odxf="1" dxf="1">
    <nc r="W294">
      <v>5.5</v>
    </nc>
    <odxf>
      <font>
        <sz val="10"/>
        <color auto="1"/>
      </font>
    </odxf>
    <ndxf>
      <font>
        <sz val="10"/>
        <color auto="1"/>
      </font>
    </ndxf>
  </rcc>
  <rcc rId="16310" sId="3" odxf="1" dxf="1">
    <nc r="X294">
      <v>5.0999999999999996</v>
    </nc>
    <odxf>
      <font>
        <sz val="10"/>
        <color auto="1"/>
      </font>
    </odxf>
    <ndxf>
      <font>
        <sz val="10"/>
        <color auto="1"/>
      </font>
    </ndxf>
  </rcc>
  <rcc rId="16311" sId="3" odxf="1" dxf="1">
    <nc r="Y294">
      <v>3.8</v>
    </nc>
    <odxf>
      <font>
        <sz val="10"/>
        <color auto="1"/>
      </font>
    </odxf>
    <ndxf>
      <font>
        <sz val="10"/>
        <color auto="1"/>
      </font>
    </ndxf>
  </rcc>
  <rcc rId="16312" sId="3" odxf="1" dxf="1">
    <nc r="Z294">
      <v>1.7</v>
    </nc>
    <odxf>
      <font>
        <sz val="10"/>
        <color auto="1"/>
      </font>
    </odxf>
    <ndxf>
      <font>
        <sz val="10"/>
        <color auto="1"/>
      </font>
    </ndxf>
  </rcc>
  <rcc rId="16313" sId="3" odxf="1" dxf="1">
    <nc r="AA294">
      <v>6.3</v>
    </nc>
    <odxf>
      <font>
        <sz val="10"/>
        <color auto="1"/>
      </font>
    </odxf>
    <ndxf>
      <font>
        <sz val="10"/>
        <color auto="1"/>
      </font>
    </ndxf>
  </rcc>
  <rcc rId="16314" sId="3" odxf="1" dxf="1">
    <nc r="AB294">
      <v>8.4</v>
    </nc>
    <odxf>
      <font>
        <sz val="10"/>
        <color auto="1"/>
      </font>
    </odxf>
    <ndxf>
      <font>
        <sz val="10"/>
        <color auto="1"/>
      </font>
    </ndxf>
  </rcc>
  <rcc rId="16315" sId="3" odxf="1" dxf="1">
    <nc r="AC294">
      <v>5.2</v>
    </nc>
    <odxf>
      <font>
        <sz val="10"/>
        <color auto="1"/>
      </font>
    </odxf>
    <ndxf>
      <font>
        <sz val="10"/>
        <color auto="1"/>
      </font>
    </ndxf>
  </rcc>
  <rcc rId="16316" sId="3" odxf="1" dxf="1">
    <nc r="AD294">
      <v>11.8</v>
    </nc>
    <odxf>
      <font>
        <sz val="10"/>
        <color auto="1"/>
      </font>
    </odxf>
    <ndxf>
      <font>
        <sz val="10"/>
        <color auto="1"/>
      </font>
    </ndxf>
  </rcc>
  <rcc rId="16317" sId="3" odxf="1" dxf="1">
    <nc r="AE294">
      <v>0.2</v>
    </nc>
    <odxf>
      <font>
        <sz val="10"/>
        <color auto="1"/>
      </font>
    </odxf>
    <ndxf>
      <font>
        <sz val="10"/>
        <color auto="1"/>
      </font>
    </ndxf>
  </rcc>
  <rcc rId="16318" sId="3" odxf="1" dxf="1">
    <nc r="AF294">
      <v>0.4</v>
    </nc>
    <odxf>
      <font>
        <sz val="10"/>
        <color auto="1"/>
      </font>
    </odxf>
    <ndxf>
      <font>
        <sz val="10"/>
        <color auto="1"/>
      </font>
    </ndxf>
  </rcc>
  <rcc rId="16319" sId="3" odxf="1" dxf="1">
    <nc r="AG294">
      <v>0.1</v>
    </nc>
    <odxf>
      <font>
        <sz val="10"/>
        <color auto="1"/>
      </font>
    </odxf>
    <ndxf>
      <font>
        <sz val="10"/>
        <color auto="1"/>
      </font>
    </ndxf>
  </rcc>
  <rcc rId="16320" sId="3" odxf="1" dxf="1">
    <nc r="AH294">
      <v>0.9</v>
    </nc>
    <odxf>
      <font>
        <sz val="10"/>
        <color auto="1"/>
      </font>
    </odxf>
    <ndxf>
      <font>
        <sz val="10"/>
        <color auto="1"/>
      </font>
    </ndxf>
  </rcc>
  <rcc rId="16321" sId="3" odxf="1" dxf="1">
    <nc r="AI294">
      <v>0.6</v>
    </nc>
    <odxf>
      <font>
        <sz val="10"/>
        <color auto="1"/>
      </font>
    </odxf>
    <ndxf>
      <font>
        <sz val="10"/>
        <color auto="1"/>
      </font>
    </ndxf>
  </rcc>
  <rcc rId="16322" sId="3" odxf="1" dxf="1">
    <nc r="AJ294">
      <v>0.4</v>
    </nc>
    <odxf>
      <font>
        <sz val="10"/>
        <color auto="1"/>
      </font>
    </odxf>
    <ndxf>
      <font>
        <sz val="10"/>
        <color auto="1"/>
      </font>
    </ndxf>
  </rcc>
  <rcc rId="16323" sId="3" odxf="1" dxf="1">
    <nc r="AK294">
      <v>0.6</v>
    </nc>
    <odxf>
      <font>
        <sz val="10"/>
        <color auto="1"/>
      </font>
    </odxf>
    <ndxf>
      <font>
        <sz val="10"/>
        <color auto="1"/>
      </font>
    </ndxf>
  </rcc>
  <rcc rId="16324" sId="3" odxf="1" dxf="1">
    <nc r="AL294">
      <v>25.3</v>
    </nc>
    <odxf>
      <font>
        <sz val="10"/>
        <color auto="1"/>
      </font>
    </odxf>
    <ndxf>
      <font>
        <sz val="10"/>
        <color auto="1"/>
      </font>
    </ndxf>
  </rcc>
  <rcc rId="16325" sId="3" odxf="1" dxf="1">
    <nc r="AM294">
      <v>25.2</v>
    </nc>
    <odxf>
      <font>
        <sz val="10"/>
        <color auto="1"/>
      </font>
    </odxf>
    <ndxf>
      <font>
        <sz val="10"/>
        <color auto="1"/>
      </font>
    </ndxf>
  </rcc>
  <rcc rId="16326" sId="3" odxf="1" dxf="1">
    <nc r="AN294">
      <v>25.1</v>
    </nc>
    <odxf>
      <font>
        <sz val="10"/>
        <color auto="1"/>
      </font>
    </odxf>
    <ndxf>
      <font>
        <sz val="10"/>
        <color auto="1"/>
      </font>
    </ndxf>
  </rcc>
  <rcc rId="16327" sId="3" odxf="1" dxf="1">
    <nc r="AO294">
      <v>20.8</v>
    </nc>
    <odxf>
      <font>
        <sz val="10"/>
        <color auto="1"/>
      </font>
    </odxf>
    <ndxf>
      <font>
        <sz val="10"/>
        <color auto="1"/>
      </font>
    </ndxf>
  </rcc>
  <rcc rId="16328" sId="3" odxf="1" dxf="1">
    <nc r="AP294">
      <v>19.3</v>
    </nc>
    <odxf>
      <font>
        <sz val="10"/>
        <color auto="1"/>
      </font>
    </odxf>
    <ndxf>
      <font>
        <sz val="10"/>
        <color auto="1"/>
      </font>
    </ndxf>
  </rcc>
  <rcc rId="16329" sId="3" odxf="1" dxf="1">
    <nc r="AQ294">
      <v>13.8</v>
    </nc>
    <odxf>
      <font>
        <sz val="10"/>
        <color auto="1"/>
      </font>
    </odxf>
    <ndxf>
      <font>
        <sz val="10"/>
        <color auto="1"/>
      </font>
    </ndxf>
  </rcc>
  <rcc rId="16330" sId="3" odxf="1" dxf="1">
    <nc r="AR294">
      <v>10.3</v>
    </nc>
    <odxf>
      <font>
        <sz val="10"/>
        <color auto="1"/>
      </font>
    </odxf>
    <ndxf>
      <font>
        <sz val="10"/>
        <color auto="1"/>
      </font>
    </ndxf>
  </rcc>
  <rcc rId="16331" sId="3" odxf="1" dxf="1">
    <nc r="AS294">
      <v>12.3</v>
    </nc>
    <odxf>
      <font>
        <sz val="10"/>
        <color auto="1"/>
      </font>
    </odxf>
    <ndxf>
      <font>
        <sz val="10"/>
        <color auto="1"/>
      </font>
    </ndxf>
  </rcc>
  <rcc rId="16332" sId="3" odxf="1" dxf="1">
    <nc r="AT294">
      <v>10.8</v>
    </nc>
    <odxf>
      <font>
        <sz val="10"/>
        <color auto="1"/>
      </font>
    </odxf>
    <ndxf>
      <font>
        <sz val="10"/>
        <color auto="1"/>
      </font>
    </ndxf>
  </rcc>
  <rcc rId="16333" sId="3" odxf="1" dxf="1">
    <nc r="AU294">
      <v>12</v>
    </nc>
    <odxf>
      <font>
        <sz val="10"/>
        <color auto="1"/>
      </font>
    </odxf>
    <ndxf>
      <font>
        <sz val="10"/>
        <color auto="1"/>
      </font>
    </ndxf>
  </rcc>
  <rcc rId="16334" sId="3" odxf="1" dxf="1">
    <nc r="AV294">
      <v>11.6</v>
    </nc>
    <odxf>
      <font>
        <sz val="10"/>
        <color auto="1"/>
      </font>
    </odxf>
    <ndxf>
      <font>
        <sz val="10"/>
        <color auto="1"/>
      </font>
    </ndxf>
  </rcc>
  <rcc rId="16335" sId="3" odxf="1" dxf="1">
    <nc r="AW294">
      <v>15</v>
    </nc>
    <odxf>
      <font>
        <sz val="10"/>
        <color auto="1"/>
      </font>
    </odxf>
    <ndxf>
      <font>
        <sz val="10"/>
        <color auto="1"/>
      </font>
    </ndxf>
  </rcc>
  <rcc rId="16336" sId="3" odxf="1" dxf="1">
    <nc r="AX294">
      <v>13.4</v>
    </nc>
    <odxf>
      <font>
        <sz val="10"/>
        <color auto="1"/>
      </font>
    </odxf>
    <ndxf>
      <font>
        <sz val="10"/>
        <color auto="1"/>
      </font>
    </ndxf>
  </rcc>
  <rcc rId="16337" sId="3" odxf="1" dxf="1">
    <nc r="AY294">
      <v>10.8</v>
    </nc>
    <odxf>
      <font>
        <sz val="10"/>
        <color auto="1"/>
      </font>
    </odxf>
    <ndxf>
      <font>
        <sz val="10"/>
        <color auto="1"/>
      </font>
    </ndxf>
  </rcc>
  <rcc rId="16338" sId="3" odxf="1" dxf="1">
    <nc r="AZ294">
      <v>17.399999999999999</v>
    </nc>
    <odxf>
      <font>
        <sz val="10"/>
        <color auto="1"/>
      </font>
    </odxf>
    <ndxf>
      <font>
        <sz val="10"/>
        <color auto="1"/>
      </font>
    </ndxf>
  </rcc>
  <rcc rId="16339" sId="3" odxf="1" dxf="1">
    <nc r="BA2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340" sId="3" odxf="1" dxf="1">
    <nc r="BB294">
      <v>15.6</v>
    </nc>
    <odxf>
      <font>
        <sz val="10"/>
        <color auto="1"/>
      </font>
    </odxf>
    <ndxf>
      <font>
        <sz val="10"/>
        <color auto="1"/>
      </font>
    </ndxf>
  </rcc>
  <rcc rId="16341" sId="3" odxf="1" dxf="1">
    <nc r="BC2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342" sId="3" odxf="1" dxf="1">
    <nc r="BD294">
      <v>13.6</v>
    </nc>
    <odxf>
      <font>
        <sz val="10"/>
        <color auto="1"/>
      </font>
    </odxf>
    <ndxf>
      <font>
        <sz val="10"/>
        <color auto="1"/>
      </font>
    </ndxf>
  </rcc>
  <rcc rId="16343" sId="3" odxf="1" dxf="1">
    <nc r="BE2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344" sId="3" odxf="1" dxf="1">
    <nc r="BF294">
      <v>11.7</v>
    </nc>
    <odxf>
      <font>
        <sz val="10"/>
        <color auto="1"/>
      </font>
    </odxf>
    <ndxf>
      <font>
        <sz val="10"/>
        <color auto="1"/>
      </font>
    </ndxf>
  </rcc>
  <rcc rId="16345" sId="3" odxf="1" dxf="1">
    <nc r="BG294">
      <v>48.1</v>
    </nc>
    <odxf>
      <font>
        <sz val="10"/>
        <color auto="1"/>
      </font>
    </odxf>
    <ndxf>
      <font>
        <sz val="10"/>
        <color auto="1"/>
      </font>
    </ndxf>
  </rcc>
  <rcc rId="16346" sId="3" odxf="1" dxf="1">
    <nc r="BH294">
      <v>0</v>
    </nc>
    <odxf>
      <font>
        <sz val="10"/>
        <color auto="1"/>
      </font>
    </odxf>
    <ndxf>
      <font>
        <sz val="10"/>
        <color auto="1"/>
      </font>
    </ndxf>
  </rcc>
  <rfmt sheetId="3" sqref="A294:XFD294" start="0" length="0">
    <dxf>
      <alignment vertical="center" wrapText="1"/>
    </dxf>
  </rfmt>
  <rfmt sheetId="3" sqref="A295" start="0" length="0">
    <dxf>
      <font>
        <sz val="10"/>
        <color auto="1"/>
      </font>
    </dxf>
  </rfmt>
  <rfmt sheetId="3" sqref="B295" start="0" length="0">
    <dxf>
      <font>
        <sz val="10"/>
        <color auto="1"/>
      </font>
    </dxf>
  </rfmt>
  <rfmt sheetId="3" sqref="C295" start="0" length="0">
    <dxf>
      <font>
        <sz val="10"/>
        <color auto="1"/>
      </font>
    </dxf>
  </rfmt>
  <rfmt sheetId="3" sqref="D295" start="0" length="0">
    <dxf>
      <font>
        <sz val="10"/>
        <color auto="1"/>
      </font>
    </dxf>
  </rfmt>
  <rcc rId="16347" sId="3" odxf="1" dxf="1">
    <oc r="E295" t="inlineStr">
      <is>
        <t>NMĐG BÌNH ĐẠI 3</t>
      </is>
    </oc>
    <nc r="E295" t="inlineStr">
      <is>
        <t>NMĐG BÌNH ĐẠI 2</t>
      </is>
    </nc>
    <odxf>
      <font>
        <sz val="10"/>
        <color auto="1"/>
      </font>
    </odxf>
    <ndxf>
      <font>
        <sz val="10"/>
        <color auto="1"/>
      </font>
    </ndxf>
  </rcc>
  <rfmt sheetId="3" sqref="F295" start="0" length="0">
    <dxf>
      <font>
        <sz val="10"/>
        <color auto="1"/>
      </font>
    </dxf>
  </rfmt>
  <rcc rId="16348" sId="3" odxf="1" dxf="1">
    <nc r="G29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349" sId="3" odxf="1" dxf="1">
    <nc r="H295">
      <v>281.60000000000002</v>
    </nc>
    <odxf>
      <font>
        <sz val="10"/>
        <color auto="1"/>
      </font>
    </odxf>
    <ndxf>
      <font>
        <sz val="10"/>
        <color auto="1"/>
      </font>
    </ndxf>
  </rcc>
  <rfmt sheetId="3" sqref="I295" start="0" length="0">
    <dxf>
      <font>
        <sz val="10"/>
        <color auto="1"/>
      </font>
    </dxf>
  </rfmt>
  <rcc rId="16350" sId="3" odxf="1" dxf="1">
    <nc r="J295">
      <v>3.1</v>
    </nc>
    <odxf>
      <font>
        <sz val="10"/>
        <color auto="1"/>
      </font>
    </odxf>
    <ndxf>
      <font>
        <sz val="10"/>
        <color auto="1"/>
      </font>
    </ndxf>
  </rcc>
  <rcc rId="16351" sId="3" odxf="1" dxf="1">
    <nc r="K295">
      <v>2.2000000000000002</v>
    </nc>
    <odxf>
      <font>
        <sz val="10"/>
        <color auto="1"/>
      </font>
    </odxf>
    <ndxf>
      <font>
        <sz val="10"/>
        <color auto="1"/>
      </font>
    </ndxf>
  </rcc>
  <rcc rId="16352" sId="3" odxf="1" dxf="1">
    <nc r="L295">
      <v>1.7</v>
    </nc>
    <odxf>
      <font>
        <sz val="10"/>
        <color auto="1"/>
      </font>
    </odxf>
    <ndxf>
      <font>
        <sz val="10"/>
        <color auto="1"/>
      </font>
    </ndxf>
  </rcc>
  <rcc rId="16353" sId="3" odxf="1" dxf="1">
    <nc r="M295">
      <v>1.6</v>
    </nc>
    <odxf>
      <font>
        <sz val="10"/>
        <color auto="1"/>
      </font>
    </odxf>
    <ndxf>
      <font>
        <sz val="10"/>
        <color auto="1"/>
      </font>
    </ndxf>
  </rcc>
  <rcc rId="16354" sId="3" odxf="1" dxf="1">
    <nc r="N295">
      <v>2</v>
    </nc>
    <odxf>
      <font>
        <sz val="10"/>
        <color auto="1"/>
      </font>
    </odxf>
    <ndxf>
      <font>
        <sz val="10"/>
        <color auto="1"/>
      </font>
    </ndxf>
  </rcc>
  <rcc rId="16355" sId="3" odxf="1" dxf="1">
    <nc r="O295">
      <v>2.6</v>
    </nc>
    <odxf>
      <font>
        <sz val="10"/>
        <color auto="1"/>
      </font>
    </odxf>
    <ndxf>
      <font>
        <sz val="10"/>
        <color auto="1"/>
      </font>
    </ndxf>
  </rcc>
  <rcc rId="16356" sId="3" odxf="1" dxf="1">
    <nc r="P295">
      <v>3.1</v>
    </nc>
    <odxf>
      <font>
        <sz val="10"/>
        <color auto="1"/>
      </font>
    </odxf>
    <ndxf>
      <font>
        <sz val="10"/>
        <color auto="1"/>
      </font>
    </ndxf>
  </rcc>
  <rcc rId="16357" sId="3" odxf="1" dxf="1">
    <nc r="Q295">
      <v>2.8</v>
    </nc>
    <odxf>
      <font>
        <sz val="10"/>
        <color auto="1"/>
      </font>
    </odxf>
    <ndxf>
      <font>
        <sz val="10"/>
        <color auto="1"/>
      </font>
    </ndxf>
  </rcc>
  <rcc rId="16358" sId="3" odxf="1" dxf="1">
    <nc r="R295">
      <v>1.7</v>
    </nc>
    <odxf>
      <font>
        <sz val="10"/>
        <color auto="1"/>
      </font>
    </odxf>
    <ndxf>
      <font>
        <sz val="10"/>
        <color auto="1"/>
      </font>
    </ndxf>
  </rcc>
  <rcc rId="16359" sId="3" odxf="1" dxf="1">
    <nc r="S295">
      <v>0.3</v>
    </nc>
    <odxf>
      <font>
        <sz val="10"/>
        <color auto="1"/>
      </font>
    </odxf>
    <ndxf>
      <font>
        <sz val="10"/>
        <color auto="1"/>
      </font>
    </ndxf>
  </rcc>
  <rcc rId="16360" sId="3" odxf="1" dxf="1">
    <nc r="T295">
      <v>-0.7</v>
    </nc>
    <odxf>
      <font>
        <sz val="10"/>
        <color auto="1"/>
      </font>
    </odxf>
    <ndxf>
      <font>
        <sz val="10"/>
        <color auto="1"/>
      </font>
    </ndxf>
  </rcc>
  <rcc rId="16361" sId="3" odxf="1" dxf="1">
    <nc r="U295">
      <v>-1.1000000000000001</v>
    </nc>
    <odxf>
      <font>
        <sz val="10"/>
        <color auto="1"/>
      </font>
    </odxf>
    <ndxf>
      <font>
        <sz val="10"/>
        <color auto="1"/>
      </font>
    </ndxf>
  </rcc>
  <rcc rId="16362" sId="3" odxf="1" dxf="1">
    <nc r="V295">
      <v>0.5</v>
    </nc>
    <odxf>
      <font>
        <sz val="10"/>
        <color auto="1"/>
      </font>
    </odxf>
    <ndxf>
      <font>
        <sz val="10"/>
        <color auto="1"/>
      </font>
    </ndxf>
  </rcc>
  <rcc rId="16363" sId="3" odxf="1" dxf="1">
    <nc r="W295">
      <v>-0.6</v>
    </nc>
    <odxf>
      <font>
        <sz val="10"/>
        <color auto="1"/>
      </font>
    </odxf>
    <ndxf>
      <font>
        <sz val="10"/>
        <color auto="1"/>
      </font>
    </ndxf>
  </rcc>
  <rcc rId="16364" sId="3" odxf="1" dxf="1">
    <nc r="X295">
      <v>-3.1</v>
    </nc>
    <odxf>
      <font>
        <sz val="10"/>
        <color auto="1"/>
      </font>
    </odxf>
    <ndxf>
      <font>
        <sz val="10"/>
        <color auto="1"/>
      </font>
    </ndxf>
  </rcc>
  <rcc rId="16365" sId="3" odxf="1" dxf="1">
    <nc r="Y295">
      <v>-2.8</v>
    </nc>
    <odxf>
      <font>
        <sz val="10"/>
        <color auto="1"/>
      </font>
    </odxf>
    <ndxf>
      <font>
        <sz val="10"/>
        <color auto="1"/>
      </font>
    </ndxf>
  </rcc>
  <rcc rId="16366" sId="3" odxf="1" dxf="1">
    <nc r="Z295">
      <v>-3.7</v>
    </nc>
    <odxf>
      <font>
        <sz val="10"/>
        <color auto="1"/>
      </font>
    </odxf>
    <ndxf>
      <font>
        <sz val="10"/>
        <color auto="1"/>
      </font>
    </ndxf>
  </rcc>
  <rcc rId="16367" sId="3" odxf="1" dxf="1">
    <nc r="AA295">
      <v>-1.6</v>
    </nc>
    <odxf>
      <font>
        <sz val="10"/>
        <color auto="1"/>
      </font>
    </odxf>
    <ndxf>
      <font>
        <sz val="10"/>
        <color auto="1"/>
      </font>
    </ndxf>
  </rcc>
  <rcc rId="16368" sId="3" odxf="1" dxf="1">
    <nc r="AB295">
      <v>-0.2</v>
    </nc>
    <odxf>
      <font>
        <sz val="10"/>
        <color auto="1"/>
      </font>
    </odxf>
    <ndxf>
      <font>
        <sz val="10"/>
        <color auto="1"/>
      </font>
    </ndxf>
  </rcc>
  <rcc rId="16369" sId="3" odxf="1" dxf="1">
    <nc r="AC295">
      <v>-0.5</v>
    </nc>
    <odxf>
      <font>
        <sz val="10"/>
        <color auto="1"/>
      </font>
    </odxf>
    <ndxf>
      <font>
        <sz val="10"/>
        <color auto="1"/>
      </font>
    </ndxf>
  </rcc>
  <rcc rId="16370" sId="3" odxf="1" dxf="1">
    <nc r="AD295">
      <v>1.6</v>
    </nc>
    <odxf>
      <font>
        <sz val="10"/>
        <color auto="1"/>
      </font>
    </odxf>
    <ndxf>
      <font>
        <sz val="10"/>
        <color auto="1"/>
      </font>
    </ndxf>
  </rcc>
  <rcc rId="16371" sId="3" odxf="1" dxf="1">
    <nc r="AE295">
      <v>-0.6</v>
    </nc>
    <odxf>
      <font>
        <sz val="10"/>
        <color auto="1"/>
      </font>
    </odxf>
    <ndxf>
      <font>
        <sz val="10"/>
        <color auto="1"/>
      </font>
    </ndxf>
  </rcc>
  <rcc rId="16372" sId="3" odxf="1" dxf="1">
    <nc r="AF295">
      <v>1</v>
    </nc>
    <odxf>
      <font>
        <sz val="10"/>
        <color auto="1"/>
      </font>
    </odxf>
    <ndxf>
      <font>
        <sz val="10"/>
        <color auto="1"/>
      </font>
    </ndxf>
  </rcc>
  <rcc rId="16373" sId="3" odxf="1" dxf="1">
    <nc r="AG295">
      <v>0</v>
    </nc>
    <odxf>
      <font>
        <sz val="10"/>
        <color auto="1"/>
      </font>
    </odxf>
    <ndxf>
      <font>
        <sz val="10"/>
        <color auto="1"/>
      </font>
    </ndxf>
  </rcc>
  <rcc rId="16374" sId="3" odxf="1" dxf="1">
    <nc r="AH295">
      <v>-2.2000000000000002</v>
    </nc>
    <odxf>
      <font>
        <sz val="10"/>
        <color auto="1"/>
      </font>
    </odxf>
    <ndxf>
      <font>
        <sz val="10"/>
        <color auto="1"/>
      </font>
    </ndxf>
  </rcc>
  <rcc rId="16375" sId="3" odxf="1" dxf="1">
    <nc r="AI295">
      <v>-3.9</v>
    </nc>
    <odxf>
      <font>
        <sz val="10"/>
        <color auto="1"/>
      </font>
    </odxf>
    <ndxf>
      <font>
        <sz val="10"/>
        <color auto="1"/>
      </font>
    </ndxf>
  </rcc>
  <rcc rId="16376" sId="3" odxf="1" dxf="1">
    <nc r="AJ295">
      <v>-2</v>
    </nc>
    <odxf>
      <font>
        <sz val="10"/>
        <color auto="1"/>
      </font>
    </odxf>
    <ndxf>
      <font>
        <sz val="10"/>
        <color auto="1"/>
      </font>
    </ndxf>
  </rcc>
  <rcc rId="16377" sId="3" odxf="1" dxf="1">
    <nc r="AK295">
      <v>-1.6</v>
    </nc>
    <odxf>
      <font>
        <sz val="10"/>
        <color auto="1"/>
      </font>
    </odxf>
    <ndxf>
      <font>
        <sz val="10"/>
        <color auto="1"/>
      </font>
    </ndxf>
  </rcc>
  <rcc rId="16378" sId="3" odxf="1" dxf="1">
    <nc r="AL295">
      <v>3</v>
    </nc>
    <odxf>
      <font>
        <sz val="10"/>
        <color auto="1"/>
      </font>
    </odxf>
    <ndxf>
      <font>
        <sz val="10"/>
        <color auto="1"/>
      </font>
    </ndxf>
  </rcc>
  <rcc rId="16379" sId="3" odxf="1" dxf="1">
    <nc r="AM295">
      <v>2.5</v>
    </nc>
    <odxf>
      <font>
        <sz val="10"/>
        <color auto="1"/>
      </font>
    </odxf>
    <ndxf>
      <font>
        <sz val="10"/>
        <color auto="1"/>
      </font>
    </ndxf>
  </rcc>
  <rcc rId="16380" sId="3" odxf="1" dxf="1">
    <nc r="AN295">
      <v>2</v>
    </nc>
    <odxf>
      <font>
        <sz val="10"/>
        <color auto="1"/>
      </font>
    </odxf>
    <ndxf>
      <font>
        <sz val="10"/>
        <color auto="1"/>
      </font>
    </ndxf>
  </rcc>
  <rcc rId="16381" sId="3" odxf="1" dxf="1">
    <nc r="AO295">
      <v>1.3</v>
    </nc>
    <odxf>
      <font>
        <sz val="10"/>
        <color auto="1"/>
      </font>
    </odxf>
    <ndxf>
      <font>
        <sz val="10"/>
        <color auto="1"/>
      </font>
    </ndxf>
  </rcc>
  <rcc rId="16382" sId="3" odxf="1" dxf="1">
    <nc r="AP295">
      <v>1.3</v>
    </nc>
    <odxf>
      <font>
        <sz val="10"/>
        <color auto="1"/>
      </font>
    </odxf>
    <ndxf>
      <font>
        <sz val="10"/>
        <color auto="1"/>
      </font>
    </ndxf>
  </rcc>
  <rcc rId="16383" sId="3" odxf="1" dxf="1">
    <nc r="AQ295">
      <v>0.9</v>
    </nc>
    <odxf>
      <font>
        <sz val="10"/>
        <color auto="1"/>
      </font>
    </odxf>
    <ndxf>
      <font>
        <sz val="10"/>
        <color auto="1"/>
      </font>
    </ndxf>
  </rcc>
  <rcc rId="16384" sId="3" odxf="1" dxf="1">
    <nc r="AR295">
      <v>-0.1</v>
    </nc>
    <odxf>
      <font>
        <sz val="10"/>
        <color auto="1"/>
      </font>
    </odxf>
    <ndxf>
      <font>
        <sz val="10"/>
        <color auto="1"/>
      </font>
    </ndxf>
  </rcc>
  <rcc rId="16385" sId="3" odxf="1" dxf="1">
    <nc r="AS295">
      <v>-0.7</v>
    </nc>
    <odxf>
      <font>
        <sz val="10"/>
        <color auto="1"/>
      </font>
    </odxf>
    <ndxf>
      <font>
        <sz val="10"/>
        <color auto="1"/>
      </font>
    </ndxf>
  </rcc>
  <rcc rId="16386" sId="3" odxf="1" dxf="1">
    <nc r="AT295">
      <v>-1.4</v>
    </nc>
    <odxf>
      <font>
        <sz val="10"/>
        <color auto="1"/>
      </font>
    </odxf>
    <ndxf>
      <font>
        <sz val="10"/>
        <color auto="1"/>
      </font>
    </ndxf>
  </rcc>
  <rcc rId="16387" sId="3" odxf="1" dxf="1">
    <nc r="AU295">
      <v>-0.2</v>
    </nc>
    <odxf>
      <font>
        <sz val="10"/>
        <color auto="1"/>
      </font>
    </odxf>
    <ndxf>
      <font>
        <sz val="10"/>
        <color auto="1"/>
      </font>
    </ndxf>
  </rcc>
  <rcc rId="16388" sId="3" odxf="1" dxf="1">
    <nc r="AV295">
      <v>-0.4</v>
    </nc>
    <odxf>
      <font>
        <sz val="10"/>
        <color auto="1"/>
      </font>
    </odxf>
    <ndxf>
      <font>
        <sz val="10"/>
        <color auto="1"/>
      </font>
    </ndxf>
  </rcc>
  <rcc rId="16389" sId="3" odxf="1" dxf="1">
    <nc r="AW295">
      <v>-0.6</v>
    </nc>
    <odxf>
      <font>
        <sz val="10"/>
        <color auto="1"/>
      </font>
    </odxf>
    <ndxf>
      <font>
        <sz val="10"/>
        <color auto="1"/>
      </font>
    </ndxf>
  </rcc>
  <rcc rId="16390" sId="3" odxf="1" dxf="1">
    <nc r="AX295">
      <v>-0.5</v>
    </nc>
    <odxf>
      <font>
        <sz val="10"/>
        <color auto="1"/>
      </font>
    </odxf>
    <ndxf>
      <font>
        <sz val="10"/>
        <color auto="1"/>
      </font>
    </ndxf>
  </rcc>
  <rcc rId="16391" sId="3" odxf="1" dxf="1">
    <nc r="AY295">
      <v>0.3</v>
    </nc>
    <odxf>
      <font>
        <sz val="10"/>
        <color auto="1"/>
      </font>
    </odxf>
    <ndxf>
      <font>
        <sz val="10"/>
        <color auto="1"/>
      </font>
    </ndxf>
  </rcc>
  <rcc rId="16392" sId="3" odxf="1" dxf="1">
    <nc r="AZ295">
      <v>1.6</v>
    </nc>
    <odxf>
      <font>
        <sz val="10"/>
        <color auto="1"/>
      </font>
    </odxf>
    <ndxf>
      <font>
        <sz val="10"/>
        <color auto="1"/>
      </font>
    </ndxf>
  </rcc>
  <rcc rId="16393" sId="3" odxf="1" dxf="1">
    <nc r="BA2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394" sId="3" odxf="1" dxf="1">
    <nc r="BB295">
      <v>2.2000000000000002</v>
    </nc>
    <odxf>
      <font>
        <sz val="10"/>
        <color auto="1"/>
      </font>
    </odxf>
    <ndxf>
      <font>
        <sz val="10"/>
        <color auto="1"/>
      </font>
    </ndxf>
  </rcc>
  <rcc rId="16395" sId="3" odxf="1" dxf="1">
    <nc r="BC2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396" sId="3" odxf="1" dxf="1">
    <nc r="BD295">
      <v>0.9</v>
    </nc>
    <odxf>
      <font>
        <sz val="10"/>
        <color auto="1"/>
      </font>
    </odxf>
    <ndxf>
      <font>
        <sz val="10"/>
        <color auto="1"/>
      </font>
    </ndxf>
  </rcc>
  <rcc rId="16397" sId="3" odxf="1" dxf="1">
    <nc r="BE2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398" sId="3" odxf="1" dxf="1">
    <nc r="BF295">
      <v>11.7</v>
    </nc>
    <odxf>
      <font>
        <sz val="10"/>
        <color auto="1"/>
      </font>
    </odxf>
    <ndxf>
      <font>
        <sz val="10"/>
        <color auto="1"/>
      </font>
    </ndxf>
  </rcc>
  <rcc rId="16399" sId="3" odxf="1" dxf="1">
    <nc r="BG295">
      <v>48.1</v>
    </nc>
    <odxf>
      <font>
        <sz val="10"/>
        <color auto="1"/>
      </font>
    </odxf>
    <ndxf>
      <font>
        <sz val="10"/>
        <color auto="1"/>
      </font>
    </ndxf>
  </rcc>
  <rcc rId="16400" sId="3" odxf="1" dxf="1">
    <nc r="BH295">
      <v>0</v>
    </nc>
    <odxf>
      <font>
        <sz val="10"/>
        <color auto="1"/>
      </font>
    </odxf>
    <ndxf>
      <font>
        <sz val="10"/>
        <color auto="1"/>
      </font>
    </ndxf>
  </rcc>
  <rfmt sheetId="3" sqref="A295:XFD295" start="0" length="0">
    <dxf>
      <alignment vertical="center" wrapText="1"/>
    </dxf>
  </rfmt>
  <rfmt sheetId="3" sqref="A296" start="0" length="0">
    <dxf>
      <font>
        <sz val="10"/>
        <color auto="1"/>
      </font>
    </dxf>
  </rfmt>
  <rcc rId="16401" sId="3" odxf="1" dxf="1">
    <oc r="B296" t="inlineStr">
      <is>
        <t>Lâm Đồng</t>
      </is>
    </oc>
    <nc r="B296" t="inlineStr">
      <is>
        <t>Bến Tre</t>
      </is>
    </nc>
    <odxf>
      <font>
        <sz val="10"/>
        <color auto="1"/>
      </font>
    </odxf>
    <ndxf>
      <font>
        <sz val="10"/>
        <color auto="1"/>
      </font>
    </ndxf>
  </rcc>
  <rfmt sheetId="3" sqref="C296" start="0" length="0">
    <dxf>
      <font>
        <sz val="10"/>
        <color auto="1"/>
      </font>
    </dxf>
  </rfmt>
  <rfmt sheetId="3" sqref="D296" start="0" length="0">
    <dxf>
      <font>
        <sz val="10"/>
        <color auto="1"/>
      </font>
    </dxf>
  </rfmt>
  <rcc rId="16402" sId="3" odxf="1" dxf="1">
    <oc r="E296" t="inlineStr">
      <is>
        <t>NMĐG CẦU ĐẤT</t>
      </is>
    </oc>
    <nc r="E296" t="inlineStr">
      <is>
        <t>NMĐG BÌNH ĐẠI 3</t>
      </is>
    </nc>
    <odxf>
      <font>
        <sz val="10"/>
        <color auto="1"/>
      </font>
    </odxf>
    <ndxf>
      <font>
        <sz val="10"/>
        <color auto="1"/>
      </font>
    </ndxf>
  </rcc>
  <rfmt sheetId="3" sqref="F296" start="0" length="0">
    <dxf>
      <font>
        <sz val="10"/>
        <color auto="1"/>
      </font>
    </dxf>
  </rfmt>
  <rcc rId="16403" sId="3" odxf="1" dxf="1">
    <nc r="G29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404" sId="3" odxf="1" dxf="1">
    <nc r="H296">
      <v>278.60000000000002</v>
    </nc>
    <odxf>
      <font>
        <sz val="10"/>
        <color auto="1"/>
      </font>
    </odxf>
    <ndxf>
      <font>
        <sz val="10"/>
        <color auto="1"/>
      </font>
    </ndxf>
  </rcc>
  <rfmt sheetId="3" sqref="I296" start="0" length="0">
    <dxf>
      <font>
        <sz val="10"/>
        <color auto="1"/>
      </font>
    </dxf>
  </rfmt>
  <rcc rId="16405" sId="3" odxf="1" dxf="1">
    <nc r="J296">
      <v>26.4</v>
    </nc>
    <odxf>
      <font>
        <sz val="10"/>
        <color auto="1"/>
      </font>
    </odxf>
    <ndxf>
      <font>
        <sz val="10"/>
        <color auto="1"/>
      </font>
    </ndxf>
  </rcc>
  <rcc rId="16406" sId="3" odxf="1" dxf="1">
    <nc r="K296">
      <v>17.100000000000001</v>
    </nc>
    <odxf>
      <font>
        <sz val="10"/>
        <color auto="1"/>
      </font>
    </odxf>
    <ndxf>
      <font>
        <sz val="10"/>
        <color auto="1"/>
      </font>
    </ndxf>
  </rcc>
  <rcc rId="16407" sId="3" odxf="1" dxf="1">
    <nc r="L296">
      <v>13.4</v>
    </nc>
    <odxf>
      <font>
        <sz val="10"/>
        <color auto="1"/>
      </font>
    </odxf>
    <ndxf>
      <font>
        <sz val="10"/>
        <color auto="1"/>
      </font>
    </ndxf>
  </rcc>
  <rcc rId="16408" sId="3" odxf="1" dxf="1">
    <nc r="M296">
      <v>11</v>
    </nc>
    <odxf>
      <font>
        <sz val="10"/>
        <color auto="1"/>
      </font>
    </odxf>
    <ndxf>
      <font>
        <sz val="10"/>
        <color auto="1"/>
      </font>
    </ndxf>
  </rcc>
  <rcc rId="16409" sId="3" odxf="1" dxf="1">
    <nc r="N296">
      <v>10.9</v>
    </nc>
    <odxf>
      <font>
        <sz val="10"/>
        <color auto="1"/>
      </font>
    </odxf>
    <ndxf>
      <font>
        <sz val="10"/>
        <color auto="1"/>
      </font>
    </ndxf>
  </rcc>
  <rcc rId="16410" sId="3" odxf="1" dxf="1">
    <nc r="O296">
      <v>18.399999999999999</v>
    </nc>
    <odxf>
      <font>
        <sz val="10"/>
        <color auto="1"/>
      </font>
    </odxf>
    <ndxf>
      <font>
        <sz val="10"/>
        <color auto="1"/>
      </font>
    </ndxf>
  </rcc>
  <rcc rId="16411" sId="3" odxf="1" dxf="1">
    <nc r="P296">
      <v>30.1</v>
    </nc>
    <odxf>
      <font>
        <sz val="10"/>
        <color auto="1"/>
      </font>
    </odxf>
    <ndxf>
      <font>
        <sz val="10"/>
        <color auto="1"/>
      </font>
    </ndxf>
  </rcc>
  <rcc rId="16412" sId="3" odxf="1" dxf="1">
    <nc r="Q296">
      <v>19.5</v>
    </nc>
    <odxf>
      <font>
        <sz val="10"/>
        <color auto="1"/>
      </font>
    </odxf>
    <ndxf>
      <font>
        <sz val="10"/>
        <color auto="1"/>
      </font>
    </ndxf>
  </rcc>
  <rcc rId="16413" sId="3" odxf="1" dxf="1">
    <nc r="R296">
      <v>16.7</v>
    </nc>
    <odxf>
      <font>
        <sz val="10"/>
        <color auto="1"/>
      </font>
    </odxf>
    <ndxf>
      <font>
        <sz val="10"/>
        <color auto="1"/>
      </font>
    </ndxf>
  </rcc>
  <rcc rId="16414" sId="3" odxf="1" dxf="1">
    <nc r="S296">
      <v>13.5</v>
    </nc>
    <odxf>
      <font>
        <sz val="10"/>
        <color auto="1"/>
      </font>
    </odxf>
    <ndxf>
      <font>
        <sz val="10"/>
        <color auto="1"/>
      </font>
    </ndxf>
  </rcc>
  <rcc rId="16415" sId="3" odxf="1" dxf="1">
    <nc r="T296">
      <v>11.2</v>
    </nc>
    <odxf>
      <font>
        <sz val="10"/>
        <color auto="1"/>
      </font>
    </odxf>
    <ndxf>
      <font>
        <sz val="10"/>
        <color auto="1"/>
      </font>
    </ndxf>
  </rcc>
  <rcc rId="16416" sId="3" odxf="1" dxf="1">
    <nc r="U296">
      <v>9</v>
    </nc>
    <odxf>
      <font>
        <sz val="10"/>
        <color auto="1"/>
      </font>
    </odxf>
    <ndxf>
      <font>
        <sz val="10"/>
        <color auto="1"/>
      </font>
    </ndxf>
  </rcc>
  <rcc rId="16417" sId="3" odxf="1" dxf="1">
    <nc r="V296">
      <v>9.1999999999999993</v>
    </nc>
    <odxf>
      <font>
        <sz val="10"/>
        <color auto="1"/>
      </font>
    </odxf>
    <ndxf>
      <font>
        <sz val="10"/>
        <color auto="1"/>
      </font>
    </ndxf>
  </rcc>
  <rcc rId="16418" sId="3" odxf="1" dxf="1">
    <nc r="W296">
      <v>6.9</v>
    </nc>
    <odxf>
      <font>
        <sz val="10"/>
        <color auto="1"/>
      </font>
    </odxf>
    <ndxf>
      <font>
        <sz val="10"/>
        <color auto="1"/>
      </font>
    </ndxf>
  </rcc>
  <rcc rId="16419" sId="3" odxf="1" dxf="1">
    <nc r="X296">
      <v>3.4</v>
    </nc>
    <odxf>
      <font>
        <sz val="10"/>
        <color auto="1"/>
      </font>
    </odxf>
    <ndxf>
      <font>
        <sz val="10"/>
        <color auto="1"/>
      </font>
    </ndxf>
  </rcc>
  <rcc rId="16420" sId="3" odxf="1" dxf="1">
    <nc r="Y296">
      <v>3.5</v>
    </nc>
    <odxf>
      <font>
        <sz val="10"/>
        <color auto="1"/>
      </font>
    </odxf>
    <ndxf>
      <font>
        <sz val="10"/>
        <color auto="1"/>
      </font>
    </ndxf>
  </rcc>
  <rcc rId="16421" sId="3" odxf="1" dxf="1">
    <nc r="Z296">
      <v>1.9</v>
    </nc>
    <odxf>
      <font>
        <sz val="10"/>
        <color auto="1"/>
      </font>
    </odxf>
    <ndxf>
      <font>
        <sz val="10"/>
        <color auto="1"/>
      </font>
    </ndxf>
  </rcc>
  <rcc rId="16422" sId="3" odxf="1" dxf="1">
    <nc r="AA296">
      <v>1.1000000000000001</v>
    </nc>
    <odxf>
      <font>
        <sz val="10"/>
        <color auto="1"/>
      </font>
    </odxf>
    <ndxf>
      <font>
        <sz val="10"/>
        <color auto="1"/>
      </font>
    </ndxf>
  </rcc>
  <rcc rId="16423" sId="3" odxf="1" dxf="1">
    <nc r="AB296">
      <v>15.4</v>
    </nc>
    <odxf>
      <font>
        <sz val="10"/>
        <color auto="1"/>
      </font>
    </odxf>
    <ndxf>
      <font>
        <sz val="10"/>
        <color auto="1"/>
      </font>
    </ndxf>
  </rcc>
  <rcc rId="16424" sId="3" odxf="1" dxf="1">
    <nc r="AC296">
      <v>9.1</v>
    </nc>
    <odxf>
      <font>
        <sz val="10"/>
        <color auto="1"/>
      </font>
    </odxf>
    <ndxf>
      <font>
        <sz val="10"/>
        <color auto="1"/>
      </font>
    </ndxf>
  </rcc>
  <rcc rId="16425" sId="3" odxf="1" dxf="1">
    <nc r="AD296">
      <v>7.1</v>
    </nc>
    <odxf>
      <font>
        <sz val="10"/>
        <color auto="1"/>
      </font>
    </odxf>
    <ndxf>
      <font>
        <sz val="10"/>
        <color auto="1"/>
      </font>
    </ndxf>
  </rcc>
  <rcc rId="16426" sId="3" odxf="1" dxf="1">
    <nc r="AE296">
      <v>0.2</v>
    </nc>
    <odxf>
      <font>
        <sz val="10"/>
        <color auto="1"/>
      </font>
    </odxf>
    <ndxf>
      <font>
        <sz val="10"/>
        <color auto="1"/>
      </font>
    </ndxf>
  </rcc>
  <rcc rId="16427" sId="3" odxf="1" dxf="1">
    <nc r="AF296">
      <v>0.5</v>
    </nc>
    <odxf>
      <font>
        <sz val="10"/>
        <color auto="1"/>
      </font>
    </odxf>
    <ndxf>
      <font>
        <sz val="10"/>
        <color auto="1"/>
      </font>
    </ndxf>
  </rcc>
  <rcc rId="16428" sId="3" odxf="1" dxf="1">
    <nc r="AG296">
      <v>0.3</v>
    </nc>
    <odxf>
      <font>
        <sz val="10"/>
        <color auto="1"/>
      </font>
    </odxf>
    <ndxf>
      <font>
        <sz val="10"/>
        <color auto="1"/>
      </font>
    </ndxf>
  </rcc>
  <rcc rId="16429" sId="3" odxf="1" dxf="1">
    <nc r="AH296">
      <v>0.5</v>
    </nc>
    <odxf>
      <font>
        <sz val="10"/>
        <color auto="1"/>
      </font>
    </odxf>
    <ndxf>
      <font>
        <sz val="10"/>
        <color auto="1"/>
      </font>
    </ndxf>
  </rcc>
  <rcc rId="16430" sId="3" odxf="1" dxf="1">
    <nc r="AI296">
      <v>0.5</v>
    </nc>
    <odxf>
      <font>
        <sz val="10"/>
        <color auto="1"/>
      </font>
    </odxf>
    <ndxf>
      <font>
        <sz val="10"/>
        <color auto="1"/>
      </font>
    </ndxf>
  </rcc>
  <rcc rId="16431" sId="3" odxf="1" dxf="1">
    <nc r="AJ296">
      <v>0.4</v>
    </nc>
    <odxf>
      <font>
        <sz val="10"/>
        <color auto="1"/>
      </font>
    </odxf>
    <ndxf>
      <font>
        <sz val="10"/>
        <color auto="1"/>
      </font>
    </ndxf>
  </rcc>
  <rcc rId="16432" sId="3" odxf="1" dxf="1">
    <nc r="AK296">
      <v>0.4</v>
    </nc>
    <odxf>
      <font>
        <sz val="10"/>
        <color auto="1"/>
      </font>
    </odxf>
    <ndxf>
      <font>
        <sz val="10"/>
        <color auto="1"/>
      </font>
    </ndxf>
  </rcc>
  <rcc rId="16433" sId="3" odxf="1" dxf="1">
    <nc r="AL296">
      <v>36.299999999999997</v>
    </nc>
    <odxf>
      <font>
        <sz val="10"/>
        <color auto="1"/>
      </font>
    </odxf>
    <ndxf>
      <font>
        <sz val="10"/>
        <color auto="1"/>
      </font>
    </ndxf>
  </rcc>
  <rcc rId="16434" sId="3" odxf="1" dxf="1">
    <nc r="AM296">
      <v>20.8</v>
    </nc>
    <odxf>
      <font>
        <sz val="10"/>
        <color auto="1"/>
      </font>
    </odxf>
    <ndxf>
      <font>
        <sz val="10"/>
        <color auto="1"/>
      </font>
    </ndxf>
  </rcc>
  <rcc rId="16435" sId="3" odxf="1" dxf="1">
    <nc r="AN296">
      <v>22.4</v>
    </nc>
    <odxf>
      <font>
        <sz val="10"/>
        <color auto="1"/>
      </font>
    </odxf>
    <ndxf>
      <font>
        <sz val="10"/>
        <color auto="1"/>
      </font>
    </ndxf>
  </rcc>
  <rcc rId="16436" sId="3" odxf="1" dxf="1">
    <nc r="AO296">
      <v>22</v>
    </nc>
    <odxf>
      <font>
        <sz val="10"/>
        <color auto="1"/>
      </font>
    </odxf>
    <ndxf>
      <font>
        <sz val="10"/>
        <color auto="1"/>
      </font>
    </ndxf>
  </rcc>
  <rcc rId="16437" sId="3" odxf="1" dxf="1">
    <nc r="AP296">
      <v>13</v>
    </nc>
    <odxf>
      <font>
        <sz val="10"/>
        <color auto="1"/>
      </font>
    </odxf>
    <ndxf>
      <font>
        <sz val="10"/>
        <color auto="1"/>
      </font>
    </ndxf>
  </rcc>
  <rcc rId="16438" sId="3" odxf="1" dxf="1">
    <nc r="AQ296">
      <v>10.4</v>
    </nc>
    <odxf>
      <font>
        <sz val="10"/>
        <color auto="1"/>
      </font>
    </odxf>
    <ndxf>
      <font>
        <sz val="10"/>
        <color auto="1"/>
      </font>
    </ndxf>
  </rcc>
  <rcc rId="16439" sId="3" odxf="1" dxf="1">
    <nc r="AR296">
      <v>12.4</v>
    </nc>
    <odxf>
      <font>
        <sz val="10"/>
        <color auto="1"/>
      </font>
    </odxf>
    <ndxf>
      <font>
        <sz val="10"/>
        <color auto="1"/>
      </font>
    </ndxf>
  </rcc>
  <rcc rId="16440" sId="3" odxf="1" dxf="1">
    <nc r="AS296">
      <v>10.9</v>
    </nc>
    <odxf>
      <font>
        <sz val="10"/>
        <color auto="1"/>
      </font>
    </odxf>
    <ndxf>
      <font>
        <sz val="10"/>
        <color auto="1"/>
      </font>
    </ndxf>
  </rcc>
  <rcc rId="16441" sId="3" odxf="1" dxf="1">
    <nc r="AT296">
      <v>15.6</v>
    </nc>
    <odxf>
      <font>
        <sz val="10"/>
        <color auto="1"/>
      </font>
    </odxf>
    <ndxf>
      <font>
        <sz val="10"/>
        <color auto="1"/>
      </font>
    </ndxf>
  </rcc>
  <rcc rId="16442" sId="3" odxf="1" dxf="1">
    <nc r="AU296">
      <v>17.3</v>
    </nc>
    <odxf>
      <font>
        <sz val="10"/>
        <color auto="1"/>
      </font>
    </odxf>
    <ndxf>
      <font>
        <sz val="10"/>
        <color auto="1"/>
      </font>
    </ndxf>
  </rcc>
  <rcc rId="16443" sId="3" odxf="1" dxf="1">
    <nc r="AV296">
      <v>13.9</v>
    </nc>
    <odxf>
      <font>
        <sz val="10"/>
        <color auto="1"/>
      </font>
    </odxf>
    <ndxf>
      <font>
        <sz val="10"/>
        <color auto="1"/>
      </font>
    </ndxf>
  </rcc>
  <rcc rId="16444" sId="3" odxf="1" dxf="1">
    <nc r="AW296">
      <v>14.2</v>
    </nc>
    <odxf>
      <font>
        <sz val="10"/>
        <color auto="1"/>
      </font>
    </odxf>
    <ndxf>
      <font>
        <sz val="10"/>
        <color auto="1"/>
      </font>
    </ndxf>
  </rcc>
  <rcc rId="16445" sId="3" odxf="1" dxf="1">
    <nc r="AX296">
      <v>14.6</v>
    </nc>
    <odxf>
      <font>
        <sz val="10"/>
        <color auto="1"/>
      </font>
    </odxf>
    <ndxf>
      <font>
        <sz val="10"/>
        <color auto="1"/>
      </font>
    </ndxf>
  </rcc>
  <rcc rId="16446" sId="3" odxf="1" dxf="1">
    <nc r="AY296">
      <v>15.3</v>
    </nc>
    <odxf>
      <font>
        <sz val="10"/>
        <color auto="1"/>
      </font>
    </odxf>
    <ndxf>
      <font>
        <sz val="10"/>
        <color auto="1"/>
      </font>
    </ndxf>
  </rcc>
  <rcc rId="16447" sId="3" odxf="1" dxf="1">
    <nc r="AZ296">
      <v>13.8</v>
    </nc>
    <odxf>
      <font>
        <sz val="10"/>
        <color auto="1"/>
      </font>
    </odxf>
    <ndxf>
      <font>
        <sz val="10"/>
        <color auto="1"/>
      </font>
    </ndxf>
  </rcc>
  <rcc rId="16448" sId="3" odxf="1" dxf="1">
    <nc r="BA2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449" sId="3" odxf="1" dxf="1">
    <nc r="BB296">
      <v>12.7</v>
    </nc>
    <odxf>
      <font>
        <sz val="10"/>
        <color auto="1"/>
      </font>
    </odxf>
    <ndxf>
      <font>
        <sz val="10"/>
        <color auto="1"/>
      </font>
    </ndxf>
  </rcc>
  <rcc rId="16450" sId="3" odxf="1" dxf="1">
    <nc r="BC2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451" sId="3" odxf="1" dxf="1">
    <nc r="BD296">
      <v>11.2</v>
    </nc>
    <odxf>
      <font>
        <sz val="10"/>
        <color auto="1"/>
      </font>
    </odxf>
    <ndxf>
      <font>
        <sz val="10"/>
        <color auto="1"/>
      </font>
    </ndxf>
  </rcc>
  <rcc rId="16452" sId="3" odxf="1" dxf="1">
    <nc r="BE2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453" sId="3" odxf="1" dxf="1">
    <nc r="BF296">
      <v>11.6</v>
    </nc>
    <odxf>
      <font>
        <sz val="10"/>
        <color auto="1"/>
      </font>
    </odxf>
    <ndxf>
      <font>
        <sz val="10"/>
        <color auto="1"/>
      </font>
    </ndxf>
  </rcc>
  <rcc rId="16454" sId="3" odxf="1" dxf="1">
    <nc r="BG296">
      <v>41.5</v>
    </nc>
    <odxf>
      <font>
        <sz val="10"/>
        <color auto="1"/>
      </font>
    </odxf>
    <ndxf>
      <font>
        <sz val="10"/>
        <color auto="1"/>
      </font>
    </ndxf>
  </rcc>
  <rcc rId="16455" sId="3" odxf="1" dxf="1">
    <nc r="BH296">
      <v>0</v>
    </nc>
    <odxf>
      <font>
        <sz val="10"/>
        <color auto="1"/>
      </font>
    </odxf>
    <ndxf>
      <font>
        <sz val="10"/>
        <color auto="1"/>
      </font>
    </ndxf>
  </rcc>
  <rfmt sheetId="3" sqref="A296:XFD296" start="0" length="0">
    <dxf>
      <alignment vertical="center" wrapText="1"/>
    </dxf>
  </rfmt>
  <rfmt sheetId="3" sqref="A297" start="0" length="0">
    <dxf>
      <font>
        <sz val="10"/>
        <color auto="1"/>
      </font>
    </dxf>
  </rfmt>
  <rcc rId="16456" sId="3" odxf="1" dxf="1">
    <oc r="B297" t="inlineStr">
      <is>
        <t>Lâm Đồng</t>
      </is>
    </oc>
    <nc r="B297" t="inlineStr">
      <is>
        <t>Bến Tre</t>
      </is>
    </nc>
    <odxf>
      <font>
        <sz val="10"/>
        <color auto="1"/>
      </font>
    </odxf>
    <ndxf>
      <font>
        <sz val="10"/>
        <color auto="1"/>
      </font>
    </ndxf>
  </rcc>
  <rfmt sheetId="3" sqref="C297" start="0" length="0">
    <dxf>
      <font>
        <sz val="10"/>
        <color auto="1"/>
      </font>
    </dxf>
  </rfmt>
  <rfmt sheetId="3" sqref="D297" start="0" length="0">
    <dxf>
      <font>
        <sz val="10"/>
        <color auto="1"/>
      </font>
    </dxf>
  </rfmt>
  <rcc rId="16457" sId="3" odxf="1" dxf="1">
    <oc r="E297" t="inlineStr">
      <is>
        <t>NMĐG CẦU ĐẤT</t>
      </is>
    </oc>
    <nc r="E297" t="inlineStr">
      <is>
        <t>NMĐG BÌNH ĐẠI 3</t>
      </is>
    </nc>
    <odxf>
      <font>
        <sz val="10"/>
        <color auto="1"/>
      </font>
    </odxf>
    <ndxf>
      <font>
        <sz val="10"/>
        <color auto="1"/>
      </font>
    </ndxf>
  </rcc>
  <rfmt sheetId="3" sqref="F297" start="0" length="0">
    <dxf>
      <font>
        <sz val="10"/>
        <color auto="1"/>
      </font>
    </dxf>
  </rfmt>
  <rcc rId="16458" sId="3" odxf="1" dxf="1">
    <nc r="G29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459" sId="3" odxf="1" dxf="1">
    <nc r="H297">
      <v>278.60000000000002</v>
    </nc>
    <odxf>
      <font>
        <sz val="10"/>
        <color auto="1"/>
      </font>
    </odxf>
    <ndxf>
      <font>
        <sz val="10"/>
        <color auto="1"/>
      </font>
    </ndxf>
  </rcc>
  <rfmt sheetId="3" sqref="I297" start="0" length="0">
    <dxf>
      <font>
        <sz val="10"/>
        <color auto="1"/>
      </font>
    </dxf>
  </rfmt>
  <rcc rId="16460" sId="3" odxf="1" dxf="1">
    <nc r="J297">
      <v>4.5999999999999996</v>
    </nc>
    <odxf>
      <font>
        <sz val="10"/>
        <color auto="1"/>
      </font>
    </odxf>
    <ndxf>
      <font>
        <sz val="10"/>
        <color auto="1"/>
      </font>
    </ndxf>
  </rcc>
  <rcc rId="16461" sId="3" odxf="1" dxf="1">
    <nc r="K297">
      <v>3.5</v>
    </nc>
    <odxf>
      <font>
        <sz val="10"/>
        <color auto="1"/>
      </font>
    </odxf>
    <ndxf>
      <font>
        <sz val="10"/>
        <color auto="1"/>
      </font>
    </ndxf>
  </rcc>
  <rcc rId="16462" sId="3" odxf="1" dxf="1">
    <nc r="L297">
      <v>2.6</v>
    </nc>
    <odxf>
      <font>
        <sz val="10"/>
        <color auto="1"/>
      </font>
    </odxf>
    <ndxf>
      <font>
        <sz val="10"/>
        <color auto="1"/>
      </font>
    </ndxf>
  </rcc>
  <rcc rId="16463" sId="3" odxf="1" dxf="1">
    <nc r="M297">
      <v>2.2999999999999998</v>
    </nc>
    <odxf>
      <font>
        <sz val="10"/>
        <color auto="1"/>
      </font>
    </odxf>
    <ndxf>
      <font>
        <sz val="10"/>
        <color auto="1"/>
      </font>
    </ndxf>
  </rcc>
  <rcc rId="16464" sId="3" odxf="1" dxf="1">
    <nc r="N297">
      <v>2.5</v>
    </nc>
    <odxf>
      <font>
        <sz val="10"/>
        <color auto="1"/>
      </font>
    </odxf>
    <ndxf>
      <font>
        <sz val="10"/>
        <color auto="1"/>
      </font>
    </ndxf>
  </rcc>
  <rcc rId="16465" sId="3" odxf="1" dxf="1">
    <nc r="O297">
      <v>3.7</v>
    </nc>
    <odxf>
      <font>
        <sz val="10"/>
        <color auto="1"/>
      </font>
    </odxf>
    <ndxf>
      <font>
        <sz val="10"/>
        <color auto="1"/>
      </font>
    </ndxf>
  </rcc>
  <rcc rId="16466" sId="3" odxf="1" dxf="1">
    <nc r="P297">
      <v>4.8</v>
    </nc>
    <odxf>
      <font>
        <sz val="10"/>
        <color auto="1"/>
      </font>
    </odxf>
    <ndxf>
      <font>
        <sz val="10"/>
        <color auto="1"/>
      </font>
    </ndxf>
  </rcc>
  <rcc rId="16467" sId="3" odxf="1" dxf="1">
    <nc r="Q297">
      <v>3.8</v>
    </nc>
    <odxf>
      <font>
        <sz val="10"/>
        <color auto="1"/>
      </font>
    </odxf>
    <ndxf>
      <font>
        <sz val="10"/>
        <color auto="1"/>
      </font>
    </ndxf>
  </rcc>
  <rcc rId="16468" sId="3" odxf="1" dxf="1">
    <nc r="R297">
      <v>2.7</v>
    </nc>
    <odxf>
      <font>
        <sz val="10"/>
        <color auto="1"/>
      </font>
    </odxf>
    <ndxf>
      <font>
        <sz val="10"/>
        <color auto="1"/>
      </font>
    </ndxf>
  </rcc>
  <rcc rId="16469" sId="3" odxf="1" dxf="1">
    <nc r="S297">
      <v>1.6</v>
    </nc>
    <odxf>
      <font>
        <sz val="10"/>
        <color auto="1"/>
      </font>
    </odxf>
    <ndxf>
      <font>
        <sz val="10"/>
        <color auto="1"/>
      </font>
    </ndxf>
  </rcc>
  <rcc rId="16470" sId="3" odxf="1" dxf="1">
    <nc r="T297">
      <v>0.5</v>
    </nc>
    <odxf>
      <font>
        <sz val="10"/>
        <color auto="1"/>
      </font>
    </odxf>
    <ndxf>
      <font>
        <sz val="10"/>
        <color auto="1"/>
      </font>
    </ndxf>
  </rcc>
  <rcc rId="16471" sId="3" odxf="1" dxf="1">
    <nc r="U297">
      <v>-0.1</v>
    </nc>
    <odxf>
      <font>
        <sz val="10"/>
        <color auto="1"/>
      </font>
    </odxf>
    <ndxf>
      <font>
        <sz val="10"/>
        <color auto="1"/>
      </font>
    </ndxf>
  </rcc>
  <rcc rId="16472" sId="3" odxf="1" dxf="1">
    <nc r="V297">
      <v>1.5</v>
    </nc>
    <odxf>
      <font>
        <sz val="10"/>
        <color auto="1"/>
      </font>
    </odxf>
    <ndxf>
      <font>
        <sz val="10"/>
        <color auto="1"/>
      </font>
    </ndxf>
  </rcc>
  <rcc rId="16473" sId="3" odxf="1" dxf="1">
    <nc r="W297">
      <v>0.5</v>
    </nc>
    <odxf>
      <font>
        <sz val="10"/>
        <color auto="1"/>
      </font>
    </odxf>
    <ndxf>
      <font>
        <sz val="10"/>
        <color auto="1"/>
      </font>
    </ndxf>
  </rcc>
  <rcc rId="16474" sId="3" odxf="1" dxf="1">
    <nc r="X297">
      <v>-2.2000000000000002</v>
    </nc>
    <odxf>
      <font>
        <sz val="10"/>
        <color auto="1"/>
      </font>
    </odxf>
    <ndxf>
      <font>
        <sz val="10"/>
        <color auto="1"/>
      </font>
    </ndxf>
  </rcc>
  <rcc rId="16475" sId="3" odxf="1" dxf="1">
    <nc r="Y297">
      <v>-2</v>
    </nc>
    <odxf>
      <font>
        <sz val="10"/>
        <color auto="1"/>
      </font>
    </odxf>
    <ndxf>
      <font>
        <sz val="10"/>
        <color auto="1"/>
      </font>
    </ndxf>
  </rcc>
  <rcc rId="16476" sId="3" odxf="1" dxf="1">
    <nc r="Z297">
      <v>-2.7</v>
    </nc>
    <odxf>
      <font>
        <sz val="10"/>
        <color auto="1"/>
      </font>
    </odxf>
    <ndxf>
      <font>
        <sz val="10"/>
        <color auto="1"/>
      </font>
    </ndxf>
  </rcc>
  <rcc rId="16477" sId="3" odxf="1" dxf="1">
    <nc r="AA297">
      <v>-0.9</v>
    </nc>
    <odxf>
      <font>
        <sz val="10"/>
        <color auto="1"/>
      </font>
    </odxf>
    <ndxf>
      <font>
        <sz val="10"/>
        <color auto="1"/>
      </font>
    </ndxf>
  </rcc>
  <rcc rId="16478" sId="3" odxf="1" dxf="1">
    <nc r="AB297">
      <v>1.1000000000000001</v>
    </nc>
    <odxf>
      <font>
        <sz val="10"/>
        <color auto="1"/>
      </font>
    </odxf>
    <ndxf>
      <font>
        <sz val="10"/>
        <color auto="1"/>
      </font>
    </ndxf>
  </rcc>
  <rcc rId="16479" sId="3" odxf="1" dxf="1">
    <nc r="AC297">
      <v>0.6</v>
    </nc>
    <odxf>
      <font>
        <sz val="10"/>
        <color auto="1"/>
      </font>
    </odxf>
    <ndxf>
      <font>
        <sz val="10"/>
        <color auto="1"/>
      </font>
    </ndxf>
  </rcc>
  <rcc rId="16480" sId="3" odxf="1" dxf="1">
    <nc r="AD297">
      <v>2.5</v>
    </nc>
    <odxf>
      <font>
        <sz val="10"/>
        <color auto="1"/>
      </font>
    </odxf>
    <ndxf>
      <font>
        <sz val="10"/>
        <color auto="1"/>
      </font>
    </ndxf>
  </rcc>
  <rcc rId="16481" sId="3" odxf="1" dxf="1">
    <nc r="AE297">
      <v>-0.1</v>
    </nc>
    <odxf>
      <font>
        <sz val="10"/>
        <color auto="1"/>
      </font>
    </odxf>
    <ndxf>
      <font>
        <sz val="10"/>
        <color auto="1"/>
      </font>
    </ndxf>
  </rcc>
  <rcc rId="16482" sId="3" odxf="1" dxf="1">
    <nc r="AF297">
      <v>1.5</v>
    </nc>
    <odxf>
      <font>
        <sz val="10"/>
        <color auto="1"/>
      </font>
    </odxf>
    <ndxf>
      <font>
        <sz val="10"/>
        <color auto="1"/>
      </font>
    </ndxf>
  </rcc>
  <rcc rId="16483" sId="3" odxf="1" dxf="1">
    <nc r="AG297">
      <v>1</v>
    </nc>
    <odxf>
      <font>
        <sz val="10"/>
        <color auto="1"/>
      </font>
    </odxf>
    <ndxf>
      <font>
        <sz val="10"/>
        <color auto="1"/>
      </font>
    </ndxf>
  </rcc>
  <rcc rId="16484" sId="3" odxf="1" dxf="1">
    <nc r="AH297">
      <v>-1.2</v>
    </nc>
    <odxf>
      <font>
        <sz val="10"/>
        <color auto="1"/>
      </font>
    </odxf>
    <ndxf>
      <font>
        <sz val="10"/>
        <color auto="1"/>
      </font>
    </ndxf>
  </rcc>
  <rcc rId="16485" sId="3" odxf="1" dxf="1">
    <nc r="AI297">
      <v>-3.2</v>
    </nc>
    <odxf>
      <font>
        <sz val="10"/>
        <color auto="1"/>
      </font>
    </odxf>
    <ndxf>
      <font>
        <sz val="10"/>
        <color auto="1"/>
      </font>
    </ndxf>
  </rcc>
  <rcc rId="16486" sId="3" odxf="1" dxf="1">
    <nc r="AJ297">
      <v>-1.6</v>
    </nc>
    <odxf>
      <font>
        <sz val="10"/>
        <color auto="1"/>
      </font>
    </odxf>
    <ndxf>
      <font>
        <sz val="10"/>
        <color auto="1"/>
      </font>
    </ndxf>
  </rcc>
  <rcc rId="16487" sId="3" odxf="1" dxf="1">
    <nc r="AK297">
      <v>-1.6</v>
    </nc>
    <odxf>
      <font>
        <sz val="10"/>
        <color auto="1"/>
      </font>
    </odxf>
    <ndxf>
      <font>
        <sz val="10"/>
        <color auto="1"/>
      </font>
    </ndxf>
  </rcc>
  <rcc rId="16488" sId="3" odxf="1" dxf="1">
    <nc r="AL297">
      <v>4.9000000000000004</v>
    </nc>
    <odxf>
      <font>
        <sz val="10"/>
        <color auto="1"/>
      </font>
    </odxf>
    <ndxf>
      <font>
        <sz val="10"/>
        <color auto="1"/>
      </font>
    </ndxf>
  </rcc>
  <rcc rId="16489" sId="3" odxf="1" dxf="1">
    <nc r="AM297">
      <v>3</v>
    </nc>
    <odxf>
      <font>
        <sz val="10"/>
        <color auto="1"/>
      </font>
    </odxf>
    <ndxf>
      <font>
        <sz val="10"/>
        <color auto="1"/>
      </font>
    </ndxf>
  </rcc>
  <rcc rId="16490" sId="3" odxf="1" dxf="1">
    <nc r="AN297">
      <v>2.6</v>
    </nc>
    <odxf>
      <font>
        <sz val="10"/>
        <color auto="1"/>
      </font>
    </odxf>
    <ndxf>
      <font>
        <sz val="10"/>
        <color auto="1"/>
      </font>
    </ndxf>
  </rcc>
  <rcc rId="16491" sId="3" odxf="1" dxf="1">
    <nc r="AO297">
      <v>2.1</v>
    </nc>
    <odxf>
      <font>
        <sz val="10"/>
        <color auto="1"/>
      </font>
    </odxf>
    <ndxf>
      <font>
        <sz val="10"/>
        <color auto="1"/>
      </font>
    </ndxf>
  </rcc>
  <rcc rId="16492" sId="3" odxf="1" dxf="1">
    <nc r="AP297">
      <v>1.9</v>
    </nc>
    <odxf>
      <font>
        <sz val="10"/>
        <color auto="1"/>
      </font>
    </odxf>
    <ndxf>
      <font>
        <sz val="10"/>
        <color auto="1"/>
      </font>
    </ndxf>
  </rcc>
  <rcc rId="16493" sId="3" odxf="1" dxf="1">
    <nc r="AQ297">
      <v>1.8</v>
    </nc>
    <odxf>
      <font>
        <sz val="10"/>
        <color auto="1"/>
      </font>
    </odxf>
    <ndxf>
      <font>
        <sz val="10"/>
        <color auto="1"/>
      </font>
    </ndxf>
  </rcc>
  <rcc rId="16494" sId="3" odxf="1" dxf="1">
    <nc r="AR297">
      <v>0.9</v>
    </nc>
    <odxf>
      <font>
        <sz val="10"/>
        <color auto="1"/>
      </font>
    </odxf>
    <ndxf>
      <font>
        <sz val="10"/>
        <color auto="1"/>
      </font>
    </ndxf>
  </rcc>
  <rcc rId="16495" sId="3" odxf="1" dxf="1">
    <nc r="AS297">
      <v>0.2</v>
    </nc>
    <odxf>
      <font>
        <sz val="10"/>
        <color auto="1"/>
      </font>
    </odxf>
    <ndxf>
      <font>
        <sz val="10"/>
        <color auto="1"/>
      </font>
    </ndxf>
  </rcc>
  <rcc rId="16496" sId="3" odxf="1" dxf="1">
    <nc r="AT297">
      <v>-0.3</v>
    </nc>
    <odxf>
      <font>
        <sz val="10"/>
        <color auto="1"/>
      </font>
    </odxf>
    <ndxf>
      <font>
        <sz val="10"/>
        <color auto="1"/>
      </font>
    </ndxf>
  </rcc>
  <rcc rId="16497" sId="3" odxf="1" dxf="1">
    <nc r="AU297">
      <v>0.9</v>
    </nc>
    <odxf>
      <font>
        <sz val="10"/>
        <color auto="1"/>
      </font>
    </odxf>
    <ndxf>
      <font>
        <sz val="10"/>
        <color auto="1"/>
      </font>
    </ndxf>
  </rcc>
  <rcc rId="16498" sId="3" odxf="1" dxf="1">
    <nc r="AV297">
      <v>0.6</v>
    </nc>
    <odxf>
      <font>
        <sz val="10"/>
        <color auto="1"/>
      </font>
    </odxf>
    <ndxf>
      <font>
        <sz val="10"/>
        <color auto="1"/>
      </font>
    </ndxf>
  </rcc>
  <rcc rId="16499" sId="3" odxf="1" dxf="1">
    <nc r="AW297">
      <v>0.4</v>
    </nc>
    <odxf>
      <font>
        <sz val="10"/>
        <color auto="1"/>
      </font>
    </odxf>
    <ndxf>
      <font>
        <sz val="10"/>
        <color auto="1"/>
      </font>
    </ndxf>
  </rcc>
  <rcc rId="16500" sId="3" odxf="1" dxf="1">
    <nc r="AX297">
      <v>0.6</v>
    </nc>
    <odxf>
      <font>
        <sz val="10"/>
        <color auto="1"/>
      </font>
    </odxf>
    <ndxf>
      <font>
        <sz val="10"/>
        <color auto="1"/>
      </font>
    </ndxf>
  </rcc>
  <rcc rId="16501" sId="3" odxf="1" dxf="1">
    <nc r="AY297">
      <v>1.6</v>
    </nc>
    <odxf>
      <font>
        <sz val="10"/>
        <color auto="1"/>
      </font>
    </odxf>
    <ndxf>
      <font>
        <sz val="10"/>
        <color auto="1"/>
      </font>
    </ndxf>
  </rcc>
  <rcc rId="16502" sId="3" odxf="1" dxf="1">
    <nc r="AZ297">
      <v>2.2999999999999998</v>
    </nc>
    <odxf>
      <font>
        <sz val="10"/>
        <color auto="1"/>
      </font>
    </odxf>
    <ndxf>
      <font>
        <sz val="10"/>
        <color auto="1"/>
      </font>
    </ndxf>
  </rcc>
  <rcc rId="16503" sId="3" odxf="1" dxf="1">
    <nc r="BA2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504" sId="3" odxf="1" dxf="1">
    <nc r="BB297">
      <v>3</v>
    </nc>
    <odxf>
      <font>
        <sz val="10"/>
        <color auto="1"/>
      </font>
    </odxf>
    <ndxf>
      <font>
        <sz val="10"/>
        <color auto="1"/>
      </font>
    </ndxf>
  </rcc>
  <rcc rId="16505" sId="3" odxf="1" dxf="1">
    <nc r="BC2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506" sId="3" odxf="1" dxf="1">
    <nc r="BD297">
      <v>1.7</v>
    </nc>
    <odxf>
      <font>
        <sz val="10"/>
        <color auto="1"/>
      </font>
    </odxf>
    <ndxf>
      <font>
        <sz val="10"/>
        <color auto="1"/>
      </font>
    </ndxf>
  </rcc>
  <rcc rId="16507" sId="3" odxf="1" dxf="1">
    <nc r="BE2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508" sId="3" odxf="1" dxf="1">
    <nc r="BF297">
      <v>11.6</v>
    </nc>
    <odxf>
      <font>
        <sz val="10"/>
        <color auto="1"/>
      </font>
    </odxf>
    <ndxf>
      <font>
        <sz val="10"/>
        <color auto="1"/>
      </font>
    </ndxf>
  </rcc>
  <rcc rId="16509" sId="3" odxf="1" dxf="1">
    <nc r="BG297">
      <v>41.5</v>
    </nc>
    <odxf>
      <font>
        <sz val="10"/>
        <color auto="1"/>
      </font>
    </odxf>
    <ndxf>
      <font>
        <sz val="10"/>
        <color auto="1"/>
      </font>
    </ndxf>
  </rcc>
  <rcc rId="16510" sId="3" odxf="1" dxf="1">
    <nc r="BH297">
      <v>0</v>
    </nc>
    <odxf>
      <font>
        <sz val="10"/>
        <color auto="1"/>
      </font>
    </odxf>
    <ndxf>
      <font>
        <sz val="10"/>
        <color auto="1"/>
      </font>
    </ndxf>
  </rcc>
  <rfmt sheetId="3" sqref="A297:XFD297" start="0" length="0">
    <dxf>
      <alignment vertical="center" wrapText="1"/>
    </dxf>
  </rfmt>
  <rfmt sheetId="3" sqref="A298" start="0" length="0">
    <dxf>
      <font>
        <sz val="10"/>
        <color auto="1"/>
      </font>
    </dxf>
  </rfmt>
  <rcc rId="16511" sId="3" odxf="1" dxf="1">
    <oc r="B298" t="inlineStr">
      <is>
        <t>Ninh Thuận</t>
      </is>
    </oc>
    <nc r="B298" t="inlineStr">
      <is>
        <t>Lâm Đồng</t>
      </is>
    </nc>
    <odxf>
      <font>
        <sz val="10"/>
        <color auto="1"/>
      </font>
    </odxf>
    <ndxf>
      <font>
        <sz val="10"/>
        <color auto="1"/>
      </font>
    </ndxf>
  </rcc>
  <rfmt sheetId="3" sqref="C298" start="0" length="0">
    <dxf>
      <font>
        <sz val="10"/>
        <color auto="1"/>
      </font>
    </dxf>
  </rfmt>
  <rfmt sheetId="3" sqref="D298" start="0" length="0">
    <dxf>
      <font>
        <sz val="10"/>
        <color auto="1"/>
      </font>
    </dxf>
  </rfmt>
  <rcc rId="16512" sId="3" odxf="1" dxf="1">
    <oc r="E298" t="inlineStr">
      <is>
        <t>NMĐG CHÍNH THẮNG</t>
      </is>
    </oc>
    <nc r="E298" t="inlineStr">
      <is>
        <t>NMĐG CẦU ĐẤT</t>
      </is>
    </nc>
    <odxf>
      <font>
        <sz val="10"/>
        <color auto="1"/>
      </font>
    </odxf>
    <ndxf>
      <font>
        <sz val="10"/>
        <color auto="1"/>
      </font>
    </ndxf>
  </rcc>
  <rfmt sheetId="3" sqref="F298" start="0" length="0">
    <dxf>
      <font>
        <sz val="10"/>
        <color auto="1"/>
      </font>
    </dxf>
  </rfmt>
  <rcc rId="16513" sId="3" odxf="1" dxf="1">
    <nc r="G29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514" sId="3" odxf="1" dxf="1">
    <nc r="H298">
      <v>5</v>
    </nc>
    <odxf>
      <font>
        <sz val="10"/>
        <color auto="1"/>
      </font>
    </odxf>
    <ndxf>
      <font>
        <sz val="10"/>
        <color auto="1"/>
      </font>
    </ndxf>
  </rcc>
  <rfmt sheetId="3" sqref="I298" start="0" length="0">
    <dxf>
      <font>
        <sz val="10"/>
        <color auto="1"/>
      </font>
    </dxf>
  </rfmt>
  <rcc rId="16515" sId="3" odxf="1" dxf="1">
    <nc r="J298">
      <v>0.1</v>
    </nc>
    <odxf>
      <font>
        <sz val="10"/>
        <color auto="1"/>
      </font>
    </odxf>
    <ndxf>
      <font>
        <sz val="10"/>
        <color auto="1"/>
      </font>
    </ndxf>
  </rcc>
  <rcc rId="16516" sId="3" odxf="1" dxf="1">
    <nc r="K298">
      <v>0.1</v>
    </nc>
    <odxf>
      <font>
        <sz val="10"/>
        <color auto="1"/>
      </font>
    </odxf>
    <ndxf>
      <font>
        <sz val="10"/>
        <color auto="1"/>
      </font>
    </ndxf>
  </rcc>
  <rcc rId="16517" sId="3" odxf="1" dxf="1">
    <nc r="L298">
      <v>0.4</v>
    </nc>
    <odxf>
      <font>
        <sz val="10"/>
        <color auto="1"/>
      </font>
    </odxf>
    <ndxf>
      <font>
        <sz val="10"/>
        <color auto="1"/>
      </font>
    </ndxf>
  </rcc>
  <rcc rId="16518" sId="3" odxf="1" dxf="1">
    <nc r="M298">
      <v>0</v>
    </nc>
    <odxf>
      <font>
        <sz val="10"/>
        <color auto="1"/>
      </font>
    </odxf>
    <ndxf>
      <font>
        <sz val="10"/>
        <color auto="1"/>
      </font>
    </ndxf>
  </rcc>
  <rcc rId="16519" sId="3" odxf="1" dxf="1">
    <nc r="N298">
      <v>0.3</v>
    </nc>
    <odxf>
      <font>
        <sz val="10"/>
        <color auto="1"/>
      </font>
    </odxf>
    <ndxf>
      <font>
        <sz val="10"/>
        <color auto="1"/>
      </font>
    </ndxf>
  </rcc>
  <rcc rId="16520" sId="3" odxf="1" dxf="1">
    <nc r="O298">
      <v>0.1</v>
    </nc>
    <odxf>
      <font>
        <sz val="10"/>
        <color auto="1"/>
      </font>
    </odxf>
    <ndxf>
      <font>
        <sz val="10"/>
        <color auto="1"/>
      </font>
    </ndxf>
  </rcc>
  <rcc rId="16521" sId="3" odxf="1" dxf="1">
    <nc r="P298">
      <v>0.1</v>
    </nc>
    <odxf>
      <font>
        <sz val="10"/>
        <color auto="1"/>
      </font>
    </odxf>
    <ndxf>
      <font>
        <sz val="10"/>
        <color auto="1"/>
      </font>
    </ndxf>
  </rcc>
  <rcc rId="16522" sId="3" odxf="1" dxf="1">
    <nc r="Q298">
      <v>0.1</v>
    </nc>
    <odxf>
      <font>
        <sz val="10"/>
        <color auto="1"/>
      </font>
    </odxf>
    <ndxf>
      <font>
        <sz val="10"/>
        <color auto="1"/>
      </font>
    </ndxf>
  </rcc>
  <rcc rId="16523" sId="3" odxf="1" dxf="1">
    <nc r="R298">
      <v>0.2</v>
    </nc>
    <odxf>
      <font>
        <sz val="10"/>
        <color auto="1"/>
      </font>
    </odxf>
    <ndxf>
      <font>
        <sz val="10"/>
        <color auto="1"/>
      </font>
    </ndxf>
  </rcc>
  <rcc rId="16524" sId="3" odxf="1" dxf="1">
    <nc r="S298">
      <v>0.3</v>
    </nc>
    <odxf>
      <font>
        <sz val="10"/>
        <color auto="1"/>
      </font>
    </odxf>
    <ndxf>
      <font>
        <sz val="10"/>
        <color auto="1"/>
      </font>
    </ndxf>
  </rcc>
  <rcc rId="16525" sId="3" odxf="1" dxf="1">
    <nc r="T298">
      <v>0.5</v>
    </nc>
    <odxf>
      <font>
        <sz val="10"/>
        <color auto="1"/>
      </font>
    </odxf>
    <ndxf>
      <font>
        <sz val="10"/>
        <color auto="1"/>
      </font>
    </ndxf>
  </rcc>
  <rcc rId="16526" sId="3" odxf="1" dxf="1">
    <nc r="U298">
      <v>0.5</v>
    </nc>
    <odxf>
      <font>
        <sz val="10"/>
        <color auto="1"/>
      </font>
    </odxf>
    <ndxf>
      <font>
        <sz val="10"/>
        <color auto="1"/>
      </font>
    </ndxf>
  </rcc>
  <rcc rId="16527" sId="3" odxf="1" dxf="1">
    <nc r="V298">
      <v>0.3</v>
    </nc>
    <odxf>
      <font>
        <sz val="10"/>
        <color auto="1"/>
      </font>
    </odxf>
    <ndxf>
      <font>
        <sz val="10"/>
        <color auto="1"/>
      </font>
    </ndxf>
  </rcc>
  <rcc rId="16528" sId="3" odxf="1" dxf="1">
    <nc r="W298">
      <v>0.5</v>
    </nc>
    <odxf>
      <font>
        <sz val="10"/>
        <color auto="1"/>
      </font>
    </odxf>
    <ndxf>
      <font>
        <sz val="10"/>
        <color auto="1"/>
      </font>
    </ndxf>
  </rcc>
  <rcc rId="16529" sId="3" odxf="1" dxf="1">
    <nc r="X298">
      <v>0.1</v>
    </nc>
    <odxf>
      <font>
        <sz val="10"/>
        <color auto="1"/>
      </font>
    </odxf>
    <ndxf>
      <font>
        <sz val="10"/>
        <color auto="1"/>
      </font>
    </ndxf>
  </rcc>
  <rcc rId="16530" sId="3" odxf="1" dxf="1">
    <nc r="Y298">
      <v>0.2</v>
    </nc>
    <odxf>
      <font>
        <sz val="10"/>
        <color auto="1"/>
      </font>
    </odxf>
    <ndxf>
      <font>
        <sz val="10"/>
        <color auto="1"/>
      </font>
    </ndxf>
  </rcc>
  <rcc rId="16531" sId="3" odxf="1" dxf="1">
    <nc r="Z298">
      <v>0.2</v>
    </nc>
    <odxf>
      <font>
        <sz val="10"/>
        <color auto="1"/>
      </font>
    </odxf>
    <ndxf>
      <font>
        <sz val="10"/>
        <color auto="1"/>
      </font>
    </ndxf>
  </rcc>
  <rcc rId="16532" sId="3" odxf="1" dxf="1">
    <nc r="AA298">
      <v>0.2</v>
    </nc>
    <odxf>
      <font>
        <sz val="10"/>
        <color auto="1"/>
      </font>
    </odxf>
    <ndxf>
      <font>
        <sz val="10"/>
        <color auto="1"/>
      </font>
    </ndxf>
  </rcc>
  <rcc rId="16533" sId="3" odxf="1" dxf="1">
    <nc r="AB298">
      <v>0.2</v>
    </nc>
    <odxf>
      <font>
        <sz val="10"/>
        <color auto="1"/>
      </font>
    </odxf>
    <ndxf>
      <font>
        <sz val="10"/>
        <color auto="1"/>
      </font>
    </ndxf>
  </rcc>
  <rcc rId="16534" sId="3" odxf="1" dxf="1">
    <nc r="AC298">
      <v>0.2</v>
    </nc>
    <odxf>
      <font>
        <sz val="10"/>
        <color auto="1"/>
      </font>
    </odxf>
    <ndxf>
      <font>
        <sz val="10"/>
        <color auto="1"/>
      </font>
    </ndxf>
  </rcc>
  <rcc rId="16535" sId="3" odxf="1" dxf="1">
    <nc r="AD298">
      <v>0.2</v>
    </nc>
    <odxf>
      <font>
        <sz val="10"/>
        <color auto="1"/>
      </font>
    </odxf>
    <ndxf>
      <font>
        <sz val="10"/>
        <color auto="1"/>
      </font>
    </ndxf>
  </rcc>
  <rcc rId="16536" sId="3" odxf="1" dxf="1">
    <nc r="AE298">
      <v>0.2</v>
    </nc>
    <odxf>
      <font>
        <sz val="10"/>
        <color auto="1"/>
      </font>
    </odxf>
    <ndxf>
      <font>
        <sz val="10"/>
        <color auto="1"/>
      </font>
    </ndxf>
  </rcc>
  <rcc rId="16537" sId="3" odxf="1" dxf="1">
    <nc r="AF298">
      <v>0.2</v>
    </nc>
    <odxf>
      <font>
        <sz val="10"/>
        <color auto="1"/>
      </font>
    </odxf>
    <ndxf>
      <font>
        <sz val="10"/>
        <color auto="1"/>
      </font>
    </ndxf>
  </rcc>
  <rcc rId="16538" sId="3" odxf="1" dxf="1">
    <nc r="AG298">
      <v>0.2</v>
    </nc>
    <odxf>
      <font>
        <sz val="10"/>
        <color auto="1"/>
      </font>
    </odxf>
    <ndxf>
      <font>
        <sz val="10"/>
        <color auto="1"/>
      </font>
    </ndxf>
  </rcc>
  <rcc rId="16539" sId="3" odxf="1" dxf="1">
    <nc r="AH298">
      <v>0.2</v>
    </nc>
    <odxf>
      <font>
        <sz val="10"/>
        <color auto="1"/>
      </font>
    </odxf>
    <ndxf>
      <font>
        <sz val="10"/>
        <color auto="1"/>
      </font>
    </ndxf>
  </rcc>
  <rcc rId="16540" sId="3" odxf="1" dxf="1">
    <nc r="AI298">
      <v>0.2</v>
    </nc>
    <odxf>
      <font>
        <sz val="10"/>
        <color auto="1"/>
      </font>
    </odxf>
    <ndxf>
      <font>
        <sz val="10"/>
        <color auto="1"/>
      </font>
    </ndxf>
  </rcc>
  <rcc rId="16541" sId="3" odxf="1" dxf="1">
    <nc r="AJ298">
      <v>0.2</v>
    </nc>
    <odxf>
      <font>
        <sz val="10"/>
        <color auto="1"/>
      </font>
    </odxf>
    <ndxf>
      <font>
        <sz val="10"/>
        <color auto="1"/>
      </font>
    </ndxf>
  </rcc>
  <rcc rId="16542" sId="3" odxf="1" dxf="1">
    <nc r="AK298">
      <v>0.2</v>
    </nc>
    <odxf>
      <font>
        <sz val="10"/>
        <color auto="1"/>
      </font>
    </odxf>
    <ndxf>
      <font>
        <sz val="10"/>
        <color auto="1"/>
      </font>
    </ndxf>
  </rcc>
  <rcc rId="16543" sId="3" odxf="1" dxf="1">
    <nc r="AL298">
      <v>0.2</v>
    </nc>
    <odxf>
      <font>
        <sz val="10"/>
        <color auto="1"/>
      </font>
    </odxf>
    <ndxf>
      <font>
        <sz val="10"/>
        <color auto="1"/>
      </font>
    </ndxf>
  </rcc>
  <rcc rId="16544" sId="3" odxf="1" dxf="1">
    <nc r="AM298">
      <v>0.2</v>
    </nc>
    <odxf>
      <font>
        <sz val="10"/>
        <color auto="1"/>
      </font>
    </odxf>
    <ndxf>
      <font>
        <sz val="10"/>
        <color auto="1"/>
      </font>
    </ndxf>
  </rcc>
  <rcc rId="16545" sId="3" odxf="1" dxf="1">
    <nc r="AN298">
      <v>0.2</v>
    </nc>
    <odxf>
      <font>
        <sz val="10"/>
        <color auto="1"/>
      </font>
    </odxf>
    <ndxf>
      <font>
        <sz val="10"/>
        <color auto="1"/>
      </font>
    </ndxf>
  </rcc>
  <rcc rId="16546" sId="3" odxf="1" dxf="1">
    <nc r="AO298">
      <v>0.2</v>
    </nc>
    <odxf>
      <font>
        <sz val="10"/>
        <color auto="1"/>
      </font>
    </odxf>
    <ndxf>
      <font>
        <sz val="10"/>
        <color auto="1"/>
      </font>
    </ndxf>
  </rcc>
  <rcc rId="16547" sId="3" odxf="1" dxf="1">
    <nc r="AP298">
      <v>0.2</v>
    </nc>
    <odxf>
      <font>
        <sz val="10"/>
        <color auto="1"/>
      </font>
    </odxf>
    <ndxf>
      <font>
        <sz val="10"/>
        <color auto="1"/>
      </font>
    </ndxf>
  </rcc>
  <rcc rId="16548" sId="3" odxf="1" dxf="1">
    <nc r="AQ298">
      <v>0.2</v>
    </nc>
    <odxf>
      <font>
        <sz val="10"/>
        <color auto="1"/>
      </font>
    </odxf>
    <ndxf>
      <font>
        <sz val="10"/>
        <color auto="1"/>
      </font>
    </ndxf>
  </rcc>
  <rcc rId="16549" sId="3" odxf="1" dxf="1">
    <nc r="AR298">
      <v>0.2</v>
    </nc>
    <odxf>
      <font>
        <sz val="10"/>
        <color auto="1"/>
      </font>
    </odxf>
    <ndxf>
      <font>
        <sz val="10"/>
        <color auto="1"/>
      </font>
    </ndxf>
  </rcc>
  <rcc rId="16550" sId="3" odxf="1" dxf="1">
    <nc r="AS298">
      <v>0.2</v>
    </nc>
    <odxf>
      <font>
        <sz val="10"/>
        <color auto="1"/>
      </font>
    </odxf>
    <ndxf>
      <font>
        <sz val="10"/>
        <color auto="1"/>
      </font>
    </ndxf>
  </rcc>
  <rcc rId="16551" sId="3" odxf="1" dxf="1">
    <nc r="AT298">
      <v>0.2</v>
    </nc>
    <odxf>
      <font>
        <sz val="10"/>
        <color auto="1"/>
      </font>
    </odxf>
    <ndxf>
      <font>
        <sz val="10"/>
        <color auto="1"/>
      </font>
    </ndxf>
  </rcc>
  <rcc rId="16552" sId="3" odxf="1" dxf="1">
    <nc r="AU298">
      <v>0.2</v>
    </nc>
    <odxf>
      <font>
        <sz val="10"/>
        <color auto="1"/>
      </font>
    </odxf>
    <ndxf>
      <font>
        <sz val="10"/>
        <color auto="1"/>
      </font>
    </ndxf>
  </rcc>
  <rcc rId="16553" sId="3" odxf="1" dxf="1">
    <nc r="AV298">
      <v>0.2</v>
    </nc>
    <odxf>
      <font>
        <sz val="10"/>
        <color auto="1"/>
      </font>
    </odxf>
    <ndxf>
      <font>
        <sz val="10"/>
        <color auto="1"/>
      </font>
    </ndxf>
  </rcc>
  <rcc rId="16554" sId="3" odxf="1" dxf="1">
    <nc r="AW298">
      <v>0.2</v>
    </nc>
    <odxf>
      <font>
        <sz val="10"/>
        <color auto="1"/>
      </font>
    </odxf>
    <ndxf>
      <font>
        <sz val="10"/>
        <color auto="1"/>
      </font>
    </ndxf>
  </rcc>
  <rcc rId="16555" sId="3" odxf="1" dxf="1">
    <nc r="AX298">
      <v>0.2</v>
    </nc>
    <odxf>
      <font>
        <sz val="10"/>
        <color auto="1"/>
      </font>
    </odxf>
    <ndxf>
      <font>
        <sz val="10"/>
        <color auto="1"/>
      </font>
    </ndxf>
  </rcc>
  <rcc rId="16556" sId="3" odxf="1" dxf="1">
    <nc r="AY298">
      <v>0.2</v>
    </nc>
    <odxf>
      <font>
        <sz val="10"/>
        <color auto="1"/>
      </font>
    </odxf>
    <ndxf>
      <font>
        <sz val="10"/>
        <color auto="1"/>
      </font>
    </ndxf>
  </rcc>
  <rcc rId="16557" sId="3" odxf="1" dxf="1">
    <nc r="AZ298">
      <v>0.2</v>
    </nc>
    <odxf>
      <font>
        <sz val="10"/>
        <color auto="1"/>
      </font>
    </odxf>
    <ndxf>
      <font>
        <sz val="10"/>
        <color auto="1"/>
      </font>
    </ndxf>
  </rcc>
  <rcc rId="16558" sId="3" odxf="1" dxf="1">
    <nc r="BA2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559" sId="3" odxf="1" dxf="1">
    <nc r="BB298">
      <v>0.1</v>
    </nc>
    <odxf>
      <font>
        <sz val="10"/>
        <color auto="1"/>
      </font>
    </odxf>
    <ndxf>
      <font>
        <sz val="10"/>
        <color auto="1"/>
      </font>
    </ndxf>
  </rcc>
  <rcc rId="16560" sId="3" odxf="1" dxf="1">
    <nc r="BC2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561" sId="3" odxf="1" dxf="1">
    <nc r="BD298">
      <v>0.2</v>
    </nc>
    <odxf>
      <font>
        <sz val="10"/>
        <color auto="1"/>
      </font>
    </odxf>
    <ndxf>
      <font>
        <sz val="10"/>
        <color auto="1"/>
      </font>
    </ndxf>
  </rcc>
  <rcc rId="16562" sId="3" odxf="1" dxf="1">
    <nc r="BE2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563" sId="3" odxf="1" dxf="1">
    <nc r="BF298">
      <v>0.2</v>
    </nc>
    <odxf>
      <font>
        <sz val="10"/>
        <color auto="1"/>
      </font>
    </odxf>
    <ndxf>
      <font>
        <sz val="10"/>
        <color auto="1"/>
      </font>
    </ndxf>
  </rcc>
  <rcc rId="16564" sId="3" odxf="1" dxf="1">
    <nc r="BG298">
      <v>0.7</v>
    </nc>
    <odxf>
      <font>
        <sz val="10"/>
        <color auto="1"/>
      </font>
    </odxf>
    <ndxf>
      <font>
        <sz val="10"/>
        <color auto="1"/>
      </font>
    </ndxf>
  </rcc>
  <rcc rId="16565" sId="3" odxf="1" dxf="1">
    <nc r="BH298">
      <v>0</v>
    </nc>
    <odxf>
      <font>
        <sz val="10"/>
        <color auto="1"/>
      </font>
    </odxf>
    <ndxf>
      <font>
        <sz val="10"/>
        <color auto="1"/>
      </font>
    </ndxf>
  </rcc>
  <rfmt sheetId="3" sqref="A298:XFD298" start="0" length="0">
    <dxf>
      <alignment vertical="center" wrapText="1"/>
    </dxf>
  </rfmt>
  <rfmt sheetId="3" sqref="A299" start="0" length="0">
    <dxf>
      <font>
        <sz val="10"/>
        <color auto="1"/>
      </font>
    </dxf>
  </rfmt>
  <rcc rId="16566" sId="3" odxf="1" dxf="1">
    <oc r="B299" t="inlineStr">
      <is>
        <t>Ninh Thuận</t>
      </is>
    </oc>
    <nc r="B299" t="inlineStr">
      <is>
        <t>Lâm Đồng</t>
      </is>
    </nc>
    <odxf>
      <font>
        <sz val="10"/>
        <color auto="1"/>
      </font>
    </odxf>
    <ndxf>
      <font>
        <sz val="10"/>
        <color auto="1"/>
      </font>
    </ndxf>
  </rcc>
  <rfmt sheetId="3" sqref="C299" start="0" length="0">
    <dxf>
      <font>
        <sz val="10"/>
        <color auto="1"/>
      </font>
    </dxf>
  </rfmt>
  <rfmt sheetId="3" sqref="D299" start="0" length="0">
    <dxf>
      <font>
        <sz val="10"/>
        <color auto="1"/>
      </font>
    </dxf>
  </rfmt>
  <rcc rId="16567" sId="3" odxf="1" dxf="1">
    <oc r="E299" t="inlineStr">
      <is>
        <t>NMĐG CHÍNH THẮNG</t>
      </is>
    </oc>
    <nc r="E299" t="inlineStr">
      <is>
        <t>NMĐG CẦU ĐẤT</t>
      </is>
    </nc>
    <odxf>
      <font>
        <sz val="10"/>
        <color auto="1"/>
      </font>
    </odxf>
    <ndxf>
      <font>
        <sz val="10"/>
        <color auto="1"/>
      </font>
    </ndxf>
  </rcc>
  <rfmt sheetId="3" sqref="F299" start="0" length="0">
    <dxf>
      <font>
        <sz val="10"/>
        <color auto="1"/>
      </font>
    </dxf>
  </rfmt>
  <rcc rId="16568" sId="3" odxf="1" dxf="1">
    <nc r="G29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569" sId="3" odxf="1" dxf="1">
    <nc r="H299">
      <v>5</v>
    </nc>
    <odxf>
      <font>
        <sz val="10"/>
        <color auto="1"/>
      </font>
    </odxf>
    <ndxf>
      <font>
        <sz val="10"/>
        <color auto="1"/>
      </font>
    </ndxf>
  </rcc>
  <rfmt sheetId="3" sqref="I299" start="0" length="0">
    <dxf>
      <font>
        <sz val="10"/>
        <color auto="1"/>
      </font>
    </dxf>
  </rfmt>
  <rcc rId="16570" sId="3" odxf="1" dxf="1">
    <nc r="J299">
      <v>2.2999999999999998</v>
    </nc>
    <odxf>
      <font>
        <sz val="10"/>
        <color auto="1"/>
      </font>
    </odxf>
    <ndxf>
      <font>
        <sz val="10"/>
        <color auto="1"/>
      </font>
    </ndxf>
  </rcc>
  <rcc rId="16571" sId="3" odxf="1" dxf="1">
    <nc r="K299">
      <v>2.2999999999999998</v>
    </nc>
    <odxf>
      <font>
        <sz val="10"/>
        <color auto="1"/>
      </font>
    </odxf>
    <ndxf>
      <font>
        <sz val="10"/>
        <color auto="1"/>
      </font>
    </ndxf>
  </rcc>
  <rcc rId="16572" sId="3" odxf="1" dxf="1">
    <nc r="L299">
      <v>2.2999999999999998</v>
    </nc>
    <odxf>
      <font>
        <sz val="10"/>
        <color auto="1"/>
      </font>
    </odxf>
    <ndxf>
      <font>
        <sz val="10"/>
        <color auto="1"/>
      </font>
    </ndxf>
  </rcc>
  <rcc rId="16573" sId="3" odxf="1" dxf="1">
    <nc r="M299">
      <v>2.2999999999999998</v>
    </nc>
    <odxf>
      <font>
        <sz val="10"/>
        <color auto="1"/>
      </font>
    </odxf>
    <ndxf>
      <font>
        <sz val="10"/>
        <color auto="1"/>
      </font>
    </ndxf>
  </rcc>
  <rcc rId="16574" sId="3" odxf="1" dxf="1">
    <nc r="N299">
      <v>1</v>
    </nc>
    <odxf>
      <font>
        <sz val="10"/>
        <color auto="1"/>
      </font>
    </odxf>
    <ndxf>
      <font>
        <sz val="10"/>
        <color auto="1"/>
      </font>
    </ndxf>
  </rcc>
  <rcc rId="16575" sId="3" odxf="1" dxf="1">
    <nc r="O299">
      <v>2.5</v>
    </nc>
    <odxf>
      <font>
        <sz val="10"/>
        <color auto="1"/>
      </font>
    </odxf>
    <ndxf>
      <font>
        <sz val="10"/>
        <color auto="1"/>
      </font>
    </ndxf>
  </rcc>
  <rcc rId="16576" sId="3" odxf="1" dxf="1">
    <nc r="P299">
      <v>2.5</v>
    </nc>
    <odxf>
      <font>
        <sz val="10"/>
        <color auto="1"/>
      </font>
    </odxf>
    <ndxf>
      <font>
        <sz val="10"/>
        <color auto="1"/>
      </font>
    </ndxf>
  </rcc>
  <rcc rId="16577" sId="3" odxf="1" dxf="1">
    <nc r="Q299">
      <v>2.4</v>
    </nc>
    <odxf>
      <font>
        <sz val="10"/>
        <color auto="1"/>
      </font>
    </odxf>
    <ndxf>
      <font>
        <sz val="10"/>
        <color auto="1"/>
      </font>
    </ndxf>
  </rcc>
  <rcc rId="16578" sId="3" odxf="1" dxf="1">
    <nc r="R299">
      <v>2.4</v>
    </nc>
    <odxf>
      <font>
        <sz val="10"/>
        <color auto="1"/>
      </font>
    </odxf>
    <ndxf>
      <font>
        <sz val="10"/>
        <color auto="1"/>
      </font>
    </ndxf>
  </rcc>
  <rcc rId="16579" sId="3" odxf="1" dxf="1">
    <nc r="S299">
      <v>2.2999999999999998</v>
    </nc>
    <odxf>
      <font>
        <sz val="10"/>
        <color auto="1"/>
      </font>
    </odxf>
    <ndxf>
      <font>
        <sz val="10"/>
        <color auto="1"/>
      </font>
    </ndxf>
  </rcc>
  <rcc rId="16580" sId="3" odxf="1" dxf="1">
    <nc r="T299">
      <v>1.9</v>
    </nc>
    <odxf>
      <font>
        <sz val="10"/>
        <color auto="1"/>
      </font>
    </odxf>
    <ndxf>
      <font>
        <sz val="10"/>
        <color auto="1"/>
      </font>
    </ndxf>
  </rcc>
  <rcc rId="16581" sId="3" odxf="1" dxf="1">
    <nc r="U299">
      <v>0.9</v>
    </nc>
    <odxf>
      <font>
        <sz val="10"/>
        <color auto="1"/>
      </font>
    </odxf>
    <ndxf>
      <font>
        <sz val="10"/>
        <color auto="1"/>
      </font>
    </ndxf>
  </rcc>
  <rcc rId="16582" sId="3" odxf="1" dxf="1">
    <nc r="V299">
      <v>-0.3</v>
    </nc>
    <odxf>
      <font>
        <sz val="10"/>
        <color auto="1"/>
      </font>
    </odxf>
    <ndxf>
      <font>
        <sz val="10"/>
        <color auto="1"/>
      </font>
    </ndxf>
  </rcc>
  <rcc rId="16583" sId="3" odxf="1" dxf="1">
    <nc r="W299">
      <v>-0.9</v>
    </nc>
    <odxf>
      <font>
        <sz val="10"/>
        <color auto="1"/>
      </font>
    </odxf>
    <ndxf>
      <font>
        <sz val="10"/>
        <color auto="1"/>
      </font>
    </ndxf>
  </rcc>
  <rcc rId="16584" sId="3" odxf="1" dxf="1">
    <nc r="X299">
      <v>-1.5</v>
    </nc>
    <odxf>
      <font>
        <sz val="10"/>
        <color auto="1"/>
      </font>
    </odxf>
    <ndxf>
      <font>
        <sz val="10"/>
        <color auto="1"/>
      </font>
    </ndxf>
  </rcc>
  <rcc rId="16585" sId="3" odxf="1" dxf="1">
    <nc r="Y299">
      <v>-2.9</v>
    </nc>
    <odxf>
      <font>
        <sz val="10"/>
        <color auto="1"/>
      </font>
    </odxf>
    <ndxf>
      <font>
        <sz val="10"/>
        <color auto="1"/>
      </font>
    </ndxf>
  </rcc>
  <rcc rId="16586" sId="3" odxf="1" dxf="1">
    <nc r="Z299">
      <v>-1.6</v>
    </nc>
    <odxf>
      <font>
        <sz val="10"/>
        <color auto="1"/>
      </font>
    </odxf>
    <ndxf>
      <font>
        <sz val="10"/>
        <color auto="1"/>
      </font>
    </ndxf>
  </rcc>
  <rcc rId="16587" sId="3" odxf="1" dxf="1">
    <nc r="AA299">
      <v>-1.7</v>
    </nc>
    <odxf>
      <font>
        <sz val="10"/>
        <color auto="1"/>
      </font>
    </odxf>
    <ndxf>
      <font>
        <sz val="10"/>
        <color auto="1"/>
      </font>
    </ndxf>
  </rcc>
  <rcc rId="16588" sId="3" odxf="1" dxf="1">
    <nc r="AB299">
      <v>-0.3</v>
    </nc>
    <odxf>
      <font>
        <sz val="10"/>
        <color auto="1"/>
      </font>
    </odxf>
    <ndxf>
      <font>
        <sz val="10"/>
        <color auto="1"/>
      </font>
    </ndxf>
  </rcc>
  <rcc rId="16589" sId="3" odxf="1" dxf="1">
    <nc r="AC299">
      <v>-0.4</v>
    </nc>
    <odxf>
      <font>
        <sz val="10"/>
        <color auto="1"/>
      </font>
    </odxf>
    <ndxf>
      <font>
        <sz val="10"/>
        <color auto="1"/>
      </font>
    </ndxf>
  </rcc>
  <rcc rId="16590" sId="3" odxf="1" dxf="1">
    <nc r="AD299">
      <v>-0.4</v>
    </nc>
    <odxf>
      <font>
        <sz val="10"/>
        <color auto="1"/>
      </font>
    </odxf>
    <ndxf>
      <font>
        <sz val="10"/>
        <color auto="1"/>
      </font>
    </ndxf>
  </rcc>
  <rcc rId="16591" sId="3" odxf="1" dxf="1">
    <nc r="AE299">
      <v>-1.7</v>
    </nc>
    <odxf>
      <font>
        <sz val="10"/>
        <color auto="1"/>
      </font>
    </odxf>
    <ndxf>
      <font>
        <sz val="10"/>
        <color auto="1"/>
      </font>
    </ndxf>
  </rcc>
  <rcc rId="16592" sId="3" odxf="1" dxf="1">
    <nc r="AF299">
      <v>-0.3</v>
    </nc>
    <odxf>
      <font>
        <sz val="10"/>
        <color auto="1"/>
      </font>
    </odxf>
    <ndxf>
      <font>
        <sz val="10"/>
        <color auto="1"/>
      </font>
    </ndxf>
  </rcc>
  <rcc rId="16593" sId="3" odxf="1" dxf="1">
    <nc r="AG299">
      <v>-0.3</v>
    </nc>
    <odxf>
      <font>
        <sz val="10"/>
        <color auto="1"/>
      </font>
    </odxf>
    <ndxf>
      <font>
        <sz val="10"/>
        <color auto="1"/>
      </font>
    </ndxf>
  </rcc>
  <rcc rId="16594" sId="3" odxf="1" dxf="1">
    <nc r="AH299">
      <v>-0.3</v>
    </nc>
    <odxf>
      <font>
        <sz val="10"/>
        <color auto="1"/>
      </font>
    </odxf>
    <ndxf>
      <font>
        <sz val="10"/>
        <color auto="1"/>
      </font>
    </ndxf>
  </rcc>
  <rcc rId="16595" sId="3" odxf="1" dxf="1">
    <nc r="AI299">
      <v>-0.4</v>
    </nc>
    <odxf>
      <font>
        <sz val="10"/>
        <color auto="1"/>
      </font>
    </odxf>
    <ndxf>
      <font>
        <sz val="10"/>
        <color auto="1"/>
      </font>
    </ndxf>
  </rcc>
  <rcc rId="16596" sId="3" odxf="1" dxf="1">
    <nc r="AJ299">
      <v>-0.4</v>
    </nc>
    <odxf>
      <font>
        <sz val="10"/>
        <color auto="1"/>
      </font>
    </odxf>
    <ndxf>
      <font>
        <sz val="10"/>
        <color auto="1"/>
      </font>
    </ndxf>
  </rcc>
  <rcc rId="16597" sId="3" odxf="1" dxf="1">
    <nc r="AK299">
      <v>-0.4</v>
    </nc>
    <odxf>
      <font>
        <sz val="10"/>
        <color auto="1"/>
      </font>
    </odxf>
    <ndxf>
      <font>
        <sz val="10"/>
        <color auto="1"/>
      </font>
    </ndxf>
  </rcc>
  <rcc rId="16598" sId="3" odxf="1" dxf="1">
    <nc r="AL299">
      <v>-0.4</v>
    </nc>
    <odxf>
      <font>
        <sz val="10"/>
        <color auto="1"/>
      </font>
    </odxf>
    <ndxf>
      <font>
        <sz val="10"/>
        <color auto="1"/>
      </font>
    </ndxf>
  </rcc>
  <rcc rId="16599" sId="3" odxf="1" dxf="1">
    <nc r="AM299">
      <v>-0.3</v>
    </nc>
    <odxf>
      <font>
        <sz val="10"/>
        <color auto="1"/>
      </font>
    </odxf>
    <ndxf>
      <font>
        <sz val="10"/>
        <color auto="1"/>
      </font>
    </ndxf>
  </rcc>
  <rcc rId="16600" sId="3" odxf="1" dxf="1">
    <nc r="AN299">
      <v>-0.4</v>
    </nc>
    <odxf>
      <font>
        <sz val="10"/>
        <color auto="1"/>
      </font>
    </odxf>
    <ndxf>
      <font>
        <sz val="10"/>
        <color auto="1"/>
      </font>
    </ndxf>
  </rcc>
  <rcc rId="16601" sId="3" odxf="1" dxf="1">
    <nc r="AO299">
      <v>-0.3</v>
    </nc>
    <odxf>
      <font>
        <sz val="10"/>
        <color auto="1"/>
      </font>
    </odxf>
    <ndxf>
      <font>
        <sz val="10"/>
        <color auto="1"/>
      </font>
    </ndxf>
  </rcc>
  <rcc rId="16602" sId="3" odxf="1" dxf="1">
    <nc r="AP299">
      <v>-0.3</v>
    </nc>
    <odxf>
      <font>
        <sz val="10"/>
        <color auto="1"/>
      </font>
    </odxf>
    <ndxf>
      <font>
        <sz val="10"/>
        <color auto="1"/>
      </font>
    </ndxf>
  </rcc>
  <rcc rId="16603" sId="3" odxf="1" dxf="1">
    <nc r="AQ299">
      <v>-0.3</v>
    </nc>
    <odxf>
      <font>
        <sz val="10"/>
        <color auto="1"/>
      </font>
    </odxf>
    <ndxf>
      <font>
        <sz val="10"/>
        <color auto="1"/>
      </font>
    </ndxf>
  </rcc>
  <rcc rId="16604" sId="3" odxf="1" dxf="1">
    <nc r="AR299">
      <v>-0.3</v>
    </nc>
    <odxf>
      <font>
        <sz val="10"/>
        <color auto="1"/>
      </font>
    </odxf>
    <ndxf>
      <font>
        <sz val="10"/>
        <color auto="1"/>
      </font>
    </ndxf>
  </rcc>
  <rcc rId="16605" sId="3" odxf="1" dxf="1">
    <nc r="AS299">
      <v>-0.3</v>
    </nc>
    <odxf>
      <font>
        <sz val="10"/>
        <color auto="1"/>
      </font>
    </odxf>
    <ndxf>
      <font>
        <sz val="10"/>
        <color auto="1"/>
      </font>
    </ndxf>
  </rcc>
  <rcc rId="16606" sId="3" odxf="1" dxf="1">
    <nc r="AT299">
      <v>-0.3</v>
    </nc>
    <odxf>
      <font>
        <sz val="10"/>
        <color auto="1"/>
      </font>
    </odxf>
    <ndxf>
      <font>
        <sz val="10"/>
        <color auto="1"/>
      </font>
    </ndxf>
  </rcc>
  <rcc rId="16607" sId="3" odxf="1" dxf="1">
    <nc r="AU299">
      <v>-0.3</v>
    </nc>
    <odxf>
      <font>
        <sz val="10"/>
        <color auto="1"/>
      </font>
    </odxf>
    <ndxf>
      <font>
        <sz val="10"/>
        <color auto="1"/>
      </font>
    </ndxf>
  </rcc>
  <rcc rId="16608" sId="3" odxf="1" dxf="1">
    <nc r="AV299">
      <v>-0.3</v>
    </nc>
    <odxf>
      <font>
        <sz val="10"/>
        <color auto="1"/>
      </font>
    </odxf>
    <ndxf>
      <font>
        <sz val="10"/>
        <color auto="1"/>
      </font>
    </ndxf>
  </rcc>
  <rcc rId="16609" sId="3" odxf="1" dxf="1">
    <nc r="AW299">
      <v>-0.3</v>
    </nc>
    <odxf>
      <font>
        <sz val="10"/>
        <color auto="1"/>
      </font>
    </odxf>
    <ndxf>
      <font>
        <sz val="10"/>
        <color auto="1"/>
      </font>
    </ndxf>
  </rcc>
  <rcc rId="16610" sId="3" odxf="1" dxf="1">
    <nc r="AX299">
      <v>-0.3</v>
    </nc>
    <odxf>
      <font>
        <sz val="10"/>
        <color auto="1"/>
      </font>
    </odxf>
    <ndxf>
      <font>
        <sz val="10"/>
        <color auto="1"/>
      </font>
    </ndxf>
  </rcc>
  <rcc rId="16611" sId="3" odxf="1" dxf="1">
    <nc r="AY299">
      <v>0</v>
    </nc>
    <odxf>
      <font>
        <sz val="10"/>
        <color auto="1"/>
      </font>
    </odxf>
    <ndxf>
      <font>
        <sz val="10"/>
        <color auto="1"/>
      </font>
    </ndxf>
  </rcc>
  <rcc rId="16612" sId="3" odxf="1" dxf="1">
    <nc r="AZ299">
      <v>-0.4</v>
    </nc>
    <odxf>
      <font>
        <sz val="10"/>
        <color auto="1"/>
      </font>
    </odxf>
    <ndxf>
      <font>
        <sz val="10"/>
        <color auto="1"/>
      </font>
    </ndxf>
  </rcc>
  <rcc rId="16613" sId="3" odxf="1" dxf="1">
    <nc r="BA2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614" sId="3" odxf="1" dxf="1">
    <nc r="BB299">
      <v>0.6</v>
    </nc>
    <odxf>
      <font>
        <sz val="10"/>
        <color auto="1"/>
      </font>
    </odxf>
    <ndxf>
      <font>
        <sz val="10"/>
        <color auto="1"/>
      </font>
    </ndxf>
  </rcc>
  <rcc rId="16615" sId="3" odxf="1" dxf="1">
    <nc r="BC2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616" sId="3" odxf="1" dxf="1">
    <nc r="BD299">
      <v>-0.3</v>
    </nc>
    <odxf>
      <font>
        <sz val="10"/>
        <color auto="1"/>
      </font>
    </odxf>
    <ndxf>
      <font>
        <sz val="10"/>
        <color auto="1"/>
      </font>
    </ndxf>
  </rcc>
  <rcc rId="16617" sId="3" odxf="1" dxf="1">
    <nc r="BE2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618" sId="3" odxf="1" dxf="1">
    <nc r="BF299">
      <v>0.2</v>
    </nc>
    <odxf>
      <font>
        <sz val="10"/>
        <color auto="1"/>
      </font>
    </odxf>
    <ndxf>
      <font>
        <sz val="10"/>
        <color auto="1"/>
      </font>
    </ndxf>
  </rcc>
  <rcc rId="16619" sId="3" odxf="1" dxf="1">
    <nc r="BG299">
      <v>0.7</v>
    </nc>
    <odxf>
      <font>
        <sz val="10"/>
        <color auto="1"/>
      </font>
    </odxf>
    <ndxf>
      <font>
        <sz val="10"/>
        <color auto="1"/>
      </font>
    </ndxf>
  </rcc>
  <rcc rId="16620" sId="3" odxf="1" dxf="1">
    <nc r="BH299">
      <v>0</v>
    </nc>
    <odxf>
      <font>
        <sz val="10"/>
        <color auto="1"/>
      </font>
    </odxf>
    <ndxf>
      <font>
        <sz val="10"/>
        <color auto="1"/>
      </font>
    </ndxf>
  </rcc>
  <rfmt sheetId="3" sqref="A299:XFD299" start="0" length="0">
    <dxf>
      <alignment vertical="center" wrapText="1"/>
    </dxf>
  </rfmt>
  <rfmt sheetId="3" sqref="A300" start="0" length="0">
    <dxf>
      <font>
        <sz val="10"/>
        <color auto="1"/>
      </font>
    </dxf>
  </rfmt>
  <rcc rId="16621" sId="3" odxf="1" dxf="1">
    <oc r="B300" t="inlineStr">
      <is>
        <t>Bình Thuận</t>
      </is>
    </oc>
    <nc r="B300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00" start="0" length="0">
    <dxf>
      <font>
        <sz val="10"/>
        <color auto="1"/>
      </font>
    </dxf>
  </rfmt>
  <rfmt sheetId="3" sqref="D300" start="0" length="0">
    <dxf>
      <font>
        <sz val="10"/>
        <color auto="1"/>
      </font>
    </dxf>
  </rfmt>
  <rcc rId="16622" sId="3" odxf="1" dxf="1">
    <oc r="E300" t="inlineStr">
      <is>
        <t>NMĐG ĐẠI PHONG</t>
      </is>
    </oc>
    <nc r="E300" t="inlineStr">
      <is>
        <t>NMĐG CHÍNH THẮNG</t>
      </is>
    </nc>
    <odxf>
      <font>
        <sz val="10"/>
        <color auto="1"/>
      </font>
    </odxf>
    <ndxf>
      <font>
        <sz val="10"/>
        <color auto="1"/>
      </font>
    </ndxf>
  </rcc>
  <rfmt sheetId="3" sqref="F300" start="0" length="0">
    <dxf>
      <font>
        <sz val="10"/>
        <color auto="1"/>
      </font>
    </dxf>
  </rfmt>
  <rcc rId="16623" sId="3" odxf="1" dxf="1">
    <nc r="G30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624" sId="3" odxf="1" dxf="1">
    <nc r="H300">
      <v>297</v>
    </nc>
    <odxf>
      <font>
        <sz val="10"/>
        <color auto="1"/>
      </font>
    </odxf>
    <ndxf>
      <font>
        <sz val="10"/>
        <color auto="1"/>
      </font>
    </ndxf>
  </rcc>
  <rfmt sheetId="3" sqref="I300" start="0" length="0">
    <dxf>
      <font>
        <sz val="10"/>
        <color auto="1"/>
      </font>
    </dxf>
  </rfmt>
  <rcc rId="16625" sId="3" odxf="1" dxf="1">
    <nc r="J300">
      <v>0.4</v>
    </nc>
    <odxf>
      <font>
        <sz val="10"/>
        <color auto="1"/>
      </font>
    </odxf>
    <ndxf>
      <font>
        <sz val="10"/>
        <color auto="1"/>
      </font>
    </ndxf>
  </rcc>
  <rcc rId="16626" sId="3" odxf="1" dxf="1">
    <nc r="K300">
      <v>0.4</v>
    </nc>
    <odxf>
      <font>
        <sz val="10"/>
        <color auto="1"/>
      </font>
    </odxf>
    <ndxf>
      <font>
        <sz val="10"/>
        <color auto="1"/>
      </font>
    </ndxf>
  </rcc>
  <rcc rId="16627" sId="3" odxf="1" dxf="1">
    <nc r="L300">
      <v>0.3</v>
    </nc>
    <odxf>
      <font>
        <sz val="10"/>
        <color auto="1"/>
      </font>
    </odxf>
    <ndxf>
      <font>
        <sz val="10"/>
        <color auto="1"/>
      </font>
    </ndxf>
  </rcc>
  <rcc rId="16628" sId="3" odxf="1" dxf="1">
    <nc r="M300">
      <v>0.3</v>
    </nc>
    <odxf>
      <font>
        <sz val="10"/>
        <color auto="1"/>
      </font>
    </odxf>
    <ndxf>
      <font>
        <sz val="10"/>
        <color auto="1"/>
      </font>
    </ndxf>
  </rcc>
  <rcc rId="16629" sId="3" odxf="1" dxf="1">
    <nc r="N300">
      <v>0.3</v>
    </nc>
    <odxf>
      <font>
        <sz val="10"/>
        <color auto="1"/>
      </font>
    </odxf>
    <ndxf>
      <font>
        <sz val="10"/>
        <color auto="1"/>
      </font>
    </ndxf>
  </rcc>
  <rcc rId="16630" sId="3" odxf="1" dxf="1">
    <nc r="O300">
      <v>0.4</v>
    </nc>
    <odxf>
      <font>
        <sz val="10"/>
        <color auto="1"/>
      </font>
    </odxf>
    <ndxf>
      <font>
        <sz val="10"/>
        <color auto="1"/>
      </font>
    </ndxf>
  </rcc>
  <rcc rId="16631" sId="3" odxf="1" dxf="1">
    <nc r="P300">
      <v>0.4</v>
    </nc>
    <odxf>
      <font>
        <sz val="10"/>
        <color auto="1"/>
      </font>
    </odxf>
    <ndxf>
      <font>
        <sz val="10"/>
        <color auto="1"/>
      </font>
    </ndxf>
  </rcc>
  <rcc rId="16632" sId="3" odxf="1" dxf="1">
    <nc r="Q300">
      <v>0.3</v>
    </nc>
    <odxf>
      <font>
        <sz val="10"/>
        <color auto="1"/>
      </font>
    </odxf>
    <ndxf>
      <font>
        <sz val="10"/>
        <color auto="1"/>
      </font>
    </ndxf>
  </rcc>
  <rcc rId="16633" sId="3" odxf="1" dxf="1">
    <nc r="R300">
      <v>0.3</v>
    </nc>
    <odxf>
      <font>
        <sz val="10"/>
        <color auto="1"/>
      </font>
    </odxf>
    <ndxf>
      <font>
        <sz val="10"/>
        <color auto="1"/>
      </font>
    </ndxf>
  </rcc>
  <rcc rId="16634" sId="3" odxf="1" dxf="1">
    <nc r="S300">
      <v>0.3</v>
    </nc>
    <odxf>
      <font>
        <sz val="10"/>
        <color auto="1"/>
      </font>
    </odxf>
    <ndxf>
      <font>
        <sz val="10"/>
        <color auto="1"/>
      </font>
    </ndxf>
  </rcc>
  <rcc rId="16635" sId="3" odxf="1" dxf="1">
    <nc r="T300">
      <v>0.3</v>
    </nc>
    <odxf>
      <font>
        <sz val="10"/>
        <color auto="1"/>
      </font>
    </odxf>
    <ndxf>
      <font>
        <sz val="10"/>
        <color auto="1"/>
      </font>
    </ndxf>
  </rcc>
  <rcc rId="16636" sId="3" odxf="1" dxf="1">
    <nc r="U300">
      <v>0.3</v>
    </nc>
    <odxf>
      <font>
        <sz val="10"/>
        <color auto="1"/>
      </font>
    </odxf>
    <ndxf>
      <font>
        <sz val="10"/>
        <color auto="1"/>
      </font>
    </ndxf>
  </rcc>
  <rcc rId="16637" sId="3" odxf="1" dxf="1">
    <nc r="V300">
      <v>0.2</v>
    </nc>
    <odxf>
      <font>
        <sz val="10"/>
        <color auto="1"/>
      </font>
    </odxf>
    <ndxf>
      <font>
        <sz val="10"/>
        <color auto="1"/>
      </font>
    </ndxf>
  </rcc>
  <rcc rId="16638" sId="3" odxf="1" dxf="1">
    <nc r="W300">
      <v>0.3</v>
    </nc>
    <odxf>
      <font>
        <sz val="10"/>
        <color auto="1"/>
      </font>
    </odxf>
    <ndxf>
      <font>
        <sz val="10"/>
        <color auto="1"/>
      </font>
    </ndxf>
  </rcc>
  <rcc rId="16639" sId="3" odxf="1" dxf="1">
    <nc r="X300">
      <v>0.2</v>
    </nc>
    <odxf>
      <font>
        <sz val="10"/>
        <color auto="1"/>
      </font>
    </odxf>
    <ndxf>
      <font>
        <sz val="10"/>
        <color auto="1"/>
      </font>
    </ndxf>
  </rcc>
  <rcc rId="16640" sId="3" odxf="1" dxf="1">
    <nc r="Y300">
      <v>0.2</v>
    </nc>
    <odxf>
      <font>
        <sz val="10"/>
        <color auto="1"/>
      </font>
    </odxf>
    <ndxf>
      <font>
        <sz val="10"/>
        <color auto="1"/>
      </font>
    </ndxf>
  </rcc>
  <rcc rId="16641" sId="3" odxf="1" dxf="1">
    <nc r="Z300">
      <v>0.2</v>
    </nc>
    <odxf>
      <font>
        <sz val="10"/>
        <color auto="1"/>
      </font>
    </odxf>
    <ndxf>
      <font>
        <sz val="10"/>
        <color auto="1"/>
      </font>
    </ndxf>
  </rcc>
  <rcc rId="16642" sId="3" odxf="1" dxf="1">
    <nc r="AA300">
      <v>0.2</v>
    </nc>
    <odxf>
      <font>
        <sz val="10"/>
        <color auto="1"/>
      </font>
    </odxf>
    <ndxf>
      <font>
        <sz val="10"/>
        <color auto="1"/>
      </font>
    </ndxf>
  </rcc>
  <rcc rId="16643" sId="3" odxf="1" dxf="1">
    <nc r="AB300">
      <v>0.2</v>
    </nc>
    <odxf>
      <font>
        <sz val="10"/>
        <color auto="1"/>
      </font>
    </odxf>
    <ndxf>
      <font>
        <sz val="10"/>
        <color auto="1"/>
      </font>
    </ndxf>
  </rcc>
  <rcc rId="16644" sId="3" odxf="1" dxf="1">
    <nc r="AC300">
      <v>0.1</v>
    </nc>
    <odxf>
      <font>
        <sz val="10"/>
        <color auto="1"/>
      </font>
    </odxf>
    <ndxf>
      <font>
        <sz val="10"/>
        <color auto="1"/>
      </font>
    </ndxf>
  </rcc>
  <rcc rId="16645" sId="3" odxf="1" dxf="1">
    <nc r="AD300">
      <v>0.1</v>
    </nc>
    <odxf>
      <font>
        <sz val="10"/>
        <color auto="1"/>
      </font>
    </odxf>
    <ndxf>
      <font>
        <sz val="10"/>
        <color auto="1"/>
      </font>
    </ndxf>
  </rcc>
  <rcc rId="16646" sId="3" odxf="1" dxf="1">
    <nc r="AE300">
      <v>6.7</v>
    </nc>
    <odxf>
      <font>
        <sz val="10"/>
        <color auto="1"/>
      </font>
    </odxf>
    <ndxf>
      <font>
        <sz val="10"/>
        <color auto="1"/>
      </font>
    </ndxf>
  </rcc>
  <rcc rId="16647" sId="3" odxf="1" dxf="1">
    <nc r="AF300">
      <v>6.9</v>
    </nc>
    <odxf>
      <font>
        <sz val="10"/>
        <color auto="1"/>
      </font>
    </odxf>
    <ndxf>
      <font>
        <sz val="10"/>
        <color auto="1"/>
      </font>
    </ndxf>
  </rcc>
  <rcc rId="16648" sId="3" odxf="1" dxf="1">
    <nc r="AG300">
      <v>9.8000000000000007</v>
    </nc>
    <odxf>
      <font>
        <sz val="10"/>
        <color auto="1"/>
      </font>
    </odxf>
    <ndxf>
      <font>
        <sz val="10"/>
        <color auto="1"/>
      </font>
    </ndxf>
  </rcc>
  <rcc rId="16649" sId="3" odxf="1" dxf="1">
    <nc r="AH300">
      <v>26.5</v>
    </nc>
    <odxf>
      <font>
        <sz val="10"/>
        <color auto="1"/>
      </font>
    </odxf>
    <ndxf>
      <font>
        <sz val="10"/>
        <color auto="1"/>
      </font>
    </ndxf>
  </rcc>
  <rcc rId="16650" sId="3" odxf="1" dxf="1">
    <nc r="AI300">
      <v>23.3</v>
    </nc>
    <odxf>
      <font>
        <sz val="10"/>
        <color auto="1"/>
      </font>
    </odxf>
    <ndxf>
      <font>
        <sz val="10"/>
        <color auto="1"/>
      </font>
    </ndxf>
  </rcc>
  <rcc rId="16651" sId="3" odxf="1" dxf="1">
    <nc r="AJ300">
      <v>22.4</v>
    </nc>
    <odxf>
      <font>
        <sz val="10"/>
        <color auto="1"/>
      </font>
    </odxf>
    <ndxf>
      <font>
        <sz val="10"/>
        <color auto="1"/>
      </font>
    </ndxf>
  </rcc>
  <rcc rId="16652" sId="3" odxf="1" dxf="1">
    <nc r="AK300">
      <v>16.8</v>
    </nc>
    <odxf>
      <font>
        <sz val="10"/>
        <color auto="1"/>
      </font>
    </odxf>
    <ndxf>
      <font>
        <sz val="10"/>
        <color auto="1"/>
      </font>
    </ndxf>
  </rcc>
  <rcc rId="16653" sId="3" odxf="1" dxf="1">
    <nc r="AL300">
      <v>22.4</v>
    </nc>
    <odxf>
      <font>
        <sz val="10"/>
        <color auto="1"/>
      </font>
    </odxf>
    <ndxf>
      <font>
        <sz val="10"/>
        <color auto="1"/>
      </font>
    </ndxf>
  </rcc>
  <rcc rId="16654" sId="3" odxf="1" dxf="1">
    <nc r="AM300">
      <v>24.9</v>
    </nc>
    <odxf>
      <font>
        <sz val="10"/>
        <color auto="1"/>
      </font>
    </odxf>
    <ndxf>
      <font>
        <sz val="10"/>
        <color auto="1"/>
      </font>
    </ndxf>
  </rcc>
  <rcc rId="16655" sId="3" odxf="1" dxf="1">
    <nc r="AN300">
      <v>20.5</v>
    </nc>
    <odxf>
      <font>
        <sz val="10"/>
        <color auto="1"/>
      </font>
    </odxf>
    <ndxf>
      <font>
        <sz val="10"/>
        <color auto="1"/>
      </font>
    </ndxf>
  </rcc>
  <rcc rId="16656" sId="3" odxf="1" dxf="1">
    <nc r="AO300">
      <v>26</v>
    </nc>
    <odxf>
      <font>
        <sz val="10"/>
        <color auto="1"/>
      </font>
    </odxf>
    <ndxf>
      <font>
        <sz val="10"/>
        <color auto="1"/>
      </font>
    </ndxf>
  </rcc>
  <rcc rId="16657" sId="3" odxf="1" dxf="1">
    <nc r="AP300">
      <v>31.7</v>
    </nc>
    <odxf>
      <font>
        <sz val="10"/>
        <color auto="1"/>
      </font>
    </odxf>
    <ndxf>
      <font>
        <sz val="10"/>
        <color auto="1"/>
      </font>
    </ndxf>
  </rcc>
  <rcc rId="16658" sId="3" odxf="1" dxf="1">
    <nc r="AQ300">
      <v>25.8</v>
    </nc>
    <odxf>
      <font>
        <sz val="10"/>
        <color auto="1"/>
      </font>
    </odxf>
    <ndxf>
      <font>
        <sz val="10"/>
        <color auto="1"/>
      </font>
    </ndxf>
  </rcc>
  <rcc rId="16659" sId="3" odxf="1" dxf="1">
    <nc r="AR300">
      <v>29.1</v>
    </nc>
    <odxf>
      <font>
        <sz val="10"/>
        <color auto="1"/>
      </font>
    </odxf>
    <ndxf>
      <font>
        <sz val="10"/>
        <color auto="1"/>
      </font>
    </ndxf>
  </rcc>
  <rcc rId="16660" sId="3" odxf="1" dxf="1">
    <nc r="AS300">
      <v>14.1</v>
    </nc>
    <odxf>
      <font>
        <sz val="10"/>
        <color auto="1"/>
      </font>
    </odxf>
    <ndxf>
      <font>
        <sz val="10"/>
        <color auto="1"/>
      </font>
    </ndxf>
  </rcc>
  <rcc rId="16661" sId="3" odxf="1" dxf="1">
    <nc r="AT300">
      <v>5.7</v>
    </nc>
    <odxf>
      <font>
        <sz val="10"/>
        <color auto="1"/>
      </font>
    </odxf>
    <ndxf>
      <font>
        <sz val="10"/>
        <color auto="1"/>
      </font>
    </ndxf>
  </rcc>
  <rcc rId="16662" sId="3" odxf="1" dxf="1">
    <nc r="AU300">
      <v>11.4</v>
    </nc>
    <odxf>
      <font>
        <sz val="10"/>
        <color auto="1"/>
      </font>
    </odxf>
    <ndxf>
      <font>
        <sz val="10"/>
        <color auto="1"/>
      </font>
    </ndxf>
  </rcc>
  <rcc rId="16663" sId="3" odxf="1" dxf="1">
    <nc r="AV300">
      <v>15.3</v>
    </nc>
    <odxf>
      <font>
        <sz val="10"/>
        <color auto="1"/>
      </font>
    </odxf>
    <ndxf>
      <font>
        <sz val="10"/>
        <color auto="1"/>
      </font>
    </ndxf>
  </rcc>
  <rcc rId="16664" sId="3" odxf="1" dxf="1">
    <nc r="AW300">
      <v>20.6</v>
    </nc>
    <odxf>
      <font>
        <sz val="10"/>
        <color auto="1"/>
      </font>
    </odxf>
    <ndxf>
      <font>
        <sz val="10"/>
        <color auto="1"/>
      </font>
    </ndxf>
  </rcc>
  <rcc rId="16665" sId="3" odxf="1" dxf="1">
    <nc r="AX300">
      <v>32.5</v>
    </nc>
    <odxf>
      <font>
        <sz val="10"/>
        <color auto="1"/>
      </font>
    </odxf>
    <ndxf>
      <font>
        <sz val="10"/>
        <color auto="1"/>
      </font>
    </ndxf>
  </rcc>
  <rcc rId="16666" sId="3" odxf="1" dxf="1">
    <nc r="AY300">
      <v>23.8</v>
    </nc>
    <odxf>
      <font>
        <sz val="10"/>
        <color auto="1"/>
      </font>
    </odxf>
    <ndxf>
      <font>
        <sz val="10"/>
        <color auto="1"/>
      </font>
    </ndxf>
  </rcc>
  <rcc rId="16667" sId="3" odxf="1" dxf="1">
    <nc r="AZ300">
      <v>10.4</v>
    </nc>
    <odxf>
      <font>
        <sz val="10"/>
        <color auto="1"/>
      </font>
    </odxf>
    <ndxf>
      <font>
        <sz val="10"/>
        <color auto="1"/>
      </font>
    </ndxf>
  </rcc>
  <rcc rId="16668" sId="3" odxf="1" dxf="1">
    <nc r="BA3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669" sId="3" odxf="1" dxf="1">
    <nc r="BB300">
      <v>16.5</v>
    </nc>
    <odxf>
      <font>
        <sz val="10"/>
        <color auto="1"/>
      </font>
    </odxf>
    <ndxf>
      <font>
        <sz val="10"/>
        <color auto="1"/>
      </font>
    </ndxf>
  </rcc>
  <rcc rId="16670" sId="3" odxf="1" dxf="1">
    <nc r="BC3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671" sId="3" odxf="1" dxf="1">
    <nc r="BD300">
      <v>8.5</v>
    </nc>
    <odxf>
      <font>
        <sz val="10"/>
        <color auto="1"/>
      </font>
    </odxf>
    <ndxf>
      <font>
        <sz val="10"/>
        <color auto="1"/>
      </font>
    </ndxf>
  </rcc>
  <rcc rId="16672" sId="3" odxf="1" dxf="1">
    <nc r="BE3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673" sId="3" odxf="1" dxf="1">
    <nc r="BF300">
      <v>12.4</v>
    </nc>
    <odxf>
      <font>
        <sz val="10"/>
        <color auto="1"/>
      </font>
    </odxf>
    <ndxf>
      <font>
        <sz val="10"/>
        <color auto="1"/>
      </font>
    </ndxf>
  </rcc>
  <rcc rId="16674" sId="3" odxf="1" dxf="1">
    <nc r="BG300">
      <v>35.4</v>
    </nc>
    <odxf>
      <font>
        <sz val="10"/>
        <color auto="1"/>
      </font>
    </odxf>
    <ndxf>
      <font>
        <sz val="10"/>
        <color auto="1"/>
      </font>
    </ndxf>
  </rcc>
  <rcc rId="16675" sId="3" odxf="1" dxf="1">
    <nc r="BH300">
      <v>0</v>
    </nc>
    <odxf>
      <font>
        <sz val="10"/>
        <color auto="1"/>
      </font>
    </odxf>
    <ndxf>
      <font>
        <sz val="10"/>
        <color auto="1"/>
      </font>
    </ndxf>
  </rcc>
  <rfmt sheetId="3" sqref="A300:XFD300" start="0" length="0">
    <dxf>
      <alignment vertical="center" wrapText="1"/>
    </dxf>
  </rfmt>
  <rfmt sheetId="3" sqref="A301" start="0" length="0">
    <dxf>
      <font>
        <sz val="10"/>
        <color auto="1"/>
      </font>
    </dxf>
  </rfmt>
  <rcc rId="16676" sId="3" odxf="1" dxf="1">
    <oc r="B301" t="inlineStr">
      <is>
        <t>Bình Thuận</t>
      </is>
    </oc>
    <nc r="B301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01" start="0" length="0">
    <dxf>
      <font>
        <sz val="10"/>
        <color auto="1"/>
      </font>
    </dxf>
  </rfmt>
  <rfmt sheetId="3" sqref="D301" start="0" length="0">
    <dxf>
      <font>
        <sz val="10"/>
        <color auto="1"/>
      </font>
    </dxf>
  </rfmt>
  <rcc rId="16677" sId="3" odxf="1" dxf="1">
    <oc r="E301" t="inlineStr">
      <is>
        <t>NMĐG ĐẠI PHONG</t>
      </is>
    </oc>
    <nc r="E301" t="inlineStr">
      <is>
        <t>NMĐG CHÍNH THẮNG</t>
      </is>
    </nc>
    <odxf>
      <font>
        <sz val="10"/>
        <color auto="1"/>
      </font>
    </odxf>
    <ndxf>
      <font>
        <sz val="10"/>
        <color auto="1"/>
      </font>
    </ndxf>
  </rcc>
  <rfmt sheetId="3" sqref="F301" start="0" length="0">
    <dxf>
      <font>
        <sz val="10"/>
        <color auto="1"/>
      </font>
    </dxf>
  </rfmt>
  <rcc rId="16678" sId="3" odxf="1" dxf="1">
    <nc r="G30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679" sId="3" odxf="1" dxf="1">
    <nc r="H301">
      <v>297</v>
    </nc>
    <odxf>
      <font>
        <sz val="10"/>
        <color auto="1"/>
      </font>
    </odxf>
    <ndxf>
      <font>
        <sz val="10"/>
        <color auto="1"/>
      </font>
    </ndxf>
  </rcc>
  <rfmt sheetId="3" sqref="I301" start="0" length="0">
    <dxf>
      <font>
        <sz val="10"/>
        <color auto="1"/>
      </font>
    </dxf>
  </rfmt>
  <rcc rId="16680" sId="3" odxf="1" dxf="1">
    <nc r="J301">
      <v>12.6</v>
    </nc>
    <odxf>
      <font>
        <sz val="10"/>
        <color auto="1"/>
      </font>
    </odxf>
    <ndxf>
      <font>
        <sz val="10"/>
        <color auto="1"/>
      </font>
    </ndxf>
  </rcc>
  <rcc rId="16681" sId="3" odxf="1" dxf="1">
    <nc r="K301">
      <v>12.5</v>
    </nc>
    <odxf>
      <font>
        <sz val="10"/>
        <color auto="1"/>
      </font>
    </odxf>
    <ndxf>
      <font>
        <sz val="10"/>
        <color auto="1"/>
      </font>
    </ndxf>
  </rcc>
  <rcc rId="16682" sId="3" odxf="1" dxf="1">
    <nc r="L301">
      <v>12.8</v>
    </nc>
    <odxf>
      <font>
        <sz val="10"/>
        <color auto="1"/>
      </font>
    </odxf>
    <ndxf>
      <font>
        <sz val="10"/>
        <color auto="1"/>
      </font>
    </ndxf>
  </rcc>
  <rcc rId="16683" sId="3" odxf="1" dxf="1">
    <nc r="M301">
      <v>12.5</v>
    </nc>
    <odxf>
      <font>
        <sz val="10"/>
        <color auto="1"/>
      </font>
    </odxf>
    <ndxf>
      <font>
        <sz val="10"/>
        <color auto="1"/>
      </font>
    </ndxf>
  </rcc>
  <rcc rId="16684" sId="3" odxf="1" dxf="1">
    <nc r="N301">
      <v>12.4</v>
    </nc>
    <odxf>
      <font>
        <sz val="10"/>
        <color auto="1"/>
      </font>
    </odxf>
    <ndxf>
      <font>
        <sz val="10"/>
        <color auto="1"/>
      </font>
    </ndxf>
  </rcc>
  <rcc rId="16685" sId="3" odxf="1" dxf="1">
    <nc r="O301">
      <v>12.6</v>
    </nc>
    <odxf>
      <font>
        <sz val="10"/>
        <color auto="1"/>
      </font>
    </odxf>
    <ndxf>
      <font>
        <sz val="10"/>
        <color auto="1"/>
      </font>
    </ndxf>
  </rcc>
  <rcc rId="16686" sId="3" odxf="1" dxf="1">
    <nc r="P301">
      <v>12.5</v>
    </nc>
    <odxf>
      <font>
        <sz val="10"/>
        <color auto="1"/>
      </font>
    </odxf>
    <ndxf>
      <font>
        <sz val="10"/>
        <color auto="1"/>
      </font>
    </ndxf>
  </rcc>
  <rcc rId="16687" sId="3" odxf="1" dxf="1">
    <nc r="Q301">
      <v>12.4</v>
    </nc>
    <odxf>
      <font>
        <sz val="10"/>
        <color auto="1"/>
      </font>
    </odxf>
    <ndxf>
      <font>
        <sz val="10"/>
        <color auto="1"/>
      </font>
    </ndxf>
  </rcc>
  <rcc rId="16688" sId="3" odxf="1" dxf="1">
    <nc r="R301">
      <v>12.5</v>
    </nc>
    <odxf>
      <font>
        <sz val="10"/>
        <color auto="1"/>
      </font>
    </odxf>
    <ndxf>
      <font>
        <sz val="10"/>
        <color auto="1"/>
      </font>
    </ndxf>
  </rcc>
  <rcc rId="16689" sId="3" odxf="1" dxf="1">
    <nc r="S301">
      <v>12.4</v>
    </nc>
    <odxf>
      <font>
        <sz val="10"/>
        <color auto="1"/>
      </font>
    </odxf>
    <ndxf>
      <font>
        <sz val="10"/>
        <color auto="1"/>
      </font>
    </ndxf>
  </rcc>
  <rcc rId="16690" sId="3" odxf="1" dxf="1">
    <nc r="T301">
      <v>12.4</v>
    </nc>
    <odxf>
      <font>
        <sz val="10"/>
        <color auto="1"/>
      </font>
    </odxf>
    <ndxf>
      <font>
        <sz val="10"/>
        <color auto="1"/>
      </font>
    </ndxf>
  </rcc>
  <rcc rId="16691" sId="3" odxf="1" dxf="1">
    <nc r="U301">
      <v>11.1</v>
    </nc>
    <odxf>
      <font>
        <sz val="10"/>
        <color auto="1"/>
      </font>
    </odxf>
    <ndxf>
      <font>
        <sz val="10"/>
        <color auto="1"/>
      </font>
    </ndxf>
  </rcc>
  <rcc rId="16692" sId="3" odxf="1" dxf="1">
    <nc r="V301">
      <v>9.6999999999999993</v>
    </nc>
    <odxf>
      <font>
        <sz val="10"/>
        <color auto="1"/>
      </font>
    </odxf>
    <ndxf>
      <font>
        <sz val="10"/>
        <color auto="1"/>
      </font>
    </ndxf>
  </rcc>
  <rcc rId="16693" sId="3" odxf="1" dxf="1">
    <nc r="W301">
      <v>8.1</v>
    </nc>
    <odxf>
      <font>
        <sz val="10"/>
        <color auto="1"/>
      </font>
    </odxf>
    <ndxf>
      <font>
        <sz val="10"/>
        <color auto="1"/>
      </font>
    </ndxf>
  </rcc>
  <rcc rId="16694" sId="3" odxf="1" dxf="1">
    <nc r="X301">
      <v>3.7</v>
    </nc>
    <odxf>
      <font>
        <sz val="10"/>
        <color auto="1"/>
      </font>
    </odxf>
    <ndxf>
      <font>
        <sz val="10"/>
        <color auto="1"/>
      </font>
    </ndxf>
  </rcc>
  <rcc rId="16695" sId="3" odxf="1" dxf="1">
    <nc r="Y301">
      <v>1.2</v>
    </nc>
    <odxf>
      <font>
        <sz val="10"/>
        <color auto="1"/>
      </font>
    </odxf>
    <ndxf>
      <font>
        <sz val="10"/>
        <color auto="1"/>
      </font>
    </ndxf>
  </rcc>
  <rcc rId="16696" sId="3" odxf="1" dxf="1">
    <nc r="Z301">
      <v>-1.5</v>
    </nc>
    <odxf>
      <font>
        <sz val="10"/>
        <color auto="1"/>
      </font>
    </odxf>
    <ndxf>
      <font>
        <sz val="10"/>
        <color auto="1"/>
      </font>
    </ndxf>
  </rcc>
  <rcc rId="16697" sId="3" odxf="1" dxf="1">
    <nc r="AA301">
      <v>-5.0999999999999996</v>
    </nc>
    <odxf>
      <font>
        <sz val="10"/>
        <color auto="1"/>
      </font>
    </odxf>
    <ndxf>
      <font>
        <sz val="10"/>
        <color auto="1"/>
      </font>
    </ndxf>
  </rcc>
  <rcc rId="16698" sId="3" odxf="1" dxf="1">
    <nc r="AB301">
      <v>-4.2</v>
    </nc>
    <odxf>
      <font>
        <sz val="10"/>
        <color auto="1"/>
      </font>
    </odxf>
    <ndxf>
      <font>
        <sz val="10"/>
        <color auto="1"/>
      </font>
    </ndxf>
  </rcc>
  <rcc rId="16699" sId="3" odxf="1" dxf="1">
    <nc r="AC301">
      <v>-0.9</v>
    </nc>
    <odxf>
      <font>
        <sz val="10"/>
        <color auto="1"/>
      </font>
    </odxf>
    <ndxf>
      <font>
        <sz val="10"/>
        <color auto="1"/>
      </font>
    </ndxf>
  </rcc>
  <rcc rId="16700" sId="3" odxf="1" dxf="1">
    <nc r="AD301">
      <v>-2.2999999999999998</v>
    </nc>
    <odxf>
      <font>
        <sz val="10"/>
        <color auto="1"/>
      </font>
    </odxf>
    <ndxf>
      <font>
        <sz val="10"/>
        <color auto="1"/>
      </font>
    </ndxf>
  </rcc>
  <rcc rId="16701" sId="3" odxf="1" dxf="1">
    <nc r="AE301">
      <v>-4.9000000000000004</v>
    </nc>
    <odxf>
      <font>
        <sz val="10"/>
        <color auto="1"/>
      </font>
    </odxf>
    <ndxf>
      <font>
        <sz val="10"/>
        <color auto="1"/>
      </font>
    </ndxf>
  </rcc>
  <rcc rId="16702" sId="3" odxf="1" dxf="1">
    <nc r="AF301">
      <v>-0.8</v>
    </nc>
    <odxf>
      <font>
        <sz val="10"/>
        <color auto="1"/>
      </font>
    </odxf>
    <ndxf>
      <font>
        <sz val="10"/>
        <color auto="1"/>
      </font>
    </ndxf>
  </rcc>
  <rcc rId="16703" sId="3" odxf="1" dxf="1">
    <nc r="AG301">
      <v>-1.8</v>
    </nc>
    <odxf>
      <font>
        <sz val="10"/>
        <color auto="1"/>
      </font>
    </odxf>
    <ndxf>
      <font>
        <sz val="10"/>
        <color auto="1"/>
      </font>
    </ndxf>
  </rcc>
  <rcc rId="16704" sId="3" odxf="1" dxf="1">
    <nc r="AH301">
      <v>-2.1</v>
    </nc>
    <odxf>
      <font>
        <sz val="10"/>
        <color auto="1"/>
      </font>
    </odxf>
    <ndxf>
      <font>
        <sz val="10"/>
        <color auto="1"/>
      </font>
    </ndxf>
  </rcc>
  <rcc rId="16705" sId="3" odxf="1" dxf="1">
    <nc r="AI301">
      <v>-4.7</v>
    </nc>
    <odxf>
      <font>
        <sz val="10"/>
        <color auto="1"/>
      </font>
    </odxf>
    <ndxf>
      <font>
        <sz val="10"/>
        <color auto="1"/>
      </font>
    </ndxf>
  </rcc>
  <rcc rId="16706" sId="3" odxf="1" dxf="1">
    <nc r="AJ301">
      <v>-2.2000000000000002</v>
    </nc>
    <odxf>
      <font>
        <sz val="10"/>
        <color auto="1"/>
      </font>
    </odxf>
    <ndxf>
      <font>
        <sz val="10"/>
        <color auto="1"/>
      </font>
    </ndxf>
  </rcc>
  <rcc rId="16707" sId="3" odxf="1" dxf="1">
    <nc r="AK301">
      <v>-2.6</v>
    </nc>
    <odxf>
      <font>
        <sz val="10"/>
        <color auto="1"/>
      </font>
    </odxf>
    <ndxf>
      <font>
        <sz val="10"/>
        <color auto="1"/>
      </font>
    </ndxf>
  </rcc>
  <rcc rId="16708" sId="3" odxf="1" dxf="1">
    <nc r="AL301">
      <v>-1.7</v>
    </nc>
    <odxf>
      <font>
        <sz val="10"/>
        <color auto="1"/>
      </font>
    </odxf>
    <ndxf>
      <font>
        <sz val="10"/>
        <color auto="1"/>
      </font>
    </ndxf>
  </rcc>
  <rcc rId="16709" sId="3" odxf="1" dxf="1">
    <nc r="AM301">
      <v>2.8</v>
    </nc>
    <odxf>
      <font>
        <sz val="10"/>
        <color auto="1"/>
      </font>
    </odxf>
    <ndxf>
      <font>
        <sz val="10"/>
        <color auto="1"/>
      </font>
    </ndxf>
  </rcc>
  <rcc rId="16710" sId="3" odxf="1" dxf="1">
    <nc r="AN301">
      <v>0.7</v>
    </nc>
    <odxf>
      <font>
        <sz val="10"/>
        <color auto="1"/>
      </font>
    </odxf>
    <ndxf>
      <font>
        <sz val="10"/>
        <color auto="1"/>
      </font>
    </ndxf>
  </rcc>
  <rcc rId="16711" sId="3" odxf="1" dxf="1">
    <nc r="AO301">
      <v>5.5</v>
    </nc>
    <odxf>
      <font>
        <sz val="10"/>
        <color auto="1"/>
      </font>
    </odxf>
    <ndxf>
      <font>
        <sz val="10"/>
        <color auto="1"/>
      </font>
    </ndxf>
  </rcc>
  <rcc rId="16712" sId="3" odxf="1" dxf="1">
    <nc r="AP301">
      <v>7.1</v>
    </nc>
    <odxf>
      <font>
        <sz val="10"/>
        <color auto="1"/>
      </font>
    </odxf>
    <ndxf>
      <font>
        <sz val="10"/>
        <color auto="1"/>
      </font>
    </ndxf>
  </rcc>
  <rcc rId="16713" sId="3" odxf="1" dxf="1">
    <nc r="AQ301">
      <v>9.1999999999999993</v>
    </nc>
    <odxf>
      <font>
        <sz val="10"/>
        <color auto="1"/>
      </font>
    </odxf>
    <ndxf>
      <font>
        <sz val="10"/>
        <color auto="1"/>
      </font>
    </ndxf>
  </rcc>
  <rcc rId="16714" sId="3" odxf="1" dxf="1">
    <nc r="AR301">
      <v>9.6</v>
    </nc>
    <odxf>
      <font>
        <sz val="10"/>
        <color auto="1"/>
      </font>
    </odxf>
    <ndxf>
      <font>
        <sz val="10"/>
        <color auto="1"/>
      </font>
    </ndxf>
  </rcc>
  <rcc rId="16715" sId="3" odxf="1" dxf="1">
    <nc r="AS301">
      <v>9.9</v>
    </nc>
    <odxf>
      <font>
        <sz val="10"/>
        <color auto="1"/>
      </font>
    </odxf>
    <ndxf>
      <font>
        <sz val="10"/>
        <color auto="1"/>
      </font>
    </ndxf>
  </rcc>
  <rcc rId="16716" sId="3" odxf="1" dxf="1">
    <nc r="AT301">
      <v>9.1</v>
    </nc>
    <odxf>
      <font>
        <sz val="10"/>
        <color auto="1"/>
      </font>
    </odxf>
    <ndxf>
      <font>
        <sz val="10"/>
        <color auto="1"/>
      </font>
    </ndxf>
  </rcc>
  <rcc rId="16717" sId="3" odxf="1" dxf="1">
    <nc r="AU301">
      <v>10.3</v>
    </nc>
    <odxf>
      <font>
        <sz val="10"/>
        <color auto="1"/>
      </font>
    </odxf>
    <ndxf>
      <font>
        <sz val="10"/>
        <color auto="1"/>
      </font>
    </ndxf>
  </rcc>
  <rcc rId="16718" sId="3" odxf="1" dxf="1">
    <nc r="AV301">
      <v>10.6</v>
    </nc>
    <odxf>
      <font>
        <sz val="10"/>
        <color auto="1"/>
      </font>
    </odxf>
    <ndxf>
      <font>
        <sz val="10"/>
        <color auto="1"/>
      </font>
    </ndxf>
  </rcc>
  <rcc rId="16719" sId="3" odxf="1" dxf="1">
    <nc r="AW301">
      <v>11.3</v>
    </nc>
    <odxf>
      <font>
        <sz val="10"/>
        <color auto="1"/>
      </font>
    </odxf>
    <ndxf>
      <font>
        <sz val="10"/>
        <color auto="1"/>
      </font>
    </ndxf>
  </rcc>
  <rcc rId="16720" sId="3" odxf="1" dxf="1">
    <nc r="AX301">
      <v>11.6</v>
    </nc>
    <odxf>
      <font>
        <sz val="10"/>
        <color auto="1"/>
      </font>
    </odxf>
    <ndxf>
      <font>
        <sz val="10"/>
        <color auto="1"/>
      </font>
    </ndxf>
  </rcc>
  <rcc rId="16721" sId="3" odxf="1" dxf="1">
    <nc r="AY301">
      <v>11.4</v>
    </nc>
    <odxf>
      <font>
        <sz val="10"/>
        <color auto="1"/>
      </font>
    </odxf>
    <ndxf>
      <font>
        <sz val="10"/>
        <color auto="1"/>
      </font>
    </ndxf>
  </rcc>
  <rcc rId="16722" sId="3" odxf="1" dxf="1">
    <nc r="AZ301">
      <v>10.1</v>
    </nc>
    <odxf>
      <font>
        <sz val="10"/>
        <color auto="1"/>
      </font>
    </odxf>
    <ndxf>
      <font>
        <sz val="10"/>
        <color auto="1"/>
      </font>
    </ndxf>
  </rcc>
  <rcc rId="16723" sId="3" odxf="1" dxf="1">
    <nc r="BA3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724" sId="3" odxf="1" dxf="1">
    <nc r="BB301">
      <v>10.7</v>
    </nc>
    <odxf>
      <font>
        <sz val="10"/>
        <color auto="1"/>
      </font>
    </odxf>
    <ndxf>
      <font>
        <sz val="10"/>
        <color auto="1"/>
      </font>
    </ndxf>
  </rcc>
  <rcc rId="16725" sId="3" odxf="1" dxf="1">
    <nc r="BC3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726" sId="3" odxf="1" dxf="1">
    <nc r="BD301">
      <v>10.4</v>
    </nc>
    <odxf>
      <font>
        <sz val="10"/>
        <color auto="1"/>
      </font>
    </odxf>
    <ndxf>
      <font>
        <sz val="10"/>
        <color auto="1"/>
      </font>
    </ndxf>
  </rcc>
  <rcc rId="16727" sId="3" odxf="1" dxf="1">
    <nc r="BE3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728" sId="3" odxf="1" dxf="1">
    <nc r="BF301">
      <v>12.4</v>
    </nc>
    <odxf>
      <font>
        <sz val="10"/>
        <color auto="1"/>
      </font>
    </odxf>
    <ndxf>
      <font>
        <sz val="10"/>
        <color auto="1"/>
      </font>
    </ndxf>
  </rcc>
  <rcc rId="16729" sId="3" odxf="1" dxf="1">
    <nc r="BG301">
      <v>35.4</v>
    </nc>
    <odxf>
      <font>
        <sz val="10"/>
        <color auto="1"/>
      </font>
    </odxf>
    <ndxf>
      <font>
        <sz val="10"/>
        <color auto="1"/>
      </font>
    </ndxf>
  </rcc>
  <rcc rId="16730" sId="3" odxf="1" dxf="1">
    <nc r="BH301">
      <v>0</v>
    </nc>
    <odxf>
      <font>
        <sz val="10"/>
        <color auto="1"/>
      </font>
    </odxf>
    <ndxf>
      <font>
        <sz val="10"/>
        <color auto="1"/>
      </font>
    </ndxf>
  </rcc>
  <rfmt sheetId="3" sqref="A301:XFD301" start="0" length="0">
    <dxf>
      <alignment vertical="center" wrapText="1"/>
    </dxf>
  </rfmt>
  <rfmt sheetId="3" sqref="A302" start="0" length="0">
    <dxf>
      <font>
        <sz val="10"/>
        <color auto="1"/>
      </font>
    </dxf>
  </rfmt>
  <rcc rId="16731" sId="3" odxf="1" dxf="1">
    <oc r="B302" t="inlineStr">
      <is>
        <t>Ninh Thuận</t>
      </is>
    </oc>
    <nc r="B302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02" start="0" length="0">
    <dxf>
      <font>
        <sz val="10"/>
        <color auto="1"/>
      </font>
    </dxf>
  </rfmt>
  <rfmt sheetId="3" sqref="D302" start="0" length="0">
    <dxf>
      <font>
        <sz val="10"/>
        <color auto="1"/>
      </font>
    </dxf>
  </rfmt>
  <rcc rId="16732" sId="3" odxf="1" dxf="1">
    <oc r="E302" t="inlineStr">
      <is>
        <t>NMĐG ĐẦM NẠI</t>
      </is>
    </oc>
    <nc r="E302" t="inlineStr">
      <is>
        <t>NMĐG ĐẠI PHONG</t>
      </is>
    </nc>
    <odxf>
      <font>
        <sz val="10"/>
        <color auto="1"/>
      </font>
    </odxf>
    <ndxf>
      <font>
        <sz val="10"/>
        <color auto="1"/>
      </font>
    </ndxf>
  </rcc>
  <rfmt sheetId="3" sqref="F302" start="0" length="0">
    <dxf>
      <font>
        <sz val="10"/>
        <color auto="1"/>
      </font>
    </dxf>
  </rfmt>
  <rcc rId="16733" sId="3" odxf="1" dxf="1">
    <nc r="G30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734" sId="3" odxf="1" dxf="1">
    <nc r="H302">
      <v>332.7</v>
    </nc>
    <odxf>
      <font>
        <sz val="10"/>
        <color auto="1"/>
      </font>
    </odxf>
    <ndxf>
      <font>
        <sz val="10"/>
        <color auto="1"/>
      </font>
    </ndxf>
  </rcc>
  <rfmt sheetId="3" sqref="I302" start="0" length="0">
    <dxf>
      <font>
        <sz val="10"/>
        <color auto="1"/>
      </font>
    </dxf>
  </rfmt>
  <rcc rId="16735" sId="3" odxf="1" dxf="1">
    <nc r="J302">
      <v>6.9</v>
    </nc>
    <odxf>
      <font>
        <sz val="10"/>
        <color auto="1"/>
      </font>
    </odxf>
    <ndxf>
      <font>
        <sz val="10"/>
        <color auto="1"/>
      </font>
    </ndxf>
  </rcc>
  <rcc rId="16736" sId="3" odxf="1" dxf="1">
    <nc r="K302">
      <v>11.4</v>
    </nc>
    <odxf>
      <font>
        <sz val="10"/>
        <color auto="1"/>
      </font>
    </odxf>
    <ndxf>
      <font>
        <sz val="10"/>
        <color auto="1"/>
      </font>
    </ndxf>
  </rcc>
  <rcc rId="16737" sId="3" odxf="1" dxf="1">
    <nc r="L302">
      <v>10.199999999999999</v>
    </nc>
    <odxf>
      <font>
        <sz val="10"/>
        <color auto="1"/>
      </font>
    </odxf>
    <ndxf>
      <font>
        <sz val="10"/>
        <color auto="1"/>
      </font>
    </ndxf>
  </rcc>
  <rcc rId="16738" sId="3" odxf="1" dxf="1">
    <nc r="M302">
      <v>12.1</v>
    </nc>
    <odxf>
      <font>
        <sz val="10"/>
        <color auto="1"/>
      </font>
    </odxf>
    <ndxf>
      <font>
        <sz val="10"/>
        <color auto="1"/>
      </font>
    </ndxf>
  </rcc>
  <rcc rId="16739" sId="3" odxf="1" dxf="1">
    <nc r="N302">
      <v>17.399999999999999</v>
    </nc>
    <odxf>
      <font>
        <sz val="10"/>
        <color auto="1"/>
      </font>
    </odxf>
    <ndxf>
      <font>
        <sz val="10"/>
        <color auto="1"/>
      </font>
    </ndxf>
  </rcc>
  <rcc rId="16740" sId="3" odxf="1" dxf="1">
    <nc r="O302">
      <v>12.8</v>
    </nc>
    <odxf>
      <font>
        <sz val="10"/>
        <color auto="1"/>
      </font>
    </odxf>
    <ndxf>
      <font>
        <sz val="10"/>
        <color auto="1"/>
      </font>
    </ndxf>
  </rcc>
  <rcc rId="16741" sId="3" odxf="1" dxf="1">
    <nc r="P302">
      <v>11.9</v>
    </nc>
    <odxf>
      <font>
        <sz val="10"/>
        <color auto="1"/>
      </font>
    </odxf>
    <ndxf>
      <font>
        <sz val="10"/>
        <color auto="1"/>
      </font>
    </ndxf>
  </rcc>
  <rcc rId="16742" sId="3" odxf="1" dxf="1">
    <nc r="Q302">
      <v>8.6</v>
    </nc>
    <odxf>
      <font>
        <sz val="10"/>
        <color auto="1"/>
      </font>
    </odxf>
    <ndxf>
      <font>
        <sz val="10"/>
        <color auto="1"/>
      </font>
    </ndxf>
  </rcc>
  <rcc rId="16743" sId="3" odxf="1" dxf="1">
    <nc r="R302">
      <v>4.5</v>
    </nc>
    <odxf>
      <font>
        <sz val="10"/>
        <color auto="1"/>
      </font>
    </odxf>
    <ndxf>
      <font>
        <sz val="10"/>
        <color auto="1"/>
      </font>
    </ndxf>
  </rcc>
  <rcc rId="16744" sId="3" odxf="1" dxf="1">
    <nc r="S302">
      <v>3.9</v>
    </nc>
    <odxf>
      <font>
        <sz val="10"/>
        <color auto="1"/>
      </font>
    </odxf>
    <ndxf>
      <font>
        <sz val="10"/>
        <color auto="1"/>
      </font>
    </ndxf>
  </rcc>
  <rcc rId="16745" sId="3" odxf="1" dxf="1">
    <nc r="T302">
      <v>1.7</v>
    </nc>
    <odxf>
      <font>
        <sz val="10"/>
        <color auto="1"/>
      </font>
    </odxf>
    <ndxf>
      <font>
        <sz val="10"/>
        <color auto="1"/>
      </font>
    </ndxf>
  </rcc>
  <rcc rId="16746" sId="3" odxf="1" dxf="1">
    <nc r="U302">
      <v>1.5</v>
    </nc>
    <odxf>
      <font>
        <sz val="10"/>
        <color auto="1"/>
      </font>
    </odxf>
    <ndxf>
      <font>
        <sz val="10"/>
        <color auto="1"/>
      </font>
    </ndxf>
  </rcc>
  <rcc rId="16747" sId="3" odxf="1" dxf="1">
    <nc r="V302">
      <v>0.5</v>
    </nc>
    <odxf>
      <font>
        <sz val="10"/>
        <color auto="1"/>
      </font>
    </odxf>
    <ndxf>
      <font>
        <sz val="10"/>
        <color auto="1"/>
      </font>
    </ndxf>
  </rcc>
  <rcc rId="16748" sId="3" odxf="1" dxf="1">
    <nc r="W302">
      <v>0.7</v>
    </nc>
    <odxf>
      <font>
        <sz val="10"/>
        <color auto="1"/>
      </font>
    </odxf>
    <ndxf>
      <font>
        <sz val="10"/>
        <color auto="1"/>
      </font>
    </ndxf>
  </rcc>
  <rcc rId="16749" sId="3" odxf="1" dxf="1">
    <nc r="X302">
      <v>0.2</v>
    </nc>
    <odxf>
      <font>
        <sz val="10"/>
        <color auto="1"/>
      </font>
    </odxf>
    <ndxf>
      <font>
        <sz val="10"/>
        <color auto="1"/>
      </font>
    </ndxf>
  </rcc>
  <rcc rId="16750" sId="3" odxf="1" dxf="1">
    <nc r="Y302">
      <v>0.4</v>
    </nc>
    <odxf>
      <font>
        <sz val="10"/>
        <color auto="1"/>
      </font>
    </odxf>
    <ndxf>
      <font>
        <sz val="10"/>
        <color auto="1"/>
      </font>
    </ndxf>
  </rcc>
  <rcc rId="16751" sId="3" odxf="1" dxf="1">
    <nc r="Z302">
      <v>0.3</v>
    </nc>
    <odxf>
      <font>
        <sz val="10"/>
        <color auto="1"/>
      </font>
    </odxf>
    <ndxf>
      <font>
        <sz val="10"/>
        <color auto="1"/>
      </font>
    </ndxf>
  </rcc>
  <rcc rId="16752" sId="3" odxf="1" dxf="1">
    <nc r="AA302">
      <v>0</v>
    </nc>
    <odxf>
      <font>
        <sz val="10"/>
        <color auto="1"/>
      </font>
    </odxf>
    <ndxf>
      <font>
        <sz val="10"/>
        <color auto="1"/>
      </font>
    </ndxf>
  </rcc>
  <rcc rId="16753" sId="3" odxf="1" dxf="1">
    <nc r="AB302">
      <v>2.6</v>
    </nc>
    <odxf>
      <font>
        <sz val="10"/>
        <color auto="1"/>
      </font>
    </odxf>
    <ndxf>
      <font>
        <sz val="10"/>
        <color auto="1"/>
      </font>
    </ndxf>
  </rcc>
  <rcc rId="16754" sId="3" odxf="1" dxf="1">
    <nc r="AC302">
      <v>2.9</v>
    </nc>
    <odxf>
      <font>
        <sz val="10"/>
        <color auto="1"/>
      </font>
    </odxf>
    <ndxf>
      <font>
        <sz val="10"/>
        <color auto="1"/>
      </font>
    </ndxf>
  </rcc>
  <rcc rId="16755" sId="3" odxf="1" dxf="1">
    <nc r="AD302">
      <v>4.2</v>
    </nc>
    <odxf>
      <font>
        <sz val="10"/>
        <color auto="1"/>
      </font>
    </odxf>
    <ndxf>
      <font>
        <sz val="10"/>
        <color auto="1"/>
      </font>
    </ndxf>
  </rcc>
  <rcc rId="16756" sId="3" odxf="1" dxf="1">
    <nc r="AE302">
      <v>3.7</v>
    </nc>
    <odxf>
      <font>
        <sz val="10"/>
        <color auto="1"/>
      </font>
    </odxf>
    <ndxf>
      <font>
        <sz val="10"/>
        <color auto="1"/>
      </font>
    </ndxf>
  </rcc>
  <rcc rId="16757" sId="3" odxf="1" dxf="1">
    <nc r="AF302">
      <v>3.7</v>
    </nc>
    <odxf>
      <font>
        <sz val="10"/>
        <color auto="1"/>
      </font>
    </odxf>
    <ndxf>
      <font>
        <sz val="10"/>
        <color auto="1"/>
      </font>
    </ndxf>
  </rcc>
  <rcc rId="16758" sId="3" odxf="1" dxf="1">
    <nc r="AG302">
      <v>5</v>
    </nc>
    <odxf>
      <font>
        <sz val="10"/>
        <color auto="1"/>
      </font>
    </odxf>
    <ndxf>
      <font>
        <sz val="10"/>
        <color auto="1"/>
      </font>
    </ndxf>
  </rcc>
  <rcc rId="16759" sId="3" odxf="1" dxf="1">
    <nc r="AH302">
      <v>7.6</v>
    </nc>
    <odxf>
      <font>
        <sz val="10"/>
        <color auto="1"/>
      </font>
    </odxf>
    <ndxf>
      <font>
        <sz val="10"/>
        <color auto="1"/>
      </font>
    </ndxf>
  </rcc>
  <rcc rId="16760" sId="3" odxf="1" dxf="1">
    <nc r="AI302">
      <v>10.3</v>
    </nc>
    <odxf>
      <font>
        <sz val="10"/>
        <color auto="1"/>
      </font>
    </odxf>
    <ndxf>
      <font>
        <sz val="10"/>
        <color auto="1"/>
      </font>
    </ndxf>
  </rcc>
  <rcc rId="16761" sId="3" odxf="1" dxf="1">
    <nc r="AJ302">
      <v>11.7</v>
    </nc>
    <odxf>
      <font>
        <sz val="10"/>
        <color auto="1"/>
      </font>
    </odxf>
    <ndxf>
      <font>
        <sz val="10"/>
        <color auto="1"/>
      </font>
    </ndxf>
  </rcc>
  <rcc rId="16762" sId="3" odxf="1" dxf="1">
    <nc r="AK302">
      <v>8.8000000000000007</v>
    </nc>
    <odxf>
      <font>
        <sz val="10"/>
        <color auto="1"/>
      </font>
    </odxf>
    <ndxf>
      <font>
        <sz val="10"/>
        <color auto="1"/>
      </font>
    </ndxf>
  </rcc>
  <rcc rId="16763" sId="3" odxf="1" dxf="1">
    <nc r="AL302">
      <v>14.9</v>
    </nc>
    <odxf>
      <font>
        <sz val="10"/>
        <color auto="1"/>
      </font>
    </odxf>
    <ndxf>
      <font>
        <sz val="10"/>
        <color auto="1"/>
      </font>
    </ndxf>
  </rcc>
  <rcc rId="16764" sId="3" odxf="1" dxf="1">
    <nc r="AM302">
      <v>14</v>
    </nc>
    <odxf>
      <font>
        <sz val="10"/>
        <color auto="1"/>
      </font>
    </odxf>
    <ndxf>
      <font>
        <sz val="10"/>
        <color auto="1"/>
      </font>
    </ndxf>
  </rcc>
  <rcc rId="16765" sId="3" odxf="1" dxf="1">
    <nc r="AN302">
      <v>21.1</v>
    </nc>
    <odxf>
      <font>
        <sz val="10"/>
        <color auto="1"/>
      </font>
    </odxf>
    <ndxf>
      <font>
        <sz val="10"/>
        <color auto="1"/>
      </font>
    </ndxf>
  </rcc>
  <rcc rId="16766" sId="3" odxf="1" dxf="1">
    <nc r="AO302">
      <v>28.5</v>
    </nc>
    <odxf>
      <font>
        <sz val="10"/>
        <color auto="1"/>
      </font>
    </odxf>
    <ndxf>
      <font>
        <sz val="10"/>
        <color auto="1"/>
      </font>
    </ndxf>
  </rcc>
  <rcc rId="16767" sId="3" odxf="1" dxf="1">
    <nc r="AP302">
      <v>26.8</v>
    </nc>
    <odxf>
      <font>
        <sz val="10"/>
        <color auto="1"/>
      </font>
    </odxf>
    <ndxf>
      <font>
        <sz val="10"/>
        <color auto="1"/>
      </font>
    </ndxf>
  </rcc>
  <rcc rId="16768" sId="3" odxf="1" dxf="1">
    <nc r="AQ302">
      <v>30.2</v>
    </nc>
    <odxf>
      <font>
        <sz val="10"/>
        <color auto="1"/>
      </font>
    </odxf>
    <ndxf>
      <font>
        <sz val="10"/>
        <color auto="1"/>
      </font>
    </ndxf>
  </rcc>
  <rcc rId="16769" sId="3" odxf="1" dxf="1">
    <nc r="AR302">
      <v>29.8</v>
    </nc>
    <odxf>
      <font>
        <sz val="10"/>
        <color auto="1"/>
      </font>
    </odxf>
    <ndxf>
      <font>
        <sz val="10"/>
        <color auto="1"/>
      </font>
    </ndxf>
  </rcc>
  <rcc rId="16770" sId="3" odxf="1" dxf="1">
    <nc r="AS302">
      <v>35.1</v>
    </nc>
    <odxf>
      <font>
        <sz val="10"/>
        <color auto="1"/>
      </font>
    </odxf>
    <ndxf>
      <font>
        <sz val="10"/>
        <color auto="1"/>
      </font>
    </ndxf>
  </rcc>
  <rcc rId="16771" sId="3" odxf="1" dxf="1">
    <nc r="AT302">
      <v>28.9</v>
    </nc>
    <odxf>
      <font>
        <sz val="10"/>
        <color auto="1"/>
      </font>
    </odxf>
    <ndxf>
      <font>
        <sz val="10"/>
        <color auto="1"/>
      </font>
    </ndxf>
  </rcc>
  <rcc rId="16772" sId="3" odxf="1" dxf="1">
    <nc r="AU302">
      <v>18.2</v>
    </nc>
    <odxf>
      <font>
        <sz val="10"/>
        <color auto="1"/>
      </font>
    </odxf>
    <ndxf>
      <font>
        <sz val="10"/>
        <color auto="1"/>
      </font>
    </ndxf>
  </rcc>
  <rcc rId="16773" sId="3" odxf="1" dxf="1">
    <nc r="AV302">
      <v>23.4</v>
    </nc>
    <odxf>
      <font>
        <sz val="10"/>
        <color auto="1"/>
      </font>
    </odxf>
    <ndxf>
      <font>
        <sz val="10"/>
        <color auto="1"/>
      </font>
    </ndxf>
  </rcc>
  <rcc rId="16774" sId="3" odxf="1" dxf="1">
    <nc r="AW302">
      <v>17.899999999999999</v>
    </nc>
    <odxf>
      <font>
        <sz val="10"/>
        <color auto="1"/>
      </font>
    </odxf>
    <ndxf>
      <font>
        <sz val="10"/>
        <color auto="1"/>
      </font>
    </ndxf>
  </rcc>
  <rcc rId="16775" sId="3" odxf="1" dxf="1">
    <nc r="AX302">
      <v>22.7</v>
    </nc>
    <odxf>
      <font>
        <sz val="10"/>
        <color auto="1"/>
      </font>
    </odxf>
    <ndxf>
      <font>
        <sz val="10"/>
        <color auto="1"/>
      </font>
    </ndxf>
  </rcc>
  <rcc rId="16776" sId="3" odxf="1" dxf="1">
    <nc r="AY302">
      <v>14</v>
    </nc>
    <odxf>
      <font>
        <sz val="10"/>
        <color auto="1"/>
      </font>
    </odxf>
    <ndxf>
      <font>
        <sz val="10"/>
        <color auto="1"/>
      </font>
    </ndxf>
  </rcc>
  <rcc rId="16777" sId="3" odxf="1" dxf="1">
    <nc r="AZ302">
      <v>14.1</v>
    </nc>
    <odxf>
      <font>
        <sz val="10"/>
        <color auto="1"/>
      </font>
    </odxf>
    <ndxf>
      <font>
        <sz val="10"/>
        <color auto="1"/>
      </font>
    </ndxf>
  </rcc>
  <rcc rId="16778" sId="3" odxf="1" dxf="1">
    <nc r="BA3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779" sId="3" odxf="1" dxf="1">
    <nc r="BB302">
      <v>16.7</v>
    </nc>
    <odxf>
      <font>
        <sz val="10"/>
        <color auto="1"/>
      </font>
    </odxf>
    <ndxf>
      <font>
        <sz val="10"/>
        <color auto="1"/>
      </font>
    </ndxf>
  </rcc>
  <rcc rId="16780" sId="3" odxf="1" dxf="1">
    <nc r="BC3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781" sId="3" odxf="1" dxf="1">
    <nc r="BD302">
      <v>14.1</v>
    </nc>
    <odxf>
      <font>
        <sz val="10"/>
        <color auto="1"/>
      </font>
    </odxf>
    <ndxf>
      <font>
        <sz val="10"/>
        <color auto="1"/>
      </font>
    </ndxf>
  </rcc>
  <rcc rId="16782" sId="3" odxf="1" dxf="1">
    <nc r="BE3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783" sId="3" odxf="1" dxf="1">
    <nc r="BF302">
      <v>13.9</v>
    </nc>
    <odxf>
      <font>
        <sz val="10"/>
        <color auto="1"/>
      </font>
    </odxf>
    <ndxf>
      <font>
        <sz val="10"/>
        <color auto="1"/>
      </font>
    </ndxf>
  </rcc>
  <rcc rId="16784" sId="3" odxf="1" dxf="1">
    <nc r="BG302">
      <v>35.1</v>
    </nc>
    <odxf>
      <font>
        <sz val="10"/>
        <color auto="1"/>
      </font>
    </odxf>
    <ndxf>
      <font>
        <sz val="10"/>
        <color auto="1"/>
      </font>
    </ndxf>
  </rcc>
  <rcc rId="16785" sId="3" odxf="1" dxf="1">
    <nc r="BH302">
      <v>0</v>
    </nc>
    <odxf>
      <font>
        <sz val="10"/>
        <color auto="1"/>
      </font>
    </odxf>
    <ndxf>
      <font>
        <sz val="10"/>
        <color auto="1"/>
      </font>
    </ndxf>
  </rcc>
  <rfmt sheetId="3" sqref="A302:XFD302" start="0" length="0">
    <dxf>
      <alignment vertical="center" wrapText="1"/>
    </dxf>
  </rfmt>
  <rfmt sheetId="3" sqref="A303" start="0" length="0">
    <dxf>
      <font>
        <sz val="10"/>
        <color auto="1"/>
      </font>
    </dxf>
  </rfmt>
  <rcc rId="16786" sId="3" odxf="1" dxf="1">
    <oc r="B303" t="inlineStr">
      <is>
        <t>Ninh Thuận</t>
      </is>
    </oc>
    <nc r="B303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03" start="0" length="0">
    <dxf>
      <font>
        <sz val="10"/>
        <color auto="1"/>
      </font>
    </dxf>
  </rfmt>
  <rfmt sheetId="3" sqref="D303" start="0" length="0">
    <dxf>
      <font>
        <sz val="10"/>
        <color auto="1"/>
      </font>
    </dxf>
  </rfmt>
  <rcc rId="16787" sId="3" odxf="1" dxf="1">
    <oc r="E303" t="inlineStr">
      <is>
        <t>NMĐG ĐẦM NẠI</t>
      </is>
    </oc>
    <nc r="E303" t="inlineStr">
      <is>
        <t>NMĐG ĐẠI PHONG</t>
      </is>
    </nc>
    <odxf>
      <font>
        <sz val="10"/>
        <color auto="1"/>
      </font>
    </odxf>
    <ndxf>
      <font>
        <sz val="10"/>
        <color auto="1"/>
      </font>
    </ndxf>
  </rcc>
  <rfmt sheetId="3" sqref="F303" start="0" length="0">
    <dxf>
      <font>
        <sz val="10"/>
        <color auto="1"/>
      </font>
    </dxf>
  </rfmt>
  <rcc rId="16788" sId="3" odxf="1" dxf="1">
    <nc r="G30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789" sId="3" odxf="1" dxf="1">
    <nc r="H303">
      <v>332.7</v>
    </nc>
    <odxf>
      <font>
        <sz val="10"/>
        <color auto="1"/>
      </font>
    </odxf>
    <ndxf>
      <font>
        <sz val="10"/>
        <color auto="1"/>
      </font>
    </ndxf>
  </rcc>
  <rfmt sheetId="3" sqref="I303" start="0" length="0">
    <dxf>
      <font>
        <sz val="10"/>
        <color auto="1"/>
      </font>
    </dxf>
  </rfmt>
  <rcc rId="16790" sId="3" odxf="1" dxf="1">
    <nc r="J303">
      <v>-0.5</v>
    </nc>
    <odxf>
      <font>
        <sz val="10"/>
        <color auto="1"/>
      </font>
    </odxf>
    <ndxf>
      <font>
        <sz val="10"/>
        <color auto="1"/>
      </font>
    </ndxf>
  </rcc>
  <rcc rId="16791" sId="3" odxf="1" dxf="1">
    <nc r="K303">
      <v>0.4</v>
    </nc>
    <odxf>
      <font>
        <sz val="10"/>
        <color auto="1"/>
      </font>
    </odxf>
    <ndxf>
      <font>
        <sz val="10"/>
        <color auto="1"/>
      </font>
    </ndxf>
  </rcc>
  <rcc rId="16792" sId="3" odxf="1" dxf="1">
    <nc r="L303">
      <v>0.4</v>
    </nc>
    <odxf>
      <font>
        <sz val="10"/>
        <color auto="1"/>
      </font>
    </odxf>
    <ndxf>
      <font>
        <sz val="10"/>
        <color auto="1"/>
      </font>
    </ndxf>
  </rcc>
  <rcc rId="16793" sId="3" odxf="1" dxf="1">
    <nc r="M303">
      <v>0.6</v>
    </nc>
    <odxf>
      <font>
        <sz val="10"/>
        <color auto="1"/>
      </font>
    </odxf>
    <ndxf>
      <font>
        <sz val="10"/>
        <color auto="1"/>
      </font>
    </ndxf>
  </rcc>
  <rcc rId="16794" sId="3" odxf="1" dxf="1">
    <nc r="N303">
      <v>1.6</v>
    </nc>
    <odxf>
      <font>
        <sz val="10"/>
        <color auto="1"/>
      </font>
    </odxf>
    <ndxf>
      <font>
        <sz val="10"/>
        <color auto="1"/>
      </font>
    </ndxf>
  </rcc>
  <rcc rId="16795" sId="3" odxf="1" dxf="1">
    <nc r="O303">
      <v>1.2</v>
    </nc>
    <odxf>
      <font>
        <sz val="10"/>
        <color auto="1"/>
      </font>
    </odxf>
    <ndxf>
      <font>
        <sz val="10"/>
        <color auto="1"/>
      </font>
    </ndxf>
  </rcc>
  <rcc rId="16796" sId="3" odxf="1" dxf="1">
    <nc r="P303">
      <v>0.9</v>
    </nc>
    <odxf>
      <font>
        <sz val="10"/>
        <color auto="1"/>
      </font>
    </odxf>
    <ndxf>
      <font>
        <sz val="10"/>
        <color auto="1"/>
      </font>
    </ndxf>
  </rcc>
  <rcc rId="16797" sId="3" odxf="1" dxf="1">
    <nc r="Q303">
      <v>0.1</v>
    </nc>
    <odxf>
      <font>
        <sz val="10"/>
        <color auto="1"/>
      </font>
    </odxf>
    <ndxf>
      <font>
        <sz val="10"/>
        <color auto="1"/>
      </font>
    </ndxf>
  </rcc>
  <rcc rId="16798" sId="3" odxf="1" dxf="1">
    <nc r="R303">
      <v>-0.5</v>
    </nc>
    <odxf>
      <font>
        <sz val="10"/>
        <color auto="1"/>
      </font>
    </odxf>
    <ndxf>
      <font>
        <sz val="10"/>
        <color auto="1"/>
      </font>
    </ndxf>
  </rcc>
  <rcc rId="16799" sId="3" odxf="1" dxf="1">
    <nc r="S303">
      <v>-0.6</v>
    </nc>
    <odxf>
      <font>
        <sz val="10"/>
        <color auto="1"/>
      </font>
    </odxf>
    <ndxf>
      <font>
        <sz val="10"/>
        <color auto="1"/>
      </font>
    </ndxf>
  </rcc>
  <rcc rId="16800" sId="3" odxf="1" dxf="1">
    <nc r="T303">
      <v>-0.6</v>
    </nc>
    <odxf>
      <font>
        <sz val="10"/>
        <color auto="1"/>
      </font>
    </odxf>
    <ndxf>
      <font>
        <sz val="10"/>
        <color auto="1"/>
      </font>
    </ndxf>
  </rcc>
  <rcc rId="16801" sId="3" odxf="1" dxf="1">
    <nc r="U303">
      <v>-0.7</v>
    </nc>
    <odxf>
      <font>
        <sz val="10"/>
        <color auto="1"/>
      </font>
    </odxf>
    <ndxf>
      <font>
        <sz val="10"/>
        <color auto="1"/>
      </font>
    </ndxf>
  </rcc>
  <rcc rId="16802" sId="3" odxf="1" dxf="1">
    <nc r="V303">
      <v>-0.7</v>
    </nc>
    <odxf>
      <font>
        <sz val="10"/>
        <color auto="1"/>
      </font>
    </odxf>
    <ndxf>
      <font>
        <sz val="10"/>
        <color auto="1"/>
      </font>
    </ndxf>
  </rcc>
  <rcc rId="16803" sId="3" odxf="1" dxf="1">
    <nc r="W303">
      <v>-0.7</v>
    </nc>
    <odxf>
      <font>
        <sz val="10"/>
        <color auto="1"/>
      </font>
    </odxf>
    <ndxf>
      <font>
        <sz val="10"/>
        <color auto="1"/>
      </font>
    </ndxf>
  </rcc>
  <rcc rId="16804" sId="3" odxf="1" dxf="1">
    <nc r="X303">
      <v>-0.7</v>
    </nc>
    <odxf>
      <font>
        <sz val="10"/>
        <color auto="1"/>
      </font>
    </odxf>
    <ndxf>
      <font>
        <sz val="10"/>
        <color auto="1"/>
      </font>
    </ndxf>
  </rcc>
  <rcc rId="16805" sId="3" odxf="1" dxf="1">
    <nc r="Y303">
      <v>-0.7</v>
    </nc>
    <odxf>
      <font>
        <sz val="10"/>
        <color auto="1"/>
      </font>
    </odxf>
    <ndxf>
      <font>
        <sz val="10"/>
        <color auto="1"/>
      </font>
    </ndxf>
  </rcc>
  <rcc rId="16806" sId="3" odxf="1" dxf="1">
    <nc r="Z303">
      <v>-0.6</v>
    </nc>
    <odxf>
      <font>
        <sz val="10"/>
        <color auto="1"/>
      </font>
    </odxf>
    <ndxf>
      <font>
        <sz val="10"/>
        <color auto="1"/>
      </font>
    </ndxf>
  </rcc>
  <rcc rId="16807" sId="3" odxf="1" dxf="1">
    <nc r="AA303">
      <v>-0.7</v>
    </nc>
    <odxf>
      <font>
        <sz val="10"/>
        <color auto="1"/>
      </font>
    </odxf>
    <ndxf>
      <font>
        <sz val="10"/>
        <color auto="1"/>
      </font>
    </ndxf>
  </rcc>
  <rcc rId="16808" sId="3" odxf="1" dxf="1">
    <nc r="AB303">
      <v>-0.6</v>
    </nc>
    <odxf>
      <font>
        <sz val="10"/>
        <color auto="1"/>
      </font>
    </odxf>
    <ndxf>
      <font>
        <sz val="10"/>
        <color auto="1"/>
      </font>
    </ndxf>
  </rcc>
  <rcc rId="16809" sId="3" odxf="1" dxf="1">
    <nc r="AC303">
      <v>-0.6</v>
    </nc>
    <odxf>
      <font>
        <sz val="10"/>
        <color auto="1"/>
      </font>
    </odxf>
    <ndxf>
      <font>
        <sz val="10"/>
        <color auto="1"/>
      </font>
    </ndxf>
  </rcc>
  <rcc rId="16810" sId="3" odxf="1" dxf="1">
    <nc r="AD303">
      <v>-0.5</v>
    </nc>
    <odxf>
      <font>
        <sz val="10"/>
        <color auto="1"/>
      </font>
    </odxf>
    <ndxf>
      <font>
        <sz val="10"/>
        <color auto="1"/>
      </font>
    </ndxf>
  </rcc>
  <rcc rId="16811" sId="3" odxf="1" dxf="1">
    <nc r="AE303">
      <v>-0.6</v>
    </nc>
    <odxf>
      <font>
        <sz val="10"/>
        <color auto="1"/>
      </font>
    </odxf>
    <ndxf>
      <font>
        <sz val="10"/>
        <color auto="1"/>
      </font>
    </ndxf>
  </rcc>
  <rcc rId="16812" sId="3" odxf="1" dxf="1">
    <nc r="AF303">
      <v>-0.6</v>
    </nc>
    <odxf>
      <font>
        <sz val="10"/>
        <color auto="1"/>
      </font>
    </odxf>
    <ndxf>
      <font>
        <sz val="10"/>
        <color auto="1"/>
      </font>
    </ndxf>
  </rcc>
  <rcc rId="16813" sId="3" odxf="1" dxf="1">
    <nc r="AG303">
      <v>-0.5</v>
    </nc>
    <odxf>
      <font>
        <sz val="10"/>
        <color auto="1"/>
      </font>
    </odxf>
    <ndxf>
      <font>
        <sz val="10"/>
        <color auto="1"/>
      </font>
    </ndxf>
  </rcc>
  <rcc rId="16814" sId="3" odxf="1" dxf="1">
    <nc r="AH303">
      <v>-0.4</v>
    </nc>
    <odxf>
      <font>
        <sz val="10"/>
        <color auto="1"/>
      </font>
    </odxf>
    <ndxf>
      <font>
        <sz val="10"/>
        <color auto="1"/>
      </font>
    </ndxf>
  </rcc>
  <rcc rId="16815" sId="3" odxf="1" dxf="1">
    <nc r="AI303">
      <v>0.1</v>
    </nc>
    <odxf>
      <font>
        <sz val="10"/>
        <color auto="1"/>
      </font>
    </odxf>
    <ndxf>
      <font>
        <sz val="10"/>
        <color auto="1"/>
      </font>
    </ndxf>
  </rcc>
  <rcc rId="16816" sId="3" odxf="1" dxf="1">
    <nc r="AJ303">
      <v>0.2</v>
    </nc>
    <odxf>
      <font>
        <sz val="10"/>
        <color auto="1"/>
      </font>
    </odxf>
    <ndxf>
      <font>
        <sz val="10"/>
        <color auto="1"/>
      </font>
    </ndxf>
  </rcc>
  <rcc rId="16817" sId="3" odxf="1" dxf="1">
    <nc r="AK303">
      <v>0.6</v>
    </nc>
    <odxf>
      <font>
        <sz val="10"/>
        <color auto="1"/>
      </font>
    </odxf>
    <ndxf>
      <font>
        <sz val="10"/>
        <color auto="1"/>
      </font>
    </ndxf>
  </rcc>
  <rcc rId="16818" sId="3" odxf="1" dxf="1">
    <nc r="AL303">
      <v>2</v>
    </nc>
    <odxf>
      <font>
        <sz val="10"/>
        <color auto="1"/>
      </font>
    </odxf>
    <ndxf>
      <font>
        <sz val="10"/>
        <color auto="1"/>
      </font>
    </ndxf>
  </rcc>
  <rcc rId="16819" sId="3" odxf="1" dxf="1">
    <nc r="AM303">
      <v>1.8</v>
    </nc>
    <odxf>
      <font>
        <sz val="10"/>
        <color auto="1"/>
      </font>
    </odxf>
    <ndxf>
      <font>
        <sz val="10"/>
        <color auto="1"/>
      </font>
    </ndxf>
  </rcc>
  <rcc rId="16820" sId="3" odxf="1" dxf="1">
    <nc r="AN303">
      <v>0.4</v>
    </nc>
    <odxf>
      <font>
        <sz val="10"/>
        <color auto="1"/>
      </font>
    </odxf>
    <ndxf>
      <font>
        <sz val="10"/>
        <color auto="1"/>
      </font>
    </ndxf>
  </rcc>
  <rcc rId="16821" sId="3" odxf="1" dxf="1">
    <nc r="AO303">
      <v>3.5</v>
    </nc>
    <odxf>
      <font>
        <sz val="10"/>
        <color auto="1"/>
      </font>
    </odxf>
    <ndxf>
      <font>
        <sz val="10"/>
        <color auto="1"/>
      </font>
    </ndxf>
  </rcc>
  <rcc rId="16822" sId="3" odxf="1" dxf="1">
    <nc r="AP303">
      <v>3</v>
    </nc>
    <odxf>
      <font>
        <sz val="10"/>
        <color auto="1"/>
      </font>
    </odxf>
    <ndxf>
      <font>
        <sz val="10"/>
        <color auto="1"/>
      </font>
    </ndxf>
  </rcc>
  <rcc rId="16823" sId="3" odxf="1" dxf="1">
    <nc r="AQ303">
      <v>2.6</v>
    </nc>
    <odxf>
      <font>
        <sz val="10"/>
        <color auto="1"/>
      </font>
    </odxf>
    <ndxf>
      <font>
        <sz val="10"/>
        <color auto="1"/>
      </font>
    </ndxf>
  </rcc>
  <rcc rId="16824" sId="3" odxf="1" dxf="1">
    <nc r="AR303">
      <v>2.4</v>
    </nc>
    <odxf>
      <font>
        <sz val="10"/>
        <color auto="1"/>
      </font>
    </odxf>
    <ndxf>
      <font>
        <sz val="10"/>
        <color auto="1"/>
      </font>
    </ndxf>
  </rcc>
  <rcc rId="16825" sId="3" odxf="1" dxf="1">
    <nc r="AS303">
      <v>3.5</v>
    </nc>
    <odxf>
      <font>
        <sz val="10"/>
        <color auto="1"/>
      </font>
    </odxf>
    <ndxf>
      <font>
        <sz val="10"/>
        <color auto="1"/>
      </font>
    </ndxf>
  </rcc>
  <rcc rId="16826" sId="3" odxf="1" dxf="1">
    <nc r="AT303">
      <v>2</v>
    </nc>
    <odxf>
      <font>
        <sz val="10"/>
        <color auto="1"/>
      </font>
    </odxf>
    <ndxf>
      <font>
        <sz val="10"/>
        <color auto="1"/>
      </font>
    </ndxf>
  </rcc>
  <rcc rId="16827" sId="3" odxf="1" dxf="1">
    <nc r="AU303">
      <v>0.4</v>
    </nc>
    <odxf>
      <font>
        <sz val="10"/>
        <color auto="1"/>
      </font>
    </odxf>
    <ndxf>
      <font>
        <sz val="10"/>
        <color auto="1"/>
      </font>
    </ndxf>
  </rcc>
  <rcc rId="16828" sId="3" odxf="1" dxf="1">
    <nc r="AV303">
      <v>1.5</v>
    </nc>
    <odxf>
      <font>
        <sz val="10"/>
        <color auto="1"/>
      </font>
    </odxf>
    <ndxf>
      <font>
        <sz val="10"/>
        <color auto="1"/>
      </font>
    </ndxf>
  </rcc>
  <rcc rId="16829" sId="3" odxf="1" dxf="1">
    <nc r="AW303">
      <v>0.5</v>
    </nc>
    <odxf>
      <font>
        <sz val="10"/>
        <color auto="1"/>
      </font>
    </odxf>
    <ndxf>
      <font>
        <sz val="10"/>
        <color auto="1"/>
      </font>
    </ndxf>
  </rcc>
  <rcc rId="16830" sId="3" odxf="1" dxf="1">
    <nc r="AX303">
      <v>0.9</v>
    </nc>
    <odxf>
      <font>
        <sz val="10"/>
        <color auto="1"/>
      </font>
    </odxf>
    <ndxf>
      <font>
        <sz val="10"/>
        <color auto="1"/>
      </font>
    </ndxf>
  </rcc>
  <rcc rId="16831" sId="3" odxf="1" dxf="1">
    <nc r="AY303">
      <v>-0.3</v>
    </nc>
    <odxf>
      <font>
        <sz val="10"/>
        <color auto="1"/>
      </font>
    </odxf>
    <ndxf>
      <font>
        <sz val="10"/>
        <color auto="1"/>
      </font>
    </ndxf>
  </rcc>
  <rcc rId="16832" sId="3" odxf="1" dxf="1">
    <nc r="AZ303">
      <v>0</v>
    </nc>
    <odxf>
      <font>
        <sz val="10"/>
        <color auto="1"/>
      </font>
    </odxf>
    <ndxf>
      <font>
        <sz val="10"/>
        <color auto="1"/>
      </font>
    </ndxf>
  </rcc>
  <rcc rId="16833" sId="3" odxf="1" dxf="1">
    <nc r="BA3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834" sId="3" odxf="1" dxf="1">
    <nc r="BB303">
      <v>0.2</v>
    </nc>
    <odxf>
      <font>
        <sz val="10"/>
        <color auto="1"/>
      </font>
    </odxf>
    <ndxf>
      <font>
        <sz val="10"/>
        <color auto="1"/>
      </font>
    </ndxf>
  </rcc>
  <rcc rId="16835" sId="3" odxf="1" dxf="1">
    <nc r="BC3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836" sId="3" odxf="1" dxf="1">
    <nc r="BD303">
      <v>-0.1</v>
    </nc>
    <odxf>
      <font>
        <sz val="10"/>
        <color auto="1"/>
      </font>
    </odxf>
    <ndxf>
      <font>
        <sz val="10"/>
        <color auto="1"/>
      </font>
    </ndxf>
  </rcc>
  <rcc rId="16837" sId="3" odxf="1" dxf="1">
    <nc r="BE3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838" sId="3" odxf="1" dxf="1">
    <nc r="BF303">
      <v>13.9</v>
    </nc>
    <odxf>
      <font>
        <sz val="10"/>
        <color auto="1"/>
      </font>
    </odxf>
    <ndxf>
      <font>
        <sz val="10"/>
        <color auto="1"/>
      </font>
    </ndxf>
  </rcc>
  <rcc rId="16839" sId="3" odxf="1" dxf="1">
    <nc r="BG303">
      <v>35.1</v>
    </nc>
    <odxf>
      <font>
        <sz val="10"/>
        <color auto="1"/>
      </font>
    </odxf>
    <ndxf>
      <font>
        <sz val="10"/>
        <color auto="1"/>
      </font>
    </ndxf>
  </rcc>
  <rcc rId="16840" sId="3" odxf="1" dxf="1">
    <nc r="BH303">
      <v>0</v>
    </nc>
    <odxf>
      <font>
        <sz val="10"/>
        <color auto="1"/>
      </font>
    </odxf>
    <ndxf>
      <font>
        <sz val="10"/>
        <color auto="1"/>
      </font>
    </ndxf>
  </rcc>
  <rfmt sheetId="3" sqref="A303:XFD303" start="0" length="0">
    <dxf>
      <alignment vertical="center" wrapText="1"/>
    </dxf>
  </rfmt>
  <rfmt sheetId="3" sqref="A304" start="0" length="0">
    <dxf>
      <font>
        <sz val="10"/>
        <color auto="1"/>
      </font>
    </dxf>
  </rfmt>
  <rcc rId="16841" sId="3" odxf="1" dxf="1">
    <oc r="B304" t="inlineStr">
      <is>
        <t>Trà Vinh</t>
      </is>
    </oc>
    <nc r="B304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04" start="0" length="0">
    <dxf>
      <font>
        <sz val="10"/>
        <color auto="1"/>
      </font>
    </dxf>
  </rfmt>
  <rfmt sheetId="3" sqref="D304" start="0" length="0">
    <dxf>
      <font>
        <sz val="10"/>
        <color auto="1"/>
      </font>
    </dxf>
  </rfmt>
  <rcc rId="16842" sId="3" odxf="1" dxf="1">
    <oc r="E304" t="inlineStr">
      <is>
        <t>NMĐG ĐÔNG HẢI 1-GĐ2</t>
      </is>
    </oc>
    <nc r="E304" t="inlineStr">
      <is>
        <t>NMĐG ĐẦM NẠI</t>
      </is>
    </nc>
    <odxf>
      <font>
        <sz val="10"/>
        <color auto="1"/>
      </font>
    </odxf>
    <ndxf>
      <font>
        <sz val="10"/>
        <color auto="1"/>
      </font>
    </ndxf>
  </rcc>
  <rfmt sheetId="3" sqref="F304" start="0" length="0">
    <dxf>
      <font>
        <sz val="10"/>
        <color auto="1"/>
      </font>
    </dxf>
  </rfmt>
  <rcc rId="16843" sId="3" odxf="1" dxf="1">
    <nc r="G30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844" sId="3" odxf="1" dxf="1">
    <nc r="H304">
      <v>25.7</v>
    </nc>
    <odxf>
      <font>
        <sz val="10"/>
        <color auto="1"/>
      </font>
    </odxf>
    <ndxf>
      <font>
        <sz val="10"/>
        <color auto="1"/>
      </font>
    </ndxf>
  </rcc>
  <rfmt sheetId="3" sqref="I304" start="0" length="0">
    <dxf>
      <font>
        <sz val="10"/>
        <color auto="1"/>
      </font>
    </dxf>
  </rfmt>
  <rcc rId="16845" sId="3" odxf="1" dxf="1">
    <nc r="J304">
      <v>0.4</v>
    </nc>
    <odxf>
      <font>
        <sz val="10"/>
        <color auto="1"/>
      </font>
    </odxf>
    <ndxf>
      <font>
        <sz val="10"/>
        <color auto="1"/>
      </font>
    </ndxf>
  </rcc>
  <rcc rId="16846" sId="3" odxf="1" dxf="1">
    <nc r="K304">
      <v>0.4</v>
    </nc>
    <odxf>
      <font>
        <sz val="10"/>
        <color auto="1"/>
      </font>
    </odxf>
    <ndxf>
      <font>
        <sz val="10"/>
        <color auto="1"/>
      </font>
    </ndxf>
  </rcc>
  <rcc rId="16847" sId="3" odxf="1" dxf="1">
    <nc r="L304">
      <v>0.4</v>
    </nc>
    <odxf>
      <font>
        <sz val="10"/>
        <color auto="1"/>
      </font>
    </odxf>
    <ndxf>
      <font>
        <sz val="10"/>
        <color auto="1"/>
      </font>
    </ndxf>
  </rcc>
  <rcc rId="16848" sId="3" odxf="1" dxf="1">
    <nc r="M304">
      <v>0.4</v>
    </nc>
    <odxf>
      <font>
        <sz val="10"/>
        <color auto="1"/>
      </font>
    </odxf>
    <ndxf>
      <font>
        <sz val="10"/>
        <color auto="1"/>
      </font>
    </ndxf>
  </rcc>
  <rcc rId="16849" sId="3" odxf="1" dxf="1">
    <nc r="N304">
      <v>0.4</v>
    </nc>
    <odxf>
      <font>
        <sz val="10"/>
        <color auto="1"/>
      </font>
    </odxf>
    <ndxf>
      <font>
        <sz val="10"/>
        <color auto="1"/>
      </font>
    </ndxf>
  </rcc>
  <rcc rId="16850" sId="3" odxf="1" dxf="1">
    <nc r="O304">
      <v>0.4</v>
    </nc>
    <odxf>
      <font>
        <sz val="10"/>
        <color auto="1"/>
      </font>
    </odxf>
    <ndxf>
      <font>
        <sz val="10"/>
        <color auto="1"/>
      </font>
    </ndxf>
  </rcc>
  <rcc rId="16851" sId="3" odxf="1" dxf="1">
    <nc r="P304">
      <v>0.4</v>
    </nc>
    <odxf>
      <font>
        <sz val="10"/>
        <color auto="1"/>
      </font>
    </odxf>
    <ndxf>
      <font>
        <sz val="10"/>
        <color auto="1"/>
      </font>
    </ndxf>
  </rcc>
  <rcc rId="16852" sId="3" odxf="1" dxf="1">
    <nc r="Q304">
      <v>0.4</v>
    </nc>
    <odxf>
      <font>
        <sz val="10"/>
        <color auto="1"/>
      </font>
    </odxf>
    <ndxf>
      <font>
        <sz val="10"/>
        <color auto="1"/>
      </font>
    </ndxf>
  </rcc>
  <rcc rId="16853" sId="3" odxf="1" dxf="1">
    <nc r="R304">
      <v>0.4</v>
    </nc>
    <odxf>
      <font>
        <sz val="10"/>
        <color auto="1"/>
      </font>
    </odxf>
    <ndxf>
      <font>
        <sz val="10"/>
        <color auto="1"/>
      </font>
    </ndxf>
  </rcc>
  <rcc rId="16854" sId="3" odxf="1" dxf="1">
    <nc r="S304">
      <v>0.4</v>
    </nc>
    <odxf>
      <font>
        <sz val="10"/>
        <color auto="1"/>
      </font>
    </odxf>
    <ndxf>
      <font>
        <sz val="10"/>
        <color auto="1"/>
      </font>
    </ndxf>
  </rcc>
  <rcc rId="16855" sId="3" odxf="1" dxf="1">
    <nc r="T304">
      <v>0.4</v>
    </nc>
    <odxf>
      <font>
        <sz val="10"/>
        <color auto="1"/>
      </font>
    </odxf>
    <ndxf>
      <font>
        <sz val="10"/>
        <color auto="1"/>
      </font>
    </ndxf>
  </rcc>
  <rcc rId="16856" sId="3" odxf="1" dxf="1">
    <nc r="U304">
      <v>0.4</v>
    </nc>
    <odxf>
      <font>
        <sz val="10"/>
        <color auto="1"/>
      </font>
    </odxf>
    <ndxf>
      <font>
        <sz val="10"/>
        <color auto="1"/>
      </font>
    </ndxf>
  </rcc>
  <rcc rId="16857" sId="3" odxf="1" dxf="1">
    <nc r="V304">
      <v>0.4</v>
    </nc>
    <odxf>
      <font>
        <sz val="10"/>
        <color auto="1"/>
      </font>
    </odxf>
    <ndxf>
      <font>
        <sz val="10"/>
        <color auto="1"/>
      </font>
    </ndxf>
  </rcc>
  <rcc rId="16858" sId="3" odxf="1" dxf="1">
    <nc r="W304">
      <v>0.4</v>
    </nc>
    <odxf>
      <font>
        <sz val="10"/>
        <color auto="1"/>
      </font>
    </odxf>
    <ndxf>
      <font>
        <sz val="10"/>
        <color auto="1"/>
      </font>
    </ndxf>
  </rcc>
  <rcc rId="16859" sId="3" odxf="1" dxf="1">
    <nc r="X304">
      <v>0.4</v>
    </nc>
    <odxf>
      <font>
        <sz val="10"/>
        <color auto="1"/>
      </font>
    </odxf>
    <ndxf>
      <font>
        <sz val="10"/>
        <color auto="1"/>
      </font>
    </ndxf>
  </rcc>
  <rcc rId="16860" sId="3" odxf="1" dxf="1">
    <nc r="Y304">
      <v>0.4</v>
    </nc>
    <odxf>
      <font>
        <sz val="10"/>
        <color auto="1"/>
      </font>
    </odxf>
    <ndxf>
      <font>
        <sz val="10"/>
        <color auto="1"/>
      </font>
    </ndxf>
  </rcc>
  <rcc rId="16861" sId="3" odxf="1" dxf="1">
    <nc r="Z304">
      <v>0.4</v>
    </nc>
    <odxf>
      <font>
        <sz val="10"/>
        <color auto="1"/>
      </font>
    </odxf>
    <ndxf>
      <font>
        <sz val="10"/>
        <color auto="1"/>
      </font>
    </ndxf>
  </rcc>
  <rcc rId="16862" sId="3" odxf="1" dxf="1">
    <nc r="AA304">
      <v>0.4</v>
    </nc>
    <odxf>
      <font>
        <sz val="10"/>
        <color auto="1"/>
      </font>
    </odxf>
    <ndxf>
      <font>
        <sz val="10"/>
        <color auto="1"/>
      </font>
    </ndxf>
  </rcc>
  <rcc rId="16863" sId="3" odxf="1" dxf="1">
    <nc r="AB304">
      <v>0.4</v>
    </nc>
    <odxf>
      <font>
        <sz val="10"/>
        <color auto="1"/>
      </font>
    </odxf>
    <ndxf>
      <font>
        <sz val="10"/>
        <color auto="1"/>
      </font>
    </ndxf>
  </rcc>
  <rcc rId="16864" sId="3" odxf="1" dxf="1">
    <nc r="AC304">
      <v>0.4</v>
    </nc>
    <odxf>
      <font>
        <sz val="10"/>
        <color auto="1"/>
      </font>
    </odxf>
    <ndxf>
      <font>
        <sz val="10"/>
        <color auto="1"/>
      </font>
    </ndxf>
  </rcc>
  <rcc rId="16865" sId="3" odxf="1" dxf="1">
    <nc r="AD304">
      <v>0.4</v>
    </nc>
    <odxf>
      <font>
        <sz val="10"/>
        <color auto="1"/>
      </font>
    </odxf>
    <ndxf>
      <font>
        <sz val="10"/>
        <color auto="1"/>
      </font>
    </ndxf>
  </rcc>
  <rcc rId="16866" sId="3" odxf="1" dxf="1">
    <nc r="AE304">
      <v>0.4</v>
    </nc>
    <odxf>
      <font>
        <sz val="10"/>
        <color auto="1"/>
      </font>
    </odxf>
    <ndxf>
      <font>
        <sz val="10"/>
        <color auto="1"/>
      </font>
    </ndxf>
  </rcc>
  <rcc rId="16867" sId="3" odxf="1" dxf="1">
    <nc r="AF304">
      <v>0.4</v>
    </nc>
    <odxf>
      <font>
        <sz val="10"/>
        <color auto="1"/>
      </font>
    </odxf>
    <ndxf>
      <font>
        <sz val="10"/>
        <color auto="1"/>
      </font>
    </ndxf>
  </rcc>
  <rcc rId="16868" sId="3" odxf="1" dxf="1">
    <nc r="AG304">
      <v>0.4</v>
    </nc>
    <odxf>
      <font>
        <sz val="10"/>
        <color auto="1"/>
      </font>
    </odxf>
    <ndxf>
      <font>
        <sz val="10"/>
        <color auto="1"/>
      </font>
    </ndxf>
  </rcc>
  <rcc rId="16869" sId="3" odxf="1" dxf="1">
    <nc r="AH304">
      <v>0.4</v>
    </nc>
    <odxf>
      <font>
        <sz val="10"/>
        <color auto="1"/>
      </font>
    </odxf>
    <ndxf>
      <font>
        <sz val="10"/>
        <color auto="1"/>
      </font>
    </ndxf>
  </rcc>
  <rcc rId="16870" sId="3" odxf="1" dxf="1">
    <nc r="AI304">
      <v>3.4</v>
    </nc>
    <odxf>
      <font>
        <sz val="10"/>
        <color auto="1"/>
      </font>
    </odxf>
    <ndxf>
      <font>
        <sz val="10"/>
        <color auto="1"/>
      </font>
    </ndxf>
  </rcc>
  <rcc rId="16871" sId="3" odxf="1" dxf="1">
    <nc r="AJ304">
      <v>3.4</v>
    </nc>
    <odxf>
      <font>
        <sz val="10"/>
        <color auto="1"/>
      </font>
    </odxf>
    <ndxf>
      <font>
        <sz val="10"/>
        <color auto="1"/>
      </font>
    </ndxf>
  </rcc>
  <rcc rId="16872" sId="3" odxf="1" dxf="1">
    <nc r="AK304">
      <v>2.4</v>
    </nc>
    <odxf>
      <font>
        <sz val="10"/>
        <color auto="1"/>
      </font>
    </odxf>
    <ndxf>
      <font>
        <sz val="10"/>
        <color auto="1"/>
      </font>
    </ndxf>
  </rcc>
  <rcc rId="16873" sId="3" odxf="1" dxf="1">
    <nc r="AL304">
      <v>4.4000000000000004</v>
    </nc>
    <odxf>
      <font>
        <sz val="10"/>
        <color auto="1"/>
      </font>
    </odxf>
    <ndxf>
      <font>
        <sz val="10"/>
        <color auto="1"/>
      </font>
    </ndxf>
  </rcc>
  <rcc rId="16874" sId="3" odxf="1" dxf="1">
    <nc r="AM304">
      <v>4.4000000000000004</v>
    </nc>
    <odxf>
      <font>
        <sz val="10"/>
        <color auto="1"/>
      </font>
    </odxf>
    <ndxf>
      <font>
        <sz val="10"/>
        <color auto="1"/>
      </font>
    </ndxf>
  </rcc>
  <rcc rId="16875" sId="3" odxf="1" dxf="1">
    <nc r="AN304">
      <v>3.4</v>
    </nc>
    <odxf>
      <font>
        <sz val="10"/>
        <color auto="1"/>
      </font>
    </odxf>
    <ndxf>
      <font>
        <sz val="10"/>
        <color auto="1"/>
      </font>
    </ndxf>
  </rcc>
  <rcc rId="16876" sId="3" odxf="1" dxf="1">
    <nc r="AO304">
      <v>3.4</v>
    </nc>
    <odxf>
      <font>
        <sz val="10"/>
        <color auto="1"/>
      </font>
    </odxf>
    <ndxf>
      <font>
        <sz val="10"/>
        <color auto="1"/>
      </font>
    </ndxf>
  </rcc>
  <rcc rId="16877" sId="3" odxf="1" dxf="1">
    <nc r="AP304">
      <v>5.4</v>
    </nc>
    <odxf>
      <font>
        <sz val="10"/>
        <color auto="1"/>
      </font>
    </odxf>
    <ndxf>
      <font>
        <sz val="10"/>
        <color auto="1"/>
      </font>
    </ndxf>
  </rcc>
  <rcc rId="16878" sId="3" odxf="1" dxf="1">
    <nc r="AQ304">
      <v>2.4</v>
    </nc>
    <odxf>
      <font>
        <sz val="10"/>
        <color auto="1"/>
      </font>
    </odxf>
    <ndxf>
      <font>
        <sz val="10"/>
        <color auto="1"/>
      </font>
    </ndxf>
  </rcc>
  <rcc rId="16879" sId="3" odxf="1" dxf="1">
    <nc r="AR304">
      <v>2.4</v>
    </nc>
    <odxf>
      <font>
        <sz val="10"/>
        <color auto="1"/>
      </font>
    </odxf>
    <ndxf>
      <font>
        <sz val="10"/>
        <color auto="1"/>
      </font>
    </ndxf>
  </rcc>
  <rcc rId="16880" sId="3" odxf="1" dxf="1">
    <nc r="AS304">
      <v>2.4</v>
    </nc>
    <odxf>
      <font>
        <sz val="10"/>
        <color auto="1"/>
      </font>
    </odxf>
    <ndxf>
      <font>
        <sz val="10"/>
        <color auto="1"/>
      </font>
    </ndxf>
  </rcc>
  <rcc rId="16881" sId="3" odxf="1" dxf="1">
    <nc r="AT304">
      <v>1.4</v>
    </nc>
    <odxf>
      <font>
        <sz val="10"/>
        <color auto="1"/>
      </font>
    </odxf>
    <ndxf>
      <font>
        <sz val="10"/>
        <color auto="1"/>
      </font>
    </ndxf>
  </rcc>
  <rcc rId="16882" sId="3" odxf="1" dxf="1">
    <nc r="AU304">
      <v>1.4</v>
    </nc>
    <odxf>
      <font>
        <sz val="10"/>
        <color auto="1"/>
      </font>
    </odxf>
    <ndxf>
      <font>
        <sz val="10"/>
        <color auto="1"/>
      </font>
    </ndxf>
  </rcc>
  <rcc rId="16883" sId="3" odxf="1" dxf="1">
    <nc r="AV304">
      <v>0.4</v>
    </nc>
    <odxf>
      <font>
        <sz val="10"/>
        <color auto="1"/>
      </font>
    </odxf>
    <ndxf>
      <font>
        <sz val="10"/>
        <color auto="1"/>
      </font>
    </ndxf>
  </rcc>
  <rcc rId="16884" sId="3" odxf="1" dxf="1">
    <nc r="AW304">
      <v>0.4</v>
    </nc>
    <odxf>
      <font>
        <sz val="10"/>
        <color auto="1"/>
      </font>
    </odxf>
    <ndxf>
      <font>
        <sz val="10"/>
        <color auto="1"/>
      </font>
    </ndxf>
  </rcc>
  <rcc rId="16885" sId="3" odxf="1" dxf="1">
    <nc r="AX304">
      <v>0.4</v>
    </nc>
    <odxf>
      <font>
        <sz val="10"/>
        <color auto="1"/>
      </font>
    </odxf>
    <ndxf>
      <font>
        <sz val="10"/>
        <color auto="1"/>
      </font>
    </ndxf>
  </rcc>
  <rcc rId="16886" sId="3" odxf="1" dxf="1">
    <nc r="AY304">
      <v>0.4</v>
    </nc>
    <odxf>
      <font>
        <sz val="10"/>
        <color auto="1"/>
      </font>
    </odxf>
    <ndxf>
      <font>
        <sz val="10"/>
        <color auto="1"/>
      </font>
    </ndxf>
  </rcc>
  <rcc rId="16887" sId="3" odxf="1" dxf="1">
    <nc r="AZ304">
      <v>0.4</v>
    </nc>
    <odxf>
      <font>
        <sz val="10"/>
        <color auto="1"/>
      </font>
    </odxf>
    <ndxf>
      <font>
        <sz val="10"/>
        <color auto="1"/>
      </font>
    </ndxf>
  </rcc>
  <rcc rId="16888" sId="3" odxf="1" dxf="1">
    <nc r="BA3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889" sId="3" odxf="1" dxf="1">
    <nc r="BB304">
      <v>0.4</v>
    </nc>
    <odxf>
      <font>
        <sz val="10"/>
        <color auto="1"/>
      </font>
    </odxf>
    <ndxf>
      <font>
        <sz val="10"/>
        <color auto="1"/>
      </font>
    </ndxf>
  </rcc>
  <rcc rId="16890" sId="3" odxf="1" dxf="1">
    <nc r="BC3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891" sId="3" odxf="1" dxf="1">
    <nc r="BD304">
      <v>0.4</v>
    </nc>
    <odxf>
      <font>
        <sz val="10"/>
        <color auto="1"/>
      </font>
    </odxf>
    <ndxf>
      <font>
        <sz val="10"/>
        <color auto="1"/>
      </font>
    </ndxf>
  </rcc>
  <rcc rId="16892" sId="3" odxf="1" dxf="1">
    <nc r="BE3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893" sId="3" odxf="1" dxf="1">
    <nc r="BF304">
      <v>1.1000000000000001</v>
    </nc>
    <odxf>
      <font>
        <sz val="10"/>
        <color auto="1"/>
      </font>
    </odxf>
    <ndxf>
      <font>
        <sz val="10"/>
        <color auto="1"/>
      </font>
    </ndxf>
  </rcc>
  <rcc rId="16894" sId="3" odxf="1" dxf="1">
    <nc r="BG304">
      <v>5.4</v>
    </nc>
    <odxf>
      <font>
        <sz val="10"/>
        <color auto="1"/>
      </font>
    </odxf>
    <ndxf>
      <font>
        <sz val="10"/>
        <color auto="1"/>
      </font>
    </ndxf>
  </rcc>
  <rcc rId="16895" sId="3" odxf="1" dxf="1">
    <nc r="BH304">
      <v>0.4</v>
    </nc>
    <odxf>
      <font>
        <sz val="10"/>
        <color auto="1"/>
      </font>
    </odxf>
    <ndxf>
      <font>
        <sz val="10"/>
        <color auto="1"/>
      </font>
    </ndxf>
  </rcc>
  <rfmt sheetId="3" sqref="A304:XFD304" start="0" length="0">
    <dxf>
      <alignment vertical="center" wrapText="1"/>
    </dxf>
  </rfmt>
  <rfmt sheetId="3" sqref="A305" start="0" length="0">
    <dxf>
      <font>
        <sz val="10"/>
        <color auto="1"/>
      </font>
    </dxf>
  </rfmt>
  <rcc rId="16896" sId="3" odxf="1" dxf="1">
    <oc r="B305" t="inlineStr">
      <is>
        <t>Trà Vinh</t>
      </is>
    </oc>
    <nc r="B305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05" start="0" length="0">
    <dxf>
      <font>
        <sz val="10"/>
        <color auto="1"/>
      </font>
    </dxf>
  </rfmt>
  <rfmt sheetId="3" sqref="D305" start="0" length="0">
    <dxf>
      <font>
        <sz val="10"/>
        <color auto="1"/>
      </font>
    </dxf>
  </rfmt>
  <rcc rId="16897" sId="3" odxf="1" dxf="1">
    <oc r="E305" t="inlineStr">
      <is>
        <t>NMĐG ĐÔNG HẢI 1-GĐ2</t>
      </is>
    </oc>
    <nc r="E305" t="inlineStr">
      <is>
        <t>NMĐG ĐẦM NẠI</t>
      </is>
    </nc>
    <odxf>
      <font>
        <sz val="10"/>
        <color auto="1"/>
      </font>
    </odxf>
    <ndxf>
      <font>
        <sz val="10"/>
        <color auto="1"/>
      </font>
    </ndxf>
  </rcc>
  <rfmt sheetId="3" sqref="F305" start="0" length="0">
    <dxf>
      <font>
        <sz val="10"/>
        <color auto="1"/>
      </font>
    </dxf>
  </rfmt>
  <rcc rId="16898" sId="3" odxf="1" dxf="1">
    <nc r="G30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899" sId="3" odxf="1" dxf="1">
    <nc r="H305">
      <v>25.7</v>
    </nc>
    <odxf>
      <font>
        <sz val="10"/>
        <color auto="1"/>
      </font>
    </odxf>
    <ndxf>
      <font>
        <sz val="10"/>
        <color auto="1"/>
      </font>
    </ndxf>
  </rcc>
  <rfmt sheetId="3" sqref="I305" start="0" length="0">
    <dxf>
      <font>
        <sz val="10"/>
        <color auto="1"/>
      </font>
    </dxf>
  </rfmt>
  <rcc rId="16900" sId="3" odxf="1" dxf="1">
    <nc r="J305">
      <v>0.2</v>
    </nc>
    <odxf>
      <font>
        <sz val="10"/>
        <color auto="1"/>
      </font>
    </odxf>
    <ndxf>
      <font>
        <sz val="10"/>
        <color auto="1"/>
      </font>
    </ndxf>
  </rcc>
  <rcc rId="16901" sId="3" odxf="1" dxf="1">
    <nc r="K305">
      <v>0.2</v>
    </nc>
    <odxf>
      <font>
        <sz val="10"/>
        <color auto="1"/>
      </font>
    </odxf>
    <ndxf>
      <font>
        <sz val="10"/>
        <color auto="1"/>
      </font>
    </ndxf>
  </rcc>
  <rcc rId="16902" sId="3" odxf="1" dxf="1">
    <nc r="L305">
      <v>0.2</v>
    </nc>
    <odxf>
      <font>
        <sz val="10"/>
        <color auto="1"/>
      </font>
    </odxf>
    <ndxf>
      <font>
        <sz val="10"/>
        <color auto="1"/>
      </font>
    </ndxf>
  </rcc>
  <rcc rId="16903" sId="3" odxf="1" dxf="1">
    <nc r="M305">
      <v>0.2</v>
    </nc>
    <odxf>
      <font>
        <sz val="10"/>
        <color auto="1"/>
      </font>
    </odxf>
    <ndxf>
      <font>
        <sz val="10"/>
        <color auto="1"/>
      </font>
    </ndxf>
  </rcc>
  <rcc rId="16904" sId="3" odxf="1" dxf="1">
    <nc r="N305">
      <v>0.2</v>
    </nc>
    <odxf>
      <font>
        <sz val="10"/>
        <color auto="1"/>
      </font>
    </odxf>
    <ndxf>
      <font>
        <sz val="10"/>
        <color auto="1"/>
      </font>
    </ndxf>
  </rcc>
  <rcc rId="16905" sId="3" odxf="1" dxf="1">
    <nc r="O305">
      <v>0.2</v>
    </nc>
    <odxf>
      <font>
        <sz val="10"/>
        <color auto="1"/>
      </font>
    </odxf>
    <ndxf>
      <font>
        <sz val="10"/>
        <color auto="1"/>
      </font>
    </ndxf>
  </rcc>
  <rcc rId="16906" sId="3" odxf="1" dxf="1">
    <nc r="P305">
      <v>0.2</v>
    </nc>
    <odxf>
      <font>
        <sz val="10"/>
        <color auto="1"/>
      </font>
    </odxf>
    <ndxf>
      <font>
        <sz val="10"/>
        <color auto="1"/>
      </font>
    </ndxf>
  </rcc>
  <rcc rId="16907" sId="3" odxf="1" dxf="1">
    <nc r="Q305">
      <v>0.2</v>
    </nc>
    <odxf>
      <font>
        <sz val="10"/>
        <color auto="1"/>
      </font>
    </odxf>
    <ndxf>
      <font>
        <sz val="10"/>
        <color auto="1"/>
      </font>
    </ndxf>
  </rcc>
  <rcc rId="16908" sId="3" odxf="1" dxf="1">
    <nc r="R305">
      <v>0.2</v>
    </nc>
    <odxf>
      <font>
        <sz val="10"/>
        <color auto="1"/>
      </font>
    </odxf>
    <ndxf>
      <font>
        <sz val="10"/>
        <color auto="1"/>
      </font>
    </ndxf>
  </rcc>
  <rcc rId="16909" sId="3" odxf="1" dxf="1">
    <nc r="S305">
      <v>0.2</v>
    </nc>
    <odxf>
      <font>
        <sz val="10"/>
        <color auto="1"/>
      </font>
    </odxf>
    <ndxf>
      <font>
        <sz val="10"/>
        <color auto="1"/>
      </font>
    </ndxf>
  </rcc>
  <rcc rId="16910" sId="3" odxf="1" dxf="1">
    <nc r="T305">
      <v>0.2</v>
    </nc>
    <odxf>
      <font>
        <sz val="10"/>
        <color auto="1"/>
      </font>
    </odxf>
    <ndxf>
      <font>
        <sz val="10"/>
        <color auto="1"/>
      </font>
    </ndxf>
  </rcc>
  <rcc rId="16911" sId="3" odxf="1" dxf="1">
    <nc r="U305">
      <v>0.2</v>
    </nc>
    <odxf>
      <font>
        <sz val="10"/>
        <color auto="1"/>
      </font>
    </odxf>
    <ndxf>
      <font>
        <sz val="10"/>
        <color auto="1"/>
      </font>
    </ndxf>
  </rcc>
  <rcc rId="16912" sId="3" odxf="1" dxf="1">
    <nc r="V305">
      <v>0.2</v>
    </nc>
    <odxf>
      <font>
        <sz val="10"/>
        <color auto="1"/>
      </font>
    </odxf>
    <ndxf>
      <font>
        <sz val="10"/>
        <color auto="1"/>
      </font>
    </ndxf>
  </rcc>
  <rcc rId="16913" sId="3" odxf="1" dxf="1">
    <nc r="W305">
      <v>0.2</v>
    </nc>
    <odxf>
      <font>
        <sz val="10"/>
        <color auto="1"/>
      </font>
    </odxf>
    <ndxf>
      <font>
        <sz val="10"/>
        <color auto="1"/>
      </font>
    </ndxf>
  </rcc>
  <rcc rId="16914" sId="3" odxf="1" dxf="1">
    <nc r="X305">
      <v>0.2</v>
    </nc>
    <odxf>
      <font>
        <sz val="10"/>
        <color auto="1"/>
      </font>
    </odxf>
    <ndxf>
      <font>
        <sz val="10"/>
        <color auto="1"/>
      </font>
    </ndxf>
  </rcc>
  <rcc rId="16915" sId="3" odxf="1" dxf="1">
    <nc r="Y305">
      <v>0.2</v>
    </nc>
    <odxf>
      <font>
        <sz val="10"/>
        <color auto="1"/>
      </font>
    </odxf>
    <ndxf>
      <font>
        <sz val="10"/>
        <color auto="1"/>
      </font>
    </ndxf>
  </rcc>
  <rcc rId="16916" sId="3" odxf="1" dxf="1">
    <nc r="Z305">
      <v>0.2</v>
    </nc>
    <odxf>
      <font>
        <sz val="10"/>
        <color auto="1"/>
      </font>
    </odxf>
    <ndxf>
      <font>
        <sz val="10"/>
        <color auto="1"/>
      </font>
    </ndxf>
  </rcc>
  <rcc rId="16917" sId="3" odxf="1" dxf="1">
    <nc r="AA305">
      <v>0.2</v>
    </nc>
    <odxf>
      <font>
        <sz val="10"/>
        <color auto="1"/>
      </font>
    </odxf>
    <ndxf>
      <font>
        <sz val="10"/>
        <color auto="1"/>
      </font>
    </ndxf>
  </rcc>
  <rcc rId="16918" sId="3" odxf="1" dxf="1">
    <nc r="AB305">
      <v>0.2</v>
    </nc>
    <odxf>
      <font>
        <sz val="10"/>
        <color auto="1"/>
      </font>
    </odxf>
    <ndxf>
      <font>
        <sz val="10"/>
        <color auto="1"/>
      </font>
    </ndxf>
  </rcc>
  <rcc rId="16919" sId="3" odxf="1" dxf="1">
    <nc r="AC305">
      <v>0.2</v>
    </nc>
    <odxf>
      <font>
        <sz val="10"/>
        <color auto="1"/>
      </font>
    </odxf>
    <ndxf>
      <font>
        <sz val="10"/>
        <color auto="1"/>
      </font>
    </ndxf>
  </rcc>
  <rcc rId="16920" sId="3" odxf="1" dxf="1">
    <nc r="AD305">
      <v>0.2</v>
    </nc>
    <odxf>
      <font>
        <sz val="10"/>
        <color auto="1"/>
      </font>
    </odxf>
    <ndxf>
      <font>
        <sz val="10"/>
        <color auto="1"/>
      </font>
    </ndxf>
  </rcc>
  <rcc rId="16921" sId="3" odxf="1" dxf="1">
    <nc r="AE305">
      <v>0.2</v>
    </nc>
    <odxf>
      <font>
        <sz val="10"/>
        <color auto="1"/>
      </font>
    </odxf>
    <ndxf>
      <font>
        <sz val="10"/>
        <color auto="1"/>
      </font>
    </ndxf>
  </rcc>
  <rcc rId="16922" sId="3" odxf="1" dxf="1">
    <nc r="AF305">
      <v>0.2</v>
    </nc>
    <odxf>
      <font>
        <sz val="10"/>
        <color auto="1"/>
      </font>
    </odxf>
    <ndxf>
      <font>
        <sz val="10"/>
        <color auto="1"/>
      </font>
    </ndxf>
  </rcc>
  <rcc rId="16923" sId="3" odxf="1" dxf="1">
    <nc r="AG305">
      <v>0.2</v>
    </nc>
    <odxf>
      <font>
        <sz val="10"/>
        <color auto="1"/>
      </font>
    </odxf>
    <ndxf>
      <font>
        <sz val="10"/>
        <color auto="1"/>
      </font>
    </ndxf>
  </rcc>
  <rcc rId="16924" sId="3" odxf="1" dxf="1">
    <nc r="AH305">
      <v>0.2</v>
    </nc>
    <odxf>
      <font>
        <sz val="10"/>
        <color auto="1"/>
      </font>
    </odxf>
    <ndxf>
      <font>
        <sz val="10"/>
        <color auto="1"/>
      </font>
    </ndxf>
  </rcc>
  <rcc rId="16925" sId="3" odxf="1" dxf="1">
    <nc r="AI305">
      <v>0.2</v>
    </nc>
    <odxf>
      <font>
        <sz val="10"/>
        <color auto="1"/>
      </font>
    </odxf>
    <ndxf>
      <font>
        <sz val="10"/>
        <color auto="1"/>
      </font>
    </ndxf>
  </rcc>
  <rcc rId="16926" sId="3" odxf="1" dxf="1">
    <nc r="AJ305">
      <v>0.2</v>
    </nc>
    <odxf>
      <font>
        <sz val="10"/>
        <color auto="1"/>
      </font>
    </odxf>
    <ndxf>
      <font>
        <sz val="10"/>
        <color auto="1"/>
      </font>
    </ndxf>
  </rcc>
  <rcc rId="16927" sId="3" odxf="1" dxf="1">
    <nc r="AK305">
      <v>0.2</v>
    </nc>
    <odxf>
      <font>
        <sz val="10"/>
        <color auto="1"/>
      </font>
    </odxf>
    <ndxf>
      <font>
        <sz val="10"/>
        <color auto="1"/>
      </font>
    </ndxf>
  </rcc>
  <rcc rId="16928" sId="3" odxf="1" dxf="1">
    <nc r="AL305">
      <v>0.2</v>
    </nc>
    <odxf>
      <font>
        <sz val="10"/>
        <color auto="1"/>
      </font>
    </odxf>
    <ndxf>
      <font>
        <sz val="10"/>
        <color auto="1"/>
      </font>
    </ndxf>
  </rcc>
  <rcc rId="16929" sId="3" odxf="1" dxf="1">
    <nc r="AM305">
      <v>0.2</v>
    </nc>
    <odxf>
      <font>
        <sz val="10"/>
        <color auto="1"/>
      </font>
    </odxf>
    <ndxf>
      <font>
        <sz val="10"/>
        <color auto="1"/>
      </font>
    </ndxf>
  </rcc>
  <rcc rId="16930" sId="3" odxf="1" dxf="1">
    <nc r="AN305">
      <v>0.2</v>
    </nc>
    <odxf>
      <font>
        <sz val="10"/>
        <color auto="1"/>
      </font>
    </odxf>
    <ndxf>
      <font>
        <sz val="10"/>
        <color auto="1"/>
      </font>
    </ndxf>
  </rcc>
  <rcc rId="16931" sId="3" odxf="1" dxf="1">
    <nc r="AO305">
      <v>0.2</v>
    </nc>
    <odxf>
      <font>
        <sz val="10"/>
        <color auto="1"/>
      </font>
    </odxf>
    <ndxf>
      <font>
        <sz val="10"/>
        <color auto="1"/>
      </font>
    </ndxf>
  </rcc>
  <rcc rId="16932" sId="3" odxf="1" dxf="1">
    <nc r="AP305">
      <v>0.2</v>
    </nc>
    <odxf>
      <font>
        <sz val="10"/>
        <color auto="1"/>
      </font>
    </odxf>
    <ndxf>
      <font>
        <sz val="10"/>
        <color auto="1"/>
      </font>
    </ndxf>
  </rcc>
  <rcc rId="16933" sId="3" odxf="1" dxf="1">
    <nc r="AQ305">
      <v>0.2</v>
    </nc>
    <odxf>
      <font>
        <sz val="10"/>
        <color auto="1"/>
      </font>
    </odxf>
    <ndxf>
      <font>
        <sz val="10"/>
        <color auto="1"/>
      </font>
    </ndxf>
  </rcc>
  <rcc rId="16934" sId="3" odxf="1" dxf="1">
    <nc r="AR305">
      <v>0.2</v>
    </nc>
    <odxf>
      <font>
        <sz val="10"/>
        <color auto="1"/>
      </font>
    </odxf>
    <ndxf>
      <font>
        <sz val="10"/>
        <color auto="1"/>
      </font>
    </ndxf>
  </rcc>
  <rcc rId="16935" sId="3" odxf="1" dxf="1">
    <nc r="AS305">
      <v>0.2</v>
    </nc>
    <odxf>
      <font>
        <sz val="10"/>
        <color auto="1"/>
      </font>
    </odxf>
    <ndxf>
      <font>
        <sz val="10"/>
        <color auto="1"/>
      </font>
    </ndxf>
  </rcc>
  <rcc rId="16936" sId="3" odxf="1" dxf="1">
    <nc r="AT305">
      <v>0.2</v>
    </nc>
    <odxf>
      <font>
        <sz val="10"/>
        <color auto="1"/>
      </font>
    </odxf>
    <ndxf>
      <font>
        <sz val="10"/>
        <color auto="1"/>
      </font>
    </ndxf>
  </rcc>
  <rcc rId="16937" sId="3" odxf="1" dxf="1">
    <nc r="AU305">
      <v>0.2</v>
    </nc>
    <odxf>
      <font>
        <sz val="10"/>
        <color auto="1"/>
      </font>
    </odxf>
    <ndxf>
      <font>
        <sz val="10"/>
        <color auto="1"/>
      </font>
    </ndxf>
  </rcc>
  <rcc rId="16938" sId="3" odxf="1" dxf="1">
    <nc r="AV305">
      <v>0.2</v>
    </nc>
    <odxf>
      <font>
        <sz val="10"/>
        <color auto="1"/>
      </font>
    </odxf>
    <ndxf>
      <font>
        <sz val="10"/>
        <color auto="1"/>
      </font>
    </ndxf>
  </rcc>
  <rcc rId="16939" sId="3" odxf="1" dxf="1">
    <nc r="AW305">
      <v>0.2</v>
    </nc>
    <odxf>
      <font>
        <sz val="10"/>
        <color auto="1"/>
      </font>
    </odxf>
    <ndxf>
      <font>
        <sz val="10"/>
        <color auto="1"/>
      </font>
    </ndxf>
  </rcc>
  <rcc rId="16940" sId="3" odxf="1" dxf="1">
    <nc r="AX305">
      <v>0.2</v>
    </nc>
    <odxf>
      <font>
        <sz val="10"/>
        <color auto="1"/>
      </font>
    </odxf>
    <ndxf>
      <font>
        <sz val="10"/>
        <color auto="1"/>
      </font>
    </ndxf>
  </rcc>
  <rcc rId="16941" sId="3" odxf="1" dxf="1">
    <nc r="AY305">
      <v>0.2</v>
    </nc>
    <odxf>
      <font>
        <sz val="10"/>
        <color auto="1"/>
      </font>
    </odxf>
    <ndxf>
      <font>
        <sz val="10"/>
        <color auto="1"/>
      </font>
    </ndxf>
  </rcc>
  <rcc rId="16942" sId="3" odxf="1" dxf="1">
    <nc r="AZ305">
      <v>0.2</v>
    </nc>
    <odxf>
      <font>
        <sz val="10"/>
        <color auto="1"/>
      </font>
    </odxf>
    <ndxf>
      <font>
        <sz val="10"/>
        <color auto="1"/>
      </font>
    </ndxf>
  </rcc>
  <rcc rId="16943" sId="3" odxf="1" dxf="1">
    <nc r="BA3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944" sId="3" odxf="1" dxf="1">
    <nc r="BB305">
      <v>0.2</v>
    </nc>
    <odxf>
      <font>
        <sz val="10"/>
        <color auto="1"/>
      </font>
    </odxf>
    <ndxf>
      <font>
        <sz val="10"/>
        <color auto="1"/>
      </font>
    </ndxf>
  </rcc>
  <rcc rId="16945" sId="3" odxf="1" dxf="1">
    <nc r="BC3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946" sId="3" odxf="1" dxf="1">
    <nc r="BD305">
      <v>0.2</v>
    </nc>
    <odxf>
      <font>
        <sz val="10"/>
        <color auto="1"/>
      </font>
    </odxf>
    <ndxf>
      <font>
        <sz val="10"/>
        <color auto="1"/>
      </font>
    </ndxf>
  </rcc>
  <rcc rId="16947" sId="3" odxf="1" dxf="1">
    <nc r="BE3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948" sId="3" odxf="1" dxf="1">
    <nc r="BF305">
      <v>1.1000000000000001</v>
    </nc>
    <odxf>
      <font>
        <sz val="10"/>
        <color auto="1"/>
      </font>
    </odxf>
    <ndxf>
      <font>
        <sz val="10"/>
        <color auto="1"/>
      </font>
    </ndxf>
  </rcc>
  <rcc rId="16949" sId="3" odxf="1" dxf="1">
    <nc r="BG305">
      <v>5.4</v>
    </nc>
    <odxf>
      <font>
        <sz val="10"/>
        <color auto="1"/>
      </font>
    </odxf>
    <ndxf>
      <font>
        <sz val="10"/>
        <color auto="1"/>
      </font>
    </ndxf>
  </rcc>
  <rcc rId="16950" sId="3" odxf="1" dxf="1">
    <nc r="BH305">
      <v>0.4</v>
    </nc>
    <odxf>
      <font>
        <sz val="10"/>
        <color auto="1"/>
      </font>
    </odxf>
    <ndxf>
      <font>
        <sz val="10"/>
        <color auto="1"/>
      </font>
    </ndxf>
  </rcc>
  <rfmt sheetId="3" sqref="A305:XFD305" start="0" length="0">
    <dxf>
      <alignment vertical="center" wrapText="1"/>
    </dxf>
  </rfmt>
  <rfmt sheetId="3" sqref="A306" start="0" length="0">
    <dxf>
      <font>
        <sz val="10"/>
        <color auto="1"/>
      </font>
    </dxf>
  </rfmt>
  <rcc rId="16951" sId="3" odxf="1" dxf="1">
    <oc r="B306" t="inlineStr">
      <is>
        <t>Bạc Liêu</t>
      </is>
    </oc>
    <nc r="B306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06" start="0" length="0">
    <dxf>
      <font>
        <sz val="10"/>
        <color auto="1"/>
      </font>
    </dxf>
  </rfmt>
  <rfmt sheetId="3" sqref="D306" start="0" length="0">
    <dxf>
      <font>
        <sz val="10"/>
        <color auto="1"/>
      </font>
    </dxf>
  </rfmt>
  <rcc rId="16952" sId="3" odxf="1" dxf="1">
    <oc r="E306" t="inlineStr">
      <is>
        <t>NMĐG ĐÔNG HẢI 1-GĐ1</t>
      </is>
    </oc>
    <nc r="E306" t="inlineStr">
      <is>
        <t>NMĐG ĐÔNG HẢI 1-GĐ2</t>
      </is>
    </nc>
    <odxf>
      <font>
        <sz val="10"/>
        <color auto="1"/>
      </font>
    </odxf>
    <ndxf>
      <font>
        <sz val="10"/>
        <color auto="1"/>
      </font>
    </ndxf>
  </rcc>
  <rfmt sheetId="3" sqref="F306" start="0" length="0">
    <dxf>
      <font>
        <sz val="10"/>
        <color auto="1"/>
      </font>
    </dxf>
  </rfmt>
  <rcc rId="16953" sId="3" odxf="1" dxf="1">
    <nc r="G30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6954" sId="3" odxf="1" dxf="1">
    <nc r="H306">
      <v>433.8</v>
    </nc>
    <odxf>
      <font>
        <sz val="10"/>
        <color auto="1"/>
      </font>
    </odxf>
    <ndxf>
      <font>
        <sz val="10"/>
        <color auto="1"/>
      </font>
    </ndxf>
  </rcc>
  <rfmt sheetId="3" sqref="I306" start="0" length="0">
    <dxf>
      <font>
        <sz val="10"/>
        <color auto="1"/>
      </font>
    </dxf>
  </rfmt>
  <rcc rId="16955" sId="3" odxf="1" dxf="1">
    <nc r="J306">
      <v>18.399999999999999</v>
    </nc>
    <odxf>
      <font>
        <sz val="10"/>
        <color auto="1"/>
      </font>
    </odxf>
    <ndxf>
      <font>
        <sz val="10"/>
        <color auto="1"/>
      </font>
    </ndxf>
  </rcc>
  <rcc rId="16956" sId="3" odxf="1" dxf="1">
    <nc r="K306">
      <v>18</v>
    </nc>
    <odxf>
      <font>
        <sz val="10"/>
        <color auto="1"/>
      </font>
    </odxf>
    <ndxf>
      <font>
        <sz val="10"/>
        <color auto="1"/>
      </font>
    </ndxf>
  </rcc>
  <rcc rId="16957" sId="3" odxf="1" dxf="1">
    <nc r="L306">
      <v>16.100000000000001</v>
    </nc>
    <odxf>
      <font>
        <sz val="10"/>
        <color auto="1"/>
      </font>
    </odxf>
    <ndxf>
      <font>
        <sz val="10"/>
        <color auto="1"/>
      </font>
    </ndxf>
  </rcc>
  <rcc rId="16958" sId="3" odxf="1" dxf="1">
    <nc r="M306">
      <v>18</v>
    </nc>
    <odxf>
      <font>
        <sz val="10"/>
        <color auto="1"/>
      </font>
    </odxf>
    <ndxf>
      <font>
        <sz val="10"/>
        <color auto="1"/>
      </font>
    </ndxf>
  </rcc>
  <rcc rId="16959" sId="3" odxf="1" dxf="1">
    <nc r="N306">
      <v>22</v>
    </nc>
    <odxf>
      <font>
        <sz val="10"/>
        <color auto="1"/>
      </font>
    </odxf>
    <ndxf>
      <font>
        <sz val="10"/>
        <color auto="1"/>
      </font>
    </ndxf>
  </rcc>
  <rcc rId="16960" sId="3" odxf="1" dxf="1">
    <nc r="O306">
      <v>14.9</v>
    </nc>
    <odxf>
      <font>
        <sz val="10"/>
        <color auto="1"/>
      </font>
    </odxf>
    <ndxf>
      <font>
        <sz val="10"/>
        <color auto="1"/>
      </font>
    </ndxf>
  </rcc>
  <rcc rId="16961" sId="3" odxf="1" dxf="1">
    <nc r="P306">
      <v>11.3</v>
    </nc>
    <odxf>
      <font>
        <sz val="10"/>
        <color auto="1"/>
      </font>
    </odxf>
    <ndxf>
      <font>
        <sz val="10"/>
        <color auto="1"/>
      </font>
    </ndxf>
  </rcc>
  <rcc rId="16962" sId="3" odxf="1" dxf="1">
    <nc r="Q306">
      <v>15</v>
    </nc>
    <odxf>
      <font>
        <sz val="10"/>
        <color auto="1"/>
      </font>
    </odxf>
    <ndxf>
      <font>
        <sz val="10"/>
        <color auto="1"/>
      </font>
    </ndxf>
  </rcc>
  <rcc rId="16963" sId="3" odxf="1" dxf="1">
    <nc r="R306">
      <v>14.9</v>
    </nc>
    <odxf>
      <font>
        <sz val="10"/>
        <color auto="1"/>
      </font>
    </odxf>
    <ndxf>
      <font>
        <sz val="10"/>
        <color auto="1"/>
      </font>
    </ndxf>
  </rcc>
  <rcc rId="16964" sId="3" odxf="1" dxf="1">
    <nc r="S306">
      <v>17</v>
    </nc>
    <odxf>
      <font>
        <sz val="10"/>
        <color auto="1"/>
      </font>
    </odxf>
    <ndxf>
      <font>
        <sz val="10"/>
        <color auto="1"/>
      </font>
    </ndxf>
  </rcc>
  <rcc rId="16965" sId="3" odxf="1" dxf="1">
    <nc r="T306">
      <v>12</v>
    </nc>
    <odxf>
      <font>
        <sz val="10"/>
        <color auto="1"/>
      </font>
    </odxf>
    <ndxf>
      <font>
        <sz val="10"/>
        <color auto="1"/>
      </font>
    </ndxf>
  </rcc>
  <rcc rId="16966" sId="3" odxf="1" dxf="1">
    <nc r="U306">
      <v>11.8</v>
    </nc>
    <odxf>
      <font>
        <sz val="10"/>
        <color auto="1"/>
      </font>
    </odxf>
    <ndxf>
      <font>
        <sz val="10"/>
        <color auto="1"/>
      </font>
    </ndxf>
  </rcc>
  <rcc rId="16967" sId="3" odxf="1" dxf="1">
    <nc r="V306">
      <v>10.6</v>
    </nc>
    <odxf>
      <font>
        <sz val="10"/>
        <color auto="1"/>
      </font>
    </odxf>
    <ndxf>
      <font>
        <sz val="10"/>
        <color auto="1"/>
      </font>
    </ndxf>
  </rcc>
  <rcc rId="16968" sId="3" odxf="1" dxf="1">
    <nc r="W306">
      <v>11.2</v>
    </nc>
    <odxf>
      <font>
        <sz val="10"/>
        <color auto="1"/>
      </font>
    </odxf>
    <ndxf>
      <font>
        <sz val="10"/>
        <color auto="1"/>
      </font>
    </ndxf>
  </rcc>
  <rcc rId="16969" sId="3" odxf="1" dxf="1">
    <nc r="X306">
      <v>9</v>
    </nc>
    <odxf>
      <font>
        <sz val="10"/>
        <color auto="1"/>
      </font>
    </odxf>
    <ndxf>
      <font>
        <sz val="10"/>
        <color auto="1"/>
      </font>
    </ndxf>
  </rcc>
  <rcc rId="16970" sId="3" odxf="1" dxf="1">
    <nc r="Y306">
      <v>8</v>
    </nc>
    <odxf>
      <font>
        <sz val="10"/>
        <color auto="1"/>
      </font>
    </odxf>
    <ndxf>
      <font>
        <sz val="10"/>
        <color auto="1"/>
      </font>
    </ndxf>
  </rcc>
  <rcc rId="16971" sId="3" odxf="1" dxf="1">
    <nc r="Z306">
      <v>3.4</v>
    </nc>
    <odxf>
      <font>
        <sz val="10"/>
        <color auto="1"/>
      </font>
    </odxf>
    <ndxf>
      <font>
        <sz val="10"/>
        <color auto="1"/>
      </font>
    </ndxf>
  </rcc>
  <rcc rId="16972" sId="3" odxf="1" dxf="1">
    <nc r="AA306">
      <v>3</v>
    </nc>
    <odxf>
      <font>
        <sz val="10"/>
        <color auto="1"/>
      </font>
    </odxf>
    <ndxf>
      <font>
        <sz val="10"/>
        <color auto="1"/>
      </font>
    </ndxf>
  </rcc>
  <rcc rId="16973" sId="3" odxf="1" dxf="1">
    <nc r="AB306">
      <v>46.8</v>
    </nc>
    <odxf>
      <font>
        <sz val="10"/>
        <color auto="1"/>
      </font>
    </odxf>
    <ndxf>
      <font>
        <sz val="10"/>
        <color auto="1"/>
      </font>
    </ndxf>
  </rcc>
  <rcc rId="16974" sId="3" odxf="1" dxf="1">
    <nc r="AC306">
      <v>1</v>
    </nc>
    <odxf>
      <font>
        <sz val="10"/>
        <color auto="1"/>
      </font>
    </odxf>
    <ndxf>
      <font>
        <sz val="10"/>
        <color auto="1"/>
      </font>
    </ndxf>
  </rcc>
  <rcc rId="16975" sId="3" odxf="1" dxf="1">
    <nc r="AD306">
      <v>13</v>
    </nc>
    <odxf>
      <font>
        <sz val="10"/>
        <color auto="1"/>
      </font>
    </odxf>
    <ndxf>
      <font>
        <sz val="10"/>
        <color auto="1"/>
      </font>
    </ndxf>
  </rcc>
  <rcc rId="16976" sId="3" odxf="1" dxf="1">
    <nc r="AE306">
      <v>4.5</v>
    </nc>
    <odxf>
      <font>
        <sz val="10"/>
        <color auto="1"/>
      </font>
    </odxf>
    <ndxf>
      <font>
        <sz val="10"/>
        <color auto="1"/>
      </font>
    </ndxf>
  </rcc>
  <rcc rId="16977" sId="3" odxf="1" dxf="1">
    <nc r="AF306">
      <v>4</v>
    </nc>
    <odxf>
      <font>
        <sz val="10"/>
        <color auto="1"/>
      </font>
    </odxf>
    <ndxf>
      <font>
        <sz val="10"/>
        <color auto="1"/>
      </font>
    </ndxf>
  </rcc>
  <rcc rId="16978" sId="3" odxf="1" dxf="1">
    <nc r="AG306">
      <v>0</v>
    </nc>
    <odxf>
      <font>
        <sz val="10"/>
        <color auto="1"/>
      </font>
    </odxf>
    <ndxf>
      <font>
        <sz val="10"/>
        <color auto="1"/>
      </font>
    </ndxf>
  </rcc>
  <rcc rId="16979" sId="3" odxf="1" dxf="1">
    <nc r="AH306">
      <v>3</v>
    </nc>
    <odxf>
      <font>
        <sz val="10"/>
        <color auto="1"/>
      </font>
    </odxf>
    <ndxf>
      <font>
        <sz val="10"/>
        <color auto="1"/>
      </font>
    </ndxf>
  </rcc>
  <rcc rId="16980" sId="3" odxf="1" dxf="1">
    <nc r="AI306">
      <v>18.600000000000001</v>
    </nc>
    <odxf>
      <font>
        <sz val="10"/>
        <color auto="1"/>
      </font>
    </odxf>
    <ndxf>
      <font>
        <sz val="10"/>
        <color auto="1"/>
      </font>
    </ndxf>
  </rcc>
  <rcc rId="16981" sId="3" odxf="1" dxf="1">
    <nc r="AJ306">
      <v>12</v>
    </nc>
    <odxf>
      <font>
        <sz val="10"/>
        <color auto="1"/>
      </font>
    </odxf>
    <ndxf>
      <font>
        <sz val="10"/>
        <color auto="1"/>
      </font>
    </ndxf>
  </rcc>
  <rcc rId="16982" sId="3" odxf="1" dxf="1">
    <nc r="AK306">
      <v>13</v>
    </nc>
    <odxf>
      <font>
        <sz val="10"/>
        <color auto="1"/>
      </font>
    </odxf>
    <ndxf>
      <font>
        <sz val="10"/>
        <color auto="1"/>
      </font>
    </ndxf>
  </rcc>
  <rcc rId="16983" sId="3" odxf="1" dxf="1">
    <nc r="AL306">
      <v>35.799999999999997</v>
    </nc>
    <odxf>
      <font>
        <sz val="10"/>
        <color auto="1"/>
      </font>
    </odxf>
    <ndxf>
      <font>
        <sz val="10"/>
        <color auto="1"/>
      </font>
    </ndxf>
  </rcc>
  <rcc rId="16984" sId="3" odxf="1" dxf="1">
    <nc r="AM306">
      <v>25.4</v>
    </nc>
    <odxf>
      <font>
        <sz val="10"/>
        <color auto="1"/>
      </font>
    </odxf>
    <ndxf>
      <font>
        <sz val="10"/>
        <color auto="1"/>
      </font>
    </ndxf>
  </rcc>
  <rcc rId="16985" sId="3" odxf="1" dxf="1">
    <nc r="AN306">
      <v>9</v>
    </nc>
    <odxf>
      <font>
        <sz val="10"/>
        <color auto="1"/>
      </font>
    </odxf>
    <ndxf>
      <font>
        <sz val="10"/>
        <color auto="1"/>
      </font>
    </ndxf>
  </rcc>
  <rcc rId="16986" sId="3" odxf="1" dxf="1">
    <nc r="AO306">
      <v>33</v>
    </nc>
    <odxf>
      <font>
        <sz val="10"/>
        <color auto="1"/>
      </font>
    </odxf>
    <ndxf>
      <font>
        <sz val="10"/>
        <color auto="1"/>
      </font>
    </ndxf>
  </rcc>
  <rcc rId="16987" sId="3" odxf="1" dxf="1">
    <nc r="AP306">
      <v>35.9</v>
    </nc>
    <odxf>
      <font>
        <sz val="10"/>
        <color auto="1"/>
      </font>
    </odxf>
    <ndxf>
      <font>
        <sz val="10"/>
        <color auto="1"/>
      </font>
    </ndxf>
  </rcc>
  <rcc rId="16988" sId="3" odxf="1" dxf="1">
    <nc r="AQ306">
      <v>45.6</v>
    </nc>
    <odxf>
      <font>
        <sz val="10"/>
        <color auto="1"/>
      </font>
    </odxf>
    <ndxf>
      <font>
        <sz val="10"/>
        <color auto="1"/>
      </font>
    </ndxf>
  </rcc>
  <rcc rId="16989" sId="3" odxf="1" dxf="1">
    <nc r="AR306">
      <v>36.9</v>
    </nc>
    <odxf>
      <font>
        <sz val="10"/>
        <color auto="1"/>
      </font>
    </odxf>
    <ndxf>
      <font>
        <sz val="10"/>
        <color auto="1"/>
      </font>
    </ndxf>
  </rcc>
  <rcc rId="16990" sId="3" odxf="1" dxf="1">
    <nc r="AS306">
      <v>27.7</v>
    </nc>
    <odxf>
      <font>
        <sz val="10"/>
        <color auto="1"/>
      </font>
    </odxf>
    <ndxf>
      <font>
        <sz val="10"/>
        <color auto="1"/>
      </font>
    </ndxf>
  </rcc>
  <rcc rId="16991" sId="3" odxf="1" dxf="1">
    <nc r="AT306">
      <v>23.4</v>
    </nc>
    <odxf>
      <font>
        <sz val="10"/>
        <color auto="1"/>
      </font>
    </odxf>
    <ndxf>
      <font>
        <sz val="10"/>
        <color auto="1"/>
      </font>
    </ndxf>
  </rcc>
  <rcc rId="16992" sId="3" odxf="1" dxf="1">
    <nc r="AU306">
      <v>17.399999999999999</v>
    </nc>
    <odxf>
      <font>
        <sz val="10"/>
        <color auto="1"/>
      </font>
    </odxf>
    <ndxf>
      <font>
        <sz val="10"/>
        <color auto="1"/>
      </font>
    </ndxf>
  </rcc>
  <rcc rId="16993" sId="3" odxf="1" dxf="1">
    <nc r="AV306">
      <v>20.399999999999999</v>
    </nc>
    <odxf>
      <font>
        <sz val="10"/>
        <color auto="1"/>
      </font>
    </odxf>
    <ndxf>
      <font>
        <sz val="10"/>
        <color auto="1"/>
      </font>
    </ndxf>
  </rcc>
  <rcc rId="16994" sId="3" odxf="1" dxf="1">
    <nc r="AW306">
      <v>25</v>
    </nc>
    <odxf>
      <font>
        <sz val="10"/>
        <color auto="1"/>
      </font>
    </odxf>
    <ndxf>
      <font>
        <sz val="10"/>
        <color auto="1"/>
      </font>
    </ndxf>
  </rcc>
  <rcc rId="16995" sId="3" odxf="1" dxf="1">
    <nc r="AX306">
      <v>24.1</v>
    </nc>
    <odxf>
      <font>
        <sz val="10"/>
        <color auto="1"/>
      </font>
    </odxf>
    <ndxf>
      <font>
        <sz val="10"/>
        <color auto="1"/>
      </font>
    </ndxf>
  </rcc>
  <rcc rId="16996" sId="3" odxf="1" dxf="1">
    <nc r="AY306">
      <v>21.7</v>
    </nc>
    <odxf>
      <font>
        <sz val="10"/>
        <color auto="1"/>
      </font>
    </odxf>
    <ndxf>
      <font>
        <sz val="10"/>
        <color auto="1"/>
      </font>
    </ndxf>
  </rcc>
  <rcc rId="16997" sId="3" odxf="1" dxf="1">
    <nc r="AZ306">
      <v>12.6</v>
    </nc>
    <odxf>
      <font>
        <sz val="10"/>
        <color auto="1"/>
      </font>
    </odxf>
    <ndxf>
      <font>
        <sz val="10"/>
        <color auto="1"/>
      </font>
    </ndxf>
  </rcc>
  <rcc rId="16998" sId="3" odxf="1" dxf="1">
    <nc r="BA3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6999" sId="3" odxf="1" dxf="1">
    <nc r="BB306">
      <v>11</v>
    </nc>
    <odxf>
      <font>
        <sz val="10"/>
        <color auto="1"/>
      </font>
    </odxf>
    <ndxf>
      <font>
        <sz val="10"/>
        <color auto="1"/>
      </font>
    </ndxf>
  </rcc>
  <rcc rId="17000" sId="3" odxf="1" dxf="1">
    <nc r="BC3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001" sId="3" odxf="1" dxf="1">
    <nc r="BD306">
      <v>12</v>
    </nc>
    <odxf>
      <font>
        <sz val="10"/>
        <color auto="1"/>
      </font>
    </odxf>
    <ndxf>
      <font>
        <sz val="10"/>
        <color auto="1"/>
      </font>
    </ndxf>
  </rcc>
  <rcc rId="17002" sId="3" odxf="1" dxf="1">
    <nc r="BE3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003" sId="3" odxf="1" dxf="1">
    <nc r="BF306">
      <v>18.100000000000001</v>
    </nc>
    <odxf>
      <font>
        <sz val="10"/>
        <color auto="1"/>
      </font>
    </odxf>
    <ndxf>
      <font>
        <sz val="10"/>
        <color auto="1"/>
      </font>
    </ndxf>
  </rcc>
  <rcc rId="17004" sId="3" odxf="1" dxf="1">
    <nc r="BG306">
      <v>48</v>
    </nc>
    <odxf>
      <font>
        <sz val="10"/>
        <color auto="1"/>
      </font>
    </odxf>
    <ndxf>
      <font>
        <sz val="10"/>
        <color auto="1"/>
      </font>
    </ndxf>
  </rcc>
  <rcc rId="17005" sId="3" odxf="1" dxf="1">
    <nc r="BH306">
      <v>0</v>
    </nc>
    <odxf>
      <font>
        <sz val="10"/>
        <color auto="1"/>
      </font>
    </odxf>
    <ndxf>
      <font>
        <sz val="10"/>
        <color auto="1"/>
      </font>
    </ndxf>
  </rcc>
  <rfmt sheetId="3" sqref="A306:XFD306" start="0" length="0">
    <dxf>
      <alignment vertical="center" wrapText="1"/>
    </dxf>
  </rfmt>
  <rfmt sheetId="3" sqref="A307" start="0" length="0">
    <dxf>
      <font>
        <sz val="10"/>
        <color auto="1"/>
      </font>
    </dxf>
  </rfmt>
  <rcc rId="17006" sId="3" odxf="1" dxf="1">
    <oc r="B307" t="inlineStr">
      <is>
        <t>Bạc Liêu</t>
      </is>
    </oc>
    <nc r="B307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07" start="0" length="0">
    <dxf>
      <font>
        <sz val="10"/>
        <color auto="1"/>
      </font>
    </dxf>
  </rfmt>
  <rfmt sheetId="3" sqref="D307" start="0" length="0">
    <dxf>
      <font>
        <sz val="10"/>
        <color auto="1"/>
      </font>
    </dxf>
  </rfmt>
  <rcc rId="17007" sId="3" odxf="1" dxf="1">
    <oc r="E307" t="inlineStr">
      <is>
        <t>NMĐG ĐÔNG HẢI 1-GĐ1</t>
      </is>
    </oc>
    <nc r="E307" t="inlineStr">
      <is>
        <t>NMĐG ĐÔNG HẢI 1-GĐ2</t>
      </is>
    </nc>
    <odxf>
      <font>
        <sz val="10"/>
        <color auto="1"/>
      </font>
    </odxf>
    <ndxf>
      <font>
        <sz val="10"/>
        <color auto="1"/>
      </font>
    </ndxf>
  </rcc>
  <rfmt sheetId="3" sqref="F307" start="0" length="0">
    <dxf>
      <font>
        <sz val="10"/>
        <color auto="1"/>
      </font>
    </dxf>
  </rfmt>
  <rcc rId="17008" sId="3" odxf="1" dxf="1">
    <nc r="G30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009" sId="3" odxf="1" dxf="1">
    <nc r="H307">
      <v>433.8</v>
    </nc>
    <odxf>
      <font>
        <sz val="10"/>
        <color auto="1"/>
      </font>
    </odxf>
    <ndxf>
      <font>
        <sz val="10"/>
        <color auto="1"/>
      </font>
    </ndxf>
  </rcc>
  <rfmt sheetId="3" sqref="I307" start="0" length="0">
    <dxf>
      <font>
        <sz val="10"/>
        <color auto="1"/>
      </font>
    </dxf>
  </rfmt>
  <rcc rId="17010" sId="3" odxf="1" dxf="1">
    <nc r="J307">
      <v>6.9</v>
    </nc>
    <odxf>
      <font>
        <sz val="10"/>
        <color auto="1"/>
      </font>
    </odxf>
    <ndxf>
      <font>
        <sz val="10"/>
        <color auto="1"/>
      </font>
    </ndxf>
  </rcc>
  <rcc rId="17011" sId="3" odxf="1" dxf="1">
    <nc r="K307">
      <v>7</v>
    </nc>
    <odxf>
      <font>
        <sz val="10"/>
        <color auto="1"/>
      </font>
    </odxf>
    <ndxf>
      <font>
        <sz val="10"/>
        <color auto="1"/>
      </font>
    </ndxf>
  </rcc>
  <rcc rId="17012" sId="3" odxf="1" dxf="1">
    <nc r="L307">
      <v>6.3</v>
    </nc>
    <odxf>
      <font>
        <sz val="10"/>
        <color auto="1"/>
      </font>
    </odxf>
    <ndxf>
      <font>
        <sz val="10"/>
        <color auto="1"/>
      </font>
    </ndxf>
  </rcc>
  <rcc rId="17013" sId="3" odxf="1" dxf="1">
    <nc r="M307">
      <v>7</v>
    </nc>
    <odxf>
      <font>
        <sz val="10"/>
        <color auto="1"/>
      </font>
    </odxf>
    <ndxf>
      <font>
        <sz val="10"/>
        <color auto="1"/>
      </font>
    </ndxf>
  </rcc>
  <rcc rId="17014" sId="3" odxf="1" dxf="1">
    <nc r="N307">
      <v>7</v>
    </nc>
    <odxf>
      <font>
        <sz val="10"/>
        <color auto="1"/>
      </font>
    </odxf>
    <ndxf>
      <font>
        <sz val="10"/>
        <color auto="1"/>
      </font>
    </ndxf>
  </rcc>
  <rcc rId="17015" sId="3" odxf="1" dxf="1">
    <nc r="O307">
      <v>7</v>
    </nc>
    <odxf>
      <font>
        <sz val="10"/>
        <color auto="1"/>
      </font>
    </odxf>
    <ndxf>
      <font>
        <sz val="10"/>
        <color auto="1"/>
      </font>
    </ndxf>
  </rcc>
  <rcc rId="17016" sId="3" odxf="1" dxf="1">
    <nc r="P307">
      <v>6</v>
    </nc>
    <odxf>
      <font>
        <sz val="10"/>
        <color auto="1"/>
      </font>
    </odxf>
    <ndxf>
      <font>
        <sz val="10"/>
        <color auto="1"/>
      </font>
    </ndxf>
  </rcc>
  <rcc rId="17017" sId="3" odxf="1" dxf="1">
    <nc r="Q307">
      <v>6.2</v>
    </nc>
    <odxf>
      <font>
        <sz val="10"/>
        <color auto="1"/>
      </font>
    </odxf>
    <ndxf>
      <font>
        <sz val="10"/>
        <color auto="1"/>
      </font>
    </ndxf>
  </rcc>
  <rcc rId="17018" sId="3" odxf="1" dxf="1">
    <nc r="R307">
      <v>6.2</v>
    </nc>
    <odxf>
      <font>
        <sz val="10"/>
        <color auto="1"/>
      </font>
    </odxf>
    <ndxf>
      <font>
        <sz val="10"/>
        <color auto="1"/>
      </font>
    </ndxf>
  </rcc>
  <rcc rId="17019" sId="3" odxf="1" dxf="1">
    <nc r="S307">
      <v>6.5</v>
    </nc>
    <odxf>
      <font>
        <sz val="10"/>
        <color auto="1"/>
      </font>
    </odxf>
    <ndxf>
      <font>
        <sz val="10"/>
        <color auto="1"/>
      </font>
    </ndxf>
  </rcc>
  <rcc rId="17020" sId="3" odxf="1" dxf="1">
    <nc r="T307">
      <v>5.3</v>
    </nc>
    <odxf>
      <font>
        <sz val="10"/>
        <color auto="1"/>
      </font>
    </odxf>
    <ndxf>
      <font>
        <sz val="10"/>
        <color auto="1"/>
      </font>
    </ndxf>
  </rcc>
  <rcc rId="17021" sId="3" odxf="1" dxf="1">
    <nc r="U307">
      <v>5</v>
    </nc>
    <odxf>
      <font>
        <sz val="10"/>
        <color auto="1"/>
      </font>
    </odxf>
    <ndxf>
      <font>
        <sz val="10"/>
        <color auto="1"/>
      </font>
    </ndxf>
  </rcc>
  <rcc rId="17022" sId="3" odxf="1" dxf="1">
    <nc r="V307">
      <v>5</v>
    </nc>
    <odxf>
      <font>
        <sz val="10"/>
        <color auto="1"/>
      </font>
    </odxf>
    <ndxf>
      <font>
        <sz val="10"/>
        <color auto="1"/>
      </font>
    </ndxf>
  </rcc>
  <rcc rId="17023" sId="3" odxf="1" dxf="1">
    <nc r="W307">
      <v>4.7</v>
    </nc>
    <odxf>
      <font>
        <sz val="10"/>
        <color auto="1"/>
      </font>
    </odxf>
    <ndxf>
      <font>
        <sz val="10"/>
        <color auto="1"/>
      </font>
    </ndxf>
  </rcc>
  <rcc rId="17024" sId="3" odxf="1" dxf="1">
    <nc r="X307">
      <v>4</v>
    </nc>
    <odxf>
      <font>
        <sz val="10"/>
        <color auto="1"/>
      </font>
    </odxf>
    <ndxf>
      <font>
        <sz val="10"/>
        <color auto="1"/>
      </font>
    </ndxf>
  </rcc>
  <rcc rId="17025" sId="3" odxf="1" dxf="1">
    <nc r="Y307">
      <v>4.4000000000000004</v>
    </nc>
    <odxf>
      <font>
        <sz val="10"/>
        <color auto="1"/>
      </font>
    </odxf>
    <ndxf>
      <font>
        <sz val="10"/>
        <color auto="1"/>
      </font>
    </ndxf>
  </rcc>
  <rcc rId="17026" sId="3" odxf="1" dxf="1">
    <nc r="Z307">
      <v>4.0999999999999996</v>
    </nc>
    <odxf>
      <font>
        <sz val="10"/>
        <color auto="1"/>
      </font>
    </odxf>
    <ndxf>
      <font>
        <sz val="10"/>
        <color auto="1"/>
      </font>
    </ndxf>
  </rcc>
  <rcc rId="17027" sId="3" odxf="1" dxf="1">
    <nc r="AA307">
      <v>4</v>
    </nc>
    <odxf>
      <font>
        <sz val="10"/>
        <color auto="1"/>
      </font>
    </odxf>
    <ndxf>
      <font>
        <sz val="10"/>
        <color auto="1"/>
      </font>
    </ndxf>
  </rcc>
  <rcc rId="17028" sId="3" odxf="1" dxf="1">
    <nc r="AB307">
      <v>8.6999999999999993</v>
    </nc>
    <odxf>
      <font>
        <sz val="10"/>
        <color auto="1"/>
      </font>
    </odxf>
    <ndxf>
      <font>
        <sz val="10"/>
        <color auto="1"/>
      </font>
    </ndxf>
  </rcc>
  <rcc rId="17029" sId="3" odxf="1" dxf="1">
    <nc r="AC307">
      <v>3</v>
    </nc>
    <odxf>
      <font>
        <sz val="10"/>
        <color auto="1"/>
      </font>
    </odxf>
    <ndxf>
      <font>
        <sz val="10"/>
        <color auto="1"/>
      </font>
    </ndxf>
  </rcc>
  <rcc rId="17030" sId="3" odxf="1" dxf="1">
    <nc r="AD307">
      <v>3.8</v>
    </nc>
    <odxf>
      <font>
        <sz val="10"/>
        <color auto="1"/>
      </font>
    </odxf>
    <ndxf>
      <font>
        <sz val="10"/>
        <color auto="1"/>
      </font>
    </ndxf>
  </rcc>
  <rcc rId="17031" sId="3" odxf="1" dxf="1">
    <nc r="AE307">
      <v>3.5</v>
    </nc>
    <odxf>
      <font>
        <sz val="10"/>
        <color auto="1"/>
      </font>
    </odxf>
    <ndxf>
      <font>
        <sz val="10"/>
        <color auto="1"/>
      </font>
    </ndxf>
  </rcc>
  <rcc rId="17032" sId="3" odxf="1" dxf="1">
    <nc r="AF307">
      <v>3</v>
    </nc>
    <odxf>
      <font>
        <sz val="10"/>
        <color auto="1"/>
      </font>
    </odxf>
    <ndxf>
      <font>
        <sz val="10"/>
        <color auto="1"/>
      </font>
    </ndxf>
  </rcc>
  <rcc rId="17033" sId="3" odxf="1" dxf="1">
    <nc r="AG307">
      <v>3</v>
    </nc>
    <odxf>
      <font>
        <sz val="10"/>
        <color auto="1"/>
      </font>
    </odxf>
    <ndxf>
      <font>
        <sz val="10"/>
        <color auto="1"/>
      </font>
    </ndxf>
  </rcc>
  <rcc rId="17034" sId="3" odxf="1" dxf="1">
    <nc r="AH307">
      <v>3.2</v>
    </nc>
    <odxf>
      <font>
        <sz val="10"/>
        <color auto="1"/>
      </font>
    </odxf>
    <ndxf>
      <font>
        <sz val="10"/>
        <color auto="1"/>
      </font>
    </ndxf>
  </rcc>
  <rcc rId="17035" sId="3" odxf="1" dxf="1">
    <nc r="AI307">
      <v>4.4000000000000004</v>
    </nc>
    <odxf>
      <font>
        <sz val="10"/>
        <color auto="1"/>
      </font>
    </odxf>
    <ndxf>
      <font>
        <sz val="10"/>
        <color auto="1"/>
      </font>
    </ndxf>
  </rcc>
  <rcc rId="17036" sId="3" odxf="1" dxf="1">
    <nc r="AJ307">
      <v>4</v>
    </nc>
    <odxf>
      <font>
        <sz val="10"/>
        <color auto="1"/>
      </font>
    </odxf>
    <ndxf>
      <font>
        <sz val="10"/>
        <color auto="1"/>
      </font>
    </ndxf>
  </rcc>
  <rcc rId="17037" sId="3" odxf="1" dxf="1">
    <nc r="AK307">
      <v>4</v>
    </nc>
    <odxf>
      <font>
        <sz val="10"/>
        <color auto="1"/>
      </font>
    </odxf>
    <ndxf>
      <font>
        <sz val="10"/>
        <color auto="1"/>
      </font>
    </ndxf>
  </rcc>
  <rcc rId="17038" sId="3" odxf="1" dxf="1">
    <nc r="AL307">
      <v>5.8</v>
    </nc>
    <odxf>
      <font>
        <sz val="10"/>
        <color auto="1"/>
      </font>
    </odxf>
    <ndxf>
      <font>
        <sz val="10"/>
        <color auto="1"/>
      </font>
    </ndxf>
  </rcc>
  <rcc rId="17039" sId="3" odxf="1" dxf="1">
    <nc r="AM307">
      <v>4.5999999999999996</v>
    </nc>
    <odxf>
      <font>
        <sz val="10"/>
        <color auto="1"/>
      </font>
    </odxf>
    <ndxf>
      <font>
        <sz val="10"/>
        <color auto="1"/>
      </font>
    </ndxf>
  </rcc>
  <rcc rId="17040" sId="3" odxf="1" dxf="1">
    <nc r="AN307">
      <v>3</v>
    </nc>
    <odxf>
      <font>
        <sz val="10"/>
        <color auto="1"/>
      </font>
    </odxf>
    <ndxf>
      <font>
        <sz val="10"/>
        <color auto="1"/>
      </font>
    </ndxf>
  </rcc>
  <rcc rId="17041" sId="3" odxf="1" dxf="1">
    <nc r="AO307">
      <v>7</v>
    </nc>
    <odxf>
      <font>
        <sz val="10"/>
        <color auto="1"/>
      </font>
    </odxf>
    <ndxf>
      <font>
        <sz val="10"/>
        <color auto="1"/>
      </font>
    </ndxf>
  </rcc>
  <rcc rId="17042" sId="3" odxf="1" dxf="1">
    <nc r="AP307">
      <v>7.3</v>
    </nc>
    <odxf>
      <font>
        <sz val="10"/>
        <color auto="1"/>
      </font>
    </odxf>
    <ndxf>
      <font>
        <sz val="10"/>
        <color auto="1"/>
      </font>
    </ndxf>
  </rcc>
  <rcc rId="17043" sId="3" odxf="1" dxf="1">
    <nc r="AQ307">
      <v>7.9</v>
    </nc>
    <odxf>
      <font>
        <sz val="10"/>
        <color auto="1"/>
      </font>
    </odxf>
    <ndxf>
      <font>
        <sz val="10"/>
        <color auto="1"/>
      </font>
    </ndxf>
  </rcc>
  <rcc rId="17044" sId="3" odxf="1" dxf="1">
    <nc r="AR307">
      <v>7</v>
    </nc>
    <odxf>
      <font>
        <sz val="10"/>
        <color auto="1"/>
      </font>
    </odxf>
    <ndxf>
      <font>
        <sz val="10"/>
        <color auto="1"/>
      </font>
    </ndxf>
  </rcc>
  <rcc rId="17045" sId="3" odxf="1" dxf="1">
    <nc r="AS307">
      <v>6</v>
    </nc>
    <odxf>
      <font>
        <sz val="10"/>
        <color auto="1"/>
      </font>
    </odxf>
    <ndxf>
      <font>
        <sz val="10"/>
        <color auto="1"/>
      </font>
    </ndxf>
  </rcc>
  <rcc rId="17046" sId="3" odxf="1" dxf="1">
    <nc r="AT307">
      <v>5</v>
    </nc>
    <odxf>
      <font>
        <sz val="10"/>
        <color auto="1"/>
      </font>
    </odxf>
    <ndxf>
      <font>
        <sz val="10"/>
        <color auto="1"/>
      </font>
    </ndxf>
  </rcc>
  <rcc rId="17047" sId="3" odxf="1" dxf="1">
    <nc r="AU307">
      <v>3.1</v>
    </nc>
    <odxf>
      <font>
        <sz val="10"/>
        <color auto="1"/>
      </font>
    </odxf>
    <ndxf>
      <font>
        <sz val="10"/>
        <color auto="1"/>
      </font>
    </ndxf>
  </rcc>
  <rcc rId="17048" sId="3" odxf="1" dxf="1">
    <nc r="AV307">
      <v>4</v>
    </nc>
    <odxf>
      <font>
        <sz val="10"/>
        <color auto="1"/>
      </font>
    </odxf>
    <ndxf>
      <font>
        <sz val="10"/>
        <color auto="1"/>
      </font>
    </ndxf>
  </rcc>
  <rcc rId="17049" sId="3" odxf="1" dxf="1">
    <nc r="AW307">
      <v>4.9000000000000004</v>
    </nc>
    <odxf>
      <font>
        <sz val="10"/>
        <color auto="1"/>
      </font>
    </odxf>
    <ndxf>
      <font>
        <sz val="10"/>
        <color auto="1"/>
      </font>
    </ndxf>
  </rcc>
  <rcc rId="17050" sId="3" odxf="1" dxf="1">
    <nc r="AX307">
      <v>5.2</v>
    </nc>
    <odxf>
      <font>
        <sz val="10"/>
        <color auto="1"/>
      </font>
    </odxf>
    <ndxf>
      <font>
        <sz val="10"/>
        <color auto="1"/>
      </font>
    </ndxf>
  </rcc>
  <rcc rId="17051" sId="3" odxf="1" dxf="1">
    <nc r="AY307">
      <v>4.5999999999999996</v>
    </nc>
    <odxf>
      <font>
        <sz val="10"/>
        <color auto="1"/>
      </font>
    </odxf>
    <ndxf>
      <font>
        <sz val="10"/>
        <color auto="1"/>
      </font>
    </ndxf>
  </rcc>
  <rcc rId="17052" sId="3" odxf="1" dxf="1">
    <nc r="AZ307">
      <v>3</v>
    </nc>
    <odxf>
      <font>
        <sz val="10"/>
        <color auto="1"/>
      </font>
    </odxf>
    <ndxf>
      <font>
        <sz val="10"/>
        <color auto="1"/>
      </font>
    </ndxf>
  </rcc>
  <rcc rId="17053" sId="3" odxf="1" dxf="1">
    <nc r="BA3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054" sId="3" odxf="1" dxf="1">
    <nc r="BB307">
      <v>3</v>
    </nc>
    <odxf>
      <font>
        <sz val="10"/>
        <color auto="1"/>
      </font>
    </odxf>
    <ndxf>
      <font>
        <sz val="10"/>
        <color auto="1"/>
      </font>
    </ndxf>
  </rcc>
  <rcc rId="17055" sId="3" odxf="1" dxf="1">
    <nc r="BC3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056" sId="3" odxf="1" dxf="1">
    <nc r="BD307">
      <v>4</v>
    </nc>
    <odxf>
      <font>
        <sz val="10"/>
        <color auto="1"/>
      </font>
    </odxf>
    <ndxf>
      <font>
        <sz val="10"/>
        <color auto="1"/>
      </font>
    </ndxf>
  </rcc>
  <rcc rId="17057" sId="3" odxf="1" dxf="1">
    <nc r="BE3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058" sId="3" odxf="1" dxf="1">
    <nc r="BF307">
      <v>18.100000000000001</v>
    </nc>
    <odxf>
      <font>
        <sz val="10"/>
        <color auto="1"/>
      </font>
    </odxf>
    <ndxf>
      <font>
        <sz val="10"/>
        <color auto="1"/>
      </font>
    </ndxf>
  </rcc>
  <rcc rId="17059" sId="3" odxf="1" dxf="1">
    <nc r="BG307">
      <v>48</v>
    </nc>
    <odxf>
      <font>
        <sz val="10"/>
        <color auto="1"/>
      </font>
    </odxf>
    <ndxf>
      <font>
        <sz val="10"/>
        <color auto="1"/>
      </font>
    </ndxf>
  </rcc>
  <rcc rId="17060" sId="3" odxf="1" dxf="1">
    <nc r="BH307">
      <v>0</v>
    </nc>
    <odxf>
      <font>
        <sz val="10"/>
        <color auto="1"/>
      </font>
    </odxf>
    <ndxf>
      <font>
        <sz val="10"/>
        <color auto="1"/>
      </font>
    </ndxf>
  </rcc>
  <rfmt sheetId="3" sqref="A307:XFD307" start="0" length="0">
    <dxf>
      <alignment vertical="center" wrapText="1"/>
    </dxf>
  </rfmt>
  <rfmt sheetId="3" sqref="A308" start="0" length="0">
    <dxf>
      <font>
        <sz val="10"/>
        <color auto="1"/>
      </font>
    </dxf>
  </rfmt>
  <rcc rId="17061" sId="3" odxf="1" dxf="1">
    <oc r="B308" t="inlineStr">
      <is>
        <t>Bình Thuận</t>
      </is>
    </oc>
    <nc r="B308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08" start="0" length="0">
    <dxf>
      <font>
        <sz val="10"/>
        <color auto="1"/>
      </font>
    </dxf>
  </rfmt>
  <rfmt sheetId="3" sqref="D308" start="0" length="0">
    <dxf>
      <font>
        <sz val="10"/>
        <color auto="1"/>
      </font>
    </dxf>
  </rfmt>
  <rcc rId="17062" sId="3" odxf="1" dxf="1">
    <oc r="E308" t="inlineStr">
      <is>
        <t>NMĐG HÀM CƯỜNG 2</t>
      </is>
    </oc>
    <nc r="E308" t="inlineStr">
      <is>
        <t>NMĐG ĐÔNG HẢI 1-GĐ1</t>
      </is>
    </nc>
    <odxf>
      <font>
        <sz val="10"/>
        <color auto="1"/>
      </font>
    </odxf>
    <ndxf>
      <font>
        <sz val="10"/>
        <color auto="1"/>
      </font>
    </ndxf>
  </rcc>
  <rcc rId="17063" sId="3" odxf="1" dxf="1">
    <oc r="F308" t="inlineStr">
      <is>
        <t>PPN</t>
      </is>
    </oc>
    <nc r="F308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7064" sId="3" odxf="1" dxf="1">
    <nc r="G30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065" sId="3" odxf="1" dxf="1">
    <nc r="H308">
      <v>436.2</v>
    </nc>
    <odxf>
      <font>
        <sz val="10"/>
        <color auto="1"/>
      </font>
    </odxf>
    <ndxf>
      <font>
        <sz val="10"/>
        <color auto="1"/>
      </font>
    </ndxf>
  </rcc>
  <rfmt sheetId="3" sqref="I308" start="0" length="0">
    <dxf>
      <font>
        <sz val="10"/>
        <color auto="1"/>
      </font>
    </dxf>
  </rfmt>
  <rcc rId="17066" sId="3" odxf="1" dxf="1">
    <nc r="J308">
      <v>16.100000000000001</v>
    </nc>
    <odxf>
      <font>
        <sz val="10"/>
        <color auto="1"/>
      </font>
    </odxf>
    <ndxf>
      <font>
        <sz val="10"/>
        <color auto="1"/>
      </font>
    </ndxf>
  </rcc>
  <rcc rId="17067" sId="3" odxf="1" dxf="1">
    <nc r="K308">
      <v>15.6</v>
    </nc>
    <odxf>
      <font>
        <sz val="10"/>
        <color auto="1"/>
      </font>
    </odxf>
    <ndxf>
      <font>
        <sz val="10"/>
        <color auto="1"/>
      </font>
    </ndxf>
  </rcc>
  <rcc rId="17068" sId="3" odxf="1" dxf="1">
    <nc r="L308">
      <v>18.100000000000001</v>
    </nc>
    <odxf>
      <font>
        <sz val="10"/>
        <color auto="1"/>
      </font>
    </odxf>
    <ndxf>
      <font>
        <sz val="10"/>
        <color auto="1"/>
      </font>
    </ndxf>
  </rcc>
  <rcc rId="17069" sId="3" odxf="1" dxf="1">
    <nc r="M308">
      <v>19.899999999999999</v>
    </nc>
    <odxf>
      <font>
        <sz val="10"/>
        <color auto="1"/>
      </font>
    </odxf>
    <ndxf>
      <font>
        <sz val="10"/>
        <color auto="1"/>
      </font>
    </ndxf>
  </rcc>
  <rcc rId="17070" sId="3" odxf="1" dxf="1">
    <nc r="N308">
      <v>16.2</v>
    </nc>
    <odxf>
      <font>
        <sz val="10"/>
        <color auto="1"/>
      </font>
    </odxf>
    <ndxf>
      <font>
        <sz val="10"/>
        <color auto="1"/>
      </font>
    </ndxf>
  </rcc>
  <rcc rId="17071" sId="3" odxf="1" dxf="1">
    <nc r="O308">
      <v>12</v>
    </nc>
    <odxf>
      <font>
        <sz val="10"/>
        <color auto="1"/>
      </font>
    </odxf>
    <ndxf>
      <font>
        <sz val="10"/>
        <color auto="1"/>
      </font>
    </ndxf>
  </rcc>
  <rcc rId="17072" sId="3" odxf="1" dxf="1">
    <nc r="P308">
      <v>10.8</v>
    </nc>
    <odxf>
      <font>
        <sz val="10"/>
        <color auto="1"/>
      </font>
    </odxf>
    <ndxf>
      <font>
        <sz val="10"/>
        <color auto="1"/>
      </font>
    </ndxf>
  </rcc>
  <rcc rId="17073" sId="3" odxf="1" dxf="1">
    <nc r="Q308">
      <v>13.8</v>
    </nc>
    <odxf>
      <font>
        <sz val="10"/>
        <color auto="1"/>
      </font>
    </odxf>
    <ndxf>
      <font>
        <sz val="10"/>
        <color auto="1"/>
      </font>
    </ndxf>
  </rcc>
  <rcc rId="17074" sId="3" odxf="1" dxf="1">
    <nc r="R308">
      <v>14.4</v>
    </nc>
    <odxf>
      <font>
        <sz val="10"/>
        <color auto="1"/>
      </font>
    </odxf>
    <ndxf>
      <font>
        <sz val="10"/>
        <color auto="1"/>
      </font>
    </ndxf>
  </rcc>
  <rcc rId="17075" sId="3" odxf="1" dxf="1">
    <nc r="S308">
      <v>14.5</v>
    </nc>
    <odxf>
      <font>
        <sz val="10"/>
        <color auto="1"/>
      </font>
    </odxf>
    <ndxf>
      <font>
        <sz val="10"/>
        <color auto="1"/>
      </font>
    </ndxf>
  </rcc>
  <rcc rId="17076" sId="3" odxf="1" dxf="1">
    <nc r="T308">
      <v>10.199999999999999</v>
    </nc>
    <odxf>
      <font>
        <sz val="10"/>
        <color auto="1"/>
      </font>
    </odxf>
    <ndxf>
      <font>
        <sz val="10"/>
        <color auto="1"/>
      </font>
    </ndxf>
  </rcc>
  <rcc rId="17077" sId="3" odxf="1" dxf="1">
    <nc r="U308">
      <v>12.1</v>
    </nc>
    <odxf>
      <font>
        <sz val="10"/>
        <color auto="1"/>
      </font>
    </odxf>
    <ndxf>
      <font>
        <sz val="10"/>
        <color auto="1"/>
      </font>
    </ndxf>
  </rcc>
  <rcc rId="17078" sId="3" odxf="1" dxf="1">
    <nc r="V308">
      <v>11.5</v>
    </nc>
    <odxf>
      <font>
        <sz val="10"/>
        <color auto="1"/>
      </font>
    </odxf>
    <ndxf>
      <font>
        <sz val="10"/>
        <color auto="1"/>
      </font>
    </ndxf>
  </rcc>
  <rcc rId="17079" sId="3" odxf="1" dxf="1">
    <nc r="W308">
      <v>10.199999999999999</v>
    </nc>
    <odxf>
      <font>
        <sz val="10"/>
        <color auto="1"/>
      </font>
    </odxf>
    <ndxf>
      <font>
        <sz val="10"/>
        <color auto="1"/>
      </font>
    </ndxf>
  </rcc>
  <rcc rId="17080" sId="3" odxf="1" dxf="1">
    <nc r="X308">
      <v>8.4</v>
    </nc>
    <odxf>
      <font>
        <sz val="10"/>
        <color auto="1"/>
      </font>
    </odxf>
    <ndxf>
      <font>
        <sz val="10"/>
        <color auto="1"/>
      </font>
    </ndxf>
  </rcc>
  <rcc rId="17081" sId="3" odxf="1" dxf="1">
    <nc r="Y308">
      <v>7.2</v>
    </nc>
    <odxf>
      <font>
        <sz val="10"/>
        <color auto="1"/>
      </font>
    </odxf>
    <ndxf>
      <font>
        <sz val="10"/>
        <color auto="1"/>
      </font>
    </ndxf>
  </rcc>
  <rcc rId="17082" sId="3" odxf="1" dxf="1">
    <nc r="Z308">
      <v>3</v>
    </nc>
    <odxf>
      <font>
        <sz val="10"/>
        <color auto="1"/>
      </font>
    </odxf>
    <ndxf>
      <font>
        <sz val="10"/>
        <color auto="1"/>
      </font>
    </ndxf>
  </rcc>
  <rcc rId="17083" sId="3" odxf="1" dxf="1">
    <nc r="AA308">
      <v>1.2</v>
    </nc>
    <odxf>
      <font>
        <sz val="10"/>
        <color auto="1"/>
      </font>
    </odxf>
    <ndxf>
      <font>
        <sz val="10"/>
        <color auto="1"/>
      </font>
    </ndxf>
  </rcc>
  <rcc rId="17084" sId="3" odxf="1" dxf="1">
    <nc r="AB308">
      <v>32.5</v>
    </nc>
    <odxf>
      <font>
        <sz val="10"/>
        <color auto="1"/>
      </font>
    </odxf>
    <ndxf>
      <font>
        <sz val="10"/>
        <color auto="1"/>
      </font>
    </ndxf>
  </rcc>
  <rcc rId="17085" sId="3" odxf="1" dxf="1">
    <nc r="AC308">
      <v>13.6</v>
    </nc>
    <odxf>
      <font>
        <sz val="10"/>
        <color auto="1"/>
      </font>
    </odxf>
    <ndxf>
      <font>
        <sz val="10"/>
        <color auto="1"/>
      </font>
    </ndxf>
  </rcc>
  <rcc rId="17086" sId="3" odxf="1" dxf="1">
    <nc r="AD308">
      <v>11.2</v>
    </nc>
    <odxf>
      <font>
        <sz val="10"/>
        <color auto="1"/>
      </font>
    </odxf>
    <ndxf>
      <font>
        <sz val="10"/>
        <color auto="1"/>
      </font>
    </ndxf>
  </rcc>
  <rcc rId="17087" sId="3" odxf="1" dxf="1">
    <nc r="AE308">
      <v>12.5</v>
    </nc>
    <odxf>
      <font>
        <sz val="10"/>
        <color auto="1"/>
      </font>
    </odxf>
    <ndxf>
      <font>
        <sz val="10"/>
        <color auto="1"/>
      </font>
    </ndxf>
  </rcc>
  <rcc rId="17088" sId="3" odxf="1" dxf="1">
    <nc r="AF308">
      <v>10.1</v>
    </nc>
    <odxf>
      <font>
        <sz val="10"/>
        <color auto="1"/>
      </font>
    </odxf>
    <ndxf>
      <font>
        <sz val="10"/>
        <color auto="1"/>
      </font>
    </ndxf>
  </rcc>
  <rcc rId="17089" sId="3" odxf="1" dxf="1">
    <nc r="AG308">
      <v>8.3000000000000007</v>
    </nc>
    <odxf>
      <font>
        <sz val="10"/>
        <color auto="1"/>
      </font>
    </odxf>
    <ndxf>
      <font>
        <sz val="10"/>
        <color auto="1"/>
      </font>
    </ndxf>
  </rcc>
  <rcc rId="17090" sId="3" odxf="1" dxf="1">
    <nc r="AH308">
      <v>17</v>
    </nc>
    <odxf>
      <font>
        <sz val="10"/>
        <color auto="1"/>
      </font>
    </odxf>
    <ndxf>
      <font>
        <sz val="10"/>
        <color auto="1"/>
      </font>
    </ndxf>
  </rcc>
  <rcc rId="17091" sId="3" odxf="1" dxf="1">
    <nc r="AI308">
      <v>38.9</v>
    </nc>
    <odxf>
      <font>
        <sz val="10"/>
        <color auto="1"/>
      </font>
    </odxf>
    <ndxf>
      <font>
        <sz val="10"/>
        <color auto="1"/>
      </font>
    </ndxf>
  </rcc>
  <rcc rId="17092" sId="3" odxf="1" dxf="1">
    <nc r="AJ308">
      <v>11.4</v>
    </nc>
    <odxf>
      <font>
        <sz val="10"/>
        <color auto="1"/>
      </font>
    </odxf>
    <ndxf>
      <font>
        <sz val="10"/>
        <color auto="1"/>
      </font>
    </ndxf>
  </rcc>
  <rcc rId="17093" sId="3" odxf="1" dxf="1">
    <nc r="AK308">
      <v>3.5</v>
    </nc>
    <odxf>
      <font>
        <sz val="10"/>
        <color auto="1"/>
      </font>
    </odxf>
    <ndxf>
      <font>
        <sz val="10"/>
        <color auto="1"/>
      </font>
    </ndxf>
  </rcc>
  <rcc rId="17094" sId="3" odxf="1" dxf="1">
    <nc r="AL308">
      <v>39.6</v>
    </nc>
    <odxf>
      <font>
        <sz val="10"/>
        <color auto="1"/>
      </font>
    </odxf>
    <ndxf>
      <font>
        <sz val="10"/>
        <color auto="1"/>
      </font>
    </ndxf>
  </rcc>
  <rcc rId="17095" sId="3" odxf="1" dxf="1">
    <nc r="AM308">
      <v>18.3</v>
    </nc>
    <odxf>
      <font>
        <sz val="10"/>
        <color auto="1"/>
      </font>
    </odxf>
    <ndxf>
      <font>
        <sz val="10"/>
        <color auto="1"/>
      </font>
    </ndxf>
  </rcc>
  <rcc rId="17096" sId="3" odxf="1" dxf="1">
    <nc r="AN308">
      <v>10.4</v>
    </nc>
    <odxf>
      <font>
        <sz val="10"/>
        <color auto="1"/>
      </font>
    </odxf>
    <ndxf>
      <font>
        <sz val="10"/>
        <color auto="1"/>
      </font>
    </ndxf>
  </rcc>
  <rcc rId="17097" sId="3" odxf="1" dxf="1">
    <nc r="AO308">
      <v>31.6</v>
    </nc>
    <odxf>
      <font>
        <sz val="10"/>
        <color auto="1"/>
      </font>
    </odxf>
    <ndxf>
      <font>
        <sz val="10"/>
        <color auto="1"/>
      </font>
    </ndxf>
  </rcc>
  <rcc rId="17098" sId="3" odxf="1" dxf="1">
    <nc r="AP308">
      <v>34.1</v>
    </nc>
    <odxf>
      <font>
        <sz val="10"/>
        <color auto="1"/>
      </font>
    </odxf>
    <ndxf>
      <font>
        <sz val="10"/>
        <color auto="1"/>
      </font>
    </ndxf>
  </rcc>
  <rcc rId="17099" sId="3" odxf="1" dxf="1">
    <nc r="AQ308">
      <v>47</v>
    </nc>
    <odxf>
      <font>
        <sz val="10"/>
        <color auto="1"/>
      </font>
    </odxf>
    <ndxf>
      <font>
        <sz val="10"/>
        <color auto="1"/>
      </font>
    </ndxf>
  </rcc>
  <rcc rId="17100" sId="3" odxf="1" dxf="1">
    <nc r="AR308">
      <v>36.6</v>
    </nc>
    <odxf>
      <font>
        <sz val="10"/>
        <color auto="1"/>
      </font>
    </odxf>
    <ndxf>
      <font>
        <sz val="10"/>
        <color auto="1"/>
      </font>
    </ndxf>
  </rcc>
  <rcc rId="17101" sId="3" odxf="1" dxf="1">
    <nc r="AS308">
      <v>31.1</v>
    </nc>
    <odxf>
      <font>
        <sz val="10"/>
        <color auto="1"/>
      </font>
    </odxf>
    <ndxf>
      <font>
        <sz val="10"/>
        <color auto="1"/>
      </font>
    </ndxf>
  </rcc>
  <rcc rId="17102" sId="3" odxf="1" dxf="1">
    <nc r="AT308">
      <v>25</v>
    </nc>
    <odxf>
      <font>
        <sz val="10"/>
        <color auto="1"/>
      </font>
    </odxf>
    <ndxf>
      <font>
        <sz val="10"/>
        <color auto="1"/>
      </font>
    </ndxf>
  </rcc>
  <rcc rId="17103" sId="3" odxf="1" dxf="1">
    <nc r="AU308">
      <v>17.7</v>
    </nc>
    <odxf>
      <font>
        <sz val="10"/>
        <color auto="1"/>
      </font>
    </odxf>
    <ndxf>
      <font>
        <sz val="10"/>
        <color auto="1"/>
      </font>
    </ndxf>
  </rcc>
  <rcc rId="17104" sId="3" odxf="1" dxf="1">
    <nc r="AV308">
      <v>18.3</v>
    </nc>
    <odxf>
      <font>
        <sz val="10"/>
        <color auto="1"/>
      </font>
    </odxf>
    <ndxf>
      <font>
        <sz val="10"/>
        <color auto="1"/>
      </font>
    </ndxf>
  </rcc>
  <rcc rId="17105" sId="3" odxf="1" dxf="1">
    <nc r="AW308">
      <v>23.1</v>
    </nc>
    <odxf>
      <font>
        <sz val="10"/>
        <color auto="1"/>
      </font>
    </odxf>
    <ndxf>
      <font>
        <sz val="10"/>
        <color auto="1"/>
      </font>
    </ndxf>
  </rcc>
  <rcc rId="17106" sId="3" odxf="1" dxf="1">
    <nc r="AX308">
      <v>22.5</v>
    </nc>
    <odxf>
      <font>
        <sz val="10"/>
        <color auto="1"/>
      </font>
    </odxf>
    <ndxf>
      <font>
        <sz val="10"/>
        <color auto="1"/>
      </font>
    </ndxf>
  </rcc>
  <rcc rId="17107" sId="3" odxf="1" dxf="1">
    <nc r="AY308">
      <v>20.8</v>
    </nc>
    <odxf>
      <font>
        <sz val="10"/>
        <color auto="1"/>
      </font>
    </odxf>
    <ndxf>
      <font>
        <sz val="10"/>
        <color auto="1"/>
      </font>
    </ndxf>
  </rcc>
  <rcc rId="17108" sId="3" odxf="1" dxf="1">
    <nc r="AZ308">
      <v>14.7</v>
    </nc>
    <odxf>
      <font>
        <sz val="10"/>
        <color auto="1"/>
      </font>
    </odxf>
    <ndxf>
      <font>
        <sz val="10"/>
        <color auto="1"/>
      </font>
    </ndxf>
  </rcc>
  <rcc rId="17109" sId="3" odxf="1" dxf="1">
    <nc r="BA30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110" sId="3" odxf="1" dxf="1">
    <nc r="BB308">
      <v>8.1</v>
    </nc>
    <odxf>
      <font>
        <sz val="10"/>
        <color auto="1"/>
      </font>
    </odxf>
    <ndxf>
      <font>
        <sz val="10"/>
        <color auto="1"/>
      </font>
    </ndxf>
  </rcc>
  <rcc rId="17111" sId="3" odxf="1" dxf="1">
    <nc r="BC30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112" sId="3" odxf="1" dxf="1">
    <nc r="BD308">
      <v>0</v>
    </nc>
    <odxf>
      <font>
        <sz val="10"/>
        <color auto="1"/>
      </font>
    </odxf>
    <ndxf>
      <font>
        <sz val="10"/>
        <color auto="1"/>
      </font>
    </ndxf>
  </rcc>
  <rcc rId="17113" sId="3" odxf="1" dxf="1">
    <nc r="BE30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114" sId="3" odxf="1" dxf="1">
    <nc r="BF308">
      <v>18.2</v>
    </nc>
    <odxf>
      <font>
        <sz val="10"/>
        <color auto="1"/>
      </font>
    </odxf>
    <ndxf>
      <font>
        <sz val="10"/>
        <color auto="1"/>
      </font>
    </ndxf>
  </rcc>
  <rcc rId="17115" sId="3" odxf="1" dxf="1">
    <nc r="BG308">
      <v>47</v>
    </nc>
    <odxf>
      <font>
        <sz val="10"/>
        <color auto="1"/>
      </font>
    </odxf>
    <ndxf>
      <font>
        <sz val="10"/>
        <color auto="1"/>
      </font>
    </ndxf>
  </rcc>
  <rcc rId="17116" sId="3" odxf="1" dxf="1">
    <nc r="BH308">
      <v>0</v>
    </nc>
    <odxf>
      <font>
        <sz val="10"/>
        <color auto="1"/>
      </font>
    </odxf>
    <ndxf>
      <font>
        <sz val="10"/>
        <color auto="1"/>
      </font>
    </ndxf>
  </rcc>
  <rfmt sheetId="3" sqref="A308:XFD308" start="0" length="0">
    <dxf>
      <alignment vertical="center" wrapText="1"/>
    </dxf>
  </rfmt>
  <rfmt sheetId="3" sqref="A309" start="0" length="0">
    <dxf>
      <font>
        <sz val="10"/>
        <color auto="1"/>
      </font>
    </dxf>
  </rfmt>
  <rcc rId="17117" sId="3" odxf="1" dxf="1">
    <oc r="B309" t="inlineStr">
      <is>
        <t>Bình Thuận</t>
      </is>
    </oc>
    <nc r="B309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09" start="0" length="0">
    <dxf>
      <font>
        <sz val="10"/>
        <color auto="1"/>
      </font>
    </dxf>
  </rfmt>
  <rfmt sheetId="3" sqref="D309" start="0" length="0">
    <dxf>
      <font>
        <sz val="10"/>
        <color auto="1"/>
      </font>
    </dxf>
  </rfmt>
  <rcc rId="17118" sId="3" odxf="1" dxf="1">
    <oc r="E309" t="inlineStr">
      <is>
        <t>NMĐG HÀM CƯỜNG 2</t>
      </is>
    </oc>
    <nc r="E309" t="inlineStr">
      <is>
        <t>NMĐG ĐÔNG HẢI 1-GĐ1</t>
      </is>
    </nc>
    <odxf>
      <font>
        <sz val="10"/>
        <color auto="1"/>
      </font>
    </odxf>
    <ndxf>
      <font>
        <sz val="10"/>
        <color auto="1"/>
      </font>
    </ndxf>
  </rcc>
  <rcc rId="17119" sId="3" odxf="1" dxf="1">
    <oc r="F309" t="inlineStr">
      <is>
        <t>PPN</t>
      </is>
    </oc>
    <nc r="F309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7120" sId="3" odxf="1" dxf="1">
    <nc r="G30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121" sId="3" odxf="1" dxf="1">
    <nc r="H309">
      <v>436.2</v>
    </nc>
    <odxf>
      <font>
        <sz val="10"/>
        <color auto="1"/>
      </font>
    </odxf>
    <ndxf>
      <font>
        <sz val="10"/>
        <color auto="1"/>
      </font>
    </ndxf>
  </rcc>
  <rfmt sheetId="3" sqref="I309" start="0" length="0">
    <dxf>
      <font>
        <sz val="10"/>
        <color auto="1"/>
      </font>
    </dxf>
  </rfmt>
  <rcc rId="17122" sId="3" odxf="1" dxf="1">
    <nc r="J309">
      <v>3.6</v>
    </nc>
    <odxf>
      <font>
        <sz val="10"/>
        <color auto="1"/>
      </font>
    </odxf>
    <ndxf>
      <font>
        <sz val="10"/>
        <color auto="1"/>
      </font>
    </ndxf>
  </rcc>
  <rcc rId="17123" sId="3" odxf="1" dxf="1">
    <nc r="K309">
      <v>3.9</v>
    </nc>
    <odxf>
      <font>
        <sz val="10"/>
        <color auto="1"/>
      </font>
    </odxf>
    <ndxf>
      <font>
        <sz val="10"/>
        <color auto="1"/>
      </font>
    </ndxf>
  </rcc>
  <rcc rId="17124" sId="3" odxf="1" dxf="1">
    <nc r="L309">
      <v>4.2</v>
    </nc>
    <odxf>
      <font>
        <sz val="10"/>
        <color auto="1"/>
      </font>
    </odxf>
    <ndxf>
      <font>
        <sz val="10"/>
        <color auto="1"/>
      </font>
    </ndxf>
  </rcc>
  <rcc rId="17125" sId="3" odxf="1" dxf="1">
    <nc r="M309">
      <v>4.5</v>
    </nc>
    <odxf>
      <font>
        <sz val="10"/>
        <color auto="1"/>
      </font>
    </odxf>
    <ndxf>
      <font>
        <sz val="10"/>
        <color auto="1"/>
      </font>
    </ndxf>
  </rcc>
  <rcc rId="17126" sId="3" odxf="1" dxf="1">
    <nc r="N309">
      <v>4.2</v>
    </nc>
    <odxf>
      <font>
        <sz val="10"/>
        <color auto="1"/>
      </font>
    </odxf>
    <ndxf>
      <font>
        <sz val="10"/>
        <color auto="1"/>
      </font>
    </ndxf>
  </rcc>
  <rcc rId="17127" sId="3" odxf="1" dxf="1">
    <nc r="O309">
      <v>3.6</v>
    </nc>
    <odxf>
      <font>
        <sz val="10"/>
        <color auto="1"/>
      </font>
    </odxf>
    <ndxf>
      <font>
        <sz val="10"/>
        <color auto="1"/>
      </font>
    </ndxf>
  </rcc>
  <rcc rId="17128" sId="3" odxf="1" dxf="1">
    <nc r="P309">
      <v>3.3</v>
    </nc>
    <odxf>
      <font>
        <sz val="10"/>
        <color auto="1"/>
      </font>
    </odxf>
    <ndxf>
      <font>
        <sz val="10"/>
        <color auto="1"/>
      </font>
    </ndxf>
  </rcc>
  <rcc rId="17129" sId="3" odxf="1" dxf="1">
    <nc r="Q309">
      <v>3.6</v>
    </nc>
    <odxf>
      <font>
        <sz val="10"/>
        <color auto="1"/>
      </font>
    </odxf>
    <ndxf>
      <font>
        <sz val="10"/>
        <color auto="1"/>
      </font>
    </ndxf>
  </rcc>
  <rcc rId="17130" sId="3" odxf="1" dxf="1">
    <nc r="R309">
      <v>3.6</v>
    </nc>
    <odxf>
      <font>
        <sz val="10"/>
        <color auto="1"/>
      </font>
    </odxf>
    <ndxf>
      <font>
        <sz val="10"/>
        <color auto="1"/>
      </font>
    </ndxf>
  </rcc>
  <rcc rId="17131" sId="3" odxf="1" dxf="1">
    <nc r="S309">
      <v>3.9</v>
    </nc>
    <odxf>
      <font>
        <sz val="10"/>
        <color auto="1"/>
      </font>
    </odxf>
    <ndxf>
      <font>
        <sz val="10"/>
        <color auto="1"/>
      </font>
    </ndxf>
  </rcc>
  <rcc rId="17132" sId="3" odxf="1" dxf="1">
    <nc r="T309">
      <v>3.3</v>
    </nc>
    <odxf>
      <font>
        <sz val="10"/>
        <color auto="1"/>
      </font>
    </odxf>
    <ndxf>
      <font>
        <sz val="10"/>
        <color auto="1"/>
      </font>
    </ndxf>
  </rcc>
  <rcc rId="17133" sId="3" odxf="1" dxf="1">
    <nc r="U309">
      <v>3.3</v>
    </nc>
    <odxf>
      <font>
        <sz val="10"/>
        <color auto="1"/>
      </font>
    </odxf>
    <ndxf>
      <font>
        <sz val="10"/>
        <color auto="1"/>
      </font>
    </ndxf>
  </rcc>
  <rcc rId="17134" sId="3" odxf="1" dxf="1">
    <nc r="V309">
      <v>3.3</v>
    </nc>
    <odxf>
      <font>
        <sz val="10"/>
        <color auto="1"/>
      </font>
    </odxf>
    <ndxf>
      <font>
        <sz val="10"/>
        <color auto="1"/>
      </font>
    </ndxf>
  </rcc>
  <rcc rId="17135" sId="3" odxf="1" dxf="1">
    <nc r="W309">
      <v>3</v>
    </nc>
    <odxf>
      <font>
        <sz val="10"/>
        <color auto="1"/>
      </font>
    </odxf>
    <ndxf>
      <font>
        <sz val="10"/>
        <color auto="1"/>
      </font>
    </ndxf>
  </rcc>
  <rcc rId="17136" sId="3" odxf="1" dxf="1">
    <nc r="X309">
      <v>1.5</v>
    </nc>
    <odxf>
      <font>
        <sz val="10"/>
        <color auto="1"/>
      </font>
    </odxf>
    <ndxf>
      <font>
        <sz val="10"/>
        <color auto="1"/>
      </font>
    </ndxf>
  </rcc>
  <rcc rId="17137" sId="3" odxf="1" dxf="1">
    <nc r="Y309">
      <v>0</v>
    </nc>
    <odxf>
      <font>
        <sz val="10"/>
        <color auto="1"/>
      </font>
    </odxf>
    <ndxf>
      <font>
        <sz val="10"/>
        <color auto="1"/>
      </font>
    </ndxf>
  </rcc>
  <rcc rId="17138" sId="3" odxf="1" dxf="1">
    <nc r="Z309">
      <v>-1.2</v>
    </nc>
    <odxf>
      <font>
        <sz val="10"/>
        <color auto="1"/>
      </font>
    </odxf>
    <ndxf>
      <font>
        <sz val="10"/>
        <color auto="1"/>
      </font>
    </ndxf>
  </rcc>
  <rcc rId="17139" sId="3" odxf="1" dxf="1">
    <nc r="AA309">
      <v>-1.2</v>
    </nc>
    <odxf>
      <font>
        <sz val="10"/>
        <color auto="1"/>
      </font>
    </odxf>
    <ndxf>
      <font>
        <sz val="10"/>
        <color auto="1"/>
      </font>
    </ndxf>
  </rcc>
  <rcc rId="17140" sId="3" odxf="1" dxf="1">
    <nc r="AB309">
      <v>4.9000000000000004</v>
    </nc>
    <odxf>
      <font>
        <sz val="10"/>
        <color auto="1"/>
      </font>
    </odxf>
    <ndxf>
      <font>
        <sz val="10"/>
        <color auto="1"/>
      </font>
    </ndxf>
  </rcc>
  <rcc rId="17141" sId="3" odxf="1" dxf="1">
    <nc r="AC309">
      <v>1.4</v>
    </nc>
    <odxf>
      <font>
        <sz val="10"/>
        <color auto="1"/>
      </font>
    </odxf>
    <ndxf>
      <font>
        <sz val="10"/>
        <color auto="1"/>
      </font>
    </ndxf>
  </rcc>
  <rcc rId="17142" sId="3" odxf="1" dxf="1">
    <nc r="AD309">
      <v>1.1000000000000001</v>
    </nc>
    <odxf>
      <font>
        <sz val="10"/>
        <color auto="1"/>
      </font>
    </odxf>
    <ndxf>
      <font>
        <sz val="10"/>
        <color auto="1"/>
      </font>
    </ndxf>
  </rcc>
  <rcc rId="17143" sId="3" odxf="1" dxf="1">
    <nc r="AE309">
      <v>1.7</v>
    </nc>
    <odxf>
      <font>
        <sz val="10"/>
        <color auto="1"/>
      </font>
    </odxf>
    <ndxf>
      <font>
        <sz val="10"/>
        <color auto="1"/>
      </font>
    </ndxf>
  </rcc>
  <rcc rId="17144" sId="3" odxf="1" dxf="1">
    <nc r="AF309">
      <v>2</v>
    </nc>
    <odxf>
      <font>
        <sz val="10"/>
        <color auto="1"/>
      </font>
    </odxf>
    <ndxf>
      <font>
        <sz val="10"/>
        <color auto="1"/>
      </font>
    </ndxf>
  </rcc>
  <rcc rId="17145" sId="3" odxf="1" dxf="1">
    <nc r="AG309">
      <v>2</v>
    </nc>
    <odxf>
      <font>
        <sz val="10"/>
        <color auto="1"/>
      </font>
    </odxf>
    <ndxf>
      <font>
        <sz val="10"/>
        <color auto="1"/>
      </font>
    </ndxf>
  </rcc>
  <rcc rId="17146" sId="3" odxf="1" dxf="1">
    <nc r="AH309">
      <v>2.2999999999999998</v>
    </nc>
    <odxf>
      <font>
        <sz val="10"/>
        <color auto="1"/>
      </font>
    </odxf>
    <ndxf>
      <font>
        <sz val="10"/>
        <color auto="1"/>
      </font>
    </ndxf>
  </rcc>
  <rcc rId="17147" sId="3" odxf="1" dxf="1">
    <nc r="AI309">
      <v>3.6</v>
    </nc>
    <odxf>
      <font>
        <sz val="10"/>
        <color auto="1"/>
      </font>
    </odxf>
    <ndxf>
      <font>
        <sz val="10"/>
        <color auto="1"/>
      </font>
    </ndxf>
  </rcc>
  <rcc rId="17148" sId="3" odxf="1" dxf="1">
    <nc r="AJ309">
      <v>0.5</v>
    </nc>
    <odxf>
      <font>
        <sz val="10"/>
        <color auto="1"/>
      </font>
    </odxf>
    <ndxf>
      <font>
        <sz val="10"/>
        <color auto="1"/>
      </font>
    </ndxf>
  </rcc>
  <rcc rId="17149" sId="3" odxf="1" dxf="1">
    <nc r="AK309">
      <v>0.2</v>
    </nc>
    <odxf>
      <font>
        <sz val="10"/>
        <color auto="1"/>
      </font>
    </odxf>
    <ndxf>
      <font>
        <sz val="10"/>
        <color auto="1"/>
      </font>
    </ndxf>
  </rcc>
  <rcc rId="17150" sId="3" odxf="1" dxf="1">
    <nc r="AL309">
      <v>4.5</v>
    </nc>
    <odxf>
      <font>
        <sz val="10"/>
        <color auto="1"/>
      </font>
    </odxf>
    <ndxf>
      <font>
        <sz val="10"/>
        <color auto="1"/>
      </font>
    </ndxf>
  </rcc>
  <rcc rId="17151" sId="3" odxf="1" dxf="1">
    <nc r="AM309">
      <v>1.5</v>
    </nc>
    <odxf>
      <font>
        <sz val="10"/>
        <color auto="1"/>
      </font>
    </odxf>
    <ndxf>
      <font>
        <sz val="10"/>
        <color auto="1"/>
      </font>
    </ndxf>
  </rcc>
  <rcc rId="17152" sId="3" odxf="1" dxf="1">
    <nc r="AN309">
      <v>0.6</v>
    </nc>
    <odxf>
      <font>
        <sz val="10"/>
        <color auto="1"/>
      </font>
    </odxf>
    <ndxf>
      <font>
        <sz val="10"/>
        <color auto="1"/>
      </font>
    </ndxf>
  </rcc>
  <rcc rId="17153" sId="3" odxf="1" dxf="1">
    <nc r="AO309">
      <v>3.3</v>
    </nc>
    <odxf>
      <font>
        <sz val="10"/>
        <color auto="1"/>
      </font>
    </odxf>
    <ndxf>
      <font>
        <sz val="10"/>
        <color auto="1"/>
      </font>
    </ndxf>
  </rcc>
  <rcc rId="17154" sId="3" odxf="1" dxf="1">
    <nc r="AP309">
      <v>4.5</v>
    </nc>
    <odxf>
      <font>
        <sz val="10"/>
        <color auto="1"/>
      </font>
    </odxf>
    <ndxf>
      <font>
        <sz val="10"/>
        <color auto="1"/>
      </font>
    </ndxf>
  </rcc>
  <rcc rId="17155" sId="3" odxf="1" dxf="1">
    <nc r="AQ309">
      <v>7.1</v>
    </nc>
    <odxf>
      <font>
        <sz val="10"/>
        <color auto="1"/>
      </font>
    </odxf>
    <ndxf>
      <font>
        <sz val="10"/>
        <color auto="1"/>
      </font>
    </ndxf>
  </rcc>
  <rcc rId="17156" sId="3" odxf="1" dxf="1">
    <nc r="AR309">
      <v>4.5999999999999996</v>
    </nc>
    <odxf>
      <font>
        <sz val="10"/>
        <color auto="1"/>
      </font>
    </odxf>
    <ndxf>
      <font>
        <sz val="10"/>
        <color auto="1"/>
      </font>
    </ndxf>
  </rcc>
  <rcc rId="17157" sId="3" odxf="1" dxf="1">
    <nc r="AS309">
      <v>3.5</v>
    </nc>
    <odxf>
      <font>
        <sz val="10"/>
        <color auto="1"/>
      </font>
    </odxf>
    <ndxf>
      <font>
        <sz val="10"/>
        <color auto="1"/>
      </font>
    </ndxf>
  </rcc>
  <rcc rId="17158" sId="3" odxf="1" dxf="1">
    <nc r="AT309">
      <v>1.9</v>
    </nc>
    <odxf>
      <font>
        <sz val="10"/>
        <color auto="1"/>
      </font>
    </odxf>
    <ndxf>
      <font>
        <sz val="10"/>
        <color auto="1"/>
      </font>
    </ndxf>
  </rcc>
  <rcc rId="17159" sId="3" odxf="1" dxf="1">
    <nc r="AU309">
      <v>1.6</v>
    </nc>
    <odxf>
      <font>
        <sz val="10"/>
        <color auto="1"/>
      </font>
    </odxf>
    <ndxf>
      <font>
        <sz val="10"/>
        <color auto="1"/>
      </font>
    </ndxf>
  </rcc>
  <rcc rId="17160" sId="3" odxf="1" dxf="1">
    <nc r="AV309">
      <v>1.6</v>
    </nc>
    <odxf>
      <font>
        <sz val="10"/>
        <color auto="1"/>
      </font>
    </odxf>
    <ndxf>
      <font>
        <sz val="10"/>
        <color auto="1"/>
      </font>
    </ndxf>
  </rcc>
  <rcc rId="17161" sId="3" odxf="1" dxf="1">
    <nc r="AW309">
      <v>2.5</v>
    </nc>
    <odxf>
      <font>
        <sz val="10"/>
        <color auto="1"/>
      </font>
    </odxf>
    <ndxf>
      <font>
        <sz val="10"/>
        <color auto="1"/>
      </font>
    </ndxf>
  </rcc>
  <rcc rId="17162" sId="3" odxf="1" dxf="1">
    <nc r="AX309">
      <v>2.5</v>
    </nc>
    <odxf>
      <font>
        <sz val="10"/>
        <color auto="1"/>
      </font>
    </odxf>
    <ndxf>
      <font>
        <sz val="10"/>
        <color auto="1"/>
      </font>
    </ndxf>
  </rcc>
  <rcc rId="17163" sId="3" odxf="1" dxf="1">
    <nc r="AY309">
      <v>1.9</v>
    </nc>
    <odxf>
      <font>
        <sz val="10"/>
        <color auto="1"/>
      </font>
    </odxf>
    <ndxf>
      <font>
        <sz val="10"/>
        <color auto="1"/>
      </font>
    </ndxf>
  </rcc>
  <rcc rId="17164" sId="3" odxf="1" dxf="1">
    <nc r="AZ309">
      <v>1</v>
    </nc>
    <odxf>
      <font>
        <sz val="10"/>
        <color auto="1"/>
      </font>
    </odxf>
    <ndxf>
      <font>
        <sz val="10"/>
        <color auto="1"/>
      </font>
    </ndxf>
  </rcc>
  <rcc rId="17165" sId="3" odxf="1" dxf="1">
    <nc r="BA30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166" sId="3" odxf="1" dxf="1">
    <nc r="BB309">
      <v>1.6</v>
    </nc>
    <odxf>
      <font>
        <sz val="10"/>
        <color auto="1"/>
      </font>
    </odxf>
    <ndxf>
      <font>
        <sz val="10"/>
        <color auto="1"/>
      </font>
    </ndxf>
  </rcc>
  <rcc rId="17167" sId="3" odxf="1" dxf="1">
    <nc r="BC30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168" sId="3" odxf="1" dxf="1">
    <nc r="BD309">
      <v>0.7</v>
    </nc>
    <odxf>
      <font>
        <sz val="10"/>
        <color auto="1"/>
      </font>
    </odxf>
    <ndxf>
      <font>
        <sz val="10"/>
        <color auto="1"/>
      </font>
    </ndxf>
  </rcc>
  <rcc rId="17169" sId="3" odxf="1" dxf="1">
    <nc r="BE30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170" sId="3" odxf="1" dxf="1">
    <nc r="BF309">
      <v>18.2</v>
    </nc>
    <odxf>
      <font>
        <sz val="10"/>
        <color auto="1"/>
      </font>
    </odxf>
    <ndxf>
      <font>
        <sz val="10"/>
        <color auto="1"/>
      </font>
    </ndxf>
  </rcc>
  <rcc rId="17171" sId="3" odxf="1" dxf="1">
    <nc r="BG309">
      <v>47</v>
    </nc>
    <odxf>
      <font>
        <sz val="10"/>
        <color auto="1"/>
      </font>
    </odxf>
    <ndxf>
      <font>
        <sz val="10"/>
        <color auto="1"/>
      </font>
    </ndxf>
  </rcc>
  <rcc rId="17172" sId="3" odxf="1" dxf="1">
    <nc r="BH309">
      <v>0</v>
    </nc>
    <odxf>
      <font>
        <sz val="10"/>
        <color auto="1"/>
      </font>
    </odxf>
    <ndxf>
      <font>
        <sz val="10"/>
        <color auto="1"/>
      </font>
    </ndxf>
  </rcc>
  <rfmt sheetId="3" sqref="A309:XFD309" start="0" length="0">
    <dxf>
      <alignment vertical="center" wrapText="1"/>
    </dxf>
  </rfmt>
  <rfmt sheetId="3" sqref="A310" start="0" length="0">
    <dxf>
      <font>
        <sz val="10"/>
        <color auto="1"/>
      </font>
    </dxf>
  </rfmt>
  <rfmt sheetId="3" sqref="B310" start="0" length="0">
    <dxf>
      <font>
        <sz val="10"/>
        <color auto="1"/>
      </font>
    </dxf>
  </rfmt>
  <rfmt sheetId="3" sqref="C310" start="0" length="0">
    <dxf>
      <font>
        <sz val="10"/>
        <color auto="1"/>
      </font>
    </dxf>
  </rfmt>
  <rfmt sheetId="3" sqref="D310" start="0" length="0">
    <dxf>
      <font>
        <sz val="10"/>
        <color auto="1"/>
      </font>
    </dxf>
  </rfmt>
  <rcc rId="17173" sId="3" odxf="1" dxf="1">
    <oc r="E310" t="inlineStr">
      <is>
        <t>NMĐG HÒA THẮNG 1.2</t>
      </is>
    </oc>
    <nc r="E310" t="inlineStr">
      <is>
        <t>NMĐG HÀM CƯỜNG 2</t>
      </is>
    </nc>
    <odxf>
      <font>
        <sz val="10"/>
        <color auto="1"/>
      </font>
    </odxf>
    <ndxf>
      <font>
        <sz val="10"/>
        <color auto="1"/>
      </font>
    </ndxf>
  </rcc>
  <rcc rId="17174" sId="3" odxf="1" dxf="1">
    <oc r="F310" t="inlineStr">
      <is>
        <t>PP</t>
      </is>
    </oc>
    <nc r="F310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7175" sId="3" odxf="1" dxf="1">
    <nc r="G31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176" sId="3" odxf="1" dxf="1">
    <nc r="H310">
      <v>140.80000000000001</v>
    </nc>
    <odxf>
      <font>
        <sz val="10"/>
        <color auto="1"/>
      </font>
    </odxf>
    <ndxf>
      <font>
        <sz val="10"/>
        <color auto="1"/>
      </font>
    </ndxf>
  </rcc>
  <rfmt sheetId="3" sqref="I310" start="0" length="0">
    <dxf>
      <font>
        <sz val="10"/>
        <color auto="1"/>
      </font>
    </dxf>
  </rfmt>
  <rcc rId="17177" sId="3" odxf="1" dxf="1">
    <nc r="J310">
      <v>1.3</v>
    </nc>
    <odxf>
      <font>
        <sz val="10"/>
        <color auto="1"/>
      </font>
    </odxf>
    <ndxf>
      <font>
        <sz val="10"/>
        <color auto="1"/>
      </font>
    </ndxf>
  </rcc>
  <rcc rId="17178" sId="3" odxf="1" dxf="1">
    <nc r="K310">
      <v>1.2</v>
    </nc>
    <odxf>
      <font>
        <sz val="10"/>
        <color auto="1"/>
      </font>
    </odxf>
    <ndxf>
      <font>
        <sz val="10"/>
        <color auto="1"/>
      </font>
    </ndxf>
  </rcc>
  <rcc rId="17179" sId="3" odxf="1" dxf="1">
    <nc r="L310">
      <v>3.4</v>
    </nc>
    <odxf>
      <font>
        <sz val="10"/>
        <color auto="1"/>
      </font>
    </odxf>
    <ndxf>
      <font>
        <sz val="10"/>
        <color auto="1"/>
      </font>
    </ndxf>
  </rcc>
  <rcc rId="17180" sId="3" odxf="1" dxf="1">
    <nc r="M310">
      <v>5.5</v>
    </nc>
    <odxf>
      <font>
        <sz val="10"/>
        <color auto="1"/>
      </font>
    </odxf>
    <ndxf>
      <font>
        <sz val="10"/>
        <color auto="1"/>
      </font>
    </ndxf>
  </rcc>
  <rcc rId="17181" sId="3" odxf="1" dxf="1">
    <nc r="N310">
      <v>5.3</v>
    </nc>
    <odxf>
      <font>
        <sz val="10"/>
        <color auto="1"/>
      </font>
    </odxf>
    <ndxf>
      <font>
        <sz val="10"/>
        <color auto="1"/>
      </font>
    </ndxf>
  </rcc>
  <rcc rId="17182" sId="3" odxf="1" dxf="1">
    <nc r="O310">
      <v>6.1</v>
    </nc>
    <odxf>
      <font>
        <sz val="10"/>
        <color auto="1"/>
      </font>
    </odxf>
    <ndxf>
      <font>
        <sz val="10"/>
        <color auto="1"/>
      </font>
    </ndxf>
  </rcc>
  <rcc rId="17183" sId="3" odxf="1" dxf="1">
    <nc r="P310">
      <v>3.4</v>
    </nc>
    <odxf>
      <font>
        <sz val="10"/>
        <color auto="1"/>
      </font>
    </odxf>
    <ndxf>
      <font>
        <sz val="10"/>
        <color auto="1"/>
      </font>
    </ndxf>
  </rcc>
  <rcc rId="17184" sId="3" odxf="1" dxf="1">
    <nc r="Q310">
      <v>3.5</v>
    </nc>
    <odxf>
      <font>
        <sz val="10"/>
        <color auto="1"/>
      </font>
    </odxf>
    <ndxf>
      <font>
        <sz val="10"/>
        <color auto="1"/>
      </font>
    </ndxf>
  </rcc>
  <rcc rId="17185" sId="3" odxf="1" dxf="1">
    <nc r="R310">
      <v>2.9</v>
    </nc>
    <odxf>
      <font>
        <sz val="10"/>
        <color auto="1"/>
      </font>
    </odxf>
    <ndxf>
      <font>
        <sz val="10"/>
        <color auto="1"/>
      </font>
    </ndxf>
  </rcc>
  <rcc rId="17186" sId="3" odxf="1" dxf="1">
    <nc r="S310">
      <v>1.9</v>
    </nc>
    <odxf>
      <font>
        <sz val="10"/>
        <color auto="1"/>
      </font>
    </odxf>
    <ndxf>
      <font>
        <sz val="10"/>
        <color auto="1"/>
      </font>
    </ndxf>
  </rcc>
  <rcc rId="17187" sId="3" odxf="1" dxf="1">
    <nc r="T310">
      <v>2.2000000000000002</v>
    </nc>
    <odxf>
      <font>
        <sz val="10"/>
        <color auto="1"/>
      </font>
    </odxf>
    <ndxf>
      <font>
        <sz val="10"/>
        <color auto="1"/>
      </font>
    </ndxf>
  </rcc>
  <rcc rId="17188" sId="3" odxf="1" dxf="1">
    <nc r="U310">
      <v>1.5</v>
    </nc>
    <odxf>
      <font>
        <sz val="10"/>
        <color auto="1"/>
      </font>
    </odxf>
    <ndxf>
      <font>
        <sz val="10"/>
        <color auto="1"/>
      </font>
    </ndxf>
  </rcc>
  <rcc rId="17189" sId="3" odxf="1" dxf="1">
    <nc r="V310">
      <v>1.4</v>
    </nc>
    <odxf>
      <font>
        <sz val="10"/>
        <color auto="1"/>
      </font>
    </odxf>
    <ndxf>
      <font>
        <sz val="10"/>
        <color auto="1"/>
      </font>
    </ndxf>
  </rcc>
  <rcc rId="17190" sId="3" odxf="1" dxf="1">
    <nc r="W310">
      <v>3.4</v>
    </nc>
    <odxf>
      <font>
        <sz val="10"/>
        <color auto="1"/>
      </font>
    </odxf>
    <ndxf>
      <font>
        <sz val="10"/>
        <color auto="1"/>
      </font>
    </ndxf>
  </rcc>
  <rcc rId="17191" sId="3" odxf="1" dxf="1">
    <nc r="X310">
      <v>4.5999999999999996</v>
    </nc>
    <odxf>
      <font>
        <sz val="10"/>
        <color auto="1"/>
      </font>
    </odxf>
    <ndxf>
      <font>
        <sz val="10"/>
        <color auto="1"/>
      </font>
    </ndxf>
  </rcc>
  <rcc rId="17192" sId="3" odxf="1" dxf="1">
    <nc r="Y310">
      <v>1.7</v>
    </nc>
    <odxf>
      <font>
        <sz val="10"/>
        <color auto="1"/>
      </font>
    </odxf>
    <ndxf>
      <font>
        <sz val="10"/>
        <color auto="1"/>
      </font>
    </ndxf>
  </rcc>
  <rcc rId="17193" sId="3" odxf="1" dxf="1">
    <nc r="Z310">
      <v>0.8</v>
    </nc>
    <odxf>
      <font>
        <sz val="10"/>
        <color auto="1"/>
      </font>
    </odxf>
    <ndxf>
      <font>
        <sz val="10"/>
        <color auto="1"/>
      </font>
    </ndxf>
  </rcc>
  <rcc rId="17194" sId="3" odxf="1" dxf="1">
    <nc r="AA310">
      <v>1.2</v>
    </nc>
    <odxf>
      <font>
        <sz val="10"/>
        <color auto="1"/>
      </font>
    </odxf>
    <ndxf>
      <font>
        <sz val="10"/>
        <color auto="1"/>
      </font>
    </ndxf>
  </rcc>
  <rcc rId="17195" sId="3" odxf="1" dxf="1">
    <nc r="AB310">
      <v>1.3</v>
    </nc>
    <odxf>
      <font>
        <sz val="10"/>
        <color auto="1"/>
      </font>
    </odxf>
    <ndxf>
      <font>
        <sz val="10"/>
        <color auto="1"/>
      </font>
    </ndxf>
  </rcc>
  <rcc rId="17196" sId="3" odxf="1" dxf="1">
    <nc r="AC310">
      <v>1.3</v>
    </nc>
    <odxf>
      <font>
        <sz val="10"/>
        <color auto="1"/>
      </font>
    </odxf>
    <ndxf>
      <font>
        <sz val="10"/>
        <color auto="1"/>
      </font>
    </ndxf>
  </rcc>
  <rcc rId="17197" sId="3" odxf="1" dxf="1">
    <nc r="AD310">
      <v>1.8</v>
    </nc>
    <odxf>
      <font>
        <sz val="10"/>
        <color auto="1"/>
      </font>
    </odxf>
    <ndxf>
      <font>
        <sz val="10"/>
        <color auto="1"/>
      </font>
    </ndxf>
  </rcc>
  <rcc rId="17198" sId="3" odxf="1" dxf="1">
    <nc r="AE310">
      <v>1.5</v>
    </nc>
    <odxf>
      <font>
        <sz val="10"/>
        <color auto="1"/>
      </font>
    </odxf>
    <ndxf>
      <font>
        <sz val="10"/>
        <color auto="1"/>
      </font>
    </ndxf>
  </rcc>
  <rcc rId="17199" sId="3" odxf="1" dxf="1">
    <nc r="AF310">
      <v>1.4</v>
    </nc>
    <odxf>
      <font>
        <sz val="10"/>
        <color auto="1"/>
      </font>
    </odxf>
    <ndxf>
      <font>
        <sz val="10"/>
        <color auto="1"/>
      </font>
    </ndxf>
  </rcc>
  <rcc rId="17200" sId="3" odxf="1" dxf="1">
    <nc r="AG310">
      <v>1</v>
    </nc>
    <odxf>
      <font>
        <sz val="10"/>
        <color auto="1"/>
      </font>
    </odxf>
    <ndxf>
      <font>
        <sz val="10"/>
        <color auto="1"/>
      </font>
    </ndxf>
  </rcc>
  <rcc rId="17201" sId="3" odxf="1" dxf="1">
    <nc r="AH310">
      <v>2.5</v>
    </nc>
    <odxf>
      <font>
        <sz val="10"/>
        <color auto="1"/>
      </font>
    </odxf>
    <ndxf>
      <font>
        <sz val="10"/>
        <color auto="1"/>
      </font>
    </ndxf>
  </rcc>
  <rcc rId="17202" sId="3" odxf="1" dxf="1">
    <nc r="AI310">
      <v>1.1000000000000001</v>
    </nc>
    <odxf>
      <font>
        <sz val="10"/>
        <color auto="1"/>
      </font>
    </odxf>
    <ndxf>
      <font>
        <sz val="10"/>
        <color auto="1"/>
      </font>
    </ndxf>
  </rcc>
  <rcc rId="17203" sId="3" odxf="1" dxf="1">
    <nc r="AJ310">
      <v>2.5</v>
    </nc>
    <odxf>
      <font>
        <sz val="10"/>
        <color auto="1"/>
      </font>
    </odxf>
    <ndxf>
      <font>
        <sz val="10"/>
        <color auto="1"/>
      </font>
    </ndxf>
  </rcc>
  <rcc rId="17204" sId="3" odxf="1" dxf="1">
    <nc r="AK310">
      <v>3.1</v>
    </nc>
    <odxf>
      <font>
        <sz val="10"/>
        <color auto="1"/>
      </font>
    </odxf>
    <ndxf>
      <font>
        <sz val="10"/>
        <color auto="1"/>
      </font>
    </ndxf>
  </rcc>
  <rcc rId="17205" sId="3" odxf="1" dxf="1">
    <nc r="AL310">
      <v>4.5999999999999996</v>
    </nc>
    <odxf>
      <font>
        <sz val="10"/>
        <color auto="1"/>
      </font>
    </odxf>
    <ndxf>
      <font>
        <sz val="10"/>
        <color auto="1"/>
      </font>
    </ndxf>
  </rcc>
  <rcc rId="17206" sId="3" odxf="1" dxf="1">
    <nc r="AM310">
      <v>8.6</v>
    </nc>
    <odxf>
      <font>
        <sz val="10"/>
        <color auto="1"/>
      </font>
    </odxf>
    <ndxf>
      <font>
        <sz val="10"/>
        <color auto="1"/>
      </font>
    </ndxf>
  </rcc>
  <rcc rId="17207" sId="3" odxf="1" dxf="1">
    <nc r="AN310">
      <v>10.6</v>
    </nc>
    <odxf>
      <font>
        <sz val="10"/>
        <color auto="1"/>
      </font>
    </odxf>
    <ndxf>
      <font>
        <sz val="10"/>
        <color auto="1"/>
      </font>
    </ndxf>
  </rcc>
  <rcc rId="17208" sId="3" odxf="1" dxf="1">
    <nc r="AO310">
      <v>8</v>
    </nc>
    <odxf>
      <font>
        <sz val="10"/>
        <color auto="1"/>
      </font>
    </odxf>
    <ndxf>
      <font>
        <sz val="10"/>
        <color auto="1"/>
      </font>
    </ndxf>
  </rcc>
  <rcc rId="17209" sId="3" odxf="1" dxf="1">
    <nc r="AP310">
      <v>10.8</v>
    </nc>
    <odxf>
      <font>
        <sz val="10"/>
        <color auto="1"/>
      </font>
    </odxf>
    <ndxf>
      <font>
        <sz val="10"/>
        <color auto="1"/>
      </font>
    </ndxf>
  </rcc>
  <rcc rId="17210" sId="3" odxf="1" dxf="1">
    <nc r="AQ310">
      <v>9.8000000000000007</v>
    </nc>
    <odxf>
      <font>
        <sz val="10"/>
        <color auto="1"/>
      </font>
    </odxf>
    <ndxf>
      <font>
        <sz val="10"/>
        <color auto="1"/>
      </font>
    </ndxf>
  </rcc>
  <rcc rId="17211" sId="3" odxf="1" dxf="1">
    <nc r="AR310">
      <v>16</v>
    </nc>
    <odxf>
      <font>
        <sz val="10"/>
        <color auto="1"/>
      </font>
    </odxf>
    <ndxf>
      <font>
        <sz val="10"/>
        <color auto="1"/>
      </font>
    </ndxf>
  </rcc>
  <rcc rId="17212" sId="3" odxf="1" dxf="1">
    <nc r="AS310">
      <v>8.1999999999999993</v>
    </nc>
    <odxf>
      <font>
        <sz val="10"/>
        <color auto="1"/>
      </font>
    </odxf>
    <ndxf>
      <font>
        <sz val="10"/>
        <color auto="1"/>
      </font>
    </ndxf>
  </rcc>
  <rcc rId="17213" sId="3" odxf="1" dxf="1">
    <nc r="AT310">
      <v>10</v>
    </nc>
    <odxf>
      <font>
        <sz val="10"/>
        <color auto="1"/>
      </font>
    </odxf>
    <ndxf>
      <font>
        <sz val="10"/>
        <color auto="1"/>
      </font>
    </ndxf>
  </rcc>
  <rcc rId="17214" sId="3" odxf="1" dxf="1">
    <nc r="AU310">
      <v>9.6</v>
    </nc>
    <odxf>
      <font>
        <sz val="10"/>
        <color auto="1"/>
      </font>
    </odxf>
    <ndxf>
      <font>
        <sz val="10"/>
        <color auto="1"/>
      </font>
    </ndxf>
  </rcc>
  <rcc rId="17215" sId="3" odxf="1" dxf="1">
    <nc r="AV310">
      <v>8.8000000000000007</v>
    </nc>
    <odxf>
      <font>
        <sz val="10"/>
        <color auto="1"/>
      </font>
    </odxf>
    <ndxf>
      <font>
        <sz val="10"/>
        <color auto="1"/>
      </font>
    </ndxf>
  </rcc>
  <rcc rId="17216" sId="3" odxf="1" dxf="1">
    <nc r="AW310">
      <v>5.9</v>
    </nc>
    <odxf>
      <font>
        <sz val="10"/>
        <color auto="1"/>
      </font>
    </odxf>
    <ndxf>
      <font>
        <sz val="10"/>
        <color auto="1"/>
      </font>
    </ndxf>
  </rcc>
  <rcc rId="17217" sId="3" odxf="1" dxf="1">
    <nc r="AX310">
      <v>9</v>
    </nc>
    <odxf>
      <font>
        <sz val="10"/>
        <color auto="1"/>
      </font>
    </odxf>
    <ndxf>
      <font>
        <sz val="10"/>
        <color auto="1"/>
      </font>
    </ndxf>
  </rcc>
  <rcc rId="17218" sId="3" odxf="1" dxf="1">
    <nc r="AY310">
      <v>11.1</v>
    </nc>
    <odxf>
      <font>
        <sz val="10"/>
        <color auto="1"/>
      </font>
    </odxf>
    <ndxf>
      <font>
        <sz val="10"/>
        <color auto="1"/>
      </font>
    </ndxf>
  </rcc>
  <rcc rId="17219" sId="3" odxf="1" dxf="1">
    <nc r="AZ310">
      <v>10.1</v>
    </nc>
    <odxf>
      <font>
        <sz val="10"/>
        <color auto="1"/>
      </font>
    </odxf>
    <ndxf>
      <font>
        <sz val="10"/>
        <color auto="1"/>
      </font>
    </ndxf>
  </rcc>
  <rcc rId="17220" sId="3" odxf="1" dxf="1">
    <nc r="BA3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221" sId="3" odxf="1" dxf="1">
    <nc r="BB310">
      <v>11.6</v>
    </nc>
    <odxf>
      <font>
        <sz val="10"/>
        <color auto="1"/>
      </font>
    </odxf>
    <ndxf>
      <font>
        <sz val="10"/>
        <color auto="1"/>
      </font>
    </ndxf>
  </rcc>
  <rcc rId="17222" sId="3" odxf="1" dxf="1">
    <nc r="BC3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223" sId="3" odxf="1" dxf="1">
    <nc r="BD310">
      <v>1.4</v>
    </nc>
    <odxf>
      <font>
        <sz val="10"/>
        <color auto="1"/>
      </font>
    </odxf>
    <ndxf>
      <font>
        <sz val="10"/>
        <color auto="1"/>
      </font>
    </ndxf>
  </rcc>
  <rcc rId="17224" sId="3" odxf="1" dxf="1">
    <nc r="BE31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225" sId="3" odxf="1" dxf="1">
    <nc r="BF310">
      <v>5.9</v>
    </nc>
    <odxf>
      <font>
        <sz val="10"/>
        <color auto="1"/>
      </font>
    </odxf>
    <ndxf>
      <font>
        <sz val="10"/>
        <color auto="1"/>
      </font>
    </ndxf>
  </rcc>
  <rcc rId="17226" sId="3" odxf="1" dxf="1">
    <nc r="BG310">
      <v>16</v>
    </nc>
    <odxf>
      <font>
        <sz val="10"/>
        <color auto="1"/>
      </font>
    </odxf>
    <ndxf>
      <font>
        <sz val="10"/>
        <color auto="1"/>
      </font>
    </ndxf>
  </rcc>
  <rcc rId="17227" sId="3" odxf="1" dxf="1">
    <nc r="BH310">
      <v>0.7</v>
    </nc>
    <odxf>
      <font>
        <sz val="10"/>
        <color auto="1"/>
      </font>
    </odxf>
    <ndxf>
      <font>
        <sz val="10"/>
        <color auto="1"/>
      </font>
    </ndxf>
  </rcc>
  <rfmt sheetId="3" sqref="A310:XFD310" start="0" length="0">
    <dxf>
      <alignment vertical="center" wrapText="1"/>
    </dxf>
  </rfmt>
  <rfmt sheetId="3" sqref="A311" start="0" length="0">
    <dxf>
      <font>
        <sz val="10"/>
        <color auto="1"/>
      </font>
    </dxf>
  </rfmt>
  <rfmt sheetId="3" sqref="B311" start="0" length="0">
    <dxf>
      <font>
        <sz val="10"/>
        <color auto="1"/>
      </font>
    </dxf>
  </rfmt>
  <rfmt sheetId="3" sqref="C311" start="0" length="0">
    <dxf>
      <font>
        <sz val="10"/>
        <color auto="1"/>
      </font>
    </dxf>
  </rfmt>
  <rfmt sheetId="3" sqref="D311" start="0" length="0">
    <dxf>
      <font>
        <sz val="10"/>
        <color auto="1"/>
      </font>
    </dxf>
  </rfmt>
  <rcc rId="17228" sId="3" odxf="1" dxf="1">
    <oc r="E311" t="inlineStr">
      <is>
        <t>NMĐG HÒA THẮNG 1.2</t>
      </is>
    </oc>
    <nc r="E311" t="inlineStr">
      <is>
        <t>NMĐG HÀM CƯỜNG 2</t>
      </is>
    </nc>
    <odxf>
      <font>
        <sz val="10"/>
        <color auto="1"/>
      </font>
    </odxf>
    <ndxf>
      <font>
        <sz val="10"/>
        <color auto="1"/>
      </font>
    </ndxf>
  </rcc>
  <rcc rId="17229" sId="3" odxf="1" dxf="1">
    <oc r="F311" t="inlineStr">
      <is>
        <t>PP</t>
      </is>
    </oc>
    <nc r="F311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7230" sId="3" odxf="1" dxf="1">
    <nc r="G31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231" sId="3" odxf="1" dxf="1">
    <nc r="H311">
      <v>140.80000000000001</v>
    </nc>
    <odxf>
      <font>
        <sz val="10"/>
        <color auto="1"/>
      </font>
    </odxf>
    <ndxf>
      <font>
        <sz val="10"/>
        <color auto="1"/>
      </font>
    </ndxf>
  </rcc>
  <rfmt sheetId="3" sqref="I311" start="0" length="0">
    <dxf>
      <font>
        <sz val="10"/>
        <color auto="1"/>
      </font>
    </dxf>
  </rfmt>
  <rcc rId="17232" sId="3" odxf="1" dxf="1">
    <nc r="J311">
      <v>-2.6</v>
    </nc>
    <odxf>
      <font>
        <sz val="10"/>
        <color auto="1"/>
      </font>
    </odxf>
    <ndxf>
      <font>
        <sz val="10"/>
        <color auto="1"/>
      </font>
    </ndxf>
  </rcc>
  <rcc rId="17233" sId="3" odxf="1" dxf="1">
    <nc r="K311">
      <v>-2.7</v>
    </nc>
    <odxf>
      <font>
        <sz val="10"/>
        <color auto="1"/>
      </font>
    </odxf>
    <ndxf>
      <font>
        <sz val="10"/>
        <color auto="1"/>
      </font>
    </ndxf>
  </rcc>
  <rcc rId="17234" sId="3" odxf="1" dxf="1">
    <nc r="L311">
      <v>-2.8</v>
    </nc>
    <odxf>
      <font>
        <sz val="10"/>
        <color auto="1"/>
      </font>
    </odxf>
    <ndxf>
      <font>
        <sz val="10"/>
        <color auto="1"/>
      </font>
    </ndxf>
  </rcc>
  <rcc rId="17235" sId="3" odxf="1" dxf="1">
    <nc r="M311">
      <v>-2.1</v>
    </nc>
    <odxf>
      <font>
        <sz val="10"/>
        <color auto="1"/>
      </font>
    </odxf>
    <ndxf>
      <font>
        <sz val="10"/>
        <color auto="1"/>
      </font>
    </ndxf>
  </rcc>
  <rcc rId="17236" sId="3" odxf="1" dxf="1">
    <nc r="N311">
      <v>-2.8</v>
    </nc>
    <odxf>
      <font>
        <sz val="10"/>
        <color auto="1"/>
      </font>
    </odxf>
    <ndxf>
      <font>
        <sz val="10"/>
        <color auto="1"/>
      </font>
    </ndxf>
  </rcc>
  <rcc rId="17237" sId="3" odxf="1" dxf="1">
    <nc r="O311">
      <v>-2.1</v>
    </nc>
    <odxf>
      <font>
        <sz val="10"/>
        <color auto="1"/>
      </font>
    </odxf>
    <ndxf>
      <font>
        <sz val="10"/>
        <color auto="1"/>
      </font>
    </ndxf>
  </rcc>
  <rcc rId="17238" sId="3" odxf="1" dxf="1">
    <nc r="P311">
      <v>-2.7</v>
    </nc>
    <odxf>
      <font>
        <sz val="10"/>
        <color auto="1"/>
      </font>
    </odxf>
    <ndxf>
      <font>
        <sz val="10"/>
        <color auto="1"/>
      </font>
    </ndxf>
  </rcc>
  <rcc rId="17239" sId="3" odxf="1" dxf="1">
    <nc r="Q311">
      <v>-2.2000000000000002</v>
    </nc>
    <odxf>
      <font>
        <sz val="10"/>
        <color auto="1"/>
      </font>
    </odxf>
    <ndxf>
      <font>
        <sz val="10"/>
        <color auto="1"/>
      </font>
    </ndxf>
  </rcc>
  <rcc rId="17240" sId="3" odxf="1" dxf="1">
    <nc r="R311">
      <v>-2.5</v>
    </nc>
    <odxf>
      <font>
        <sz val="10"/>
        <color auto="1"/>
      </font>
    </odxf>
    <ndxf>
      <font>
        <sz val="10"/>
        <color auto="1"/>
      </font>
    </ndxf>
  </rcc>
  <rcc rId="17241" sId="3" odxf="1" dxf="1">
    <nc r="S311">
      <v>-2.7</v>
    </nc>
    <odxf>
      <font>
        <sz val="10"/>
        <color auto="1"/>
      </font>
    </odxf>
    <ndxf>
      <font>
        <sz val="10"/>
        <color auto="1"/>
      </font>
    </ndxf>
  </rcc>
  <rcc rId="17242" sId="3" odxf="1" dxf="1">
    <nc r="T311">
      <v>-2.2000000000000002</v>
    </nc>
    <odxf>
      <font>
        <sz val="10"/>
        <color auto="1"/>
      </font>
    </odxf>
    <ndxf>
      <font>
        <sz val="10"/>
        <color auto="1"/>
      </font>
    </ndxf>
  </rcc>
  <rcc rId="17243" sId="3" odxf="1" dxf="1">
    <nc r="U311">
      <v>-0.8</v>
    </nc>
    <odxf>
      <font>
        <sz val="10"/>
        <color auto="1"/>
      </font>
    </odxf>
    <ndxf>
      <font>
        <sz val="10"/>
        <color auto="1"/>
      </font>
    </ndxf>
  </rcc>
  <rcc rId="17244" sId="3" odxf="1" dxf="1">
    <nc r="V311">
      <v>-0.5</v>
    </nc>
    <odxf>
      <font>
        <sz val="10"/>
        <color auto="1"/>
      </font>
    </odxf>
    <ndxf>
      <font>
        <sz val="10"/>
        <color auto="1"/>
      </font>
    </ndxf>
  </rcc>
  <rcc rId="17245" sId="3" odxf="1" dxf="1">
    <nc r="W311">
      <v>-0.6</v>
    </nc>
    <odxf>
      <font>
        <sz val="10"/>
        <color auto="1"/>
      </font>
    </odxf>
    <ndxf>
      <font>
        <sz val="10"/>
        <color auto="1"/>
      </font>
    </ndxf>
  </rcc>
  <rcc rId="17246" sId="3" odxf="1" dxf="1">
    <nc r="X311">
      <v>-1.1000000000000001</v>
    </nc>
    <odxf>
      <font>
        <sz val="10"/>
        <color auto="1"/>
      </font>
    </odxf>
    <ndxf>
      <font>
        <sz val="10"/>
        <color auto="1"/>
      </font>
    </ndxf>
  </rcc>
  <rcc rId="17247" sId="3" odxf="1" dxf="1">
    <nc r="Y311">
      <v>-1.6</v>
    </nc>
    <odxf>
      <font>
        <sz val="10"/>
        <color auto="1"/>
      </font>
    </odxf>
    <ndxf>
      <font>
        <sz val="10"/>
        <color auto="1"/>
      </font>
    </ndxf>
  </rcc>
  <rcc rId="17248" sId="3" odxf="1" dxf="1">
    <nc r="Z311">
      <v>-1.9</v>
    </nc>
    <odxf>
      <font>
        <sz val="10"/>
        <color auto="1"/>
      </font>
    </odxf>
    <ndxf>
      <font>
        <sz val="10"/>
        <color auto="1"/>
      </font>
    </ndxf>
  </rcc>
  <rcc rId="17249" sId="3" odxf="1" dxf="1">
    <nc r="AA311">
      <v>-2</v>
    </nc>
    <odxf>
      <font>
        <sz val="10"/>
        <color auto="1"/>
      </font>
    </odxf>
    <ndxf>
      <font>
        <sz val="10"/>
        <color auto="1"/>
      </font>
    </ndxf>
  </rcc>
  <rcc rId="17250" sId="3" odxf="1" dxf="1">
    <nc r="AB311">
      <v>-1.6</v>
    </nc>
    <odxf>
      <font>
        <sz val="10"/>
        <color auto="1"/>
      </font>
    </odxf>
    <ndxf>
      <font>
        <sz val="10"/>
        <color auto="1"/>
      </font>
    </ndxf>
  </rcc>
  <rcc rId="17251" sId="3" odxf="1" dxf="1">
    <nc r="AC311">
      <v>-1.3</v>
    </nc>
    <odxf>
      <font>
        <sz val="10"/>
        <color auto="1"/>
      </font>
    </odxf>
    <ndxf>
      <font>
        <sz val="10"/>
        <color auto="1"/>
      </font>
    </ndxf>
  </rcc>
  <rcc rId="17252" sId="3" odxf="1" dxf="1">
    <nc r="AD311">
      <v>-1.2</v>
    </nc>
    <odxf>
      <font>
        <sz val="10"/>
        <color auto="1"/>
      </font>
    </odxf>
    <ndxf>
      <font>
        <sz val="10"/>
        <color auto="1"/>
      </font>
    </ndxf>
  </rcc>
  <rcc rId="17253" sId="3" odxf="1" dxf="1">
    <nc r="AE311">
      <v>-0.8</v>
    </nc>
    <odxf>
      <font>
        <sz val="10"/>
        <color auto="1"/>
      </font>
    </odxf>
    <ndxf>
      <font>
        <sz val="10"/>
        <color auto="1"/>
      </font>
    </ndxf>
  </rcc>
  <rcc rId="17254" sId="3" odxf="1" dxf="1">
    <nc r="AF311">
      <v>0.2</v>
    </nc>
    <odxf>
      <font>
        <sz val="10"/>
        <color auto="1"/>
      </font>
    </odxf>
    <ndxf>
      <font>
        <sz val="10"/>
        <color auto="1"/>
      </font>
    </ndxf>
  </rcc>
  <rcc rId="17255" sId="3" odxf="1" dxf="1">
    <nc r="AG311">
      <v>0.4</v>
    </nc>
    <odxf>
      <font>
        <sz val="10"/>
        <color auto="1"/>
      </font>
    </odxf>
    <ndxf>
      <font>
        <sz val="10"/>
        <color auto="1"/>
      </font>
    </ndxf>
  </rcc>
  <rcc rId="17256" sId="3" odxf="1" dxf="1">
    <nc r="AH311">
      <v>-0.5</v>
    </nc>
    <odxf>
      <font>
        <sz val="10"/>
        <color auto="1"/>
      </font>
    </odxf>
    <ndxf>
      <font>
        <sz val="10"/>
        <color auto="1"/>
      </font>
    </ndxf>
  </rcc>
  <rcc rId="17257" sId="3" odxf="1" dxf="1">
    <nc r="AI311">
      <v>-2</v>
    </nc>
    <odxf>
      <font>
        <sz val="10"/>
        <color auto="1"/>
      </font>
    </odxf>
    <ndxf>
      <font>
        <sz val="10"/>
        <color auto="1"/>
      </font>
    </ndxf>
  </rcc>
  <rcc rId="17258" sId="3" odxf="1" dxf="1">
    <nc r="AJ311">
      <v>-2.6</v>
    </nc>
    <odxf>
      <font>
        <sz val="10"/>
        <color auto="1"/>
      </font>
    </odxf>
    <ndxf>
      <font>
        <sz val="10"/>
        <color auto="1"/>
      </font>
    </ndxf>
  </rcc>
  <rcc rId="17259" sId="3" odxf="1" dxf="1">
    <nc r="AK311">
      <v>-1.9</v>
    </nc>
    <odxf>
      <font>
        <sz val="10"/>
        <color auto="1"/>
      </font>
    </odxf>
    <ndxf>
      <font>
        <sz val="10"/>
        <color auto="1"/>
      </font>
    </ndxf>
  </rcc>
  <rcc rId="17260" sId="3" odxf="1" dxf="1">
    <nc r="AL311">
      <v>-1.2</v>
    </nc>
    <odxf>
      <font>
        <sz val="10"/>
        <color auto="1"/>
      </font>
    </odxf>
    <ndxf>
      <font>
        <sz val="10"/>
        <color auto="1"/>
      </font>
    </ndxf>
  </rcc>
  <rcc rId="17261" sId="3" odxf="1" dxf="1">
    <nc r="AM311">
      <v>-0.6</v>
    </nc>
    <odxf>
      <font>
        <sz val="10"/>
        <color auto="1"/>
      </font>
    </odxf>
    <ndxf>
      <font>
        <sz val="10"/>
        <color auto="1"/>
      </font>
    </ndxf>
  </rcc>
  <rcc rId="17262" sId="3" odxf="1" dxf="1">
    <nc r="AN311">
      <v>-0.7</v>
    </nc>
    <odxf>
      <font>
        <sz val="10"/>
        <color auto="1"/>
      </font>
    </odxf>
    <ndxf>
      <font>
        <sz val="10"/>
        <color auto="1"/>
      </font>
    </ndxf>
  </rcc>
  <rcc rId="17263" sId="3" odxf="1" dxf="1">
    <nc r="AO311">
      <v>-0.2</v>
    </nc>
    <odxf>
      <font>
        <sz val="10"/>
        <color auto="1"/>
      </font>
    </odxf>
    <ndxf>
      <font>
        <sz val="10"/>
        <color auto="1"/>
      </font>
    </ndxf>
  </rcc>
  <rcc rId="17264" sId="3" odxf="1" dxf="1">
    <nc r="AP311">
      <v>0.5</v>
    </nc>
    <odxf>
      <font>
        <sz val="10"/>
        <color auto="1"/>
      </font>
    </odxf>
    <ndxf>
      <font>
        <sz val="10"/>
        <color auto="1"/>
      </font>
    </ndxf>
  </rcc>
  <rcc rId="17265" sId="3" odxf="1" dxf="1">
    <nc r="AQ311">
      <v>0.6</v>
    </nc>
    <odxf>
      <font>
        <sz val="10"/>
        <color auto="1"/>
      </font>
    </odxf>
    <ndxf>
      <font>
        <sz val="10"/>
        <color auto="1"/>
      </font>
    </ndxf>
  </rcc>
  <rcc rId="17266" sId="3" odxf="1" dxf="1">
    <nc r="AR311">
      <v>1.2</v>
    </nc>
    <odxf>
      <font>
        <sz val="10"/>
        <color auto="1"/>
      </font>
    </odxf>
    <ndxf>
      <font>
        <sz val="10"/>
        <color auto="1"/>
      </font>
    </ndxf>
  </rcc>
  <rcc rId="17267" sId="3" odxf="1" dxf="1">
    <nc r="AS311">
      <v>0.1</v>
    </nc>
    <odxf>
      <font>
        <sz val="10"/>
        <color auto="1"/>
      </font>
    </odxf>
    <ndxf>
      <font>
        <sz val="10"/>
        <color auto="1"/>
      </font>
    </ndxf>
  </rcc>
  <rcc rId="17268" sId="3" odxf="1" dxf="1">
    <nc r="AT311">
      <v>0.1</v>
    </nc>
    <odxf>
      <font>
        <sz val="10"/>
        <color auto="1"/>
      </font>
    </odxf>
    <ndxf>
      <font>
        <sz val="10"/>
        <color auto="1"/>
      </font>
    </ndxf>
  </rcc>
  <rcc rId="17269" sId="3" odxf="1" dxf="1">
    <nc r="AU311">
      <v>0.6</v>
    </nc>
    <odxf>
      <font>
        <sz val="10"/>
        <color auto="1"/>
      </font>
    </odxf>
    <ndxf>
      <font>
        <sz val="10"/>
        <color auto="1"/>
      </font>
    </ndxf>
  </rcc>
  <rcc rId="17270" sId="3" odxf="1" dxf="1">
    <nc r="AV311">
      <v>0.2</v>
    </nc>
    <odxf>
      <font>
        <sz val="10"/>
        <color auto="1"/>
      </font>
    </odxf>
    <ndxf>
      <font>
        <sz val="10"/>
        <color auto="1"/>
      </font>
    </ndxf>
  </rcc>
  <rcc rId="17271" sId="3" odxf="1" dxf="1">
    <nc r="AW311">
      <v>-0.3</v>
    </nc>
    <odxf>
      <font>
        <sz val="10"/>
        <color auto="1"/>
      </font>
    </odxf>
    <ndxf>
      <font>
        <sz val="10"/>
        <color auto="1"/>
      </font>
    </ndxf>
  </rcc>
  <rcc rId="17272" sId="3" odxf="1" dxf="1">
    <nc r="AX311">
      <v>0.1</v>
    </nc>
    <odxf>
      <font>
        <sz val="10"/>
        <color auto="1"/>
      </font>
    </odxf>
    <ndxf>
      <font>
        <sz val="10"/>
        <color auto="1"/>
      </font>
    </ndxf>
  </rcc>
  <rcc rId="17273" sId="3" odxf="1" dxf="1">
    <nc r="AY311">
      <v>0.1</v>
    </nc>
    <odxf>
      <font>
        <sz val="10"/>
        <color auto="1"/>
      </font>
    </odxf>
    <ndxf>
      <font>
        <sz val="10"/>
        <color auto="1"/>
      </font>
    </ndxf>
  </rcc>
  <rcc rId="17274" sId="3" odxf="1" dxf="1">
    <nc r="AZ311">
      <v>-0.1</v>
    </nc>
    <odxf>
      <font>
        <sz val="10"/>
        <color auto="1"/>
      </font>
    </odxf>
    <ndxf>
      <font>
        <sz val="10"/>
        <color auto="1"/>
      </font>
    </ndxf>
  </rcc>
  <rcc rId="17275" sId="3" odxf="1" dxf="1">
    <nc r="BA3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276" sId="3" odxf="1" dxf="1">
    <nc r="BB311">
      <v>-0.1</v>
    </nc>
    <odxf>
      <font>
        <sz val="10"/>
        <color auto="1"/>
      </font>
    </odxf>
    <ndxf>
      <font>
        <sz val="10"/>
        <color auto="1"/>
      </font>
    </ndxf>
  </rcc>
  <rcc rId="17277" sId="3" odxf="1" dxf="1">
    <nc r="BC3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278" sId="3" odxf="1" dxf="1">
    <nc r="BD311">
      <v>-0.8</v>
    </nc>
    <odxf>
      <font>
        <sz val="10"/>
        <color auto="1"/>
      </font>
    </odxf>
    <ndxf>
      <font>
        <sz val="10"/>
        <color auto="1"/>
      </font>
    </ndxf>
  </rcc>
  <rcc rId="17279" sId="3" odxf="1" dxf="1">
    <nc r="BE31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280" sId="3" odxf="1" dxf="1">
    <nc r="BF311">
      <v>5.9</v>
    </nc>
    <odxf>
      <font>
        <sz val="10"/>
        <color auto="1"/>
      </font>
    </odxf>
    <ndxf>
      <font>
        <sz val="10"/>
        <color auto="1"/>
      </font>
    </ndxf>
  </rcc>
  <rcc rId="17281" sId="3" odxf="1" dxf="1">
    <nc r="BG311">
      <v>16</v>
    </nc>
    <odxf>
      <font>
        <sz val="10"/>
        <color auto="1"/>
      </font>
    </odxf>
    <ndxf>
      <font>
        <sz val="10"/>
        <color auto="1"/>
      </font>
    </ndxf>
  </rcc>
  <rcc rId="17282" sId="3" odxf="1" dxf="1">
    <nc r="BH311">
      <v>0.7</v>
    </nc>
    <odxf>
      <font>
        <sz val="10"/>
        <color auto="1"/>
      </font>
    </odxf>
    <ndxf>
      <font>
        <sz val="10"/>
        <color auto="1"/>
      </font>
    </ndxf>
  </rcc>
  <rfmt sheetId="3" sqref="A311:XFD311" start="0" length="0">
    <dxf>
      <alignment vertical="center" wrapText="1"/>
    </dxf>
  </rfmt>
  <rfmt sheetId="3" sqref="A312" start="0" length="0">
    <dxf>
      <font>
        <sz val="10"/>
        <color auto="1"/>
      </font>
    </dxf>
  </rfmt>
  <rcc rId="17283" sId="3" odxf="1" dxf="1">
    <oc r="B312" t="inlineStr">
      <is>
        <t>Ninh Thuận</t>
      </is>
    </oc>
    <nc r="B312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12" start="0" length="0">
    <dxf>
      <font>
        <sz val="10"/>
        <color auto="1"/>
      </font>
    </dxf>
  </rfmt>
  <rfmt sheetId="3" sqref="D312" start="0" length="0">
    <dxf>
      <font>
        <sz val="10"/>
        <color auto="1"/>
      </font>
    </dxf>
  </rfmt>
  <rcc rId="17284" sId="3" odxf="1" dxf="1">
    <oc r="E312" t="inlineStr">
      <is>
        <t>NMĐG HÒA THẮNG 2.2</t>
      </is>
    </oc>
    <nc r="E312" t="inlineStr">
      <is>
        <t>NMĐG HÒA THẮNG 1.2</t>
      </is>
    </nc>
    <odxf>
      <font>
        <sz val="10"/>
        <color auto="1"/>
      </font>
    </odxf>
    <ndxf>
      <font>
        <sz val="10"/>
        <color auto="1"/>
      </font>
    </ndxf>
  </rcc>
  <rcc rId="17285" sId="3" odxf="1" dxf="1">
    <oc r="F312" t="inlineStr">
      <is>
        <t>PPN</t>
      </is>
    </oc>
    <nc r="F312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7286" sId="3" odxf="1" dxf="1">
    <nc r="G31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287" sId="3" odxf="1" dxf="1">
    <nc r="H312">
      <v>0</v>
    </nc>
    <odxf>
      <font>
        <sz val="10"/>
        <color auto="1"/>
      </font>
    </odxf>
    <ndxf>
      <font>
        <sz val="10"/>
        <color auto="1"/>
      </font>
    </ndxf>
  </rcc>
  <rfmt sheetId="3" sqref="I312" start="0" length="0">
    <dxf>
      <font>
        <sz val="10"/>
        <color auto="1"/>
      </font>
    </dxf>
  </rfmt>
  <rcc rId="17288" sId="3" odxf="1" dxf="1">
    <nc r="J312">
      <v>0</v>
    </nc>
    <odxf>
      <font>
        <sz val="10"/>
        <color auto="1"/>
      </font>
    </odxf>
    <ndxf>
      <font>
        <sz val="10"/>
        <color auto="1"/>
      </font>
    </ndxf>
  </rcc>
  <rcc rId="17289" sId="3" odxf="1" dxf="1">
    <nc r="K312">
      <v>0</v>
    </nc>
    <odxf>
      <font>
        <sz val="10"/>
        <color auto="1"/>
      </font>
    </odxf>
    <ndxf>
      <font>
        <sz val="10"/>
        <color auto="1"/>
      </font>
    </ndxf>
  </rcc>
  <rcc rId="17290" sId="3" odxf="1" dxf="1">
    <nc r="L312">
      <v>0</v>
    </nc>
    <odxf>
      <font>
        <sz val="10"/>
        <color auto="1"/>
      </font>
    </odxf>
    <ndxf>
      <font>
        <sz val="10"/>
        <color auto="1"/>
      </font>
    </ndxf>
  </rcc>
  <rcc rId="17291" sId="3" odxf="1" dxf="1">
    <nc r="M312">
      <v>0</v>
    </nc>
    <odxf>
      <font>
        <sz val="10"/>
        <color auto="1"/>
      </font>
    </odxf>
    <ndxf>
      <font>
        <sz val="10"/>
        <color auto="1"/>
      </font>
    </ndxf>
  </rcc>
  <rcc rId="17292" sId="3" odxf="1" dxf="1">
    <nc r="N312">
      <v>0</v>
    </nc>
    <odxf>
      <font>
        <sz val="10"/>
        <color auto="1"/>
      </font>
    </odxf>
    <ndxf>
      <font>
        <sz val="10"/>
        <color auto="1"/>
      </font>
    </ndxf>
  </rcc>
  <rcc rId="17293" sId="3" odxf="1" dxf="1">
    <nc r="O312">
      <v>0</v>
    </nc>
    <odxf>
      <font>
        <sz val="10"/>
        <color auto="1"/>
      </font>
    </odxf>
    <ndxf>
      <font>
        <sz val="10"/>
        <color auto="1"/>
      </font>
    </ndxf>
  </rcc>
  <rcc rId="17294" sId="3" odxf="1" dxf="1">
    <nc r="P312">
      <v>0</v>
    </nc>
    <odxf>
      <font>
        <sz val="10"/>
        <color auto="1"/>
      </font>
    </odxf>
    <ndxf>
      <font>
        <sz val="10"/>
        <color auto="1"/>
      </font>
    </ndxf>
  </rcc>
  <rcc rId="17295" sId="3" odxf="1" dxf="1">
    <nc r="Q312">
      <v>0</v>
    </nc>
    <odxf>
      <font>
        <sz val="10"/>
        <color auto="1"/>
      </font>
    </odxf>
    <ndxf>
      <font>
        <sz val="10"/>
        <color auto="1"/>
      </font>
    </ndxf>
  </rcc>
  <rcc rId="17296" sId="3" odxf="1" dxf="1">
    <nc r="R312">
      <v>0</v>
    </nc>
    <odxf>
      <font>
        <sz val="10"/>
        <color auto="1"/>
      </font>
    </odxf>
    <ndxf>
      <font>
        <sz val="10"/>
        <color auto="1"/>
      </font>
    </ndxf>
  </rcc>
  <rcc rId="17297" sId="3" odxf="1" dxf="1">
    <nc r="S312">
      <v>0</v>
    </nc>
    <odxf>
      <font>
        <sz val="10"/>
        <color auto="1"/>
      </font>
    </odxf>
    <ndxf>
      <font>
        <sz val="10"/>
        <color auto="1"/>
      </font>
    </ndxf>
  </rcc>
  <rcc rId="17298" sId="3" odxf="1" dxf="1">
    <nc r="T312">
      <v>0</v>
    </nc>
    <odxf>
      <font>
        <sz val="10"/>
        <color auto="1"/>
      </font>
    </odxf>
    <ndxf>
      <font>
        <sz val="10"/>
        <color auto="1"/>
      </font>
    </ndxf>
  </rcc>
  <rcc rId="17299" sId="3" odxf="1" dxf="1">
    <nc r="U312">
      <v>0</v>
    </nc>
    <odxf>
      <font>
        <sz val="10"/>
        <color auto="1"/>
      </font>
    </odxf>
    <ndxf>
      <font>
        <sz val="10"/>
        <color auto="1"/>
      </font>
    </ndxf>
  </rcc>
  <rcc rId="17300" sId="3" odxf="1" dxf="1">
    <nc r="V312">
      <v>0</v>
    </nc>
    <odxf>
      <font>
        <sz val="10"/>
        <color auto="1"/>
      </font>
    </odxf>
    <ndxf>
      <font>
        <sz val="10"/>
        <color auto="1"/>
      </font>
    </ndxf>
  </rcc>
  <rcc rId="17301" sId="3" odxf="1" dxf="1">
    <nc r="W312">
      <v>0</v>
    </nc>
    <odxf>
      <font>
        <sz val="10"/>
        <color auto="1"/>
      </font>
    </odxf>
    <ndxf>
      <font>
        <sz val="10"/>
        <color auto="1"/>
      </font>
    </ndxf>
  </rcc>
  <rcc rId="17302" sId="3" odxf="1" dxf="1">
    <nc r="X312">
      <v>0</v>
    </nc>
    <odxf>
      <font>
        <sz val="10"/>
        <color auto="1"/>
      </font>
    </odxf>
    <ndxf>
      <font>
        <sz val="10"/>
        <color auto="1"/>
      </font>
    </ndxf>
  </rcc>
  <rcc rId="17303" sId="3" odxf="1" dxf="1">
    <nc r="Y312">
      <v>0</v>
    </nc>
    <odxf>
      <font>
        <sz val="10"/>
        <color auto="1"/>
      </font>
    </odxf>
    <ndxf>
      <font>
        <sz val="10"/>
        <color auto="1"/>
      </font>
    </ndxf>
  </rcc>
  <rcc rId="17304" sId="3" odxf="1" dxf="1">
    <nc r="Z312">
      <v>0</v>
    </nc>
    <odxf>
      <font>
        <sz val="10"/>
        <color auto="1"/>
      </font>
    </odxf>
    <ndxf>
      <font>
        <sz val="10"/>
        <color auto="1"/>
      </font>
    </ndxf>
  </rcc>
  <rcc rId="17305" sId="3" odxf="1" dxf="1">
    <nc r="AA312">
      <v>0</v>
    </nc>
    <odxf>
      <font>
        <sz val="10"/>
        <color auto="1"/>
      </font>
    </odxf>
    <ndxf>
      <font>
        <sz val="10"/>
        <color auto="1"/>
      </font>
    </ndxf>
  </rcc>
  <rcc rId="17306" sId="3" odxf="1" dxf="1">
    <nc r="AB312">
      <v>0</v>
    </nc>
    <odxf>
      <font>
        <sz val="10"/>
        <color auto="1"/>
      </font>
    </odxf>
    <ndxf>
      <font>
        <sz val="10"/>
        <color auto="1"/>
      </font>
    </ndxf>
  </rcc>
  <rcc rId="17307" sId="3" odxf="1" dxf="1">
    <nc r="AC312">
      <v>0</v>
    </nc>
    <odxf>
      <font>
        <sz val="10"/>
        <color auto="1"/>
      </font>
    </odxf>
    <ndxf>
      <font>
        <sz val="10"/>
        <color auto="1"/>
      </font>
    </ndxf>
  </rcc>
  <rcc rId="17308" sId="3" odxf="1" dxf="1">
    <nc r="AD3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309" sId="3" odxf="1" dxf="1">
    <nc r="AE312">
      <v>0</v>
    </nc>
    <odxf>
      <font>
        <sz val="10"/>
        <color auto="1"/>
      </font>
    </odxf>
    <ndxf>
      <font>
        <sz val="10"/>
        <color auto="1"/>
      </font>
    </ndxf>
  </rcc>
  <rcc rId="17310" sId="3" odxf="1" dxf="1">
    <nc r="AF312">
      <v>0</v>
    </nc>
    <odxf>
      <font>
        <sz val="10"/>
        <color auto="1"/>
      </font>
    </odxf>
    <ndxf>
      <font>
        <sz val="10"/>
        <color auto="1"/>
      </font>
    </ndxf>
  </rcc>
  <rcc rId="17311" sId="3" odxf="1" dxf="1">
    <nc r="AG312">
      <v>0</v>
    </nc>
    <odxf>
      <font>
        <sz val="10"/>
        <color auto="1"/>
      </font>
    </odxf>
    <ndxf>
      <font>
        <sz val="10"/>
        <color auto="1"/>
      </font>
    </ndxf>
  </rcc>
  <rcc rId="17312" sId="3" odxf="1" dxf="1">
    <nc r="AH312">
      <v>0</v>
    </nc>
    <odxf>
      <font>
        <sz val="10"/>
        <color auto="1"/>
      </font>
    </odxf>
    <ndxf>
      <font>
        <sz val="10"/>
        <color auto="1"/>
      </font>
    </ndxf>
  </rcc>
  <rcc rId="17313" sId="3" odxf="1" dxf="1">
    <nc r="AI312">
      <v>0</v>
    </nc>
    <odxf>
      <font>
        <sz val="10"/>
        <color auto="1"/>
      </font>
    </odxf>
    <ndxf>
      <font>
        <sz val="10"/>
        <color auto="1"/>
      </font>
    </ndxf>
  </rcc>
  <rcc rId="17314" sId="3" odxf="1" dxf="1">
    <nc r="AJ312">
      <v>0</v>
    </nc>
    <odxf>
      <font>
        <sz val="10"/>
        <color auto="1"/>
      </font>
    </odxf>
    <ndxf>
      <font>
        <sz val="10"/>
        <color auto="1"/>
      </font>
    </ndxf>
  </rcc>
  <rcc rId="17315" sId="3" odxf="1" dxf="1">
    <nc r="AK312">
      <v>0</v>
    </nc>
    <odxf>
      <font>
        <sz val="10"/>
        <color auto="1"/>
      </font>
    </odxf>
    <ndxf>
      <font>
        <sz val="10"/>
        <color auto="1"/>
      </font>
    </ndxf>
  </rcc>
  <rcc rId="17316" sId="3" odxf="1" dxf="1">
    <nc r="AL312">
      <v>0</v>
    </nc>
    <odxf>
      <font>
        <sz val="10"/>
        <color auto="1"/>
      </font>
    </odxf>
    <ndxf>
      <font>
        <sz val="10"/>
        <color auto="1"/>
      </font>
    </ndxf>
  </rcc>
  <rcc rId="17317" sId="3" odxf="1" dxf="1">
    <nc r="AM312">
      <v>0</v>
    </nc>
    <odxf>
      <font>
        <sz val="10"/>
        <color auto="1"/>
      </font>
    </odxf>
    <ndxf>
      <font>
        <sz val="10"/>
        <color auto="1"/>
      </font>
    </ndxf>
  </rcc>
  <rcc rId="17318" sId="3" odxf="1" dxf="1">
    <nc r="AN312">
      <v>0</v>
    </nc>
    <odxf>
      <font>
        <sz val="10"/>
        <color auto="1"/>
      </font>
    </odxf>
    <ndxf>
      <font>
        <sz val="10"/>
        <color auto="1"/>
      </font>
    </ndxf>
  </rcc>
  <rcc rId="17319" sId="3" odxf="1" dxf="1">
    <nc r="AO312">
      <v>0</v>
    </nc>
    <odxf>
      <font>
        <sz val="10"/>
        <color auto="1"/>
      </font>
    </odxf>
    <ndxf>
      <font>
        <sz val="10"/>
        <color auto="1"/>
      </font>
    </ndxf>
  </rcc>
  <rcc rId="17320" sId="3" odxf="1" dxf="1">
    <nc r="AP312">
      <v>0</v>
    </nc>
    <odxf>
      <font>
        <sz val="10"/>
        <color auto="1"/>
      </font>
    </odxf>
    <ndxf>
      <font>
        <sz val="10"/>
        <color auto="1"/>
      </font>
    </ndxf>
  </rcc>
  <rcc rId="17321" sId="3" odxf="1" dxf="1">
    <nc r="AQ312">
      <v>0</v>
    </nc>
    <odxf>
      <font>
        <sz val="10"/>
        <color auto="1"/>
      </font>
    </odxf>
    <ndxf>
      <font>
        <sz val="10"/>
        <color auto="1"/>
      </font>
    </ndxf>
  </rcc>
  <rcc rId="17322" sId="3" odxf="1" dxf="1">
    <nc r="AR312">
      <v>0</v>
    </nc>
    <odxf>
      <font>
        <sz val="10"/>
        <color auto="1"/>
      </font>
    </odxf>
    <ndxf>
      <font>
        <sz val="10"/>
        <color auto="1"/>
      </font>
    </ndxf>
  </rcc>
  <rcc rId="17323" sId="3" odxf="1" dxf="1">
    <nc r="AS312">
      <v>0</v>
    </nc>
    <odxf>
      <font>
        <sz val="10"/>
        <color auto="1"/>
      </font>
    </odxf>
    <ndxf>
      <font>
        <sz val="10"/>
        <color auto="1"/>
      </font>
    </ndxf>
  </rcc>
  <rcc rId="17324" sId="3" odxf="1" dxf="1">
    <nc r="AT312">
      <v>0</v>
    </nc>
    <odxf>
      <font>
        <sz val="10"/>
        <color auto="1"/>
      </font>
    </odxf>
    <ndxf>
      <font>
        <sz val="10"/>
        <color auto="1"/>
      </font>
    </ndxf>
  </rcc>
  <rcc rId="17325" sId="3" odxf="1" dxf="1">
    <nc r="AU312">
      <v>0</v>
    </nc>
    <odxf>
      <font>
        <sz val="10"/>
        <color auto="1"/>
      </font>
    </odxf>
    <ndxf>
      <font>
        <sz val="10"/>
        <color auto="1"/>
      </font>
    </ndxf>
  </rcc>
  <rcc rId="17326" sId="3" odxf="1" dxf="1">
    <nc r="AV312">
      <v>0</v>
    </nc>
    <odxf>
      <font>
        <sz val="10"/>
        <color auto="1"/>
      </font>
    </odxf>
    <ndxf>
      <font>
        <sz val="10"/>
        <color auto="1"/>
      </font>
    </ndxf>
  </rcc>
  <rcc rId="17327" sId="3" odxf="1" dxf="1">
    <nc r="AW312">
      <v>0</v>
    </nc>
    <odxf>
      <font>
        <sz val="10"/>
        <color auto="1"/>
      </font>
    </odxf>
    <ndxf>
      <font>
        <sz val="10"/>
        <color auto="1"/>
      </font>
    </ndxf>
  </rcc>
  <rcc rId="17328" sId="3" odxf="1" dxf="1">
    <nc r="AX312">
      <v>0</v>
    </nc>
    <odxf>
      <font>
        <sz val="10"/>
        <color auto="1"/>
      </font>
    </odxf>
    <ndxf>
      <font>
        <sz val="10"/>
        <color auto="1"/>
      </font>
    </ndxf>
  </rcc>
  <rcc rId="17329" sId="3" odxf="1" dxf="1">
    <nc r="AY312">
      <v>0</v>
    </nc>
    <odxf>
      <font>
        <sz val="10"/>
        <color auto="1"/>
      </font>
    </odxf>
    <ndxf>
      <font>
        <sz val="10"/>
        <color auto="1"/>
      </font>
    </ndxf>
  </rcc>
  <rcc rId="17330" sId="3" odxf="1" dxf="1">
    <nc r="AZ312">
      <v>0</v>
    </nc>
    <odxf>
      <font>
        <sz val="10"/>
        <color auto="1"/>
      </font>
    </odxf>
    <ndxf>
      <font>
        <sz val="10"/>
        <color auto="1"/>
      </font>
    </ndxf>
  </rcc>
  <rcc rId="17331" sId="3" odxf="1" dxf="1">
    <nc r="BA3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332" sId="3" odxf="1" dxf="1">
    <nc r="BB312">
      <v>0</v>
    </nc>
    <odxf>
      <font>
        <sz val="10"/>
        <color auto="1"/>
      </font>
    </odxf>
    <ndxf>
      <font>
        <sz val="10"/>
        <color auto="1"/>
      </font>
    </ndxf>
  </rcc>
  <rcc rId="17333" sId="3" odxf="1" dxf="1">
    <nc r="BC3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334" sId="3" odxf="1" dxf="1">
    <nc r="BD312">
      <v>0</v>
    </nc>
    <odxf>
      <font>
        <sz val="10"/>
        <color auto="1"/>
      </font>
    </odxf>
    <ndxf>
      <font>
        <sz val="10"/>
        <color auto="1"/>
      </font>
    </ndxf>
  </rcc>
  <rcc rId="17335" sId="3" odxf="1" dxf="1">
    <nc r="BE31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336" sId="3" odxf="1" dxf="1">
    <nc r="BF312">
      <v>0</v>
    </nc>
    <odxf>
      <font>
        <sz val="10"/>
        <color auto="1"/>
      </font>
    </odxf>
    <ndxf>
      <font>
        <sz val="10"/>
        <color auto="1"/>
      </font>
    </ndxf>
  </rcc>
  <rcc rId="17337" sId="3" odxf="1" dxf="1">
    <nc r="BG312">
      <v>0</v>
    </nc>
    <odxf>
      <font>
        <sz val="10"/>
        <color auto="1"/>
      </font>
    </odxf>
    <ndxf>
      <font>
        <sz val="10"/>
        <color auto="1"/>
      </font>
    </ndxf>
  </rcc>
  <rcc rId="17338" sId="3" odxf="1" dxf="1">
    <nc r="BH312">
      <v>0</v>
    </nc>
    <odxf>
      <font>
        <sz val="10"/>
        <color auto="1"/>
      </font>
    </odxf>
    <ndxf>
      <font>
        <sz val="10"/>
        <color auto="1"/>
      </font>
    </ndxf>
  </rcc>
  <rfmt sheetId="3" sqref="A312:XFD312" start="0" length="0">
    <dxf>
      <alignment vertical="center" wrapText="1"/>
    </dxf>
  </rfmt>
  <rfmt sheetId="3" sqref="A313" start="0" length="0">
    <dxf>
      <font>
        <sz val="10"/>
        <color auto="1"/>
      </font>
    </dxf>
  </rfmt>
  <rcc rId="17339" sId="3" odxf="1" dxf="1">
    <oc r="B313" t="inlineStr">
      <is>
        <t>Ninh Thuận</t>
      </is>
    </oc>
    <nc r="B313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13" start="0" length="0">
    <dxf>
      <font>
        <sz val="10"/>
        <color auto="1"/>
      </font>
    </dxf>
  </rfmt>
  <rfmt sheetId="3" sqref="D313" start="0" length="0">
    <dxf>
      <font>
        <sz val="10"/>
        <color auto="1"/>
      </font>
    </dxf>
  </rfmt>
  <rcc rId="17340" sId="3" odxf="1" dxf="1">
    <oc r="E313" t="inlineStr">
      <is>
        <t>NMĐG HÒA THẮNG 2.2</t>
      </is>
    </oc>
    <nc r="E313" t="inlineStr">
      <is>
        <t>NMĐG HÒA THẮNG 1.2</t>
      </is>
    </nc>
    <odxf>
      <font>
        <sz val="10"/>
        <color auto="1"/>
      </font>
    </odxf>
    <ndxf>
      <font>
        <sz val="10"/>
        <color auto="1"/>
      </font>
    </ndxf>
  </rcc>
  <rcc rId="17341" sId="3" odxf="1" dxf="1">
    <oc r="F313" t="inlineStr">
      <is>
        <t>PPN</t>
      </is>
    </oc>
    <nc r="F313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7342" sId="3" odxf="1" dxf="1">
    <nc r="G31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343" sId="3" odxf="1" dxf="1">
    <nc r="H313">
      <v>0</v>
    </nc>
    <odxf>
      <font>
        <sz val="10"/>
        <color auto="1"/>
      </font>
    </odxf>
    <ndxf>
      <font>
        <sz val="10"/>
        <color auto="1"/>
      </font>
    </ndxf>
  </rcc>
  <rfmt sheetId="3" sqref="I313" start="0" length="0">
    <dxf>
      <font>
        <sz val="10"/>
        <color auto="1"/>
      </font>
    </dxf>
  </rfmt>
  <rcc rId="17344" sId="3" odxf="1" dxf="1">
    <nc r="J313">
      <v>0</v>
    </nc>
    <odxf>
      <font>
        <sz val="10"/>
        <color auto="1"/>
      </font>
    </odxf>
    <ndxf>
      <font>
        <sz val="10"/>
        <color auto="1"/>
      </font>
    </ndxf>
  </rcc>
  <rcc rId="17345" sId="3" odxf="1" dxf="1">
    <nc r="K313">
      <v>0</v>
    </nc>
    <odxf>
      <font>
        <sz val="10"/>
        <color auto="1"/>
      </font>
    </odxf>
    <ndxf>
      <font>
        <sz val="10"/>
        <color auto="1"/>
      </font>
    </ndxf>
  </rcc>
  <rcc rId="17346" sId="3" odxf="1" dxf="1">
    <nc r="L313">
      <v>0</v>
    </nc>
    <odxf>
      <font>
        <sz val="10"/>
        <color auto="1"/>
      </font>
    </odxf>
    <ndxf>
      <font>
        <sz val="10"/>
        <color auto="1"/>
      </font>
    </ndxf>
  </rcc>
  <rcc rId="17347" sId="3" odxf="1" dxf="1">
    <nc r="M313">
      <v>0</v>
    </nc>
    <odxf>
      <font>
        <sz val="10"/>
        <color auto="1"/>
      </font>
    </odxf>
    <ndxf>
      <font>
        <sz val="10"/>
        <color auto="1"/>
      </font>
    </ndxf>
  </rcc>
  <rcc rId="17348" sId="3" odxf="1" dxf="1">
    <nc r="N313">
      <v>0</v>
    </nc>
    <odxf>
      <font>
        <sz val="10"/>
        <color auto="1"/>
      </font>
    </odxf>
    <ndxf>
      <font>
        <sz val="10"/>
        <color auto="1"/>
      </font>
    </ndxf>
  </rcc>
  <rcc rId="17349" sId="3" odxf="1" dxf="1">
    <nc r="O313">
      <v>0</v>
    </nc>
    <odxf>
      <font>
        <sz val="10"/>
        <color auto="1"/>
      </font>
    </odxf>
    <ndxf>
      <font>
        <sz val="10"/>
        <color auto="1"/>
      </font>
    </ndxf>
  </rcc>
  <rcc rId="17350" sId="3" odxf="1" dxf="1">
    <nc r="P313">
      <v>0</v>
    </nc>
    <odxf>
      <font>
        <sz val="10"/>
        <color auto="1"/>
      </font>
    </odxf>
    <ndxf>
      <font>
        <sz val="10"/>
        <color auto="1"/>
      </font>
    </ndxf>
  </rcc>
  <rcc rId="17351" sId="3" odxf="1" dxf="1">
    <nc r="Q313">
      <v>0</v>
    </nc>
    <odxf>
      <font>
        <sz val="10"/>
        <color auto="1"/>
      </font>
    </odxf>
    <ndxf>
      <font>
        <sz val="10"/>
        <color auto="1"/>
      </font>
    </ndxf>
  </rcc>
  <rcc rId="17352" sId="3" odxf="1" dxf="1">
    <nc r="R313">
      <v>0</v>
    </nc>
    <odxf>
      <font>
        <sz val="10"/>
        <color auto="1"/>
      </font>
    </odxf>
    <ndxf>
      <font>
        <sz val="10"/>
        <color auto="1"/>
      </font>
    </ndxf>
  </rcc>
  <rcc rId="17353" sId="3" odxf="1" dxf="1">
    <nc r="S313">
      <v>0</v>
    </nc>
    <odxf>
      <font>
        <sz val="10"/>
        <color auto="1"/>
      </font>
    </odxf>
    <ndxf>
      <font>
        <sz val="10"/>
        <color auto="1"/>
      </font>
    </ndxf>
  </rcc>
  <rcc rId="17354" sId="3" odxf="1" dxf="1">
    <nc r="T313">
      <v>0</v>
    </nc>
    <odxf>
      <font>
        <sz val="10"/>
        <color auto="1"/>
      </font>
    </odxf>
    <ndxf>
      <font>
        <sz val="10"/>
        <color auto="1"/>
      </font>
    </ndxf>
  </rcc>
  <rcc rId="17355" sId="3" odxf="1" dxf="1">
    <nc r="U313">
      <v>0</v>
    </nc>
    <odxf>
      <font>
        <sz val="10"/>
        <color auto="1"/>
      </font>
    </odxf>
    <ndxf>
      <font>
        <sz val="10"/>
        <color auto="1"/>
      </font>
    </ndxf>
  </rcc>
  <rcc rId="17356" sId="3" odxf="1" dxf="1">
    <nc r="V313">
      <v>0</v>
    </nc>
    <odxf>
      <font>
        <sz val="10"/>
        <color auto="1"/>
      </font>
    </odxf>
    <ndxf>
      <font>
        <sz val="10"/>
        <color auto="1"/>
      </font>
    </ndxf>
  </rcc>
  <rcc rId="17357" sId="3" odxf="1" dxf="1">
    <nc r="W313">
      <v>0</v>
    </nc>
    <odxf>
      <font>
        <sz val="10"/>
        <color auto="1"/>
      </font>
    </odxf>
    <ndxf>
      <font>
        <sz val="10"/>
        <color auto="1"/>
      </font>
    </ndxf>
  </rcc>
  <rcc rId="17358" sId="3" odxf="1" dxf="1">
    <nc r="X313">
      <v>0</v>
    </nc>
    <odxf>
      <font>
        <sz val="10"/>
        <color auto="1"/>
      </font>
    </odxf>
    <ndxf>
      <font>
        <sz val="10"/>
        <color auto="1"/>
      </font>
    </ndxf>
  </rcc>
  <rcc rId="17359" sId="3" odxf="1" dxf="1">
    <nc r="Y313">
      <v>0</v>
    </nc>
    <odxf>
      <font>
        <sz val="10"/>
        <color auto="1"/>
      </font>
    </odxf>
    <ndxf>
      <font>
        <sz val="10"/>
        <color auto="1"/>
      </font>
    </ndxf>
  </rcc>
  <rcc rId="17360" sId="3" odxf="1" dxf="1">
    <nc r="Z313">
      <v>0</v>
    </nc>
    <odxf>
      <font>
        <sz val="10"/>
        <color auto="1"/>
      </font>
    </odxf>
    <ndxf>
      <font>
        <sz val="10"/>
        <color auto="1"/>
      </font>
    </ndxf>
  </rcc>
  <rcc rId="17361" sId="3" odxf="1" dxf="1">
    <nc r="AA313">
      <v>0</v>
    </nc>
    <odxf>
      <font>
        <sz val="10"/>
        <color auto="1"/>
      </font>
    </odxf>
    <ndxf>
      <font>
        <sz val="10"/>
        <color auto="1"/>
      </font>
    </ndxf>
  </rcc>
  <rcc rId="17362" sId="3" odxf="1" dxf="1">
    <nc r="AB313">
      <v>0</v>
    </nc>
    <odxf>
      <font>
        <sz val="10"/>
        <color auto="1"/>
      </font>
    </odxf>
    <ndxf>
      <font>
        <sz val="10"/>
        <color auto="1"/>
      </font>
    </ndxf>
  </rcc>
  <rcc rId="17363" sId="3" odxf="1" dxf="1">
    <nc r="AC313">
      <v>0</v>
    </nc>
    <odxf>
      <font>
        <sz val="10"/>
        <color auto="1"/>
      </font>
    </odxf>
    <ndxf>
      <font>
        <sz val="10"/>
        <color auto="1"/>
      </font>
    </ndxf>
  </rcc>
  <rcc rId="17364" sId="3" odxf="1" dxf="1">
    <nc r="AD3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365" sId="3" odxf="1" dxf="1">
    <nc r="AE313">
      <v>0</v>
    </nc>
    <odxf>
      <font>
        <sz val="10"/>
        <color auto="1"/>
      </font>
    </odxf>
    <ndxf>
      <font>
        <sz val="10"/>
        <color auto="1"/>
      </font>
    </ndxf>
  </rcc>
  <rcc rId="17366" sId="3" odxf="1" dxf="1">
    <nc r="AF313">
      <v>0</v>
    </nc>
    <odxf>
      <font>
        <sz val="10"/>
        <color auto="1"/>
      </font>
    </odxf>
    <ndxf>
      <font>
        <sz val="10"/>
        <color auto="1"/>
      </font>
    </ndxf>
  </rcc>
  <rcc rId="17367" sId="3" odxf="1" dxf="1">
    <nc r="AG313">
      <v>0</v>
    </nc>
    <odxf>
      <font>
        <sz val="10"/>
        <color auto="1"/>
      </font>
    </odxf>
    <ndxf>
      <font>
        <sz val="10"/>
        <color auto="1"/>
      </font>
    </ndxf>
  </rcc>
  <rcc rId="17368" sId="3" odxf="1" dxf="1">
    <nc r="AH313">
      <v>0</v>
    </nc>
    <odxf>
      <font>
        <sz val="10"/>
        <color auto="1"/>
      </font>
    </odxf>
    <ndxf>
      <font>
        <sz val="10"/>
        <color auto="1"/>
      </font>
    </ndxf>
  </rcc>
  <rcc rId="17369" sId="3" odxf="1" dxf="1">
    <nc r="AI313">
      <v>0</v>
    </nc>
    <odxf>
      <font>
        <sz val="10"/>
        <color auto="1"/>
      </font>
    </odxf>
    <ndxf>
      <font>
        <sz val="10"/>
        <color auto="1"/>
      </font>
    </ndxf>
  </rcc>
  <rcc rId="17370" sId="3" odxf="1" dxf="1">
    <nc r="AJ313">
      <v>0</v>
    </nc>
    <odxf>
      <font>
        <sz val="10"/>
        <color auto="1"/>
      </font>
    </odxf>
    <ndxf>
      <font>
        <sz val="10"/>
        <color auto="1"/>
      </font>
    </ndxf>
  </rcc>
  <rcc rId="17371" sId="3" odxf="1" dxf="1">
    <nc r="AK313">
      <v>0</v>
    </nc>
    <odxf>
      <font>
        <sz val="10"/>
        <color auto="1"/>
      </font>
    </odxf>
    <ndxf>
      <font>
        <sz val="10"/>
        <color auto="1"/>
      </font>
    </ndxf>
  </rcc>
  <rcc rId="17372" sId="3" odxf="1" dxf="1">
    <nc r="AL313">
      <v>0</v>
    </nc>
    <odxf>
      <font>
        <sz val="10"/>
        <color auto="1"/>
      </font>
    </odxf>
    <ndxf>
      <font>
        <sz val="10"/>
        <color auto="1"/>
      </font>
    </ndxf>
  </rcc>
  <rcc rId="17373" sId="3" odxf="1" dxf="1">
    <nc r="AM313">
      <v>0</v>
    </nc>
    <odxf>
      <font>
        <sz val="10"/>
        <color auto="1"/>
      </font>
    </odxf>
    <ndxf>
      <font>
        <sz val="10"/>
        <color auto="1"/>
      </font>
    </ndxf>
  </rcc>
  <rcc rId="17374" sId="3" odxf="1" dxf="1">
    <nc r="AN313">
      <v>0</v>
    </nc>
    <odxf>
      <font>
        <sz val="10"/>
        <color auto="1"/>
      </font>
    </odxf>
    <ndxf>
      <font>
        <sz val="10"/>
        <color auto="1"/>
      </font>
    </ndxf>
  </rcc>
  <rcc rId="17375" sId="3" odxf="1" dxf="1">
    <nc r="AO313">
      <v>0</v>
    </nc>
    <odxf>
      <font>
        <sz val="10"/>
        <color auto="1"/>
      </font>
    </odxf>
    <ndxf>
      <font>
        <sz val="10"/>
        <color auto="1"/>
      </font>
    </ndxf>
  </rcc>
  <rcc rId="17376" sId="3" odxf="1" dxf="1">
    <nc r="AP313">
      <v>0</v>
    </nc>
    <odxf>
      <font>
        <sz val="10"/>
        <color auto="1"/>
      </font>
    </odxf>
    <ndxf>
      <font>
        <sz val="10"/>
        <color auto="1"/>
      </font>
    </ndxf>
  </rcc>
  <rcc rId="17377" sId="3" odxf="1" dxf="1">
    <nc r="AQ313">
      <v>0</v>
    </nc>
    <odxf>
      <font>
        <sz val="10"/>
        <color auto="1"/>
      </font>
    </odxf>
    <ndxf>
      <font>
        <sz val="10"/>
        <color auto="1"/>
      </font>
    </ndxf>
  </rcc>
  <rcc rId="17378" sId="3" odxf="1" dxf="1">
    <nc r="AR313">
      <v>0</v>
    </nc>
    <odxf>
      <font>
        <sz val="10"/>
        <color auto="1"/>
      </font>
    </odxf>
    <ndxf>
      <font>
        <sz val="10"/>
        <color auto="1"/>
      </font>
    </ndxf>
  </rcc>
  <rcc rId="17379" sId="3" odxf="1" dxf="1">
    <nc r="AS313">
      <v>0</v>
    </nc>
    <odxf>
      <font>
        <sz val="10"/>
        <color auto="1"/>
      </font>
    </odxf>
    <ndxf>
      <font>
        <sz val="10"/>
        <color auto="1"/>
      </font>
    </ndxf>
  </rcc>
  <rcc rId="17380" sId="3" odxf="1" dxf="1">
    <nc r="AT313">
      <v>0</v>
    </nc>
    <odxf>
      <font>
        <sz val="10"/>
        <color auto="1"/>
      </font>
    </odxf>
    <ndxf>
      <font>
        <sz val="10"/>
        <color auto="1"/>
      </font>
    </ndxf>
  </rcc>
  <rcc rId="17381" sId="3" odxf="1" dxf="1">
    <nc r="AU313">
      <v>0</v>
    </nc>
    <odxf>
      <font>
        <sz val="10"/>
        <color auto="1"/>
      </font>
    </odxf>
    <ndxf>
      <font>
        <sz val="10"/>
        <color auto="1"/>
      </font>
    </ndxf>
  </rcc>
  <rcc rId="17382" sId="3" odxf="1" dxf="1">
    <nc r="AV313">
      <v>0</v>
    </nc>
    <odxf>
      <font>
        <sz val="10"/>
        <color auto="1"/>
      </font>
    </odxf>
    <ndxf>
      <font>
        <sz val="10"/>
        <color auto="1"/>
      </font>
    </ndxf>
  </rcc>
  <rcc rId="17383" sId="3" odxf="1" dxf="1">
    <nc r="AW313">
      <v>0</v>
    </nc>
    <odxf>
      <font>
        <sz val="10"/>
        <color auto="1"/>
      </font>
    </odxf>
    <ndxf>
      <font>
        <sz val="10"/>
        <color auto="1"/>
      </font>
    </ndxf>
  </rcc>
  <rcc rId="17384" sId="3" odxf="1" dxf="1">
    <nc r="AX313">
      <v>0</v>
    </nc>
    <odxf>
      <font>
        <sz val="10"/>
        <color auto="1"/>
      </font>
    </odxf>
    <ndxf>
      <font>
        <sz val="10"/>
        <color auto="1"/>
      </font>
    </ndxf>
  </rcc>
  <rcc rId="17385" sId="3" odxf="1" dxf="1">
    <nc r="AY313">
      <v>0</v>
    </nc>
    <odxf>
      <font>
        <sz val="10"/>
        <color auto="1"/>
      </font>
    </odxf>
    <ndxf>
      <font>
        <sz val="10"/>
        <color auto="1"/>
      </font>
    </ndxf>
  </rcc>
  <rcc rId="17386" sId="3" odxf="1" dxf="1">
    <nc r="AZ313">
      <v>0</v>
    </nc>
    <odxf>
      <font>
        <sz val="10"/>
        <color auto="1"/>
      </font>
    </odxf>
    <ndxf>
      <font>
        <sz val="10"/>
        <color auto="1"/>
      </font>
    </ndxf>
  </rcc>
  <rcc rId="17387" sId="3" odxf="1" dxf="1">
    <nc r="BA3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388" sId="3" odxf="1" dxf="1">
    <nc r="BB313">
      <v>0</v>
    </nc>
    <odxf>
      <font>
        <sz val="10"/>
        <color auto="1"/>
      </font>
    </odxf>
    <ndxf>
      <font>
        <sz val="10"/>
        <color auto="1"/>
      </font>
    </ndxf>
  </rcc>
  <rcc rId="17389" sId="3" odxf="1" dxf="1">
    <nc r="BC3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390" sId="3" odxf="1" dxf="1">
    <nc r="BD313">
      <v>0</v>
    </nc>
    <odxf>
      <font>
        <sz val="10"/>
        <color auto="1"/>
      </font>
    </odxf>
    <ndxf>
      <font>
        <sz val="10"/>
        <color auto="1"/>
      </font>
    </ndxf>
  </rcc>
  <rcc rId="17391" sId="3" odxf="1" dxf="1">
    <nc r="BE31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392" sId="3" odxf="1" dxf="1">
    <nc r="BF313">
      <v>0</v>
    </nc>
    <odxf>
      <font>
        <sz val="10"/>
        <color auto="1"/>
      </font>
    </odxf>
    <ndxf>
      <font>
        <sz val="10"/>
        <color auto="1"/>
      </font>
    </ndxf>
  </rcc>
  <rcc rId="17393" sId="3" odxf="1" dxf="1">
    <nc r="BG313">
      <v>0</v>
    </nc>
    <odxf>
      <font>
        <sz val="10"/>
        <color auto="1"/>
      </font>
    </odxf>
    <ndxf>
      <font>
        <sz val="10"/>
        <color auto="1"/>
      </font>
    </ndxf>
  </rcc>
  <rcc rId="17394" sId="3" odxf="1" dxf="1">
    <nc r="BH313">
      <v>0</v>
    </nc>
    <odxf>
      <font>
        <sz val="10"/>
        <color auto="1"/>
      </font>
    </odxf>
    <ndxf>
      <font>
        <sz val="10"/>
        <color auto="1"/>
      </font>
    </ndxf>
  </rcc>
  <rfmt sheetId="3" sqref="A313:XFD313" start="0" length="0">
    <dxf>
      <alignment vertical="center" wrapText="1"/>
    </dxf>
  </rfmt>
  <rfmt sheetId="3" sqref="A314" start="0" length="0">
    <dxf>
      <font>
        <sz val="10"/>
        <color auto="1"/>
      </font>
    </dxf>
  </rfmt>
  <rcc rId="17395" sId="3" odxf="1" dxf="1">
    <oc r="B314" t="inlineStr">
      <is>
        <t>Bạc Liêu</t>
      </is>
    </oc>
    <nc r="B314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14" start="0" length="0">
    <dxf>
      <font>
        <sz val="10"/>
        <color auto="1"/>
      </font>
    </dxf>
  </rfmt>
  <rfmt sheetId="3" sqref="D314" start="0" length="0">
    <dxf>
      <font>
        <sz val="10"/>
        <color auto="1"/>
      </font>
    </dxf>
  </rfmt>
  <rcc rId="17396" sId="3" odxf="1" dxf="1">
    <oc r="E314" t="inlineStr">
      <is>
        <t>NMĐG HÒA BÌNH 1-GĐ1</t>
      </is>
    </oc>
    <nc r="E314" t="inlineStr">
      <is>
        <t>NMĐG HÒA THẮNG 2.2</t>
      </is>
    </nc>
    <odxf>
      <font>
        <sz val="10"/>
        <color auto="1"/>
      </font>
    </odxf>
    <ndxf>
      <font>
        <sz val="10"/>
        <color auto="1"/>
      </font>
    </ndxf>
  </rcc>
  <rcc rId="17397" sId="3" odxf="1" dxf="1">
    <oc r="F314" t="inlineStr">
      <is>
        <t>PP</t>
      </is>
    </oc>
    <nc r="F314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7398" sId="3" odxf="1" dxf="1">
    <nc r="G31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399" sId="3" odxf="1" dxf="1">
    <nc r="H314">
      <v>0</v>
    </nc>
    <odxf>
      <font>
        <sz val="10"/>
        <color auto="1"/>
      </font>
    </odxf>
    <ndxf>
      <font>
        <sz val="10"/>
        <color auto="1"/>
      </font>
    </ndxf>
  </rcc>
  <rfmt sheetId="3" sqref="I314" start="0" length="0">
    <dxf>
      <font>
        <sz val="10"/>
        <color auto="1"/>
      </font>
    </dxf>
  </rfmt>
  <rcc rId="17400" sId="3" odxf="1" dxf="1">
    <nc r="J314">
      <v>0</v>
    </nc>
    <odxf>
      <font>
        <sz val="10"/>
        <color auto="1"/>
      </font>
    </odxf>
    <ndxf>
      <font>
        <sz val="10"/>
        <color auto="1"/>
      </font>
    </ndxf>
  </rcc>
  <rcc rId="17401" sId="3" odxf="1" dxf="1">
    <nc r="K314">
      <v>0</v>
    </nc>
    <odxf>
      <font>
        <sz val="10"/>
        <color auto="1"/>
      </font>
    </odxf>
    <ndxf>
      <font>
        <sz val="10"/>
        <color auto="1"/>
      </font>
    </ndxf>
  </rcc>
  <rcc rId="17402" sId="3" odxf="1" dxf="1">
    <nc r="L314">
      <v>0</v>
    </nc>
    <odxf>
      <font>
        <sz val="10"/>
        <color auto="1"/>
      </font>
    </odxf>
    <ndxf>
      <font>
        <sz val="10"/>
        <color auto="1"/>
      </font>
    </ndxf>
  </rcc>
  <rcc rId="17403" sId="3" odxf="1" dxf="1">
    <nc r="M314">
      <v>0</v>
    </nc>
    <odxf>
      <font>
        <sz val="10"/>
        <color auto="1"/>
      </font>
    </odxf>
    <ndxf>
      <font>
        <sz val="10"/>
        <color auto="1"/>
      </font>
    </ndxf>
  </rcc>
  <rcc rId="17404" sId="3" odxf="1" dxf="1">
    <nc r="N314">
      <v>0</v>
    </nc>
    <odxf>
      <font>
        <sz val="10"/>
        <color auto="1"/>
      </font>
    </odxf>
    <ndxf>
      <font>
        <sz val="10"/>
        <color auto="1"/>
      </font>
    </ndxf>
  </rcc>
  <rcc rId="17405" sId="3" odxf="1" dxf="1">
    <nc r="O314">
      <v>0</v>
    </nc>
    <odxf>
      <font>
        <sz val="10"/>
        <color auto="1"/>
      </font>
    </odxf>
    <ndxf>
      <font>
        <sz val="10"/>
        <color auto="1"/>
      </font>
    </ndxf>
  </rcc>
  <rcc rId="17406" sId="3" odxf="1" dxf="1">
    <nc r="P314">
      <v>0</v>
    </nc>
    <odxf>
      <font>
        <sz val="10"/>
        <color auto="1"/>
      </font>
    </odxf>
    <ndxf>
      <font>
        <sz val="10"/>
        <color auto="1"/>
      </font>
    </ndxf>
  </rcc>
  <rcc rId="17407" sId="3" odxf="1" dxf="1">
    <nc r="Q314">
      <v>0</v>
    </nc>
    <odxf>
      <font>
        <sz val="10"/>
        <color auto="1"/>
      </font>
    </odxf>
    <ndxf>
      <font>
        <sz val="10"/>
        <color auto="1"/>
      </font>
    </ndxf>
  </rcc>
  <rcc rId="17408" sId="3" odxf="1" dxf="1">
    <nc r="R314">
      <v>0</v>
    </nc>
    <odxf>
      <font>
        <sz val="10"/>
        <color auto="1"/>
      </font>
    </odxf>
    <ndxf>
      <font>
        <sz val="10"/>
        <color auto="1"/>
      </font>
    </ndxf>
  </rcc>
  <rcc rId="17409" sId="3" odxf="1" dxf="1">
    <nc r="S314">
      <v>0</v>
    </nc>
    <odxf>
      <font>
        <sz val="10"/>
        <color auto="1"/>
      </font>
    </odxf>
    <ndxf>
      <font>
        <sz val="10"/>
        <color auto="1"/>
      </font>
    </ndxf>
  </rcc>
  <rcc rId="17410" sId="3" odxf="1" dxf="1">
    <nc r="T314">
      <v>0</v>
    </nc>
    <odxf>
      <font>
        <sz val="10"/>
        <color auto="1"/>
      </font>
    </odxf>
    <ndxf>
      <font>
        <sz val="10"/>
        <color auto="1"/>
      </font>
    </ndxf>
  </rcc>
  <rcc rId="17411" sId="3" odxf="1" dxf="1">
    <nc r="U314">
      <v>0</v>
    </nc>
    <odxf>
      <font>
        <sz val="10"/>
        <color auto="1"/>
      </font>
    </odxf>
    <ndxf>
      <font>
        <sz val="10"/>
        <color auto="1"/>
      </font>
    </ndxf>
  </rcc>
  <rcc rId="17412" sId="3" odxf="1" dxf="1">
    <nc r="V314">
      <v>0</v>
    </nc>
    <odxf>
      <font>
        <sz val="10"/>
        <color auto="1"/>
      </font>
    </odxf>
    <ndxf>
      <font>
        <sz val="10"/>
        <color auto="1"/>
      </font>
    </ndxf>
  </rcc>
  <rcc rId="17413" sId="3" odxf="1" dxf="1">
    <nc r="W314">
      <v>0</v>
    </nc>
    <odxf>
      <font>
        <sz val="10"/>
        <color auto="1"/>
      </font>
    </odxf>
    <ndxf>
      <font>
        <sz val="10"/>
        <color auto="1"/>
      </font>
    </ndxf>
  </rcc>
  <rcc rId="17414" sId="3" odxf="1" dxf="1">
    <nc r="X314">
      <v>0</v>
    </nc>
    <odxf>
      <font>
        <sz val="10"/>
        <color auto="1"/>
      </font>
    </odxf>
    <ndxf>
      <font>
        <sz val="10"/>
        <color auto="1"/>
      </font>
    </ndxf>
  </rcc>
  <rcc rId="17415" sId="3" odxf="1" dxf="1">
    <nc r="Y314">
      <v>0</v>
    </nc>
    <odxf>
      <font>
        <sz val="10"/>
        <color auto="1"/>
      </font>
    </odxf>
    <ndxf>
      <font>
        <sz val="10"/>
        <color auto="1"/>
      </font>
    </ndxf>
  </rcc>
  <rcc rId="17416" sId="3" odxf="1" dxf="1">
    <nc r="Z314">
      <v>0</v>
    </nc>
    <odxf>
      <font>
        <sz val="10"/>
        <color auto="1"/>
      </font>
    </odxf>
    <ndxf>
      <font>
        <sz val="10"/>
        <color auto="1"/>
      </font>
    </ndxf>
  </rcc>
  <rcc rId="17417" sId="3" odxf="1" dxf="1">
    <nc r="AA314">
      <v>0</v>
    </nc>
    <odxf>
      <font>
        <sz val="10"/>
        <color auto="1"/>
      </font>
    </odxf>
    <ndxf>
      <font>
        <sz val="10"/>
        <color auto="1"/>
      </font>
    </ndxf>
  </rcc>
  <rcc rId="17418" sId="3" odxf="1" dxf="1">
    <nc r="AB314">
      <v>0</v>
    </nc>
    <odxf>
      <font>
        <sz val="10"/>
        <color auto="1"/>
      </font>
    </odxf>
    <ndxf>
      <font>
        <sz val="10"/>
        <color auto="1"/>
      </font>
    </ndxf>
  </rcc>
  <rcc rId="17419" sId="3" odxf="1" dxf="1">
    <nc r="AC314">
      <v>0</v>
    </nc>
    <odxf>
      <font>
        <sz val="10"/>
        <color auto="1"/>
      </font>
    </odxf>
    <ndxf>
      <font>
        <sz val="10"/>
        <color auto="1"/>
      </font>
    </ndxf>
  </rcc>
  <rcc rId="17420" sId="3" odxf="1" dxf="1">
    <nc r="AD3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421" sId="3" odxf="1" dxf="1">
    <nc r="AE314">
      <v>0</v>
    </nc>
    <odxf>
      <font>
        <sz val="10"/>
        <color auto="1"/>
      </font>
    </odxf>
    <ndxf>
      <font>
        <sz val="10"/>
        <color auto="1"/>
      </font>
    </ndxf>
  </rcc>
  <rcc rId="17422" sId="3" odxf="1" dxf="1">
    <nc r="AF314">
      <v>0</v>
    </nc>
    <odxf>
      <font>
        <sz val="10"/>
        <color auto="1"/>
      </font>
    </odxf>
    <ndxf>
      <font>
        <sz val="10"/>
        <color auto="1"/>
      </font>
    </ndxf>
  </rcc>
  <rcc rId="17423" sId="3" odxf="1" dxf="1">
    <nc r="AG314">
      <v>0</v>
    </nc>
    <odxf>
      <font>
        <sz val="10"/>
        <color auto="1"/>
      </font>
    </odxf>
    <ndxf>
      <font>
        <sz val="10"/>
        <color auto="1"/>
      </font>
    </ndxf>
  </rcc>
  <rcc rId="17424" sId="3" odxf="1" dxf="1">
    <nc r="AH314">
      <v>0</v>
    </nc>
    <odxf>
      <font>
        <sz val="10"/>
        <color auto="1"/>
      </font>
    </odxf>
    <ndxf>
      <font>
        <sz val="10"/>
        <color auto="1"/>
      </font>
    </ndxf>
  </rcc>
  <rcc rId="17425" sId="3" odxf="1" dxf="1">
    <nc r="AI314">
      <v>0</v>
    </nc>
    <odxf>
      <font>
        <sz val="10"/>
        <color auto="1"/>
      </font>
    </odxf>
    <ndxf>
      <font>
        <sz val="10"/>
        <color auto="1"/>
      </font>
    </ndxf>
  </rcc>
  <rcc rId="17426" sId="3" odxf="1" dxf="1">
    <nc r="AJ314">
      <v>0</v>
    </nc>
    <odxf>
      <font>
        <sz val="10"/>
        <color auto="1"/>
      </font>
    </odxf>
    <ndxf>
      <font>
        <sz val="10"/>
        <color auto="1"/>
      </font>
    </ndxf>
  </rcc>
  <rcc rId="17427" sId="3" odxf="1" dxf="1">
    <nc r="AK314">
      <v>0</v>
    </nc>
    <odxf>
      <font>
        <sz val="10"/>
        <color auto="1"/>
      </font>
    </odxf>
    <ndxf>
      <font>
        <sz val="10"/>
        <color auto="1"/>
      </font>
    </ndxf>
  </rcc>
  <rcc rId="17428" sId="3" odxf="1" dxf="1">
    <nc r="AL314">
      <v>0</v>
    </nc>
    <odxf>
      <font>
        <sz val="10"/>
        <color auto="1"/>
      </font>
    </odxf>
    <ndxf>
      <font>
        <sz val="10"/>
        <color auto="1"/>
      </font>
    </ndxf>
  </rcc>
  <rcc rId="17429" sId="3" odxf="1" dxf="1">
    <nc r="AM314">
      <v>0</v>
    </nc>
    <odxf>
      <font>
        <sz val="10"/>
        <color auto="1"/>
      </font>
    </odxf>
    <ndxf>
      <font>
        <sz val="10"/>
        <color auto="1"/>
      </font>
    </ndxf>
  </rcc>
  <rcc rId="17430" sId="3" odxf="1" dxf="1">
    <nc r="AN314">
      <v>0</v>
    </nc>
    <odxf>
      <font>
        <sz val="10"/>
        <color auto="1"/>
      </font>
    </odxf>
    <ndxf>
      <font>
        <sz val="10"/>
        <color auto="1"/>
      </font>
    </ndxf>
  </rcc>
  <rcc rId="17431" sId="3" odxf="1" dxf="1">
    <nc r="AO314">
      <v>0</v>
    </nc>
    <odxf>
      <font>
        <sz val="10"/>
        <color auto="1"/>
      </font>
    </odxf>
    <ndxf>
      <font>
        <sz val="10"/>
        <color auto="1"/>
      </font>
    </ndxf>
  </rcc>
  <rcc rId="17432" sId="3" odxf="1" dxf="1">
    <nc r="AP314">
      <v>0</v>
    </nc>
    <odxf>
      <font>
        <sz val="10"/>
        <color auto="1"/>
      </font>
    </odxf>
    <ndxf>
      <font>
        <sz val="10"/>
        <color auto="1"/>
      </font>
    </ndxf>
  </rcc>
  <rcc rId="17433" sId="3" odxf="1" dxf="1">
    <nc r="AQ314">
      <v>0</v>
    </nc>
    <odxf>
      <font>
        <sz val="10"/>
        <color auto="1"/>
      </font>
    </odxf>
    <ndxf>
      <font>
        <sz val="10"/>
        <color auto="1"/>
      </font>
    </ndxf>
  </rcc>
  <rcc rId="17434" sId="3" odxf="1" dxf="1">
    <nc r="AR314">
      <v>0</v>
    </nc>
    <odxf>
      <font>
        <sz val="10"/>
        <color auto="1"/>
      </font>
    </odxf>
    <ndxf>
      <font>
        <sz val="10"/>
        <color auto="1"/>
      </font>
    </ndxf>
  </rcc>
  <rcc rId="17435" sId="3" odxf="1" dxf="1">
    <nc r="AS314">
      <v>0</v>
    </nc>
    <odxf>
      <font>
        <sz val="10"/>
        <color auto="1"/>
      </font>
    </odxf>
    <ndxf>
      <font>
        <sz val="10"/>
        <color auto="1"/>
      </font>
    </ndxf>
  </rcc>
  <rcc rId="17436" sId="3" odxf="1" dxf="1">
    <nc r="AT314">
      <v>0</v>
    </nc>
    <odxf>
      <font>
        <sz val="10"/>
        <color auto="1"/>
      </font>
    </odxf>
    <ndxf>
      <font>
        <sz val="10"/>
        <color auto="1"/>
      </font>
    </ndxf>
  </rcc>
  <rcc rId="17437" sId="3" odxf="1" dxf="1">
    <nc r="AU314">
      <v>0</v>
    </nc>
    <odxf>
      <font>
        <sz val="10"/>
        <color auto="1"/>
      </font>
    </odxf>
    <ndxf>
      <font>
        <sz val="10"/>
        <color auto="1"/>
      </font>
    </ndxf>
  </rcc>
  <rcc rId="17438" sId="3" odxf="1" dxf="1">
    <nc r="AV314">
      <v>0</v>
    </nc>
    <odxf>
      <font>
        <sz val="10"/>
        <color auto="1"/>
      </font>
    </odxf>
    <ndxf>
      <font>
        <sz val="10"/>
        <color auto="1"/>
      </font>
    </ndxf>
  </rcc>
  <rcc rId="17439" sId="3" odxf="1" dxf="1">
    <nc r="AW314">
      <v>0</v>
    </nc>
    <odxf>
      <font>
        <sz val="10"/>
        <color auto="1"/>
      </font>
    </odxf>
    <ndxf>
      <font>
        <sz val="10"/>
        <color auto="1"/>
      </font>
    </ndxf>
  </rcc>
  <rcc rId="17440" sId="3" odxf="1" dxf="1">
    <nc r="AX314">
      <v>0</v>
    </nc>
    <odxf>
      <font>
        <sz val="10"/>
        <color auto="1"/>
      </font>
    </odxf>
    <ndxf>
      <font>
        <sz val="10"/>
        <color auto="1"/>
      </font>
    </ndxf>
  </rcc>
  <rcc rId="17441" sId="3" odxf="1" dxf="1">
    <nc r="AY314">
      <v>0</v>
    </nc>
    <odxf>
      <font>
        <sz val="10"/>
        <color auto="1"/>
      </font>
    </odxf>
    <ndxf>
      <font>
        <sz val="10"/>
        <color auto="1"/>
      </font>
    </ndxf>
  </rcc>
  <rcc rId="17442" sId="3" odxf="1" dxf="1">
    <nc r="AZ314">
      <v>0</v>
    </nc>
    <odxf>
      <font>
        <sz val="10"/>
        <color auto="1"/>
      </font>
    </odxf>
    <ndxf>
      <font>
        <sz val="10"/>
        <color auto="1"/>
      </font>
    </ndxf>
  </rcc>
  <rcc rId="17443" sId="3" odxf="1" dxf="1">
    <nc r="BA3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444" sId="3" odxf="1" dxf="1">
    <nc r="BB314">
      <v>0</v>
    </nc>
    <odxf>
      <font>
        <sz val="10"/>
        <color auto="1"/>
      </font>
    </odxf>
    <ndxf>
      <font>
        <sz val="10"/>
        <color auto="1"/>
      </font>
    </ndxf>
  </rcc>
  <rcc rId="17445" sId="3" odxf="1" dxf="1">
    <nc r="BC3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446" sId="3" odxf="1" dxf="1">
    <nc r="BD314">
      <v>0</v>
    </nc>
    <odxf>
      <font>
        <sz val="10"/>
        <color auto="1"/>
      </font>
    </odxf>
    <ndxf>
      <font>
        <sz val="10"/>
        <color auto="1"/>
      </font>
    </ndxf>
  </rcc>
  <rcc rId="17447" sId="3" odxf="1" dxf="1">
    <nc r="BE31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448" sId="3" odxf="1" dxf="1">
    <nc r="BF314">
      <v>0</v>
    </nc>
    <odxf>
      <font>
        <sz val="10"/>
        <color auto="1"/>
      </font>
    </odxf>
    <ndxf>
      <font>
        <sz val="10"/>
        <color auto="1"/>
      </font>
    </ndxf>
  </rcc>
  <rcc rId="17449" sId="3" odxf="1" dxf="1">
    <nc r="BG314">
      <v>0</v>
    </nc>
    <odxf>
      <font>
        <sz val="10"/>
        <color auto="1"/>
      </font>
    </odxf>
    <ndxf>
      <font>
        <sz val="10"/>
        <color auto="1"/>
      </font>
    </ndxf>
  </rcc>
  <rcc rId="17450" sId="3" odxf="1" dxf="1">
    <nc r="BH314">
      <v>0</v>
    </nc>
    <odxf>
      <font>
        <sz val="10"/>
        <color auto="1"/>
      </font>
    </odxf>
    <ndxf>
      <font>
        <sz val="10"/>
        <color auto="1"/>
      </font>
    </ndxf>
  </rcc>
  <rfmt sheetId="3" sqref="A314:XFD314" start="0" length="0">
    <dxf>
      <alignment vertical="center" wrapText="1"/>
    </dxf>
  </rfmt>
  <rfmt sheetId="3" sqref="A315" start="0" length="0">
    <dxf>
      <font>
        <sz val="10"/>
        <color auto="1"/>
      </font>
    </dxf>
  </rfmt>
  <rcc rId="17451" sId="3" odxf="1" dxf="1">
    <oc r="B315" t="inlineStr">
      <is>
        <t>Bạc Liêu</t>
      </is>
    </oc>
    <nc r="B315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15" start="0" length="0">
    <dxf>
      <font>
        <sz val="10"/>
        <color auto="1"/>
      </font>
    </dxf>
  </rfmt>
  <rfmt sheetId="3" sqref="D315" start="0" length="0">
    <dxf>
      <font>
        <sz val="10"/>
        <color auto="1"/>
      </font>
    </dxf>
  </rfmt>
  <rcc rId="17452" sId="3" odxf="1" dxf="1">
    <oc r="E315" t="inlineStr">
      <is>
        <t>NMĐG HÒA BÌNH 1-GĐ1</t>
      </is>
    </oc>
    <nc r="E315" t="inlineStr">
      <is>
        <t>NMĐG HÒA THẮNG 2.2</t>
      </is>
    </nc>
    <odxf>
      <font>
        <sz val="10"/>
        <color auto="1"/>
      </font>
    </odxf>
    <ndxf>
      <font>
        <sz val="10"/>
        <color auto="1"/>
      </font>
    </ndxf>
  </rcc>
  <rcc rId="17453" sId="3" odxf="1" dxf="1">
    <oc r="F315" t="inlineStr">
      <is>
        <t>PP</t>
      </is>
    </oc>
    <nc r="F315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7454" sId="3" odxf="1" dxf="1">
    <nc r="G31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455" sId="3" odxf="1" dxf="1">
    <nc r="H315">
      <v>0</v>
    </nc>
    <odxf>
      <font>
        <sz val="10"/>
        <color auto="1"/>
      </font>
    </odxf>
    <ndxf>
      <font>
        <sz val="10"/>
        <color auto="1"/>
      </font>
    </ndxf>
  </rcc>
  <rfmt sheetId="3" sqref="I315" start="0" length="0">
    <dxf>
      <font>
        <sz val="10"/>
        <color auto="1"/>
      </font>
    </dxf>
  </rfmt>
  <rcc rId="17456" sId="3" odxf="1" dxf="1">
    <nc r="J315">
      <v>0</v>
    </nc>
    <odxf>
      <font>
        <sz val="10"/>
        <color auto="1"/>
      </font>
    </odxf>
    <ndxf>
      <font>
        <sz val="10"/>
        <color auto="1"/>
      </font>
    </ndxf>
  </rcc>
  <rcc rId="17457" sId="3" odxf="1" dxf="1">
    <nc r="K315">
      <v>0</v>
    </nc>
    <odxf>
      <font>
        <sz val="10"/>
        <color auto="1"/>
      </font>
    </odxf>
    <ndxf>
      <font>
        <sz val="10"/>
        <color auto="1"/>
      </font>
    </ndxf>
  </rcc>
  <rcc rId="17458" sId="3" odxf="1" dxf="1">
    <nc r="L315">
      <v>0</v>
    </nc>
    <odxf>
      <font>
        <sz val="10"/>
        <color auto="1"/>
      </font>
    </odxf>
    <ndxf>
      <font>
        <sz val="10"/>
        <color auto="1"/>
      </font>
    </ndxf>
  </rcc>
  <rcc rId="17459" sId="3" odxf="1" dxf="1">
    <nc r="M315">
      <v>0</v>
    </nc>
    <odxf>
      <font>
        <sz val="10"/>
        <color auto="1"/>
      </font>
    </odxf>
    <ndxf>
      <font>
        <sz val="10"/>
        <color auto="1"/>
      </font>
    </ndxf>
  </rcc>
  <rcc rId="17460" sId="3" odxf="1" dxf="1">
    <nc r="N315">
      <v>0</v>
    </nc>
    <odxf>
      <font>
        <sz val="10"/>
        <color auto="1"/>
      </font>
    </odxf>
    <ndxf>
      <font>
        <sz val="10"/>
        <color auto="1"/>
      </font>
    </ndxf>
  </rcc>
  <rcc rId="17461" sId="3" odxf="1" dxf="1">
    <nc r="O315">
      <v>0</v>
    </nc>
    <odxf>
      <font>
        <sz val="10"/>
        <color auto="1"/>
      </font>
    </odxf>
    <ndxf>
      <font>
        <sz val="10"/>
        <color auto="1"/>
      </font>
    </ndxf>
  </rcc>
  <rcc rId="17462" sId="3" odxf="1" dxf="1">
    <nc r="P315">
      <v>0</v>
    </nc>
    <odxf>
      <font>
        <sz val="10"/>
        <color auto="1"/>
      </font>
    </odxf>
    <ndxf>
      <font>
        <sz val="10"/>
        <color auto="1"/>
      </font>
    </ndxf>
  </rcc>
  <rcc rId="17463" sId="3" odxf="1" dxf="1">
    <nc r="Q315">
      <v>0</v>
    </nc>
    <odxf>
      <font>
        <sz val="10"/>
        <color auto="1"/>
      </font>
    </odxf>
    <ndxf>
      <font>
        <sz val="10"/>
        <color auto="1"/>
      </font>
    </ndxf>
  </rcc>
  <rcc rId="17464" sId="3" odxf="1" dxf="1">
    <nc r="R315">
      <v>0</v>
    </nc>
    <odxf>
      <font>
        <sz val="10"/>
        <color auto="1"/>
      </font>
    </odxf>
    <ndxf>
      <font>
        <sz val="10"/>
        <color auto="1"/>
      </font>
    </ndxf>
  </rcc>
  <rcc rId="17465" sId="3" odxf="1" dxf="1">
    <nc r="S315">
      <v>0</v>
    </nc>
    <odxf>
      <font>
        <sz val="10"/>
        <color auto="1"/>
      </font>
    </odxf>
    <ndxf>
      <font>
        <sz val="10"/>
        <color auto="1"/>
      </font>
    </ndxf>
  </rcc>
  <rcc rId="17466" sId="3" odxf="1" dxf="1">
    <nc r="T315">
      <v>0</v>
    </nc>
    <odxf>
      <font>
        <sz val="10"/>
        <color auto="1"/>
      </font>
    </odxf>
    <ndxf>
      <font>
        <sz val="10"/>
        <color auto="1"/>
      </font>
    </ndxf>
  </rcc>
  <rcc rId="17467" sId="3" odxf="1" dxf="1">
    <nc r="U315">
      <v>0</v>
    </nc>
    <odxf>
      <font>
        <sz val="10"/>
        <color auto="1"/>
      </font>
    </odxf>
    <ndxf>
      <font>
        <sz val="10"/>
        <color auto="1"/>
      </font>
    </ndxf>
  </rcc>
  <rcc rId="17468" sId="3" odxf="1" dxf="1">
    <nc r="V315">
      <v>0</v>
    </nc>
    <odxf>
      <font>
        <sz val="10"/>
        <color auto="1"/>
      </font>
    </odxf>
    <ndxf>
      <font>
        <sz val="10"/>
        <color auto="1"/>
      </font>
    </ndxf>
  </rcc>
  <rcc rId="17469" sId="3" odxf="1" dxf="1">
    <nc r="W315">
      <v>0</v>
    </nc>
    <odxf>
      <font>
        <sz val="10"/>
        <color auto="1"/>
      </font>
    </odxf>
    <ndxf>
      <font>
        <sz val="10"/>
        <color auto="1"/>
      </font>
    </ndxf>
  </rcc>
  <rcc rId="17470" sId="3" odxf="1" dxf="1">
    <nc r="X315">
      <v>0</v>
    </nc>
    <odxf>
      <font>
        <sz val="10"/>
        <color auto="1"/>
      </font>
    </odxf>
    <ndxf>
      <font>
        <sz val="10"/>
        <color auto="1"/>
      </font>
    </ndxf>
  </rcc>
  <rcc rId="17471" sId="3" odxf="1" dxf="1">
    <nc r="Y315">
      <v>0</v>
    </nc>
    <odxf>
      <font>
        <sz val="10"/>
        <color auto="1"/>
      </font>
    </odxf>
    <ndxf>
      <font>
        <sz val="10"/>
        <color auto="1"/>
      </font>
    </ndxf>
  </rcc>
  <rcc rId="17472" sId="3" odxf="1" dxf="1">
    <nc r="Z315">
      <v>0</v>
    </nc>
    <odxf>
      <font>
        <sz val="10"/>
        <color auto="1"/>
      </font>
    </odxf>
    <ndxf>
      <font>
        <sz val="10"/>
        <color auto="1"/>
      </font>
    </ndxf>
  </rcc>
  <rcc rId="17473" sId="3" odxf="1" dxf="1">
    <nc r="AA315">
      <v>0</v>
    </nc>
    <odxf>
      <font>
        <sz val="10"/>
        <color auto="1"/>
      </font>
    </odxf>
    <ndxf>
      <font>
        <sz val="10"/>
        <color auto="1"/>
      </font>
    </ndxf>
  </rcc>
  <rcc rId="17474" sId="3" odxf="1" dxf="1">
    <nc r="AB315">
      <v>0</v>
    </nc>
    <odxf>
      <font>
        <sz val="10"/>
        <color auto="1"/>
      </font>
    </odxf>
    <ndxf>
      <font>
        <sz val="10"/>
        <color auto="1"/>
      </font>
    </ndxf>
  </rcc>
  <rcc rId="17475" sId="3" odxf="1" dxf="1">
    <nc r="AC315">
      <v>0</v>
    </nc>
    <odxf>
      <font>
        <sz val="10"/>
        <color auto="1"/>
      </font>
    </odxf>
    <ndxf>
      <font>
        <sz val="10"/>
        <color auto="1"/>
      </font>
    </ndxf>
  </rcc>
  <rcc rId="17476" sId="3" odxf="1" dxf="1">
    <nc r="AD3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477" sId="3" odxf="1" dxf="1">
    <nc r="AE315">
      <v>0</v>
    </nc>
    <odxf>
      <font>
        <sz val="10"/>
        <color auto="1"/>
      </font>
    </odxf>
    <ndxf>
      <font>
        <sz val="10"/>
        <color auto="1"/>
      </font>
    </ndxf>
  </rcc>
  <rcc rId="17478" sId="3" odxf="1" dxf="1">
    <nc r="AF315">
      <v>0</v>
    </nc>
    <odxf>
      <font>
        <sz val="10"/>
        <color auto="1"/>
      </font>
    </odxf>
    <ndxf>
      <font>
        <sz val="10"/>
        <color auto="1"/>
      </font>
    </ndxf>
  </rcc>
  <rcc rId="17479" sId="3" odxf="1" dxf="1">
    <nc r="AG315">
      <v>0</v>
    </nc>
    <odxf>
      <font>
        <sz val="10"/>
        <color auto="1"/>
      </font>
    </odxf>
    <ndxf>
      <font>
        <sz val="10"/>
        <color auto="1"/>
      </font>
    </ndxf>
  </rcc>
  <rcc rId="17480" sId="3" odxf="1" dxf="1">
    <nc r="AH315">
      <v>0</v>
    </nc>
    <odxf>
      <font>
        <sz val="10"/>
        <color auto="1"/>
      </font>
    </odxf>
    <ndxf>
      <font>
        <sz val="10"/>
        <color auto="1"/>
      </font>
    </ndxf>
  </rcc>
  <rcc rId="17481" sId="3" odxf="1" dxf="1">
    <nc r="AI315">
      <v>0</v>
    </nc>
    <odxf>
      <font>
        <sz val="10"/>
        <color auto="1"/>
      </font>
    </odxf>
    <ndxf>
      <font>
        <sz val="10"/>
        <color auto="1"/>
      </font>
    </ndxf>
  </rcc>
  <rcc rId="17482" sId="3" odxf="1" dxf="1">
    <nc r="AJ315">
      <v>0</v>
    </nc>
    <odxf>
      <font>
        <sz val="10"/>
        <color auto="1"/>
      </font>
    </odxf>
    <ndxf>
      <font>
        <sz val="10"/>
        <color auto="1"/>
      </font>
    </ndxf>
  </rcc>
  <rcc rId="17483" sId="3" odxf="1" dxf="1">
    <nc r="AK315">
      <v>0</v>
    </nc>
    <odxf>
      <font>
        <sz val="10"/>
        <color auto="1"/>
      </font>
    </odxf>
    <ndxf>
      <font>
        <sz val="10"/>
        <color auto="1"/>
      </font>
    </ndxf>
  </rcc>
  <rcc rId="17484" sId="3" odxf="1" dxf="1">
    <nc r="AL315">
      <v>0</v>
    </nc>
    <odxf>
      <font>
        <sz val="10"/>
        <color auto="1"/>
      </font>
    </odxf>
    <ndxf>
      <font>
        <sz val="10"/>
        <color auto="1"/>
      </font>
    </ndxf>
  </rcc>
  <rcc rId="17485" sId="3" odxf="1" dxf="1">
    <nc r="AM315">
      <v>0</v>
    </nc>
    <odxf>
      <font>
        <sz val="10"/>
        <color auto="1"/>
      </font>
    </odxf>
    <ndxf>
      <font>
        <sz val="10"/>
        <color auto="1"/>
      </font>
    </ndxf>
  </rcc>
  <rcc rId="17486" sId="3" odxf="1" dxf="1">
    <nc r="AN315">
      <v>0</v>
    </nc>
    <odxf>
      <font>
        <sz val="10"/>
        <color auto="1"/>
      </font>
    </odxf>
    <ndxf>
      <font>
        <sz val="10"/>
        <color auto="1"/>
      </font>
    </ndxf>
  </rcc>
  <rcc rId="17487" sId="3" odxf="1" dxf="1">
    <nc r="AO315">
      <v>0</v>
    </nc>
    <odxf>
      <font>
        <sz val="10"/>
        <color auto="1"/>
      </font>
    </odxf>
    <ndxf>
      <font>
        <sz val="10"/>
        <color auto="1"/>
      </font>
    </ndxf>
  </rcc>
  <rcc rId="17488" sId="3" odxf="1" dxf="1">
    <nc r="AP315">
      <v>0</v>
    </nc>
    <odxf>
      <font>
        <sz val="10"/>
        <color auto="1"/>
      </font>
    </odxf>
    <ndxf>
      <font>
        <sz val="10"/>
        <color auto="1"/>
      </font>
    </ndxf>
  </rcc>
  <rcc rId="17489" sId="3" odxf="1" dxf="1">
    <nc r="AQ315">
      <v>0</v>
    </nc>
    <odxf>
      <font>
        <sz val="10"/>
        <color auto="1"/>
      </font>
    </odxf>
    <ndxf>
      <font>
        <sz val="10"/>
        <color auto="1"/>
      </font>
    </ndxf>
  </rcc>
  <rcc rId="17490" sId="3" odxf="1" dxf="1">
    <nc r="AR315">
      <v>0</v>
    </nc>
    <odxf>
      <font>
        <sz val="10"/>
        <color auto="1"/>
      </font>
    </odxf>
    <ndxf>
      <font>
        <sz val="10"/>
        <color auto="1"/>
      </font>
    </ndxf>
  </rcc>
  <rcc rId="17491" sId="3" odxf="1" dxf="1">
    <nc r="AS315">
      <v>0</v>
    </nc>
    <odxf>
      <font>
        <sz val="10"/>
        <color auto="1"/>
      </font>
    </odxf>
    <ndxf>
      <font>
        <sz val="10"/>
        <color auto="1"/>
      </font>
    </ndxf>
  </rcc>
  <rcc rId="17492" sId="3" odxf="1" dxf="1">
    <nc r="AT315">
      <v>0</v>
    </nc>
    <odxf>
      <font>
        <sz val="10"/>
        <color auto="1"/>
      </font>
    </odxf>
    <ndxf>
      <font>
        <sz val="10"/>
        <color auto="1"/>
      </font>
    </ndxf>
  </rcc>
  <rcc rId="17493" sId="3" odxf="1" dxf="1">
    <nc r="AU315">
      <v>0</v>
    </nc>
    <odxf>
      <font>
        <sz val="10"/>
        <color auto="1"/>
      </font>
    </odxf>
    <ndxf>
      <font>
        <sz val="10"/>
        <color auto="1"/>
      </font>
    </ndxf>
  </rcc>
  <rcc rId="17494" sId="3" odxf="1" dxf="1">
    <nc r="AV315">
      <v>0</v>
    </nc>
    <odxf>
      <font>
        <sz val="10"/>
        <color auto="1"/>
      </font>
    </odxf>
    <ndxf>
      <font>
        <sz val="10"/>
        <color auto="1"/>
      </font>
    </ndxf>
  </rcc>
  <rcc rId="17495" sId="3" odxf="1" dxf="1">
    <nc r="AW315">
      <v>0</v>
    </nc>
    <odxf>
      <font>
        <sz val="10"/>
        <color auto="1"/>
      </font>
    </odxf>
    <ndxf>
      <font>
        <sz val="10"/>
        <color auto="1"/>
      </font>
    </ndxf>
  </rcc>
  <rcc rId="17496" sId="3" odxf="1" dxf="1">
    <nc r="AX315">
      <v>0</v>
    </nc>
    <odxf>
      <font>
        <sz val="10"/>
        <color auto="1"/>
      </font>
    </odxf>
    <ndxf>
      <font>
        <sz val="10"/>
        <color auto="1"/>
      </font>
    </ndxf>
  </rcc>
  <rcc rId="17497" sId="3" odxf="1" dxf="1">
    <nc r="AY315">
      <v>0</v>
    </nc>
    <odxf>
      <font>
        <sz val="10"/>
        <color auto="1"/>
      </font>
    </odxf>
    <ndxf>
      <font>
        <sz val="10"/>
        <color auto="1"/>
      </font>
    </ndxf>
  </rcc>
  <rcc rId="17498" sId="3" odxf="1" dxf="1">
    <nc r="AZ315">
      <v>0</v>
    </nc>
    <odxf>
      <font>
        <sz val="10"/>
        <color auto="1"/>
      </font>
    </odxf>
    <ndxf>
      <font>
        <sz val="10"/>
        <color auto="1"/>
      </font>
    </ndxf>
  </rcc>
  <rcc rId="17499" sId="3" odxf="1" dxf="1">
    <nc r="BA3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500" sId="3" odxf="1" dxf="1">
    <nc r="BB315">
      <v>0</v>
    </nc>
    <odxf>
      <font>
        <sz val="10"/>
        <color auto="1"/>
      </font>
    </odxf>
    <ndxf>
      <font>
        <sz val="10"/>
        <color auto="1"/>
      </font>
    </ndxf>
  </rcc>
  <rcc rId="17501" sId="3" odxf="1" dxf="1">
    <nc r="BC3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502" sId="3" odxf="1" dxf="1">
    <nc r="BD315">
      <v>0</v>
    </nc>
    <odxf>
      <font>
        <sz val="10"/>
        <color auto="1"/>
      </font>
    </odxf>
    <ndxf>
      <font>
        <sz val="10"/>
        <color auto="1"/>
      </font>
    </ndxf>
  </rcc>
  <rcc rId="17503" sId="3" odxf="1" dxf="1">
    <nc r="BE31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504" sId="3" odxf="1" dxf="1">
    <nc r="BF315">
      <v>0</v>
    </nc>
    <odxf>
      <font>
        <sz val="10"/>
        <color auto="1"/>
      </font>
    </odxf>
    <ndxf>
      <font>
        <sz val="10"/>
        <color auto="1"/>
      </font>
    </ndxf>
  </rcc>
  <rcc rId="17505" sId="3" odxf="1" dxf="1">
    <nc r="BG315">
      <v>0</v>
    </nc>
    <odxf>
      <font>
        <sz val="10"/>
        <color auto="1"/>
      </font>
    </odxf>
    <ndxf>
      <font>
        <sz val="10"/>
        <color auto="1"/>
      </font>
    </ndxf>
  </rcc>
  <rcc rId="17506" sId="3" odxf="1" dxf="1">
    <nc r="BH315">
      <v>0</v>
    </nc>
    <odxf>
      <font>
        <sz val="10"/>
        <color auto="1"/>
      </font>
    </odxf>
    <ndxf>
      <font>
        <sz val="10"/>
        <color auto="1"/>
      </font>
    </ndxf>
  </rcc>
  <rfmt sheetId="3" sqref="A315:XFD315" start="0" length="0">
    <dxf>
      <alignment vertical="center" wrapText="1"/>
    </dxf>
  </rfmt>
  <rfmt sheetId="3" sqref="A316" start="0" length="0">
    <dxf>
      <font>
        <sz val="10"/>
        <color auto="1"/>
      </font>
    </dxf>
  </rfmt>
  <rfmt sheetId="3" sqref="B316" start="0" length="0">
    <dxf>
      <font>
        <sz val="10"/>
        <color auto="1"/>
      </font>
    </dxf>
  </rfmt>
  <rfmt sheetId="3" sqref="C316" start="0" length="0">
    <dxf>
      <font>
        <sz val="10"/>
        <color auto="1"/>
      </font>
    </dxf>
  </rfmt>
  <rfmt sheetId="3" sqref="D316" start="0" length="0">
    <dxf>
      <font>
        <sz val="10"/>
        <color auto="1"/>
      </font>
    </dxf>
  </rfmt>
  <rcc rId="17507" sId="3" odxf="1" dxf="1">
    <oc r="E316" t="inlineStr">
      <is>
        <t>NMĐG HÒA BÌNH 1-GĐ2</t>
      </is>
    </oc>
    <nc r="E316" t="inlineStr">
      <is>
        <t>NMĐG HÒA BÌNH 1-GĐ1</t>
      </is>
    </nc>
    <odxf>
      <font>
        <sz val="10"/>
        <color auto="1"/>
      </font>
    </odxf>
    <ndxf>
      <font>
        <sz val="10"/>
        <color auto="1"/>
      </font>
    </ndxf>
  </rcc>
  <rfmt sheetId="3" sqref="F316" start="0" length="0">
    <dxf>
      <font>
        <sz val="10"/>
        <color auto="1"/>
      </font>
    </dxf>
  </rfmt>
  <rcc rId="17508" sId="3" odxf="1" dxf="1">
    <nc r="G31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509" sId="3" odxf="1" dxf="1">
    <nc r="H316">
      <v>433.1</v>
    </nc>
    <odxf>
      <font>
        <sz val="10"/>
        <color auto="1"/>
      </font>
    </odxf>
    <ndxf>
      <font>
        <sz val="10"/>
        <color auto="1"/>
      </font>
    </ndxf>
  </rcc>
  <rfmt sheetId="3" sqref="I316" start="0" length="0">
    <dxf>
      <font>
        <sz val="10"/>
        <color auto="1"/>
      </font>
    </dxf>
  </rfmt>
  <rcc rId="17510" sId="3" odxf="1" dxf="1">
    <nc r="J316">
      <v>14.5</v>
    </nc>
    <odxf>
      <font>
        <sz val="10"/>
        <color auto="1"/>
      </font>
    </odxf>
    <ndxf>
      <font>
        <sz val="10"/>
        <color auto="1"/>
      </font>
    </ndxf>
  </rcc>
  <rcc rId="17511" sId="3" odxf="1" dxf="1">
    <nc r="K316">
      <v>18.7</v>
    </nc>
    <odxf>
      <font>
        <sz val="10"/>
        <color auto="1"/>
      </font>
    </odxf>
    <ndxf>
      <font>
        <sz val="10"/>
        <color auto="1"/>
      </font>
    </ndxf>
  </rcc>
  <rcc rId="17512" sId="3" odxf="1" dxf="1">
    <nc r="L316">
      <v>16.8</v>
    </nc>
    <odxf>
      <font>
        <sz val="10"/>
        <color auto="1"/>
      </font>
    </odxf>
    <ndxf>
      <font>
        <sz val="10"/>
        <color auto="1"/>
      </font>
    </ndxf>
  </rcc>
  <rcc rId="17513" sId="3" odxf="1" dxf="1">
    <nc r="M316">
      <v>17.8</v>
    </nc>
    <odxf>
      <font>
        <sz val="10"/>
        <color auto="1"/>
      </font>
    </odxf>
    <ndxf>
      <font>
        <sz val="10"/>
        <color auto="1"/>
      </font>
    </ndxf>
  </rcc>
  <rcc rId="17514" sId="3" odxf="1" dxf="1">
    <nc r="N316">
      <v>23.4</v>
    </nc>
    <odxf>
      <font>
        <sz val="10"/>
        <color auto="1"/>
      </font>
    </odxf>
    <ndxf>
      <font>
        <sz val="10"/>
        <color auto="1"/>
      </font>
    </ndxf>
  </rcc>
  <rcc rId="17515" sId="3" odxf="1" dxf="1">
    <nc r="O316">
      <v>18.600000000000001</v>
    </nc>
    <odxf>
      <font>
        <sz val="10"/>
        <color auto="1"/>
      </font>
    </odxf>
    <ndxf>
      <font>
        <sz val="10"/>
        <color auto="1"/>
      </font>
    </ndxf>
  </rcc>
  <rcc rId="17516" sId="3" odxf="1" dxf="1">
    <nc r="P316">
      <v>16.600000000000001</v>
    </nc>
    <odxf>
      <font>
        <sz val="10"/>
        <color auto="1"/>
      </font>
    </odxf>
    <ndxf>
      <font>
        <sz val="10"/>
        <color auto="1"/>
      </font>
    </ndxf>
  </rcc>
  <rcc rId="17517" sId="3" odxf="1" dxf="1">
    <nc r="Q316">
      <v>10.1</v>
    </nc>
    <odxf>
      <font>
        <sz val="10"/>
        <color auto="1"/>
      </font>
    </odxf>
    <ndxf>
      <font>
        <sz val="10"/>
        <color auto="1"/>
      </font>
    </ndxf>
  </rcc>
  <rcc rId="17518" sId="3" odxf="1" dxf="1">
    <nc r="R316">
      <v>11.2</v>
    </nc>
    <odxf>
      <font>
        <sz val="10"/>
        <color auto="1"/>
      </font>
    </odxf>
    <ndxf>
      <font>
        <sz val="10"/>
        <color auto="1"/>
      </font>
    </ndxf>
  </rcc>
  <rcc rId="17519" sId="3" odxf="1" dxf="1">
    <nc r="S316">
      <v>9</v>
    </nc>
    <odxf>
      <font>
        <sz val="10"/>
        <color auto="1"/>
      </font>
    </odxf>
    <ndxf>
      <font>
        <sz val="10"/>
        <color auto="1"/>
      </font>
    </ndxf>
  </rcc>
  <rcc rId="17520" sId="3" odxf="1" dxf="1">
    <nc r="T316">
      <v>10.1</v>
    </nc>
    <odxf>
      <font>
        <sz val="10"/>
        <color auto="1"/>
      </font>
    </odxf>
    <ndxf>
      <font>
        <sz val="10"/>
        <color auto="1"/>
      </font>
    </ndxf>
  </rcc>
  <rcc rId="17521" sId="3" odxf="1" dxf="1">
    <nc r="U316">
      <v>11.9</v>
    </nc>
    <odxf>
      <font>
        <sz val="10"/>
        <color auto="1"/>
      </font>
    </odxf>
    <ndxf>
      <font>
        <sz val="10"/>
        <color auto="1"/>
      </font>
    </ndxf>
  </rcc>
  <rcc rId="17522" sId="3" odxf="1" dxf="1">
    <nc r="V316">
      <v>14.7</v>
    </nc>
    <odxf>
      <font>
        <sz val="10"/>
        <color auto="1"/>
      </font>
    </odxf>
    <ndxf>
      <font>
        <sz val="10"/>
        <color auto="1"/>
      </font>
    </ndxf>
  </rcc>
  <rcc rId="17523" sId="3" odxf="1" dxf="1">
    <nc r="W316">
      <v>12.5</v>
    </nc>
    <odxf>
      <font>
        <sz val="10"/>
        <color auto="1"/>
      </font>
    </odxf>
    <ndxf>
      <font>
        <sz val="10"/>
        <color auto="1"/>
      </font>
    </ndxf>
  </rcc>
  <rcc rId="17524" sId="3" odxf="1" dxf="1">
    <nc r="X316">
      <v>5.8</v>
    </nc>
    <odxf>
      <font>
        <sz val="10"/>
        <color auto="1"/>
      </font>
    </odxf>
    <ndxf>
      <font>
        <sz val="10"/>
        <color auto="1"/>
      </font>
    </ndxf>
  </rcc>
  <rcc rId="17525" sId="3" odxf="1" dxf="1">
    <nc r="Y316">
      <v>4.5</v>
    </nc>
    <odxf>
      <font>
        <sz val="10"/>
        <color auto="1"/>
      </font>
    </odxf>
    <ndxf>
      <font>
        <sz val="10"/>
        <color auto="1"/>
      </font>
    </ndxf>
  </rcc>
  <rcc rId="17526" sId="3" odxf="1" dxf="1">
    <nc r="Z316">
      <v>4.0999999999999996</v>
    </nc>
    <odxf>
      <font>
        <sz val="10"/>
        <color auto="1"/>
      </font>
    </odxf>
    <ndxf>
      <font>
        <sz val="10"/>
        <color auto="1"/>
      </font>
    </ndxf>
  </rcc>
  <rcc rId="17527" sId="3" odxf="1" dxf="1">
    <nc r="AA316">
      <v>2.8</v>
    </nc>
    <odxf>
      <font>
        <sz val="10"/>
        <color auto="1"/>
      </font>
    </odxf>
    <ndxf>
      <font>
        <sz val="10"/>
        <color auto="1"/>
      </font>
    </ndxf>
  </rcc>
  <rcc rId="17528" sId="3" odxf="1" dxf="1">
    <nc r="AB316">
      <v>3.2</v>
    </nc>
    <odxf>
      <font>
        <sz val="10"/>
        <color auto="1"/>
      </font>
    </odxf>
    <ndxf>
      <font>
        <sz val="10"/>
        <color auto="1"/>
      </font>
    </ndxf>
  </rcc>
  <rcc rId="17529" sId="3" odxf="1" dxf="1">
    <nc r="AC316">
      <v>31.9</v>
    </nc>
    <odxf>
      <font>
        <sz val="10"/>
        <color auto="1"/>
      </font>
    </odxf>
    <ndxf>
      <font>
        <sz val="10"/>
        <color auto="1"/>
      </font>
    </ndxf>
  </rcc>
  <rcc rId="17530" sId="3" odxf="1" dxf="1">
    <nc r="AD316">
      <v>15.9</v>
    </nc>
    <odxf>
      <font>
        <sz val="10"/>
        <color auto="1"/>
      </font>
    </odxf>
    <ndxf>
      <font>
        <sz val="10"/>
        <color auto="1"/>
      </font>
    </ndxf>
  </rcc>
  <rcc rId="17531" sId="3" odxf="1" dxf="1">
    <nc r="AE316">
      <v>8.4</v>
    </nc>
    <odxf>
      <font>
        <sz val="10"/>
        <color auto="1"/>
      </font>
    </odxf>
    <ndxf>
      <font>
        <sz val="10"/>
        <color auto="1"/>
      </font>
    </ndxf>
  </rcc>
  <rcc rId="17532" sId="3" odxf="1" dxf="1">
    <nc r="AF316">
      <v>12</v>
    </nc>
    <odxf>
      <font>
        <sz val="10"/>
        <color auto="1"/>
      </font>
    </odxf>
    <ndxf>
      <font>
        <sz val="10"/>
        <color auto="1"/>
      </font>
    </ndxf>
  </rcc>
  <rcc rId="17533" sId="3" odxf="1" dxf="1">
    <nc r="AG316">
      <v>11.7</v>
    </nc>
    <odxf>
      <font>
        <sz val="10"/>
        <color auto="1"/>
      </font>
    </odxf>
    <ndxf>
      <font>
        <sz val="10"/>
        <color auto="1"/>
      </font>
    </ndxf>
  </rcc>
  <rcc rId="17534" sId="3" odxf="1" dxf="1">
    <nc r="AH316">
      <v>11.3</v>
    </nc>
    <odxf>
      <font>
        <sz val="10"/>
        <color auto="1"/>
      </font>
    </odxf>
    <ndxf>
      <font>
        <sz val="10"/>
        <color auto="1"/>
      </font>
    </ndxf>
  </rcc>
  <rcc rId="17535" sId="3" odxf="1" dxf="1">
    <nc r="AI316">
      <v>10.6</v>
    </nc>
    <odxf>
      <font>
        <sz val="10"/>
        <color auto="1"/>
      </font>
    </odxf>
    <ndxf>
      <font>
        <sz val="10"/>
        <color auto="1"/>
      </font>
    </ndxf>
  </rcc>
  <rcc rId="17536" sId="3" odxf="1" dxf="1">
    <nc r="AJ316">
      <v>12.7</v>
    </nc>
    <odxf>
      <font>
        <sz val="10"/>
        <color auto="1"/>
      </font>
    </odxf>
    <ndxf>
      <font>
        <sz val="10"/>
        <color auto="1"/>
      </font>
    </ndxf>
  </rcc>
  <rcc rId="17537" sId="3" odxf="1" dxf="1">
    <nc r="AK316">
      <v>16.8</v>
    </nc>
    <odxf>
      <font>
        <sz val="10"/>
        <color auto="1"/>
      </font>
    </odxf>
    <ndxf>
      <font>
        <sz val="10"/>
        <color auto="1"/>
      </font>
    </ndxf>
  </rcc>
  <rcc rId="17538" sId="3" odxf="1" dxf="1">
    <nc r="AL316">
      <v>25.1</v>
    </nc>
    <odxf>
      <font>
        <sz val="10"/>
        <color auto="1"/>
      </font>
    </odxf>
    <ndxf>
      <font>
        <sz val="10"/>
        <color auto="1"/>
      </font>
    </ndxf>
  </rcc>
  <rcc rId="17539" sId="3" odxf="1" dxf="1">
    <nc r="AM316">
      <v>39.1</v>
    </nc>
    <odxf>
      <font>
        <sz val="10"/>
        <color auto="1"/>
      </font>
    </odxf>
    <ndxf>
      <font>
        <sz val="10"/>
        <color auto="1"/>
      </font>
    </ndxf>
  </rcc>
  <rcc rId="17540" sId="3" odxf="1" dxf="1">
    <nc r="AN316">
      <v>31.8</v>
    </nc>
    <odxf>
      <font>
        <sz val="10"/>
        <color auto="1"/>
      </font>
    </odxf>
    <ndxf>
      <font>
        <sz val="10"/>
        <color auto="1"/>
      </font>
    </ndxf>
  </rcc>
  <rcc rId="17541" sId="3" odxf="1" dxf="1">
    <nc r="AO316">
      <v>17.8</v>
    </nc>
    <odxf>
      <font>
        <sz val="10"/>
        <color auto="1"/>
      </font>
    </odxf>
    <ndxf>
      <font>
        <sz val="10"/>
        <color auto="1"/>
      </font>
    </ndxf>
  </rcc>
  <rcc rId="17542" sId="3" odxf="1" dxf="1">
    <nc r="AP316">
      <v>36.700000000000003</v>
    </nc>
    <odxf>
      <font>
        <sz val="10"/>
        <color auto="1"/>
      </font>
    </odxf>
    <ndxf>
      <font>
        <sz val="10"/>
        <color auto="1"/>
      </font>
    </ndxf>
  </rcc>
  <rcc rId="17543" sId="3" odxf="1" dxf="1">
    <nc r="AQ316">
      <v>36.299999999999997</v>
    </nc>
    <odxf>
      <font>
        <sz val="10"/>
        <color auto="1"/>
      </font>
    </odxf>
    <ndxf>
      <font>
        <sz val="10"/>
        <color auto="1"/>
      </font>
    </ndxf>
  </rcc>
  <rcc rId="17544" sId="3" odxf="1" dxf="1">
    <nc r="AR316">
      <v>31.7</v>
    </nc>
    <odxf>
      <font>
        <sz val="10"/>
        <color auto="1"/>
      </font>
    </odxf>
    <ndxf>
      <font>
        <sz val="10"/>
        <color auto="1"/>
      </font>
    </ndxf>
  </rcc>
  <rcc rId="17545" sId="3" odxf="1" dxf="1">
    <nc r="AS316">
      <v>29.2</v>
    </nc>
    <odxf>
      <font>
        <sz val="10"/>
        <color auto="1"/>
      </font>
    </odxf>
    <ndxf>
      <font>
        <sz val="10"/>
        <color auto="1"/>
      </font>
    </ndxf>
  </rcc>
  <rcc rId="17546" sId="3" odxf="1" dxf="1">
    <nc r="AT316">
      <v>28.5</v>
    </nc>
    <odxf>
      <font>
        <sz val="10"/>
        <color auto="1"/>
      </font>
    </odxf>
    <ndxf>
      <font>
        <sz val="10"/>
        <color auto="1"/>
      </font>
    </ndxf>
  </rcc>
  <rcc rId="17547" sId="3" odxf="1" dxf="1">
    <nc r="AU316">
      <v>29.7</v>
    </nc>
    <odxf>
      <font>
        <sz val="10"/>
        <color auto="1"/>
      </font>
    </odxf>
    <ndxf>
      <font>
        <sz val="10"/>
        <color auto="1"/>
      </font>
    </ndxf>
  </rcc>
  <rcc rId="17548" sId="3" odxf="1" dxf="1">
    <nc r="AV316">
      <v>33.700000000000003</v>
    </nc>
    <odxf>
      <font>
        <sz val="10"/>
        <color auto="1"/>
      </font>
    </odxf>
    <ndxf>
      <font>
        <sz val="10"/>
        <color auto="1"/>
      </font>
    </ndxf>
  </rcc>
  <rcc rId="17549" sId="3" odxf="1" dxf="1">
    <nc r="AW316">
      <v>21.1</v>
    </nc>
    <odxf>
      <font>
        <sz val="10"/>
        <color auto="1"/>
      </font>
    </odxf>
    <ndxf>
      <font>
        <sz val="10"/>
        <color auto="1"/>
      </font>
    </ndxf>
  </rcc>
  <rcc rId="17550" sId="3" odxf="1" dxf="1">
    <nc r="AX316">
      <v>16.8</v>
    </nc>
    <odxf>
      <font>
        <sz val="10"/>
        <color auto="1"/>
      </font>
    </odxf>
    <ndxf>
      <font>
        <sz val="10"/>
        <color auto="1"/>
      </font>
    </ndxf>
  </rcc>
  <rcc rId="17551" sId="3" odxf="1" dxf="1">
    <nc r="AY316">
      <v>10.7</v>
    </nc>
    <odxf>
      <font>
        <sz val="10"/>
        <color auto="1"/>
      </font>
    </odxf>
    <ndxf>
      <font>
        <sz val="10"/>
        <color auto="1"/>
      </font>
    </ndxf>
  </rcc>
  <rcc rId="17552" sId="3" odxf="1" dxf="1">
    <nc r="AZ316">
      <v>9.4</v>
    </nc>
    <odxf>
      <font>
        <sz val="10"/>
        <color auto="1"/>
      </font>
    </odxf>
    <ndxf>
      <font>
        <sz val="10"/>
        <color auto="1"/>
      </font>
    </ndxf>
  </rcc>
  <rcc rId="17553" sId="3" odxf="1" dxf="1">
    <nc r="BA3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554" sId="3" odxf="1" dxf="1">
    <nc r="BB316">
      <v>7.7</v>
    </nc>
    <odxf>
      <font>
        <sz val="10"/>
        <color auto="1"/>
      </font>
    </odxf>
    <ndxf>
      <font>
        <sz val="10"/>
        <color auto="1"/>
      </font>
    </ndxf>
  </rcc>
  <rcc rId="17555" sId="3" odxf="1" dxf="1">
    <nc r="BC3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556" sId="3" odxf="1" dxf="1">
    <nc r="BD316">
      <v>14.4</v>
    </nc>
    <odxf>
      <font>
        <sz val="10"/>
        <color auto="1"/>
      </font>
    </odxf>
    <ndxf>
      <font>
        <sz val="10"/>
        <color auto="1"/>
      </font>
    </ndxf>
  </rcc>
  <rcc rId="17557" sId="3" odxf="1" dxf="1">
    <nc r="BE31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558" sId="3" odxf="1" dxf="1">
    <nc r="BF316">
      <v>18.100000000000001</v>
    </nc>
    <odxf>
      <font>
        <sz val="10"/>
        <color auto="1"/>
      </font>
    </odxf>
    <ndxf>
      <font>
        <sz val="10"/>
        <color auto="1"/>
      </font>
    </ndxf>
  </rcc>
  <rcc rId="17559" sId="3" odxf="1" dxf="1">
    <nc r="BG316">
      <v>42</v>
    </nc>
    <odxf>
      <font>
        <sz val="10"/>
        <color auto="1"/>
      </font>
    </odxf>
    <ndxf>
      <font>
        <sz val="10"/>
        <color auto="1"/>
      </font>
    </ndxf>
  </rcc>
  <rcc rId="17560" sId="3" odxf="1" dxf="1">
    <nc r="BH316">
      <v>2.2999999999999998</v>
    </nc>
    <odxf>
      <font>
        <sz val="10"/>
        <color auto="1"/>
      </font>
    </odxf>
    <ndxf>
      <font>
        <sz val="10"/>
        <color auto="1"/>
      </font>
    </ndxf>
  </rcc>
  <rfmt sheetId="3" sqref="A316:XFD316" start="0" length="0">
    <dxf>
      <alignment vertical="center" wrapText="1"/>
    </dxf>
  </rfmt>
  <rfmt sheetId="3" sqref="A317" start="0" length="0">
    <dxf>
      <font>
        <sz val="10"/>
        <color auto="1"/>
      </font>
    </dxf>
  </rfmt>
  <rfmt sheetId="3" sqref="B317" start="0" length="0">
    <dxf>
      <font>
        <sz val="10"/>
        <color auto="1"/>
      </font>
    </dxf>
  </rfmt>
  <rfmt sheetId="3" sqref="C317" start="0" length="0">
    <dxf>
      <font>
        <sz val="10"/>
        <color auto="1"/>
      </font>
    </dxf>
  </rfmt>
  <rfmt sheetId="3" sqref="D317" start="0" length="0">
    <dxf>
      <font>
        <sz val="10"/>
        <color auto="1"/>
      </font>
    </dxf>
  </rfmt>
  <rcc rId="17561" sId="3" odxf="1" dxf="1">
    <oc r="E317" t="inlineStr">
      <is>
        <t>NMĐG HÒA BÌNH 1-GĐ2</t>
      </is>
    </oc>
    <nc r="E317" t="inlineStr">
      <is>
        <t>NMĐG HÒA BÌNH 1-GĐ1</t>
      </is>
    </nc>
    <odxf>
      <font>
        <sz val="10"/>
        <color auto="1"/>
      </font>
    </odxf>
    <ndxf>
      <font>
        <sz val="10"/>
        <color auto="1"/>
      </font>
    </ndxf>
  </rcc>
  <rfmt sheetId="3" sqref="F317" start="0" length="0">
    <dxf>
      <font>
        <sz val="10"/>
        <color auto="1"/>
      </font>
    </dxf>
  </rfmt>
  <rcc rId="17562" sId="3" odxf="1" dxf="1">
    <nc r="G31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563" sId="3" odxf="1" dxf="1">
    <nc r="H317">
      <v>433.1</v>
    </nc>
    <odxf>
      <font>
        <sz val="10"/>
        <color auto="1"/>
      </font>
    </odxf>
    <ndxf>
      <font>
        <sz val="10"/>
        <color auto="1"/>
      </font>
    </ndxf>
  </rcc>
  <rfmt sheetId="3" sqref="I317" start="0" length="0">
    <dxf>
      <font>
        <sz val="10"/>
        <color auto="1"/>
      </font>
    </dxf>
  </rfmt>
  <rcc rId="17564" sId="3" odxf="1" dxf="1">
    <nc r="J317">
      <v>1.4</v>
    </nc>
    <odxf>
      <font>
        <sz val="10"/>
        <color auto="1"/>
      </font>
    </odxf>
    <ndxf>
      <font>
        <sz val="10"/>
        <color auto="1"/>
      </font>
    </ndxf>
  </rcc>
  <rcc rId="17565" sId="3" odxf="1" dxf="1">
    <nc r="K317">
      <v>2</v>
    </nc>
    <odxf>
      <font>
        <sz val="10"/>
        <color auto="1"/>
      </font>
    </odxf>
    <ndxf>
      <font>
        <sz val="10"/>
        <color auto="1"/>
      </font>
    </ndxf>
  </rcc>
  <rcc rId="17566" sId="3" odxf="1" dxf="1">
    <nc r="L317">
      <v>1.7</v>
    </nc>
    <odxf>
      <font>
        <sz val="10"/>
        <color auto="1"/>
      </font>
    </odxf>
    <ndxf>
      <font>
        <sz val="10"/>
        <color auto="1"/>
      </font>
    </ndxf>
  </rcc>
  <rcc rId="17567" sId="3" odxf="1" dxf="1">
    <nc r="M317">
      <v>1.8</v>
    </nc>
    <odxf>
      <font>
        <sz val="10"/>
        <color auto="1"/>
      </font>
    </odxf>
    <ndxf>
      <font>
        <sz val="10"/>
        <color auto="1"/>
      </font>
    </ndxf>
  </rcc>
  <rcc rId="17568" sId="3" odxf="1" dxf="1">
    <nc r="N317">
      <v>2.8</v>
    </nc>
    <odxf>
      <font>
        <sz val="10"/>
        <color auto="1"/>
      </font>
    </odxf>
    <ndxf>
      <font>
        <sz val="10"/>
        <color auto="1"/>
      </font>
    </ndxf>
  </rcc>
  <rcc rId="17569" sId="3" odxf="1" dxf="1">
    <nc r="O317">
      <v>2.9</v>
    </nc>
    <odxf>
      <font>
        <sz val="10"/>
        <color auto="1"/>
      </font>
    </odxf>
    <ndxf>
      <font>
        <sz val="10"/>
        <color auto="1"/>
      </font>
    </ndxf>
  </rcc>
  <rcc rId="17570" sId="3" odxf="1" dxf="1">
    <nc r="P317">
      <v>2.7</v>
    </nc>
    <odxf>
      <font>
        <sz val="10"/>
        <color auto="1"/>
      </font>
    </odxf>
    <ndxf>
      <font>
        <sz val="10"/>
        <color auto="1"/>
      </font>
    </ndxf>
  </rcc>
  <rcc rId="17571" sId="3" odxf="1" dxf="1">
    <nc r="Q317">
      <v>1</v>
    </nc>
    <odxf>
      <font>
        <sz val="10"/>
        <color auto="1"/>
      </font>
    </odxf>
    <ndxf>
      <font>
        <sz val="10"/>
        <color auto="1"/>
      </font>
    </ndxf>
  </rcc>
  <rcc rId="17572" sId="3" odxf="1" dxf="1">
    <nc r="R317">
      <v>1.5</v>
    </nc>
    <odxf>
      <font>
        <sz val="10"/>
        <color auto="1"/>
      </font>
    </odxf>
    <ndxf>
      <font>
        <sz val="10"/>
        <color auto="1"/>
      </font>
    </ndxf>
  </rcc>
  <rcc rId="17573" sId="3" odxf="1" dxf="1">
    <nc r="S317">
      <v>2</v>
    </nc>
    <odxf>
      <font>
        <sz val="10"/>
        <color auto="1"/>
      </font>
    </odxf>
    <ndxf>
      <font>
        <sz val="10"/>
        <color auto="1"/>
      </font>
    </ndxf>
  </rcc>
  <rcc rId="17574" sId="3" odxf="1" dxf="1">
    <nc r="T317">
      <v>2.2000000000000002</v>
    </nc>
    <odxf>
      <font>
        <sz val="10"/>
        <color auto="1"/>
      </font>
    </odxf>
    <ndxf>
      <font>
        <sz val="10"/>
        <color auto="1"/>
      </font>
    </ndxf>
  </rcc>
  <rcc rId="17575" sId="3" odxf="1" dxf="1">
    <nc r="U317">
      <v>1</v>
    </nc>
    <odxf>
      <font>
        <sz val="10"/>
        <color auto="1"/>
      </font>
    </odxf>
    <ndxf>
      <font>
        <sz val="10"/>
        <color auto="1"/>
      </font>
    </ndxf>
  </rcc>
  <rcc rId="17576" sId="3" odxf="1" dxf="1">
    <nc r="V317">
      <v>2.8</v>
    </nc>
    <odxf>
      <font>
        <sz val="10"/>
        <color auto="1"/>
      </font>
    </odxf>
    <ndxf>
      <font>
        <sz val="10"/>
        <color auto="1"/>
      </font>
    </ndxf>
  </rcc>
  <rcc rId="17577" sId="3" odxf="1" dxf="1">
    <nc r="W317">
      <v>2.6</v>
    </nc>
    <odxf>
      <font>
        <sz val="10"/>
        <color auto="1"/>
      </font>
    </odxf>
    <ndxf>
      <font>
        <sz val="10"/>
        <color auto="1"/>
      </font>
    </ndxf>
  </rcc>
  <rcc rId="17578" sId="3" odxf="1" dxf="1">
    <nc r="X317">
      <v>0</v>
    </nc>
    <odxf>
      <font>
        <sz val="10"/>
        <color auto="1"/>
      </font>
    </odxf>
    <ndxf>
      <font>
        <sz val="10"/>
        <color auto="1"/>
      </font>
    </ndxf>
  </rcc>
  <rcc rId="17579" sId="3" odxf="1" dxf="1">
    <nc r="Y317">
      <v>0</v>
    </nc>
    <odxf>
      <font>
        <sz val="10"/>
        <color auto="1"/>
      </font>
    </odxf>
    <ndxf>
      <font>
        <sz val="10"/>
        <color auto="1"/>
      </font>
    </ndxf>
  </rcc>
  <rcc rId="17580" sId="3" odxf="1" dxf="1">
    <nc r="Z317">
      <v>0</v>
    </nc>
    <odxf>
      <font>
        <sz val="10"/>
        <color auto="1"/>
      </font>
    </odxf>
    <ndxf>
      <font>
        <sz val="10"/>
        <color auto="1"/>
      </font>
    </ndxf>
  </rcc>
  <rcc rId="17581" sId="3" odxf="1" dxf="1">
    <nc r="AA317">
      <v>0</v>
    </nc>
    <odxf>
      <font>
        <sz val="10"/>
        <color auto="1"/>
      </font>
    </odxf>
    <ndxf>
      <font>
        <sz val="10"/>
        <color auto="1"/>
      </font>
    </ndxf>
  </rcc>
  <rcc rId="17582" sId="3" odxf="1" dxf="1">
    <nc r="AB317">
      <v>0</v>
    </nc>
    <odxf>
      <font>
        <sz val="10"/>
        <color auto="1"/>
      </font>
    </odxf>
    <ndxf>
      <font>
        <sz val="10"/>
        <color auto="1"/>
      </font>
    </ndxf>
  </rcc>
  <rcc rId="17583" sId="3" odxf="1" dxf="1">
    <nc r="AC317">
      <v>4.8</v>
    </nc>
    <odxf>
      <font>
        <sz val="10"/>
        <color auto="1"/>
      </font>
    </odxf>
    <ndxf>
      <font>
        <sz val="10"/>
        <color auto="1"/>
      </font>
    </ndxf>
  </rcc>
  <rcc rId="17584" sId="3" odxf="1" dxf="1">
    <nc r="AD317">
      <v>2.6</v>
    </nc>
    <odxf>
      <font>
        <sz val="10"/>
        <color auto="1"/>
      </font>
    </odxf>
    <ndxf>
      <font>
        <sz val="10"/>
        <color auto="1"/>
      </font>
    </ndxf>
  </rcc>
  <rcc rId="17585" sId="3" odxf="1" dxf="1">
    <nc r="AE317">
      <v>0</v>
    </nc>
    <odxf>
      <font>
        <sz val="10"/>
        <color auto="1"/>
      </font>
    </odxf>
    <ndxf>
      <font>
        <sz val="10"/>
        <color auto="1"/>
      </font>
    </ndxf>
  </rcc>
  <rcc rId="17586" sId="3" odxf="1" dxf="1">
    <nc r="AF317">
      <v>1</v>
    </nc>
    <odxf>
      <font>
        <sz val="10"/>
        <color auto="1"/>
      </font>
    </odxf>
    <ndxf>
      <font>
        <sz val="10"/>
        <color auto="1"/>
      </font>
    </ndxf>
  </rcc>
  <rcc rId="17587" sId="3" odxf="1" dxf="1">
    <nc r="AG317">
      <v>1</v>
    </nc>
    <odxf>
      <font>
        <sz val="10"/>
        <color auto="1"/>
      </font>
    </odxf>
    <ndxf>
      <font>
        <sz val="10"/>
        <color auto="1"/>
      </font>
    </ndxf>
  </rcc>
  <rcc rId="17588" sId="3" odxf="1" dxf="1">
    <nc r="AH317">
      <v>1</v>
    </nc>
    <odxf>
      <font>
        <sz val="10"/>
        <color auto="1"/>
      </font>
    </odxf>
    <ndxf>
      <font>
        <sz val="10"/>
        <color auto="1"/>
      </font>
    </ndxf>
  </rcc>
  <rcc rId="17589" sId="3" odxf="1" dxf="1">
    <nc r="AI317">
      <v>1</v>
    </nc>
    <odxf>
      <font>
        <sz val="10"/>
        <color auto="1"/>
      </font>
    </odxf>
    <ndxf>
      <font>
        <sz val="10"/>
        <color auto="1"/>
      </font>
    </ndxf>
  </rcc>
  <rcc rId="17590" sId="3" odxf="1" dxf="1">
    <nc r="AJ317">
      <v>0.4</v>
    </nc>
    <odxf>
      <font>
        <sz val="10"/>
        <color auto="1"/>
      </font>
    </odxf>
    <ndxf>
      <font>
        <sz val="10"/>
        <color auto="1"/>
      </font>
    </ndxf>
  </rcc>
  <rcc rId="17591" sId="3" odxf="1" dxf="1">
    <nc r="AK317">
      <v>0.7</v>
    </nc>
    <odxf>
      <font>
        <sz val="10"/>
        <color auto="1"/>
      </font>
    </odxf>
    <ndxf>
      <font>
        <sz val="10"/>
        <color auto="1"/>
      </font>
    </ndxf>
  </rcc>
  <rcc rId="17592" sId="3" odxf="1" dxf="1">
    <nc r="AL317">
      <v>1.5</v>
    </nc>
    <odxf>
      <font>
        <sz val="10"/>
        <color auto="1"/>
      </font>
    </odxf>
    <ndxf>
      <font>
        <sz val="10"/>
        <color auto="1"/>
      </font>
    </ndxf>
  </rcc>
  <rcc rId="17593" sId="3" odxf="1" dxf="1">
    <nc r="AM317">
      <v>4.2</v>
    </nc>
    <odxf>
      <font>
        <sz val="10"/>
        <color auto="1"/>
      </font>
    </odxf>
    <ndxf>
      <font>
        <sz val="10"/>
        <color auto="1"/>
      </font>
    </ndxf>
  </rcc>
  <rcc rId="17594" sId="3" odxf="1" dxf="1">
    <nc r="AN317">
      <v>2.4</v>
    </nc>
    <odxf>
      <font>
        <sz val="10"/>
        <color auto="1"/>
      </font>
    </odxf>
    <ndxf>
      <font>
        <sz val="10"/>
        <color auto="1"/>
      </font>
    </ndxf>
  </rcc>
  <rcc rId="17595" sId="3" odxf="1" dxf="1">
    <nc r="AO317">
      <v>0.4</v>
    </nc>
    <odxf>
      <font>
        <sz val="10"/>
        <color auto="1"/>
      </font>
    </odxf>
    <ndxf>
      <font>
        <sz val="10"/>
        <color auto="1"/>
      </font>
    </ndxf>
  </rcc>
  <rcc rId="17596" sId="3" odxf="1" dxf="1">
    <nc r="AP317">
      <v>4.0999999999999996</v>
    </nc>
    <odxf>
      <font>
        <sz val="10"/>
        <color auto="1"/>
      </font>
    </odxf>
    <ndxf>
      <font>
        <sz val="10"/>
        <color auto="1"/>
      </font>
    </ndxf>
  </rcc>
  <rcc rId="17597" sId="3" odxf="1" dxf="1">
    <nc r="AQ317">
      <v>5.0999999999999996</v>
    </nc>
    <odxf>
      <font>
        <sz val="10"/>
        <color auto="1"/>
      </font>
    </odxf>
    <ndxf>
      <font>
        <sz val="10"/>
        <color auto="1"/>
      </font>
    </ndxf>
  </rcc>
  <rcc rId="17598" sId="3" odxf="1" dxf="1">
    <nc r="AR317">
      <v>3.1</v>
    </nc>
    <odxf>
      <font>
        <sz val="10"/>
        <color auto="1"/>
      </font>
    </odxf>
    <ndxf>
      <font>
        <sz val="10"/>
        <color auto="1"/>
      </font>
    </ndxf>
  </rcc>
  <rcc rId="17599" sId="3" odxf="1" dxf="1">
    <nc r="AS317">
      <v>4.3</v>
    </nc>
    <odxf>
      <font>
        <sz val="10"/>
        <color auto="1"/>
      </font>
    </odxf>
    <ndxf>
      <font>
        <sz val="10"/>
        <color auto="1"/>
      </font>
    </ndxf>
  </rcc>
  <rcc rId="17600" sId="3" odxf="1" dxf="1">
    <nc r="AT317">
      <v>3.5</v>
    </nc>
    <odxf>
      <font>
        <sz val="10"/>
        <color auto="1"/>
      </font>
    </odxf>
    <ndxf>
      <font>
        <sz val="10"/>
        <color auto="1"/>
      </font>
    </ndxf>
  </rcc>
  <rcc rId="17601" sId="3" odxf="1" dxf="1">
    <nc r="AU317">
      <v>4.3</v>
    </nc>
    <odxf>
      <font>
        <sz val="10"/>
        <color auto="1"/>
      </font>
    </odxf>
    <ndxf>
      <font>
        <sz val="10"/>
        <color auto="1"/>
      </font>
    </ndxf>
  </rcc>
  <rcc rId="17602" sId="3" odxf="1" dxf="1">
    <nc r="AV317">
      <v>4.7</v>
    </nc>
    <odxf>
      <font>
        <sz val="10"/>
        <color auto="1"/>
      </font>
    </odxf>
    <ndxf>
      <font>
        <sz val="10"/>
        <color auto="1"/>
      </font>
    </ndxf>
  </rcc>
  <rcc rId="17603" sId="3" odxf="1" dxf="1">
    <nc r="AW317">
      <v>2.9</v>
    </nc>
    <odxf>
      <font>
        <sz val="10"/>
        <color auto="1"/>
      </font>
    </odxf>
    <ndxf>
      <font>
        <sz val="10"/>
        <color auto="1"/>
      </font>
    </ndxf>
  </rcc>
  <rcc rId="17604" sId="3" odxf="1" dxf="1">
    <nc r="AX317">
      <v>1.9</v>
    </nc>
    <odxf>
      <font>
        <sz val="10"/>
        <color auto="1"/>
      </font>
    </odxf>
    <ndxf>
      <font>
        <sz val="10"/>
        <color auto="1"/>
      </font>
    </ndxf>
  </rcc>
  <rcc rId="17605" sId="3" odxf="1" dxf="1">
    <nc r="AY317">
      <v>1.6</v>
    </nc>
    <odxf>
      <font>
        <sz val="10"/>
        <color auto="1"/>
      </font>
    </odxf>
    <ndxf>
      <font>
        <sz val="10"/>
        <color auto="1"/>
      </font>
    </ndxf>
  </rcc>
  <rcc rId="17606" sId="3" odxf="1" dxf="1">
    <nc r="AZ317">
      <v>1.8</v>
    </nc>
    <odxf>
      <font>
        <sz val="10"/>
        <color auto="1"/>
      </font>
    </odxf>
    <ndxf>
      <font>
        <sz val="10"/>
        <color auto="1"/>
      </font>
    </ndxf>
  </rcc>
  <rcc rId="17607" sId="3" odxf="1" dxf="1">
    <nc r="BA3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608" sId="3" odxf="1" dxf="1">
    <nc r="BB317">
      <v>0</v>
    </nc>
    <odxf>
      <font>
        <sz val="10"/>
        <color auto="1"/>
      </font>
    </odxf>
    <ndxf>
      <font>
        <sz val="10"/>
        <color auto="1"/>
      </font>
    </ndxf>
  </rcc>
  <rcc rId="17609" sId="3" odxf="1" dxf="1">
    <nc r="BC3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610" sId="3" odxf="1" dxf="1">
    <nc r="BD317">
      <v>1.7</v>
    </nc>
    <odxf>
      <font>
        <sz val="10"/>
        <color auto="1"/>
      </font>
    </odxf>
    <ndxf>
      <font>
        <sz val="10"/>
        <color auto="1"/>
      </font>
    </ndxf>
  </rcc>
  <rcc rId="17611" sId="3" odxf="1" dxf="1">
    <nc r="BE31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612" sId="3" odxf="1" dxf="1">
    <nc r="BF317">
      <v>18.100000000000001</v>
    </nc>
    <odxf>
      <font>
        <sz val="10"/>
        <color auto="1"/>
      </font>
    </odxf>
    <ndxf>
      <font>
        <sz val="10"/>
        <color auto="1"/>
      </font>
    </ndxf>
  </rcc>
  <rcc rId="17613" sId="3" odxf="1" dxf="1">
    <nc r="BG317">
      <v>42</v>
    </nc>
    <odxf>
      <font>
        <sz val="10"/>
        <color auto="1"/>
      </font>
    </odxf>
    <ndxf>
      <font>
        <sz val="10"/>
        <color auto="1"/>
      </font>
    </ndxf>
  </rcc>
  <rcc rId="17614" sId="3" odxf="1" dxf="1">
    <nc r="BH317">
      <v>2.2999999999999998</v>
    </nc>
    <odxf>
      <font>
        <sz val="10"/>
        <color auto="1"/>
      </font>
    </odxf>
    <ndxf>
      <font>
        <sz val="10"/>
        <color auto="1"/>
      </font>
    </ndxf>
  </rcc>
  <rfmt sheetId="3" sqref="A317:XFD317" start="0" length="0">
    <dxf>
      <alignment vertical="center" wrapText="1"/>
    </dxf>
  </rfmt>
  <rfmt sheetId="3" sqref="A318" start="0" length="0">
    <dxf>
      <font>
        <sz val="10"/>
        <color auto="1"/>
      </font>
    </dxf>
  </rfmt>
  <rcc rId="17615" sId="3" odxf="1" dxf="1">
    <oc r="B318" t="inlineStr">
      <is>
        <t>Ninh Thuận</t>
      </is>
    </oc>
    <nc r="B318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18" start="0" length="0">
    <dxf>
      <font>
        <sz val="10"/>
        <color auto="1"/>
      </font>
    </dxf>
  </rfmt>
  <rfmt sheetId="3" sqref="D318" start="0" length="0">
    <dxf>
      <font>
        <sz val="10"/>
        <color auto="1"/>
      </font>
    </dxf>
  </rfmt>
  <rcc rId="17616" sId="3" odxf="1" dxf="1">
    <oc r="E318" t="inlineStr">
      <is>
        <t>NMĐG HANBARAM LÔ SỐ 2</t>
      </is>
    </oc>
    <nc r="E318" t="inlineStr">
      <is>
        <t>NMĐG HÒA BÌNH 1-GĐ2</t>
      </is>
    </nc>
    <odxf>
      <font>
        <sz val="10"/>
        <color auto="1"/>
      </font>
    </odxf>
    <ndxf>
      <font>
        <sz val="10"/>
        <color auto="1"/>
      </font>
    </ndxf>
  </rcc>
  <rfmt sheetId="3" sqref="F318" start="0" length="0">
    <dxf>
      <font>
        <sz val="10"/>
        <color auto="1"/>
      </font>
    </dxf>
  </rfmt>
  <rcc rId="17617" sId="3" odxf="1" dxf="1">
    <nc r="G31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618" sId="3" odxf="1" dxf="1">
    <nc r="H318">
      <v>423.3</v>
    </nc>
    <odxf>
      <font>
        <sz val="10"/>
        <color auto="1"/>
      </font>
    </odxf>
    <ndxf>
      <font>
        <sz val="10"/>
        <color auto="1"/>
      </font>
    </ndxf>
  </rcc>
  <rfmt sheetId="3" sqref="I318" start="0" length="0">
    <dxf>
      <font>
        <sz val="10"/>
        <color auto="1"/>
      </font>
    </dxf>
  </rfmt>
  <rcc rId="17619" sId="3" odxf="1" dxf="1">
    <nc r="J318">
      <v>19</v>
    </nc>
    <odxf>
      <font>
        <sz val="10"/>
        <color auto="1"/>
      </font>
    </odxf>
    <ndxf>
      <font>
        <sz val="10"/>
        <color auto="1"/>
      </font>
    </ndxf>
  </rcc>
  <rcc rId="17620" sId="3" odxf="1" dxf="1">
    <nc r="K318">
      <v>22</v>
    </nc>
    <odxf>
      <font>
        <sz val="10"/>
        <color auto="1"/>
      </font>
    </odxf>
    <ndxf>
      <font>
        <sz val="10"/>
        <color auto="1"/>
      </font>
    </ndxf>
  </rcc>
  <rcc rId="17621" sId="3" odxf="1" dxf="1">
    <nc r="L318">
      <v>16.7</v>
    </nc>
    <odxf>
      <font>
        <sz val="10"/>
        <color auto="1"/>
      </font>
    </odxf>
    <ndxf>
      <font>
        <sz val="10"/>
        <color auto="1"/>
      </font>
    </ndxf>
  </rcc>
  <rcc rId="17622" sId="3" odxf="1" dxf="1">
    <nc r="M318">
      <v>16.899999999999999</v>
    </nc>
    <odxf>
      <font>
        <sz val="10"/>
        <color auto="1"/>
      </font>
    </odxf>
    <ndxf>
      <font>
        <sz val="10"/>
        <color auto="1"/>
      </font>
    </ndxf>
  </rcc>
  <rcc rId="17623" sId="3" odxf="1" dxf="1">
    <nc r="N318">
      <v>18.5</v>
    </nc>
    <odxf>
      <font>
        <sz val="10"/>
        <color auto="1"/>
      </font>
    </odxf>
    <ndxf>
      <font>
        <sz val="10"/>
        <color auto="1"/>
      </font>
    </ndxf>
  </rcc>
  <rcc rId="17624" sId="3" odxf="1" dxf="1">
    <nc r="O318">
      <v>17.8</v>
    </nc>
    <odxf>
      <font>
        <sz val="10"/>
        <color auto="1"/>
      </font>
    </odxf>
    <ndxf>
      <font>
        <sz val="10"/>
        <color auto="1"/>
      </font>
    </ndxf>
  </rcc>
  <rcc rId="17625" sId="3" odxf="1" dxf="1">
    <nc r="P318">
      <v>17.100000000000001</v>
    </nc>
    <odxf>
      <font>
        <sz val="10"/>
        <color auto="1"/>
      </font>
    </odxf>
    <ndxf>
      <font>
        <sz val="10"/>
        <color auto="1"/>
      </font>
    </ndxf>
  </rcc>
  <rcc rId="17626" sId="3" odxf="1" dxf="1">
    <nc r="Q318">
      <v>13.6</v>
    </nc>
    <odxf>
      <font>
        <sz val="10"/>
        <color auto="1"/>
      </font>
    </odxf>
    <ndxf>
      <font>
        <sz val="10"/>
        <color auto="1"/>
      </font>
    </ndxf>
  </rcc>
  <rcc rId="17627" sId="3" odxf="1" dxf="1">
    <nc r="R318">
      <v>15.4</v>
    </nc>
    <odxf>
      <font>
        <sz val="10"/>
        <color auto="1"/>
      </font>
    </odxf>
    <ndxf>
      <font>
        <sz val="10"/>
        <color auto="1"/>
      </font>
    </ndxf>
  </rcc>
  <rcc rId="17628" sId="3" odxf="1" dxf="1">
    <nc r="S318">
      <v>11.3</v>
    </nc>
    <odxf>
      <font>
        <sz val="10"/>
        <color auto="1"/>
      </font>
    </odxf>
    <ndxf>
      <font>
        <sz val="10"/>
        <color auto="1"/>
      </font>
    </ndxf>
  </rcc>
  <rcc rId="17629" sId="3" odxf="1" dxf="1">
    <nc r="T318">
      <v>10.3</v>
    </nc>
    <odxf>
      <font>
        <sz val="10"/>
        <color auto="1"/>
      </font>
    </odxf>
    <ndxf>
      <font>
        <sz val="10"/>
        <color auto="1"/>
      </font>
    </ndxf>
  </rcc>
  <rcc rId="17630" sId="3" odxf="1" dxf="1">
    <nc r="U318">
      <v>12.7</v>
    </nc>
    <odxf>
      <font>
        <sz val="10"/>
        <color auto="1"/>
      </font>
    </odxf>
    <ndxf>
      <font>
        <sz val="10"/>
        <color auto="1"/>
      </font>
    </ndxf>
  </rcc>
  <rcc rId="17631" sId="3" odxf="1" dxf="1">
    <nc r="V318">
      <v>15.9</v>
    </nc>
    <odxf>
      <font>
        <sz val="10"/>
        <color auto="1"/>
      </font>
    </odxf>
    <ndxf>
      <font>
        <sz val="10"/>
        <color auto="1"/>
      </font>
    </ndxf>
  </rcc>
  <rcc rId="17632" sId="3" odxf="1" dxf="1">
    <nc r="W318">
      <v>15</v>
    </nc>
    <odxf>
      <font>
        <sz val="10"/>
        <color auto="1"/>
      </font>
    </odxf>
    <ndxf>
      <font>
        <sz val="10"/>
        <color auto="1"/>
      </font>
    </ndxf>
  </rcc>
  <rcc rId="17633" sId="3" odxf="1" dxf="1">
    <nc r="X318">
      <v>9.4</v>
    </nc>
    <odxf>
      <font>
        <sz val="10"/>
        <color auto="1"/>
      </font>
    </odxf>
    <ndxf>
      <font>
        <sz val="10"/>
        <color auto="1"/>
      </font>
    </ndxf>
  </rcc>
  <rcc rId="17634" sId="3" odxf="1" dxf="1">
    <nc r="Y318">
      <v>4.5999999999999996</v>
    </nc>
    <odxf>
      <font>
        <sz val="10"/>
        <color auto="1"/>
      </font>
    </odxf>
    <ndxf>
      <font>
        <sz val="10"/>
        <color auto="1"/>
      </font>
    </ndxf>
  </rcc>
  <rcc rId="17635" sId="3" odxf="1" dxf="1">
    <nc r="Z318">
      <v>4.3</v>
    </nc>
    <odxf>
      <font>
        <sz val="10"/>
        <color auto="1"/>
      </font>
    </odxf>
    <ndxf>
      <font>
        <sz val="10"/>
        <color auto="1"/>
      </font>
    </ndxf>
  </rcc>
  <rcc rId="17636" sId="3" odxf="1" dxf="1">
    <nc r="AA318">
      <v>3.9</v>
    </nc>
    <odxf>
      <font>
        <sz val="10"/>
        <color auto="1"/>
      </font>
    </odxf>
    <ndxf>
      <font>
        <sz val="10"/>
        <color auto="1"/>
      </font>
    </ndxf>
  </rcc>
  <rcc rId="17637" sId="3" odxf="1" dxf="1">
    <nc r="AB318">
      <v>3.7</v>
    </nc>
    <odxf>
      <font>
        <sz val="10"/>
        <color auto="1"/>
      </font>
    </odxf>
    <ndxf>
      <font>
        <sz val="10"/>
        <color auto="1"/>
      </font>
    </ndxf>
  </rcc>
  <rcc rId="17638" sId="3" odxf="1" dxf="1">
    <nc r="AC318">
      <v>34.1</v>
    </nc>
    <odxf>
      <font>
        <sz val="10"/>
        <color auto="1"/>
      </font>
    </odxf>
    <ndxf>
      <font>
        <sz val="10"/>
        <color auto="1"/>
      </font>
    </ndxf>
  </rcc>
  <rcc rId="17639" sId="3" odxf="1" dxf="1">
    <nc r="AD318">
      <v>12.2</v>
    </nc>
    <odxf>
      <font>
        <sz val="10"/>
        <color auto="1"/>
      </font>
    </odxf>
    <ndxf>
      <font>
        <sz val="10"/>
        <color auto="1"/>
      </font>
    </ndxf>
  </rcc>
  <rcc rId="17640" sId="3" odxf="1" dxf="1">
    <nc r="AE318">
      <v>0</v>
    </nc>
    <odxf>
      <font>
        <sz val="10"/>
        <color auto="1"/>
      </font>
    </odxf>
    <ndxf>
      <font>
        <sz val="10"/>
        <color auto="1"/>
      </font>
    </ndxf>
  </rcc>
  <rcc rId="17641" sId="3" odxf="1" dxf="1">
    <nc r="AF318">
      <v>0</v>
    </nc>
    <odxf>
      <font>
        <sz val="10"/>
        <color auto="1"/>
      </font>
    </odxf>
    <ndxf>
      <font>
        <sz val="10"/>
        <color auto="1"/>
      </font>
    </ndxf>
  </rcc>
  <rcc rId="17642" sId="3" odxf="1" dxf="1">
    <nc r="AG318">
      <v>0</v>
    </nc>
    <odxf>
      <font>
        <sz val="10"/>
        <color auto="1"/>
      </font>
    </odxf>
    <ndxf>
      <font>
        <sz val="10"/>
        <color auto="1"/>
      </font>
    </ndxf>
  </rcc>
  <rcc rId="17643" sId="3" odxf="1" dxf="1">
    <nc r="AH318">
      <v>0</v>
    </nc>
    <odxf>
      <font>
        <sz val="10"/>
        <color auto="1"/>
      </font>
    </odxf>
    <ndxf>
      <font>
        <sz val="10"/>
        <color auto="1"/>
      </font>
    </ndxf>
  </rcc>
  <rcc rId="17644" sId="3" odxf="1" dxf="1">
    <nc r="AI318">
      <v>0</v>
    </nc>
    <odxf>
      <font>
        <sz val="10"/>
        <color auto="1"/>
      </font>
    </odxf>
    <ndxf>
      <font>
        <sz val="10"/>
        <color auto="1"/>
      </font>
    </ndxf>
  </rcc>
  <rcc rId="17645" sId="3" odxf="1" dxf="1">
    <nc r="AJ318">
      <v>16.8</v>
    </nc>
    <odxf>
      <font>
        <sz val="10"/>
        <color auto="1"/>
      </font>
    </odxf>
    <ndxf>
      <font>
        <sz val="10"/>
        <color auto="1"/>
      </font>
    </ndxf>
  </rcc>
  <rcc rId="17646" sId="3" odxf="1" dxf="1">
    <nc r="AK318">
      <v>18.399999999999999</v>
    </nc>
    <odxf>
      <font>
        <sz val="10"/>
        <color auto="1"/>
      </font>
    </odxf>
    <ndxf>
      <font>
        <sz val="10"/>
        <color auto="1"/>
      </font>
    </ndxf>
  </rcc>
  <rcc rId="17647" sId="3" odxf="1" dxf="1">
    <nc r="AL318">
      <v>30.3</v>
    </nc>
    <odxf>
      <font>
        <sz val="10"/>
        <color auto="1"/>
      </font>
    </odxf>
    <ndxf>
      <font>
        <sz val="10"/>
        <color auto="1"/>
      </font>
    </ndxf>
  </rcc>
  <rcc rId="17648" sId="3" odxf="1" dxf="1">
    <nc r="AM318">
      <v>37.5</v>
    </nc>
    <odxf>
      <font>
        <sz val="10"/>
        <color auto="1"/>
      </font>
    </odxf>
    <ndxf>
      <font>
        <sz val="10"/>
        <color auto="1"/>
      </font>
    </ndxf>
  </rcc>
  <rcc rId="17649" sId="3" odxf="1" dxf="1">
    <nc r="AN318">
      <v>31.2</v>
    </nc>
    <odxf>
      <font>
        <sz val="10"/>
        <color auto="1"/>
      </font>
    </odxf>
    <ndxf>
      <font>
        <sz val="10"/>
        <color auto="1"/>
      </font>
    </ndxf>
  </rcc>
  <rcc rId="17650" sId="3" odxf="1" dxf="1">
    <nc r="AO318">
      <v>17.600000000000001</v>
    </nc>
    <odxf>
      <font>
        <sz val="10"/>
        <color auto="1"/>
      </font>
    </odxf>
    <ndxf>
      <font>
        <sz val="10"/>
        <color auto="1"/>
      </font>
    </ndxf>
  </rcc>
  <rcc rId="17651" sId="3" odxf="1" dxf="1">
    <nc r="AP318">
      <v>35.1</v>
    </nc>
    <odxf>
      <font>
        <sz val="10"/>
        <color auto="1"/>
      </font>
    </odxf>
    <ndxf>
      <font>
        <sz val="10"/>
        <color auto="1"/>
      </font>
    </ndxf>
  </rcc>
  <rcc rId="17652" sId="3" odxf="1" dxf="1">
    <nc r="AQ318">
      <v>34.1</v>
    </nc>
    <odxf>
      <font>
        <sz val="10"/>
        <color auto="1"/>
      </font>
    </odxf>
    <ndxf>
      <font>
        <sz val="10"/>
        <color auto="1"/>
      </font>
    </ndxf>
  </rcc>
  <rcc rId="17653" sId="3" odxf="1" dxf="1">
    <nc r="AR318">
      <v>27.7</v>
    </nc>
    <odxf>
      <font>
        <sz val="10"/>
        <color auto="1"/>
      </font>
    </odxf>
    <ndxf>
      <font>
        <sz val="10"/>
        <color auto="1"/>
      </font>
    </ndxf>
  </rcc>
  <rcc rId="17654" sId="3" odxf="1" dxf="1">
    <nc r="AS318">
      <v>26.9</v>
    </nc>
    <odxf>
      <font>
        <sz val="10"/>
        <color auto="1"/>
      </font>
    </odxf>
    <ndxf>
      <font>
        <sz val="10"/>
        <color auto="1"/>
      </font>
    </ndxf>
  </rcc>
  <rcc rId="17655" sId="3" odxf="1" dxf="1">
    <nc r="AT318">
      <v>24.3</v>
    </nc>
    <odxf>
      <font>
        <sz val="10"/>
        <color auto="1"/>
      </font>
    </odxf>
    <ndxf>
      <font>
        <sz val="10"/>
        <color auto="1"/>
      </font>
    </ndxf>
  </rcc>
  <rcc rId="17656" sId="3" odxf="1" dxf="1">
    <nc r="AU318">
      <v>27.4</v>
    </nc>
    <odxf>
      <font>
        <sz val="10"/>
        <color auto="1"/>
      </font>
    </odxf>
    <ndxf>
      <font>
        <sz val="10"/>
        <color auto="1"/>
      </font>
    </ndxf>
  </rcc>
  <rcc rId="17657" sId="3" odxf="1" dxf="1">
    <nc r="AV318">
      <v>29.6</v>
    </nc>
    <odxf>
      <font>
        <sz val="10"/>
        <color auto="1"/>
      </font>
    </odxf>
    <ndxf>
      <font>
        <sz val="10"/>
        <color auto="1"/>
      </font>
    </ndxf>
  </rcc>
  <rcc rId="17658" sId="3" odxf="1" dxf="1">
    <nc r="AW318">
      <v>28</v>
    </nc>
    <odxf>
      <font>
        <sz val="10"/>
        <color auto="1"/>
      </font>
    </odxf>
    <ndxf>
      <font>
        <sz val="10"/>
        <color auto="1"/>
      </font>
    </ndxf>
  </rcc>
  <rcc rId="17659" sId="3" odxf="1" dxf="1">
    <nc r="AX318">
      <v>25.6</v>
    </nc>
    <odxf>
      <font>
        <sz val="10"/>
        <color auto="1"/>
      </font>
    </odxf>
    <ndxf>
      <font>
        <sz val="10"/>
        <color auto="1"/>
      </font>
    </ndxf>
  </rcc>
  <rcc rId="17660" sId="3" odxf="1" dxf="1">
    <nc r="AY318">
      <v>19.7</v>
    </nc>
    <odxf>
      <font>
        <sz val="10"/>
        <color auto="1"/>
      </font>
    </odxf>
    <ndxf>
      <font>
        <sz val="10"/>
        <color auto="1"/>
      </font>
    </ndxf>
  </rcc>
  <rcc rId="17661" sId="3" odxf="1" dxf="1">
    <nc r="AZ318">
      <v>15.7</v>
    </nc>
    <odxf>
      <font>
        <sz val="10"/>
        <color auto="1"/>
      </font>
    </odxf>
    <ndxf>
      <font>
        <sz val="10"/>
        <color auto="1"/>
      </font>
    </ndxf>
  </rcc>
  <rcc rId="17662" sId="3" odxf="1" dxf="1">
    <nc r="BA3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663" sId="3" odxf="1" dxf="1">
    <nc r="BB318">
      <v>10.1</v>
    </nc>
    <odxf>
      <font>
        <sz val="10"/>
        <color auto="1"/>
      </font>
    </odxf>
    <ndxf>
      <font>
        <sz val="10"/>
        <color auto="1"/>
      </font>
    </ndxf>
  </rcc>
  <rcc rId="17664" sId="3" odxf="1" dxf="1">
    <nc r="BC3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665" sId="3" odxf="1" dxf="1">
    <nc r="BD318">
      <v>15.1</v>
    </nc>
    <odxf>
      <font>
        <sz val="10"/>
        <color auto="1"/>
      </font>
    </odxf>
    <ndxf>
      <font>
        <sz val="10"/>
        <color auto="1"/>
      </font>
    </ndxf>
  </rcc>
  <rcc rId="17666" sId="3" odxf="1" dxf="1">
    <nc r="BE31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667" sId="3" odxf="1" dxf="1">
    <nc r="BF318">
      <v>17.7</v>
    </nc>
    <odxf>
      <font>
        <sz val="10"/>
        <color auto="1"/>
      </font>
    </odxf>
    <ndxf>
      <font>
        <sz val="10"/>
        <color auto="1"/>
      </font>
    </ndxf>
  </rcc>
  <rcc rId="17668" sId="3" odxf="1" dxf="1">
    <nc r="BG318">
      <v>37.5</v>
    </nc>
    <odxf>
      <font>
        <sz val="10"/>
        <color auto="1"/>
      </font>
    </odxf>
    <ndxf>
      <font>
        <sz val="10"/>
        <color auto="1"/>
      </font>
    </ndxf>
  </rcc>
  <rcc rId="17669" sId="3" odxf="1" dxf="1">
    <nc r="BH318">
      <v>0</v>
    </nc>
    <odxf>
      <font>
        <sz val="10"/>
        <color auto="1"/>
      </font>
    </odxf>
    <ndxf>
      <font>
        <sz val="10"/>
        <color auto="1"/>
      </font>
    </ndxf>
  </rcc>
  <rfmt sheetId="3" sqref="A318:XFD318" start="0" length="0">
    <dxf>
      <alignment vertical="center" wrapText="1"/>
    </dxf>
  </rfmt>
  <rfmt sheetId="3" sqref="A319" start="0" length="0">
    <dxf>
      <font>
        <sz val="10"/>
        <color auto="1"/>
      </font>
    </dxf>
  </rfmt>
  <rcc rId="17670" sId="3" odxf="1" dxf="1">
    <oc r="B319" t="inlineStr">
      <is>
        <t>Ninh Thuận</t>
      </is>
    </oc>
    <nc r="B319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19" start="0" length="0">
    <dxf>
      <font>
        <sz val="10"/>
        <color auto="1"/>
      </font>
    </dxf>
  </rfmt>
  <rfmt sheetId="3" sqref="D319" start="0" length="0">
    <dxf>
      <font>
        <sz val="10"/>
        <color auto="1"/>
      </font>
    </dxf>
  </rfmt>
  <rcc rId="17671" sId="3" odxf="1" dxf="1">
    <oc r="E319" t="inlineStr">
      <is>
        <t>NMĐG HANBARAM LÔ SỐ 2</t>
      </is>
    </oc>
    <nc r="E319" t="inlineStr">
      <is>
        <t>NMĐG HÒA BÌNH 1-GĐ2</t>
      </is>
    </nc>
    <odxf>
      <font>
        <sz val="10"/>
        <color auto="1"/>
      </font>
    </odxf>
    <ndxf>
      <font>
        <sz val="10"/>
        <color auto="1"/>
      </font>
    </ndxf>
  </rcc>
  <rfmt sheetId="3" sqref="F319" start="0" length="0">
    <dxf>
      <font>
        <sz val="10"/>
        <color auto="1"/>
      </font>
    </dxf>
  </rfmt>
  <rcc rId="17672" sId="3" odxf="1" dxf="1">
    <nc r="G31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673" sId="3" odxf="1" dxf="1">
    <nc r="H319">
      <v>423.3</v>
    </nc>
    <odxf>
      <font>
        <sz val="10"/>
        <color auto="1"/>
      </font>
    </odxf>
    <ndxf>
      <font>
        <sz val="10"/>
        <color auto="1"/>
      </font>
    </ndxf>
  </rcc>
  <rfmt sheetId="3" sqref="I319" start="0" length="0">
    <dxf>
      <font>
        <sz val="10"/>
        <color auto="1"/>
      </font>
    </dxf>
  </rfmt>
  <rcc rId="17674" sId="3" odxf="1" dxf="1">
    <nc r="J319">
      <v>2.9</v>
    </nc>
    <odxf>
      <font>
        <sz val="10"/>
        <color auto="1"/>
      </font>
    </odxf>
    <ndxf>
      <font>
        <sz val="10"/>
        <color auto="1"/>
      </font>
    </ndxf>
  </rcc>
  <rcc rId="17675" sId="3" odxf="1" dxf="1">
    <nc r="K319">
      <v>3.4</v>
    </nc>
    <odxf>
      <font>
        <sz val="10"/>
        <color auto="1"/>
      </font>
    </odxf>
    <ndxf>
      <font>
        <sz val="10"/>
        <color auto="1"/>
      </font>
    </ndxf>
  </rcc>
  <rcc rId="17676" sId="3" odxf="1" dxf="1">
    <nc r="L319">
      <v>2.5</v>
    </nc>
    <odxf>
      <font>
        <sz val="10"/>
        <color auto="1"/>
      </font>
    </odxf>
    <ndxf>
      <font>
        <sz val="10"/>
        <color auto="1"/>
      </font>
    </ndxf>
  </rcc>
  <rcc rId="17677" sId="3" odxf="1" dxf="1">
    <nc r="M319">
      <v>2.6</v>
    </nc>
    <odxf>
      <font>
        <sz val="10"/>
        <color auto="1"/>
      </font>
    </odxf>
    <ndxf>
      <font>
        <sz val="10"/>
        <color auto="1"/>
      </font>
    </ndxf>
  </rcc>
  <rcc rId="17678" sId="3" odxf="1" dxf="1">
    <nc r="N319">
      <v>3</v>
    </nc>
    <odxf>
      <font>
        <sz val="10"/>
        <color auto="1"/>
      </font>
    </odxf>
    <ndxf>
      <font>
        <sz val="10"/>
        <color auto="1"/>
      </font>
    </ndxf>
  </rcc>
  <rcc rId="17679" sId="3" odxf="1" dxf="1">
    <nc r="O319">
      <v>2.9</v>
    </nc>
    <odxf>
      <font>
        <sz val="10"/>
        <color auto="1"/>
      </font>
    </odxf>
    <ndxf>
      <font>
        <sz val="10"/>
        <color auto="1"/>
      </font>
    </ndxf>
  </rcc>
  <rcc rId="17680" sId="3" odxf="1" dxf="1">
    <nc r="P319">
      <v>2.7</v>
    </nc>
    <odxf>
      <font>
        <sz val="10"/>
        <color auto="1"/>
      </font>
    </odxf>
    <ndxf>
      <font>
        <sz val="10"/>
        <color auto="1"/>
      </font>
    </ndxf>
  </rcc>
  <rcc rId="17681" sId="3" odxf="1" dxf="1">
    <nc r="Q319">
      <v>1.7</v>
    </nc>
    <odxf>
      <font>
        <sz val="10"/>
        <color auto="1"/>
      </font>
    </odxf>
    <ndxf>
      <font>
        <sz val="10"/>
        <color auto="1"/>
      </font>
    </ndxf>
  </rcc>
  <rcc rId="17682" sId="3" odxf="1" dxf="1">
    <nc r="R319">
      <v>1.8</v>
    </nc>
    <odxf>
      <font>
        <sz val="10"/>
        <color auto="1"/>
      </font>
    </odxf>
    <ndxf>
      <font>
        <sz val="10"/>
        <color auto="1"/>
      </font>
    </ndxf>
  </rcc>
  <rcc rId="17683" sId="3" odxf="1" dxf="1">
    <nc r="S319">
      <v>2</v>
    </nc>
    <odxf>
      <font>
        <sz val="10"/>
        <color auto="1"/>
      </font>
    </odxf>
    <ndxf>
      <font>
        <sz val="10"/>
        <color auto="1"/>
      </font>
    </ndxf>
  </rcc>
  <rcc rId="17684" sId="3" odxf="1" dxf="1">
    <nc r="T319">
      <v>1.7</v>
    </nc>
    <odxf>
      <font>
        <sz val="10"/>
        <color auto="1"/>
      </font>
    </odxf>
    <ndxf>
      <font>
        <sz val="10"/>
        <color auto="1"/>
      </font>
    </ndxf>
  </rcc>
  <rcc rId="17685" sId="3" odxf="1" dxf="1">
    <nc r="U319">
      <v>1</v>
    </nc>
    <odxf>
      <font>
        <sz val="10"/>
        <color auto="1"/>
      </font>
    </odxf>
    <ndxf>
      <font>
        <sz val="10"/>
        <color auto="1"/>
      </font>
    </ndxf>
  </rcc>
  <rcc rId="17686" sId="3" odxf="1" dxf="1">
    <nc r="V319">
      <v>1.8</v>
    </nc>
    <odxf>
      <font>
        <sz val="10"/>
        <color auto="1"/>
      </font>
    </odxf>
    <ndxf>
      <font>
        <sz val="10"/>
        <color auto="1"/>
      </font>
    </ndxf>
  </rcc>
  <rcc rId="17687" sId="3" odxf="1" dxf="1">
    <nc r="W319">
      <v>1.6</v>
    </nc>
    <odxf>
      <font>
        <sz val="10"/>
        <color auto="1"/>
      </font>
    </odxf>
    <ndxf>
      <font>
        <sz val="10"/>
        <color auto="1"/>
      </font>
    </ndxf>
  </rcc>
  <rcc rId="17688" sId="3" odxf="1" dxf="1">
    <nc r="X319">
      <v>0</v>
    </nc>
    <odxf>
      <font>
        <sz val="10"/>
        <color auto="1"/>
      </font>
    </odxf>
    <ndxf>
      <font>
        <sz val="10"/>
        <color auto="1"/>
      </font>
    </ndxf>
  </rcc>
  <rcc rId="17689" sId="3" odxf="1" dxf="1">
    <nc r="Y319">
      <v>0</v>
    </nc>
    <odxf>
      <font>
        <sz val="10"/>
        <color auto="1"/>
      </font>
    </odxf>
    <ndxf>
      <font>
        <sz val="10"/>
        <color auto="1"/>
      </font>
    </ndxf>
  </rcc>
  <rcc rId="17690" sId="3" odxf="1" dxf="1">
    <nc r="Z319">
      <v>0</v>
    </nc>
    <odxf>
      <font>
        <sz val="10"/>
        <color auto="1"/>
      </font>
    </odxf>
    <ndxf>
      <font>
        <sz val="10"/>
        <color auto="1"/>
      </font>
    </ndxf>
  </rcc>
  <rcc rId="17691" sId="3" odxf="1" dxf="1">
    <nc r="AA319">
      <v>0</v>
    </nc>
    <odxf>
      <font>
        <sz val="10"/>
        <color auto="1"/>
      </font>
    </odxf>
    <ndxf>
      <font>
        <sz val="10"/>
        <color auto="1"/>
      </font>
    </ndxf>
  </rcc>
  <rcc rId="17692" sId="3" odxf="1" dxf="1">
    <nc r="AB319">
      <v>0</v>
    </nc>
    <odxf>
      <font>
        <sz val="10"/>
        <color auto="1"/>
      </font>
    </odxf>
    <ndxf>
      <font>
        <sz val="10"/>
        <color auto="1"/>
      </font>
    </ndxf>
  </rcc>
  <rcc rId="17693" sId="3" odxf="1" dxf="1">
    <nc r="AC319">
      <v>3.3</v>
    </nc>
    <odxf>
      <font>
        <sz val="10"/>
        <color auto="1"/>
      </font>
    </odxf>
    <ndxf>
      <font>
        <sz val="10"/>
        <color auto="1"/>
      </font>
    </ndxf>
  </rcc>
  <rcc rId="17694" sId="3" odxf="1" dxf="1">
    <nc r="AD319">
      <v>0.7</v>
    </nc>
    <odxf>
      <font>
        <sz val="10"/>
        <color auto="1"/>
      </font>
    </odxf>
    <ndxf>
      <font>
        <sz val="10"/>
        <color auto="1"/>
      </font>
    </ndxf>
  </rcc>
  <rcc rId="17695" sId="3" odxf="1" dxf="1">
    <nc r="AE319">
      <v>0</v>
    </nc>
    <odxf>
      <font>
        <sz val="10"/>
        <color auto="1"/>
      </font>
    </odxf>
    <ndxf>
      <font>
        <sz val="10"/>
        <color auto="1"/>
      </font>
    </ndxf>
  </rcc>
  <rcc rId="17696" sId="3" odxf="1" dxf="1">
    <nc r="AF319">
      <v>0</v>
    </nc>
    <odxf>
      <font>
        <sz val="10"/>
        <color auto="1"/>
      </font>
    </odxf>
    <ndxf>
      <font>
        <sz val="10"/>
        <color auto="1"/>
      </font>
    </ndxf>
  </rcc>
  <rcc rId="17697" sId="3" odxf="1" dxf="1">
    <nc r="AG319">
      <v>0</v>
    </nc>
    <odxf>
      <font>
        <sz val="10"/>
        <color auto="1"/>
      </font>
    </odxf>
    <ndxf>
      <font>
        <sz val="10"/>
        <color auto="1"/>
      </font>
    </ndxf>
  </rcc>
  <rcc rId="17698" sId="3" odxf="1" dxf="1">
    <nc r="AH319">
      <v>0</v>
    </nc>
    <odxf>
      <font>
        <sz val="10"/>
        <color auto="1"/>
      </font>
    </odxf>
    <ndxf>
      <font>
        <sz val="10"/>
        <color auto="1"/>
      </font>
    </ndxf>
  </rcc>
  <rcc rId="17699" sId="3" odxf="1" dxf="1">
    <nc r="AI319">
      <v>0</v>
    </nc>
    <odxf>
      <font>
        <sz val="10"/>
        <color auto="1"/>
      </font>
    </odxf>
    <ndxf>
      <font>
        <sz val="10"/>
        <color auto="1"/>
      </font>
    </ndxf>
  </rcc>
  <rcc rId="17700" sId="3" odxf="1" dxf="1">
    <nc r="AJ319">
      <v>-0.1</v>
    </nc>
    <odxf>
      <font>
        <sz val="10"/>
        <color auto="1"/>
      </font>
    </odxf>
    <ndxf>
      <font>
        <sz val="10"/>
        <color auto="1"/>
      </font>
    </ndxf>
  </rcc>
  <rcc rId="17701" sId="3" odxf="1" dxf="1">
    <nc r="AK319">
      <v>0.1</v>
    </nc>
    <odxf>
      <font>
        <sz val="10"/>
        <color auto="1"/>
      </font>
    </odxf>
    <ndxf>
      <font>
        <sz val="10"/>
        <color auto="1"/>
      </font>
    </ndxf>
  </rcc>
  <rcc rId="17702" sId="3" odxf="1" dxf="1">
    <nc r="AL319">
      <v>0.6</v>
    </nc>
    <odxf>
      <font>
        <sz val="10"/>
        <color auto="1"/>
      </font>
    </odxf>
    <ndxf>
      <font>
        <sz val="10"/>
        <color auto="1"/>
      </font>
    </ndxf>
  </rcc>
  <rcc rId="17703" sId="3" odxf="1" dxf="1">
    <nc r="AM319">
      <v>2.5</v>
    </nc>
    <odxf>
      <font>
        <sz val="10"/>
        <color auto="1"/>
      </font>
    </odxf>
    <ndxf>
      <font>
        <sz val="10"/>
        <color auto="1"/>
      </font>
    </ndxf>
  </rcc>
  <rcc rId="17704" sId="3" odxf="1" dxf="1">
    <nc r="AN319">
      <v>1.4</v>
    </nc>
    <odxf>
      <font>
        <sz val="10"/>
        <color auto="1"/>
      </font>
    </odxf>
    <ndxf>
      <font>
        <sz val="10"/>
        <color auto="1"/>
      </font>
    </ndxf>
  </rcc>
  <rcc rId="17705" sId="3" odxf="1" dxf="1">
    <nc r="AO319">
      <v>-0.6</v>
    </nc>
    <odxf>
      <font>
        <sz val="10"/>
        <color auto="1"/>
      </font>
    </odxf>
    <ndxf>
      <font>
        <sz val="10"/>
        <color auto="1"/>
      </font>
    </ndxf>
  </rcc>
  <rcc rId="17706" sId="3" odxf="1" dxf="1">
    <nc r="AP319">
      <v>2.2999999999999998</v>
    </nc>
    <odxf>
      <font>
        <sz val="10"/>
        <color auto="1"/>
      </font>
    </odxf>
    <ndxf>
      <font>
        <sz val="10"/>
        <color auto="1"/>
      </font>
    </ndxf>
  </rcc>
  <rcc rId="17707" sId="3" odxf="1" dxf="1">
    <nc r="AQ319">
      <v>3.4</v>
    </nc>
    <odxf>
      <font>
        <sz val="10"/>
        <color auto="1"/>
      </font>
    </odxf>
    <ndxf>
      <font>
        <sz val="10"/>
        <color auto="1"/>
      </font>
    </ndxf>
  </rcc>
  <rcc rId="17708" sId="3" odxf="1" dxf="1">
    <nc r="AR319">
      <v>1.6</v>
    </nc>
    <odxf>
      <font>
        <sz val="10"/>
        <color auto="1"/>
      </font>
    </odxf>
    <ndxf>
      <font>
        <sz val="10"/>
        <color auto="1"/>
      </font>
    </ndxf>
  </rcc>
  <rcc rId="17709" sId="3" odxf="1" dxf="1">
    <nc r="AS319">
      <v>2.5</v>
    </nc>
    <odxf>
      <font>
        <sz val="10"/>
        <color auto="1"/>
      </font>
    </odxf>
    <ndxf>
      <font>
        <sz val="10"/>
        <color auto="1"/>
      </font>
    </ndxf>
  </rcc>
  <rcc rId="17710" sId="3" odxf="1" dxf="1">
    <nc r="AT319">
      <v>1.9</v>
    </nc>
    <odxf>
      <font>
        <sz val="10"/>
        <color auto="1"/>
      </font>
    </odxf>
    <ndxf>
      <font>
        <sz val="10"/>
        <color auto="1"/>
      </font>
    </ndxf>
  </rcc>
  <rcc rId="17711" sId="3" odxf="1" dxf="1">
    <nc r="AU319">
      <v>2.8</v>
    </nc>
    <odxf>
      <font>
        <sz val="10"/>
        <color auto="1"/>
      </font>
    </odxf>
    <ndxf>
      <font>
        <sz val="10"/>
        <color auto="1"/>
      </font>
    </ndxf>
  </rcc>
  <rcc rId="17712" sId="3" odxf="1" dxf="1">
    <nc r="AV319">
      <v>3.1</v>
    </nc>
    <odxf>
      <font>
        <sz val="10"/>
        <color auto="1"/>
      </font>
    </odxf>
    <ndxf>
      <font>
        <sz val="10"/>
        <color auto="1"/>
      </font>
    </ndxf>
  </rcc>
  <rcc rId="17713" sId="3" odxf="1" dxf="1">
    <nc r="AW319">
      <v>3.1</v>
    </nc>
    <odxf>
      <font>
        <sz val="10"/>
        <color auto="1"/>
      </font>
    </odxf>
    <ndxf>
      <font>
        <sz val="10"/>
        <color auto="1"/>
      </font>
    </ndxf>
  </rcc>
  <rcc rId="17714" sId="3" odxf="1" dxf="1">
    <nc r="AX319">
      <v>1.9</v>
    </nc>
    <odxf>
      <font>
        <sz val="10"/>
        <color auto="1"/>
      </font>
    </odxf>
    <ndxf>
      <font>
        <sz val="10"/>
        <color auto="1"/>
      </font>
    </ndxf>
  </rcc>
  <rcc rId="17715" sId="3" odxf="1" dxf="1">
    <nc r="AY319">
      <v>1.1000000000000001</v>
    </nc>
    <odxf>
      <font>
        <sz val="10"/>
        <color auto="1"/>
      </font>
    </odxf>
    <ndxf>
      <font>
        <sz val="10"/>
        <color auto="1"/>
      </font>
    </ndxf>
  </rcc>
  <rcc rId="17716" sId="3" odxf="1" dxf="1">
    <nc r="AZ319">
      <v>0.8</v>
    </nc>
    <odxf>
      <font>
        <sz val="10"/>
        <color auto="1"/>
      </font>
    </odxf>
    <ndxf>
      <font>
        <sz val="10"/>
        <color auto="1"/>
      </font>
    </ndxf>
  </rcc>
  <rcc rId="17717" sId="3" odxf="1" dxf="1">
    <nc r="BA3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718" sId="3" odxf="1" dxf="1">
    <nc r="BB319">
      <v>0</v>
    </nc>
    <odxf>
      <font>
        <sz val="10"/>
        <color auto="1"/>
      </font>
    </odxf>
    <ndxf>
      <font>
        <sz val="10"/>
        <color auto="1"/>
      </font>
    </ndxf>
  </rcc>
  <rcc rId="17719" sId="3" odxf="1" dxf="1">
    <nc r="BC3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720" sId="3" odxf="1" dxf="1">
    <nc r="BD319">
      <v>1.7</v>
    </nc>
    <odxf>
      <font>
        <sz val="10"/>
        <color auto="1"/>
      </font>
    </odxf>
    <ndxf>
      <font>
        <sz val="10"/>
        <color auto="1"/>
      </font>
    </ndxf>
  </rcc>
  <rcc rId="17721" sId="3" odxf="1" dxf="1">
    <nc r="BE31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722" sId="3" odxf="1" dxf="1">
    <nc r="BF319">
      <v>17.7</v>
    </nc>
    <odxf>
      <font>
        <sz val="10"/>
        <color auto="1"/>
      </font>
    </odxf>
    <ndxf>
      <font>
        <sz val="10"/>
        <color auto="1"/>
      </font>
    </ndxf>
  </rcc>
  <rcc rId="17723" sId="3" odxf="1" dxf="1">
    <nc r="BG319">
      <v>37.5</v>
    </nc>
    <odxf>
      <font>
        <sz val="10"/>
        <color auto="1"/>
      </font>
    </odxf>
    <ndxf>
      <font>
        <sz val="10"/>
        <color auto="1"/>
      </font>
    </ndxf>
  </rcc>
  <rcc rId="17724" sId="3" odxf="1" dxf="1">
    <nc r="BH319">
      <v>0</v>
    </nc>
    <odxf>
      <font>
        <sz val="10"/>
        <color auto="1"/>
      </font>
    </odxf>
    <ndxf>
      <font>
        <sz val="10"/>
        <color auto="1"/>
      </font>
    </ndxf>
  </rcc>
  <rfmt sheetId="3" sqref="A319:XFD319" start="0" length="0">
    <dxf>
      <alignment vertical="center" wrapText="1"/>
    </dxf>
  </rfmt>
  <rfmt sheetId="3" sqref="A320" start="0" length="0">
    <dxf>
      <font>
        <sz val="10"/>
        <color auto="1"/>
      </font>
    </dxf>
  </rfmt>
  <rcc rId="17725" sId="3" odxf="1" dxf="1">
    <oc r="B320" t="inlineStr">
      <is>
        <t>Trà Vinh</t>
      </is>
    </oc>
    <nc r="B320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20" start="0" length="0">
    <dxf>
      <font>
        <sz val="10"/>
        <color auto="1"/>
      </font>
    </dxf>
  </rfmt>
  <rfmt sheetId="3" sqref="D320" start="0" length="0">
    <dxf>
      <font>
        <sz val="10"/>
        <color auto="1"/>
      </font>
    </dxf>
  </rfmt>
  <rcc rId="17726" sId="3" odxf="1" dxf="1">
    <oc r="E320" t="inlineStr">
      <is>
        <t>NMĐG HIỆP THẠNH</t>
      </is>
    </oc>
    <nc r="E320" t="inlineStr">
      <is>
        <t>NMĐG HANBARAM LÔ SỐ 2</t>
      </is>
    </nc>
    <odxf>
      <font>
        <sz val="10"/>
        <color auto="1"/>
      </font>
    </odxf>
    <ndxf>
      <font>
        <sz val="10"/>
        <color auto="1"/>
      </font>
    </ndxf>
  </rcc>
  <rfmt sheetId="3" sqref="F320" start="0" length="0">
    <dxf>
      <font>
        <sz val="10"/>
        <color auto="1"/>
      </font>
    </dxf>
  </rfmt>
  <rcc rId="17727" sId="3" odxf="1" dxf="1">
    <nc r="G32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728" sId="3" odxf="1" dxf="1">
    <nc r="H320">
      <v>29.8</v>
    </nc>
    <odxf>
      <font>
        <sz val="10"/>
        <color auto="1"/>
      </font>
    </odxf>
    <ndxf>
      <font>
        <sz val="10"/>
        <color auto="1"/>
      </font>
    </ndxf>
  </rcc>
  <rfmt sheetId="3" sqref="I320" start="0" length="0">
    <dxf>
      <font>
        <sz val="10"/>
        <color auto="1"/>
      </font>
    </dxf>
  </rfmt>
  <rcc rId="17729" sId="3" odxf="1" dxf="1">
    <nc r="J320">
      <v>0.4</v>
    </nc>
    <odxf>
      <font>
        <sz val="10"/>
        <color auto="1"/>
      </font>
    </odxf>
    <ndxf>
      <font>
        <sz val="10"/>
        <color auto="1"/>
      </font>
    </ndxf>
  </rcc>
  <rcc rId="17730" sId="3" odxf="1" dxf="1">
    <nc r="K320">
      <v>0.3</v>
    </nc>
    <odxf>
      <font>
        <sz val="10"/>
        <color auto="1"/>
      </font>
    </odxf>
    <ndxf>
      <font>
        <sz val="10"/>
        <color auto="1"/>
      </font>
    </ndxf>
  </rcc>
  <rcc rId="17731" sId="3" odxf="1" dxf="1">
    <nc r="L320">
      <v>0.3</v>
    </nc>
    <odxf>
      <font>
        <sz val="10"/>
        <color auto="1"/>
      </font>
    </odxf>
    <ndxf>
      <font>
        <sz val="10"/>
        <color auto="1"/>
      </font>
    </ndxf>
  </rcc>
  <rcc rId="17732" sId="3" odxf="1" dxf="1">
    <nc r="M320">
      <v>0</v>
    </nc>
    <odxf>
      <font>
        <sz val="10"/>
        <color auto="1"/>
      </font>
    </odxf>
    <ndxf>
      <font>
        <sz val="10"/>
        <color auto="1"/>
      </font>
    </ndxf>
  </rcc>
  <rcc rId="17733" sId="3" odxf="1" dxf="1">
    <nc r="N320">
      <v>0.4</v>
    </nc>
    <odxf>
      <font>
        <sz val="10"/>
        <color auto="1"/>
      </font>
    </odxf>
    <ndxf>
      <font>
        <sz val="10"/>
        <color auto="1"/>
      </font>
    </ndxf>
  </rcc>
  <rcc rId="17734" sId="3" odxf="1" dxf="1">
    <nc r="O320">
      <v>0</v>
    </nc>
    <odxf>
      <font>
        <sz val="10"/>
        <color auto="1"/>
      </font>
    </odxf>
    <ndxf>
      <font>
        <sz val="10"/>
        <color auto="1"/>
      </font>
    </ndxf>
  </rcc>
  <rcc rId="17735" sId="3" odxf="1" dxf="1">
    <nc r="P320">
      <v>0.3</v>
    </nc>
    <odxf>
      <font>
        <sz val="10"/>
        <color auto="1"/>
      </font>
    </odxf>
    <ndxf>
      <font>
        <sz val="10"/>
        <color auto="1"/>
      </font>
    </ndxf>
  </rcc>
  <rcc rId="17736" sId="3" odxf="1" dxf="1">
    <nc r="Q320">
      <v>0.4</v>
    </nc>
    <odxf>
      <font>
        <sz val="10"/>
        <color auto="1"/>
      </font>
    </odxf>
    <ndxf>
      <font>
        <sz val="10"/>
        <color auto="1"/>
      </font>
    </ndxf>
  </rcc>
  <rcc rId="17737" sId="3" odxf="1" dxf="1">
    <nc r="R320">
      <v>0.3</v>
    </nc>
    <odxf>
      <font>
        <sz val="10"/>
        <color auto="1"/>
      </font>
    </odxf>
    <ndxf>
      <font>
        <sz val="10"/>
        <color auto="1"/>
      </font>
    </ndxf>
  </rcc>
  <rcc rId="17738" sId="3" odxf="1" dxf="1">
    <nc r="S320">
      <v>0.4</v>
    </nc>
    <odxf>
      <font>
        <sz val="10"/>
        <color auto="1"/>
      </font>
    </odxf>
    <ndxf>
      <font>
        <sz val="10"/>
        <color auto="1"/>
      </font>
    </ndxf>
  </rcc>
  <rcc rId="17739" sId="3" odxf="1" dxf="1">
    <nc r="T320">
      <v>0.2</v>
    </nc>
    <odxf>
      <font>
        <sz val="10"/>
        <color auto="1"/>
      </font>
    </odxf>
    <ndxf>
      <font>
        <sz val="10"/>
        <color auto="1"/>
      </font>
    </ndxf>
  </rcc>
  <rcc rId="17740" sId="3" odxf="1" dxf="1">
    <nc r="U320">
      <v>0.3</v>
    </nc>
    <odxf>
      <font>
        <sz val="10"/>
        <color auto="1"/>
      </font>
    </odxf>
    <ndxf>
      <font>
        <sz val="10"/>
        <color auto="1"/>
      </font>
    </ndxf>
  </rcc>
  <rcc rId="17741" sId="3" odxf="1" dxf="1">
    <nc r="V320">
      <v>0.3</v>
    </nc>
    <odxf>
      <font>
        <sz val="10"/>
        <color auto="1"/>
      </font>
    </odxf>
    <ndxf>
      <font>
        <sz val="10"/>
        <color auto="1"/>
      </font>
    </ndxf>
  </rcc>
  <rcc rId="17742" sId="3" odxf="1" dxf="1">
    <nc r="W320">
      <v>0.3</v>
    </nc>
    <odxf>
      <font>
        <sz val="10"/>
        <color auto="1"/>
      </font>
    </odxf>
    <ndxf>
      <font>
        <sz val="10"/>
        <color auto="1"/>
      </font>
    </ndxf>
  </rcc>
  <rcc rId="17743" sId="3" odxf="1" dxf="1">
    <nc r="X320">
      <v>0.3</v>
    </nc>
    <odxf>
      <font>
        <sz val="10"/>
        <color auto="1"/>
      </font>
    </odxf>
    <ndxf>
      <font>
        <sz val="10"/>
        <color auto="1"/>
      </font>
    </ndxf>
  </rcc>
  <rcc rId="17744" sId="3" odxf="1" dxf="1">
    <nc r="Y320">
      <v>0.4</v>
    </nc>
    <odxf>
      <font>
        <sz val="10"/>
        <color auto="1"/>
      </font>
    </odxf>
    <ndxf>
      <font>
        <sz val="10"/>
        <color auto="1"/>
      </font>
    </ndxf>
  </rcc>
  <rcc rId="17745" sId="3" odxf="1" dxf="1">
    <nc r="Z320">
      <v>0.4</v>
    </nc>
    <odxf>
      <font>
        <sz val="10"/>
        <color auto="1"/>
      </font>
    </odxf>
    <ndxf>
      <font>
        <sz val="10"/>
        <color auto="1"/>
      </font>
    </ndxf>
  </rcc>
  <rcc rId="17746" sId="3" odxf="1" dxf="1">
    <nc r="AA320">
      <v>0.5</v>
    </nc>
    <odxf>
      <font>
        <sz val="10"/>
        <color auto="1"/>
      </font>
    </odxf>
    <ndxf>
      <font>
        <sz val="10"/>
        <color auto="1"/>
      </font>
    </ndxf>
  </rcc>
  <rcc rId="17747" sId="3" odxf="1" dxf="1">
    <nc r="AB320">
      <v>0.3</v>
    </nc>
    <odxf>
      <font>
        <sz val="10"/>
        <color auto="1"/>
      </font>
    </odxf>
    <ndxf>
      <font>
        <sz val="10"/>
        <color auto="1"/>
      </font>
    </ndxf>
  </rcc>
  <rcc rId="17748" sId="3" odxf="1" dxf="1">
    <nc r="AC320">
      <v>0.3</v>
    </nc>
    <odxf>
      <font>
        <sz val="10"/>
        <color auto="1"/>
      </font>
    </odxf>
    <ndxf>
      <font>
        <sz val="10"/>
        <color auto="1"/>
      </font>
    </ndxf>
  </rcc>
  <rcc rId="17749" sId="3" odxf="1" dxf="1">
    <nc r="AD320">
      <v>0.3</v>
    </nc>
    <odxf>
      <font>
        <sz val="10"/>
        <color auto="1"/>
      </font>
    </odxf>
    <ndxf>
      <font>
        <sz val="10"/>
        <color auto="1"/>
      </font>
    </ndxf>
  </rcc>
  <rcc rId="17750" sId="3" odxf="1" dxf="1">
    <nc r="AE320">
      <v>0.1</v>
    </nc>
    <odxf>
      <font>
        <sz val="10"/>
        <color auto="1"/>
      </font>
    </odxf>
    <ndxf>
      <font>
        <sz val="10"/>
        <color auto="1"/>
      </font>
    </ndxf>
  </rcc>
  <rcc rId="17751" sId="3" odxf="1" dxf="1">
    <nc r="AF320">
      <v>0</v>
    </nc>
    <odxf>
      <font>
        <sz val="10"/>
        <color auto="1"/>
      </font>
    </odxf>
    <ndxf>
      <font>
        <sz val="10"/>
        <color auto="1"/>
      </font>
    </ndxf>
  </rcc>
  <rcc rId="17752" sId="3" odxf="1" dxf="1">
    <nc r="AG320">
      <v>0.2</v>
    </nc>
    <odxf>
      <font>
        <sz val="10"/>
        <color auto="1"/>
      </font>
    </odxf>
    <ndxf>
      <font>
        <sz val="10"/>
        <color auto="1"/>
      </font>
    </ndxf>
  </rcc>
  <rcc rId="17753" sId="3" odxf="1" dxf="1">
    <nc r="AH320">
      <v>1.1000000000000001</v>
    </nc>
    <odxf>
      <font>
        <sz val="10"/>
        <color auto="1"/>
      </font>
    </odxf>
    <ndxf>
      <font>
        <sz val="10"/>
        <color auto="1"/>
      </font>
    </ndxf>
  </rcc>
  <rcc rId="17754" sId="3" odxf="1" dxf="1">
    <nc r="AI320">
      <v>0.2</v>
    </nc>
    <odxf>
      <font>
        <sz val="10"/>
        <color auto="1"/>
      </font>
    </odxf>
    <ndxf>
      <font>
        <sz val="10"/>
        <color auto="1"/>
      </font>
    </ndxf>
  </rcc>
  <rcc rId="17755" sId="3" odxf="1" dxf="1">
    <nc r="AJ320">
      <v>6.2</v>
    </nc>
    <odxf>
      <font>
        <sz val="10"/>
        <color auto="1"/>
      </font>
    </odxf>
    <ndxf>
      <font>
        <sz val="10"/>
        <color auto="1"/>
      </font>
    </ndxf>
  </rcc>
  <rcc rId="17756" sId="3" odxf="1" dxf="1">
    <nc r="AK320">
      <v>5.0999999999999996</v>
    </nc>
    <odxf>
      <font>
        <sz val="10"/>
        <color auto="1"/>
      </font>
    </odxf>
    <ndxf>
      <font>
        <sz val="10"/>
        <color auto="1"/>
      </font>
    </ndxf>
  </rcc>
  <rcc rId="17757" sId="3" odxf="1" dxf="1">
    <nc r="AL320">
      <v>5.7</v>
    </nc>
    <odxf>
      <font>
        <sz val="10"/>
        <color auto="1"/>
      </font>
    </odxf>
    <ndxf>
      <font>
        <sz val="10"/>
        <color auto="1"/>
      </font>
    </ndxf>
  </rcc>
  <rcc rId="17758" sId="3" odxf="1" dxf="1">
    <nc r="AM320">
      <v>5.7</v>
    </nc>
    <odxf>
      <font>
        <sz val="10"/>
        <color auto="1"/>
      </font>
    </odxf>
    <ndxf>
      <font>
        <sz val="10"/>
        <color auto="1"/>
      </font>
    </ndxf>
  </rcc>
  <rcc rId="17759" sId="3" odxf="1" dxf="1">
    <nc r="AN320">
      <v>1.8</v>
    </nc>
    <odxf>
      <font>
        <sz val="10"/>
        <color auto="1"/>
      </font>
    </odxf>
    <ndxf>
      <font>
        <sz val="10"/>
        <color auto="1"/>
      </font>
    </ndxf>
  </rcc>
  <rcc rId="17760" sId="3" odxf="1" dxf="1">
    <nc r="AO320">
      <v>2.5</v>
    </nc>
    <odxf>
      <font>
        <sz val="10"/>
        <color auto="1"/>
      </font>
    </odxf>
    <ndxf>
      <font>
        <sz val="10"/>
        <color auto="1"/>
      </font>
    </ndxf>
  </rcc>
  <rcc rId="17761" sId="3" odxf="1" dxf="1">
    <nc r="AP320">
      <v>4</v>
    </nc>
    <odxf>
      <font>
        <sz val="10"/>
        <color auto="1"/>
      </font>
    </odxf>
    <ndxf>
      <font>
        <sz val="10"/>
        <color auto="1"/>
      </font>
    </ndxf>
  </rcc>
  <rcc rId="17762" sId="3" odxf="1" dxf="1">
    <nc r="AQ320">
      <v>1.3</v>
    </nc>
    <odxf>
      <font>
        <sz val="10"/>
        <color auto="1"/>
      </font>
    </odxf>
    <ndxf>
      <font>
        <sz val="10"/>
        <color auto="1"/>
      </font>
    </ndxf>
  </rcc>
  <rcc rId="17763" sId="3" odxf="1" dxf="1">
    <nc r="AR320">
      <v>2.2000000000000002</v>
    </nc>
    <odxf>
      <font>
        <sz val="10"/>
        <color auto="1"/>
      </font>
    </odxf>
    <ndxf>
      <font>
        <sz val="10"/>
        <color auto="1"/>
      </font>
    </ndxf>
  </rcc>
  <rcc rId="17764" sId="3" odxf="1" dxf="1">
    <nc r="AS320">
      <v>2.4</v>
    </nc>
    <odxf>
      <font>
        <sz val="10"/>
        <color auto="1"/>
      </font>
    </odxf>
    <ndxf>
      <font>
        <sz val="10"/>
        <color auto="1"/>
      </font>
    </ndxf>
  </rcc>
  <rcc rId="17765" sId="3" odxf="1" dxf="1">
    <nc r="AT320">
      <v>10</v>
    </nc>
    <odxf>
      <font>
        <sz val="10"/>
        <color auto="1"/>
      </font>
    </odxf>
    <ndxf>
      <font>
        <sz val="10"/>
        <color auto="1"/>
      </font>
    </ndxf>
  </rcc>
  <rcc rId="17766" sId="3" odxf="1" dxf="1">
    <nc r="AU320">
      <v>1.4</v>
    </nc>
    <odxf>
      <font>
        <sz val="10"/>
        <color auto="1"/>
      </font>
    </odxf>
    <ndxf>
      <font>
        <sz val="10"/>
        <color auto="1"/>
      </font>
    </ndxf>
  </rcc>
  <rcc rId="17767" sId="3" odxf="1" dxf="1">
    <nc r="AV320">
      <v>0.1</v>
    </nc>
    <odxf>
      <font>
        <sz val="10"/>
        <color auto="1"/>
      </font>
    </odxf>
    <ndxf>
      <font>
        <sz val="10"/>
        <color auto="1"/>
      </font>
    </ndxf>
  </rcc>
  <rcc rId="17768" sId="3" odxf="1" dxf="1">
    <nc r="AW320">
      <v>0.2</v>
    </nc>
    <odxf>
      <font>
        <sz val="10"/>
        <color auto="1"/>
      </font>
    </odxf>
    <ndxf>
      <font>
        <sz val="10"/>
        <color auto="1"/>
      </font>
    </ndxf>
  </rcc>
  <rcc rId="17769" sId="3" odxf="1" dxf="1">
    <nc r="AX320">
      <v>2.5</v>
    </nc>
    <odxf>
      <font>
        <sz val="10"/>
        <color auto="1"/>
      </font>
    </odxf>
    <ndxf>
      <font>
        <sz val="10"/>
        <color auto="1"/>
      </font>
    </ndxf>
  </rcc>
  <rcc rId="17770" sId="3" odxf="1" dxf="1">
    <nc r="AY320">
      <v>1.9</v>
    </nc>
    <odxf>
      <font>
        <sz val="10"/>
        <color auto="1"/>
      </font>
    </odxf>
    <ndxf>
      <font>
        <sz val="10"/>
        <color auto="1"/>
      </font>
    </ndxf>
  </rcc>
  <rcc rId="17771" sId="3" odxf="1" dxf="1">
    <nc r="AZ320">
      <v>1.4</v>
    </nc>
    <odxf>
      <font>
        <sz val="10"/>
        <color auto="1"/>
      </font>
    </odxf>
    <ndxf>
      <font>
        <sz val="10"/>
        <color auto="1"/>
      </font>
    </ndxf>
  </rcc>
  <rcc rId="17772" sId="3" odxf="1" dxf="1">
    <nc r="BA3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773" sId="3" odxf="1" dxf="1">
    <nc r="BB320">
      <v>0</v>
    </nc>
    <odxf>
      <font>
        <sz val="10"/>
        <color auto="1"/>
      </font>
    </odxf>
    <ndxf>
      <font>
        <sz val="10"/>
        <color auto="1"/>
      </font>
    </ndxf>
  </rcc>
  <rcc rId="17774" sId="3" odxf="1" dxf="1">
    <nc r="BC3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775" sId="3" odxf="1" dxf="1">
    <nc r="BD320">
      <v>0.4</v>
    </nc>
    <odxf>
      <font>
        <sz val="10"/>
        <color auto="1"/>
      </font>
    </odxf>
    <ndxf>
      <font>
        <sz val="10"/>
        <color auto="1"/>
      </font>
    </ndxf>
  </rcc>
  <rcc rId="17776" sId="3" odxf="1" dxf="1">
    <nc r="BE32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777" sId="3" odxf="1" dxf="1">
    <nc r="BF320">
      <v>1.2</v>
    </nc>
    <odxf>
      <font>
        <sz val="10"/>
        <color auto="1"/>
      </font>
    </odxf>
    <ndxf>
      <font>
        <sz val="10"/>
        <color auto="1"/>
      </font>
    </ndxf>
  </rcc>
  <rcc rId="17778" sId="3" odxf="1" dxf="1">
    <nc r="BG320">
      <v>10</v>
    </nc>
    <odxf>
      <font>
        <sz val="10"/>
        <color auto="1"/>
      </font>
    </odxf>
    <ndxf>
      <font>
        <sz val="10"/>
        <color auto="1"/>
      </font>
    </ndxf>
  </rcc>
  <rcc rId="17779" sId="3" odxf="1" dxf="1">
    <nc r="BH320">
      <v>0</v>
    </nc>
    <odxf>
      <font>
        <sz val="10"/>
        <color auto="1"/>
      </font>
    </odxf>
    <ndxf>
      <font>
        <sz val="10"/>
        <color auto="1"/>
      </font>
    </ndxf>
  </rcc>
  <rfmt sheetId="3" sqref="A320:XFD320" start="0" length="0">
    <dxf>
      <alignment vertical="center" wrapText="1"/>
    </dxf>
  </rfmt>
  <rfmt sheetId="3" sqref="A321" start="0" length="0">
    <dxf>
      <font>
        <sz val="10"/>
        <color auto="1"/>
      </font>
    </dxf>
  </rfmt>
  <rcc rId="17780" sId="3" odxf="1" dxf="1">
    <oc r="B321" t="inlineStr">
      <is>
        <t>Trà Vinh</t>
      </is>
    </oc>
    <nc r="B321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21" start="0" length="0">
    <dxf>
      <font>
        <sz val="10"/>
        <color auto="1"/>
      </font>
    </dxf>
  </rfmt>
  <rfmt sheetId="3" sqref="D321" start="0" length="0">
    <dxf>
      <font>
        <sz val="10"/>
        <color auto="1"/>
      </font>
    </dxf>
  </rfmt>
  <rcc rId="17781" sId="3" odxf="1" dxf="1">
    <oc r="E321" t="inlineStr">
      <is>
        <t>NMĐG HIỆP THẠNH</t>
      </is>
    </oc>
    <nc r="E321" t="inlineStr">
      <is>
        <t>NMĐG HANBARAM LÔ SỐ 2</t>
      </is>
    </nc>
    <odxf>
      <font>
        <sz val="10"/>
        <color auto="1"/>
      </font>
    </odxf>
    <ndxf>
      <font>
        <sz val="10"/>
        <color auto="1"/>
      </font>
    </ndxf>
  </rcc>
  <rfmt sheetId="3" sqref="F321" start="0" length="0">
    <dxf>
      <font>
        <sz val="10"/>
        <color auto="1"/>
      </font>
    </dxf>
  </rfmt>
  <rcc rId="17782" sId="3" odxf="1" dxf="1">
    <nc r="G32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783" sId="3" odxf="1" dxf="1">
    <nc r="H321">
      <v>29.8</v>
    </nc>
    <odxf>
      <font>
        <sz val="10"/>
        <color auto="1"/>
      </font>
    </odxf>
    <ndxf>
      <font>
        <sz val="10"/>
        <color auto="1"/>
      </font>
    </ndxf>
  </rcc>
  <rfmt sheetId="3" sqref="I321" start="0" length="0">
    <dxf>
      <font>
        <sz val="10"/>
        <color auto="1"/>
      </font>
    </dxf>
  </rfmt>
  <rcc rId="17784" sId="3" odxf="1" dxf="1">
    <nc r="J321">
      <v>0.1</v>
    </nc>
    <odxf>
      <font>
        <sz val="10"/>
        <color auto="1"/>
      </font>
    </odxf>
    <ndxf>
      <font>
        <sz val="10"/>
        <color auto="1"/>
      </font>
    </ndxf>
  </rcc>
  <rcc rId="17785" sId="3" odxf="1" dxf="1">
    <nc r="K321">
      <v>0.2</v>
    </nc>
    <odxf>
      <font>
        <sz val="10"/>
        <color auto="1"/>
      </font>
    </odxf>
    <ndxf>
      <font>
        <sz val="10"/>
        <color auto="1"/>
      </font>
    </ndxf>
  </rcc>
  <rcc rId="17786" sId="3" odxf="1" dxf="1">
    <nc r="L321">
      <v>0</v>
    </nc>
    <odxf>
      <font>
        <sz val="10"/>
        <color auto="1"/>
      </font>
    </odxf>
    <ndxf>
      <font>
        <sz val="10"/>
        <color auto="1"/>
      </font>
    </ndxf>
  </rcc>
  <rcc rId="17787" sId="3" odxf="1" dxf="1">
    <nc r="M321">
      <v>0</v>
    </nc>
    <odxf>
      <font>
        <sz val="10"/>
        <color auto="1"/>
      </font>
    </odxf>
    <ndxf>
      <font>
        <sz val="10"/>
        <color auto="1"/>
      </font>
    </ndxf>
  </rcc>
  <rcc rId="17788" sId="3" odxf="1" dxf="1">
    <nc r="N321">
      <v>0.2</v>
    </nc>
    <odxf>
      <font>
        <sz val="10"/>
        <color auto="1"/>
      </font>
    </odxf>
    <ndxf>
      <font>
        <sz val="10"/>
        <color auto="1"/>
      </font>
    </ndxf>
  </rcc>
  <rcc rId="17789" sId="3" odxf="1" dxf="1">
    <nc r="O321">
      <v>0</v>
    </nc>
    <odxf>
      <font>
        <sz val="10"/>
        <color auto="1"/>
      </font>
    </odxf>
    <ndxf>
      <font>
        <sz val="10"/>
        <color auto="1"/>
      </font>
    </ndxf>
  </rcc>
  <rcc rId="17790" sId="3" odxf="1" dxf="1">
    <nc r="P321">
      <v>0</v>
    </nc>
    <odxf>
      <font>
        <sz val="10"/>
        <color auto="1"/>
      </font>
    </odxf>
    <ndxf>
      <font>
        <sz val="10"/>
        <color auto="1"/>
      </font>
    </ndxf>
  </rcc>
  <rcc rId="17791" sId="3" odxf="1" dxf="1">
    <nc r="Q321">
      <v>0.2</v>
    </nc>
    <odxf>
      <font>
        <sz val="10"/>
        <color auto="1"/>
      </font>
    </odxf>
    <ndxf>
      <font>
        <sz val="10"/>
        <color auto="1"/>
      </font>
    </ndxf>
  </rcc>
  <rcc rId="17792" sId="3" odxf="1" dxf="1">
    <nc r="R321">
      <v>0</v>
    </nc>
    <odxf>
      <font>
        <sz val="10"/>
        <color auto="1"/>
      </font>
    </odxf>
    <ndxf>
      <font>
        <sz val="10"/>
        <color auto="1"/>
      </font>
    </ndxf>
  </rcc>
  <rcc rId="17793" sId="3" odxf="1" dxf="1">
    <nc r="S321">
      <v>0.2</v>
    </nc>
    <odxf>
      <font>
        <sz val="10"/>
        <color auto="1"/>
      </font>
    </odxf>
    <ndxf>
      <font>
        <sz val="10"/>
        <color auto="1"/>
      </font>
    </ndxf>
  </rcc>
  <rcc rId="17794" sId="3" odxf="1" dxf="1">
    <nc r="T321">
      <v>0</v>
    </nc>
    <odxf>
      <font>
        <sz val="10"/>
        <color auto="1"/>
      </font>
    </odxf>
    <ndxf>
      <font>
        <sz val="10"/>
        <color auto="1"/>
      </font>
    </ndxf>
  </rcc>
  <rcc rId="17795" sId="3" odxf="1" dxf="1">
    <nc r="U321">
      <v>0.1</v>
    </nc>
    <odxf>
      <font>
        <sz val="10"/>
        <color auto="1"/>
      </font>
    </odxf>
    <ndxf>
      <font>
        <sz val="10"/>
        <color auto="1"/>
      </font>
    </ndxf>
  </rcc>
  <rcc rId="17796" sId="3" odxf="1" dxf="1">
    <nc r="V321">
      <v>0.1</v>
    </nc>
    <odxf>
      <font>
        <sz val="10"/>
        <color auto="1"/>
      </font>
    </odxf>
    <ndxf>
      <font>
        <sz val="10"/>
        <color auto="1"/>
      </font>
    </ndxf>
  </rcc>
  <rcc rId="17797" sId="3" odxf="1" dxf="1">
    <nc r="W321">
      <v>0.1</v>
    </nc>
    <odxf>
      <font>
        <sz val="10"/>
        <color auto="1"/>
      </font>
    </odxf>
    <ndxf>
      <font>
        <sz val="10"/>
        <color auto="1"/>
      </font>
    </ndxf>
  </rcc>
  <rcc rId="17798" sId="3" odxf="1" dxf="1">
    <nc r="X321">
      <v>0</v>
    </nc>
    <odxf>
      <font>
        <sz val="10"/>
        <color auto="1"/>
      </font>
    </odxf>
    <ndxf>
      <font>
        <sz val="10"/>
        <color auto="1"/>
      </font>
    </ndxf>
  </rcc>
  <rcc rId="17799" sId="3" odxf="1" dxf="1">
    <nc r="Y321">
      <v>-0.1</v>
    </nc>
    <odxf>
      <font>
        <sz val="10"/>
        <color auto="1"/>
      </font>
    </odxf>
    <ndxf>
      <font>
        <sz val="10"/>
        <color auto="1"/>
      </font>
    </ndxf>
  </rcc>
  <rcc rId="17800" sId="3" odxf="1" dxf="1">
    <nc r="Z321">
      <v>-0.1</v>
    </nc>
    <odxf>
      <font>
        <sz val="10"/>
        <color auto="1"/>
      </font>
    </odxf>
    <ndxf>
      <font>
        <sz val="10"/>
        <color auto="1"/>
      </font>
    </ndxf>
  </rcc>
  <rcc rId="17801" sId="3" odxf="1" dxf="1">
    <nc r="AA321">
      <v>0</v>
    </nc>
    <odxf>
      <font>
        <sz val="10"/>
        <color auto="1"/>
      </font>
    </odxf>
    <ndxf>
      <font>
        <sz val="10"/>
        <color auto="1"/>
      </font>
    </ndxf>
  </rcc>
  <rcc rId="17802" sId="3" odxf="1" dxf="1">
    <nc r="AB321">
      <v>-0.1</v>
    </nc>
    <odxf>
      <font>
        <sz val="10"/>
        <color auto="1"/>
      </font>
    </odxf>
    <ndxf>
      <font>
        <sz val="10"/>
        <color auto="1"/>
      </font>
    </ndxf>
  </rcc>
  <rcc rId="17803" sId="3" odxf="1" dxf="1">
    <nc r="AC321">
      <v>-0.1</v>
    </nc>
    <odxf>
      <font>
        <sz val="10"/>
        <color auto="1"/>
      </font>
    </odxf>
    <ndxf>
      <font>
        <sz val="10"/>
        <color auto="1"/>
      </font>
    </ndxf>
  </rcc>
  <rcc rId="17804" sId="3" odxf="1" dxf="1">
    <nc r="AD321">
      <v>0</v>
    </nc>
    <odxf>
      <font>
        <sz val="10"/>
        <color auto="1"/>
      </font>
    </odxf>
    <ndxf>
      <font>
        <sz val="10"/>
        <color auto="1"/>
      </font>
    </ndxf>
  </rcc>
  <rcc rId="17805" sId="3" odxf="1" dxf="1">
    <nc r="AE321">
      <v>0</v>
    </nc>
    <odxf>
      <font>
        <sz val="10"/>
        <color auto="1"/>
      </font>
    </odxf>
    <ndxf>
      <font>
        <sz val="10"/>
        <color auto="1"/>
      </font>
    </ndxf>
  </rcc>
  <rcc rId="17806" sId="3" odxf="1" dxf="1">
    <nc r="AF321">
      <v>0</v>
    </nc>
    <odxf>
      <font>
        <sz val="10"/>
        <color auto="1"/>
      </font>
    </odxf>
    <ndxf>
      <font>
        <sz val="10"/>
        <color auto="1"/>
      </font>
    </ndxf>
  </rcc>
  <rcc rId="17807" sId="3" odxf="1" dxf="1">
    <nc r="AG321">
      <v>0.1</v>
    </nc>
    <odxf>
      <font>
        <sz val="10"/>
        <color auto="1"/>
      </font>
    </odxf>
    <ndxf>
      <font>
        <sz val="10"/>
        <color auto="1"/>
      </font>
    </ndxf>
  </rcc>
  <rcc rId="17808" sId="3" odxf="1" dxf="1">
    <nc r="AH321">
      <v>0</v>
    </nc>
    <odxf>
      <font>
        <sz val="10"/>
        <color auto="1"/>
      </font>
    </odxf>
    <ndxf>
      <font>
        <sz val="10"/>
        <color auto="1"/>
      </font>
    </ndxf>
  </rcc>
  <rcc rId="17809" sId="3" odxf="1" dxf="1">
    <nc r="AI321">
      <v>-0.2</v>
    </nc>
    <odxf>
      <font>
        <sz val="10"/>
        <color auto="1"/>
      </font>
    </odxf>
    <ndxf>
      <font>
        <sz val="10"/>
        <color auto="1"/>
      </font>
    </ndxf>
  </rcc>
  <rcc rId="17810" sId="3" odxf="1" dxf="1">
    <nc r="AJ321">
      <v>0.2</v>
    </nc>
    <odxf>
      <font>
        <sz val="10"/>
        <color auto="1"/>
      </font>
    </odxf>
    <ndxf>
      <font>
        <sz val="10"/>
        <color auto="1"/>
      </font>
    </ndxf>
  </rcc>
  <rcc rId="17811" sId="3" odxf="1" dxf="1">
    <nc r="AK321">
      <v>0.2</v>
    </nc>
    <odxf>
      <font>
        <sz val="10"/>
        <color auto="1"/>
      </font>
    </odxf>
    <ndxf>
      <font>
        <sz val="10"/>
        <color auto="1"/>
      </font>
    </ndxf>
  </rcc>
  <rcc rId="17812" sId="3" odxf="1" dxf="1">
    <nc r="AL321">
      <v>0.2</v>
    </nc>
    <odxf>
      <font>
        <sz val="10"/>
        <color auto="1"/>
      </font>
    </odxf>
    <ndxf>
      <font>
        <sz val="10"/>
        <color auto="1"/>
      </font>
    </ndxf>
  </rcc>
  <rcc rId="17813" sId="3" odxf="1" dxf="1">
    <nc r="AM321">
      <v>0.4</v>
    </nc>
    <odxf>
      <font>
        <sz val="10"/>
        <color auto="1"/>
      </font>
    </odxf>
    <ndxf>
      <font>
        <sz val="10"/>
        <color auto="1"/>
      </font>
    </ndxf>
  </rcc>
  <rcc rId="17814" sId="3" odxf="1" dxf="1">
    <nc r="AN321">
      <v>0.2</v>
    </nc>
    <odxf>
      <font>
        <sz val="10"/>
        <color auto="1"/>
      </font>
    </odxf>
    <ndxf>
      <font>
        <sz val="10"/>
        <color auto="1"/>
      </font>
    </ndxf>
  </rcc>
  <rcc rId="17815" sId="3" odxf="1" dxf="1">
    <nc r="AO321">
      <v>0.3</v>
    </nc>
    <odxf>
      <font>
        <sz val="10"/>
        <color auto="1"/>
      </font>
    </odxf>
    <ndxf>
      <font>
        <sz val="10"/>
        <color auto="1"/>
      </font>
    </ndxf>
  </rcc>
  <rcc rId="17816" sId="3" odxf="1" dxf="1">
    <nc r="AP321">
      <v>0.3</v>
    </nc>
    <odxf>
      <font>
        <sz val="10"/>
        <color auto="1"/>
      </font>
    </odxf>
    <ndxf>
      <font>
        <sz val="10"/>
        <color auto="1"/>
      </font>
    </ndxf>
  </rcc>
  <rcc rId="17817" sId="3" odxf="1" dxf="1">
    <nc r="AQ321">
      <v>0.2</v>
    </nc>
    <odxf>
      <font>
        <sz val="10"/>
        <color auto="1"/>
      </font>
    </odxf>
    <ndxf>
      <font>
        <sz val="10"/>
        <color auto="1"/>
      </font>
    </ndxf>
  </rcc>
  <rcc rId="17818" sId="3" odxf="1" dxf="1">
    <nc r="AR321">
      <v>0.2</v>
    </nc>
    <odxf>
      <font>
        <sz val="10"/>
        <color auto="1"/>
      </font>
    </odxf>
    <ndxf>
      <font>
        <sz val="10"/>
        <color auto="1"/>
      </font>
    </ndxf>
  </rcc>
  <rcc rId="17819" sId="3" odxf="1" dxf="1">
    <nc r="AS321">
      <v>0.2</v>
    </nc>
    <odxf>
      <font>
        <sz val="10"/>
        <color auto="1"/>
      </font>
    </odxf>
    <ndxf>
      <font>
        <sz val="10"/>
        <color auto="1"/>
      </font>
    </ndxf>
  </rcc>
  <rcc rId="17820" sId="3" odxf="1" dxf="1">
    <nc r="AT321">
      <v>0</v>
    </nc>
    <odxf>
      <font>
        <sz val="10"/>
        <color auto="1"/>
      </font>
    </odxf>
    <ndxf>
      <font>
        <sz val="10"/>
        <color auto="1"/>
      </font>
    </ndxf>
  </rcc>
  <rcc rId="17821" sId="3" odxf="1" dxf="1">
    <nc r="AU321">
      <v>0.1</v>
    </nc>
    <odxf>
      <font>
        <sz val="10"/>
        <color auto="1"/>
      </font>
    </odxf>
    <ndxf>
      <font>
        <sz val="10"/>
        <color auto="1"/>
      </font>
    </ndxf>
  </rcc>
  <rcc rId="17822" sId="3" odxf="1" dxf="1">
    <nc r="AV321">
      <v>0.1</v>
    </nc>
    <odxf>
      <font>
        <sz val="10"/>
        <color auto="1"/>
      </font>
    </odxf>
    <ndxf>
      <font>
        <sz val="10"/>
        <color auto="1"/>
      </font>
    </ndxf>
  </rcc>
  <rcc rId="17823" sId="3" odxf="1" dxf="1">
    <nc r="AW321">
      <v>0.1</v>
    </nc>
    <odxf>
      <font>
        <sz val="10"/>
        <color auto="1"/>
      </font>
    </odxf>
    <ndxf>
      <font>
        <sz val="10"/>
        <color auto="1"/>
      </font>
    </ndxf>
  </rcc>
  <rcc rId="17824" sId="3" odxf="1" dxf="1">
    <nc r="AX321">
      <v>0.3</v>
    </nc>
    <odxf>
      <font>
        <sz val="10"/>
        <color auto="1"/>
      </font>
    </odxf>
    <ndxf>
      <font>
        <sz val="10"/>
        <color auto="1"/>
      </font>
    </ndxf>
  </rcc>
  <rcc rId="17825" sId="3" odxf="1" dxf="1">
    <nc r="AY321">
      <v>0.2</v>
    </nc>
    <odxf>
      <font>
        <sz val="10"/>
        <color auto="1"/>
      </font>
    </odxf>
    <ndxf>
      <font>
        <sz val="10"/>
        <color auto="1"/>
      </font>
    </ndxf>
  </rcc>
  <rcc rId="17826" sId="3" odxf="1" dxf="1">
    <nc r="AZ321">
      <v>0.1</v>
    </nc>
    <odxf>
      <font>
        <sz val="10"/>
        <color auto="1"/>
      </font>
    </odxf>
    <ndxf>
      <font>
        <sz val="10"/>
        <color auto="1"/>
      </font>
    </ndxf>
  </rcc>
  <rcc rId="17827" sId="3" odxf="1" dxf="1">
    <nc r="BA3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828" sId="3" odxf="1" dxf="1">
    <nc r="BB321">
      <v>0</v>
    </nc>
    <odxf>
      <font>
        <sz val="10"/>
        <color auto="1"/>
      </font>
    </odxf>
    <ndxf>
      <font>
        <sz val="10"/>
        <color auto="1"/>
      </font>
    </ndxf>
  </rcc>
  <rcc rId="17829" sId="3" odxf="1" dxf="1">
    <nc r="BC3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830" sId="3" odxf="1" dxf="1">
    <nc r="BD321">
      <v>0</v>
    </nc>
    <odxf>
      <font>
        <sz val="10"/>
        <color auto="1"/>
      </font>
    </odxf>
    <ndxf>
      <font>
        <sz val="10"/>
        <color auto="1"/>
      </font>
    </ndxf>
  </rcc>
  <rcc rId="17831" sId="3" odxf="1" dxf="1">
    <nc r="BE32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832" sId="3" odxf="1" dxf="1">
    <nc r="BF321">
      <v>1.2</v>
    </nc>
    <odxf>
      <font>
        <sz val="10"/>
        <color auto="1"/>
      </font>
    </odxf>
    <ndxf>
      <font>
        <sz val="10"/>
        <color auto="1"/>
      </font>
    </ndxf>
  </rcc>
  <rcc rId="17833" sId="3" odxf="1" dxf="1">
    <nc r="BG321">
      <v>10</v>
    </nc>
    <odxf>
      <font>
        <sz val="10"/>
        <color auto="1"/>
      </font>
    </odxf>
    <ndxf>
      <font>
        <sz val="10"/>
        <color auto="1"/>
      </font>
    </ndxf>
  </rcc>
  <rcc rId="17834" sId="3" odxf="1" dxf="1">
    <nc r="BH321">
      <v>0</v>
    </nc>
    <odxf>
      <font>
        <sz val="10"/>
        <color auto="1"/>
      </font>
    </odxf>
    <ndxf>
      <font>
        <sz val="10"/>
        <color auto="1"/>
      </font>
    </ndxf>
  </rcc>
  <rfmt sheetId="3" sqref="A321:XFD321" start="0" length="0">
    <dxf>
      <alignment vertical="center" wrapText="1"/>
    </dxf>
  </rfmt>
  <rfmt sheetId="3" sqref="A322" start="0" length="0">
    <dxf>
      <font>
        <sz val="10"/>
        <color auto="1"/>
      </font>
    </dxf>
  </rfmt>
  <rcc rId="17835" sId="3" odxf="1" dxf="1">
    <oc r="B322" t="inlineStr">
      <is>
        <t>Bạc Liêu</t>
      </is>
    </oc>
    <nc r="B322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22" start="0" length="0">
    <dxf>
      <font>
        <sz val="10"/>
        <color auto="1"/>
      </font>
    </dxf>
  </rfmt>
  <rfmt sheetId="3" sqref="D322" start="0" length="0">
    <dxf>
      <font>
        <sz val="10"/>
        <color auto="1"/>
      </font>
    </dxf>
  </rfmt>
  <rcc rId="17836" sId="3" odxf="1" dxf="1">
    <oc r="E322" t="inlineStr">
      <is>
        <t>NMĐG HÒA BÌNH 2</t>
      </is>
    </oc>
    <nc r="E322" t="inlineStr">
      <is>
        <t>NMĐG HIỆP THẠNH</t>
      </is>
    </nc>
    <odxf>
      <font>
        <sz val="10"/>
        <color auto="1"/>
      </font>
    </odxf>
    <ndxf>
      <font>
        <sz val="10"/>
        <color auto="1"/>
      </font>
    </ndxf>
  </rcc>
  <rfmt sheetId="3" sqref="F322" start="0" length="0">
    <dxf>
      <font>
        <sz val="10"/>
        <color auto="1"/>
      </font>
    </dxf>
  </rfmt>
  <rcc rId="17837" sId="3" odxf="1" dxf="1">
    <nc r="G32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838" sId="3" odxf="1" dxf="1">
    <nc r="H322">
      <v>459.5</v>
    </nc>
    <odxf>
      <font>
        <sz val="10"/>
        <color auto="1"/>
      </font>
    </odxf>
    <ndxf>
      <font>
        <sz val="10"/>
        <color auto="1"/>
      </font>
    </ndxf>
  </rcc>
  <rfmt sheetId="3" sqref="I322" start="0" length="0">
    <dxf>
      <font>
        <sz val="10"/>
        <color auto="1"/>
      </font>
    </dxf>
  </rfmt>
  <rcc rId="17839" sId="3" odxf="1" dxf="1">
    <nc r="J322">
      <v>18.600000000000001</v>
    </nc>
    <odxf>
      <font>
        <sz val="10"/>
        <color auto="1"/>
      </font>
    </odxf>
    <ndxf>
      <font>
        <sz val="10"/>
        <color auto="1"/>
      </font>
    </ndxf>
  </rcc>
  <rcc rId="17840" sId="3" odxf="1" dxf="1">
    <nc r="K322">
      <v>18.3</v>
    </nc>
    <odxf>
      <font>
        <sz val="10"/>
        <color auto="1"/>
      </font>
    </odxf>
    <ndxf>
      <font>
        <sz val="10"/>
        <color auto="1"/>
      </font>
    </ndxf>
  </rcc>
  <rcc rId="17841" sId="3" odxf="1" dxf="1">
    <nc r="L322">
      <v>15.4</v>
    </nc>
    <odxf>
      <font>
        <sz val="10"/>
        <color auto="1"/>
      </font>
    </odxf>
    <ndxf>
      <font>
        <sz val="10"/>
        <color auto="1"/>
      </font>
    </ndxf>
  </rcc>
  <rcc rId="17842" sId="3" odxf="1" dxf="1">
    <nc r="M322">
      <v>20.399999999999999</v>
    </nc>
    <odxf>
      <font>
        <sz val="10"/>
        <color auto="1"/>
      </font>
    </odxf>
    <ndxf>
      <font>
        <sz val="10"/>
        <color auto="1"/>
      </font>
    </ndxf>
  </rcc>
  <rcc rId="17843" sId="3" odxf="1" dxf="1">
    <nc r="N322">
      <v>19.2</v>
    </nc>
    <odxf>
      <font>
        <sz val="10"/>
        <color auto="1"/>
      </font>
    </odxf>
    <ndxf>
      <font>
        <sz val="10"/>
        <color auto="1"/>
      </font>
    </ndxf>
  </rcc>
  <rcc rId="17844" sId="3" odxf="1" dxf="1">
    <nc r="O322">
      <v>17.399999999999999</v>
    </nc>
    <odxf>
      <font>
        <sz val="10"/>
        <color auto="1"/>
      </font>
    </odxf>
    <ndxf>
      <font>
        <sz val="10"/>
        <color auto="1"/>
      </font>
    </ndxf>
  </rcc>
  <rcc rId="17845" sId="3" odxf="1" dxf="1">
    <nc r="P322">
      <v>17.100000000000001</v>
    </nc>
    <odxf>
      <font>
        <sz val="10"/>
        <color auto="1"/>
      </font>
    </odxf>
    <ndxf>
      <font>
        <sz val="10"/>
        <color auto="1"/>
      </font>
    </ndxf>
  </rcc>
  <rcc rId="17846" sId="3" odxf="1" dxf="1">
    <nc r="Q322">
      <v>17.600000000000001</v>
    </nc>
    <odxf>
      <font>
        <sz val="10"/>
        <color auto="1"/>
      </font>
    </odxf>
    <ndxf>
      <font>
        <sz val="10"/>
        <color auto="1"/>
      </font>
    </ndxf>
  </rcc>
  <rcc rId="17847" sId="3" odxf="1" dxf="1">
    <nc r="R322">
      <v>24.1</v>
    </nc>
    <odxf>
      <font>
        <sz val="10"/>
        <color auto="1"/>
      </font>
    </odxf>
    <ndxf>
      <font>
        <sz val="10"/>
        <color auto="1"/>
      </font>
    </ndxf>
  </rcc>
  <rcc rId="17848" sId="3" odxf="1" dxf="1">
    <nc r="S322">
      <v>14.9</v>
    </nc>
    <odxf>
      <font>
        <sz val="10"/>
        <color auto="1"/>
      </font>
    </odxf>
    <ndxf>
      <font>
        <sz val="10"/>
        <color auto="1"/>
      </font>
    </ndxf>
  </rcc>
  <rcc rId="17849" sId="3" odxf="1" dxf="1">
    <nc r="T322">
      <v>12.7</v>
    </nc>
    <odxf>
      <font>
        <sz val="10"/>
        <color auto="1"/>
      </font>
    </odxf>
    <ndxf>
      <font>
        <sz val="10"/>
        <color auto="1"/>
      </font>
    </ndxf>
  </rcc>
  <rcc rId="17850" sId="3" odxf="1" dxf="1">
    <nc r="U322">
      <v>9.4</v>
    </nc>
    <odxf>
      <font>
        <sz val="10"/>
        <color auto="1"/>
      </font>
    </odxf>
    <ndxf>
      <font>
        <sz val="10"/>
        <color auto="1"/>
      </font>
    </ndxf>
  </rcc>
  <rcc rId="17851" sId="3" odxf="1" dxf="1">
    <nc r="V322">
      <v>2.5</v>
    </nc>
    <odxf>
      <font>
        <sz val="10"/>
        <color auto="1"/>
      </font>
    </odxf>
    <ndxf>
      <font>
        <sz val="10"/>
        <color auto="1"/>
      </font>
    </ndxf>
  </rcc>
  <rcc rId="17852" sId="3" odxf="1" dxf="1">
    <nc r="W322">
      <v>3.4</v>
    </nc>
    <odxf>
      <font>
        <sz val="10"/>
        <color auto="1"/>
      </font>
    </odxf>
    <ndxf>
      <font>
        <sz val="10"/>
        <color auto="1"/>
      </font>
    </ndxf>
  </rcc>
  <rcc rId="17853" sId="3" odxf="1" dxf="1">
    <nc r="X322">
      <v>2.9</v>
    </nc>
    <odxf>
      <font>
        <sz val="10"/>
        <color auto="1"/>
      </font>
    </odxf>
    <ndxf>
      <font>
        <sz val="10"/>
        <color auto="1"/>
      </font>
    </ndxf>
  </rcc>
  <rcc rId="17854" sId="3" odxf="1" dxf="1">
    <nc r="Y322">
      <v>2.2000000000000002</v>
    </nc>
    <odxf>
      <font>
        <sz val="10"/>
        <color auto="1"/>
      </font>
    </odxf>
    <ndxf>
      <font>
        <sz val="10"/>
        <color auto="1"/>
      </font>
    </ndxf>
  </rcc>
  <rcc rId="17855" sId="3" odxf="1" dxf="1">
    <nc r="Z322">
      <v>4.4000000000000004</v>
    </nc>
    <odxf>
      <font>
        <sz val="10"/>
        <color auto="1"/>
      </font>
    </odxf>
    <ndxf>
      <font>
        <sz val="10"/>
        <color auto="1"/>
      </font>
    </ndxf>
  </rcc>
  <rcc rId="17856" sId="3" odxf="1" dxf="1">
    <nc r="AA322">
      <v>2.6</v>
    </nc>
    <odxf>
      <font>
        <sz val="10"/>
        <color auto="1"/>
      </font>
    </odxf>
    <ndxf>
      <font>
        <sz val="10"/>
        <color auto="1"/>
      </font>
    </ndxf>
  </rcc>
  <rcc rId="17857" sId="3" odxf="1" dxf="1">
    <nc r="AB322">
      <v>3.8</v>
    </nc>
    <odxf>
      <font>
        <sz val="10"/>
        <color auto="1"/>
      </font>
    </odxf>
    <ndxf>
      <font>
        <sz val="10"/>
        <color auto="1"/>
      </font>
    </ndxf>
  </rcc>
  <rcc rId="17858" sId="3" odxf="1" dxf="1">
    <nc r="AC322">
      <v>6.4</v>
    </nc>
    <odxf>
      <font>
        <sz val="10"/>
        <color auto="1"/>
      </font>
    </odxf>
    <ndxf>
      <font>
        <sz val="10"/>
        <color auto="1"/>
      </font>
    </ndxf>
  </rcc>
  <rcc rId="17859" sId="3" odxf="1" dxf="1">
    <nc r="AD322">
      <v>10.8</v>
    </nc>
    <odxf>
      <font>
        <sz val="10"/>
        <color auto="1"/>
      </font>
    </odxf>
    <ndxf>
      <font>
        <sz val="10"/>
        <color auto="1"/>
      </font>
    </ndxf>
  </rcc>
  <rcc rId="17860" sId="3" odxf="1" dxf="1">
    <nc r="AE322">
      <v>5.8</v>
    </nc>
    <odxf>
      <font>
        <sz val="10"/>
        <color auto="1"/>
      </font>
    </odxf>
    <ndxf>
      <font>
        <sz val="10"/>
        <color auto="1"/>
      </font>
    </ndxf>
  </rcc>
  <rcc rId="17861" sId="3" odxf="1" dxf="1">
    <nc r="AF322">
      <v>7.7</v>
    </nc>
    <odxf>
      <font>
        <sz val="10"/>
        <color auto="1"/>
      </font>
    </odxf>
    <ndxf>
      <font>
        <sz val="10"/>
        <color auto="1"/>
      </font>
    </ndxf>
  </rcc>
  <rcc rId="17862" sId="3" odxf="1" dxf="1">
    <nc r="AG322">
      <v>6.2</v>
    </nc>
    <odxf>
      <font>
        <sz val="10"/>
        <color auto="1"/>
      </font>
    </odxf>
    <ndxf>
      <font>
        <sz val="10"/>
        <color auto="1"/>
      </font>
    </ndxf>
  </rcc>
  <rcc rId="17863" sId="3" odxf="1" dxf="1">
    <nc r="AH322">
      <v>12.1</v>
    </nc>
    <odxf>
      <font>
        <sz val="10"/>
        <color auto="1"/>
      </font>
    </odxf>
    <ndxf>
      <font>
        <sz val="10"/>
        <color auto="1"/>
      </font>
    </ndxf>
  </rcc>
  <rcc rId="17864" sId="3" odxf="1" dxf="1">
    <nc r="AI322">
      <v>39.799999999999997</v>
    </nc>
    <odxf>
      <font>
        <sz val="10"/>
        <color auto="1"/>
      </font>
    </odxf>
    <ndxf>
      <font>
        <sz val="10"/>
        <color auto="1"/>
      </font>
    </ndxf>
  </rcc>
  <rcc rId="17865" sId="3" odxf="1" dxf="1">
    <nc r="AJ322">
      <v>66</v>
    </nc>
    <odxf>
      <font>
        <sz val="10"/>
        <color auto="1"/>
      </font>
    </odxf>
    <ndxf>
      <font>
        <sz val="10"/>
        <color auto="1"/>
      </font>
    </ndxf>
  </rcc>
  <rcc rId="17866" sId="3" odxf="1" dxf="1">
    <nc r="AK322">
      <v>61.3</v>
    </nc>
    <odxf>
      <font>
        <sz val="10"/>
        <color auto="1"/>
      </font>
    </odxf>
    <ndxf>
      <font>
        <sz val="10"/>
        <color auto="1"/>
      </font>
    </ndxf>
  </rcc>
  <rcc rId="17867" sId="3" odxf="1" dxf="1">
    <nc r="AL322">
      <v>67.2</v>
    </nc>
    <odxf>
      <font>
        <sz val="10"/>
        <color auto="1"/>
      </font>
    </odxf>
    <ndxf>
      <font>
        <sz val="10"/>
        <color auto="1"/>
      </font>
    </ndxf>
  </rcc>
  <rcc rId="17868" sId="3" odxf="1" dxf="1">
    <nc r="AM322">
      <v>36.1</v>
    </nc>
    <odxf>
      <font>
        <sz val="10"/>
        <color auto="1"/>
      </font>
    </odxf>
    <ndxf>
      <font>
        <sz val="10"/>
        <color auto="1"/>
      </font>
    </ndxf>
  </rcc>
  <rcc rId="17869" sId="3" odxf="1" dxf="1">
    <nc r="AN322">
      <v>32.700000000000003</v>
    </nc>
    <odxf>
      <font>
        <sz val="10"/>
        <color auto="1"/>
      </font>
    </odxf>
    <ndxf>
      <font>
        <sz val="10"/>
        <color auto="1"/>
      </font>
    </ndxf>
  </rcc>
  <rcc rId="17870" sId="3" odxf="1" dxf="1">
    <nc r="AO322">
      <v>29.2</v>
    </nc>
    <odxf>
      <font>
        <sz val="10"/>
        <color auto="1"/>
      </font>
    </odxf>
    <ndxf>
      <font>
        <sz val="10"/>
        <color auto="1"/>
      </font>
    </ndxf>
  </rcc>
  <rcc rId="17871" sId="3" odxf="1" dxf="1">
    <nc r="AP322">
      <v>30</v>
    </nc>
    <odxf>
      <font>
        <sz val="10"/>
        <color auto="1"/>
      </font>
    </odxf>
    <ndxf>
      <font>
        <sz val="10"/>
        <color auto="1"/>
      </font>
    </ndxf>
  </rcc>
  <rcc rId="17872" sId="3" odxf="1" dxf="1">
    <nc r="AQ322">
      <v>22</v>
    </nc>
    <odxf>
      <font>
        <sz val="10"/>
        <color auto="1"/>
      </font>
    </odxf>
    <ndxf>
      <font>
        <sz val="10"/>
        <color auto="1"/>
      </font>
    </ndxf>
  </rcc>
  <rcc rId="17873" sId="3" odxf="1" dxf="1">
    <nc r="AR322">
      <v>19.600000000000001</v>
    </nc>
    <odxf>
      <font>
        <sz val="10"/>
        <color auto="1"/>
      </font>
    </odxf>
    <ndxf>
      <font>
        <sz val="10"/>
        <color auto="1"/>
      </font>
    </ndxf>
  </rcc>
  <rcc rId="17874" sId="3" odxf="1" dxf="1">
    <nc r="AS322">
      <v>18</v>
    </nc>
    <odxf>
      <font>
        <sz val="10"/>
        <color auto="1"/>
      </font>
    </odxf>
    <ndxf>
      <font>
        <sz val="10"/>
        <color auto="1"/>
      </font>
    </ndxf>
  </rcc>
  <rcc rId="17875" sId="3" odxf="1" dxf="1">
    <nc r="AT322">
      <v>11.3</v>
    </nc>
    <odxf>
      <font>
        <sz val="10"/>
        <color auto="1"/>
      </font>
    </odxf>
    <ndxf>
      <font>
        <sz val="10"/>
        <color auto="1"/>
      </font>
    </ndxf>
  </rcc>
  <rcc rId="17876" sId="3" odxf="1" dxf="1">
    <nc r="AU322">
      <v>16</v>
    </nc>
    <odxf>
      <font>
        <sz val="10"/>
        <color auto="1"/>
      </font>
    </odxf>
    <ndxf>
      <font>
        <sz val="10"/>
        <color auto="1"/>
      </font>
    </ndxf>
  </rcc>
  <rcc rId="17877" sId="3" odxf="1" dxf="1">
    <nc r="AV322">
      <v>16.600000000000001</v>
    </nc>
    <odxf>
      <font>
        <sz val="10"/>
        <color auto="1"/>
      </font>
    </odxf>
    <ndxf>
      <font>
        <sz val="10"/>
        <color auto="1"/>
      </font>
    </ndxf>
  </rcc>
  <rcc rId="17878" sId="3" odxf="1" dxf="1">
    <nc r="AW322">
      <v>21.2</v>
    </nc>
    <odxf>
      <font>
        <sz val="10"/>
        <color auto="1"/>
      </font>
    </odxf>
    <ndxf>
      <font>
        <sz val="10"/>
        <color auto="1"/>
      </font>
    </ndxf>
  </rcc>
  <rcc rId="17879" sId="3" odxf="1" dxf="1">
    <nc r="AX322">
      <v>20.3</v>
    </nc>
    <odxf>
      <font>
        <sz val="10"/>
        <color auto="1"/>
      </font>
    </odxf>
    <ndxf>
      <font>
        <sz val="10"/>
        <color auto="1"/>
      </font>
    </ndxf>
  </rcc>
  <rcc rId="17880" sId="3" odxf="1" dxf="1">
    <nc r="AY322">
      <v>10.9</v>
    </nc>
    <odxf>
      <font>
        <sz val="10"/>
        <color auto="1"/>
      </font>
    </odxf>
    <ndxf>
      <font>
        <sz val="10"/>
        <color auto="1"/>
      </font>
    </ndxf>
  </rcc>
  <rcc rId="17881" sId="3" odxf="1" dxf="1">
    <nc r="AZ322">
      <v>12.2</v>
    </nc>
    <odxf>
      <font>
        <sz val="10"/>
        <color auto="1"/>
      </font>
    </odxf>
    <ndxf>
      <font>
        <sz val="10"/>
        <color auto="1"/>
      </font>
    </ndxf>
  </rcc>
  <rcc rId="17882" sId="3" odxf="1" dxf="1">
    <nc r="BA3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883" sId="3" odxf="1" dxf="1">
    <nc r="BB322">
      <v>17.3</v>
    </nc>
    <odxf>
      <font>
        <sz val="10"/>
        <color auto="1"/>
      </font>
    </odxf>
    <ndxf>
      <font>
        <sz val="10"/>
        <color auto="1"/>
      </font>
    </ndxf>
  </rcc>
  <rcc rId="17884" sId="3" odxf="1" dxf="1">
    <nc r="BC3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885" sId="3" odxf="1" dxf="1">
    <nc r="BD322">
      <v>13.4</v>
    </nc>
    <odxf>
      <font>
        <sz val="10"/>
        <color auto="1"/>
      </font>
    </odxf>
    <ndxf>
      <font>
        <sz val="10"/>
        <color auto="1"/>
      </font>
    </ndxf>
  </rcc>
  <rcc rId="17886" sId="3" odxf="1" dxf="1">
    <nc r="BE32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887" sId="3" odxf="1" dxf="1">
    <nc r="BF322">
      <v>19.2</v>
    </nc>
    <odxf>
      <font>
        <sz val="10"/>
        <color auto="1"/>
      </font>
    </odxf>
    <ndxf>
      <font>
        <sz val="10"/>
        <color auto="1"/>
      </font>
    </ndxf>
  </rcc>
  <rcc rId="17888" sId="3" odxf="1" dxf="1">
    <nc r="BG322">
      <v>76.5</v>
    </nc>
    <odxf>
      <font>
        <sz val="10"/>
        <color auto="1"/>
      </font>
    </odxf>
    <ndxf>
      <font>
        <sz val="10"/>
        <color auto="1"/>
      </font>
    </ndxf>
  </rcc>
  <rcc rId="17889" sId="3" odxf="1" dxf="1">
    <nc r="BH322">
      <v>1.3</v>
    </nc>
    <odxf>
      <font>
        <sz val="10"/>
        <color auto="1"/>
      </font>
    </odxf>
    <ndxf>
      <font>
        <sz val="10"/>
        <color auto="1"/>
      </font>
    </ndxf>
  </rcc>
  <rfmt sheetId="3" sqref="A322:XFD322" start="0" length="0">
    <dxf>
      <alignment vertical="center" wrapText="1"/>
    </dxf>
  </rfmt>
  <rfmt sheetId="3" sqref="A323" start="0" length="0">
    <dxf>
      <font>
        <sz val="10"/>
        <color auto="1"/>
      </font>
    </dxf>
  </rfmt>
  <rcc rId="17890" sId="3" odxf="1" dxf="1">
    <oc r="B323" t="inlineStr">
      <is>
        <t>Bạc Liêu</t>
      </is>
    </oc>
    <nc r="B323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23" start="0" length="0">
    <dxf>
      <font>
        <sz val="10"/>
        <color auto="1"/>
      </font>
    </dxf>
  </rfmt>
  <rfmt sheetId="3" sqref="D323" start="0" length="0">
    <dxf>
      <font>
        <sz val="10"/>
        <color auto="1"/>
      </font>
    </dxf>
  </rfmt>
  <rcc rId="17891" sId="3" odxf="1" dxf="1">
    <oc r="E323" t="inlineStr">
      <is>
        <t>NMĐG HÒA BÌNH 2</t>
      </is>
    </oc>
    <nc r="E323" t="inlineStr">
      <is>
        <t>NMĐG HIỆP THẠNH</t>
      </is>
    </nc>
    <odxf>
      <font>
        <sz val="10"/>
        <color auto="1"/>
      </font>
    </odxf>
    <ndxf>
      <font>
        <sz val="10"/>
        <color auto="1"/>
      </font>
    </ndxf>
  </rcc>
  <rfmt sheetId="3" sqref="F323" start="0" length="0">
    <dxf>
      <font>
        <sz val="10"/>
        <color auto="1"/>
      </font>
    </dxf>
  </rfmt>
  <rcc rId="17892" sId="3" odxf="1" dxf="1">
    <nc r="G32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893" sId="3" odxf="1" dxf="1">
    <nc r="H323">
      <v>459.5</v>
    </nc>
    <odxf>
      <font>
        <sz val="10"/>
        <color auto="1"/>
      </font>
    </odxf>
    <ndxf>
      <font>
        <sz val="10"/>
        <color auto="1"/>
      </font>
    </ndxf>
  </rcc>
  <rfmt sheetId="3" sqref="I323" start="0" length="0">
    <dxf>
      <font>
        <sz val="10"/>
        <color auto="1"/>
      </font>
    </dxf>
  </rfmt>
  <rcc rId="17894" sId="3" odxf="1" dxf="1">
    <nc r="J323">
      <v>11.8</v>
    </nc>
    <odxf>
      <font>
        <sz val="10"/>
        <color auto="1"/>
      </font>
    </odxf>
    <ndxf>
      <font>
        <sz val="10"/>
        <color auto="1"/>
      </font>
    </ndxf>
  </rcc>
  <rcc rId="17895" sId="3" odxf="1" dxf="1">
    <nc r="K323">
      <v>12.2</v>
    </nc>
    <odxf>
      <font>
        <sz val="10"/>
        <color auto="1"/>
      </font>
    </odxf>
    <ndxf>
      <font>
        <sz val="10"/>
        <color auto="1"/>
      </font>
    </ndxf>
  </rcc>
  <rcc rId="17896" sId="3" odxf="1" dxf="1">
    <nc r="L323">
      <v>11.8</v>
    </nc>
    <odxf>
      <font>
        <sz val="10"/>
        <color auto="1"/>
      </font>
    </odxf>
    <ndxf>
      <font>
        <sz val="10"/>
        <color auto="1"/>
      </font>
    </ndxf>
  </rcc>
  <rcc rId="17897" sId="3" odxf="1" dxf="1">
    <nc r="M323">
      <v>12.5</v>
    </nc>
    <odxf>
      <font>
        <sz val="10"/>
        <color auto="1"/>
      </font>
    </odxf>
    <ndxf>
      <font>
        <sz val="10"/>
        <color auto="1"/>
      </font>
    </ndxf>
  </rcc>
  <rcc rId="17898" sId="3" odxf="1" dxf="1">
    <nc r="N323">
      <v>11.9</v>
    </nc>
    <odxf>
      <font>
        <sz val="10"/>
        <color auto="1"/>
      </font>
    </odxf>
    <ndxf>
      <font>
        <sz val="10"/>
        <color auto="1"/>
      </font>
    </ndxf>
  </rcc>
  <rcc rId="17899" sId="3" odxf="1" dxf="1">
    <nc r="O323">
      <v>12</v>
    </nc>
    <odxf>
      <font>
        <sz val="10"/>
        <color auto="1"/>
      </font>
    </odxf>
    <ndxf>
      <font>
        <sz val="10"/>
        <color auto="1"/>
      </font>
    </ndxf>
  </rcc>
  <rcc rId="17900" sId="3" odxf="1" dxf="1">
    <nc r="P323">
      <v>11.4</v>
    </nc>
    <odxf>
      <font>
        <sz val="10"/>
        <color auto="1"/>
      </font>
    </odxf>
    <ndxf>
      <font>
        <sz val="10"/>
        <color auto="1"/>
      </font>
    </ndxf>
  </rcc>
  <rcc rId="17901" sId="3" odxf="1" dxf="1">
    <nc r="Q323">
      <v>10.9</v>
    </nc>
    <odxf>
      <font>
        <sz val="10"/>
        <color auto="1"/>
      </font>
    </odxf>
    <ndxf>
      <font>
        <sz val="10"/>
        <color auto="1"/>
      </font>
    </ndxf>
  </rcc>
  <rcc rId="17902" sId="3" odxf="1" dxf="1">
    <nc r="R323">
      <v>10.8</v>
    </nc>
    <odxf>
      <font>
        <sz val="10"/>
        <color auto="1"/>
      </font>
    </odxf>
    <ndxf>
      <font>
        <sz val="10"/>
        <color auto="1"/>
      </font>
    </ndxf>
  </rcc>
  <rcc rId="17903" sId="3" odxf="1" dxf="1">
    <nc r="S323">
      <v>9.1999999999999993</v>
    </nc>
    <odxf>
      <font>
        <sz val="10"/>
        <color auto="1"/>
      </font>
    </odxf>
    <ndxf>
      <font>
        <sz val="10"/>
        <color auto="1"/>
      </font>
    </ndxf>
  </rcc>
  <rcc rId="17904" sId="3" odxf="1" dxf="1">
    <nc r="T323">
      <v>7.9</v>
    </nc>
    <odxf>
      <font>
        <sz val="10"/>
        <color auto="1"/>
      </font>
    </odxf>
    <ndxf>
      <font>
        <sz val="10"/>
        <color auto="1"/>
      </font>
    </ndxf>
  </rcc>
  <rcc rId="17905" sId="3" odxf="1" dxf="1">
    <nc r="U323">
      <v>6.7</v>
    </nc>
    <odxf>
      <font>
        <sz val="10"/>
        <color auto="1"/>
      </font>
    </odxf>
    <ndxf>
      <font>
        <sz val="10"/>
        <color auto="1"/>
      </font>
    </ndxf>
  </rcc>
  <rcc rId="17906" sId="3" odxf="1" dxf="1">
    <nc r="V323">
      <v>5</v>
    </nc>
    <odxf>
      <font>
        <sz val="10"/>
        <color auto="1"/>
      </font>
    </odxf>
    <ndxf>
      <font>
        <sz val="10"/>
        <color auto="1"/>
      </font>
    </ndxf>
  </rcc>
  <rcc rId="17907" sId="3" odxf="1" dxf="1">
    <nc r="W323">
      <v>3.7</v>
    </nc>
    <odxf>
      <font>
        <sz val="10"/>
        <color auto="1"/>
      </font>
    </odxf>
    <ndxf>
      <font>
        <sz val="10"/>
        <color auto="1"/>
      </font>
    </ndxf>
  </rcc>
  <rcc rId="17908" sId="3" odxf="1" dxf="1">
    <nc r="X323">
      <v>0.2</v>
    </nc>
    <odxf>
      <font>
        <sz val="10"/>
        <color auto="1"/>
      </font>
    </odxf>
    <ndxf>
      <font>
        <sz val="10"/>
        <color auto="1"/>
      </font>
    </ndxf>
  </rcc>
  <rcc rId="17909" sId="3" odxf="1" dxf="1">
    <nc r="Y323">
      <v>-1.3</v>
    </nc>
    <odxf>
      <font>
        <sz val="10"/>
        <color auto="1"/>
      </font>
    </odxf>
    <ndxf>
      <font>
        <sz val="10"/>
        <color auto="1"/>
      </font>
    </ndxf>
  </rcc>
  <rcc rId="17910" sId="3" odxf="1" dxf="1">
    <nc r="Z323">
      <v>0.3</v>
    </nc>
    <odxf>
      <font>
        <sz val="10"/>
        <color auto="1"/>
      </font>
    </odxf>
    <ndxf>
      <font>
        <sz val="10"/>
        <color auto="1"/>
      </font>
    </ndxf>
  </rcc>
  <rcc rId="17911" sId="3" odxf="1" dxf="1">
    <nc r="AA323">
      <v>0.3</v>
    </nc>
    <odxf>
      <font>
        <sz val="10"/>
        <color auto="1"/>
      </font>
    </odxf>
    <ndxf>
      <font>
        <sz val="10"/>
        <color auto="1"/>
      </font>
    </ndxf>
  </rcc>
  <rcc rId="17912" sId="3" odxf="1" dxf="1">
    <nc r="AB323">
      <v>3.1</v>
    </nc>
    <odxf>
      <font>
        <sz val="10"/>
        <color auto="1"/>
      </font>
    </odxf>
    <ndxf>
      <font>
        <sz val="10"/>
        <color auto="1"/>
      </font>
    </ndxf>
  </rcc>
  <rcc rId="17913" sId="3" odxf="1" dxf="1">
    <nc r="AC323">
      <v>4.5</v>
    </nc>
    <odxf>
      <font>
        <sz val="10"/>
        <color auto="1"/>
      </font>
    </odxf>
    <ndxf>
      <font>
        <sz val="10"/>
        <color auto="1"/>
      </font>
    </ndxf>
  </rcc>
  <rcc rId="17914" sId="3" odxf="1" dxf="1">
    <nc r="AD323">
      <v>6.2</v>
    </nc>
    <odxf>
      <font>
        <sz val="10"/>
        <color auto="1"/>
      </font>
    </odxf>
    <ndxf>
      <font>
        <sz val="10"/>
        <color auto="1"/>
      </font>
    </ndxf>
  </rcc>
  <rcc rId="17915" sId="3" odxf="1" dxf="1">
    <nc r="AE323">
      <v>7.4</v>
    </nc>
    <odxf>
      <font>
        <sz val="10"/>
        <color auto="1"/>
      </font>
    </odxf>
    <ndxf>
      <font>
        <sz val="10"/>
        <color auto="1"/>
      </font>
    </ndxf>
  </rcc>
  <rcc rId="17916" sId="3" odxf="1" dxf="1">
    <nc r="AF323">
      <v>8.6</v>
    </nc>
    <odxf>
      <font>
        <sz val="10"/>
        <color auto="1"/>
      </font>
    </odxf>
    <ndxf>
      <font>
        <sz val="10"/>
        <color auto="1"/>
      </font>
    </ndxf>
  </rcc>
  <rcc rId="17917" sId="3" odxf="1" dxf="1">
    <nc r="AG323">
      <v>7.1</v>
    </nc>
    <odxf>
      <font>
        <sz val="10"/>
        <color auto="1"/>
      </font>
    </odxf>
    <ndxf>
      <font>
        <sz val="10"/>
        <color auto="1"/>
      </font>
    </ndxf>
  </rcc>
  <rcc rId="17918" sId="3" odxf="1" dxf="1">
    <nc r="AH323">
      <v>6.7</v>
    </nc>
    <odxf>
      <font>
        <sz val="10"/>
        <color auto="1"/>
      </font>
    </odxf>
    <ndxf>
      <font>
        <sz val="10"/>
        <color auto="1"/>
      </font>
    </ndxf>
  </rcc>
  <rcc rId="17919" sId="3" odxf="1" dxf="1">
    <nc r="AI323">
      <v>7</v>
    </nc>
    <odxf>
      <font>
        <sz val="10"/>
        <color auto="1"/>
      </font>
    </odxf>
    <ndxf>
      <font>
        <sz val="10"/>
        <color auto="1"/>
      </font>
    </ndxf>
  </rcc>
  <rcc rId="17920" sId="3" odxf="1" dxf="1">
    <nc r="AJ323">
      <v>10.1</v>
    </nc>
    <odxf>
      <font>
        <sz val="10"/>
        <color auto="1"/>
      </font>
    </odxf>
    <ndxf>
      <font>
        <sz val="10"/>
        <color auto="1"/>
      </font>
    </ndxf>
  </rcc>
  <rcc rId="17921" sId="3" odxf="1" dxf="1">
    <nc r="AK323">
      <v>8.3000000000000007</v>
    </nc>
    <odxf>
      <font>
        <sz val="10"/>
        <color auto="1"/>
      </font>
    </odxf>
    <ndxf>
      <font>
        <sz val="10"/>
        <color auto="1"/>
      </font>
    </ndxf>
  </rcc>
  <rcc rId="17922" sId="3" odxf="1" dxf="1">
    <nc r="AL323">
      <v>9.6999999999999993</v>
    </nc>
    <odxf>
      <font>
        <sz val="10"/>
        <color auto="1"/>
      </font>
    </odxf>
    <ndxf>
      <font>
        <sz val="10"/>
        <color auto="1"/>
      </font>
    </ndxf>
  </rcc>
  <rcc rId="17923" sId="3" odxf="1" dxf="1">
    <nc r="AM323">
      <v>6.8</v>
    </nc>
    <odxf>
      <font>
        <sz val="10"/>
        <color auto="1"/>
      </font>
    </odxf>
    <ndxf>
      <font>
        <sz val="10"/>
        <color auto="1"/>
      </font>
    </ndxf>
  </rcc>
  <rcc rId="17924" sId="3" odxf="1" dxf="1">
    <nc r="AN323">
      <v>5.9</v>
    </nc>
    <odxf>
      <font>
        <sz val="10"/>
        <color auto="1"/>
      </font>
    </odxf>
    <ndxf>
      <font>
        <sz val="10"/>
        <color auto="1"/>
      </font>
    </ndxf>
  </rcc>
  <rcc rId="17925" sId="3" odxf="1" dxf="1">
    <nc r="AO323">
      <v>6.6</v>
    </nc>
    <odxf>
      <font>
        <sz val="10"/>
        <color auto="1"/>
      </font>
    </odxf>
    <ndxf>
      <font>
        <sz val="10"/>
        <color auto="1"/>
      </font>
    </ndxf>
  </rcc>
  <rcc rId="17926" sId="3" odxf="1" dxf="1">
    <nc r="AP323">
      <v>7.6</v>
    </nc>
    <odxf>
      <font>
        <sz val="10"/>
        <color auto="1"/>
      </font>
    </odxf>
    <ndxf>
      <font>
        <sz val="10"/>
        <color auto="1"/>
      </font>
    </ndxf>
  </rcc>
  <rcc rId="17927" sId="3" odxf="1" dxf="1">
    <nc r="AQ323">
      <v>8.6</v>
    </nc>
    <odxf>
      <font>
        <sz val="10"/>
        <color auto="1"/>
      </font>
    </odxf>
    <ndxf>
      <font>
        <sz val="10"/>
        <color auto="1"/>
      </font>
    </ndxf>
  </rcc>
  <rcc rId="17928" sId="3" odxf="1" dxf="1">
    <nc r="AR323">
      <v>6.9</v>
    </nc>
    <odxf>
      <font>
        <sz val="10"/>
        <color auto="1"/>
      </font>
    </odxf>
    <ndxf>
      <font>
        <sz val="10"/>
        <color auto="1"/>
      </font>
    </ndxf>
  </rcc>
  <rcc rId="17929" sId="3" odxf="1" dxf="1">
    <nc r="AS323">
      <v>4.8</v>
    </nc>
    <odxf>
      <font>
        <sz val="10"/>
        <color auto="1"/>
      </font>
    </odxf>
    <ndxf>
      <font>
        <sz val="10"/>
        <color auto="1"/>
      </font>
    </ndxf>
  </rcc>
  <rcc rId="17930" sId="3" odxf="1" dxf="1">
    <nc r="AT323">
      <v>3.4</v>
    </nc>
    <odxf>
      <font>
        <sz val="10"/>
        <color auto="1"/>
      </font>
    </odxf>
    <ndxf>
      <font>
        <sz val="10"/>
        <color auto="1"/>
      </font>
    </ndxf>
  </rcc>
  <rcc rId="17931" sId="3" odxf="1" dxf="1">
    <nc r="AU323">
      <v>5</v>
    </nc>
    <odxf>
      <font>
        <sz val="10"/>
        <color auto="1"/>
      </font>
    </odxf>
    <ndxf>
      <font>
        <sz val="10"/>
        <color auto="1"/>
      </font>
    </ndxf>
  </rcc>
  <rcc rId="17932" sId="3" odxf="1" dxf="1">
    <nc r="AV323">
      <v>5.8</v>
    </nc>
    <odxf>
      <font>
        <sz val="10"/>
        <color auto="1"/>
      </font>
    </odxf>
    <ndxf>
      <font>
        <sz val="10"/>
        <color auto="1"/>
      </font>
    </ndxf>
  </rcc>
  <rcc rId="17933" sId="3" odxf="1" dxf="1">
    <nc r="AW323">
      <v>6.5</v>
    </nc>
    <odxf>
      <font>
        <sz val="10"/>
        <color auto="1"/>
      </font>
    </odxf>
    <ndxf>
      <font>
        <sz val="10"/>
        <color auto="1"/>
      </font>
    </ndxf>
  </rcc>
  <rcc rId="17934" sId="3" odxf="1" dxf="1">
    <nc r="AX323">
      <v>4.8</v>
    </nc>
    <odxf>
      <font>
        <sz val="10"/>
        <color auto="1"/>
      </font>
    </odxf>
    <ndxf>
      <font>
        <sz val="10"/>
        <color auto="1"/>
      </font>
    </ndxf>
  </rcc>
  <rcc rId="17935" sId="3" odxf="1" dxf="1">
    <nc r="AY323">
      <v>5.7</v>
    </nc>
    <odxf>
      <font>
        <sz val="10"/>
        <color auto="1"/>
      </font>
    </odxf>
    <ndxf>
      <font>
        <sz val="10"/>
        <color auto="1"/>
      </font>
    </ndxf>
  </rcc>
  <rcc rId="17936" sId="3" odxf="1" dxf="1">
    <nc r="AZ323">
      <v>7.4</v>
    </nc>
    <odxf>
      <font>
        <sz val="10"/>
        <color auto="1"/>
      </font>
    </odxf>
    <ndxf>
      <font>
        <sz val="10"/>
        <color auto="1"/>
      </font>
    </ndxf>
  </rcc>
  <rcc rId="17937" sId="3" odxf="1" dxf="1">
    <nc r="BA3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938" sId="3" odxf="1" dxf="1">
    <nc r="BB323">
      <v>9.5</v>
    </nc>
    <odxf>
      <font>
        <sz val="10"/>
        <color auto="1"/>
      </font>
    </odxf>
    <ndxf>
      <font>
        <sz val="10"/>
        <color auto="1"/>
      </font>
    </ndxf>
  </rcc>
  <rcc rId="17939" sId="3" odxf="1" dxf="1">
    <nc r="BC3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940" sId="3" odxf="1" dxf="1">
    <nc r="BD323">
      <v>9.1999999999999993</v>
    </nc>
    <odxf>
      <font>
        <sz val="10"/>
        <color auto="1"/>
      </font>
    </odxf>
    <ndxf>
      <font>
        <sz val="10"/>
        <color auto="1"/>
      </font>
    </ndxf>
  </rcc>
  <rcc rId="17941" sId="3" odxf="1" dxf="1">
    <nc r="BE32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942" sId="3" odxf="1" dxf="1">
    <nc r="BF323">
      <v>19.2</v>
    </nc>
    <odxf>
      <font>
        <sz val="10"/>
        <color auto="1"/>
      </font>
    </odxf>
    <ndxf>
      <font>
        <sz val="10"/>
        <color auto="1"/>
      </font>
    </ndxf>
  </rcc>
  <rcc rId="17943" sId="3" odxf="1" dxf="1">
    <nc r="BG323">
      <v>76.5</v>
    </nc>
    <odxf>
      <font>
        <sz val="10"/>
        <color auto="1"/>
      </font>
    </odxf>
    <ndxf>
      <font>
        <sz val="10"/>
        <color auto="1"/>
      </font>
    </ndxf>
  </rcc>
  <rcc rId="17944" sId="3" odxf="1" dxf="1">
    <nc r="BH323">
      <v>1.3</v>
    </nc>
    <odxf>
      <font>
        <sz val="10"/>
        <color auto="1"/>
      </font>
    </odxf>
    <ndxf>
      <font>
        <sz val="10"/>
        <color auto="1"/>
      </font>
    </ndxf>
  </rcc>
  <rfmt sheetId="3" sqref="A323:XFD323" start="0" length="0">
    <dxf>
      <alignment vertical="center" wrapText="1"/>
    </dxf>
  </rfmt>
  <rfmt sheetId="3" sqref="A324" start="0" length="0">
    <dxf>
      <font>
        <sz val="10"/>
        <color auto="1"/>
      </font>
    </dxf>
  </rfmt>
  <rcc rId="17945" sId="3" odxf="1" dxf="1">
    <oc r="B324" t="inlineStr">
      <is>
        <t>Sóc Trăng</t>
      </is>
    </oc>
    <nc r="B324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24" start="0" length="0">
    <dxf>
      <font>
        <sz val="10"/>
        <color auto="1"/>
      </font>
    </dxf>
  </rfmt>
  <rfmt sheetId="3" sqref="D324" start="0" length="0">
    <dxf>
      <font>
        <sz val="10"/>
        <color auto="1"/>
      </font>
    </dxf>
  </rfmt>
  <rcc rId="17946" sId="3" odxf="1" dxf="1">
    <oc r="E324" t="inlineStr">
      <is>
        <t>NMĐG HÒA ĐÔNG</t>
      </is>
    </oc>
    <nc r="E324" t="inlineStr">
      <is>
        <t>NMĐG HÒA BÌNH 2</t>
      </is>
    </nc>
    <odxf>
      <font>
        <sz val="10"/>
        <color auto="1"/>
      </font>
    </odxf>
    <ndxf>
      <font>
        <sz val="10"/>
        <color auto="1"/>
      </font>
    </ndxf>
  </rcc>
  <rcc rId="17947" sId="3" odxf="1" dxf="1">
    <oc r="F324" t="inlineStr">
      <is>
        <t>PPN</t>
      </is>
    </oc>
    <nc r="F324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7948" sId="3" odxf="1" dxf="1">
    <nc r="G32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7949" sId="3" odxf="1" dxf="1">
    <nc r="H324">
      <v>340.3</v>
    </nc>
    <odxf>
      <font>
        <sz val="10"/>
        <color auto="1"/>
      </font>
    </odxf>
    <ndxf>
      <font>
        <sz val="10"/>
        <color auto="1"/>
      </font>
    </ndxf>
  </rcc>
  <rfmt sheetId="3" sqref="I324" start="0" length="0">
    <dxf>
      <font>
        <sz val="10"/>
        <color auto="1"/>
      </font>
    </dxf>
  </rfmt>
  <rcc rId="17950" sId="3" odxf="1" dxf="1">
    <nc r="J324">
      <v>19.8</v>
    </nc>
    <odxf>
      <font>
        <sz val="10"/>
        <color auto="1"/>
      </font>
    </odxf>
    <ndxf>
      <font>
        <sz val="10"/>
        <color auto="1"/>
      </font>
    </ndxf>
  </rcc>
  <rcc rId="17951" sId="3" odxf="1" dxf="1">
    <nc r="K324">
      <v>16.399999999999999</v>
    </nc>
    <odxf>
      <font>
        <sz val="10"/>
        <color auto="1"/>
      </font>
    </odxf>
    <ndxf>
      <font>
        <sz val="10"/>
        <color auto="1"/>
      </font>
    </ndxf>
  </rcc>
  <rcc rId="17952" sId="3" odxf="1" dxf="1">
    <nc r="L324">
      <v>10.7</v>
    </nc>
    <odxf>
      <font>
        <sz val="10"/>
        <color auto="1"/>
      </font>
    </odxf>
    <ndxf>
      <font>
        <sz val="10"/>
        <color auto="1"/>
      </font>
    </ndxf>
  </rcc>
  <rcc rId="17953" sId="3" odxf="1" dxf="1">
    <nc r="M324">
      <v>14.8</v>
    </nc>
    <odxf>
      <font>
        <sz val="10"/>
        <color auto="1"/>
      </font>
    </odxf>
    <ndxf>
      <font>
        <sz val="10"/>
        <color auto="1"/>
      </font>
    </ndxf>
  </rcc>
  <rcc rId="17954" sId="3" odxf="1" dxf="1">
    <nc r="N324">
      <v>21.4</v>
    </nc>
    <odxf>
      <font>
        <sz val="10"/>
        <color auto="1"/>
      </font>
    </odxf>
    <ndxf>
      <font>
        <sz val="10"/>
        <color auto="1"/>
      </font>
    </ndxf>
  </rcc>
  <rcc rId="17955" sId="3" odxf="1" dxf="1">
    <nc r="O324">
      <v>13</v>
    </nc>
    <odxf>
      <font>
        <sz val="10"/>
        <color auto="1"/>
      </font>
    </odxf>
    <ndxf>
      <font>
        <sz val="10"/>
        <color auto="1"/>
      </font>
    </ndxf>
  </rcc>
  <rcc rId="17956" sId="3" odxf="1" dxf="1">
    <nc r="P324">
      <v>13.6</v>
    </nc>
    <odxf>
      <font>
        <sz val="10"/>
        <color auto="1"/>
      </font>
    </odxf>
    <ndxf>
      <font>
        <sz val="10"/>
        <color auto="1"/>
      </font>
    </ndxf>
  </rcc>
  <rcc rId="17957" sId="3" odxf="1" dxf="1">
    <nc r="Q324">
      <v>17.3</v>
    </nc>
    <odxf>
      <font>
        <sz val="10"/>
        <color auto="1"/>
      </font>
    </odxf>
    <ndxf>
      <font>
        <sz val="10"/>
        <color auto="1"/>
      </font>
    </ndxf>
  </rcc>
  <rcc rId="17958" sId="3" odxf="1" dxf="1">
    <nc r="R324">
      <v>15.6</v>
    </nc>
    <odxf>
      <font>
        <sz val="10"/>
        <color auto="1"/>
      </font>
    </odxf>
    <ndxf>
      <font>
        <sz val="10"/>
        <color auto="1"/>
      </font>
    </ndxf>
  </rcc>
  <rcc rId="17959" sId="3" odxf="1" dxf="1">
    <nc r="S324">
      <v>22.8</v>
    </nc>
    <odxf>
      <font>
        <sz val="10"/>
        <color auto="1"/>
      </font>
    </odxf>
    <ndxf>
      <font>
        <sz val="10"/>
        <color auto="1"/>
      </font>
    </ndxf>
  </rcc>
  <rcc rId="17960" sId="3" odxf="1" dxf="1">
    <nc r="T324">
      <v>16</v>
    </nc>
    <odxf>
      <font>
        <sz val="10"/>
        <color auto="1"/>
      </font>
    </odxf>
    <ndxf>
      <font>
        <sz val="10"/>
        <color auto="1"/>
      </font>
    </ndxf>
  </rcc>
  <rcc rId="17961" sId="3" odxf="1" dxf="1">
    <nc r="U324">
      <v>15.9</v>
    </nc>
    <odxf>
      <font>
        <sz val="10"/>
        <color auto="1"/>
      </font>
    </odxf>
    <ndxf>
      <font>
        <sz val="10"/>
        <color auto="1"/>
      </font>
    </ndxf>
  </rcc>
  <rcc rId="17962" sId="3" odxf="1" dxf="1">
    <nc r="V324">
      <v>13.9</v>
    </nc>
    <odxf>
      <font>
        <sz val="10"/>
        <color auto="1"/>
      </font>
    </odxf>
    <ndxf>
      <font>
        <sz val="10"/>
        <color auto="1"/>
      </font>
    </ndxf>
  </rcc>
  <rcc rId="17963" sId="3" odxf="1" dxf="1">
    <nc r="W324">
      <v>16.899999999999999</v>
    </nc>
    <odxf>
      <font>
        <sz val="10"/>
        <color auto="1"/>
      </font>
    </odxf>
    <ndxf>
      <font>
        <sz val="10"/>
        <color auto="1"/>
      </font>
    </ndxf>
  </rcc>
  <rcc rId="17964" sId="3" odxf="1" dxf="1">
    <nc r="X324">
      <v>9.5</v>
    </nc>
    <odxf>
      <font>
        <sz val="10"/>
        <color auto="1"/>
      </font>
    </odxf>
    <ndxf>
      <font>
        <sz val="10"/>
        <color auto="1"/>
      </font>
    </ndxf>
  </rcc>
  <rcc rId="17965" sId="3" odxf="1" dxf="1">
    <nc r="Y324">
      <v>6.7</v>
    </nc>
    <odxf>
      <font>
        <sz val="10"/>
        <color auto="1"/>
      </font>
    </odxf>
    <ndxf>
      <font>
        <sz val="10"/>
        <color auto="1"/>
      </font>
    </ndxf>
  </rcc>
  <rcc rId="17966" sId="3" odxf="1" dxf="1">
    <nc r="Z324">
      <v>2.8</v>
    </nc>
    <odxf>
      <font>
        <sz val="10"/>
        <color auto="1"/>
      </font>
    </odxf>
    <ndxf>
      <font>
        <sz val="10"/>
        <color auto="1"/>
      </font>
    </ndxf>
  </rcc>
  <rcc rId="17967" sId="3" odxf="1" dxf="1">
    <nc r="AA324">
      <v>0.9</v>
    </nc>
    <odxf>
      <font>
        <sz val="10"/>
        <color auto="1"/>
      </font>
    </odxf>
    <ndxf>
      <font>
        <sz val="10"/>
        <color auto="1"/>
      </font>
    </ndxf>
  </rcc>
  <rcc rId="17968" sId="3" odxf="1" dxf="1">
    <nc r="AB324">
      <v>42.1</v>
    </nc>
    <odxf>
      <font>
        <sz val="10"/>
        <color auto="1"/>
      </font>
    </odxf>
    <ndxf>
      <font>
        <sz val="10"/>
        <color auto="1"/>
      </font>
    </ndxf>
  </rcc>
  <rcc rId="17969" sId="3" odxf="1" dxf="1">
    <nc r="AC324">
      <v>4.9000000000000004</v>
    </nc>
    <odxf>
      <font>
        <sz val="10"/>
        <color auto="1"/>
      </font>
    </odxf>
    <ndxf>
      <font>
        <sz val="10"/>
        <color auto="1"/>
      </font>
    </ndxf>
  </rcc>
  <rcc rId="17970" sId="3" odxf="1" dxf="1">
    <nc r="AD324">
      <v>5.0999999999999996</v>
    </nc>
    <odxf>
      <font>
        <sz val="10"/>
        <color auto="1"/>
      </font>
    </odxf>
    <ndxf>
      <font>
        <sz val="10"/>
        <color auto="1"/>
      </font>
    </ndxf>
  </rcc>
  <rcc rId="17971" sId="3" odxf="1" dxf="1">
    <nc r="AE324">
      <v>0.4</v>
    </nc>
    <odxf>
      <font>
        <sz val="10"/>
        <color auto="1"/>
      </font>
    </odxf>
    <ndxf>
      <font>
        <sz val="10"/>
        <color auto="1"/>
      </font>
    </ndxf>
  </rcc>
  <rcc rId="17972" sId="3" odxf="1" dxf="1">
    <nc r="AF324">
      <v>0.4</v>
    </nc>
    <odxf>
      <font>
        <sz val="10"/>
        <color auto="1"/>
      </font>
    </odxf>
    <ndxf>
      <font>
        <sz val="10"/>
        <color auto="1"/>
      </font>
    </ndxf>
  </rcc>
  <rcc rId="17973" sId="3" odxf="1" dxf="1">
    <nc r="AG324">
      <v>0.4</v>
    </nc>
    <odxf>
      <font>
        <sz val="10"/>
        <color auto="1"/>
      </font>
    </odxf>
    <ndxf>
      <font>
        <sz val="10"/>
        <color auto="1"/>
      </font>
    </ndxf>
  </rcc>
  <rcc rId="17974" sId="3" odxf="1" dxf="1">
    <nc r="AH324">
      <v>0.4</v>
    </nc>
    <odxf>
      <font>
        <sz val="10"/>
        <color auto="1"/>
      </font>
    </odxf>
    <ndxf>
      <font>
        <sz val="10"/>
        <color auto="1"/>
      </font>
    </ndxf>
  </rcc>
  <rcc rId="17975" sId="3" odxf="1" dxf="1">
    <nc r="AI324">
      <v>0.4</v>
    </nc>
    <odxf>
      <font>
        <sz val="10"/>
        <color auto="1"/>
      </font>
    </odxf>
    <ndxf>
      <font>
        <sz val="10"/>
        <color auto="1"/>
      </font>
    </ndxf>
  </rcc>
  <rcc rId="17976" sId="3" odxf="1" dxf="1">
    <nc r="AJ324">
      <v>10.4</v>
    </nc>
    <odxf>
      <font>
        <sz val="10"/>
        <color auto="1"/>
      </font>
    </odxf>
    <ndxf>
      <font>
        <sz val="10"/>
        <color auto="1"/>
      </font>
    </ndxf>
  </rcc>
  <rcc rId="17977" sId="3" odxf="1" dxf="1">
    <nc r="AK324">
      <v>14.8</v>
    </nc>
    <odxf>
      <font>
        <sz val="10"/>
        <color auto="1"/>
      </font>
    </odxf>
    <ndxf>
      <font>
        <sz val="10"/>
        <color auto="1"/>
      </font>
    </ndxf>
  </rcc>
  <rcc rId="17978" sId="3" odxf="1" dxf="1">
    <nc r="AL324">
      <v>28.8</v>
    </nc>
    <odxf>
      <font>
        <sz val="10"/>
        <color auto="1"/>
      </font>
    </odxf>
    <ndxf>
      <font>
        <sz val="10"/>
        <color auto="1"/>
      </font>
    </ndxf>
  </rcc>
  <rcc rId="17979" sId="3" odxf="1" dxf="1">
    <nc r="AM324">
      <v>23.4</v>
    </nc>
    <odxf>
      <font>
        <sz val="10"/>
        <color auto="1"/>
      </font>
    </odxf>
    <ndxf>
      <font>
        <sz val="10"/>
        <color auto="1"/>
      </font>
    </ndxf>
  </rcc>
  <rcc rId="17980" sId="3" odxf="1" dxf="1">
    <nc r="AN324">
      <v>15.6</v>
    </nc>
    <odxf>
      <font>
        <sz val="10"/>
        <color auto="1"/>
      </font>
    </odxf>
    <ndxf>
      <font>
        <sz val="10"/>
        <color auto="1"/>
      </font>
    </ndxf>
  </rcc>
  <rcc rId="17981" sId="3" odxf="1" dxf="1">
    <nc r="AO324">
      <v>28.9</v>
    </nc>
    <odxf>
      <font>
        <sz val="10"/>
        <color auto="1"/>
      </font>
    </odxf>
    <ndxf>
      <font>
        <sz val="10"/>
        <color auto="1"/>
      </font>
    </ndxf>
  </rcc>
  <rcc rId="17982" sId="3" odxf="1" dxf="1">
    <nc r="AP324">
      <v>30.6</v>
    </nc>
    <odxf>
      <font>
        <sz val="10"/>
        <color auto="1"/>
      </font>
    </odxf>
    <ndxf>
      <font>
        <sz val="10"/>
        <color auto="1"/>
      </font>
    </ndxf>
  </rcc>
  <rcc rId="17983" sId="3" odxf="1" dxf="1">
    <nc r="AQ324">
      <v>44.6</v>
    </nc>
    <odxf>
      <font>
        <sz val="10"/>
        <color auto="1"/>
      </font>
    </odxf>
    <ndxf>
      <font>
        <sz val="10"/>
        <color auto="1"/>
      </font>
    </ndxf>
  </rcc>
  <rcc rId="17984" sId="3" odxf="1" dxf="1">
    <nc r="AR324">
      <v>36.9</v>
    </nc>
    <odxf>
      <font>
        <sz val="10"/>
        <color auto="1"/>
      </font>
    </odxf>
    <ndxf>
      <font>
        <sz val="10"/>
        <color auto="1"/>
      </font>
    </ndxf>
  </rcc>
  <rcc rId="17985" sId="3" odxf="1" dxf="1">
    <nc r="AS324">
      <v>24.6</v>
    </nc>
    <odxf>
      <font>
        <sz val="10"/>
        <color auto="1"/>
      </font>
    </odxf>
    <ndxf>
      <font>
        <sz val="10"/>
        <color auto="1"/>
      </font>
    </ndxf>
  </rcc>
  <rcc rId="17986" sId="3" odxf="1" dxf="1">
    <nc r="AT324">
      <v>23</v>
    </nc>
    <odxf>
      <font>
        <sz val="10"/>
        <color auto="1"/>
      </font>
    </odxf>
    <ndxf>
      <font>
        <sz val="10"/>
        <color auto="1"/>
      </font>
    </ndxf>
  </rcc>
  <rcc rId="17987" sId="3" odxf="1" dxf="1">
    <nc r="AU324">
      <v>22</v>
    </nc>
    <odxf>
      <font>
        <sz val="10"/>
        <color auto="1"/>
      </font>
    </odxf>
    <ndxf>
      <font>
        <sz val="10"/>
        <color auto="1"/>
      </font>
    </ndxf>
  </rcc>
  <rcc rId="17988" sId="3" odxf="1" dxf="1">
    <nc r="AV324">
      <v>17.5</v>
    </nc>
    <odxf>
      <font>
        <sz val="10"/>
        <color auto="1"/>
      </font>
    </odxf>
    <ndxf>
      <font>
        <sz val="10"/>
        <color auto="1"/>
      </font>
    </ndxf>
  </rcc>
  <rcc rId="17989" sId="3" odxf="1" dxf="1">
    <nc r="AW324">
      <v>18.8</v>
    </nc>
    <odxf>
      <font>
        <sz val="10"/>
        <color auto="1"/>
      </font>
    </odxf>
    <ndxf>
      <font>
        <sz val="10"/>
        <color auto="1"/>
      </font>
    </ndxf>
  </rcc>
  <rcc rId="17990" sId="3" odxf="1" dxf="1">
    <nc r="AX324">
      <v>19</v>
    </nc>
    <odxf>
      <font>
        <sz val="10"/>
        <color auto="1"/>
      </font>
    </odxf>
    <ndxf>
      <font>
        <sz val="10"/>
        <color auto="1"/>
      </font>
    </ndxf>
  </rcc>
  <rcc rId="17991" sId="3" odxf="1" dxf="1">
    <nc r="AY324">
      <v>13.6</v>
    </nc>
    <odxf>
      <font>
        <sz val="10"/>
        <color auto="1"/>
      </font>
    </odxf>
    <ndxf>
      <font>
        <sz val="10"/>
        <color auto="1"/>
      </font>
    </ndxf>
  </rcc>
  <rcc rId="17992" sId="3" odxf="1" dxf="1">
    <nc r="AZ324">
      <v>14</v>
    </nc>
    <odxf>
      <font>
        <sz val="10"/>
        <color auto="1"/>
      </font>
    </odxf>
    <ndxf>
      <font>
        <sz val="10"/>
        <color auto="1"/>
      </font>
    </ndxf>
  </rcc>
  <rcc rId="17993" sId="3" odxf="1" dxf="1">
    <nc r="BA3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994" sId="3" odxf="1" dxf="1">
    <nc r="BB324">
      <v>4.3</v>
    </nc>
    <odxf>
      <font>
        <sz val="10"/>
        <color auto="1"/>
      </font>
    </odxf>
    <ndxf>
      <font>
        <sz val="10"/>
        <color auto="1"/>
      </font>
    </ndxf>
  </rcc>
  <rcc rId="17995" sId="3" odxf="1" dxf="1">
    <nc r="BC3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996" sId="3" odxf="1" dxf="1">
    <nc r="BD324">
      <v>0.1</v>
    </nc>
    <odxf>
      <font>
        <sz val="10"/>
        <color auto="1"/>
      </font>
    </odxf>
    <ndxf>
      <font>
        <sz val="10"/>
        <color auto="1"/>
      </font>
    </ndxf>
  </rcc>
  <rcc rId="17997" sId="3" odxf="1" dxf="1">
    <nc r="BE32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7998" sId="3" odxf="1" dxf="1">
    <nc r="BF324">
      <v>14.2</v>
    </nc>
    <odxf>
      <font>
        <sz val="10"/>
        <color auto="1"/>
      </font>
    </odxf>
    <ndxf>
      <font>
        <sz val="10"/>
        <color auto="1"/>
      </font>
    </ndxf>
  </rcc>
  <rcc rId="17999" sId="3" odxf="1" dxf="1">
    <nc r="BG324">
      <v>45.5</v>
    </nc>
    <odxf>
      <font>
        <sz val="10"/>
        <color auto="1"/>
      </font>
    </odxf>
    <ndxf>
      <font>
        <sz val="10"/>
        <color auto="1"/>
      </font>
    </ndxf>
  </rcc>
  <rcc rId="18000" sId="3" odxf="1" dxf="1">
    <nc r="BH324">
      <v>0</v>
    </nc>
    <odxf>
      <font>
        <sz val="10"/>
        <color auto="1"/>
      </font>
    </odxf>
    <ndxf>
      <font>
        <sz val="10"/>
        <color auto="1"/>
      </font>
    </ndxf>
  </rcc>
  <rfmt sheetId="3" sqref="A324:XFD324" start="0" length="0">
    <dxf>
      <alignment vertical="center" wrapText="1"/>
    </dxf>
  </rfmt>
  <rfmt sheetId="3" sqref="A325" start="0" length="0">
    <dxf>
      <font>
        <sz val="10"/>
        <color auto="1"/>
      </font>
    </dxf>
  </rfmt>
  <rcc rId="18001" sId="3" odxf="1" dxf="1">
    <oc r="B325" t="inlineStr">
      <is>
        <t>Sóc Trăng</t>
      </is>
    </oc>
    <nc r="B325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25" start="0" length="0">
    <dxf>
      <font>
        <sz val="10"/>
        <color auto="1"/>
      </font>
    </dxf>
  </rfmt>
  <rfmt sheetId="3" sqref="D325" start="0" length="0">
    <dxf>
      <font>
        <sz val="10"/>
        <color auto="1"/>
      </font>
    </dxf>
  </rfmt>
  <rcc rId="18002" sId="3" odxf="1" dxf="1">
    <oc r="E325" t="inlineStr">
      <is>
        <t>NMĐG HÒA ĐÔNG</t>
      </is>
    </oc>
    <nc r="E325" t="inlineStr">
      <is>
        <t>NMĐG HÒA BÌNH 2</t>
      </is>
    </nc>
    <odxf>
      <font>
        <sz val="10"/>
        <color auto="1"/>
      </font>
    </odxf>
    <ndxf>
      <font>
        <sz val="10"/>
        <color auto="1"/>
      </font>
    </ndxf>
  </rcc>
  <rcc rId="18003" sId="3" odxf="1" dxf="1">
    <oc r="F325" t="inlineStr">
      <is>
        <t>PPN</t>
      </is>
    </oc>
    <nc r="F325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8004" sId="3" odxf="1" dxf="1">
    <nc r="G32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005" sId="3" odxf="1" dxf="1">
    <nc r="H325">
      <v>340.3</v>
    </nc>
    <odxf>
      <font>
        <sz val="10"/>
        <color auto="1"/>
      </font>
    </odxf>
    <ndxf>
      <font>
        <sz val="10"/>
        <color auto="1"/>
      </font>
    </ndxf>
  </rcc>
  <rfmt sheetId="3" sqref="I325" start="0" length="0">
    <dxf>
      <font>
        <sz val="10"/>
        <color auto="1"/>
      </font>
    </dxf>
  </rfmt>
  <rcc rId="18006" sId="3" odxf="1" dxf="1">
    <nc r="J325">
      <v>2.2000000000000002</v>
    </nc>
    <odxf>
      <font>
        <sz val="10"/>
        <color auto="1"/>
      </font>
    </odxf>
    <ndxf>
      <font>
        <sz val="10"/>
        <color auto="1"/>
      </font>
    </ndxf>
  </rcc>
  <rcc rId="18007" sId="3" odxf="1" dxf="1">
    <nc r="K325">
      <v>1.8</v>
    </nc>
    <odxf>
      <font>
        <sz val="10"/>
        <color auto="1"/>
      </font>
    </odxf>
    <ndxf>
      <font>
        <sz val="10"/>
        <color auto="1"/>
      </font>
    </ndxf>
  </rcc>
  <rcc rId="18008" sId="3" odxf="1" dxf="1">
    <nc r="L325">
      <v>1.2</v>
    </nc>
    <odxf>
      <font>
        <sz val="10"/>
        <color auto="1"/>
      </font>
    </odxf>
    <ndxf>
      <font>
        <sz val="10"/>
        <color auto="1"/>
      </font>
    </ndxf>
  </rcc>
  <rcc rId="18009" sId="3" odxf="1" dxf="1">
    <nc r="M325">
      <v>1.6</v>
    </nc>
    <odxf>
      <font>
        <sz val="10"/>
        <color auto="1"/>
      </font>
    </odxf>
    <ndxf>
      <font>
        <sz val="10"/>
        <color auto="1"/>
      </font>
    </ndxf>
  </rcc>
  <rcc rId="18010" sId="3" odxf="1" dxf="1">
    <nc r="N325">
      <v>3.1</v>
    </nc>
    <odxf>
      <font>
        <sz val="10"/>
        <color auto="1"/>
      </font>
    </odxf>
    <ndxf>
      <font>
        <sz val="10"/>
        <color auto="1"/>
      </font>
    </ndxf>
  </rcc>
  <rcc rId="18011" sId="3" odxf="1" dxf="1">
    <nc r="O325">
      <v>2</v>
    </nc>
    <odxf>
      <font>
        <sz val="10"/>
        <color auto="1"/>
      </font>
    </odxf>
    <ndxf>
      <font>
        <sz val="10"/>
        <color auto="1"/>
      </font>
    </ndxf>
  </rcc>
  <rcc rId="18012" sId="3" odxf="1" dxf="1">
    <nc r="P325">
      <v>1.2</v>
    </nc>
    <odxf>
      <font>
        <sz val="10"/>
        <color auto="1"/>
      </font>
    </odxf>
    <ndxf>
      <font>
        <sz val="10"/>
        <color auto="1"/>
      </font>
    </ndxf>
  </rcc>
  <rcc rId="18013" sId="3" odxf="1" dxf="1">
    <nc r="Q325">
      <v>1.7</v>
    </nc>
    <odxf>
      <font>
        <sz val="10"/>
        <color auto="1"/>
      </font>
    </odxf>
    <ndxf>
      <font>
        <sz val="10"/>
        <color auto="1"/>
      </font>
    </ndxf>
  </rcc>
  <rcc rId="18014" sId="3" odxf="1" dxf="1">
    <nc r="R325">
      <v>1.2</v>
    </nc>
    <odxf>
      <font>
        <sz val="10"/>
        <color auto="1"/>
      </font>
    </odxf>
    <ndxf>
      <font>
        <sz val="10"/>
        <color auto="1"/>
      </font>
    </ndxf>
  </rcc>
  <rcc rId="18015" sId="3" odxf="1" dxf="1">
    <nc r="S325">
      <v>2.7</v>
    </nc>
    <odxf>
      <font>
        <sz val="10"/>
        <color auto="1"/>
      </font>
    </odxf>
    <ndxf>
      <font>
        <sz val="10"/>
        <color auto="1"/>
      </font>
    </ndxf>
  </rcc>
  <rcc rId="18016" sId="3" odxf="1" dxf="1">
    <nc r="T325">
      <v>1.6</v>
    </nc>
    <odxf>
      <font>
        <sz val="10"/>
        <color auto="1"/>
      </font>
    </odxf>
    <ndxf>
      <font>
        <sz val="10"/>
        <color auto="1"/>
      </font>
    </ndxf>
  </rcc>
  <rcc rId="18017" sId="3" odxf="1" dxf="1">
    <nc r="U325">
      <v>1.5</v>
    </nc>
    <odxf>
      <font>
        <sz val="10"/>
        <color auto="1"/>
      </font>
    </odxf>
    <ndxf>
      <font>
        <sz val="10"/>
        <color auto="1"/>
      </font>
    </ndxf>
  </rcc>
  <rcc rId="18018" sId="3" odxf="1" dxf="1">
    <nc r="V325">
      <v>1.3</v>
    </nc>
    <odxf>
      <font>
        <sz val="10"/>
        <color auto="1"/>
      </font>
    </odxf>
    <ndxf>
      <font>
        <sz val="10"/>
        <color auto="1"/>
      </font>
    </ndxf>
  </rcc>
  <rcc rId="18019" sId="3" odxf="1" dxf="1">
    <nc r="W325">
      <v>1.7</v>
    </nc>
    <odxf>
      <font>
        <sz val="10"/>
        <color auto="1"/>
      </font>
    </odxf>
    <ndxf>
      <font>
        <sz val="10"/>
        <color auto="1"/>
      </font>
    </ndxf>
  </rcc>
  <rcc rId="18020" sId="3" odxf="1" dxf="1">
    <nc r="X325">
      <v>-0.2</v>
    </nc>
    <odxf>
      <font>
        <sz val="10"/>
        <color auto="1"/>
      </font>
    </odxf>
    <ndxf>
      <font>
        <sz val="10"/>
        <color auto="1"/>
      </font>
    </ndxf>
  </rcc>
  <rcc rId="18021" sId="3" odxf="1" dxf="1">
    <nc r="Y325">
      <v>0</v>
    </nc>
    <odxf>
      <font>
        <sz val="10"/>
        <color auto="1"/>
      </font>
    </odxf>
    <ndxf>
      <font>
        <sz val="10"/>
        <color auto="1"/>
      </font>
    </ndxf>
  </rcc>
  <rcc rId="18022" sId="3" odxf="1" dxf="1">
    <nc r="Z325">
      <v>0</v>
    </nc>
    <odxf>
      <font>
        <sz val="10"/>
        <color auto="1"/>
      </font>
    </odxf>
    <ndxf>
      <font>
        <sz val="10"/>
        <color auto="1"/>
      </font>
    </ndxf>
  </rcc>
  <rcc rId="18023" sId="3" odxf="1" dxf="1">
    <nc r="AA325">
      <v>0</v>
    </nc>
    <odxf>
      <font>
        <sz val="10"/>
        <color auto="1"/>
      </font>
    </odxf>
    <ndxf>
      <font>
        <sz val="10"/>
        <color auto="1"/>
      </font>
    </ndxf>
  </rcc>
  <rcc rId="18024" sId="3" odxf="1" dxf="1">
    <nc r="AB325">
      <v>5.9</v>
    </nc>
    <odxf>
      <font>
        <sz val="10"/>
        <color auto="1"/>
      </font>
    </odxf>
    <ndxf>
      <font>
        <sz val="10"/>
        <color auto="1"/>
      </font>
    </ndxf>
  </rcc>
  <rcc rId="18025" sId="3" odxf="1" dxf="1">
    <nc r="AC325">
      <v>1.4</v>
    </nc>
    <odxf>
      <font>
        <sz val="10"/>
        <color auto="1"/>
      </font>
    </odxf>
    <ndxf>
      <font>
        <sz val="10"/>
        <color auto="1"/>
      </font>
    </ndxf>
  </rcc>
  <rcc rId="18026" sId="3" odxf="1" dxf="1">
    <nc r="AD325">
      <v>0</v>
    </nc>
    <odxf>
      <font>
        <sz val="10"/>
        <color auto="1"/>
      </font>
    </odxf>
    <ndxf>
      <font>
        <sz val="10"/>
        <color auto="1"/>
      </font>
    </ndxf>
  </rcc>
  <rcc rId="18027" sId="3" odxf="1" dxf="1">
    <nc r="AE325">
      <v>0</v>
    </nc>
    <odxf>
      <font>
        <sz val="10"/>
        <color auto="1"/>
      </font>
    </odxf>
    <ndxf>
      <font>
        <sz val="10"/>
        <color auto="1"/>
      </font>
    </ndxf>
  </rcc>
  <rcc rId="18028" sId="3" odxf="1" dxf="1">
    <nc r="AF325">
      <v>0</v>
    </nc>
    <odxf>
      <font>
        <sz val="10"/>
        <color auto="1"/>
      </font>
    </odxf>
    <ndxf>
      <font>
        <sz val="10"/>
        <color auto="1"/>
      </font>
    </ndxf>
  </rcc>
  <rcc rId="18029" sId="3" odxf="1" dxf="1">
    <nc r="AG325">
      <v>0</v>
    </nc>
    <odxf>
      <font>
        <sz val="10"/>
        <color auto="1"/>
      </font>
    </odxf>
    <ndxf>
      <font>
        <sz val="10"/>
        <color auto="1"/>
      </font>
    </ndxf>
  </rcc>
  <rcc rId="18030" sId="3" odxf="1" dxf="1">
    <nc r="AH325">
      <v>0</v>
    </nc>
    <odxf>
      <font>
        <sz val="10"/>
        <color auto="1"/>
      </font>
    </odxf>
    <ndxf>
      <font>
        <sz val="10"/>
        <color auto="1"/>
      </font>
    </ndxf>
  </rcc>
  <rcc rId="18031" sId="3" odxf="1" dxf="1">
    <nc r="AI325">
      <v>0</v>
    </nc>
    <odxf>
      <font>
        <sz val="10"/>
        <color auto="1"/>
      </font>
    </odxf>
    <ndxf>
      <font>
        <sz val="10"/>
        <color auto="1"/>
      </font>
    </ndxf>
  </rcc>
  <rcc rId="18032" sId="3" odxf="1" dxf="1">
    <nc r="AJ325">
      <v>0.5</v>
    </nc>
    <odxf>
      <font>
        <sz val="10"/>
        <color auto="1"/>
      </font>
    </odxf>
    <ndxf>
      <font>
        <sz val="10"/>
        <color auto="1"/>
      </font>
    </ndxf>
  </rcc>
  <rcc rId="18033" sId="3" odxf="1" dxf="1">
    <nc r="AK325">
      <v>0</v>
    </nc>
    <odxf>
      <font>
        <sz val="10"/>
        <color auto="1"/>
      </font>
    </odxf>
    <ndxf>
      <font>
        <sz val="10"/>
        <color auto="1"/>
      </font>
    </ndxf>
  </rcc>
  <rcc rId="18034" sId="3" odxf="1" dxf="1">
    <nc r="AL325">
      <v>3.6</v>
    </nc>
    <odxf>
      <font>
        <sz val="10"/>
        <color auto="1"/>
      </font>
    </odxf>
    <ndxf>
      <font>
        <sz val="10"/>
        <color auto="1"/>
      </font>
    </ndxf>
  </rcc>
  <rcc rId="18035" sId="3" odxf="1" dxf="1">
    <nc r="AM325">
      <v>2</v>
    </nc>
    <odxf>
      <font>
        <sz val="10"/>
        <color auto="1"/>
      </font>
    </odxf>
    <ndxf>
      <font>
        <sz val="10"/>
        <color auto="1"/>
      </font>
    </ndxf>
  </rcc>
  <rcc rId="18036" sId="3" odxf="1" dxf="1">
    <nc r="AN325">
      <v>0.3</v>
    </nc>
    <odxf>
      <font>
        <sz val="10"/>
        <color auto="1"/>
      </font>
    </odxf>
    <ndxf>
      <font>
        <sz val="10"/>
        <color auto="1"/>
      </font>
    </ndxf>
  </rcc>
  <rcc rId="18037" sId="3" odxf="1" dxf="1">
    <nc r="AO325">
      <v>2.4</v>
    </nc>
    <odxf>
      <font>
        <sz val="10"/>
        <color auto="1"/>
      </font>
    </odxf>
    <ndxf>
      <font>
        <sz val="10"/>
        <color auto="1"/>
      </font>
    </ndxf>
  </rcc>
  <rcc rId="18038" sId="3" odxf="1" dxf="1">
    <nc r="AP325">
      <v>3.1</v>
    </nc>
    <odxf>
      <font>
        <sz val="10"/>
        <color auto="1"/>
      </font>
    </odxf>
    <ndxf>
      <font>
        <sz val="10"/>
        <color auto="1"/>
      </font>
    </ndxf>
  </rcc>
  <rcc rId="18039" sId="3" odxf="1" dxf="1">
    <nc r="AQ325">
      <v>8.4</v>
    </nc>
    <odxf>
      <font>
        <sz val="10"/>
        <color auto="1"/>
      </font>
    </odxf>
    <ndxf>
      <font>
        <sz val="10"/>
        <color auto="1"/>
      </font>
    </ndxf>
  </rcc>
  <rcc rId="18040" sId="3" odxf="1" dxf="1">
    <nc r="AR325">
      <v>5.0999999999999996</v>
    </nc>
    <odxf>
      <font>
        <sz val="10"/>
        <color auto="1"/>
      </font>
    </odxf>
    <ndxf>
      <font>
        <sz val="10"/>
        <color auto="1"/>
      </font>
    </ndxf>
  </rcc>
  <rcc rId="18041" sId="3" odxf="1" dxf="1">
    <nc r="AS325">
      <v>1.5</v>
    </nc>
    <odxf>
      <font>
        <sz val="10"/>
        <color auto="1"/>
      </font>
    </odxf>
    <ndxf>
      <font>
        <sz val="10"/>
        <color auto="1"/>
      </font>
    </ndxf>
  </rcc>
  <rcc rId="18042" sId="3" odxf="1" dxf="1">
    <nc r="AT325">
      <v>1.1000000000000001</v>
    </nc>
    <odxf>
      <font>
        <sz val="10"/>
        <color auto="1"/>
      </font>
    </odxf>
    <ndxf>
      <font>
        <sz val="10"/>
        <color auto="1"/>
      </font>
    </ndxf>
  </rcc>
  <rcc rId="18043" sId="3" odxf="1" dxf="1">
    <nc r="AU325">
      <v>1.2</v>
    </nc>
    <odxf>
      <font>
        <sz val="10"/>
        <color auto="1"/>
      </font>
    </odxf>
    <ndxf>
      <font>
        <sz val="10"/>
        <color auto="1"/>
      </font>
    </ndxf>
  </rcc>
  <rcc rId="18044" sId="3" odxf="1" dxf="1">
    <nc r="AV325">
      <v>0.8</v>
    </nc>
    <odxf>
      <font>
        <sz val="10"/>
        <color auto="1"/>
      </font>
    </odxf>
    <ndxf>
      <font>
        <sz val="10"/>
        <color auto="1"/>
      </font>
    </ndxf>
  </rcc>
  <rcc rId="18045" sId="3" odxf="1" dxf="1">
    <nc r="AW325">
      <v>1.2</v>
    </nc>
    <odxf>
      <font>
        <sz val="10"/>
        <color auto="1"/>
      </font>
    </odxf>
    <ndxf>
      <font>
        <sz val="10"/>
        <color auto="1"/>
      </font>
    </ndxf>
  </rcc>
  <rcc rId="18046" sId="3" odxf="1" dxf="1">
    <nc r="AX325">
      <v>1.2</v>
    </nc>
    <odxf>
      <font>
        <sz val="10"/>
        <color auto="1"/>
      </font>
    </odxf>
    <ndxf>
      <font>
        <sz val="10"/>
        <color auto="1"/>
      </font>
    </ndxf>
  </rcc>
  <rcc rId="18047" sId="3" odxf="1" dxf="1">
    <nc r="AY325">
      <v>0.4</v>
    </nc>
    <odxf>
      <font>
        <sz val="10"/>
        <color auto="1"/>
      </font>
    </odxf>
    <ndxf>
      <font>
        <sz val="10"/>
        <color auto="1"/>
      </font>
    </ndxf>
  </rcc>
  <rcc rId="18048" sId="3" odxf="1" dxf="1">
    <nc r="AZ325">
      <v>0.8</v>
    </nc>
    <odxf>
      <font>
        <sz val="10"/>
        <color auto="1"/>
      </font>
    </odxf>
    <ndxf>
      <font>
        <sz val="10"/>
        <color auto="1"/>
      </font>
    </ndxf>
  </rcc>
  <rcc rId="18049" sId="3" odxf="1" dxf="1">
    <nc r="BA3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050" sId="3" odxf="1" dxf="1">
    <nc r="BB325">
      <v>0</v>
    </nc>
    <odxf>
      <font>
        <sz val="10"/>
        <color auto="1"/>
      </font>
    </odxf>
    <ndxf>
      <font>
        <sz val="10"/>
        <color auto="1"/>
      </font>
    </ndxf>
  </rcc>
  <rcc rId="18051" sId="3" odxf="1" dxf="1">
    <nc r="BC3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052" sId="3" odxf="1" dxf="1">
    <nc r="BD325">
      <v>-0.8</v>
    </nc>
    <odxf>
      <font>
        <sz val="10"/>
        <color auto="1"/>
      </font>
    </odxf>
    <ndxf>
      <font>
        <sz val="10"/>
        <color auto="1"/>
      </font>
    </ndxf>
  </rcc>
  <rcc rId="18053" sId="3" odxf="1" dxf="1">
    <nc r="BE32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054" sId="3" odxf="1" dxf="1">
    <nc r="BF325">
      <v>14.2</v>
    </nc>
    <odxf>
      <font>
        <sz val="10"/>
        <color auto="1"/>
      </font>
    </odxf>
    <ndxf>
      <font>
        <sz val="10"/>
        <color auto="1"/>
      </font>
    </ndxf>
  </rcc>
  <rcc rId="18055" sId="3" odxf="1" dxf="1">
    <nc r="BG325">
      <v>45.5</v>
    </nc>
    <odxf>
      <font>
        <sz val="10"/>
        <color auto="1"/>
      </font>
    </odxf>
    <ndxf>
      <font>
        <sz val="10"/>
        <color auto="1"/>
      </font>
    </ndxf>
  </rcc>
  <rcc rId="18056" sId="3" odxf="1" dxf="1">
    <nc r="BH325">
      <v>0</v>
    </nc>
    <odxf>
      <font>
        <sz val="10"/>
        <color auto="1"/>
      </font>
    </odxf>
    <ndxf>
      <font>
        <sz val="10"/>
        <color auto="1"/>
      </font>
    </ndxf>
  </rcc>
  <rfmt sheetId="3" sqref="A325:XFD325" start="0" length="0">
    <dxf>
      <alignment vertical="center" wrapText="1"/>
    </dxf>
  </rfmt>
  <rfmt sheetId="3" sqref="A326" start="0" length="0">
    <dxf>
      <font>
        <sz val="10"/>
        <color auto="1"/>
      </font>
    </dxf>
  </rfmt>
  <rcc rId="18057" sId="3" odxf="1" dxf="1">
    <oc r="B326" t="inlineStr">
      <is>
        <t>Trà Vinh</t>
      </is>
    </oc>
    <nc r="B326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326" start="0" length="0">
    <dxf>
      <font>
        <sz val="10"/>
        <color auto="1"/>
      </font>
    </dxf>
  </rfmt>
  <rfmt sheetId="3" sqref="D326" start="0" length="0">
    <dxf>
      <font>
        <sz val="10"/>
        <color auto="1"/>
      </font>
    </dxf>
  </rfmt>
  <rcc rId="18058" sId="3" odxf="1" dxf="1">
    <oc r="E326" t="inlineStr">
      <is>
        <t>NMĐG HÀN QUỐC-TRÀ VINH</t>
      </is>
    </oc>
    <nc r="E326" t="inlineStr">
      <is>
        <t>NMĐG HÒA ĐÔNG</t>
      </is>
    </nc>
    <odxf>
      <font>
        <sz val="10"/>
        <color auto="1"/>
      </font>
    </odxf>
    <ndxf>
      <font>
        <sz val="10"/>
        <color auto="1"/>
      </font>
    </ndxf>
  </rcc>
  <rcc rId="18059" sId="3" odxf="1" dxf="1">
    <oc r="F326" t="inlineStr">
      <is>
        <t>PP</t>
      </is>
    </oc>
    <nc r="F326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8060" sId="3" odxf="1" dxf="1">
    <nc r="G32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061" sId="3" odxf="1" dxf="1">
    <nc r="H326">
      <v>3.1</v>
    </nc>
    <odxf>
      <font>
        <sz val="10"/>
        <color auto="1"/>
      </font>
    </odxf>
    <ndxf>
      <font>
        <sz val="10"/>
        <color auto="1"/>
      </font>
    </ndxf>
  </rcc>
  <rfmt sheetId="3" sqref="I326" start="0" length="0">
    <dxf>
      <font>
        <sz val="10"/>
        <color auto="1"/>
      </font>
    </dxf>
  </rfmt>
  <rcc rId="18062" sId="3" odxf="1" dxf="1">
    <nc r="J326">
      <v>0.1</v>
    </nc>
    <odxf>
      <font>
        <sz val="10"/>
        <color auto="1"/>
      </font>
    </odxf>
    <ndxf>
      <font>
        <sz val="10"/>
        <color auto="1"/>
      </font>
    </ndxf>
  </rcc>
  <rcc rId="18063" sId="3" odxf="1" dxf="1">
    <nc r="K326">
      <v>0.1</v>
    </nc>
    <odxf>
      <font>
        <sz val="10"/>
        <color auto="1"/>
      </font>
    </odxf>
    <ndxf>
      <font>
        <sz val="10"/>
        <color auto="1"/>
      </font>
    </ndxf>
  </rcc>
  <rcc rId="18064" sId="3" odxf="1" dxf="1">
    <nc r="L326">
      <v>0.1</v>
    </nc>
    <odxf>
      <font>
        <sz val="10"/>
        <color auto="1"/>
      </font>
    </odxf>
    <ndxf>
      <font>
        <sz val="10"/>
        <color auto="1"/>
      </font>
    </ndxf>
  </rcc>
  <rcc rId="18065" sId="3" odxf="1" dxf="1">
    <nc r="M326">
      <v>0.1</v>
    </nc>
    <odxf>
      <font>
        <sz val="10"/>
        <color auto="1"/>
      </font>
    </odxf>
    <ndxf>
      <font>
        <sz val="10"/>
        <color auto="1"/>
      </font>
    </ndxf>
  </rcc>
  <rcc rId="18066" sId="3" odxf="1" dxf="1">
    <nc r="N326">
      <v>0.1</v>
    </nc>
    <odxf>
      <font>
        <sz val="10"/>
        <color auto="1"/>
      </font>
    </odxf>
    <ndxf>
      <font>
        <sz val="10"/>
        <color auto="1"/>
      </font>
    </ndxf>
  </rcc>
  <rcc rId="18067" sId="3" odxf="1" dxf="1">
    <nc r="O326">
      <v>0.2</v>
    </nc>
    <odxf>
      <font>
        <sz val="10"/>
        <color auto="1"/>
      </font>
    </odxf>
    <ndxf>
      <font>
        <sz val="10"/>
        <color auto="1"/>
      </font>
    </ndxf>
  </rcc>
  <rcc rId="18068" sId="3" odxf="1" dxf="1">
    <nc r="P326">
      <v>0.1</v>
    </nc>
    <odxf>
      <font>
        <sz val="10"/>
        <color auto="1"/>
      </font>
    </odxf>
    <ndxf>
      <font>
        <sz val="10"/>
        <color auto="1"/>
      </font>
    </ndxf>
  </rcc>
  <rcc rId="18069" sId="3" odxf="1" dxf="1">
    <nc r="Q326">
      <v>0.2</v>
    </nc>
    <odxf>
      <font>
        <sz val="10"/>
        <color auto="1"/>
      </font>
    </odxf>
    <ndxf>
      <font>
        <sz val="10"/>
        <color auto="1"/>
      </font>
    </ndxf>
  </rcc>
  <rcc rId="18070" sId="3" odxf="1" dxf="1">
    <nc r="R326">
      <v>0.2</v>
    </nc>
    <odxf>
      <font>
        <sz val="10"/>
        <color auto="1"/>
      </font>
    </odxf>
    <ndxf>
      <font>
        <sz val="10"/>
        <color auto="1"/>
      </font>
    </ndxf>
  </rcc>
  <rcc rId="18071" sId="3" odxf="1" dxf="1">
    <nc r="S326">
      <v>0.1</v>
    </nc>
    <odxf>
      <font>
        <sz val="10"/>
        <color auto="1"/>
      </font>
    </odxf>
    <ndxf>
      <font>
        <sz val="10"/>
        <color auto="1"/>
      </font>
    </ndxf>
  </rcc>
  <rcc rId="18072" sId="3" odxf="1" dxf="1">
    <nc r="T326">
      <v>0.1</v>
    </nc>
    <odxf>
      <font>
        <sz val="10"/>
        <color auto="1"/>
      </font>
    </odxf>
    <ndxf>
      <font>
        <sz val="10"/>
        <color auto="1"/>
      </font>
    </ndxf>
  </rcc>
  <rcc rId="18073" sId="3" odxf="1" dxf="1">
    <nc r="U326">
      <v>0.1</v>
    </nc>
    <odxf>
      <font>
        <sz val="10"/>
        <color auto="1"/>
      </font>
    </odxf>
    <ndxf>
      <font>
        <sz val="10"/>
        <color auto="1"/>
      </font>
    </ndxf>
  </rcc>
  <rcc rId="18074" sId="3" odxf="1" dxf="1">
    <nc r="V326">
      <v>0.1</v>
    </nc>
    <odxf>
      <font>
        <sz val="10"/>
        <color auto="1"/>
      </font>
    </odxf>
    <ndxf>
      <font>
        <sz val="10"/>
        <color auto="1"/>
      </font>
    </ndxf>
  </rcc>
  <rcc rId="18075" sId="3" odxf="1" dxf="1">
    <nc r="W326">
      <v>0.1</v>
    </nc>
    <odxf>
      <font>
        <sz val="10"/>
        <color auto="1"/>
      </font>
    </odxf>
    <ndxf>
      <font>
        <sz val="10"/>
        <color auto="1"/>
      </font>
    </ndxf>
  </rcc>
  <rcc rId="18076" sId="3" odxf="1" dxf="1">
    <nc r="X326">
      <v>0.1</v>
    </nc>
    <odxf>
      <font>
        <sz val="10"/>
        <color auto="1"/>
      </font>
    </odxf>
    <ndxf>
      <font>
        <sz val="10"/>
        <color auto="1"/>
      </font>
    </ndxf>
  </rcc>
  <rcc rId="18077" sId="3" odxf="1" dxf="1">
    <nc r="Y326">
      <v>0.2</v>
    </nc>
    <odxf>
      <font>
        <sz val="10"/>
        <color auto="1"/>
      </font>
    </odxf>
    <ndxf>
      <font>
        <sz val="10"/>
        <color auto="1"/>
      </font>
    </ndxf>
  </rcc>
  <rcc rId="18078" sId="3" odxf="1" dxf="1">
    <nc r="Z326">
      <v>0.1</v>
    </nc>
    <odxf>
      <font>
        <sz val="10"/>
        <color auto="1"/>
      </font>
    </odxf>
    <ndxf>
      <font>
        <sz val="10"/>
        <color auto="1"/>
      </font>
    </ndxf>
  </rcc>
  <rcc rId="18079" sId="3" odxf="1" dxf="1">
    <nc r="AA326">
      <v>0.1</v>
    </nc>
    <odxf>
      <font>
        <sz val="10"/>
        <color auto="1"/>
      </font>
    </odxf>
    <ndxf>
      <font>
        <sz val="10"/>
        <color auto="1"/>
      </font>
    </ndxf>
  </rcc>
  <rcc rId="18080" sId="3" odxf="1" dxf="1">
    <nc r="AB326">
      <v>0.1</v>
    </nc>
    <odxf>
      <font>
        <sz val="10"/>
        <color auto="1"/>
      </font>
    </odxf>
    <ndxf>
      <font>
        <sz val="10"/>
        <color auto="1"/>
      </font>
    </ndxf>
  </rcc>
  <rcc rId="18081" sId="3" odxf="1" dxf="1">
    <nc r="AC326">
      <v>0.2</v>
    </nc>
    <odxf>
      <font>
        <sz val="10"/>
        <color auto="1"/>
      </font>
    </odxf>
    <ndxf>
      <font>
        <sz val="10"/>
        <color auto="1"/>
      </font>
    </ndxf>
  </rcc>
  <rcc rId="18082" sId="3" odxf="1" dxf="1">
    <nc r="AD326">
      <v>0.1</v>
    </nc>
    <odxf>
      <font>
        <sz val="10"/>
        <color auto="1"/>
      </font>
    </odxf>
    <ndxf>
      <font>
        <sz val="10"/>
        <color auto="1"/>
      </font>
    </ndxf>
  </rcc>
  <rcc rId="18083" sId="3" odxf="1" dxf="1">
    <nc r="AE326">
      <v>0.1</v>
    </nc>
    <odxf>
      <font>
        <sz val="10"/>
        <color auto="1"/>
      </font>
    </odxf>
    <ndxf>
      <font>
        <sz val="10"/>
        <color auto="1"/>
      </font>
    </ndxf>
  </rcc>
  <rcc rId="18084" sId="3" odxf="1" dxf="1">
    <nc r="AF326">
      <v>0.1</v>
    </nc>
    <odxf>
      <font>
        <sz val="10"/>
        <color auto="1"/>
      </font>
    </odxf>
    <ndxf>
      <font>
        <sz val="10"/>
        <color auto="1"/>
      </font>
    </ndxf>
  </rcc>
  <rcc rId="18085" sId="3" odxf="1" dxf="1">
    <nc r="AG326">
      <v>0.1</v>
    </nc>
    <odxf>
      <font>
        <sz val="10"/>
        <color auto="1"/>
      </font>
    </odxf>
    <ndxf>
      <font>
        <sz val="10"/>
        <color auto="1"/>
      </font>
    </ndxf>
  </rcc>
  <rcc rId="18086" sId="3" odxf="1" dxf="1">
    <nc r="AH326">
      <v>0.2</v>
    </nc>
    <odxf>
      <font>
        <sz val="10"/>
        <color auto="1"/>
      </font>
    </odxf>
    <ndxf>
      <font>
        <sz val="10"/>
        <color auto="1"/>
      </font>
    </ndxf>
  </rcc>
  <rcc rId="18087" sId="3" odxf="1" dxf="1">
    <nc r="AI326">
      <v>0.2</v>
    </nc>
    <odxf>
      <font>
        <sz val="10"/>
        <color auto="1"/>
      </font>
    </odxf>
    <ndxf>
      <font>
        <sz val="10"/>
        <color auto="1"/>
      </font>
    </ndxf>
  </rcc>
  <rcc rId="18088" sId="3" odxf="1" dxf="1">
    <nc r="AJ326">
      <v>0.2</v>
    </nc>
    <odxf>
      <font>
        <sz val="10"/>
        <color auto="1"/>
      </font>
    </odxf>
    <ndxf>
      <font>
        <sz val="10"/>
        <color auto="1"/>
      </font>
    </ndxf>
  </rcc>
  <rcc rId="18089" sId="3" odxf="1" dxf="1">
    <nc r="AK326">
      <v>0.1</v>
    </nc>
    <odxf>
      <font>
        <sz val="10"/>
        <color auto="1"/>
      </font>
    </odxf>
    <ndxf>
      <font>
        <sz val="10"/>
        <color auto="1"/>
      </font>
    </ndxf>
  </rcc>
  <rcc rId="18090" sId="3" odxf="1" dxf="1">
    <nc r="AL326">
      <v>0.1</v>
    </nc>
    <odxf>
      <font>
        <sz val="10"/>
        <color auto="1"/>
      </font>
    </odxf>
    <ndxf>
      <font>
        <sz val="10"/>
        <color auto="1"/>
      </font>
    </ndxf>
  </rcc>
  <rcc rId="18091" sId="3" odxf="1" dxf="1">
    <nc r="AM326">
      <v>0.1</v>
    </nc>
    <odxf>
      <font>
        <sz val="10"/>
        <color auto="1"/>
      </font>
    </odxf>
    <ndxf>
      <font>
        <sz val="10"/>
        <color auto="1"/>
      </font>
    </ndxf>
  </rcc>
  <rcc rId="18092" sId="3" odxf="1" dxf="1">
    <nc r="AN326">
      <v>0.1</v>
    </nc>
    <odxf>
      <font>
        <sz val="10"/>
        <color auto="1"/>
      </font>
    </odxf>
    <ndxf>
      <font>
        <sz val="10"/>
        <color auto="1"/>
      </font>
    </ndxf>
  </rcc>
  <rcc rId="18093" sId="3" odxf="1" dxf="1">
    <nc r="AO326">
      <v>0.1</v>
    </nc>
    <odxf>
      <font>
        <sz val="10"/>
        <color auto="1"/>
      </font>
    </odxf>
    <ndxf>
      <font>
        <sz val="10"/>
        <color auto="1"/>
      </font>
    </ndxf>
  </rcc>
  <rcc rId="18094" sId="3" odxf="1" dxf="1">
    <nc r="AP326">
      <v>0.2</v>
    </nc>
    <odxf>
      <font>
        <sz val="10"/>
        <color auto="1"/>
      </font>
    </odxf>
    <ndxf>
      <font>
        <sz val="10"/>
        <color auto="1"/>
      </font>
    </ndxf>
  </rcc>
  <rcc rId="18095" sId="3" odxf="1" dxf="1">
    <nc r="AQ326">
      <v>0.1</v>
    </nc>
    <odxf>
      <font>
        <sz val="10"/>
        <color auto="1"/>
      </font>
    </odxf>
    <ndxf>
      <font>
        <sz val="10"/>
        <color auto="1"/>
      </font>
    </ndxf>
  </rcc>
  <rcc rId="18096" sId="3" odxf="1" dxf="1">
    <nc r="AR326">
      <v>0.1</v>
    </nc>
    <odxf>
      <font>
        <sz val="10"/>
        <color auto="1"/>
      </font>
    </odxf>
    <ndxf>
      <font>
        <sz val="10"/>
        <color auto="1"/>
      </font>
    </ndxf>
  </rcc>
  <rcc rId="18097" sId="3" odxf="1" dxf="1">
    <nc r="AS326">
      <v>0.1</v>
    </nc>
    <odxf>
      <font>
        <sz val="10"/>
        <color auto="1"/>
      </font>
    </odxf>
    <ndxf>
      <font>
        <sz val="10"/>
        <color auto="1"/>
      </font>
    </ndxf>
  </rcc>
  <rcc rId="18098" sId="3" odxf="1" dxf="1">
    <nc r="AT326">
      <v>0.2</v>
    </nc>
    <odxf>
      <font>
        <sz val="10"/>
        <color auto="1"/>
      </font>
    </odxf>
    <ndxf>
      <font>
        <sz val="10"/>
        <color auto="1"/>
      </font>
    </ndxf>
  </rcc>
  <rcc rId="18099" sId="3" odxf="1" dxf="1">
    <nc r="AU326">
      <v>0.1</v>
    </nc>
    <odxf>
      <font>
        <sz val="10"/>
        <color auto="1"/>
      </font>
    </odxf>
    <ndxf>
      <font>
        <sz val="10"/>
        <color auto="1"/>
      </font>
    </ndxf>
  </rcc>
  <rcc rId="18100" sId="3" odxf="1" dxf="1">
    <nc r="AV326">
      <v>0.1</v>
    </nc>
    <odxf>
      <font>
        <sz val="10"/>
        <color auto="1"/>
      </font>
    </odxf>
    <ndxf>
      <font>
        <sz val="10"/>
        <color auto="1"/>
      </font>
    </ndxf>
  </rcc>
  <rcc rId="18101" sId="3" odxf="1" dxf="1">
    <nc r="AW326">
      <v>0.1</v>
    </nc>
    <odxf>
      <font>
        <sz val="10"/>
        <color auto="1"/>
      </font>
    </odxf>
    <ndxf>
      <font>
        <sz val="10"/>
        <color auto="1"/>
      </font>
    </ndxf>
  </rcc>
  <rcc rId="18102" sId="3" odxf="1" dxf="1">
    <nc r="AX326">
      <v>0.1</v>
    </nc>
    <odxf>
      <font>
        <sz val="10"/>
        <color auto="1"/>
      </font>
    </odxf>
    <ndxf>
      <font>
        <sz val="10"/>
        <color auto="1"/>
      </font>
    </ndxf>
  </rcc>
  <rcc rId="18103" sId="3" odxf="1" dxf="1">
    <nc r="AY326">
      <v>0.1</v>
    </nc>
    <odxf>
      <font>
        <sz val="10"/>
        <color auto="1"/>
      </font>
    </odxf>
    <ndxf>
      <font>
        <sz val="10"/>
        <color auto="1"/>
      </font>
    </ndxf>
  </rcc>
  <rcc rId="18104" sId="3" odxf="1" dxf="1">
    <nc r="AZ326">
      <v>0.2</v>
    </nc>
    <odxf>
      <font>
        <sz val="10"/>
        <color auto="1"/>
      </font>
    </odxf>
    <ndxf>
      <font>
        <sz val="10"/>
        <color auto="1"/>
      </font>
    </ndxf>
  </rcc>
  <rcc rId="18105" sId="3" odxf="1" dxf="1">
    <nc r="BA3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106" sId="3" odxf="1" dxf="1">
    <nc r="BB326">
      <v>0.2</v>
    </nc>
    <odxf>
      <font>
        <sz val="10"/>
        <color auto="1"/>
      </font>
    </odxf>
    <ndxf>
      <font>
        <sz val="10"/>
        <color auto="1"/>
      </font>
    </ndxf>
  </rcc>
  <rcc rId="18107" sId="3" odxf="1" dxf="1">
    <nc r="BC3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108" sId="3" odxf="1" dxf="1">
    <nc r="BD326">
      <v>0.2</v>
    </nc>
    <odxf>
      <font>
        <sz val="10"/>
        <color auto="1"/>
      </font>
    </odxf>
    <ndxf>
      <font>
        <sz val="10"/>
        <color auto="1"/>
      </font>
    </ndxf>
  </rcc>
  <rcc rId="18109" sId="3" odxf="1" dxf="1">
    <nc r="BE32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110" sId="3" odxf="1" dxf="1">
    <nc r="BF326">
      <v>0.1</v>
    </nc>
    <odxf>
      <font>
        <sz val="10"/>
        <color auto="1"/>
      </font>
    </odxf>
    <ndxf>
      <font>
        <sz val="10"/>
        <color auto="1"/>
      </font>
    </ndxf>
  </rcc>
  <rcc rId="18111" sId="3" odxf="1" dxf="1">
    <nc r="BG326">
      <v>0.2</v>
    </nc>
    <odxf>
      <font>
        <sz val="10"/>
        <color auto="1"/>
      </font>
    </odxf>
    <ndxf>
      <font>
        <sz val="10"/>
        <color auto="1"/>
      </font>
    </ndxf>
  </rcc>
  <rcc rId="18112" sId="3" odxf="1" dxf="1">
    <nc r="BH326">
      <v>0.1</v>
    </nc>
    <odxf>
      <font>
        <sz val="10"/>
        <color auto="1"/>
      </font>
    </odxf>
    <ndxf>
      <font>
        <sz val="10"/>
        <color auto="1"/>
      </font>
    </ndxf>
  </rcc>
  <rfmt sheetId="3" sqref="A326:XFD326" start="0" length="0">
    <dxf>
      <alignment vertical="center" wrapText="1"/>
    </dxf>
  </rfmt>
  <rfmt sheetId="3" sqref="A327" start="0" length="0">
    <dxf>
      <font>
        <sz val="10"/>
        <color auto="1"/>
      </font>
    </dxf>
  </rfmt>
  <rcc rId="18113" sId="3" odxf="1" dxf="1">
    <oc r="B327" t="inlineStr">
      <is>
        <t>Trà Vinh</t>
      </is>
    </oc>
    <nc r="B327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327" start="0" length="0">
    <dxf>
      <font>
        <sz val="10"/>
        <color auto="1"/>
      </font>
    </dxf>
  </rfmt>
  <rfmt sheetId="3" sqref="D327" start="0" length="0">
    <dxf>
      <font>
        <sz val="10"/>
        <color auto="1"/>
      </font>
    </dxf>
  </rfmt>
  <rcc rId="18114" sId="3" odxf="1" dxf="1">
    <oc r="E327" t="inlineStr">
      <is>
        <t>NMĐG HÀN QUỐC-TRÀ VINH</t>
      </is>
    </oc>
    <nc r="E327" t="inlineStr">
      <is>
        <t>NMĐG HÒA ĐÔNG</t>
      </is>
    </nc>
    <odxf>
      <font>
        <sz val="10"/>
        <color auto="1"/>
      </font>
    </odxf>
    <ndxf>
      <font>
        <sz val="10"/>
        <color auto="1"/>
      </font>
    </ndxf>
  </rcc>
  <rcc rId="18115" sId="3" odxf="1" dxf="1">
    <oc r="F327" t="inlineStr">
      <is>
        <t>PP</t>
      </is>
    </oc>
    <nc r="F327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8116" sId="3" odxf="1" dxf="1">
    <nc r="G32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117" sId="3" odxf="1" dxf="1">
    <nc r="H327">
      <v>3.1</v>
    </nc>
    <odxf>
      <font>
        <sz val="10"/>
        <color auto="1"/>
      </font>
    </odxf>
    <ndxf>
      <font>
        <sz val="10"/>
        <color auto="1"/>
      </font>
    </ndxf>
  </rcc>
  <rfmt sheetId="3" sqref="I327" start="0" length="0">
    <dxf>
      <font>
        <sz val="10"/>
        <color auto="1"/>
      </font>
    </dxf>
  </rfmt>
  <rcc rId="18118" sId="3" odxf="1" dxf="1">
    <nc r="J327">
      <v>-0.1</v>
    </nc>
    <odxf>
      <font>
        <sz val="10"/>
        <color auto="1"/>
      </font>
    </odxf>
    <ndxf>
      <font>
        <sz val="10"/>
        <color auto="1"/>
      </font>
    </ndxf>
  </rcc>
  <rcc rId="18119" sId="3" odxf="1" dxf="1">
    <nc r="K327">
      <v>-0.1</v>
    </nc>
    <odxf>
      <font>
        <sz val="10"/>
        <color auto="1"/>
      </font>
    </odxf>
    <ndxf>
      <font>
        <sz val="10"/>
        <color auto="1"/>
      </font>
    </ndxf>
  </rcc>
  <rcc rId="18120" sId="3" odxf="1" dxf="1">
    <nc r="L327">
      <v>-0.1</v>
    </nc>
    <odxf>
      <font>
        <sz val="10"/>
        <color auto="1"/>
      </font>
    </odxf>
    <ndxf>
      <font>
        <sz val="10"/>
        <color auto="1"/>
      </font>
    </ndxf>
  </rcc>
  <rcc rId="18121" sId="3" odxf="1" dxf="1">
    <nc r="M327">
      <v>-0.1</v>
    </nc>
    <odxf>
      <font>
        <sz val="10"/>
        <color auto="1"/>
      </font>
    </odxf>
    <ndxf>
      <font>
        <sz val="10"/>
        <color auto="1"/>
      </font>
    </ndxf>
  </rcc>
  <rcc rId="18122" sId="3" odxf="1" dxf="1">
    <nc r="N327">
      <v>-0.1</v>
    </nc>
    <odxf>
      <font>
        <sz val="10"/>
        <color auto="1"/>
      </font>
    </odxf>
    <ndxf>
      <font>
        <sz val="10"/>
        <color auto="1"/>
      </font>
    </ndxf>
  </rcc>
  <rcc rId="18123" sId="3" odxf="1" dxf="1">
    <nc r="O327">
      <v>-0.1</v>
    </nc>
    <odxf>
      <font>
        <sz val="10"/>
        <color auto="1"/>
      </font>
    </odxf>
    <ndxf>
      <font>
        <sz val="10"/>
        <color auto="1"/>
      </font>
    </ndxf>
  </rcc>
  <rcc rId="18124" sId="3" odxf="1" dxf="1">
    <nc r="P327">
      <v>-0.1</v>
    </nc>
    <odxf>
      <font>
        <sz val="10"/>
        <color auto="1"/>
      </font>
    </odxf>
    <ndxf>
      <font>
        <sz val="10"/>
        <color auto="1"/>
      </font>
    </ndxf>
  </rcc>
  <rcc rId="18125" sId="3" odxf="1" dxf="1">
    <nc r="Q327">
      <v>-0.1</v>
    </nc>
    <odxf>
      <font>
        <sz val="10"/>
        <color auto="1"/>
      </font>
    </odxf>
    <ndxf>
      <font>
        <sz val="10"/>
        <color auto="1"/>
      </font>
    </ndxf>
  </rcc>
  <rcc rId="18126" sId="3" odxf="1" dxf="1">
    <nc r="R327">
      <v>-0.1</v>
    </nc>
    <odxf>
      <font>
        <sz val="10"/>
        <color auto="1"/>
      </font>
    </odxf>
    <ndxf>
      <font>
        <sz val="10"/>
        <color auto="1"/>
      </font>
    </ndxf>
  </rcc>
  <rcc rId="18127" sId="3" odxf="1" dxf="1">
    <nc r="S327">
      <v>-0.1</v>
    </nc>
    <odxf>
      <font>
        <sz val="10"/>
        <color auto="1"/>
      </font>
    </odxf>
    <ndxf>
      <font>
        <sz val="10"/>
        <color auto="1"/>
      </font>
    </ndxf>
  </rcc>
  <rcc rId="18128" sId="3" odxf="1" dxf="1">
    <nc r="T327">
      <v>-0.1</v>
    </nc>
    <odxf>
      <font>
        <sz val="10"/>
        <color auto="1"/>
      </font>
    </odxf>
    <ndxf>
      <font>
        <sz val="10"/>
        <color auto="1"/>
      </font>
    </ndxf>
  </rcc>
  <rcc rId="18129" sId="3" odxf="1" dxf="1">
    <nc r="U327">
      <v>-0.1</v>
    </nc>
    <odxf>
      <font>
        <sz val="10"/>
        <color auto="1"/>
      </font>
    </odxf>
    <ndxf>
      <font>
        <sz val="10"/>
        <color auto="1"/>
      </font>
    </ndxf>
  </rcc>
  <rcc rId="18130" sId="3" odxf="1" dxf="1">
    <nc r="V327">
      <v>-0.1</v>
    </nc>
    <odxf>
      <font>
        <sz val="10"/>
        <color auto="1"/>
      </font>
    </odxf>
    <ndxf>
      <font>
        <sz val="10"/>
        <color auto="1"/>
      </font>
    </ndxf>
  </rcc>
  <rcc rId="18131" sId="3" odxf="1" dxf="1">
    <nc r="W327">
      <v>-0.1</v>
    </nc>
    <odxf>
      <font>
        <sz val="10"/>
        <color auto="1"/>
      </font>
    </odxf>
    <ndxf>
      <font>
        <sz val="10"/>
        <color auto="1"/>
      </font>
    </ndxf>
  </rcc>
  <rcc rId="18132" sId="3" odxf="1" dxf="1">
    <nc r="X327">
      <v>-0.1</v>
    </nc>
    <odxf>
      <font>
        <sz val="10"/>
        <color auto="1"/>
      </font>
    </odxf>
    <ndxf>
      <font>
        <sz val="10"/>
        <color auto="1"/>
      </font>
    </ndxf>
  </rcc>
  <rcc rId="18133" sId="3" odxf="1" dxf="1">
    <nc r="Y327">
      <v>-0.1</v>
    </nc>
    <odxf>
      <font>
        <sz val="10"/>
        <color auto="1"/>
      </font>
    </odxf>
    <ndxf>
      <font>
        <sz val="10"/>
        <color auto="1"/>
      </font>
    </ndxf>
  </rcc>
  <rcc rId="18134" sId="3" odxf="1" dxf="1">
    <nc r="Z327">
      <v>-0.1</v>
    </nc>
    <odxf>
      <font>
        <sz val="10"/>
        <color auto="1"/>
      </font>
    </odxf>
    <ndxf>
      <font>
        <sz val="10"/>
        <color auto="1"/>
      </font>
    </ndxf>
  </rcc>
  <rcc rId="18135" sId="3" odxf="1" dxf="1">
    <nc r="AA327">
      <v>-0.1</v>
    </nc>
    <odxf>
      <font>
        <sz val="10"/>
        <color auto="1"/>
      </font>
    </odxf>
    <ndxf>
      <font>
        <sz val="10"/>
        <color auto="1"/>
      </font>
    </ndxf>
  </rcc>
  <rcc rId="18136" sId="3" odxf="1" dxf="1">
    <nc r="AB327">
      <v>-0.1</v>
    </nc>
    <odxf>
      <font>
        <sz val="10"/>
        <color auto="1"/>
      </font>
    </odxf>
    <ndxf>
      <font>
        <sz val="10"/>
        <color auto="1"/>
      </font>
    </ndxf>
  </rcc>
  <rcc rId="18137" sId="3" odxf="1" dxf="1">
    <nc r="AC327">
      <v>-0.1</v>
    </nc>
    <odxf>
      <font>
        <sz val="10"/>
        <color auto="1"/>
      </font>
    </odxf>
    <ndxf>
      <font>
        <sz val="10"/>
        <color auto="1"/>
      </font>
    </ndxf>
  </rcc>
  <rcc rId="18138" sId="3" odxf="1" dxf="1">
    <nc r="AD327">
      <v>-0.1</v>
    </nc>
    <odxf>
      <font>
        <sz val="10"/>
        <color auto="1"/>
      </font>
    </odxf>
    <ndxf>
      <font>
        <sz val="10"/>
        <color auto="1"/>
      </font>
    </ndxf>
  </rcc>
  <rcc rId="18139" sId="3" odxf="1" dxf="1">
    <nc r="AE327">
      <v>-0.1</v>
    </nc>
    <odxf>
      <font>
        <sz val="10"/>
        <color auto="1"/>
      </font>
    </odxf>
    <ndxf>
      <font>
        <sz val="10"/>
        <color auto="1"/>
      </font>
    </ndxf>
  </rcc>
  <rcc rId="18140" sId="3" odxf="1" dxf="1">
    <nc r="AF327">
      <v>-0.1</v>
    </nc>
    <odxf>
      <font>
        <sz val="10"/>
        <color auto="1"/>
      </font>
    </odxf>
    <ndxf>
      <font>
        <sz val="10"/>
        <color auto="1"/>
      </font>
    </ndxf>
  </rcc>
  <rcc rId="18141" sId="3" odxf="1" dxf="1">
    <nc r="AG327">
      <v>-0.1</v>
    </nc>
    <odxf>
      <font>
        <sz val="10"/>
        <color auto="1"/>
      </font>
    </odxf>
    <ndxf>
      <font>
        <sz val="10"/>
        <color auto="1"/>
      </font>
    </ndxf>
  </rcc>
  <rcc rId="18142" sId="3" odxf="1" dxf="1">
    <nc r="AH327">
      <v>-0.1</v>
    </nc>
    <odxf>
      <font>
        <sz val="10"/>
        <color auto="1"/>
      </font>
    </odxf>
    <ndxf>
      <font>
        <sz val="10"/>
        <color auto="1"/>
      </font>
    </ndxf>
  </rcc>
  <rcc rId="18143" sId="3" odxf="1" dxf="1">
    <nc r="AI327">
      <v>-0.1</v>
    </nc>
    <odxf>
      <font>
        <sz val="10"/>
        <color auto="1"/>
      </font>
    </odxf>
    <ndxf>
      <font>
        <sz val="10"/>
        <color auto="1"/>
      </font>
    </ndxf>
  </rcc>
  <rcc rId="18144" sId="3" odxf="1" dxf="1">
    <nc r="AJ327">
      <v>-0.1</v>
    </nc>
    <odxf>
      <font>
        <sz val="10"/>
        <color auto="1"/>
      </font>
    </odxf>
    <ndxf>
      <font>
        <sz val="10"/>
        <color auto="1"/>
      </font>
    </ndxf>
  </rcc>
  <rcc rId="18145" sId="3" odxf="1" dxf="1">
    <nc r="AK327">
      <v>-0.1</v>
    </nc>
    <odxf>
      <font>
        <sz val="10"/>
        <color auto="1"/>
      </font>
    </odxf>
    <ndxf>
      <font>
        <sz val="10"/>
        <color auto="1"/>
      </font>
    </ndxf>
  </rcc>
  <rcc rId="18146" sId="3" odxf="1" dxf="1">
    <nc r="AL327">
      <v>-0.1</v>
    </nc>
    <odxf>
      <font>
        <sz val="10"/>
        <color auto="1"/>
      </font>
    </odxf>
    <ndxf>
      <font>
        <sz val="10"/>
        <color auto="1"/>
      </font>
    </ndxf>
  </rcc>
  <rcc rId="18147" sId="3" odxf="1" dxf="1">
    <nc r="AM327">
      <v>-0.1</v>
    </nc>
    <odxf>
      <font>
        <sz val="10"/>
        <color auto="1"/>
      </font>
    </odxf>
    <ndxf>
      <font>
        <sz val="10"/>
        <color auto="1"/>
      </font>
    </ndxf>
  </rcc>
  <rcc rId="18148" sId="3" odxf="1" dxf="1">
    <nc r="AN327">
      <v>-0.1</v>
    </nc>
    <odxf>
      <font>
        <sz val="10"/>
        <color auto="1"/>
      </font>
    </odxf>
    <ndxf>
      <font>
        <sz val="10"/>
        <color auto="1"/>
      </font>
    </ndxf>
  </rcc>
  <rcc rId="18149" sId="3" odxf="1" dxf="1">
    <nc r="AO327">
      <v>-0.1</v>
    </nc>
    <odxf>
      <font>
        <sz val="10"/>
        <color auto="1"/>
      </font>
    </odxf>
    <ndxf>
      <font>
        <sz val="10"/>
        <color auto="1"/>
      </font>
    </ndxf>
  </rcc>
  <rcc rId="18150" sId="3" odxf="1" dxf="1">
    <nc r="AP327">
      <v>-0.1</v>
    </nc>
    <odxf>
      <font>
        <sz val="10"/>
        <color auto="1"/>
      </font>
    </odxf>
    <ndxf>
      <font>
        <sz val="10"/>
        <color auto="1"/>
      </font>
    </ndxf>
  </rcc>
  <rcc rId="18151" sId="3" odxf="1" dxf="1">
    <nc r="AQ327">
      <v>-0.1</v>
    </nc>
    <odxf>
      <font>
        <sz val="10"/>
        <color auto="1"/>
      </font>
    </odxf>
    <ndxf>
      <font>
        <sz val="10"/>
        <color auto="1"/>
      </font>
    </ndxf>
  </rcc>
  <rcc rId="18152" sId="3" odxf="1" dxf="1">
    <nc r="AR327">
      <v>-0.1</v>
    </nc>
    <odxf>
      <font>
        <sz val="10"/>
        <color auto="1"/>
      </font>
    </odxf>
    <ndxf>
      <font>
        <sz val="10"/>
        <color auto="1"/>
      </font>
    </ndxf>
  </rcc>
  <rcc rId="18153" sId="3" odxf="1" dxf="1">
    <nc r="AS327">
      <v>-0.1</v>
    </nc>
    <odxf>
      <font>
        <sz val="10"/>
        <color auto="1"/>
      </font>
    </odxf>
    <ndxf>
      <font>
        <sz val="10"/>
        <color auto="1"/>
      </font>
    </ndxf>
  </rcc>
  <rcc rId="18154" sId="3" odxf="1" dxf="1">
    <nc r="AT327">
      <v>-0.1</v>
    </nc>
    <odxf>
      <font>
        <sz val="10"/>
        <color auto="1"/>
      </font>
    </odxf>
    <ndxf>
      <font>
        <sz val="10"/>
        <color auto="1"/>
      </font>
    </ndxf>
  </rcc>
  <rcc rId="18155" sId="3" odxf="1" dxf="1">
    <nc r="AU327">
      <v>-0.1</v>
    </nc>
    <odxf>
      <font>
        <sz val="10"/>
        <color auto="1"/>
      </font>
    </odxf>
    <ndxf>
      <font>
        <sz val="10"/>
        <color auto="1"/>
      </font>
    </ndxf>
  </rcc>
  <rcc rId="18156" sId="3" odxf="1" dxf="1">
    <nc r="AV327">
      <v>-0.1</v>
    </nc>
    <odxf>
      <font>
        <sz val="10"/>
        <color auto="1"/>
      </font>
    </odxf>
    <ndxf>
      <font>
        <sz val="10"/>
        <color auto="1"/>
      </font>
    </ndxf>
  </rcc>
  <rcc rId="18157" sId="3" odxf="1" dxf="1">
    <nc r="AW327">
      <v>-0.1</v>
    </nc>
    <odxf>
      <font>
        <sz val="10"/>
        <color auto="1"/>
      </font>
    </odxf>
    <ndxf>
      <font>
        <sz val="10"/>
        <color auto="1"/>
      </font>
    </ndxf>
  </rcc>
  <rcc rId="18158" sId="3" odxf="1" dxf="1">
    <nc r="AX327">
      <v>-0.1</v>
    </nc>
    <odxf>
      <font>
        <sz val="10"/>
        <color auto="1"/>
      </font>
    </odxf>
    <ndxf>
      <font>
        <sz val="10"/>
        <color auto="1"/>
      </font>
    </ndxf>
  </rcc>
  <rcc rId="18159" sId="3" odxf="1" dxf="1">
    <nc r="AY327">
      <v>-0.1</v>
    </nc>
    <odxf>
      <font>
        <sz val="10"/>
        <color auto="1"/>
      </font>
    </odxf>
    <ndxf>
      <font>
        <sz val="10"/>
        <color auto="1"/>
      </font>
    </ndxf>
  </rcc>
  <rcc rId="18160" sId="3" odxf="1" dxf="1">
    <nc r="AZ327">
      <v>-0.1</v>
    </nc>
    <odxf>
      <font>
        <sz val="10"/>
        <color auto="1"/>
      </font>
    </odxf>
    <ndxf>
      <font>
        <sz val="10"/>
        <color auto="1"/>
      </font>
    </ndxf>
  </rcc>
  <rcc rId="18161" sId="3" odxf="1" dxf="1">
    <nc r="BA3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162" sId="3" odxf="1" dxf="1">
    <nc r="BB327">
      <v>-0.1</v>
    </nc>
    <odxf>
      <font>
        <sz val="10"/>
        <color auto="1"/>
      </font>
    </odxf>
    <ndxf>
      <font>
        <sz val="10"/>
        <color auto="1"/>
      </font>
    </ndxf>
  </rcc>
  <rcc rId="18163" sId="3" odxf="1" dxf="1">
    <nc r="BC3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164" sId="3" odxf="1" dxf="1">
    <nc r="BD327">
      <v>-0.1</v>
    </nc>
    <odxf>
      <font>
        <sz val="10"/>
        <color auto="1"/>
      </font>
    </odxf>
    <ndxf>
      <font>
        <sz val="10"/>
        <color auto="1"/>
      </font>
    </ndxf>
  </rcc>
  <rcc rId="18165" sId="3" odxf="1" dxf="1">
    <nc r="BE32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166" sId="3" odxf="1" dxf="1">
    <nc r="BF327">
      <v>0.1</v>
    </nc>
    <odxf>
      <font>
        <sz val="10"/>
        <color auto="1"/>
      </font>
    </odxf>
    <ndxf>
      <font>
        <sz val="10"/>
        <color auto="1"/>
      </font>
    </ndxf>
  </rcc>
  <rcc rId="18167" sId="3" odxf="1" dxf="1">
    <nc r="BG327">
      <v>0.2</v>
    </nc>
    <odxf>
      <font>
        <sz val="10"/>
        <color auto="1"/>
      </font>
    </odxf>
    <ndxf>
      <font>
        <sz val="10"/>
        <color auto="1"/>
      </font>
    </ndxf>
  </rcc>
  <rcc rId="18168" sId="3" odxf="1" dxf="1">
    <nc r="BH327">
      <v>0.1</v>
    </nc>
    <odxf>
      <font>
        <sz val="10"/>
        <color auto="1"/>
      </font>
    </odxf>
    <ndxf>
      <font>
        <sz val="10"/>
        <color auto="1"/>
      </font>
    </ndxf>
  </rcc>
  <rfmt sheetId="3" sqref="A327:XFD327" start="0" length="0">
    <dxf>
      <alignment vertical="center" wrapText="1"/>
    </dxf>
  </rfmt>
  <rfmt sheetId="3" sqref="A328" start="0" length="0">
    <dxf>
      <font>
        <sz val="10"/>
        <color auto="1"/>
      </font>
    </dxf>
  </rfmt>
  <rcc rId="18169" sId="3" odxf="1" dxf="1">
    <oc r="B328" t="inlineStr">
      <is>
        <t>Sóc Trăng</t>
      </is>
    </oc>
    <nc r="B328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28" start="0" length="0">
    <dxf>
      <font>
        <sz val="10"/>
        <color auto="1"/>
      </font>
    </dxf>
  </rfmt>
  <rfmt sheetId="3" sqref="D328" start="0" length="0">
    <dxf>
      <font>
        <sz val="10"/>
        <color auto="1"/>
      </font>
    </dxf>
  </rfmt>
  <rcc rId="18170" sId="3" odxf="1" dxf="1">
    <oc r="E328" t="inlineStr">
      <is>
        <t>NMĐG LẠC HÒA-GĐ1</t>
      </is>
    </oc>
    <nc r="E328" t="inlineStr">
      <is>
        <t>NMĐG HÀN QUỐC-TRÀ VINH</t>
      </is>
    </nc>
    <odxf>
      <font>
        <sz val="10"/>
        <color auto="1"/>
      </font>
    </odxf>
    <ndxf>
      <font>
        <sz val="10"/>
        <color auto="1"/>
      </font>
    </ndxf>
  </rcc>
  <rcc rId="18171" sId="3" odxf="1" dxf="1">
    <oc r="F328" t="inlineStr">
      <is>
        <t>PPN</t>
      </is>
    </oc>
    <nc r="F328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8172" sId="3" odxf="1" dxf="1">
    <nc r="G32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173" sId="3" odxf="1" dxf="1">
    <nc r="H328">
      <v>648.9</v>
    </nc>
    <odxf>
      <font>
        <sz val="10"/>
        <color auto="1"/>
      </font>
    </odxf>
    <ndxf>
      <font>
        <sz val="10"/>
        <color auto="1"/>
      </font>
    </ndxf>
  </rcc>
  <rfmt sheetId="3" sqref="I328" start="0" length="0">
    <dxf>
      <font>
        <sz val="10"/>
        <color auto="1"/>
      </font>
    </dxf>
  </rfmt>
  <rcc rId="18174" sId="3" odxf="1" dxf="1">
    <nc r="J328">
      <v>24.1</v>
    </nc>
    <odxf>
      <font>
        <sz val="10"/>
        <color auto="1"/>
      </font>
    </odxf>
    <ndxf>
      <font>
        <sz val="10"/>
        <color auto="1"/>
      </font>
    </ndxf>
  </rcc>
  <rcc rId="18175" sId="3" odxf="1" dxf="1">
    <nc r="K328">
      <v>18.600000000000001</v>
    </nc>
    <odxf>
      <font>
        <sz val="10"/>
        <color auto="1"/>
      </font>
    </odxf>
    <ndxf>
      <font>
        <sz val="10"/>
        <color auto="1"/>
      </font>
    </ndxf>
  </rcc>
  <rcc rId="18176" sId="3" odxf="1" dxf="1">
    <nc r="L328">
      <v>13.5</v>
    </nc>
    <odxf>
      <font>
        <sz val="10"/>
        <color auto="1"/>
      </font>
    </odxf>
    <ndxf>
      <font>
        <sz val="10"/>
        <color auto="1"/>
      </font>
    </ndxf>
  </rcc>
  <rcc rId="18177" sId="3" odxf="1" dxf="1">
    <nc r="M328">
      <v>21.2</v>
    </nc>
    <odxf>
      <font>
        <sz val="10"/>
        <color auto="1"/>
      </font>
    </odxf>
    <ndxf>
      <font>
        <sz val="10"/>
        <color auto="1"/>
      </font>
    </ndxf>
  </rcc>
  <rcc rId="18178" sId="3" odxf="1" dxf="1">
    <nc r="N328">
      <v>18.3</v>
    </nc>
    <odxf>
      <font>
        <sz val="10"/>
        <color auto="1"/>
      </font>
    </odxf>
    <ndxf>
      <font>
        <sz val="10"/>
        <color auto="1"/>
      </font>
    </ndxf>
  </rcc>
  <rcc rId="18179" sId="3" odxf="1" dxf="1">
    <nc r="O328">
      <v>25.5</v>
    </nc>
    <odxf>
      <font>
        <sz val="10"/>
        <color auto="1"/>
      </font>
    </odxf>
    <ndxf>
      <font>
        <sz val="10"/>
        <color auto="1"/>
      </font>
    </ndxf>
  </rcc>
  <rcc rId="18180" sId="3" odxf="1" dxf="1">
    <nc r="P328">
      <v>20.100000000000001</v>
    </nc>
    <odxf>
      <font>
        <sz val="10"/>
        <color auto="1"/>
      </font>
    </odxf>
    <ndxf>
      <font>
        <sz val="10"/>
        <color auto="1"/>
      </font>
    </ndxf>
  </rcc>
  <rcc rId="18181" sId="3" odxf="1" dxf="1">
    <nc r="Q328">
      <v>22.5</v>
    </nc>
    <odxf>
      <font>
        <sz val="10"/>
        <color auto="1"/>
      </font>
    </odxf>
    <ndxf>
      <font>
        <sz val="10"/>
        <color auto="1"/>
      </font>
    </ndxf>
  </rcc>
  <rcc rId="18182" sId="3" odxf="1" dxf="1">
    <nc r="R328">
      <v>19.7</v>
    </nc>
    <odxf>
      <font>
        <sz val="10"/>
        <color auto="1"/>
      </font>
    </odxf>
    <ndxf>
      <font>
        <sz val="10"/>
        <color auto="1"/>
      </font>
    </ndxf>
  </rcc>
  <rcc rId="18183" sId="3" odxf="1" dxf="1">
    <nc r="S328">
      <v>13.8</v>
    </nc>
    <odxf>
      <font>
        <sz val="10"/>
        <color auto="1"/>
      </font>
    </odxf>
    <ndxf>
      <font>
        <sz val="10"/>
        <color auto="1"/>
      </font>
    </ndxf>
  </rcc>
  <rcc rId="18184" sId="3" odxf="1" dxf="1">
    <nc r="T328">
      <v>11.7</v>
    </nc>
    <odxf>
      <font>
        <sz val="10"/>
        <color auto="1"/>
      </font>
    </odxf>
    <ndxf>
      <font>
        <sz val="10"/>
        <color auto="1"/>
      </font>
    </ndxf>
  </rcc>
  <rcc rId="18185" sId="3" odxf="1" dxf="1">
    <nc r="U328">
      <v>5.7</v>
    </nc>
    <odxf>
      <font>
        <sz val="10"/>
        <color auto="1"/>
      </font>
    </odxf>
    <ndxf>
      <font>
        <sz val="10"/>
        <color auto="1"/>
      </font>
    </ndxf>
  </rcc>
  <rcc rId="18186" sId="3" odxf="1" dxf="1">
    <nc r="V328">
      <v>2.7</v>
    </nc>
    <odxf>
      <font>
        <sz val="10"/>
        <color auto="1"/>
      </font>
    </odxf>
    <ndxf>
      <font>
        <sz val="10"/>
        <color auto="1"/>
      </font>
    </ndxf>
  </rcc>
  <rcc rId="18187" sId="3" odxf="1" dxf="1">
    <nc r="W328">
      <v>2</v>
    </nc>
    <odxf>
      <font>
        <sz val="10"/>
        <color auto="1"/>
      </font>
    </odxf>
    <ndxf>
      <font>
        <sz val="10"/>
        <color auto="1"/>
      </font>
    </ndxf>
  </rcc>
  <rcc rId="18188" sId="3" odxf="1" dxf="1">
    <nc r="X328">
      <v>2.2000000000000002</v>
    </nc>
    <odxf>
      <font>
        <sz val="10"/>
        <color auto="1"/>
      </font>
    </odxf>
    <ndxf>
      <font>
        <sz val="10"/>
        <color auto="1"/>
      </font>
    </ndxf>
  </rcc>
  <rcc rId="18189" sId="3" odxf="1" dxf="1">
    <nc r="Y328">
      <v>3.4</v>
    </nc>
    <odxf>
      <font>
        <sz val="10"/>
        <color auto="1"/>
      </font>
    </odxf>
    <ndxf>
      <font>
        <sz val="10"/>
        <color auto="1"/>
      </font>
    </ndxf>
  </rcc>
  <rcc rId="18190" sId="3" odxf="1" dxf="1">
    <nc r="Z328">
      <v>4.7</v>
    </nc>
    <odxf>
      <font>
        <sz val="10"/>
        <color auto="1"/>
      </font>
    </odxf>
    <ndxf>
      <font>
        <sz val="10"/>
        <color auto="1"/>
      </font>
    </ndxf>
  </rcc>
  <rcc rId="18191" sId="3" odxf="1" dxf="1">
    <nc r="AA328">
      <v>7.5</v>
    </nc>
    <odxf>
      <font>
        <sz val="10"/>
        <color auto="1"/>
      </font>
    </odxf>
    <ndxf>
      <font>
        <sz val="10"/>
        <color auto="1"/>
      </font>
    </ndxf>
  </rcc>
  <rcc rId="18192" sId="3" odxf="1" dxf="1">
    <nc r="AB328">
      <v>10.8</v>
    </nc>
    <odxf>
      <font>
        <sz val="10"/>
        <color auto="1"/>
      </font>
    </odxf>
    <ndxf>
      <font>
        <sz val="10"/>
        <color auto="1"/>
      </font>
    </ndxf>
  </rcc>
  <rcc rId="18193" sId="3" odxf="1" dxf="1">
    <nc r="AC328">
      <v>8.1</v>
    </nc>
    <odxf>
      <font>
        <sz val="10"/>
        <color auto="1"/>
      </font>
    </odxf>
    <ndxf>
      <font>
        <sz val="10"/>
        <color auto="1"/>
      </font>
    </ndxf>
  </rcc>
  <rcc rId="18194" sId="3" odxf="1" dxf="1">
    <nc r="AD328">
      <v>7.5</v>
    </nc>
    <odxf>
      <font>
        <sz val="10"/>
        <color auto="1"/>
      </font>
    </odxf>
    <ndxf>
      <font>
        <sz val="10"/>
        <color auto="1"/>
      </font>
    </ndxf>
  </rcc>
  <rcc rId="18195" sId="3" odxf="1" dxf="1">
    <nc r="AE328">
      <v>6.1</v>
    </nc>
    <odxf>
      <font>
        <sz val="10"/>
        <color auto="1"/>
      </font>
    </odxf>
    <ndxf>
      <font>
        <sz val="10"/>
        <color auto="1"/>
      </font>
    </ndxf>
  </rcc>
  <rcc rId="18196" sId="3" odxf="1" dxf="1">
    <nc r="AF328">
      <v>3.4</v>
    </nc>
    <odxf>
      <font>
        <sz val="10"/>
        <color auto="1"/>
      </font>
    </odxf>
    <ndxf>
      <font>
        <sz val="10"/>
        <color auto="1"/>
      </font>
    </ndxf>
  </rcc>
  <rcc rId="18197" sId="3" odxf="1" dxf="1">
    <nc r="AG328">
      <v>9.6999999999999993</v>
    </nc>
    <odxf>
      <font>
        <sz val="10"/>
        <color auto="1"/>
      </font>
    </odxf>
    <ndxf>
      <font>
        <sz val="10"/>
        <color auto="1"/>
      </font>
    </ndxf>
  </rcc>
  <rcc rId="18198" sId="3" odxf="1" dxf="1">
    <nc r="AH328">
      <v>20.100000000000001</v>
    </nc>
    <odxf>
      <font>
        <sz val="10"/>
        <color auto="1"/>
      </font>
    </odxf>
    <ndxf>
      <font>
        <sz val="10"/>
        <color auto="1"/>
      </font>
    </ndxf>
  </rcc>
  <rcc rId="18199" sId="3" odxf="1" dxf="1">
    <nc r="AI328">
      <v>35.5</v>
    </nc>
    <odxf>
      <font>
        <sz val="10"/>
        <color auto="1"/>
      </font>
    </odxf>
    <ndxf>
      <font>
        <sz val="10"/>
        <color auto="1"/>
      </font>
    </ndxf>
  </rcc>
  <rcc rId="18200" sId="3" odxf="1" dxf="1">
    <nc r="AJ328">
      <v>29.4</v>
    </nc>
    <odxf>
      <font>
        <sz val="10"/>
        <color auto="1"/>
      </font>
    </odxf>
    <ndxf>
      <font>
        <sz val="10"/>
        <color auto="1"/>
      </font>
    </ndxf>
  </rcc>
  <rcc rId="18201" sId="3" odxf="1" dxf="1">
    <nc r="AK328">
      <v>38.9</v>
    </nc>
    <odxf>
      <font>
        <sz val="10"/>
        <color auto="1"/>
      </font>
    </odxf>
    <ndxf>
      <font>
        <sz val="10"/>
        <color auto="1"/>
      </font>
    </ndxf>
  </rcc>
  <rcc rId="18202" sId="3" odxf="1" dxf="1">
    <nc r="AL328">
      <v>38.6</v>
    </nc>
    <odxf>
      <font>
        <sz val="10"/>
        <color auto="1"/>
      </font>
    </odxf>
    <ndxf>
      <font>
        <sz val="10"/>
        <color auto="1"/>
      </font>
    </ndxf>
  </rcc>
  <rcc rId="18203" sId="3" odxf="1" dxf="1">
    <nc r="AM328">
      <v>38.6</v>
    </nc>
    <odxf>
      <font>
        <sz val="10"/>
        <color auto="1"/>
      </font>
    </odxf>
    <ndxf>
      <font>
        <sz val="10"/>
        <color auto="1"/>
      </font>
    </ndxf>
  </rcc>
  <rcc rId="18204" sId="3" odxf="1" dxf="1">
    <nc r="AN328">
      <v>38.6</v>
    </nc>
    <odxf>
      <font>
        <sz val="10"/>
        <color auto="1"/>
      </font>
    </odxf>
    <ndxf>
      <font>
        <sz val="10"/>
        <color auto="1"/>
      </font>
    </ndxf>
  </rcc>
  <rcc rId="18205" sId="3" odxf="1" dxf="1">
    <nc r="AO328">
      <v>38.6</v>
    </nc>
    <odxf>
      <font>
        <sz val="10"/>
        <color auto="1"/>
      </font>
    </odxf>
    <ndxf>
      <font>
        <sz val="10"/>
        <color auto="1"/>
      </font>
    </ndxf>
  </rcc>
  <rcc rId="18206" sId="3" odxf="1" dxf="1">
    <nc r="AP328">
      <v>38.6</v>
    </nc>
    <odxf>
      <font>
        <sz val="10"/>
        <color auto="1"/>
      </font>
    </odxf>
    <ndxf>
      <font>
        <sz val="10"/>
        <color auto="1"/>
      </font>
    </ndxf>
  </rcc>
  <rcc rId="18207" sId="3" odxf="1" dxf="1">
    <nc r="AQ328">
      <v>38.6</v>
    </nc>
    <odxf>
      <font>
        <sz val="10"/>
        <color auto="1"/>
      </font>
    </odxf>
    <ndxf>
      <font>
        <sz val="10"/>
        <color auto="1"/>
      </font>
    </ndxf>
  </rcc>
  <rcc rId="18208" sId="3" odxf="1" dxf="1">
    <nc r="AR328">
      <v>38.6</v>
    </nc>
    <odxf>
      <font>
        <sz val="10"/>
        <color auto="1"/>
      </font>
    </odxf>
    <ndxf>
      <font>
        <sz val="10"/>
        <color auto="1"/>
      </font>
    </ndxf>
  </rcc>
  <rcc rId="18209" sId="3" odxf="1" dxf="1">
    <nc r="AS328">
      <v>38.6</v>
    </nc>
    <odxf>
      <font>
        <sz val="10"/>
        <color auto="1"/>
      </font>
    </odxf>
    <ndxf>
      <font>
        <sz val="10"/>
        <color auto="1"/>
      </font>
    </ndxf>
  </rcc>
  <rcc rId="18210" sId="3" odxf="1" dxf="1">
    <nc r="AT328">
      <v>38.6</v>
    </nc>
    <odxf>
      <font>
        <sz val="10"/>
        <color auto="1"/>
      </font>
    </odxf>
    <ndxf>
      <font>
        <sz val="10"/>
        <color auto="1"/>
      </font>
    </ndxf>
  </rcc>
  <rcc rId="18211" sId="3" odxf="1" dxf="1">
    <nc r="AU328">
      <v>38.6</v>
    </nc>
    <odxf>
      <font>
        <sz val="10"/>
        <color auto="1"/>
      </font>
    </odxf>
    <ndxf>
      <font>
        <sz val="10"/>
        <color auto="1"/>
      </font>
    </ndxf>
  </rcc>
  <rcc rId="18212" sId="3" odxf="1" dxf="1">
    <nc r="AV328">
      <v>38.6</v>
    </nc>
    <odxf>
      <font>
        <sz val="10"/>
        <color auto="1"/>
      </font>
    </odxf>
    <ndxf>
      <font>
        <sz val="10"/>
        <color auto="1"/>
      </font>
    </ndxf>
  </rcc>
  <rcc rId="18213" sId="3" odxf="1" dxf="1">
    <nc r="AW328">
      <v>38.6</v>
    </nc>
    <odxf>
      <font>
        <sz val="10"/>
        <color auto="1"/>
      </font>
    </odxf>
    <ndxf>
      <font>
        <sz val="10"/>
        <color auto="1"/>
      </font>
    </ndxf>
  </rcc>
  <rcc rId="18214" sId="3" odxf="1" dxf="1">
    <nc r="AX328">
      <v>38.6</v>
    </nc>
    <odxf>
      <font>
        <sz val="10"/>
        <color auto="1"/>
      </font>
    </odxf>
    <ndxf>
      <font>
        <sz val="10"/>
        <color auto="1"/>
      </font>
    </ndxf>
  </rcc>
  <rcc rId="18215" sId="3" odxf="1" dxf="1">
    <nc r="AY328">
      <v>38.6</v>
    </nc>
    <odxf>
      <font>
        <sz val="10"/>
        <color auto="1"/>
      </font>
    </odxf>
    <ndxf>
      <font>
        <sz val="10"/>
        <color auto="1"/>
      </font>
    </ndxf>
  </rcc>
  <rcc rId="18216" sId="3" odxf="1" dxf="1">
    <nc r="AZ328">
      <v>38.6</v>
    </nc>
    <odxf>
      <font>
        <sz val="10"/>
        <color auto="1"/>
      </font>
    </odxf>
    <ndxf>
      <font>
        <sz val="10"/>
        <color auto="1"/>
      </font>
    </ndxf>
  </rcc>
  <rcc rId="18217" sId="3" odxf="1" dxf="1">
    <nc r="BA3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218" sId="3" odxf="1" dxf="1">
    <nc r="BB328">
      <v>38.6</v>
    </nc>
    <odxf>
      <font>
        <sz val="10"/>
        <color auto="1"/>
      </font>
    </odxf>
    <ndxf>
      <font>
        <sz val="10"/>
        <color auto="1"/>
      </font>
    </ndxf>
  </rcc>
  <rcc rId="18219" sId="3" odxf="1" dxf="1">
    <nc r="BC3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220" sId="3" odxf="1" dxf="1">
    <nc r="BD328">
      <v>38.6</v>
    </nc>
    <odxf>
      <font>
        <sz val="10"/>
        <color auto="1"/>
      </font>
    </odxf>
    <ndxf>
      <font>
        <sz val="10"/>
        <color auto="1"/>
      </font>
    </ndxf>
  </rcc>
  <rcc rId="18221" sId="3" odxf="1" dxf="1">
    <nc r="BE32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222" sId="3" odxf="1" dxf="1">
    <nc r="BF328">
      <v>27.1</v>
    </nc>
    <odxf>
      <font>
        <sz val="10"/>
        <color auto="1"/>
      </font>
    </odxf>
    <ndxf>
      <font>
        <sz val="10"/>
        <color auto="1"/>
      </font>
    </ndxf>
  </rcc>
  <rcc rId="18223" sId="3" odxf="1" dxf="1">
    <nc r="BG328">
      <v>39</v>
    </nc>
    <odxf>
      <font>
        <sz val="10"/>
        <color auto="1"/>
      </font>
    </odxf>
    <ndxf>
      <font>
        <sz val="10"/>
        <color auto="1"/>
      </font>
    </ndxf>
  </rcc>
  <rcc rId="18224" sId="3" odxf="1" dxf="1">
    <nc r="BH328">
      <v>1.2</v>
    </nc>
    <odxf>
      <font>
        <sz val="10"/>
        <color auto="1"/>
      </font>
    </odxf>
    <ndxf>
      <font>
        <sz val="10"/>
        <color auto="1"/>
      </font>
    </ndxf>
  </rcc>
  <rfmt sheetId="3" sqref="A328:XFD328" start="0" length="0">
    <dxf>
      <alignment vertical="center" wrapText="1"/>
    </dxf>
  </rfmt>
  <rfmt sheetId="3" sqref="A329" start="0" length="0">
    <dxf>
      <font>
        <sz val="10"/>
        <color auto="1"/>
      </font>
    </dxf>
  </rfmt>
  <rcc rId="18225" sId="3" odxf="1" dxf="1">
    <oc r="B329" t="inlineStr">
      <is>
        <t>Sóc Trăng</t>
      </is>
    </oc>
    <nc r="B329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29" start="0" length="0">
    <dxf>
      <font>
        <sz val="10"/>
        <color auto="1"/>
      </font>
    </dxf>
  </rfmt>
  <rfmt sheetId="3" sqref="D329" start="0" length="0">
    <dxf>
      <font>
        <sz val="10"/>
        <color auto="1"/>
      </font>
    </dxf>
  </rfmt>
  <rcc rId="18226" sId="3" odxf="1" dxf="1">
    <oc r="E329" t="inlineStr">
      <is>
        <t>NMĐG LẠC HÒA-GĐ1</t>
      </is>
    </oc>
    <nc r="E329" t="inlineStr">
      <is>
        <t>NMĐG HÀN QUỐC-TRÀ VINH</t>
      </is>
    </nc>
    <odxf>
      <font>
        <sz val="10"/>
        <color auto="1"/>
      </font>
    </odxf>
    <ndxf>
      <font>
        <sz val="10"/>
        <color auto="1"/>
      </font>
    </ndxf>
  </rcc>
  <rcc rId="18227" sId="3" odxf="1" dxf="1">
    <oc r="F329" t="inlineStr">
      <is>
        <t>PPN</t>
      </is>
    </oc>
    <nc r="F329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8228" sId="3" odxf="1" dxf="1">
    <nc r="G32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229" sId="3" odxf="1" dxf="1">
    <nc r="H329">
      <v>648.9</v>
    </nc>
    <odxf>
      <font>
        <sz val="10"/>
        <color auto="1"/>
      </font>
    </odxf>
    <ndxf>
      <font>
        <sz val="10"/>
        <color auto="1"/>
      </font>
    </ndxf>
  </rcc>
  <rfmt sheetId="3" sqref="I329" start="0" length="0">
    <dxf>
      <font>
        <sz val="10"/>
        <color auto="1"/>
      </font>
    </dxf>
  </rfmt>
  <rcc rId="18230" sId="3" odxf="1" dxf="1">
    <nc r="J329">
      <v>4</v>
    </nc>
    <odxf>
      <font>
        <sz val="10"/>
        <color auto="1"/>
      </font>
    </odxf>
    <ndxf>
      <font>
        <sz val="10"/>
        <color auto="1"/>
      </font>
    </ndxf>
  </rcc>
  <rcc rId="18231" sId="3" odxf="1" dxf="1">
    <nc r="K329">
      <v>3.2</v>
    </nc>
    <odxf>
      <font>
        <sz val="10"/>
        <color auto="1"/>
      </font>
    </odxf>
    <ndxf>
      <font>
        <sz val="10"/>
        <color auto="1"/>
      </font>
    </ndxf>
  </rcc>
  <rcc rId="18232" sId="3" odxf="1" dxf="1">
    <nc r="L329">
      <v>2.7</v>
    </nc>
    <odxf>
      <font>
        <sz val="10"/>
        <color auto="1"/>
      </font>
    </odxf>
    <ndxf>
      <font>
        <sz val="10"/>
        <color auto="1"/>
      </font>
    </ndxf>
  </rcc>
  <rcc rId="18233" sId="3" odxf="1" dxf="1">
    <nc r="M329">
      <v>3.7</v>
    </nc>
    <odxf>
      <font>
        <sz val="10"/>
        <color auto="1"/>
      </font>
    </odxf>
    <ndxf>
      <font>
        <sz val="10"/>
        <color auto="1"/>
      </font>
    </ndxf>
  </rcc>
  <rcc rId="18234" sId="3" odxf="1" dxf="1">
    <nc r="N329">
      <v>3.1</v>
    </nc>
    <odxf>
      <font>
        <sz val="10"/>
        <color auto="1"/>
      </font>
    </odxf>
    <ndxf>
      <font>
        <sz val="10"/>
        <color auto="1"/>
      </font>
    </ndxf>
  </rcc>
  <rcc rId="18235" sId="3" odxf="1" dxf="1">
    <nc r="O329">
      <v>4.5</v>
    </nc>
    <odxf>
      <font>
        <sz val="10"/>
        <color auto="1"/>
      </font>
    </odxf>
    <ndxf>
      <font>
        <sz val="10"/>
        <color auto="1"/>
      </font>
    </ndxf>
  </rcc>
  <rcc rId="18236" sId="3" odxf="1" dxf="1">
    <nc r="P329">
      <v>3.3</v>
    </nc>
    <odxf>
      <font>
        <sz val="10"/>
        <color auto="1"/>
      </font>
    </odxf>
    <ndxf>
      <font>
        <sz val="10"/>
        <color auto="1"/>
      </font>
    </ndxf>
  </rcc>
  <rcc rId="18237" sId="3" odxf="1" dxf="1">
    <nc r="Q329">
      <v>3.9</v>
    </nc>
    <odxf>
      <font>
        <sz val="10"/>
        <color auto="1"/>
      </font>
    </odxf>
    <ndxf>
      <font>
        <sz val="10"/>
        <color auto="1"/>
      </font>
    </ndxf>
  </rcc>
  <rcc rId="18238" sId="3" odxf="1" dxf="1">
    <nc r="R329">
      <v>3.3</v>
    </nc>
    <odxf>
      <font>
        <sz val="10"/>
        <color auto="1"/>
      </font>
    </odxf>
    <ndxf>
      <font>
        <sz val="10"/>
        <color auto="1"/>
      </font>
    </ndxf>
  </rcc>
  <rcc rId="18239" sId="3" odxf="1" dxf="1">
    <nc r="S329">
      <v>2.1</v>
    </nc>
    <odxf>
      <font>
        <sz val="10"/>
        <color auto="1"/>
      </font>
    </odxf>
    <ndxf>
      <font>
        <sz val="10"/>
        <color auto="1"/>
      </font>
    </ndxf>
  </rcc>
  <rcc rId="18240" sId="3" odxf="1" dxf="1">
    <nc r="T329">
      <v>1.5</v>
    </nc>
    <odxf>
      <font>
        <sz val="10"/>
        <color auto="1"/>
      </font>
    </odxf>
    <ndxf>
      <font>
        <sz val="10"/>
        <color auto="1"/>
      </font>
    </ndxf>
  </rcc>
  <rcc rId="18241" sId="3" odxf="1" dxf="1">
    <nc r="U329">
      <v>0.5</v>
    </nc>
    <odxf>
      <font>
        <sz val="10"/>
        <color auto="1"/>
      </font>
    </odxf>
    <ndxf>
      <font>
        <sz val="10"/>
        <color auto="1"/>
      </font>
    </ndxf>
  </rcc>
  <rcc rId="18242" sId="3" odxf="1" dxf="1">
    <nc r="V329">
      <v>-0.5</v>
    </nc>
    <odxf>
      <font>
        <sz val="10"/>
        <color auto="1"/>
      </font>
    </odxf>
    <ndxf>
      <font>
        <sz val="10"/>
        <color auto="1"/>
      </font>
    </ndxf>
  </rcc>
  <rcc rId="18243" sId="3" odxf="1" dxf="1">
    <nc r="W329">
      <v>-0.8</v>
    </nc>
    <odxf>
      <font>
        <sz val="10"/>
        <color auto="1"/>
      </font>
    </odxf>
    <ndxf>
      <font>
        <sz val="10"/>
        <color auto="1"/>
      </font>
    </ndxf>
  </rcc>
  <rcc rId="18244" sId="3" odxf="1" dxf="1">
    <nc r="X329">
      <v>-1.9</v>
    </nc>
    <odxf>
      <font>
        <sz val="10"/>
        <color auto="1"/>
      </font>
    </odxf>
    <ndxf>
      <font>
        <sz val="10"/>
        <color auto="1"/>
      </font>
    </ndxf>
  </rcc>
  <rcc rId="18245" sId="3" odxf="1" dxf="1">
    <nc r="Y329">
      <v>-2.4</v>
    </nc>
    <odxf>
      <font>
        <sz val="10"/>
        <color auto="1"/>
      </font>
    </odxf>
    <ndxf>
      <font>
        <sz val="10"/>
        <color auto="1"/>
      </font>
    </ndxf>
  </rcc>
  <rcc rId="18246" sId="3" odxf="1" dxf="1">
    <nc r="Z329">
      <v>-2.2999999999999998</v>
    </nc>
    <odxf>
      <font>
        <sz val="10"/>
        <color auto="1"/>
      </font>
    </odxf>
    <ndxf>
      <font>
        <sz val="10"/>
        <color auto="1"/>
      </font>
    </ndxf>
  </rcc>
  <rcc rId="18247" sId="3" odxf="1" dxf="1">
    <nc r="AA329">
      <v>-2.4</v>
    </nc>
    <odxf>
      <font>
        <sz val="10"/>
        <color auto="1"/>
      </font>
    </odxf>
    <ndxf>
      <font>
        <sz val="10"/>
        <color auto="1"/>
      </font>
    </ndxf>
  </rcc>
  <rcc rId="18248" sId="3" odxf="1" dxf="1">
    <nc r="AB329">
      <v>-2.5</v>
    </nc>
    <odxf>
      <font>
        <sz val="10"/>
        <color auto="1"/>
      </font>
    </odxf>
    <ndxf>
      <font>
        <sz val="10"/>
        <color auto="1"/>
      </font>
    </ndxf>
  </rcc>
  <rcc rId="18249" sId="3" odxf="1" dxf="1">
    <nc r="AC329">
      <v>-2.6</v>
    </nc>
    <odxf>
      <font>
        <sz val="10"/>
        <color auto="1"/>
      </font>
    </odxf>
    <ndxf>
      <font>
        <sz val="10"/>
        <color auto="1"/>
      </font>
    </ndxf>
  </rcc>
  <rcc rId="18250" sId="3" odxf="1" dxf="1">
    <nc r="AD329">
      <v>-2.5</v>
    </nc>
    <odxf>
      <font>
        <sz val="10"/>
        <color auto="1"/>
      </font>
    </odxf>
    <ndxf>
      <font>
        <sz val="10"/>
        <color auto="1"/>
      </font>
    </ndxf>
  </rcc>
  <rcc rId="18251" sId="3" odxf="1" dxf="1">
    <nc r="AE329">
      <v>-2.2000000000000002</v>
    </nc>
    <odxf>
      <font>
        <sz val="10"/>
        <color auto="1"/>
      </font>
    </odxf>
    <ndxf>
      <font>
        <sz val="10"/>
        <color auto="1"/>
      </font>
    </ndxf>
  </rcc>
  <rcc rId="18252" sId="3" odxf="1" dxf="1">
    <nc r="AF329">
      <v>-2</v>
    </nc>
    <odxf>
      <font>
        <sz val="10"/>
        <color auto="1"/>
      </font>
    </odxf>
    <ndxf>
      <font>
        <sz val="10"/>
        <color auto="1"/>
      </font>
    </ndxf>
  </rcc>
  <rcc rId="18253" sId="3" odxf="1" dxf="1">
    <nc r="AG329">
      <v>-1.7</v>
    </nc>
    <odxf>
      <font>
        <sz val="10"/>
        <color auto="1"/>
      </font>
    </odxf>
    <ndxf>
      <font>
        <sz val="10"/>
        <color auto="1"/>
      </font>
    </ndxf>
  </rcc>
  <rcc rId="18254" sId="3" odxf="1" dxf="1">
    <nc r="AH329">
      <v>-0.4</v>
    </nc>
    <odxf>
      <font>
        <sz val="10"/>
        <color auto="1"/>
      </font>
    </odxf>
    <ndxf>
      <font>
        <sz val="10"/>
        <color auto="1"/>
      </font>
    </ndxf>
  </rcc>
  <rcc rId="18255" sId="3" odxf="1" dxf="1">
    <nc r="AI329">
      <v>2.9</v>
    </nc>
    <odxf>
      <font>
        <sz val="10"/>
        <color auto="1"/>
      </font>
    </odxf>
    <ndxf>
      <font>
        <sz val="10"/>
        <color auto="1"/>
      </font>
    </ndxf>
  </rcc>
  <rcc rId="18256" sId="3" odxf="1" dxf="1">
    <nc r="AJ329">
      <v>1.4</v>
    </nc>
    <odxf>
      <font>
        <sz val="10"/>
        <color auto="1"/>
      </font>
    </odxf>
    <ndxf>
      <font>
        <sz val="10"/>
        <color auto="1"/>
      </font>
    </ndxf>
  </rcc>
  <rcc rId="18257" sId="3" odxf="1" dxf="1">
    <nc r="AK329">
      <v>3.2</v>
    </nc>
    <odxf>
      <font>
        <sz val="10"/>
        <color auto="1"/>
      </font>
    </odxf>
    <ndxf>
      <font>
        <sz val="10"/>
        <color auto="1"/>
      </font>
    </ndxf>
  </rcc>
  <rcc rId="18258" sId="3" odxf="1" dxf="1">
    <nc r="AL329">
      <v>3</v>
    </nc>
    <odxf>
      <font>
        <sz val="10"/>
        <color auto="1"/>
      </font>
    </odxf>
    <ndxf>
      <font>
        <sz val="10"/>
        <color auto="1"/>
      </font>
    </ndxf>
  </rcc>
  <rcc rId="18259" sId="3" odxf="1" dxf="1">
    <nc r="AM329">
      <v>3</v>
    </nc>
    <odxf>
      <font>
        <sz val="10"/>
        <color auto="1"/>
      </font>
    </odxf>
    <ndxf>
      <font>
        <sz val="10"/>
        <color auto="1"/>
      </font>
    </ndxf>
  </rcc>
  <rcc rId="18260" sId="3" odxf="1" dxf="1">
    <nc r="AN329">
      <v>3</v>
    </nc>
    <odxf>
      <font>
        <sz val="10"/>
        <color auto="1"/>
      </font>
    </odxf>
    <ndxf>
      <font>
        <sz val="10"/>
        <color auto="1"/>
      </font>
    </ndxf>
  </rcc>
  <rcc rId="18261" sId="3" odxf="1" dxf="1">
    <nc r="AO329">
      <v>3</v>
    </nc>
    <odxf>
      <font>
        <sz val="10"/>
        <color auto="1"/>
      </font>
    </odxf>
    <ndxf>
      <font>
        <sz val="10"/>
        <color auto="1"/>
      </font>
    </ndxf>
  </rcc>
  <rcc rId="18262" sId="3" odxf="1" dxf="1">
    <nc r="AP329">
      <v>3</v>
    </nc>
    <odxf>
      <font>
        <sz val="10"/>
        <color auto="1"/>
      </font>
    </odxf>
    <ndxf>
      <font>
        <sz val="10"/>
        <color auto="1"/>
      </font>
    </ndxf>
  </rcc>
  <rcc rId="18263" sId="3" odxf="1" dxf="1">
    <nc r="AQ329">
      <v>3</v>
    </nc>
    <odxf>
      <font>
        <sz val="10"/>
        <color auto="1"/>
      </font>
    </odxf>
    <ndxf>
      <font>
        <sz val="10"/>
        <color auto="1"/>
      </font>
    </ndxf>
  </rcc>
  <rcc rId="18264" sId="3" odxf="1" dxf="1">
    <nc r="AR329">
      <v>3</v>
    </nc>
    <odxf>
      <font>
        <sz val="10"/>
        <color auto="1"/>
      </font>
    </odxf>
    <ndxf>
      <font>
        <sz val="10"/>
        <color auto="1"/>
      </font>
    </ndxf>
  </rcc>
  <rcc rId="18265" sId="3" odxf="1" dxf="1">
    <nc r="AS329">
      <v>3</v>
    </nc>
    <odxf>
      <font>
        <sz val="10"/>
        <color auto="1"/>
      </font>
    </odxf>
    <ndxf>
      <font>
        <sz val="10"/>
        <color auto="1"/>
      </font>
    </ndxf>
  </rcc>
  <rcc rId="18266" sId="3" odxf="1" dxf="1">
    <nc r="AT329">
      <v>3</v>
    </nc>
    <odxf>
      <font>
        <sz val="10"/>
        <color auto="1"/>
      </font>
    </odxf>
    <ndxf>
      <font>
        <sz val="10"/>
        <color auto="1"/>
      </font>
    </ndxf>
  </rcc>
  <rcc rId="18267" sId="3" odxf="1" dxf="1">
    <nc r="AU329">
      <v>3</v>
    </nc>
    <odxf>
      <font>
        <sz val="10"/>
        <color auto="1"/>
      </font>
    </odxf>
    <ndxf>
      <font>
        <sz val="10"/>
        <color auto="1"/>
      </font>
    </ndxf>
  </rcc>
  <rcc rId="18268" sId="3" odxf="1" dxf="1">
    <nc r="AV329">
      <v>3</v>
    </nc>
    <odxf>
      <font>
        <sz val="10"/>
        <color auto="1"/>
      </font>
    </odxf>
    <ndxf>
      <font>
        <sz val="10"/>
        <color auto="1"/>
      </font>
    </ndxf>
  </rcc>
  <rcc rId="18269" sId="3" odxf="1" dxf="1">
    <nc r="AW329">
      <v>3</v>
    </nc>
    <odxf>
      <font>
        <sz val="10"/>
        <color auto="1"/>
      </font>
    </odxf>
    <ndxf>
      <font>
        <sz val="10"/>
        <color auto="1"/>
      </font>
    </ndxf>
  </rcc>
  <rcc rId="18270" sId="3" odxf="1" dxf="1">
    <nc r="AX329">
      <v>3</v>
    </nc>
    <odxf>
      <font>
        <sz val="10"/>
        <color auto="1"/>
      </font>
    </odxf>
    <ndxf>
      <font>
        <sz val="10"/>
        <color auto="1"/>
      </font>
    </ndxf>
  </rcc>
  <rcc rId="18271" sId="3" odxf="1" dxf="1">
    <nc r="AY329">
      <v>3</v>
    </nc>
    <odxf>
      <font>
        <sz val="10"/>
        <color auto="1"/>
      </font>
    </odxf>
    <ndxf>
      <font>
        <sz val="10"/>
        <color auto="1"/>
      </font>
    </ndxf>
  </rcc>
  <rcc rId="18272" sId="3" odxf="1" dxf="1">
    <nc r="AZ329">
      <v>3</v>
    </nc>
    <odxf>
      <font>
        <sz val="10"/>
        <color auto="1"/>
      </font>
    </odxf>
    <ndxf>
      <font>
        <sz val="10"/>
        <color auto="1"/>
      </font>
    </ndxf>
  </rcc>
  <rcc rId="18273" sId="3" odxf="1" dxf="1">
    <nc r="BA3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274" sId="3" odxf="1" dxf="1">
    <nc r="BB329">
      <v>3</v>
    </nc>
    <odxf>
      <font>
        <sz val="10"/>
        <color auto="1"/>
      </font>
    </odxf>
    <ndxf>
      <font>
        <sz val="10"/>
        <color auto="1"/>
      </font>
    </ndxf>
  </rcc>
  <rcc rId="18275" sId="3" odxf="1" dxf="1">
    <nc r="BC3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276" sId="3" odxf="1" dxf="1">
    <nc r="BD329">
      <v>3</v>
    </nc>
    <odxf>
      <font>
        <sz val="10"/>
        <color auto="1"/>
      </font>
    </odxf>
    <ndxf>
      <font>
        <sz val="10"/>
        <color auto="1"/>
      </font>
    </ndxf>
  </rcc>
  <rcc rId="18277" sId="3" odxf="1" dxf="1">
    <nc r="BE32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278" sId="3" odxf="1" dxf="1">
    <nc r="BF329">
      <v>27.1</v>
    </nc>
    <odxf>
      <font>
        <sz val="10"/>
        <color auto="1"/>
      </font>
    </odxf>
    <ndxf>
      <font>
        <sz val="10"/>
        <color auto="1"/>
      </font>
    </ndxf>
  </rcc>
  <rcc rId="18279" sId="3" odxf="1" dxf="1">
    <nc r="BG329">
      <v>39</v>
    </nc>
    <odxf>
      <font>
        <sz val="10"/>
        <color auto="1"/>
      </font>
    </odxf>
    <ndxf>
      <font>
        <sz val="10"/>
        <color auto="1"/>
      </font>
    </ndxf>
  </rcc>
  <rcc rId="18280" sId="3" odxf="1" dxf="1">
    <nc r="BH329">
      <v>1.2</v>
    </nc>
    <odxf>
      <font>
        <sz val="10"/>
        <color auto="1"/>
      </font>
    </odxf>
    <ndxf>
      <font>
        <sz val="10"/>
        <color auto="1"/>
      </font>
    </ndxf>
  </rcc>
  <rfmt sheetId="3" sqref="A329:XFD329" start="0" length="0">
    <dxf>
      <alignment vertical="center" wrapText="1"/>
    </dxf>
  </rfmt>
  <rfmt sheetId="3" sqref="A330" start="0" length="0">
    <dxf>
      <font>
        <sz val="10"/>
        <color auto="1"/>
      </font>
    </dxf>
  </rfmt>
  <rcc rId="18281" sId="3" odxf="1" dxf="1">
    <oc r="B330" t="inlineStr">
      <is>
        <t>Ninh Thuận</t>
      </is>
    </oc>
    <nc r="B330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330" start="0" length="0">
    <dxf>
      <font>
        <sz val="10"/>
        <color auto="1"/>
      </font>
    </dxf>
  </rfmt>
  <rfmt sheetId="3" sqref="D330" start="0" length="0">
    <dxf>
      <font>
        <sz val="10"/>
        <color auto="1"/>
      </font>
    </dxf>
  </rfmt>
  <rcc rId="18282" sId="3" odxf="1" dxf="1">
    <oc r="E330" t="inlineStr">
      <is>
        <t>NMĐG MŨI DINH</t>
      </is>
    </oc>
    <nc r="E330" t="inlineStr">
      <is>
        <t>NMĐG LẠC HÒA-GĐ1</t>
      </is>
    </nc>
    <odxf>
      <font>
        <sz val="10"/>
        <color auto="1"/>
      </font>
    </odxf>
    <ndxf>
      <font>
        <sz val="10"/>
        <color auto="1"/>
      </font>
    </ndxf>
  </rcc>
  <rcc rId="18283" sId="3" odxf="1" dxf="1">
    <oc r="F330" t="inlineStr">
      <is>
        <t>PP</t>
      </is>
    </oc>
    <nc r="F330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8284" sId="3" odxf="1" dxf="1">
    <nc r="G33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285" sId="3" odxf="1" dxf="1">
    <nc r="H330">
      <v>193.8</v>
    </nc>
    <odxf>
      <font>
        <sz val="10"/>
        <color auto="1"/>
      </font>
    </odxf>
    <ndxf>
      <font>
        <sz val="10"/>
        <color auto="1"/>
      </font>
    </ndxf>
  </rcc>
  <rfmt sheetId="3" sqref="I330" start="0" length="0">
    <dxf>
      <font>
        <sz val="10"/>
        <color auto="1"/>
      </font>
    </dxf>
  </rfmt>
  <rcc rId="18286" sId="3" odxf="1" dxf="1">
    <nc r="J330">
      <v>2.1</v>
    </nc>
    <odxf>
      <font>
        <sz val="10"/>
        <color auto="1"/>
      </font>
    </odxf>
    <ndxf>
      <font>
        <sz val="10"/>
        <color auto="1"/>
      </font>
    </ndxf>
  </rcc>
  <rcc rId="18287" sId="3" odxf="1" dxf="1">
    <nc r="K330">
      <v>2.8</v>
    </nc>
    <odxf>
      <font>
        <sz val="10"/>
        <color auto="1"/>
      </font>
    </odxf>
    <ndxf>
      <font>
        <sz val="10"/>
        <color auto="1"/>
      </font>
    </ndxf>
  </rcc>
  <rcc rId="18288" sId="3" odxf="1" dxf="1">
    <nc r="L330">
      <v>2.9</v>
    </nc>
    <odxf>
      <font>
        <sz val="10"/>
        <color auto="1"/>
      </font>
    </odxf>
    <ndxf>
      <font>
        <sz val="10"/>
        <color auto="1"/>
      </font>
    </ndxf>
  </rcc>
  <rcc rId="18289" sId="3" odxf="1" dxf="1">
    <nc r="M330">
      <v>2.8</v>
    </nc>
    <odxf>
      <font>
        <sz val="10"/>
        <color auto="1"/>
      </font>
    </odxf>
    <ndxf>
      <font>
        <sz val="10"/>
        <color auto="1"/>
      </font>
    </ndxf>
  </rcc>
  <rcc rId="18290" sId="3" odxf="1" dxf="1">
    <nc r="N330">
      <v>3.7</v>
    </nc>
    <odxf>
      <font>
        <sz val="10"/>
        <color auto="1"/>
      </font>
    </odxf>
    <ndxf>
      <font>
        <sz val="10"/>
        <color auto="1"/>
      </font>
    </ndxf>
  </rcc>
  <rcc rId="18291" sId="3" odxf="1" dxf="1">
    <nc r="O330">
      <v>5.7</v>
    </nc>
    <odxf>
      <font>
        <sz val="10"/>
        <color auto="1"/>
      </font>
    </odxf>
    <ndxf>
      <font>
        <sz val="10"/>
        <color auto="1"/>
      </font>
    </ndxf>
  </rcc>
  <rcc rId="18292" sId="3" odxf="1" dxf="1">
    <nc r="P330">
      <v>9</v>
    </nc>
    <odxf>
      <font>
        <sz val="10"/>
        <color auto="1"/>
      </font>
    </odxf>
    <ndxf>
      <font>
        <sz val="10"/>
        <color auto="1"/>
      </font>
    </ndxf>
  </rcc>
  <rcc rId="18293" sId="3" odxf="1" dxf="1">
    <nc r="Q330">
      <v>7.3</v>
    </nc>
    <odxf>
      <font>
        <sz val="10"/>
        <color auto="1"/>
      </font>
    </odxf>
    <ndxf>
      <font>
        <sz val="10"/>
        <color auto="1"/>
      </font>
    </ndxf>
  </rcc>
  <rcc rId="18294" sId="3" odxf="1" dxf="1">
    <nc r="R330">
      <v>8.9</v>
    </nc>
    <odxf>
      <font>
        <sz val="10"/>
        <color auto="1"/>
      </font>
    </odxf>
    <ndxf>
      <font>
        <sz val="10"/>
        <color auto="1"/>
      </font>
    </ndxf>
  </rcc>
  <rcc rId="18295" sId="3" odxf="1" dxf="1">
    <nc r="S330">
      <v>10.3</v>
    </nc>
    <odxf>
      <font>
        <sz val="10"/>
        <color auto="1"/>
      </font>
    </odxf>
    <ndxf>
      <font>
        <sz val="10"/>
        <color auto="1"/>
      </font>
    </ndxf>
  </rcc>
  <rcc rId="18296" sId="3" odxf="1" dxf="1">
    <nc r="T330">
      <v>4.9000000000000004</v>
    </nc>
    <odxf>
      <font>
        <sz val="10"/>
        <color auto="1"/>
      </font>
    </odxf>
    <ndxf>
      <font>
        <sz val="10"/>
        <color auto="1"/>
      </font>
    </ndxf>
  </rcc>
  <rcc rId="18297" sId="3" odxf="1" dxf="1">
    <nc r="U330">
      <v>4.8</v>
    </nc>
    <odxf>
      <font>
        <sz val="10"/>
        <color auto="1"/>
      </font>
    </odxf>
    <ndxf>
      <font>
        <sz val="10"/>
        <color auto="1"/>
      </font>
    </ndxf>
  </rcc>
  <rcc rId="18298" sId="3" odxf="1" dxf="1">
    <nc r="V330">
      <v>3.8</v>
    </nc>
    <odxf>
      <font>
        <sz val="10"/>
        <color auto="1"/>
      </font>
    </odxf>
    <ndxf>
      <font>
        <sz val="10"/>
        <color auto="1"/>
      </font>
    </ndxf>
  </rcc>
  <rcc rId="18299" sId="3" odxf="1" dxf="1">
    <nc r="W330">
      <v>3.5</v>
    </nc>
    <odxf>
      <font>
        <sz val="10"/>
        <color auto="1"/>
      </font>
    </odxf>
    <ndxf>
      <font>
        <sz val="10"/>
        <color auto="1"/>
      </font>
    </ndxf>
  </rcc>
  <rcc rId="18300" sId="3" odxf="1" dxf="1">
    <nc r="X330">
      <v>2.5</v>
    </nc>
    <odxf>
      <font>
        <sz val="10"/>
        <color auto="1"/>
      </font>
    </odxf>
    <ndxf>
      <font>
        <sz val="10"/>
        <color auto="1"/>
      </font>
    </ndxf>
  </rcc>
  <rcc rId="18301" sId="3" odxf="1" dxf="1">
    <nc r="Y330">
      <v>1.5</v>
    </nc>
    <odxf>
      <font>
        <sz val="10"/>
        <color auto="1"/>
      </font>
    </odxf>
    <ndxf>
      <font>
        <sz val="10"/>
        <color auto="1"/>
      </font>
    </ndxf>
  </rcc>
  <rcc rId="18302" sId="3" odxf="1" dxf="1">
    <nc r="Z330">
      <v>0.5</v>
    </nc>
    <odxf>
      <font>
        <sz val="10"/>
        <color auto="1"/>
      </font>
    </odxf>
    <ndxf>
      <font>
        <sz val="10"/>
        <color auto="1"/>
      </font>
    </ndxf>
  </rcc>
  <rcc rId="18303" sId="3" odxf="1" dxf="1">
    <nc r="AA330">
      <v>0.5</v>
    </nc>
    <odxf>
      <font>
        <sz val="10"/>
        <color auto="1"/>
      </font>
    </odxf>
    <ndxf>
      <font>
        <sz val="10"/>
        <color auto="1"/>
      </font>
    </ndxf>
  </rcc>
  <rcc rId="18304" sId="3" odxf="1" dxf="1">
    <nc r="AB330">
      <v>1.2</v>
    </nc>
    <odxf>
      <font>
        <sz val="10"/>
        <color auto="1"/>
      </font>
    </odxf>
    <ndxf>
      <font>
        <sz val="10"/>
        <color auto="1"/>
      </font>
    </ndxf>
  </rcc>
  <rcc rId="18305" sId="3" odxf="1" dxf="1">
    <nc r="AC330">
      <v>2.2999999999999998</v>
    </nc>
    <odxf>
      <font>
        <sz val="10"/>
        <color auto="1"/>
      </font>
    </odxf>
    <ndxf>
      <font>
        <sz val="10"/>
        <color auto="1"/>
      </font>
    </ndxf>
  </rcc>
  <rcc rId="18306" sId="3" odxf="1" dxf="1">
    <nc r="AD330">
      <v>4.5</v>
    </nc>
    <odxf>
      <font>
        <sz val="10"/>
        <color auto="1"/>
      </font>
    </odxf>
    <ndxf>
      <font>
        <sz val="10"/>
        <color auto="1"/>
      </font>
    </ndxf>
  </rcc>
  <rcc rId="18307" sId="3" odxf="1" dxf="1">
    <nc r="AE330">
      <v>11.4</v>
    </nc>
    <odxf>
      <font>
        <sz val="10"/>
        <color auto="1"/>
      </font>
    </odxf>
    <ndxf>
      <font>
        <sz val="10"/>
        <color auto="1"/>
      </font>
    </ndxf>
  </rcc>
  <rcc rId="18308" sId="3" odxf="1" dxf="1">
    <nc r="AF330">
      <v>8.1999999999999993</v>
    </nc>
    <odxf>
      <font>
        <sz val="10"/>
        <color auto="1"/>
      </font>
    </odxf>
    <ndxf>
      <font>
        <sz val="10"/>
        <color auto="1"/>
      </font>
    </ndxf>
  </rcc>
  <rcc rId="18309" sId="3" odxf="1" dxf="1">
    <nc r="AG330">
      <v>4.9000000000000004</v>
    </nc>
    <odxf>
      <font>
        <sz val="10"/>
        <color auto="1"/>
      </font>
    </odxf>
    <ndxf>
      <font>
        <sz val="10"/>
        <color auto="1"/>
      </font>
    </ndxf>
  </rcc>
  <rcc rId="18310" sId="3" odxf="1" dxf="1">
    <nc r="AH330">
      <v>3.3</v>
    </nc>
    <odxf>
      <font>
        <sz val="10"/>
        <color auto="1"/>
      </font>
    </odxf>
    <ndxf>
      <font>
        <sz val="10"/>
        <color auto="1"/>
      </font>
    </ndxf>
  </rcc>
  <rcc rId="18311" sId="3" odxf="1" dxf="1">
    <nc r="AI330">
      <v>4.8</v>
    </nc>
    <odxf>
      <font>
        <sz val="10"/>
        <color auto="1"/>
      </font>
    </odxf>
    <ndxf>
      <font>
        <sz val="10"/>
        <color auto="1"/>
      </font>
    </ndxf>
  </rcc>
  <rcc rId="18312" sId="3" odxf="1" dxf="1">
    <nc r="AJ330">
      <v>9</v>
    </nc>
    <odxf>
      <font>
        <sz val="10"/>
        <color auto="1"/>
      </font>
    </odxf>
    <ndxf>
      <font>
        <sz val="10"/>
        <color auto="1"/>
      </font>
    </ndxf>
  </rcc>
  <rcc rId="18313" sId="3" odxf="1" dxf="1">
    <nc r="AK330">
      <v>10.1</v>
    </nc>
    <odxf>
      <font>
        <sz val="10"/>
        <color auto="1"/>
      </font>
    </odxf>
    <ndxf>
      <font>
        <sz val="10"/>
        <color auto="1"/>
      </font>
    </ndxf>
  </rcc>
  <rcc rId="18314" sId="3" odxf="1" dxf="1">
    <nc r="AL330">
      <v>10.9</v>
    </nc>
    <odxf>
      <font>
        <sz val="10"/>
        <color auto="1"/>
      </font>
    </odxf>
    <ndxf>
      <font>
        <sz val="10"/>
        <color auto="1"/>
      </font>
    </ndxf>
  </rcc>
  <rcc rId="18315" sId="3" odxf="1" dxf="1">
    <nc r="AM330">
      <v>4.9000000000000004</v>
    </nc>
    <odxf>
      <font>
        <sz val="10"/>
        <color auto="1"/>
      </font>
    </odxf>
    <ndxf>
      <font>
        <sz val="10"/>
        <color auto="1"/>
      </font>
    </ndxf>
  </rcc>
  <rcc rId="18316" sId="3" odxf="1" dxf="1">
    <nc r="AN330">
      <v>7.7</v>
    </nc>
    <odxf>
      <font>
        <sz val="10"/>
        <color auto="1"/>
      </font>
    </odxf>
    <ndxf>
      <font>
        <sz val="10"/>
        <color auto="1"/>
      </font>
    </ndxf>
  </rcc>
  <rcc rId="18317" sId="3" odxf="1" dxf="1">
    <nc r="AO330">
      <v>17.600000000000001</v>
    </nc>
    <odxf>
      <font>
        <sz val="10"/>
        <color auto="1"/>
      </font>
    </odxf>
    <ndxf>
      <font>
        <sz val="10"/>
        <color auto="1"/>
      </font>
    </ndxf>
  </rcc>
  <rcc rId="18318" sId="3" odxf="1" dxf="1">
    <nc r="AP330">
      <v>8.4</v>
    </nc>
    <odxf>
      <font>
        <sz val="10"/>
        <color auto="1"/>
      </font>
    </odxf>
    <ndxf>
      <font>
        <sz val="10"/>
        <color auto="1"/>
      </font>
    </ndxf>
  </rcc>
  <rcc rId="18319" sId="3" odxf="1" dxf="1">
    <nc r="AQ330">
      <v>7.8</v>
    </nc>
    <odxf>
      <font>
        <sz val="10"/>
        <color auto="1"/>
      </font>
    </odxf>
    <ndxf>
      <font>
        <sz val="10"/>
        <color auto="1"/>
      </font>
    </ndxf>
  </rcc>
  <rcc rId="18320" sId="3" odxf="1" dxf="1">
    <nc r="AR330">
      <v>10</v>
    </nc>
    <odxf>
      <font>
        <sz val="10"/>
        <color auto="1"/>
      </font>
    </odxf>
    <ndxf>
      <font>
        <sz val="10"/>
        <color auto="1"/>
      </font>
    </ndxf>
  </rcc>
  <rcc rId="18321" sId="3" odxf="1" dxf="1">
    <nc r="AS330">
      <v>12</v>
    </nc>
    <odxf>
      <font>
        <sz val="10"/>
        <color auto="1"/>
      </font>
    </odxf>
    <ndxf>
      <font>
        <sz val="10"/>
        <color auto="1"/>
      </font>
    </ndxf>
  </rcc>
  <rcc rId="18322" sId="3" odxf="1" dxf="1">
    <nc r="AT330">
      <v>4.5</v>
    </nc>
    <odxf>
      <font>
        <sz val="10"/>
        <color auto="1"/>
      </font>
    </odxf>
    <ndxf>
      <font>
        <sz val="10"/>
        <color auto="1"/>
      </font>
    </ndxf>
  </rcc>
  <rcc rId="18323" sId="3" odxf="1" dxf="1">
    <nc r="AU330">
      <v>12</v>
    </nc>
    <odxf>
      <font>
        <sz val="10"/>
        <color auto="1"/>
      </font>
    </odxf>
    <ndxf>
      <font>
        <sz val="10"/>
        <color auto="1"/>
      </font>
    </ndxf>
  </rcc>
  <rcc rId="18324" sId="3" odxf="1" dxf="1">
    <nc r="AV330">
      <v>14.7</v>
    </nc>
    <odxf>
      <font>
        <sz val="10"/>
        <color auto="1"/>
      </font>
    </odxf>
    <ndxf>
      <font>
        <sz val="10"/>
        <color auto="1"/>
      </font>
    </ndxf>
  </rcc>
  <rcc rId="18325" sId="3" odxf="1" dxf="1">
    <nc r="AW330">
      <v>12.4</v>
    </nc>
    <odxf>
      <font>
        <sz val="10"/>
        <color auto="1"/>
      </font>
    </odxf>
    <ndxf>
      <font>
        <sz val="10"/>
        <color auto="1"/>
      </font>
    </ndxf>
  </rcc>
  <rcc rId="18326" sId="3" odxf="1" dxf="1">
    <nc r="AX330">
      <v>16.2</v>
    </nc>
    <odxf>
      <font>
        <sz val="10"/>
        <color auto="1"/>
      </font>
    </odxf>
    <ndxf>
      <font>
        <sz val="10"/>
        <color auto="1"/>
      </font>
    </ndxf>
  </rcc>
  <rcc rId="18327" sId="3" odxf="1" dxf="1">
    <nc r="AY330">
      <v>13.2</v>
    </nc>
    <odxf>
      <font>
        <sz val="10"/>
        <color auto="1"/>
      </font>
    </odxf>
    <ndxf>
      <font>
        <sz val="10"/>
        <color auto="1"/>
      </font>
    </ndxf>
  </rcc>
  <rcc rId="18328" sId="3" odxf="1" dxf="1">
    <nc r="AZ330">
      <v>11.9</v>
    </nc>
    <odxf>
      <font>
        <sz val="10"/>
        <color auto="1"/>
      </font>
    </odxf>
    <ndxf>
      <font>
        <sz val="10"/>
        <color auto="1"/>
      </font>
    </ndxf>
  </rcc>
  <rcc rId="18329" sId="3" odxf="1" dxf="1">
    <nc r="BA3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330" sId="3" odxf="1" dxf="1">
    <nc r="BB330">
      <v>7.5</v>
    </nc>
    <odxf>
      <font>
        <sz val="10"/>
        <color auto="1"/>
      </font>
    </odxf>
    <ndxf>
      <font>
        <sz val="10"/>
        <color auto="1"/>
      </font>
    </ndxf>
  </rcc>
  <rcc rId="18331" sId="3" odxf="1" dxf="1">
    <nc r="BC3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332" sId="3" odxf="1" dxf="1">
    <nc r="BD330">
      <v>9.1</v>
    </nc>
    <odxf>
      <font>
        <sz val="10"/>
        <color auto="1"/>
      </font>
    </odxf>
    <ndxf>
      <font>
        <sz val="10"/>
        <color auto="1"/>
      </font>
    </ndxf>
  </rcc>
  <rcc rId="18333" sId="3" odxf="1" dxf="1">
    <nc r="BE33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334" sId="3" odxf="1" dxf="1">
    <nc r="BF330">
      <v>8.1</v>
    </nc>
    <odxf>
      <font>
        <sz val="10"/>
        <color auto="1"/>
      </font>
    </odxf>
    <ndxf>
      <font>
        <sz val="10"/>
        <color auto="1"/>
      </font>
    </ndxf>
  </rcc>
  <rcc rId="18335" sId="3" odxf="1" dxf="1">
    <nc r="BG330">
      <v>19</v>
    </nc>
    <odxf>
      <font>
        <sz val="10"/>
        <color auto="1"/>
      </font>
    </odxf>
    <ndxf>
      <font>
        <sz val="10"/>
        <color auto="1"/>
      </font>
    </ndxf>
  </rcc>
  <rcc rId="18336" sId="3" odxf="1" dxf="1">
    <nc r="BH330">
      <v>0.2</v>
    </nc>
    <odxf>
      <font>
        <sz val="10"/>
        <color auto="1"/>
      </font>
    </odxf>
    <ndxf>
      <font>
        <sz val="10"/>
        <color auto="1"/>
      </font>
    </ndxf>
  </rcc>
  <rfmt sheetId="3" sqref="A330:XFD330" start="0" length="0">
    <dxf>
      <alignment vertical="center" wrapText="1"/>
    </dxf>
  </rfmt>
  <rfmt sheetId="3" sqref="A331" start="0" length="0">
    <dxf>
      <font>
        <sz val="10"/>
        <color auto="1"/>
      </font>
    </dxf>
  </rfmt>
  <rcc rId="18337" sId="3" odxf="1" dxf="1">
    <oc r="B331" t="inlineStr">
      <is>
        <t>Ninh Thuận</t>
      </is>
    </oc>
    <nc r="B331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331" start="0" length="0">
    <dxf>
      <font>
        <sz val="10"/>
        <color auto="1"/>
      </font>
    </dxf>
  </rfmt>
  <rfmt sheetId="3" sqref="D331" start="0" length="0">
    <dxf>
      <font>
        <sz val="10"/>
        <color auto="1"/>
      </font>
    </dxf>
  </rfmt>
  <rcc rId="18338" sId="3" odxf="1" dxf="1">
    <oc r="E331" t="inlineStr">
      <is>
        <t>NMĐG MŨI DINH</t>
      </is>
    </oc>
    <nc r="E331" t="inlineStr">
      <is>
        <t>NMĐG LẠC HÒA-GĐ1</t>
      </is>
    </nc>
    <odxf>
      <font>
        <sz val="10"/>
        <color auto="1"/>
      </font>
    </odxf>
    <ndxf>
      <font>
        <sz val="10"/>
        <color auto="1"/>
      </font>
    </ndxf>
  </rcc>
  <rcc rId="18339" sId="3" odxf="1" dxf="1">
    <oc r="F331" t="inlineStr">
      <is>
        <t>PP</t>
      </is>
    </oc>
    <nc r="F331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8340" sId="3" odxf="1" dxf="1">
    <nc r="G33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341" sId="3" odxf="1" dxf="1">
    <nc r="H331">
      <v>193.8</v>
    </nc>
    <odxf>
      <font>
        <sz val="10"/>
        <color auto="1"/>
      </font>
    </odxf>
    <ndxf>
      <font>
        <sz val="10"/>
        <color auto="1"/>
      </font>
    </ndxf>
  </rcc>
  <rfmt sheetId="3" sqref="I331" start="0" length="0">
    <dxf>
      <font>
        <sz val="10"/>
        <color auto="1"/>
      </font>
    </dxf>
  </rfmt>
  <rcc rId="18342" sId="3" odxf="1" dxf="1">
    <nc r="J331">
      <v>-1</v>
    </nc>
    <odxf>
      <font>
        <sz val="10"/>
        <color auto="1"/>
      </font>
    </odxf>
    <ndxf>
      <font>
        <sz val="10"/>
        <color auto="1"/>
      </font>
    </ndxf>
  </rcc>
  <rcc rId="18343" sId="3" odxf="1" dxf="1">
    <nc r="K331">
      <v>-1.1000000000000001</v>
    </nc>
    <odxf>
      <font>
        <sz val="10"/>
        <color auto="1"/>
      </font>
    </odxf>
    <ndxf>
      <font>
        <sz val="10"/>
        <color auto="1"/>
      </font>
    </ndxf>
  </rcc>
  <rcc rId="18344" sId="3" odxf="1" dxf="1">
    <nc r="L331">
      <v>-1.2</v>
    </nc>
    <odxf>
      <font>
        <sz val="10"/>
        <color auto="1"/>
      </font>
    </odxf>
    <ndxf>
      <font>
        <sz val="10"/>
        <color auto="1"/>
      </font>
    </ndxf>
  </rcc>
  <rcc rId="18345" sId="3" odxf="1" dxf="1">
    <nc r="M331">
      <v>-1.2</v>
    </nc>
    <odxf>
      <font>
        <sz val="10"/>
        <color auto="1"/>
      </font>
    </odxf>
    <ndxf>
      <font>
        <sz val="10"/>
        <color auto="1"/>
      </font>
    </ndxf>
  </rcc>
  <rcc rId="18346" sId="3" odxf="1" dxf="1">
    <nc r="N331">
      <v>-1.3</v>
    </nc>
    <odxf>
      <font>
        <sz val="10"/>
        <color auto="1"/>
      </font>
    </odxf>
    <ndxf>
      <font>
        <sz val="10"/>
        <color auto="1"/>
      </font>
    </ndxf>
  </rcc>
  <rcc rId="18347" sId="3" odxf="1" dxf="1">
    <nc r="O331">
      <v>-1.6</v>
    </nc>
    <odxf>
      <font>
        <sz val="10"/>
        <color auto="1"/>
      </font>
    </odxf>
    <ndxf>
      <font>
        <sz val="10"/>
        <color auto="1"/>
      </font>
    </ndxf>
  </rcc>
  <rcc rId="18348" sId="3" odxf="1" dxf="1">
    <nc r="P331">
      <v>-1.9</v>
    </nc>
    <odxf>
      <font>
        <sz val="10"/>
        <color auto="1"/>
      </font>
    </odxf>
    <ndxf>
      <font>
        <sz val="10"/>
        <color auto="1"/>
      </font>
    </ndxf>
  </rcc>
  <rcc rId="18349" sId="3" odxf="1" dxf="1">
    <nc r="Q331">
      <v>-1.5</v>
    </nc>
    <odxf>
      <font>
        <sz val="10"/>
        <color auto="1"/>
      </font>
    </odxf>
    <ndxf>
      <font>
        <sz val="10"/>
        <color auto="1"/>
      </font>
    </ndxf>
  </rcc>
  <rcc rId="18350" sId="3" odxf="1" dxf="1">
    <nc r="R331">
      <v>-1.2</v>
    </nc>
    <odxf>
      <font>
        <sz val="10"/>
        <color auto="1"/>
      </font>
    </odxf>
    <ndxf>
      <font>
        <sz val="10"/>
        <color auto="1"/>
      </font>
    </ndxf>
  </rcc>
  <rcc rId="18351" sId="3" odxf="1" dxf="1">
    <nc r="S331">
      <v>-1</v>
    </nc>
    <odxf>
      <font>
        <sz val="10"/>
        <color auto="1"/>
      </font>
    </odxf>
    <ndxf>
      <font>
        <sz val="10"/>
        <color auto="1"/>
      </font>
    </ndxf>
  </rcc>
  <rcc rId="18352" sId="3" odxf="1" dxf="1">
    <nc r="T331">
      <v>0.1</v>
    </nc>
    <odxf>
      <font>
        <sz val="10"/>
        <color auto="1"/>
      </font>
    </odxf>
    <ndxf>
      <font>
        <sz val="10"/>
        <color auto="1"/>
      </font>
    </ndxf>
  </rcc>
  <rcc rId="18353" sId="3" odxf="1" dxf="1">
    <nc r="U331">
      <v>-1.2</v>
    </nc>
    <odxf>
      <font>
        <sz val="10"/>
        <color auto="1"/>
      </font>
    </odxf>
    <ndxf>
      <font>
        <sz val="10"/>
        <color auto="1"/>
      </font>
    </ndxf>
  </rcc>
  <rcc rId="18354" sId="3" odxf="1" dxf="1">
    <nc r="V331">
      <v>-2.4</v>
    </nc>
    <odxf>
      <font>
        <sz val="10"/>
        <color auto="1"/>
      </font>
    </odxf>
    <ndxf>
      <font>
        <sz val="10"/>
        <color auto="1"/>
      </font>
    </ndxf>
  </rcc>
  <rcc rId="18355" sId="3" odxf="1" dxf="1">
    <nc r="W331">
      <v>-1.4</v>
    </nc>
    <odxf>
      <font>
        <sz val="10"/>
        <color auto="1"/>
      </font>
    </odxf>
    <ndxf>
      <font>
        <sz val="10"/>
        <color auto="1"/>
      </font>
    </ndxf>
  </rcc>
  <rcc rId="18356" sId="3" odxf="1" dxf="1">
    <nc r="X331">
      <v>-0.2</v>
    </nc>
    <odxf>
      <font>
        <sz val="10"/>
        <color auto="1"/>
      </font>
    </odxf>
    <ndxf>
      <font>
        <sz val="10"/>
        <color auto="1"/>
      </font>
    </ndxf>
  </rcc>
  <rcc rId="18357" sId="3" odxf="1" dxf="1">
    <nc r="Y331">
      <v>0.9</v>
    </nc>
    <odxf>
      <font>
        <sz val="10"/>
        <color auto="1"/>
      </font>
    </odxf>
    <ndxf>
      <font>
        <sz val="10"/>
        <color auto="1"/>
      </font>
    </ndxf>
  </rcc>
  <rcc rId="18358" sId="3" odxf="1" dxf="1">
    <nc r="Z331">
      <v>1.3</v>
    </nc>
    <odxf>
      <font>
        <sz val="10"/>
        <color auto="1"/>
      </font>
    </odxf>
    <ndxf>
      <font>
        <sz val="10"/>
        <color auto="1"/>
      </font>
    </ndxf>
  </rcc>
  <rcc rId="18359" sId="3" odxf="1" dxf="1">
    <nc r="AA331">
      <v>1.8</v>
    </nc>
    <odxf>
      <font>
        <sz val="10"/>
        <color auto="1"/>
      </font>
    </odxf>
    <ndxf>
      <font>
        <sz val="10"/>
        <color auto="1"/>
      </font>
    </ndxf>
  </rcc>
  <rcc rId="18360" sId="3" odxf="1" dxf="1">
    <nc r="AB331">
      <v>1.1000000000000001</v>
    </nc>
    <odxf>
      <font>
        <sz val="10"/>
        <color auto="1"/>
      </font>
    </odxf>
    <ndxf>
      <font>
        <sz val="10"/>
        <color auto="1"/>
      </font>
    </ndxf>
  </rcc>
  <rcc rId="18361" sId="3" odxf="1" dxf="1">
    <nc r="AC331">
      <v>-0.1</v>
    </nc>
    <odxf>
      <font>
        <sz val="10"/>
        <color auto="1"/>
      </font>
    </odxf>
    <ndxf>
      <font>
        <sz val="10"/>
        <color auto="1"/>
      </font>
    </ndxf>
  </rcc>
  <rcc rId="18362" sId="3" odxf="1" dxf="1">
    <nc r="AD331">
      <v>-1.1000000000000001</v>
    </nc>
    <odxf>
      <font>
        <sz val="10"/>
        <color auto="1"/>
      </font>
    </odxf>
    <ndxf>
      <font>
        <sz val="10"/>
        <color auto="1"/>
      </font>
    </ndxf>
  </rcc>
  <rcc rId="18363" sId="3" odxf="1" dxf="1">
    <nc r="AE331">
      <v>-2.7</v>
    </nc>
    <odxf>
      <font>
        <sz val="10"/>
        <color auto="1"/>
      </font>
    </odxf>
    <ndxf>
      <font>
        <sz val="10"/>
        <color auto="1"/>
      </font>
    </ndxf>
  </rcc>
  <rcc rId="18364" sId="3" odxf="1" dxf="1">
    <nc r="AF331">
      <v>-2.4</v>
    </nc>
    <odxf>
      <font>
        <sz val="10"/>
        <color auto="1"/>
      </font>
    </odxf>
    <ndxf>
      <font>
        <sz val="10"/>
        <color auto="1"/>
      </font>
    </ndxf>
  </rcc>
  <rcc rId="18365" sId="3" odxf="1" dxf="1">
    <nc r="AG331">
      <v>-2.7</v>
    </nc>
    <odxf>
      <font>
        <sz val="10"/>
        <color auto="1"/>
      </font>
    </odxf>
    <ndxf>
      <font>
        <sz val="10"/>
        <color auto="1"/>
      </font>
    </ndxf>
  </rcc>
  <rcc rId="18366" sId="3" odxf="1" dxf="1">
    <nc r="AH331">
      <v>-1.4</v>
    </nc>
    <odxf>
      <font>
        <sz val="10"/>
        <color auto="1"/>
      </font>
    </odxf>
    <ndxf>
      <font>
        <sz val="10"/>
        <color auto="1"/>
      </font>
    </ndxf>
  </rcc>
  <rcc rId="18367" sId="3" odxf="1" dxf="1">
    <nc r="AI331">
      <v>0.2</v>
    </nc>
    <odxf>
      <font>
        <sz val="10"/>
        <color auto="1"/>
      </font>
    </odxf>
    <ndxf>
      <font>
        <sz val="10"/>
        <color auto="1"/>
      </font>
    </ndxf>
  </rcc>
  <rcc rId="18368" sId="3" odxf="1" dxf="1">
    <nc r="AJ331">
      <v>-0.6</v>
    </nc>
    <odxf>
      <font>
        <sz val="10"/>
        <color auto="1"/>
      </font>
    </odxf>
    <ndxf>
      <font>
        <sz val="10"/>
        <color auto="1"/>
      </font>
    </ndxf>
  </rcc>
  <rcc rId="18369" sId="3" odxf="1" dxf="1">
    <nc r="AK331">
      <v>-0.7</v>
    </nc>
    <odxf>
      <font>
        <sz val="10"/>
        <color auto="1"/>
      </font>
    </odxf>
    <ndxf>
      <font>
        <sz val="10"/>
        <color auto="1"/>
      </font>
    </ndxf>
  </rcc>
  <rcc rId="18370" sId="3" odxf="1" dxf="1">
    <nc r="AL331">
      <v>-0.5</v>
    </nc>
    <odxf>
      <font>
        <sz val="10"/>
        <color auto="1"/>
      </font>
    </odxf>
    <ndxf>
      <font>
        <sz val="10"/>
        <color auto="1"/>
      </font>
    </ndxf>
  </rcc>
  <rcc rId="18371" sId="3" odxf="1" dxf="1">
    <nc r="AM331">
      <v>-0.3</v>
    </nc>
    <odxf>
      <font>
        <sz val="10"/>
        <color auto="1"/>
      </font>
    </odxf>
    <ndxf>
      <font>
        <sz val="10"/>
        <color auto="1"/>
      </font>
    </ndxf>
  </rcc>
  <rcc rId="18372" sId="3" odxf="1" dxf="1">
    <nc r="AN331">
      <v>-0.2</v>
    </nc>
    <odxf>
      <font>
        <sz val="10"/>
        <color auto="1"/>
      </font>
    </odxf>
    <ndxf>
      <font>
        <sz val="10"/>
        <color auto="1"/>
      </font>
    </ndxf>
  </rcc>
  <rcc rId="18373" sId="3" odxf="1" dxf="1">
    <nc r="AO331">
      <v>-2.5</v>
    </nc>
    <odxf>
      <font>
        <sz val="10"/>
        <color auto="1"/>
      </font>
    </odxf>
    <ndxf>
      <font>
        <sz val="10"/>
        <color auto="1"/>
      </font>
    </ndxf>
  </rcc>
  <rcc rId="18374" sId="3" odxf="1" dxf="1">
    <nc r="AP331">
      <v>-1.8</v>
    </nc>
    <odxf>
      <font>
        <sz val="10"/>
        <color auto="1"/>
      </font>
    </odxf>
    <ndxf>
      <font>
        <sz val="10"/>
        <color auto="1"/>
      </font>
    </ndxf>
  </rcc>
  <rcc rId="18375" sId="3" odxf="1" dxf="1">
    <nc r="AQ331">
      <v>-1.9</v>
    </nc>
    <odxf>
      <font>
        <sz val="10"/>
        <color auto="1"/>
      </font>
    </odxf>
    <ndxf>
      <font>
        <sz val="10"/>
        <color auto="1"/>
      </font>
    </ndxf>
  </rcc>
  <rcc rId="18376" sId="3" odxf="1" dxf="1">
    <nc r="AR331">
      <v>-1.5</v>
    </nc>
    <odxf>
      <font>
        <sz val="10"/>
        <color auto="1"/>
      </font>
    </odxf>
    <ndxf>
      <font>
        <sz val="10"/>
        <color auto="1"/>
      </font>
    </ndxf>
  </rcc>
  <rcc rId="18377" sId="3" odxf="1" dxf="1">
    <nc r="AS331">
      <v>-0.6</v>
    </nc>
    <odxf>
      <font>
        <sz val="10"/>
        <color auto="1"/>
      </font>
    </odxf>
    <ndxf>
      <font>
        <sz val="10"/>
        <color auto="1"/>
      </font>
    </ndxf>
  </rcc>
  <rcc rId="18378" sId="3" odxf="1" dxf="1">
    <nc r="AT331">
      <v>1.1000000000000001</v>
    </nc>
    <odxf>
      <font>
        <sz val="10"/>
        <color auto="1"/>
      </font>
    </odxf>
    <ndxf>
      <font>
        <sz val="10"/>
        <color auto="1"/>
      </font>
    </ndxf>
  </rcc>
  <rcc rId="18379" sId="3" odxf="1" dxf="1">
    <nc r="AU331">
      <v>0</v>
    </nc>
    <odxf>
      <font>
        <sz val="10"/>
        <color auto="1"/>
      </font>
    </odxf>
    <ndxf>
      <font>
        <sz val="10"/>
        <color auto="1"/>
      </font>
    </ndxf>
  </rcc>
  <rcc rId="18380" sId="3" odxf="1" dxf="1">
    <nc r="AV331">
      <v>-0.9</v>
    </nc>
    <odxf>
      <font>
        <sz val="10"/>
        <color auto="1"/>
      </font>
    </odxf>
    <ndxf>
      <font>
        <sz val="10"/>
        <color auto="1"/>
      </font>
    </ndxf>
  </rcc>
  <rcc rId="18381" sId="3" odxf="1" dxf="1">
    <nc r="AW331">
      <v>-0.1</v>
    </nc>
    <odxf>
      <font>
        <sz val="10"/>
        <color auto="1"/>
      </font>
    </odxf>
    <ndxf>
      <font>
        <sz val="10"/>
        <color auto="1"/>
      </font>
    </ndxf>
  </rcc>
  <rcc rId="18382" sId="3" odxf="1" dxf="1">
    <nc r="AX331">
      <v>-0.3</v>
    </nc>
    <odxf>
      <font>
        <sz val="10"/>
        <color auto="1"/>
      </font>
    </odxf>
    <ndxf>
      <font>
        <sz val="10"/>
        <color auto="1"/>
      </font>
    </ndxf>
  </rcc>
  <rcc rId="18383" sId="3" odxf="1" dxf="1">
    <nc r="AY331">
      <v>-0.5</v>
    </nc>
    <odxf>
      <font>
        <sz val="10"/>
        <color auto="1"/>
      </font>
    </odxf>
    <ndxf>
      <font>
        <sz val="10"/>
        <color auto="1"/>
      </font>
    </ndxf>
  </rcc>
  <rcc rId="18384" sId="3" odxf="1" dxf="1">
    <nc r="AZ331">
      <v>-0.9</v>
    </nc>
    <odxf>
      <font>
        <sz val="10"/>
        <color auto="1"/>
      </font>
    </odxf>
    <ndxf>
      <font>
        <sz val="10"/>
        <color auto="1"/>
      </font>
    </ndxf>
  </rcc>
  <rcc rId="18385" sId="3" odxf="1" dxf="1">
    <nc r="BA3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386" sId="3" odxf="1" dxf="1">
    <nc r="BB331">
      <v>-0.9</v>
    </nc>
    <odxf>
      <font>
        <sz val="10"/>
        <color auto="1"/>
      </font>
    </odxf>
    <ndxf>
      <font>
        <sz val="10"/>
        <color auto="1"/>
      </font>
    </ndxf>
  </rcc>
  <rcc rId="18387" sId="3" odxf="1" dxf="1">
    <nc r="BC3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388" sId="3" odxf="1" dxf="1">
    <nc r="BD331">
      <v>-1.6</v>
    </nc>
    <odxf>
      <font>
        <sz val="10"/>
        <color auto="1"/>
      </font>
    </odxf>
    <ndxf>
      <font>
        <sz val="10"/>
        <color auto="1"/>
      </font>
    </ndxf>
  </rcc>
  <rcc rId="18389" sId="3" odxf="1" dxf="1">
    <nc r="BE33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390" sId="3" odxf="1" dxf="1">
    <nc r="BF331">
      <v>8.1</v>
    </nc>
    <odxf>
      <font>
        <sz val="10"/>
        <color auto="1"/>
      </font>
    </odxf>
    <ndxf>
      <font>
        <sz val="10"/>
        <color auto="1"/>
      </font>
    </ndxf>
  </rcc>
  <rcc rId="18391" sId="3" odxf="1" dxf="1">
    <nc r="BG331">
      <v>19</v>
    </nc>
    <odxf>
      <font>
        <sz val="10"/>
        <color auto="1"/>
      </font>
    </odxf>
    <ndxf>
      <font>
        <sz val="10"/>
        <color auto="1"/>
      </font>
    </ndxf>
  </rcc>
  <rcc rId="18392" sId="3" odxf="1" dxf="1">
    <nc r="BH331">
      <v>0.2</v>
    </nc>
    <odxf>
      <font>
        <sz val="10"/>
        <color auto="1"/>
      </font>
    </odxf>
    <ndxf>
      <font>
        <sz val="10"/>
        <color auto="1"/>
      </font>
    </ndxf>
  </rcc>
  <rfmt sheetId="3" sqref="A331:XFD331" start="0" length="0">
    <dxf>
      <alignment vertical="center" wrapText="1"/>
    </dxf>
  </rfmt>
  <rfmt sheetId="3" sqref="A332" start="0" length="0">
    <dxf>
      <font>
        <sz val="10"/>
        <color auto="1"/>
      </font>
    </dxf>
  </rfmt>
  <rcc rId="18393" sId="3" odxf="1" dxf="1">
    <oc r="B332" t="inlineStr">
      <is>
        <t>Bình Thuận</t>
      </is>
    </oc>
    <nc r="B332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32" start="0" length="0">
    <dxf>
      <font>
        <sz val="10"/>
        <color auto="1"/>
      </font>
    </dxf>
  </rfmt>
  <rfmt sheetId="3" sqref="D332" start="0" length="0">
    <dxf>
      <font>
        <sz val="10"/>
        <color auto="1"/>
      </font>
    </dxf>
  </rfmt>
  <rcc rId="18394" sId="3" odxf="1" dxf="1">
    <oc r="E332" t="inlineStr">
      <is>
        <t>NMĐG PHONG ĐIỆN 1</t>
      </is>
    </oc>
    <nc r="E332" t="inlineStr">
      <is>
        <t>NMĐG MŨI DINH</t>
      </is>
    </nc>
    <odxf>
      <font>
        <sz val="10"/>
        <color auto="1"/>
      </font>
    </odxf>
    <ndxf>
      <font>
        <sz val="10"/>
        <color auto="1"/>
      </font>
    </ndxf>
  </rcc>
  <rcc rId="18395" sId="3" odxf="1" dxf="1">
    <oc r="F332" t="inlineStr">
      <is>
        <t>PPN</t>
      </is>
    </oc>
    <nc r="F332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8396" sId="3" odxf="1" dxf="1">
    <nc r="G33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397" sId="3" odxf="1" dxf="1">
    <nc r="H332">
      <v>99</v>
    </nc>
    <odxf>
      <font>
        <sz val="10"/>
        <color auto="1"/>
      </font>
    </odxf>
    <ndxf>
      <font>
        <sz val="10"/>
        <color auto="1"/>
      </font>
    </ndxf>
  </rcc>
  <rfmt sheetId="3" sqref="I332" start="0" length="0">
    <dxf>
      <font>
        <sz val="10"/>
        <color auto="1"/>
      </font>
    </dxf>
  </rfmt>
  <rcc rId="18398" sId="3" odxf="1" dxf="1">
    <nc r="J332">
      <v>0</v>
    </nc>
    <odxf>
      <font>
        <sz val="10"/>
        <color auto="1"/>
      </font>
    </odxf>
    <ndxf>
      <font>
        <sz val="10"/>
        <color auto="1"/>
      </font>
    </ndxf>
  </rcc>
  <rcc rId="18399" sId="3" odxf="1" dxf="1">
    <nc r="K332">
      <v>0</v>
    </nc>
    <odxf>
      <font>
        <sz val="10"/>
        <color auto="1"/>
      </font>
    </odxf>
    <ndxf>
      <font>
        <sz val="10"/>
        <color auto="1"/>
      </font>
    </ndxf>
  </rcc>
  <rcc rId="18400" sId="3" odxf="1" dxf="1">
    <nc r="L332">
      <v>0</v>
    </nc>
    <odxf>
      <font>
        <sz val="10"/>
        <color auto="1"/>
      </font>
    </odxf>
    <ndxf>
      <font>
        <sz val="10"/>
        <color auto="1"/>
      </font>
    </ndxf>
  </rcc>
  <rcc rId="18401" sId="3" odxf="1" dxf="1">
    <nc r="M332">
      <v>0</v>
    </nc>
    <odxf>
      <font>
        <sz val="10"/>
        <color auto="1"/>
      </font>
    </odxf>
    <ndxf>
      <font>
        <sz val="10"/>
        <color auto="1"/>
      </font>
    </ndxf>
  </rcc>
  <rcc rId="18402" sId="3" odxf="1" dxf="1">
    <nc r="N332">
      <v>0</v>
    </nc>
    <odxf>
      <font>
        <sz val="10"/>
        <color auto="1"/>
      </font>
    </odxf>
    <ndxf>
      <font>
        <sz val="10"/>
        <color auto="1"/>
      </font>
    </ndxf>
  </rcc>
  <rcc rId="18403" sId="3" odxf="1" dxf="1">
    <nc r="O332">
      <v>0</v>
    </nc>
    <odxf>
      <font>
        <sz val="10"/>
        <color auto="1"/>
      </font>
    </odxf>
    <ndxf>
      <font>
        <sz val="10"/>
        <color auto="1"/>
      </font>
    </ndxf>
  </rcc>
  <rcc rId="18404" sId="3" odxf="1" dxf="1">
    <nc r="P332">
      <v>0</v>
    </nc>
    <odxf>
      <font>
        <sz val="10"/>
        <color auto="1"/>
      </font>
    </odxf>
    <ndxf>
      <font>
        <sz val="10"/>
        <color auto="1"/>
      </font>
    </ndxf>
  </rcc>
  <rcc rId="18405" sId="3" odxf="1" dxf="1">
    <nc r="Q332">
      <v>0</v>
    </nc>
    <odxf>
      <font>
        <sz val="10"/>
        <color auto="1"/>
      </font>
    </odxf>
    <ndxf>
      <font>
        <sz val="10"/>
        <color auto="1"/>
      </font>
    </ndxf>
  </rcc>
  <rcc rId="18406" sId="3" odxf="1" dxf="1">
    <nc r="R332">
      <v>0</v>
    </nc>
    <odxf>
      <font>
        <sz val="10"/>
        <color auto="1"/>
      </font>
    </odxf>
    <ndxf>
      <font>
        <sz val="10"/>
        <color auto="1"/>
      </font>
    </ndxf>
  </rcc>
  <rcc rId="18407" sId="3" odxf="1" dxf="1">
    <nc r="S332">
      <v>0</v>
    </nc>
    <odxf>
      <font>
        <sz val="10"/>
        <color auto="1"/>
      </font>
    </odxf>
    <ndxf>
      <font>
        <sz val="10"/>
        <color auto="1"/>
      </font>
    </ndxf>
  </rcc>
  <rcc rId="18408" sId="3" odxf="1" dxf="1">
    <nc r="T332">
      <v>0</v>
    </nc>
    <odxf>
      <font>
        <sz val="10"/>
        <color auto="1"/>
      </font>
    </odxf>
    <ndxf>
      <font>
        <sz val="10"/>
        <color auto="1"/>
      </font>
    </ndxf>
  </rcc>
  <rcc rId="18409" sId="3" odxf="1" dxf="1">
    <nc r="U332">
      <v>0</v>
    </nc>
    <odxf>
      <font>
        <sz val="10"/>
        <color auto="1"/>
      </font>
    </odxf>
    <ndxf>
      <font>
        <sz val="10"/>
        <color auto="1"/>
      </font>
    </ndxf>
  </rcc>
  <rcc rId="18410" sId="3" odxf="1" dxf="1">
    <nc r="V332">
      <v>0</v>
    </nc>
    <odxf>
      <font>
        <sz val="10"/>
        <color auto="1"/>
      </font>
    </odxf>
    <ndxf>
      <font>
        <sz val="10"/>
        <color auto="1"/>
      </font>
    </ndxf>
  </rcc>
  <rcc rId="18411" sId="3" odxf="1" dxf="1">
    <nc r="W332">
      <v>0</v>
    </nc>
    <odxf>
      <font>
        <sz val="10"/>
        <color auto="1"/>
      </font>
    </odxf>
    <ndxf>
      <font>
        <sz val="10"/>
        <color auto="1"/>
      </font>
    </ndxf>
  </rcc>
  <rcc rId="18412" sId="3" odxf="1" dxf="1">
    <nc r="X332">
      <v>0</v>
    </nc>
    <odxf>
      <font>
        <sz val="10"/>
        <color auto="1"/>
      </font>
    </odxf>
    <ndxf>
      <font>
        <sz val="10"/>
        <color auto="1"/>
      </font>
    </ndxf>
  </rcc>
  <rcc rId="18413" sId="3" odxf="1" dxf="1">
    <nc r="Y332">
      <v>0</v>
    </nc>
    <odxf>
      <font>
        <sz val="10"/>
        <color auto="1"/>
      </font>
    </odxf>
    <ndxf>
      <font>
        <sz val="10"/>
        <color auto="1"/>
      </font>
    </ndxf>
  </rcc>
  <rcc rId="18414" sId="3" odxf="1" dxf="1">
    <nc r="Z332">
      <v>0</v>
    </nc>
    <odxf>
      <font>
        <sz val="10"/>
        <color auto="1"/>
      </font>
    </odxf>
    <ndxf>
      <font>
        <sz val="10"/>
        <color auto="1"/>
      </font>
    </ndxf>
  </rcc>
  <rcc rId="18415" sId="3" odxf="1" dxf="1">
    <nc r="AA332">
      <v>0</v>
    </nc>
    <odxf>
      <font>
        <sz val="10"/>
        <color auto="1"/>
      </font>
    </odxf>
    <ndxf>
      <font>
        <sz val="10"/>
        <color auto="1"/>
      </font>
    </ndxf>
  </rcc>
  <rcc rId="18416" sId="3" odxf="1" dxf="1">
    <nc r="AB332">
      <v>0</v>
    </nc>
    <odxf>
      <font>
        <sz val="10"/>
        <color auto="1"/>
      </font>
    </odxf>
    <ndxf>
      <font>
        <sz val="10"/>
        <color auto="1"/>
      </font>
    </ndxf>
  </rcc>
  <rcc rId="18417" sId="3" odxf="1" dxf="1">
    <nc r="AC332">
      <v>0</v>
    </nc>
    <odxf>
      <font>
        <sz val="10"/>
        <color auto="1"/>
      </font>
    </odxf>
    <ndxf>
      <font>
        <sz val="10"/>
        <color auto="1"/>
      </font>
    </ndxf>
  </rcc>
  <rcc rId="18418" sId="3" odxf="1" dxf="1">
    <nc r="AD332">
      <v>0</v>
    </nc>
    <odxf>
      <font>
        <sz val="10"/>
        <color auto="1"/>
      </font>
    </odxf>
    <ndxf>
      <font>
        <sz val="10"/>
        <color auto="1"/>
      </font>
    </ndxf>
  </rcc>
  <rcc rId="18419" sId="3" odxf="1" dxf="1">
    <nc r="AE332">
      <v>0</v>
    </nc>
    <odxf>
      <font>
        <sz val="10"/>
        <color auto="1"/>
      </font>
    </odxf>
    <ndxf>
      <font>
        <sz val="10"/>
        <color auto="1"/>
      </font>
    </ndxf>
  </rcc>
  <rcc rId="18420" sId="3" odxf="1" dxf="1">
    <nc r="AF332">
      <v>0</v>
    </nc>
    <odxf>
      <font>
        <sz val="10"/>
        <color auto="1"/>
      </font>
    </odxf>
    <ndxf>
      <font>
        <sz val="10"/>
        <color auto="1"/>
      </font>
    </ndxf>
  </rcc>
  <rcc rId="18421" sId="3" odxf="1" dxf="1">
    <nc r="AG332">
      <v>0</v>
    </nc>
    <odxf>
      <font>
        <sz val="10"/>
        <color auto="1"/>
      </font>
    </odxf>
    <ndxf>
      <font>
        <sz val="10"/>
        <color auto="1"/>
      </font>
    </ndxf>
  </rcc>
  <rcc rId="18422" sId="3" odxf="1" dxf="1">
    <nc r="AH332">
      <v>2.2999999999999998</v>
    </nc>
    <odxf>
      <font>
        <sz val="10"/>
        <color auto="1"/>
      </font>
    </odxf>
    <ndxf>
      <font>
        <sz val="10"/>
        <color auto="1"/>
      </font>
    </ndxf>
  </rcc>
  <rcc rId="18423" sId="3" odxf="1" dxf="1">
    <nc r="AI332">
      <v>5.7</v>
    </nc>
    <odxf>
      <font>
        <sz val="10"/>
        <color auto="1"/>
      </font>
    </odxf>
    <ndxf>
      <font>
        <sz val="10"/>
        <color auto="1"/>
      </font>
    </ndxf>
  </rcc>
  <rcc rId="18424" sId="3" odxf="1" dxf="1">
    <nc r="AJ332">
      <v>3.5</v>
    </nc>
    <odxf>
      <font>
        <sz val="10"/>
        <color auto="1"/>
      </font>
    </odxf>
    <ndxf>
      <font>
        <sz val="10"/>
        <color auto="1"/>
      </font>
    </ndxf>
  </rcc>
  <rcc rId="18425" sId="3" odxf="1" dxf="1">
    <nc r="AK332">
      <v>4.0999999999999996</v>
    </nc>
    <odxf>
      <font>
        <sz val="10"/>
        <color auto="1"/>
      </font>
    </odxf>
    <ndxf>
      <font>
        <sz val="10"/>
        <color auto="1"/>
      </font>
    </ndxf>
  </rcc>
  <rcc rId="18426" sId="3" odxf="1" dxf="1">
    <nc r="AL332">
      <v>4.3</v>
    </nc>
    <odxf>
      <font>
        <sz val="10"/>
        <color auto="1"/>
      </font>
    </odxf>
    <ndxf>
      <font>
        <sz val="10"/>
        <color auto="1"/>
      </font>
    </ndxf>
  </rcc>
  <rcc rId="18427" sId="3" odxf="1" dxf="1">
    <nc r="AM332">
      <v>5.2</v>
    </nc>
    <odxf>
      <font>
        <sz val="10"/>
        <color auto="1"/>
      </font>
    </odxf>
    <ndxf>
      <font>
        <sz val="10"/>
        <color auto="1"/>
      </font>
    </ndxf>
  </rcc>
  <rcc rId="18428" sId="3" odxf="1" dxf="1">
    <nc r="AN332">
      <v>2</v>
    </nc>
    <odxf>
      <font>
        <sz val="10"/>
        <color auto="1"/>
      </font>
    </odxf>
    <ndxf>
      <font>
        <sz val="10"/>
        <color auto="1"/>
      </font>
    </ndxf>
  </rcc>
  <rcc rId="18429" sId="3" odxf="1" dxf="1">
    <nc r="AO332">
      <v>2.9</v>
    </nc>
    <odxf>
      <font>
        <sz val="10"/>
        <color auto="1"/>
      </font>
    </odxf>
    <ndxf>
      <font>
        <sz val="10"/>
        <color auto="1"/>
      </font>
    </ndxf>
  </rcc>
  <rcc rId="18430" sId="3" odxf="1" dxf="1">
    <nc r="AP332">
      <v>4.5999999999999996</v>
    </nc>
    <odxf>
      <font>
        <sz val="10"/>
        <color auto="1"/>
      </font>
    </odxf>
    <ndxf>
      <font>
        <sz val="10"/>
        <color auto="1"/>
      </font>
    </ndxf>
  </rcc>
  <rcc rId="18431" sId="3" odxf="1" dxf="1">
    <nc r="AQ332">
      <v>2.8</v>
    </nc>
    <odxf>
      <font>
        <sz val="10"/>
        <color auto="1"/>
      </font>
    </odxf>
    <ndxf>
      <font>
        <sz val="10"/>
        <color auto="1"/>
      </font>
    </ndxf>
  </rcc>
  <rcc rId="18432" sId="3" odxf="1" dxf="1">
    <nc r="AR332">
      <v>5.7</v>
    </nc>
    <odxf>
      <font>
        <sz val="10"/>
        <color auto="1"/>
      </font>
    </odxf>
    <ndxf>
      <font>
        <sz val="10"/>
        <color auto="1"/>
      </font>
    </ndxf>
  </rcc>
  <rcc rId="18433" sId="3" odxf="1" dxf="1">
    <nc r="AS332">
      <v>10.5</v>
    </nc>
    <odxf>
      <font>
        <sz val="10"/>
        <color auto="1"/>
      </font>
    </odxf>
    <ndxf>
      <font>
        <sz val="10"/>
        <color auto="1"/>
      </font>
    </ndxf>
  </rcc>
  <rcc rId="18434" sId="3" odxf="1" dxf="1">
    <nc r="AT332">
      <v>12.9</v>
    </nc>
    <odxf>
      <font>
        <sz val="10"/>
        <color auto="1"/>
      </font>
    </odxf>
    <ndxf>
      <font>
        <sz val="10"/>
        <color auto="1"/>
      </font>
    </ndxf>
  </rcc>
  <rcc rId="18435" sId="3" odxf="1" dxf="1">
    <nc r="AU332">
      <v>4.2</v>
    </nc>
    <odxf>
      <font>
        <sz val="10"/>
        <color auto="1"/>
      </font>
    </odxf>
    <ndxf>
      <font>
        <sz val="10"/>
        <color auto="1"/>
      </font>
    </ndxf>
  </rcc>
  <rcc rId="18436" sId="3" odxf="1" dxf="1">
    <nc r="AV332">
      <v>5</v>
    </nc>
    <odxf>
      <font>
        <sz val="10"/>
        <color auto="1"/>
      </font>
    </odxf>
    <ndxf>
      <font>
        <sz val="10"/>
        <color auto="1"/>
      </font>
    </ndxf>
  </rcc>
  <rcc rId="18437" sId="3" odxf="1" dxf="1">
    <nc r="AW332">
      <v>8</v>
    </nc>
    <odxf>
      <font>
        <sz val="10"/>
        <color auto="1"/>
      </font>
    </odxf>
    <ndxf>
      <font>
        <sz val="10"/>
        <color auto="1"/>
      </font>
    </ndxf>
  </rcc>
  <rcc rId="18438" sId="3" odxf="1" dxf="1">
    <nc r="AX332">
      <v>10</v>
    </nc>
    <odxf>
      <font>
        <sz val="10"/>
        <color auto="1"/>
      </font>
    </odxf>
    <ndxf>
      <font>
        <sz val="10"/>
        <color auto="1"/>
      </font>
    </ndxf>
  </rcc>
  <rcc rId="18439" sId="3" odxf="1" dxf="1">
    <nc r="AY332">
      <v>12.7</v>
    </nc>
    <odxf>
      <font>
        <sz val="10"/>
        <color auto="1"/>
      </font>
    </odxf>
    <ndxf>
      <font>
        <sz val="10"/>
        <color auto="1"/>
      </font>
    </ndxf>
  </rcc>
  <rcc rId="18440" sId="3" odxf="1" dxf="1">
    <nc r="AZ332">
      <v>12.2</v>
    </nc>
    <odxf>
      <font>
        <sz val="10"/>
        <color auto="1"/>
      </font>
    </odxf>
    <ndxf>
      <font>
        <sz val="10"/>
        <color auto="1"/>
      </font>
    </ndxf>
  </rcc>
  <rcc rId="18441" sId="3" odxf="1" dxf="1">
    <nc r="BA3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442" sId="3" odxf="1" dxf="1">
    <nc r="BB332">
      <v>9.1999999999999993</v>
    </nc>
    <odxf>
      <font>
        <sz val="10"/>
        <color auto="1"/>
      </font>
    </odxf>
    <ndxf>
      <font>
        <sz val="10"/>
        <color auto="1"/>
      </font>
    </ndxf>
  </rcc>
  <rcc rId="18443" sId="3" odxf="1" dxf="1">
    <nc r="BC3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444" sId="3" odxf="1" dxf="1">
    <nc r="BD332">
      <v>11</v>
    </nc>
    <odxf>
      <font>
        <sz val="10"/>
        <color auto="1"/>
      </font>
    </odxf>
    <ndxf>
      <font>
        <sz val="10"/>
        <color auto="1"/>
      </font>
    </ndxf>
  </rcc>
  <rcc rId="18445" sId="3" odxf="1" dxf="1">
    <nc r="BE33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446" sId="3" odxf="1" dxf="1">
    <nc r="BF332">
      <v>4.0999999999999996</v>
    </nc>
    <odxf>
      <font>
        <sz val="10"/>
        <color auto="1"/>
      </font>
    </odxf>
    <ndxf>
      <font>
        <sz val="10"/>
        <color auto="1"/>
      </font>
    </ndxf>
  </rcc>
  <rcc rId="18447" sId="3" odxf="1" dxf="1">
    <nc r="BG332">
      <v>15</v>
    </nc>
    <odxf>
      <font>
        <sz val="10"/>
        <color auto="1"/>
      </font>
    </odxf>
    <ndxf>
      <font>
        <sz val="10"/>
        <color auto="1"/>
      </font>
    </ndxf>
  </rcc>
  <rcc rId="18448" sId="3" odxf="1" dxf="1">
    <nc r="BH332">
      <v>0</v>
    </nc>
    <odxf>
      <font>
        <sz val="10"/>
        <color auto="1"/>
      </font>
    </odxf>
    <ndxf>
      <font>
        <sz val="10"/>
        <color auto="1"/>
      </font>
    </ndxf>
  </rcc>
  <rfmt sheetId="3" sqref="A332:XFD332" start="0" length="0">
    <dxf>
      <alignment vertical="center" wrapText="1"/>
    </dxf>
  </rfmt>
  <rfmt sheetId="3" sqref="A333" start="0" length="0">
    <dxf>
      <font>
        <sz val="10"/>
        <color auto="1"/>
      </font>
    </dxf>
  </rfmt>
  <rcc rId="18449" sId="3" odxf="1" dxf="1">
    <oc r="B333" t="inlineStr">
      <is>
        <t>Bình Thuận</t>
      </is>
    </oc>
    <nc r="B333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33" start="0" length="0">
    <dxf>
      <font>
        <sz val="10"/>
        <color auto="1"/>
      </font>
    </dxf>
  </rfmt>
  <rfmt sheetId="3" sqref="D333" start="0" length="0">
    <dxf>
      <font>
        <sz val="10"/>
        <color auto="1"/>
      </font>
    </dxf>
  </rfmt>
  <rcc rId="18450" sId="3" odxf="1" dxf="1">
    <oc r="E333" t="inlineStr">
      <is>
        <t>NMĐG PHONG ĐIỆN 1</t>
      </is>
    </oc>
    <nc r="E333" t="inlineStr">
      <is>
        <t>NMĐG MŨI DINH</t>
      </is>
    </nc>
    <odxf>
      <font>
        <sz val="10"/>
        <color auto="1"/>
      </font>
    </odxf>
    <ndxf>
      <font>
        <sz val="10"/>
        <color auto="1"/>
      </font>
    </ndxf>
  </rcc>
  <rcc rId="18451" sId="3" odxf="1" dxf="1">
    <oc r="F333" t="inlineStr">
      <is>
        <t>PPN</t>
      </is>
    </oc>
    <nc r="F333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8452" sId="3" odxf="1" dxf="1">
    <nc r="G33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453" sId="3" odxf="1" dxf="1">
    <nc r="H333">
      <v>99</v>
    </nc>
    <odxf>
      <font>
        <sz val="10"/>
        <color auto="1"/>
      </font>
    </odxf>
    <ndxf>
      <font>
        <sz val="10"/>
        <color auto="1"/>
      </font>
    </ndxf>
  </rcc>
  <rfmt sheetId="3" sqref="I333" start="0" length="0">
    <dxf>
      <font>
        <sz val="10"/>
        <color auto="1"/>
      </font>
    </dxf>
  </rfmt>
  <rcc rId="18454" sId="3" odxf="1" dxf="1">
    <nc r="J333">
      <v>0</v>
    </nc>
    <odxf>
      <font>
        <sz val="10"/>
        <color auto="1"/>
      </font>
    </odxf>
    <ndxf>
      <font>
        <sz val="10"/>
        <color auto="1"/>
      </font>
    </ndxf>
  </rcc>
  <rcc rId="18455" sId="3" odxf="1" dxf="1">
    <nc r="K333">
      <v>0</v>
    </nc>
    <odxf>
      <font>
        <sz val="10"/>
        <color auto="1"/>
      </font>
    </odxf>
    <ndxf>
      <font>
        <sz val="10"/>
        <color auto="1"/>
      </font>
    </ndxf>
  </rcc>
  <rcc rId="18456" sId="3" odxf="1" dxf="1">
    <nc r="L333">
      <v>0</v>
    </nc>
    <odxf>
      <font>
        <sz val="10"/>
        <color auto="1"/>
      </font>
    </odxf>
    <ndxf>
      <font>
        <sz val="10"/>
        <color auto="1"/>
      </font>
    </ndxf>
  </rcc>
  <rcc rId="18457" sId="3" odxf="1" dxf="1">
    <nc r="M333">
      <v>0</v>
    </nc>
    <odxf>
      <font>
        <sz val="10"/>
        <color auto="1"/>
      </font>
    </odxf>
    <ndxf>
      <font>
        <sz val="10"/>
        <color auto="1"/>
      </font>
    </ndxf>
  </rcc>
  <rcc rId="18458" sId="3" odxf="1" dxf="1">
    <nc r="N333">
      <v>0</v>
    </nc>
    <odxf>
      <font>
        <sz val="10"/>
        <color auto="1"/>
      </font>
    </odxf>
    <ndxf>
      <font>
        <sz val="10"/>
        <color auto="1"/>
      </font>
    </ndxf>
  </rcc>
  <rcc rId="18459" sId="3" odxf="1" dxf="1">
    <nc r="O333">
      <v>0</v>
    </nc>
    <odxf>
      <font>
        <sz val="10"/>
        <color auto="1"/>
      </font>
    </odxf>
    <ndxf>
      <font>
        <sz val="10"/>
        <color auto="1"/>
      </font>
    </ndxf>
  </rcc>
  <rcc rId="18460" sId="3" odxf="1" dxf="1">
    <nc r="P333">
      <v>0</v>
    </nc>
    <odxf>
      <font>
        <sz val="10"/>
        <color auto="1"/>
      </font>
    </odxf>
    <ndxf>
      <font>
        <sz val="10"/>
        <color auto="1"/>
      </font>
    </ndxf>
  </rcc>
  <rcc rId="18461" sId="3" odxf="1" dxf="1">
    <nc r="Q333">
      <v>0</v>
    </nc>
    <odxf>
      <font>
        <sz val="10"/>
        <color auto="1"/>
      </font>
    </odxf>
    <ndxf>
      <font>
        <sz val="10"/>
        <color auto="1"/>
      </font>
    </ndxf>
  </rcc>
  <rcc rId="18462" sId="3" odxf="1" dxf="1">
    <nc r="R333">
      <v>0</v>
    </nc>
    <odxf>
      <font>
        <sz val="10"/>
        <color auto="1"/>
      </font>
    </odxf>
    <ndxf>
      <font>
        <sz val="10"/>
        <color auto="1"/>
      </font>
    </ndxf>
  </rcc>
  <rcc rId="18463" sId="3" odxf="1" dxf="1">
    <nc r="S333">
      <v>0</v>
    </nc>
    <odxf>
      <font>
        <sz val="10"/>
        <color auto="1"/>
      </font>
    </odxf>
    <ndxf>
      <font>
        <sz val="10"/>
        <color auto="1"/>
      </font>
    </ndxf>
  </rcc>
  <rcc rId="18464" sId="3" odxf="1" dxf="1">
    <nc r="T333">
      <v>0</v>
    </nc>
    <odxf>
      <font>
        <sz val="10"/>
        <color auto="1"/>
      </font>
    </odxf>
    <ndxf>
      <font>
        <sz val="10"/>
        <color auto="1"/>
      </font>
    </ndxf>
  </rcc>
  <rcc rId="18465" sId="3" odxf="1" dxf="1">
    <nc r="U333">
      <v>0</v>
    </nc>
    <odxf>
      <font>
        <sz val="10"/>
        <color auto="1"/>
      </font>
    </odxf>
    <ndxf>
      <font>
        <sz val="10"/>
        <color auto="1"/>
      </font>
    </ndxf>
  </rcc>
  <rcc rId="18466" sId="3" odxf="1" dxf="1">
    <nc r="V333">
      <v>0</v>
    </nc>
    <odxf>
      <font>
        <sz val="10"/>
        <color auto="1"/>
      </font>
    </odxf>
    <ndxf>
      <font>
        <sz val="10"/>
        <color auto="1"/>
      </font>
    </ndxf>
  </rcc>
  <rcc rId="18467" sId="3" odxf="1" dxf="1">
    <nc r="W333">
      <v>0</v>
    </nc>
    <odxf>
      <font>
        <sz val="10"/>
        <color auto="1"/>
      </font>
    </odxf>
    <ndxf>
      <font>
        <sz val="10"/>
        <color auto="1"/>
      </font>
    </ndxf>
  </rcc>
  <rcc rId="18468" sId="3" odxf="1" dxf="1">
    <nc r="X333">
      <v>0</v>
    </nc>
    <odxf>
      <font>
        <sz val="10"/>
        <color auto="1"/>
      </font>
    </odxf>
    <ndxf>
      <font>
        <sz val="10"/>
        <color auto="1"/>
      </font>
    </ndxf>
  </rcc>
  <rcc rId="18469" sId="3" odxf="1" dxf="1">
    <nc r="Y333">
      <v>0</v>
    </nc>
    <odxf>
      <font>
        <sz val="10"/>
        <color auto="1"/>
      </font>
    </odxf>
    <ndxf>
      <font>
        <sz val="10"/>
        <color auto="1"/>
      </font>
    </ndxf>
  </rcc>
  <rcc rId="18470" sId="3" odxf="1" dxf="1">
    <nc r="Z333">
      <v>0</v>
    </nc>
    <odxf>
      <font>
        <sz val="10"/>
        <color auto="1"/>
      </font>
    </odxf>
    <ndxf>
      <font>
        <sz val="10"/>
        <color auto="1"/>
      </font>
    </ndxf>
  </rcc>
  <rcc rId="18471" sId="3" odxf="1" dxf="1">
    <nc r="AA333">
      <v>0</v>
    </nc>
    <odxf>
      <font>
        <sz val="10"/>
        <color auto="1"/>
      </font>
    </odxf>
    <ndxf>
      <font>
        <sz val="10"/>
        <color auto="1"/>
      </font>
    </ndxf>
  </rcc>
  <rcc rId="18472" sId="3" odxf="1" dxf="1">
    <nc r="AB333">
      <v>0</v>
    </nc>
    <odxf>
      <font>
        <sz val="10"/>
        <color auto="1"/>
      </font>
    </odxf>
    <ndxf>
      <font>
        <sz val="10"/>
        <color auto="1"/>
      </font>
    </ndxf>
  </rcc>
  <rcc rId="18473" sId="3" odxf="1" dxf="1">
    <nc r="AC333">
      <v>0</v>
    </nc>
    <odxf>
      <font>
        <sz val="10"/>
        <color auto="1"/>
      </font>
    </odxf>
    <ndxf>
      <font>
        <sz val="10"/>
        <color auto="1"/>
      </font>
    </ndxf>
  </rcc>
  <rcc rId="18474" sId="3" odxf="1" dxf="1">
    <nc r="AD333">
      <v>0</v>
    </nc>
    <odxf>
      <font>
        <sz val="10"/>
        <color auto="1"/>
      </font>
    </odxf>
    <ndxf>
      <font>
        <sz val="10"/>
        <color auto="1"/>
      </font>
    </ndxf>
  </rcc>
  <rcc rId="18475" sId="3" odxf="1" dxf="1">
    <nc r="AE333">
      <v>0</v>
    </nc>
    <odxf>
      <font>
        <sz val="10"/>
        <color auto="1"/>
      </font>
    </odxf>
    <ndxf>
      <font>
        <sz val="10"/>
        <color auto="1"/>
      </font>
    </ndxf>
  </rcc>
  <rcc rId="18476" sId="3" odxf="1" dxf="1">
    <nc r="AF333">
      <v>1.6</v>
    </nc>
    <odxf>
      <font>
        <sz val="10"/>
        <color auto="1"/>
      </font>
    </odxf>
    <ndxf>
      <font>
        <sz val="10"/>
        <color auto="1"/>
      </font>
    </ndxf>
  </rcc>
  <rcc rId="18477" sId="3" odxf="1" dxf="1">
    <nc r="AG333">
      <v>1.4</v>
    </nc>
    <odxf>
      <font>
        <sz val="10"/>
        <color auto="1"/>
      </font>
    </odxf>
    <ndxf>
      <font>
        <sz val="10"/>
        <color auto="1"/>
      </font>
    </ndxf>
  </rcc>
  <rcc rId="18478" sId="3" odxf="1" dxf="1">
    <nc r="AH333">
      <v>-0.6</v>
    </nc>
    <odxf>
      <font>
        <sz val="10"/>
        <color auto="1"/>
      </font>
    </odxf>
    <ndxf>
      <font>
        <sz val="10"/>
        <color auto="1"/>
      </font>
    </ndxf>
  </rcc>
  <rcc rId="18479" sId="3" odxf="1" dxf="1">
    <nc r="AI333">
      <v>0.4</v>
    </nc>
    <odxf>
      <font>
        <sz val="10"/>
        <color auto="1"/>
      </font>
    </odxf>
    <ndxf>
      <font>
        <sz val="10"/>
        <color auto="1"/>
      </font>
    </ndxf>
  </rcc>
  <rcc rId="18480" sId="3" odxf="1" dxf="1">
    <nc r="AJ333">
      <v>-2.9</v>
    </nc>
    <odxf>
      <font>
        <sz val="10"/>
        <color auto="1"/>
      </font>
    </odxf>
    <ndxf>
      <font>
        <sz val="10"/>
        <color auto="1"/>
      </font>
    </ndxf>
  </rcc>
  <rcc rId="18481" sId="3" odxf="1" dxf="1">
    <nc r="AK333">
      <v>3.9</v>
    </nc>
    <odxf>
      <font>
        <sz val="10"/>
        <color auto="1"/>
      </font>
    </odxf>
    <ndxf>
      <font>
        <sz val="10"/>
        <color auto="1"/>
      </font>
    </ndxf>
  </rcc>
  <rcc rId="18482" sId="3" odxf="1" dxf="1">
    <nc r="AL333">
      <v>1.6</v>
    </nc>
    <odxf>
      <font>
        <sz val="10"/>
        <color auto="1"/>
      </font>
    </odxf>
    <ndxf>
      <font>
        <sz val="10"/>
        <color auto="1"/>
      </font>
    </ndxf>
  </rcc>
  <rcc rId="18483" sId="3" odxf="1" dxf="1">
    <nc r="AM333">
      <v>0.8</v>
    </nc>
    <odxf>
      <font>
        <sz val="10"/>
        <color auto="1"/>
      </font>
    </odxf>
    <ndxf>
      <font>
        <sz val="10"/>
        <color auto="1"/>
      </font>
    </ndxf>
  </rcc>
  <rcc rId="18484" sId="3" odxf="1" dxf="1">
    <nc r="AN333">
      <v>-0.2</v>
    </nc>
    <odxf>
      <font>
        <sz val="10"/>
        <color auto="1"/>
      </font>
    </odxf>
    <ndxf>
      <font>
        <sz val="10"/>
        <color auto="1"/>
      </font>
    </ndxf>
  </rcc>
  <rcc rId="18485" sId="3" odxf="1" dxf="1">
    <nc r="AO333">
      <v>-1.1000000000000001</v>
    </nc>
    <odxf>
      <font>
        <sz val="10"/>
        <color auto="1"/>
      </font>
    </odxf>
    <ndxf>
      <font>
        <sz val="10"/>
        <color auto="1"/>
      </font>
    </ndxf>
  </rcc>
  <rcc rId="18486" sId="3" odxf="1" dxf="1">
    <nc r="AP333">
      <v>-0.6</v>
    </nc>
    <odxf>
      <font>
        <sz val="10"/>
        <color auto="1"/>
      </font>
    </odxf>
    <ndxf>
      <font>
        <sz val="10"/>
        <color auto="1"/>
      </font>
    </ndxf>
  </rcc>
  <rcc rId="18487" sId="3" odxf="1" dxf="1">
    <nc r="AQ333">
      <v>-0.6</v>
    </nc>
    <odxf>
      <font>
        <sz val="10"/>
        <color auto="1"/>
      </font>
    </odxf>
    <ndxf>
      <font>
        <sz val="10"/>
        <color auto="1"/>
      </font>
    </ndxf>
  </rcc>
  <rcc rId="18488" sId="3" odxf="1" dxf="1">
    <nc r="AR333">
      <v>0.8</v>
    </nc>
    <odxf>
      <font>
        <sz val="10"/>
        <color auto="1"/>
      </font>
    </odxf>
    <ndxf>
      <font>
        <sz val="10"/>
        <color auto="1"/>
      </font>
    </ndxf>
  </rcc>
  <rcc rId="18489" sId="3" odxf="1" dxf="1">
    <nc r="AS333">
      <v>0.9</v>
    </nc>
    <odxf>
      <font>
        <sz val="10"/>
        <color auto="1"/>
      </font>
    </odxf>
    <ndxf>
      <font>
        <sz val="10"/>
        <color auto="1"/>
      </font>
    </ndxf>
  </rcc>
  <rcc rId="18490" sId="3" odxf="1" dxf="1">
    <nc r="AT333">
      <v>1.3</v>
    </nc>
    <odxf>
      <font>
        <sz val="10"/>
        <color auto="1"/>
      </font>
    </odxf>
    <ndxf>
      <font>
        <sz val="10"/>
        <color auto="1"/>
      </font>
    </ndxf>
  </rcc>
  <rcc rId="18491" sId="3" odxf="1" dxf="1">
    <nc r="AU333">
      <v>1.5</v>
    </nc>
    <odxf>
      <font>
        <sz val="10"/>
        <color auto="1"/>
      </font>
    </odxf>
    <ndxf>
      <font>
        <sz val="10"/>
        <color auto="1"/>
      </font>
    </ndxf>
  </rcc>
  <rcc rId="18492" sId="3" odxf="1" dxf="1">
    <nc r="AV333">
      <v>2.4</v>
    </nc>
    <odxf>
      <font>
        <sz val="10"/>
        <color auto="1"/>
      </font>
    </odxf>
    <ndxf>
      <font>
        <sz val="10"/>
        <color auto="1"/>
      </font>
    </ndxf>
  </rcc>
  <rcc rId="18493" sId="3" odxf="1" dxf="1">
    <nc r="AW333">
      <v>1.9</v>
    </nc>
    <odxf>
      <font>
        <sz val="10"/>
        <color auto="1"/>
      </font>
    </odxf>
    <ndxf>
      <font>
        <sz val="10"/>
        <color auto="1"/>
      </font>
    </ndxf>
  </rcc>
  <rcc rId="18494" sId="3" odxf="1" dxf="1">
    <nc r="AX333">
      <v>0</v>
    </nc>
    <odxf>
      <font>
        <sz val="10"/>
        <color auto="1"/>
      </font>
    </odxf>
    <ndxf>
      <font>
        <sz val="10"/>
        <color auto="1"/>
      </font>
    </ndxf>
  </rcc>
  <rcc rId="18495" sId="3" odxf="1" dxf="1">
    <nc r="AY333">
      <v>2.2000000000000002</v>
    </nc>
    <odxf>
      <font>
        <sz val="10"/>
        <color auto="1"/>
      </font>
    </odxf>
    <ndxf>
      <font>
        <sz val="10"/>
        <color auto="1"/>
      </font>
    </ndxf>
  </rcc>
  <rcc rId="18496" sId="3" odxf="1" dxf="1">
    <nc r="AZ333">
      <v>1.2</v>
    </nc>
    <odxf>
      <font>
        <sz val="10"/>
        <color auto="1"/>
      </font>
    </odxf>
    <ndxf>
      <font>
        <sz val="10"/>
        <color auto="1"/>
      </font>
    </ndxf>
  </rcc>
  <rcc rId="18497" sId="3" odxf="1" dxf="1">
    <nc r="BA3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498" sId="3" odxf="1" dxf="1">
    <nc r="BB333">
      <v>0</v>
    </nc>
    <odxf>
      <font>
        <sz val="10"/>
        <color auto="1"/>
      </font>
    </odxf>
    <ndxf>
      <font>
        <sz val="10"/>
        <color auto="1"/>
      </font>
    </ndxf>
  </rcc>
  <rcc rId="18499" sId="3" odxf="1" dxf="1">
    <nc r="BC3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500" sId="3" odxf="1" dxf="1">
    <nc r="BD333">
      <v>2</v>
    </nc>
    <odxf>
      <font>
        <sz val="10"/>
        <color auto="1"/>
      </font>
    </odxf>
    <ndxf>
      <font>
        <sz val="10"/>
        <color auto="1"/>
      </font>
    </ndxf>
  </rcc>
  <rcc rId="18501" sId="3" odxf="1" dxf="1">
    <nc r="BE33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502" sId="3" odxf="1" dxf="1">
    <nc r="BF333">
      <v>4.0999999999999996</v>
    </nc>
    <odxf>
      <font>
        <sz val="10"/>
        <color auto="1"/>
      </font>
    </odxf>
    <ndxf>
      <font>
        <sz val="10"/>
        <color auto="1"/>
      </font>
    </ndxf>
  </rcc>
  <rcc rId="18503" sId="3" odxf="1" dxf="1">
    <nc r="BG333">
      <v>15</v>
    </nc>
    <odxf>
      <font>
        <sz val="10"/>
        <color auto="1"/>
      </font>
    </odxf>
    <ndxf>
      <font>
        <sz val="10"/>
        <color auto="1"/>
      </font>
    </ndxf>
  </rcc>
  <rcc rId="18504" sId="3" odxf="1" dxf="1">
    <nc r="BH333">
      <v>0</v>
    </nc>
    <odxf>
      <font>
        <sz val="10"/>
        <color auto="1"/>
      </font>
    </odxf>
    <ndxf>
      <font>
        <sz val="10"/>
        <color auto="1"/>
      </font>
    </ndxf>
  </rcc>
  <rfmt sheetId="3" sqref="A333:XFD333" start="0" length="0">
    <dxf>
      <alignment vertical="center" wrapText="1"/>
    </dxf>
  </rfmt>
  <rfmt sheetId="3" sqref="A334" start="0" length="0">
    <dxf>
      <font>
        <sz val="10"/>
        <color auto="1"/>
      </font>
    </dxf>
  </rfmt>
  <rcc rId="18505" sId="3" odxf="1" dxf="1">
    <oc r="B334" t="inlineStr">
      <is>
        <t>Ninh Thuận</t>
      </is>
    </oc>
    <nc r="B334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34" start="0" length="0">
    <dxf>
      <font>
        <sz val="10"/>
        <color auto="1"/>
      </font>
    </dxf>
  </rfmt>
  <rfmt sheetId="3" sqref="D334" start="0" length="0">
    <dxf>
      <font>
        <sz val="10"/>
        <color auto="1"/>
      </font>
    </dxf>
  </rfmt>
  <rcc rId="18506" sId="3" odxf="1" dxf="1">
    <oc r="E334" t="inlineStr">
      <is>
        <t>NMĐG PHƯỚC HỮU DUYÊN HẢI 1</t>
      </is>
    </oc>
    <nc r="E334" t="inlineStr">
      <is>
        <t>NMĐG PHONG ĐIỆN 1</t>
      </is>
    </nc>
    <odxf>
      <font>
        <sz val="10"/>
        <color auto="1"/>
      </font>
    </odxf>
    <ndxf>
      <font>
        <sz val="10"/>
        <color auto="1"/>
      </font>
    </ndxf>
  </rcc>
  <rfmt sheetId="3" sqref="F334" start="0" length="0">
    <dxf>
      <font>
        <sz val="10"/>
        <color auto="1"/>
      </font>
    </dxf>
  </rfmt>
  <rcc rId="18507" sId="3" odxf="1" dxf="1">
    <nc r="G33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508" sId="3" odxf="1" dxf="1">
    <nc r="H334">
      <v>0</v>
    </nc>
    <odxf>
      <font>
        <sz val="10"/>
        <color auto="1"/>
      </font>
    </odxf>
    <ndxf>
      <font>
        <sz val="10"/>
        <color auto="1"/>
      </font>
    </ndxf>
  </rcc>
  <rfmt sheetId="3" sqref="I334" start="0" length="0">
    <dxf>
      <font>
        <sz val="10"/>
        <color auto="1"/>
      </font>
    </dxf>
  </rfmt>
  <rcc rId="18509" sId="3" odxf="1" dxf="1">
    <nc r="J334">
      <v>0</v>
    </nc>
    <odxf>
      <font>
        <sz val="10"/>
        <color auto="1"/>
      </font>
    </odxf>
    <ndxf>
      <font>
        <sz val="10"/>
        <color auto="1"/>
      </font>
    </ndxf>
  </rcc>
  <rcc rId="18510" sId="3" odxf="1" dxf="1">
    <nc r="K334">
      <v>0</v>
    </nc>
    <odxf>
      <font>
        <sz val="10"/>
        <color auto="1"/>
      </font>
    </odxf>
    <ndxf>
      <font>
        <sz val="10"/>
        <color auto="1"/>
      </font>
    </ndxf>
  </rcc>
  <rcc rId="18511" sId="3" odxf="1" dxf="1">
    <nc r="L334">
      <v>0</v>
    </nc>
    <odxf>
      <font>
        <sz val="10"/>
        <color auto="1"/>
      </font>
    </odxf>
    <ndxf>
      <font>
        <sz val="10"/>
        <color auto="1"/>
      </font>
    </ndxf>
  </rcc>
  <rcc rId="18512" sId="3" odxf="1" dxf="1">
    <nc r="M334">
      <v>0</v>
    </nc>
    <odxf>
      <font>
        <sz val="10"/>
        <color auto="1"/>
      </font>
    </odxf>
    <ndxf>
      <font>
        <sz val="10"/>
        <color auto="1"/>
      </font>
    </ndxf>
  </rcc>
  <rcc rId="18513" sId="3" odxf="1" dxf="1">
    <nc r="N334">
      <v>0</v>
    </nc>
    <odxf>
      <font>
        <sz val="10"/>
        <color auto="1"/>
      </font>
    </odxf>
    <ndxf>
      <font>
        <sz val="10"/>
        <color auto="1"/>
      </font>
    </ndxf>
  </rcc>
  <rcc rId="18514" sId="3" odxf="1" dxf="1">
    <nc r="O334">
      <v>0</v>
    </nc>
    <odxf>
      <font>
        <sz val="10"/>
        <color auto="1"/>
      </font>
    </odxf>
    <ndxf>
      <font>
        <sz val="10"/>
        <color auto="1"/>
      </font>
    </ndxf>
  </rcc>
  <rcc rId="18515" sId="3" odxf="1" dxf="1">
    <nc r="P334">
      <v>0</v>
    </nc>
    <odxf>
      <font>
        <sz val="10"/>
        <color auto="1"/>
      </font>
    </odxf>
    <ndxf>
      <font>
        <sz val="10"/>
        <color auto="1"/>
      </font>
    </ndxf>
  </rcc>
  <rcc rId="18516" sId="3" odxf="1" dxf="1">
    <nc r="Q334">
      <v>0</v>
    </nc>
    <odxf>
      <font>
        <sz val="10"/>
        <color auto="1"/>
      </font>
    </odxf>
    <ndxf>
      <font>
        <sz val="10"/>
        <color auto="1"/>
      </font>
    </ndxf>
  </rcc>
  <rcc rId="18517" sId="3" odxf="1" dxf="1">
    <nc r="R334">
      <v>0</v>
    </nc>
    <odxf>
      <font>
        <sz val="10"/>
        <color auto="1"/>
      </font>
    </odxf>
    <ndxf>
      <font>
        <sz val="10"/>
        <color auto="1"/>
      </font>
    </ndxf>
  </rcc>
  <rcc rId="18518" sId="3" odxf="1" dxf="1">
    <nc r="S334">
      <v>0</v>
    </nc>
    <odxf>
      <font>
        <sz val="10"/>
        <color auto="1"/>
      </font>
    </odxf>
    <ndxf>
      <font>
        <sz val="10"/>
        <color auto="1"/>
      </font>
    </ndxf>
  </rcc>
  <rcc rId="18519" sId="3" odxf="1" dxf="1">
    <nc r="T334">
      <v>0</v>
    </nc>
    <odxf>
      <font>
        <sz val="10"/>
        <color auto="1"/>
      </font>
    </odxf>
    <ndxf>
      <font>
        <sz val="10"/>
        <color auto="1"/>
      </font>
    </ndxf>
  </rcc>
  <rcc rId="18520" sId="3" odxf="1" dxf="1">
    <nc r="U334">
      <v>0</v>
    </nc>
    <odxf>
      <font>
        <sz val="10"/>
        <color auto="1"/>
      </font>
    </odxf>
    <ndxf>
      <font>
        <sz val="10"/>
        <color auto="1"/>
      </font>
    </ndxf>
  </rcc>
  <rcc rId="18521" sId="3" odxf="1" dxf="1">
    <nc r="V334">
      <v>0</v>
    </nc>
    <odxf>
      <font>
        <sz val="10"/>
        <color auto="1"/>
      </font>
    </odxf>
    <ndxf>
      <font>
        <sz val="10"/>
        <color auto="1"/>
      </font>
    </ndxf>
  </rcc>
  <rcc rId="18522" sId="3" odxf="1" dxf="1">
    <nc r="W334">
      <v>0</v>
    </nc>
    <odxf>
      <font>
        <sz val="10"/>
        <color auto="1"/>
      </font>
    </odxf>
    <ndxf>
      <font>
        <sz val="10"/>
        <color auto="1"/>
      </font>
    </ndxf>
  </rcc>
  <rcc rId="18523" sId="3" odxf="1" dxf="1">
    <nc r="X334">
      <v>0</v>
    </nc>
    <odxf>
      <font>
        <sz val="10"/>
        <color auto="1"/>
      </font>
    </odxf>
    <ndxf>
      <font>
        <sz val="10"/>
        <color auto="1"/>
      </font>
    </ndxf>
  </rcc>
  <rcc rId="18524" sId="3" odxf="1" dxf="1">
    <nc r="Y334">
      <v>0</v>
    </nc>
    <odxf>
      <font>
        <sz val="10"/>
        <color auto="1"/>
      </font>
    </odxf>
    <ndxf>
      <font>
        <sz val="10"/>
        <color auto="1"/>
      </font>
    </ndxf>
  </rcc>
  <rcc rId="18525" sId="3" odxf="1" dxf="1">
    <nc r="Z334">
      <v>0</v>
    </nc>
    <odxf>
      <font>
        <sz val="10"/>
        <color auto="1"/>
      </font>
    </odxf>
    <ndxf>
      <font>
        <sz val="10"/>
        <color auto="1"/>
      </font>
    </ndxf>
  </rcc>
  <rcc rId="18526" sId="3" odxf="1" dxf="1">
    <nc r="AA334">
      <v>0</v>
    </nc>
    <odxf>
      <font>
        <sz val="10"/>
        <color auto="1"/>
      </font>
    </odxf>
    <ndxf>
      <font>
        <sz val="10"/>
        <color auto="1"/>
      </font>
    </ndxf>
  </rcc>
  <rcc rId="18527" sId="3" odxf="1" dxf="1">
    <nc r="AB334">
      <v>0</v>
    </nc>
    <odxf>
      <font>
        <sz val="10"/>
        <color auto="1"/>
      </font>
    </odxf>
    <ndxf>
      <font>
        <sz val="10"/>
        <color auto="1"/>
      </font>
    </ndxf>
  </rcc>
  <rcc rId="18528" sId="3" odxf="1" dxf="1">
    <nc r="AC334">
      <v>0</v>
    </nc>
    <odxf>
      <font>
        <sz val="10"/>
        <color auto="1"/>
      </font>
    </odxf>
    <ndxf>
      <font>
        <sz val="10"/>
        <color auto="1"/>
      </font>
    </ndxf>
  </rcc>
  <rcc rId="18529" sId="3" odxf="1" dxf="1">
    <nc r="AD334">
      <v>0</v>
    </nc>
    <odxf>
      <font>
        <sz val="10"/>
        <color auto="1"/>
      </font>
    </odxf>
    <ndxf>
      <font>
        <sz val="10"/>
        <color auto="1"/>
      </font>
    </ndxf>
  </rcc>
  <rcc rId="18530" sId="3" odxf="1" dxf="1">
    <nc r="AE334">
      <v>0</v>
    </nc>
    <odxf>
      <font>
        <sz val="10"/>
        <color auto="1"/>
      </font>
    </odxf>
    <ndxf>
      <font>
        <sz val="10"/>
        <color auto="1"/>
      </font>
    </ndxf>
  </rcc>
  <rcc rId="18531" sId="3" odxf="1" dxf="1">
    <nc r="AF334">
      <v>0</v>
    </nc>
    <odxf>
      <font>
        <sz val="10"/>
        <color auto="1"/>
      </font>
    </odxf>
    <ndxf>
      <font>
        <sz val="10"/>
        <color auto="1"/>
      </font>
    </ndxf>
  </rcc>
  <rcc rId="18532" sId="3" odxf="1" dxf="1">
    <nc r="AG334">
      <v>0</v>
    </nc>
    <odxf>
      <font>
        <sz val="10"/>
        <color auto="1"/>
      </font>
    </odxf>
    <ndxf>
      <font>
        <sz val="10"/>
        <color auto="1"/>
      </font>
    </ndxf>
  </rcc>
  <rcc rId="18533" sId="3" odxf="1" dxf="1">
    <nc r="AH334">
      <v>0</v>
    </nc>
    <odxf>
      <font>
        <sz val="10"/>
        <color auto="1"/>
      </font>
    </odxf>
    <ndxf>
      <font>
        <sz val="10"/>
        <color auto="1"/>
      </font>
    </ndxf>
  </rcc>
  <rcc rId="18534" sId="3" odxf="1" dxf="1">
    <nc r="AI334">
      <v>0</v>
    </nc>
    <odxf>
      <font>
        <sz val="10"/>
        <color auto="1"/>
      </font>
    </odxf>
    <ndxf>
      <font>
        <sz val="10"/>
        <color auto="1"/>
      </font>
    </ndxf>
  </rcc>
  <rcc rId="18535" sId="3" odxf="1" dxf="1">
    <nc r="AJ334">
      <v>0</v>
    </nc>
    <odxf>
      <font>
        <sz val="10"/>
        <color auto="1"/>
      </font>
    </odxf>
    <ndxf>
      <font>
        <sz val="10"/>
        <color auto="1"/>
      </font>
    </ndxf>
  </rcc>
  <rcc rId="18536" sId="3" odxf="1" dxf="1">
    <nc r="AK334">
      <v>0</v>
    </nc>
    <odxf>
      <font>
        <sz val="10"/>
        <color auto="1"/>
      </font>
    </odxf>
    <ndxf>
      <font>
        <sz val="10"/>
        <color auto="1"/>
      </font>
    </ndxf>
  </rcc>
  <rcc rId="18537" sId="3" odxf="1" dxf="1">
    <nc r="AL334">
      <v>0</v>
    </nc>
    <odxf>
      <font>
        <sz val="10"/>
        <color auto="1"/>
      </font>
    </odxf>
    <ndxf>
      <font>
        <sz val="10"/>
        <color auto="1"/>
      </font>
    </ndxf>
  </rcc>
  <rcc rId="18538" sId="3" odxf="1" dxf="1">
    <nc r="AM334">
      <v>0</v>
    </nc>
    <odxf>
      <font>
        <sz val="10"/>
        <color auto="1"/>
      </font>
    </odxf>
    <ndxf>
      <font>
        <sz val="10"/>
        <color auto="1"/>
      </font>
    </ndxf>
  </rcc>
  <rcc rId="18539" sId="3" odxf="1" dxf="1">
    <nc r="AN334">
      <v>0</v>
    </nc>
    <odxf>
      <font>
        <sz val="10"/>
        <color auto="1"/>
      </font>
    </odxf>
    <ndxf>
      <font>
        <sz val="10"/>
        <color auto="1"/>
      </font>
    </ndxf>
  </rcc>
  <rcc rId="18540" sId="3" odxf="1" dxf="1">
    <nc r="AO334">
      <v>0</v>
    </nc>
    <odxf>
      <font>
        <sz val="10"/>
        <color auto="1"/>
      </font>
    </odxf>
    <ndxf>
      <font>
        <sz val="10"/>
        <color auto="1"/>
      </font>
    </ndxf>
  </rcc>
  <rcc rId="18541" sId="3" odxf="1" dxf="1">
    <nc r="AP334">
      <v>0</v>
    </nc>
    <odxf>
      <font>
        <sz val="10"/>
        <color auto="1"/>
      </font>
    </odxf>
    <ndxf>
      <font>
        <sz val="10"/>
        <color auto="1"/>
      </font>
    </ndxf>
  </rcc>
  <rcc rId="18542" sId="3" odxf="1" dxf="1">
    <nc r="AQ334">
      <v>0</v>
    </nc>
    <odxf>
      <font>
        <sz val="10"/>
        <color auto="1"/>
      </font>
    </odxf>
    <ndxf>
      <font>
        <sz val="10"/>
        <color auto="1"/>
      </font>
    </ndxf>
  </rcc>
  <rcc rId="18543" sId="3" odxf="1" dxf="1">
    <nc r="AR334">
      <v>0</v>
    </nc>
    <odxf>
      <font>
        <sz val="10"/>
        <color auto="1"/>
      </font>
    </odxf>
    <ndxf>
      <font>
        <sz val="10"/>
        <color auto="1"/>
      </font>
    </ndxf>
  </rcc>
  <rcc rId="18544" sId="3" odxf="1" dxf="1">
    <nc r="AS334">
      <v>0</v>
    </nc>
    <odxf>
      <font>
        <sz val="10"/>
        <color auto="1"/>
      </font>
    </odxf>
    <ndxf>
      <font>
        <sz val="10"/>
        <color auto="1"/>
      </font>
    </ndxf>
  </rcc>
  <rcc rId="18545" sId="3" odxf="1" dxf="1">
    <nc r="AT334">
      <v>0</v>
    </nc>
    <odxf>
      <font>
        <sz val="10"/>
        <color auto="1"/>
      </font>
    </odxf>
    <ndxf>
      <font>
        <sz val="10"/>
        <color auto="1"/>
      </font>
    </ndxf>
  </rcc>
  <rcc rId="18546" sId="3" odxf="1" dxf="1">
    <nc r="AU334">
      <v>0</v>
    </nc>
    <odxf>
      <font>
        <sz val="10"/>
        <color auto="1"/>
      </font>
    </odxf>
    <ndxf>
      <font>
        <sz val="10"/>
        <color auto="1"/>
      </font>
    </ndxf>
  </rcc>
  <rcc rId="18547" sId="3" odxf="1" dxf="1">
    <nc r="AV334">
      <v>0</v>
    </nc>
    <odxf>
      <font>
        <sz val="10"/>
        <color auto="1"/>
      </font>
    </odxf>
    <ndxf>
      <font>
        <sz val="10"/>
        <color auto="1"/>
      </font>
    </ndxf>
  </rcc>
  <rcc rId="18548" sId="3" odxf="1" dxf="1">
    <nc r="AW334">
      <v>0</v>
    </nc>
    <odxf>
      <font>
        <sz val="10"/>
        <color auto="1"/>
      </font>
    </odxf>
    <ndxf>
      <font>
        <sz val="10"/>
        <color auto="1"/>
      </font>
    </ndxf>
  </rcc>
  <rcc rId="18549" sId="3" odxf="1" dxf="1">
    <nc r="AX334">
      <v>0</v>
    </nc>
    <odxf>
      <font>
        <sz val="10"/>
        <color auto="1"/>
      </font>
    </odxf>
    <ndxf>
      <font>
        <sz val="10"/>
        <color auto="1"/>
      </font>
    </ndxf>
  </rcc>
  <rcc rId="18550" sId="3" odxf="1" dxf="1">
    <nc r="AY334">
      <v>0</v>
    </nc>
    <odxf>
      <font>
        <sz val="10"/>
        <color auto="1"/>
      </font>
    </odxf>
    <ndxf>
      <font>
        <sz val="10"/>
        <color auto="1"/>
      </font>
    </ndxf>
  </rcc>
  <rcc rId="18551" sId="3" odxf="1" dxf="1">
    <nc r="AZ334">
      <v>0</v>
    </nc>
    <odxf>
      <font>
        <sz val="10"/>
        <color auto="1"/>
      </font>
    </odxf>
    <ndxf>
      <font>
        <sz val="10"/>
        <color auto="1"/>
      </font>
    </ndxf>
  </rcc>
  <rcc rId="18552" sId="3" odxf="1" dxf="1">
    <nc r="BA3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553" sId="3" odxf="1" dxf="1">
    <nc r="BB334">
      <v>0</v>
    </nc>
    <odxf>
      <font>
        <sz val="10"/>
        <color auto="1"/>
      </font>
    </odxf>
    <ndxf>
      <font>
        <sz val="10"/>
        <color auto="1"/>
      </font>
    </ndxf>
  </rcc>
  <rcc rId="18554" sId="3" odxf="1" dxf="1">
    <nc r="BC3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555" sId="3" odxf="1" dxf="1">
    <nc r="BD334">
      <v>0</v>
    </nc>
    <odxf>
      <font>
        <sz val="10"/>
        <color auto="1"/>
      </font>
    </odxf>
    <ndxf>
      <font>
        <sz val="10"/>
        <color auto="1"/>
      </font>
    </ndxf>
  </rcc>
  <rcc rId="18556" sId="3" odxf="1" dxf="1">
    <nc r="BE33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557" sId="3" odxf="1" dxf="1">
    <nc r="BF334">
      <v>0</v>
    </nc>
    <odxf>
      <font>
        <sz val="10"/>
        <color auto="1"/>
      </font>
    </odxf>
    <ndxf>
      <font>
        <sz val="10"/>
        <color auto="1"/>
      </font>
    </ndxf>
  </rcc>
  <rcc rId="18558" sId="3" odxf="1" dxf="1">
    <nc r="BG334">
      <v>0</v>
    </nc>
    <odxf>
      <font>
        <sz val="10"/>
        <color auto="1"/>
      </font>
    </odxf>
    <ndxf>
      <font>
        <sz val="10"/>
        <color auto="1"/>
      </font>
    </ndxf>
  </rcc>
  <rcc rId="18559" sId="3" odxf="1" dxf="1">
    <nc r="BH334">
      <v>0</v>
    </nc>
    <odxf>
      <font>
        <sz val="10"/>
        <color auto="1"/>
      </font>
    </odxf>
    <ndxf>
      <font>
        <sz val="10"/>
        <color auto="1"/>
      </font>
    </ndxf>
  </rcc>
  <rfmt sheetId="3" sqref="A334:XFD334" start="0" length="0">
    <dxf>
      <alignment vertical="center" wrapText="1"/>
    </dxf>
  </rfmt>
  <rfmt sheetId="3" sqref="A335" start="0" length="0">
    <dxf>
      <font>
        <sz val="10"/>
        <color auto="1"/>
      </font>
    </dxf>
  </rfmt>
  <rcc rId="18560" sId="3" odxf="1" dxf="1">
    <oc r="B335" t="inlineStr">
      <is>
        <t>Ninh Thuận</t>
      </is>
    </oc>
    <nc r="B335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35" start="0" length="0">
    <dxf>
      <font>
        <sz val="10"/>
        <color auto="1"/>
      </font>
    </dxf>
  </rfmt>
  <rfmt sheetId="3" sqref="D335" start="0" length="0">
    <dxf>
      <font>
        <sz val="10"/>
        <color auto="1"/>
      </font>
    </dxf>
  </rfmt>
  <rcc rId="18561" sId="3" odxf="1" dxf="1">
    <oc r="E335" t="inlineStr">
      <is>
        <t>NMĐG PHƯỚC HỮU DUYÊN HẢI 1</t>
      </is>
    </oc>
    <nc r="E335" t="inlineStr">
      <is>
        <t>NMĐG PHONG ĐIỆN 1</t>
      </is>
    </nc>
    <odxf>
      <font>
        <sz val="10"/>
        <color auto="1"/>
      </font>
    </odxf>
    <ndxf>
      <font>
        <sz val="10"/>
        <color auto="1"/>
      </font>
    </ndxf>
  </rcc>
  <rfmt sheetId="3" sqref="F335" start="0" length="0">
    <dxf>
      <font>
        <sz val="10"/>
        <color auto="1"/>
      </font>
    </dxf>
  </rfmt>
  <rcc rId="18562" sId="3" odxf="1" dxf="1">
    <nc r="G33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563" sId="3" odxf="1" dxf="1">
    <nc r="H335">
      <v>0</v>
    </nc>
    <odxf>
      <font>
        <sz val="10"/>
        <color auto="1"/>
      </font>
    </odxf>
    <ndxf>
      <font>
        <sz val="10"/>
        <color auto="1"/>
      </font>
    </ndxf>
  </rcc>
  <rfmt sheetId="3" sqref="I335" start="0" length="0">
    <dxf>
      <font>
        <sz val="10"/>
        <color auto="1"/>
      </font>
    </dxf>
  </rfmt>
  <rcc rId="18564" sId="3" odxf="1" dxf="1">
    <nc r="J335">
      <v>0</v>
    </nc>
    <odxf>
      <font>
        <sz val="10"/>
        <color auto="1"/>
      </font>
    </odxf>
    <ndxf>
      <font>
        <sz val="10"/>
        <color auto="1"/>
      </font>
    </ndxf>
  </rcc>
  <rcc rId="18565" sId="3" odxf="1" dxf="1">
    <nc r="K335">
      <v>0</v>
    </nc>
    <odxf>
      <font>
        <sz val="10"/>
        <color auto="1"/>
      </font>
    </odxf>
    <ndxf>
      <font>
        <sz val="10"/>
        <color auto="1"/>
      </font>
    </ndxf>
  </rcc>
  <rcc rId="18566" sId="3" odxf="1" dxf="1">
    <nc r="L335">
      <v>0</v>
    </nc>
    <odxf>
      <font>
        <sz val="10"/>
        <color auto="1"/>
      </font>
    </odxf>
    <ndxf>
      <font>
        <sz val="10"/>
        <color auto="1"/>
      </font>
    </ndxf>
  </rcc>
  <rcc rId="18567" sId="3" odxf="1" dxf="1">
    <nc r="M335">
      <v>0</v>
    </nc>
    <odxf>
      <font>
        <sz val="10"/>
        <color auto="1"/>
      </font>
    </odxf>
    <ndxf>
      <font>
        <sz val="10"/>
        <color auto="1"/>
      </font>
    </ndxf>
  </rcc>
  <rcc rId="18568" sId="3" odxf="1" dxf="1">
    <nc r="N335">
      <v>0</v>
    </nc>
    <odxf>
      <font>
        <sz val="10"/>
        <color auto="1"/>
      </font>
    </odxf>
    <ndxf>
      <font>
        <sz val="10"/>
        <color auto="1"/>
      </font>
    </ndxf>
  </rcc>
  <rcc rId="18569" sId="3" odxf="1" dxf="1">
    <nc r="O335">
      <v>0</v>
    </nc>
    <odxf>
      <font>
        <sz val="10"/>
        <color auto="1"/>
      </font>
    </odxf>
    <ndxf>
      <font>
        <sz val="10"/>
        <color auto="1"/>
      </font>
    </ndxf>
  </rcc>
  <rcc rId="18570" sId="3" odxf="1" dxf="1">
    <nc r="P335">
      <v>0</v>
    </nc>
    <odxf>
      <font>
        <sz val="10"/>
        <color auto="1"/>
      </font>
    </odxf>
    <ndxf>
      <font>
        <sz val="10"/>
        <color auto="1"/>
      </font>
    </ndxf>
  </rcc>
  <rcc rId="18571" sId="3" odxf="1" dxf="1">
    <nc r="Q335">
      <v>0</v>
    </nc>
    <odxf>
      <font>
        <sz val="10"/>
        <color auto="1"/>
      </font>
    </odxf>
    <ndxf>
      <font>
        <sz val="10"/>
        <color auto="1"/>
      </font>
    </ndxf>
  </rcc>
  <rcc rId="18572" sId="3" odxf="1" dxf="1">
    <nc r="R335">
      <v>0</v>
    </nc>
    <odxf>
      <font>
        <sz val="10"/>
        <color auto="1"/>
      </font>
    </odxf>
    <ndxf>
      <font>
        <sz val="10"/>
        <color auto="1"/>
      </font>
    </ndxf>
  </rcc>
  <rcc rId="18573" sId="3" odxf="1" dxf="1">
    <nc r="S335">
      <v>0</v>
    </nc>
    <odxf>
      <font>
        <sz val="10"/>
        <color auto="1"/>
      </font>
    </odxf>
    <ndxf>
      <font>
        <sz val="10"/>
        <color auto="1"/>
      </font>
    </ndxf>
  </rcc>
  <rcc rId="18574" sId="3" odxf="1" dxf="1">
    <nc r="T335">
      <v>0</v>
    </nc>
    <odxf>
      <font>
        <sz val="10"/>
        <color auto="1"/>
      </font>
    </odxf>
    <ndxf>
      <font>
        <sz val="10"/>
        <color auto="1"/>
      </font>
    </ndxf>
  </rcc>
  <rcc rId="18575" sId="3" odxf="1" dxf="1">
    <nc r="U335">
      <v>0</v>
    </nc>
    <odxf>
      <font>
        <sz val="10"/>
        <color auto="1"/>
      </font>
    </odxf>
    <ndxf>
      <font>
        <sz val="10"/>
        <color auto="1"/>
      </font>
    </ndxf>
  </rcc>
  <rcc rId="18576" sId="3" odxf="1" dxf="1">
    <nc r="V335">
      <v>0</v>
    </nc>
    <odxf>
      <font>
        <sz val="10"/>
        <color auto="1"/>
      </font>
    </odxf>
    <ndxf>
      <font>
        <sz val="10"/>
        <color auto="1"/>
      </font>
    </ndxf>
  </rcc>
  <rcc rId="18577" sId="3" odxf="1" dxf="1">
    <nc r="W335">
      <v>0</v>
    </nc>
    <odxf>
      <font>
        <sz val="10"/>
        <color auto="1"/>
      </font>
    </odxf>
    <ndxf>
      <font>
        <sz val="10"/>
        <color auto="1"/>
      </font>
    </ndxf>
  </rcc>
  <rcc rId="18578" sId="3" odxf="1" dxf="1">
    <nc r="X335">
      <v>0</v>
    </nc>
    <odxf>
      <font>
        <sz val="10"/>
        <color auto="1"/>
      </font>
    </odxf>
    <ndxf>
      <font>
        <sz val="10"/>
        <color auto="1"/>
      </font>
    </ndxf>
  </rcc>
  <rcc rId="18579" sId="3" odxf="1" dxf="1">
    <nc r="Y335">
      <v>0</v>
    </nc>
    <odxf>
      <font>
        <sz val="10"/>
        <color auto="1"/>
      </font>
    </odxf>
    <ndxf>
      <font>
        <sz val="10"/>
        <color auto="1"/>
      </font>
    </ndxf>
  </rcc>
  <rcc rId="18580" sId="3" odxf="1" dxf="1">
    <nc r="Z335">
      <v>0</v>
    </nc>
    <odxf>
      <font>
        <sz val="10"/>
        <color auto="1"/>
      </font>
    </odxf>
    <ndxf>
      <font>
        <sz val="10"/>
        <color auto="1"/>
      </font>
    </ndxf>
  </rcc>
  <rcc rId="18581" sId="3" odxf="1" dxf="1">
    <nc r="AA335">
      <v>0</v>
    </nc>
    <odxf>
      <font>
        <sz val="10"/>
        <color auto="1"/>
      </font>
    </odxf>
    <ndxf>
      <font>
        <sz val="10"/>
        <color auto="1"/>
      </font>
    </ndxf>
  </rcc>
  <rcc rId="18582" sId="3" odxf="1" dxf="1">
    <nc r="AB335">
      <v>0</v>
    </nc>
    <odxf>
      <font>
        <sz val="10"/>
        <color auto="1"/>
      </font>
    </odxf>
    <ndxf>
      <font>
        <sz val="10"/>
        <color auto="1"/>
      </font>
    </ndxf>
  </rcc>
  <rcc rId="18583" sId="3" odxf="1" dxf="1">
    <nc r="AC335">
      <v>0</v>
    </nc>
    <odxf>
      <font>
        <sz val="10"/>
        <color auto="1"/>
      </font>
    </odxf>
    <ndxf>
      <font>
        <sz val="10"/>
        <color auto="1"/>
      </font>
    </ndxf>
  </rcc>
  <rcc rId="18584" sId="3" odxf="1" dxf="1">
    <nc r="AD335">
      <v>0</v>
    </nc>
    <odxf>
      <font>
        <sz val="10"/>
        <color auto="1"/>
      </font>
    </odxf>
    <ndxf>
      <font>
        <sz val="10"/>
        <color auto="1"/>
      </font>
    </ndxf>
  </rcc>
  <rcc rId="18585" sId="3" odxf="1" dxf="1">
    <nc r="AE335">
      <v>0</v>
    </nc>
    <odxf>
      <font>
        <sz val="10"/>
        <color auto="1"/>
      </font>
    </odxf>
    <ndxf>
      <font>
        <sz val="10"/>
        <color auto="1"/>
      </font>
    </ndxf>
  </rcc>
  <rcc rId="18586" sId="3" odxf="1" dxf="1">
    <nc r="AF335">
      <v>0</v>
    </nc>
    <odxf>
      <font>
        <sz val="10"/>
        <color auto="1"/>
      </font>
    </odxf>
    <ndxf>
      <font>
        <sz val="10"/>
        <color auto="1"/>
      </font>
    </ndxf>
  </rcc>
  <rcc rId="18587" sId="3" odxf="1" dxf="1">
    <nc r="AG335">
      <v>0</v>
    </nc>
    <odxf>
      <font>
        <sz val="10"/>
        <color auto="1"/>
      </font>
    </odxf>
    <ndxf>
      <font>
        <sz val="10"/>
        <color auto="1"/>
      </font>
    </ndxf>
  </rcc>
  <rcc rId="18588" sId="3" odxf="1" dxf="1">
    <nc r="AH335">
      <v>0</v>
    </nc>
    <odxf>
      <font>
        <sz val="10"/>
        <color auto="1"/>
      </font>
    </odxf>
    <ndxf>
      <font>
        <sz val="10"/>
        <color auto="1"/>
      </font>
    </ndxf>
  </rcc>
  <rcc rId="18589" sId="3" odxf="1" dxf="1">
    <nc r="AI335">
      <v>0</v>
    </nc>
    <odxf>
      <font>
        <sz val="10"/>
        <color auto="1"/>
      </font>
    </odxf>
    <ndxf>
      <font>
        <sz val="10"/>
        <color auto="1"/>
      </font>
    </ndxf>
  </rcc>
  <rcc rId="18590" sId="3" odxf="1" dxf="1">
    <nc r="AJ335">
      <v>0</v>
    </nc>
    <odxf>
      <font>
        <sz val="10"/>
        <color auto="1"/>
      </font>
    </odxf>
    <ndxf>
      <font>
        <sz val="10"/>
        <color auto="1"/>
      </font>
    </ndxf>
  </rcc>
  <rcc rId="18591" sId="3" odxf="1" dxf="1">
    <nc r="AK335">
      <v>0</v>
    </nc>
    <odxf>
      <font>
        <sz val="10"/>
        <color auto="1"/>
      </font>
    </odxf>
    <ndxf>
      <font>
        <sz val="10"/>
        <color auto="1"/>
      </font>
    </ndxf>
  </rcc>
  <rcc rId="18592" sId="3" odxf="1" dxf="1">
    <nc r="AL335">
      <v>0</v>
    </nc>
    <odxf>
      <font>
        <sz val="10"/>
        <color auto="1"/>
      </font>
    </odxf>
    <ndxf>
      <font>
        <sz val="10"/>
        <color auto="1"/>
      </font>
    </ndxf>
  </rcc>
  <rcc rId="18593" sId="3" odxf="1" dxf="1">
    <nc r="AM335">
      <v>0</v>
    </nc>
    <odxf>
      <font>
        <sz val="10"/>
        <color auto="1"/>
      </font>
    </odxf>
    <ndxf>
      <font>
        <sz val="10"/>
        <color auto="1"/>
      </font>
    </ndxf>
  </rcc>
  <rcc rId="18594" sId="3" odxf="1" dxf="1">
    <nc r="AN335">
      <v>0</v>
    </nc>
    <odxf>
      <font>
        <sz val="10"/>
        <color auto="1"/>
      </font>
    </odxf>
    <ndxf>
      <font>
        <sz val="10"/>
        <color auto="1"/>
      </font>
    </ndxf>
  </rcc>
  <rcc rId="18595" sId="3" odxf="1" dxf="1">
    <nc r="AO335">
      <v>0</v>
    </nc>
    <odxf>
      <font>
        <sz val="10"/>
        <color auto="1"/>
      </font>
    </odxf>
    <ndxf>
      <font>
        <sz val="10"/>
        <color auto="1"/>
      </font>
    </ndxf>
  </rcc>
  <rcc rId="18596" sId="3" odxf="1" dxf="1">
    <nc r="AP335">
      <v>0</v>
    </nc>
    <odxf>
      <font>
        <sz val="10"/>
        <color auto="1"/>
      </font>
    </odxf>
    <ndxf>
      <font>
        <sz val="10"/>
        <color auto="1"/>
      </font>
    </ndxf>
  </rcc>
  <rcc rId="18597" sId="3" odxf="1" dxf="1">
    <nc r="AQ335">
      <v>0</v>
    </nc>
    <odxf>
      <font>
        <sz val="10"/>
        <color auto="1"/>
      </font>
    </odxf>
    <ndxf>
      <font>
        <sz val="10"/>
        <color auto="1"/>
      </font>
    </ndxf>
  </rcc>
  <rcc rId="18598" sId="3" odxf="1" dxf="1">
    <nc r="AR335">
      <v>0</v>
    </nc>
    <odxf>
      <font>
        <sz val="10"/>
        <color auto="1"/>
      </font>
    </odxf>
    <ndxf>
      <font>
        <sz val="10"/>
        <color auto="1"/>
      </font>
    </ndxf>
  </rcc>
  <rcc rId="18599" sId="3" odxf="1" dxf="1">
    <nc r="AS335">
      <v>0</v>
    </nc>
    <odxf>
      <font>
        <sz val="10"/>
        <color auto="1"/>
      </font>
    </odxf>
    <ndxf>
      <font>
        <sz val="10"/>
        <color auto="1"/>
      </font>
    </ndxf>
  </rcc>
  <rcc rId="18600" sId="3" odxf="1" dxf="1">
    <nc r="AT335">
      <v>0</v>
    </nc>
    <odxf>
      <font>
        <sz val="10"/>
        <color auto="1"/>
      </font>
    </odxf>
    <ndxf>
      <font>
        <sz val="10"/>
        <color auto="1"/>
      </font>
    </ndxf>
  </rcc>
  <rcc rId="18601" sId="3" odxf="1" dxf="1">
    <nc r="AU335">
      <v>0</v>
    </nc>
    <odxf>
      <font>
        <sz val="10"/>
        <color auto="1"/>
      </font>
    </odxf>
    <ndxf>
      <font>
        <sz val="10"/>
        <color auto="1"/>
      </font>
    </ndxf>
  </rcc>
  <rcc rId="18602" sId="3" odxf="1" dxf="1">
    <nc r="AV335">
      <v>0</v>
    </nc>
    <odxf>
      <font>
        <sz val="10"/>
        <color auto="1"/>
      </font>
    </odxf>
    <ndxf>
      <font>
        <sz val="10"/>
        <color auto="1"/>
      </font>
    </ndxf>
  </rcc>
  <rcc rId="18603" sId="3" odxf="1" dxf="1">
    <nc r="AW335">
      <v>0</v>
    </nc>
    <odxf>
      <font>
        <sz val="10"/>
        <color auto="1"/>
      </font>
    </odxf>
    <ndxf>
      <font>
        <sz val="10"/>
        <color auto="1"/>
      </font>
    </ndxf>
  </rcc>
  <rcc rId="18604" sId="3" odxf="1" dxf="1">
    <nc r="AX335">
      <v>0</v>
    </nc>
    <odxf>
      <font>
        <sz val="10"/>
        <color auto="1"/>
      </font>
    </odxf>
    <ndxf>
      <font>
        <sz val="10"/>
        <color auto="1"/>
      </font>
    </ndxf>
  </rcc>
  <rcc rId="18605" sId="3" odxf="1" dxf="1">
    <nc r="AY335">
      <v>0</v>
    </nc>
    <odxf>
      <font>
        <sz val="10"/>
        <color auto="1"/>
      </font>
    </odxf>
    <ndxf>
      <font>
        <sz val="10"/>
        <color auto="1"/>
      </font>
    </ndxf>
  </rcc>
  <rcc rId="18606" sId="3" odxf="1" dxf="1">
    <nc r="AZ335">
      <v>0</v>
    </nc>
    <odxf>
      <font>
        <sz val="10"/>
        <color auto="1"/>
      </font>
    </odxf>
    <ndxf>
      <font>
        <sz val="10"/>
        <color auto="1"/>
      </font>
    </ndxf>
  </rcc>
  <rcc rId="18607" sId="3" odxf="1" dxf="1">
    <nc r="BA3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608" sId="3" odxf="1" dxf="1">
    <nc r="BB335">
      <v>0</v>
    </nc>
    <odxf>
      <font>
        <sz val="10"/>
        <color auto="1"/>
      </font>
    </odxf>
    <ndxf>
      <font>
        <sz val="10"/>
        <color auto="1"/>
      </font>
    </ndxf>
  </rcc>
  <rcc rId="18609" sId="3" odxf="1" dxf="1">
    <nc r="BC3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610" sId="3" odxf="1" dxf="1">
    <nc r="BD335">
      <v>0</v>
    </nc>
    <odxf>
      <font>
        <sz val="10"/>
        <color auto="1"/>
      </font>
    </odxf>
    <ndxf>
      <font>
        <sz val="10"/>
        <color auto="1"/>
      </font>
    </ndxf>
  </rcc>
  <rcc rId="18611" sId="3" odxf="1" dxf="1">
    <nc r="BE33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612" sId="3" odxf="1" dxf="1">
    <nc r="BF335">
      <v>0</v>
    </nc>
    <odxf>
      <font>
        <sz val="10"/>
        <color auto="1"/>
      </font>
    </odxf>
    <ndxf>
      <font>
        <sz val="10"/>
        <color auto="1"/>
      </font>
    </ndxf>
  </rcc>
  <rcc rId="18613" sId="3" odxf="1" dxf="1">
    <nc r="BG335">
      <v>0</v>
    </nc>
    <odxf>
      <font>
        <sz val="10"/>
        <color auto="1"/>
      </font>
    </odxf>
    <ndxf>
      <font>
        <sz val="10"/>
        <color auto="1"/>
      </font>
    </ndxf>
  </rcc>
  <rcc rId="18614" sId="3" odxf="1" dxf="1">
    <nc r="BH335">
      <v>0</v>
    </nc>
    <odxf>
      <font>
        <sz val="10"/>
        <color auto="1"/>
      </font>
    </odxf>
    <ndxf>
      <font>
        <sz val="10"/>
        <color auto="1"/>
      </font>
    </ndxf>
  </rcc>
  <rfmt sheetId="3" sqref="A335:XFD335" start="0" length="0">
    <dxf>
      <alignment vertical="center" wrapText="1"/>
    </dxf>
  </rfmt>
  <rfmt sheetId="3" sqref="A336" start="0" length="0">
    <dxf>
      <font>
        <sz val="10"/>
        <color auto="1"/>
      </font>
    </dxf>
  </rfmt>
  <rcc rId="18615" sId="3" odxf="1" dxf="1">
    <oc r="B336" t="inlineStr">
      <is>
        <t>Bình Thuận</t>
      </is>
    </oc>
    <nc r="B336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36" start="0" length="0">
    <dxf>
      <font>
        <sz val="10"/>
        <color auto="1"/>
      </font>
    </dxf>
  </rfmt>
  <rfmt sheetId="3" sqref="D336" start="0" length="0">
    <dxf>
      <font>
        <sz val="10"/>
        <color auto="1"/>
      </font>
    </dxf>
  </rfmt>
  <rcc rId="18616" sId="3" odxf="1" dxf="1">
    <oc r="E336" t="inlineStr">
      <is>
        <t>NMĐG HỒNG PHONG 1</t>
      </is>
    </oc>
    <nc r="E336" t="inlineStr">
      <is>
        <t>NMĐG PHƯỚC HỮU DUYÊN HẢI 1</t>
      </is>
    </nc>
    <odxf>
      <font>
        <sz val="10"/>
        <color auto="1"/>
      </font>
    </odxf>
    <ndxf>
      <font>
        <sz val="10"/>
        <color auto="1"/>
      </font>
    </ndxf>
  </rcc>
  <rcc rId="18617" sId="3" odxf="1" dxf="1">
    <oc r="F336" t="inlineStr">
      <is>
        <t>PP</t>
      </is>
    </oc>
    <nc r="F336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8618" sId="3" odxf="1" dxf="1">
    <nc r="G33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619" sId="3" odxf="1" dxf="1">
    <nc r="H336">
      <v>164.9</v>
    </nc>
    <odxf>
      <font>
        <sz val="10"/>
        <color auto="1"/>
      </font>
    </odxf>
    <ndxf>
      <font>
        <sz val="10"/>
        <color auto="1"/>
      </font>
    </ndxf>
  </rcc>
  <rfmt sheetId="3" sqref="I336" start="0" length="0">
    <dxf>
      <font>
        <sz val="10"/>
        <color auto="1"/>
      </font>
    </dxf>
  </rfmt>
  <rcc rId="18620" sId="3" odxf="1" dxf="1">
    <nc r="J336">
      <v>0.1</v>
    </nc>
    <odxf>
      <font>
        <sz val="10"/>
        <color auto="1"/>
      </font>
    </odxf>
    <ndxf>
      <font>
        <sz val="10"/>
        <color auto="1"/>
      </font>
    </ndxf>
  </rcc>
  <rcc rId="18621" sId="3" odxf="1" dxf="1">
    <nc r="K336">
      <v>0.1</v>
    </nc>
    <odxf>
      <font>
        <sz val="10"/>
        <color auto="1"/>
      </font>
    </odxf>
    <ndxf>
      <font>
        <sz val="10"/>
        <color auto="1"/>
      </font>
    </ndxf>
  </rcc>
  <rcc rId="18622" sId="3" odxf="1" dxf="1">
    <nc r="L336">
      <v>0.1</v>
    </nc>
    <odxf>
      <font>
        <sz val="10"/>
        <color auto="1"/>
      </font>
    </odxf>
    <ndxf>
      <font>
        <sz val="10"/>
        <color auto="1"/>
      </font>
    </ndxf>
  </rcc>
  <rcc rId="18623" sId="3" odxf="1" dxf="1">
    <nc r="M336">
      <v>0.1</v>
    </nc>
    <odxf>
      <font>
        <sz val="10"/>
        <color auto="1"/>
      </font>
    </odxf>
    <ndxf>
      <font>
        <sz val="10"/>
        <color auto="1"/>
      </font>
    </ndxf>
  </rcc>
  <rcc rId="18624" sId="3" odxf="1" dxf="1">
    <nc r="N336">
      <v>0.1</v>
    </nc>
    <odxf>
      <font>
        <sz val="10"/>
        <color auto="1"/>
      </font>
    </odxf>
    <ndxf>
      <font>
        <sz val="10"/>
        <color auto="1"/>
      </font>
    </ndxf>
  </rcc>
  <rcc rId="18625" sId="3" odxf="1" dxf="1">
    <nc r="O336">
      <v>0.1</v>
    </nc>
    <odxf>
      <font>
        <sz val="10"/>
        <color auto="1"/>
      </font>
    </odxf>
    <ndxf>
      <font>
        <sz val="10"/>
        <color auto="1"/>
      </font>
    </ndxf>
  </rcc>
  <rcc rId="18626" sId="3" odxf="1" dxf="1">
    <nc r="P336">
      <v>0.1</v>
    </nc>
    <odxf>
      <font>
        <sz val="10"/>
        <color auto="1"/>
      </font>
    </odxf>
    <ndxf>
      <font>
        <sz val="10"/>
        <color auto="1"/>
      </font>
    </ndxf>
  </rcc>
  <rcc rId="18627" sId="3" odxf="1" dxf="1">
    <nc r="Q336">
      <v>0.1</v>
    </nc>
    <odxf>
      <font>
        <sz val="10"/>
        <color auto="1"/>
      </font>
    </odxf>
    <ndxf>
      <font>
        <sz val="10"/>
        <color auto="1"/>
      </font>
    </ndxf>
  </rcc>
  <rcc rId="18628" sId="3" odxf="1" dxf="1">
    <nc r="R336">
      <v>0.1</v>
    </nc>
    <odxf>
      <font>
        <sz val="10"/>
        <color auto="1"/>
      </font>
    </odxf>
    <ndxf>
      <font>
        <sz val="10"/>
        <color auto="1"/>
      </font>
    </ndxf>
  </rcc>
  <rcc rId="18629" sId="3" odxf="1" dxf="1">
    <nc r="S336">
      <v>0.1</v>
    </nc>
    <odxf>
      <font>
        <sz val="10"/>
        <color auto="1"/>
      </font>
    </odxf>
    <ndxf>
      <font>
        <sz val="10"/>
        <color auto="1"/>
      </font>
    </ndxf>
  </rcc>
  <rcc rId="18630" sId="3" odxf="1" dxf="1">
    <nc r="T336">
      <v>0.1</v>
    </nc>
    <odxf>
      <font>
        <sz val="10"/>
        <color auto="1"/>
      </font>
    </odxf>
    <ndxf>
      <font>
        <sz val="10"/>
        <color auto="1"/>
      </font>
    </ndxf>
  </rcc>
  <rcc rId="18631" sId="3" odxf="1" dxf="1">
    <nc r="U336">
      <v>0.1</v>
    </nc>
    <odxf>
      <font>
        <sz val="10"/>
        <color auto="1"/>
      </font>
    </odxf>
    <ndxf>
      <font>
        <sz val="10"/>
        <color auto="1"/>
      </font>
    </ndxf>
  </rcc>
  <rcc rId="18632" sId="3" odxf="1" dxf="1">
    <nc r="V336">
      <v>0.1</v>
    </nc>
    <odxf>
      <font>
        <sz val="10"/>
        <color auto="1"/>
      </font>
    </odxf>
    <ndxf>
      <font>
        <sz val="10"/>
        <color auto="1"/>
      </font>
    </ndxf>
  </rcc>
  <rcc rId="18633" sId="3" odxf="1" dxf="1">
    <nc r="W336">
      <v>0.1</v>
    </nc>
    <odxf>
      <font>
        <sz val="10"/>
        <color auto="1"/>
      </font>
    </odxf>
    <ndxf>
      <font>
        <sz val="10"/>
        <color auto="1"/>
      </font>
    </ndxf>
  </rcc>
  <rcc rId="18634" sId="3" odxf="1" dxf="1">
    <nc r="X336">
      <v>0.1</v>
    </nc>
    <odxf>
      <font>
        <sz val="10"/>
        <color auto="1"/>
      </font>
    </odxf>
    <ndxf>
      <font>
        <sz val="10"/>
        <color auto="1"/>
      </font>
    </ndxf>
  </rcc>
  <rcc rId="18635" sId="3" odxf="1" dxf="1">
    <nc r="Y336">
      <v>0.1</v>
    </nc>
    <odxf>
      <font>
        <sz val="10"/>
        <color auto="1"/>
      </font>
    </odxf>
    <ndxf>
      <font>
        <sz val="10"/>
        <color auto="1"/>
      </font>
    </ndxf>
  </rcc>
  <rcc rId="18636" sId="3" odxf="1" dxf="1">
    <nc r="Z336">
      <v>0.1</v>
    </nc>
    <odxf>
      <font>
        <sz val="10"/>
        <color auto="1"/>
      </font>
    </odxf>
    <ndxf>
      <font>
        <sz val="10"/>
        <color auto="1"/>
      </font>
    </ndxf>
  </rcc>
  <rcc rId="18637" sId="3" odxf="1" dxf="1">
    <nc r="AA336">
      <v>0.1</v>
    </nc>
    <odxf>
      <font>
        <sz val="10"/>
        <color auto="1"/>
      </font>
    </odxf>
    <ndxf>
      <font>
        <sz val="10"/>
        <color auto="1"/>
      </font>
    </ndxf>
  </rcc>
  <rcc rId="18638" sId="3" odxf="1" dxf="1">
    <nc r="AB336">
      <v>0.1</v>
    </nc>
    <odxf>
      <font>
        <sz val="10"/>
        <color auto="1"/>
      </font>
    </odxf>
    <ndxf>
      <font>
        <sz val="10"/>
        <color auto="1"/>
      </font>
    </ndxf>
  </rcc>
  <rcc rId="18639" sId="3" odxf="1" dxf="1">
    <nc r="AC336">
      <v>0.1</v>
    </nc>
    <odxf>
      <font>
        <sz val="10"/>
        <color auto="1"/>
      </font>
    </odxf>
    <ndxf>
      <font>
        <sz val="10"/>
        <color auto="1"/>
      </font>
    </ndxf>
  </rcc>
  <rcc rId="18640" sId="3" odxf="1" dxf="1">
    <nc r="AD336">
      <v>0.1</v>
    </nc>
    <odxf>
      <font>
        <sz val="10"/>
        <color auto="1"/>
      </font>
    </odxf>
    <ndxf>
      <font>
        <sz val="10"/>
        <color auto="1"/>
      </font>
    </ndxf>
  </rcc>
  <rcc rId="18641" sId="3" odxf="1" dxf="1">
    <nc r="AE336">
      <v>0.5</v>
    </nc>
    <odxf>
      <font>
        <sz val="10"/>
        <color auto="1"/>
      </font>
    </odxf>
    <ndxf>
      <font>
        <sz val="10"/>
        <color auto="1"/>
      </font>
    </ndxf>
  </rcc>
  <rcc rId="18642" sId="3" odxf="1" dxf="1">
    <nc r="AF336">
      <v>0.3</v>
    </nc>
    <odxf>
      <font>
        <sz val="10"/>
        <color auto="1"/>
      </font>
    </odxf>
    <ndxf>
      <font>
        <sz val="10"/>
        <color auto="1"/>
      </font>
    </ndxf>
  </rcc>
  <rcc rId="18643" sId="3" odxf="1" dxf="1">
    <nc r="AG336">
      <v>0.1</v>
    </nc>
    <odxf>
      <font>
        <sz val="10"/>
        <color auto="1"/>
      </font>
    </odxf>
    <ndxf>
      <font>
        <sz val="10"/>
        <color auto="1"/>
      </font>
    </ndxf>
  </rcc>
  <rcc rId="18644" sId="3" odxf="1" dxf="1">
    <nc r="AH336">
      <v>0.6</v>
    </nc>
    <odxf>
      <font>
        <sz val="10"/>
        <color auto="1"/>
      </font>
    </odxf>
    <ndxf>
      <font>
        <sz val="10"/>
        <color auto="1"/>
      </font>
    </ndxf>
  </rcc>
  <rcc rId="18645" sId="3" odxf="1" dxf="1">
    <nc r="AI336">
      <v>0.5</v>
    </nc>
    <odxf>
      <font>
        <sz val="10"/>
        <color auto="1"/>
      </font>
    </odxf>
    <ndxf>
      <font>
        <sz val="10"/>
        <color auto="1"/>
      </font>
    </ndxf>
  </rcc>
  <rcc rId="18646" sId="3" odxf="1" dxf="1">
    <nc r="AJ336">
      <v>8.8000000000000007</v>
    </nc>
    <odxf>
      <font>
        <sz val="10"/>
        <color auto="1"/>
      </font>
    </odxf>
    <ndxf>
      <font>
        <sz val="10"/>
        <color auto="1"/>
      </font>
    </ndxf>
  </rcc>
  <rcc rId="18647" sId="3" odxf="1" dxf="1">
    <nc r="AK336">
      <v>0.1</v>
    </nc>
    <odxf>
      <font>
        <sz val="10"/>
        <color auto="1"/>
      </font>
    </odxf>
    <ndxf>
      <font>
        <sz val="10"/>
        <color auto="1"/>
      </font>
    </ndxf>
  </rcc>
  <rcc rId="18648" sId="3" odxf="1" dxf="1">
    <nc r="AL336">
      <v>8.5</v>
    </nc>
    <odxf>
      <font>
        <sz val="10"/>
        <color auto="1"/>
      </font>
    </odxf>
    <ndxf>
      <font>
        <sz val="10"/>
        <color auto="1"/>
      </font>
    </ndxf>
  </rcc>
  <rcc rId="18649" sId="3" odxf="1" dxf="1">
    <nc r="AM336">
      <v>11.5</v>
    </nc>
    <odxf>
      <font>
        <sz val="10"/>
        <color auto="1"/>
      </font>
    </odxf>
    <ndxf>
      <font>
        <sz val="10"/>
        <color auto="1"/>
      </font>
    </ndxf>
  </rcc>
  <rcc rId="18650" sId="3" odxf="1" dxf="1">
    <nc r="AN336">
      <v>8.3000000000000007</v>
    </nc>
    <odxf>
      <font>
        <sz val="10"/>
        <color auto="1"/>
      </font>
    </odxf>
    <ndxf>
      <font>
        <sz val="10"/>
        <color auto="1"/>
      </font>
    </ndxf>
  </rcc>
  <rcc rId="18651" sId="3" odxf="1" dxf="1">
    <nc r="AO336">
      <v>8.6</v>
    </nc>
    <odxf>
      <font>
        <sz val="10"/>
        <color auto="1"/>
      </font>
    </odxf>
    <ndxf>
      <font>
        <sz val="10"/>
        <color auto="1"/>
      </font>
    </ndxf>
  </rcc>
  <rcc rId="18652" sId="3" odxf="1" dxf="1">
    <nc r="AP336">
      <v>7.4</v>
    </nc>
    <odxf>
      <font>
        <sz val="10"/>
        <color auto="1"/>
      </font>
    </odxf>
    <ndxf>
      <font>
        <sz val="10"/>
        <color auto="1"/>
      </font>
    </ndxf>
  </rcc>
  <rcc rId="18653" sId="3" odxf="1" dxf="1">
    <nc r="AQ336">
      <v>8.8000000000000007</v>
    </nc>
    <odxf>
      <font>
        <sz val="10"/>
        <color auto="1"/>
      </font>
    </odxf>
    <ndxf>
      <font>
        <sz val="10"/>
        <color auto="1"/>
      </font>
    </ndxf>
  </rcc>
  <rcc rId="18654" sId="3" odxf="1" dxf="1">
    <nc r="AR336">
      <v>10</v>
    </nc>
    <odxf>
      <font>
        <sz val="10"/>
        <color auto="1"/>
      </font>
    </odxf>
    <ndxf>
      <font>
        <sz val="10"/>
        <color auto="1"/>
      </font>
    </ndxf>
  </rcc>
  <rcc rId="18655" sId="3" odxf="1" dxf="1">
    <nc r="AS336">
      <v>6.8</v>
    </nc>
    <odxf>
      <font>
        <sz val="10"/>
        <color auto="1"/>
      </font>
    </odxf>
    <ndxf>
      <font>
        <sz val="10"/>
        <color auto="1"/>
      </font>
    </ndxf>
  </rcc>
  <rcc rId="18656" sId="3" odxf="1" dxf="1">
    <nc r="AT336">
      <v>5.7</v>
    </nc>
    <odxf>
      <font>
        <sz val="10"/>
        <color auto="1"/>
      </font>
    </odxf>
    <ndxf>
      <font>
        <sz val="10"/>
        <color auto="1"/>
      </font>
    </ndxf>
  </rcc>
  <rcc rId="18657" sId="3" odxf="1" dxf="1">
    <nc r="AU336">
      <v>21.3</v>
    </nc>
    <odxf>
      <font>
        <sz val="10"/>
        <color auto="1"/>
      </font>
    </odxf>
    <ndxf>
      <font>
        <sz val="10"/>
        <color auto="1"/>
      </font>
    </ndxf>
  </rcc>
  <rcc rId="18658" sId="3" odxf="1" dxf="1">
    <nc r="AV336">
      <v>20.3</v>
    </nc>
    <odxf>
      <font>
        <sz val="10"/>
        <color auto="1"/>
      </font>
    </odxf>
    <ndxf>
      <font>
        <sz val="10"/>
        <color auto="1"/>
      </font>
    </ndxf>
  </rcc>
  <rcc rId="18659" sId="3" odxf="1" dxf="1">
    <nc r="AW336">
      <v>13.4</v>
    </nc>
    <odxf>
      <font>
        <sz val="10"/>
        <color auto="1"/>
      </font>
    </odxf>
    <ndxf>
      <font>
        <sz val="10"/>
        <color auto="1"/>
      </font>
    </ndxf>
  </rcc>
  <rcc rId="18660" sId="3" odxf="1" dxf="1">
    <nc r="AX336">
      <v>20.2</v>
    </nc>
    <odxf>
      <font>
        <sz val="10"/>
        <color auto="1"/>
      </font>
    </odxf>
    <ndxf>
      <font>
        <sz val="10"/>
        <color auto="1"/>
      </font>
    </ndxf>
  </rcc>
  <rcc rId="18661" sId="3" odxf="1" dxf="1">
    <nc r="AY336">
      <v>21.9</v>
    </nc>
    <odxf>
      <font>
        <sz val="10"/>
        <color auto="1"/>
      </font>
    </odxf>
    <ndxf>
      <font>
        <sz val="10"/>
        <color auto="1"/>
      </font>
    </ndxf>
  </rcc>
  <rcc rId="18662" sId="3" odxf="1" dxf="1">
    <nc r="AZ336">
      <v>10.1</v>
    </nc>
    <odxf>
      <font>
        <sz val="10"/>
        <color auto="1"/>
      </font>
    </odxf>
    <ndxf>
      <font>
        <sz val="10"/>
        <color auto="1"/>
      </font>
    </ndxf>
  </rcc>
  <rcc rId="18663" sId="3" odxf="1" dxf="1">
    <nc r="BA3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664" sId="3" odxf="1" dxf="1">
    <nc r="BB336">
      <v>12.8</v>
    </nc>
    <odxf>
      <font>
        <sz val="10"/>
        <color auto="1"/>
      </font>
    </odxf>
    <ndxf>
      <font>
        <sz val="10"/>
        <color auto="1"/>
      </font>
    </ndxf>
  </rcc>
  <rcc rId="18665" sId="3" odxf="1" dxf="1">
    <nc r="BC3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666" sId="3" odxf="1" dxf="1">
    <nc r="BD336">
      <v>16.7</v>
    </nc>
    <odxf>
      <font>
        <sz val="10"/>
        <color auto="1"/>
      </font>
    </odxf>
    <ndxf>
      <font>
        <sz val="10"/>
        <color auto="1"/>
      </font>
    </ndxf>
  </rcc>
  <rcc rId="18667" sId="3" odxf="1" dxf="1">
    <nc r="BE33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668" sId="3" odxf="1" dxf="1">
    <nc r="BF336">
      <v>6.9</v>
    </nc>
    <odxf>
      <font>
        <sz val="10"/>
        <color auto="1"/>
      </font>
    </odxf>
    <ndxf>
      <font>
        <sz val="10"/>
        <color auto="1"/>
      </font>
    </ndxf>
  </rcc>
  <rcc rId="18669" sId="3" odxf="1" dxf="1">
    <nc r="BG336">
      <v>25</v>
    </nc>
    <odxf>
      <font>
        <sz val="10"/>
        <color auto="1"/>
      </font>
    </odxf>
    <ndxf>
      <font>
        <sz val="10"/>
        <color auto="1"/>
      </font>
    </ndxf>
  </rcc>
  <rcc rId="18670" sId="3" odxf="1" dxf="1">
    <nc r="BH336">
      <v>0</v>
    </nc>
    <odxf>
      <font>
        <sz val="10"/>
        <color auto="1"/>
      </font>
    </odxf>
    <ndxf>
      <font>
        <sz val="10"/>
        <color auto="1"/>
      </font>
    </ndxf>
  </rcc>
  <rfmt sheetId="3" sqref="A336:XFD336" start="0" length="0">
    <dxf>
      <alignment vertical="center" wrapText="1"/>
    </dxf>
  </rfmt>
  <rfmt sheetId="3" sqref="A337" start="0" length="0">
    <dxf>
      <font>
        <sz val="10"/>
        <color auto="1"/>
      </font>
    </dxf>
  </rfmt>
  <rcc rId="18671" sId="3" odxf="1" dxf="1">
    <oc r="B337" t="inlineStr">
      <is>
        <t>Bình Thuận</t>
      </is>
    </oc>
    <nc r="B337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37" start="0" length="0">
    <dxf>
      <font>
        <sz val="10"/>
        <color auto="1"/>
      </font>
    </dxf>
  </rfmt>
  <rfmt sheetId="3" sqref="D337" start="0" length="0">
    <dxf>
      <font>
        <sz val="10"/>
        <color auto="1"/>
      </font>
    </dxf>
  </rfmt>
  <rcc rId="18672" sId="3" odxf="1" dxf="1">
    <oc r="E337" t="inlineStr">
      <is>
        <t>NMĐG HỒNG PHONG 1</t>
      </is>
    </oc>
    <nc r="E337" t="inlineStr">
      <is>
        <t>NMĐG PHƯỚC HỮU DUYÊN HẢI 1</t>
      </is>
    </nc>
    <odxf>
      <font>
        <sz val="10"/>
        <color auto="1"/>
      </font>
    </odxf>
    <ndxf>
      <font>
        <sz val="10"/>
        <color auto="1"/>
      </font>
    </ndxf>
  </rcc>
  <rcc rId="18673" sId="3" odxf="1" dxf="1">
    <oc r="F337" t="inlineStr">
      <is>
        <t>PP</t>
      </is>
    </oc>
    <nc r="F337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8674" sId="3" odxf="1" dxf="1">
    <nc r="G33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675" sId="3" odxf="1" dxf="1">
    <nc r="H337">
      <v>164.9</v>
    </nc>
    <odxf>
      <font>
        <sz val="10"/>
        <color auto="1"/>
      </font>
    </odxf>
    <ndxf>
      <font>
        <sz val="10"/>
        <color auto="1"/>
      </font>
    </ndxf>
  </rcc>
  <rfmt sheetId="3" sqref="I337" start="0" length="0">
    <dxf>
      <font>
        <sz val="10"/>
        <color auto="1"/>
      </font>
    </dxf>
  </rfmt>
  <rcc rId="18676" sId="3" odxf="1" dxf="1">
    <nc r="J337">
      <v>2.5</v>
    </nc>
    <odxf>
      <font>
        <sz val="10"/>
        <color auto="1"/>
      </font>
    </odxf>
    <ndxf>
      <font>
        <sz val="10"/>
        <color auto="1"/>
      </font>
    </ndxf>
  </rcc>
  <rcc rId="18677" sId="3" odxf="1" dxf="1">
    <nc r="K337">
      <v>2.7</v>
    </nc>
    <odxf>
      <font>
        <sz val="10"/>
        <color auto="1"/>
      </font>
    </odxf>
    <ndxf>
      <font>
        <sz val="10"/>
        <color auto="1"/>
      </font>
    </ndxf>
  </rcc>
  <rcc rId="18678" sId="3" odxf="1" dxf="1">
    <nc r="L337">
      <v>2.2000000000000002</v>
    </nc>
    <odxf>
      <font>
        <sz val="10"/>
        <color auto="1"/>
      </font>
    </odxf>
    <ndxf>
      <font>
        <sz val="10"/>
        <color auto="1"/>
      </font>
    </ndxf>
  </rcc>
  <rcc rId="18679" sId="3" odxf="1" dxf="1">
    <nc r="M337">
      <v>2.4</v>
    </nc>
    <odxf>
      <font>
        <sz val="10"/>
        <color auto="1"/>
      </font>
    </odxf>
    <ndxf>
      <font>
        <sz val="10"/>
        <color auto="1"/>
      </font>
    </ndxf>
  </rcc>
  <rcc rId="18680" sId="3" odxf="1" dxf="1">
    <nc r="N337">
      <v>2.4</v>
    </nc>
    <odxf>
      <font>
        <sz val="10"/>
        <color auto="1"/>
      </font>
    </odxf>
    <ndxf>
      <font>
        <sz val="10"/>
        <color auto="1"/>
      </font>
    </ndxf>
  </rcc>
  <rcc rId="18681" sId="3" odxf="1" dxf="1">
    <nc r="O337">
      <v>2.5</v>
    </nc>
    <odxf>
      <font>
        <sz val="10"/>
        <color auto="1"/>
      </font>
    </odxf>
    <ndxf>
      <font>
        <sz val="10"/>
        <color auto="1"/>
      </font>
    </ndxf>
  </rcc>
  <rcc rId="18682" sId="3" odxf="1" dxf="1">
    <nc r="P337">
      <v>2.7</v>
    </nc>
    <odxf>
      <font>
        <sz val="10"/>
        <color auto="1"/>
      </font>
    </odxf>
    <ndxf>
      <font>
        <sz val="10"/>
        <color auto="1"/>
      </font>
    </ndxf>
  </rcc>
  <rcc rId="18683" sId="3" odxf="1" dxf="1">
    <nc r="Q337">
      <v>2.8</v>
    </nc>
    <odxf>
      <font>
        <sz val="10"/>
        <color auto="1"/>
      </font>
    </odxf>
    <ndxf>
      <font>
        <sz val="10"/>
        <color auto="1"/>
      </font>
    </ndxf>
  </rcc>
  <rcc rId="18684" sId="3" odxf="1" dxf="1">
    <nc r="R337">
      <v>2.7</v>
    </nc>
    <odxf>
      <font>
        <sz val="10"/>
        <color auto="1"/>
      </font>
    </odxf>
    <ndxf>
      <font>
        <sz val="10"/>
        <color auto="1"/>
      </font>
    </ndxf>
  </rcc>
  <rcc rId="18685" sId="3" odxf="1" dxf="1">
    <nc r="S337">
      <v>2.4</v>
    </nc>
    <odxf>
      <font>
        <sz val="10"/>
        <color auto="1"/>
      </font>
    </odxf>
    <ndxf>
      <font>
        <sz val="10"/>
        <color auto="1"/>
      </font>
    </ndxf>
  </rcc>
  <rcc rId="18686" sId="3" odxf="1" dxf="1">
    <nc r="T337">
      <v>1.9</v>
    </nc>
    <odxf>
      <font>
        <sz val="10"/>
        <color auto="1"/>
      </font>
    </odxf>
    <ndxf>
      <font>
        <sz val="10"/>
        <color auto="1"/>
      </font>
    </ndxf>
  </rcc>
  <rcc rId="18687" sId="3" odxf="1" dxf="1">
    <nc r="U337">
      <v>0.6</v>
    </nc>
    <odxf>
      <font>
        <sz val="10"/>
        <color auto="1"/>
      </font>
    </odxf>
    <ndxf>
      <font>
        <sz val="10"/>
        <color auto="1"/>
      </font>
    </ndxf>
  </rcc>
  <rcc rId="18688" sId="3" odxf="1" dxf="1">
    <nc r="V337">
      <v>0.9</v>
    </nc>
    <odxf>
      <font>
        <sz val="10"/>
        <color auto="1"/>
      </font>
    </odxf>
    <ndxf>
      <font>
        <sz val="10"/>
        <color auto="1"/>
      </font>
    </ndxf>
  </rcc>
  <rcc rId="18689" sId="3" odxf="1" dxf="1">
    <nc r="W337">
      <v>-1.5</v>
    </nc>
    <odxf>
      <font>
        <sz val="10"/>
        <color auto="1"/>
      </font>
    </odxf>
    <ndxf>
      <font>
        <sz val="10"/>
        <color auto="1"/>
      </font>
    </ndxf>
  </rcc>
  <rcc rId="18690" sId="3" odxf="1" dxf="1">
    <nc r="X337">
      <v>-3.3</v>
    </nc>
    <odxf>
      <font>
        <sz val="10"/>
        <color auto="1"/>
      </font>
    </odxf>
    <ndxf>
      <font>
        <sz val="10"/>
        <color auto="1"/>
      </font>
    </ndxf>
  </rcc>
  <rcc rId="18691" sId="3" odxf="1" dxf="1">
    <nc r="Y337">
      <v>0.3</v>
    </nc>
    <odxf>
      <font>
        <sz val="10"/>
        <color auto="1"/>
      </font>
    </odxf>
    <ndxf>
      <font>
        <sz val="10"/>
        <color auto="1"/>
      </font>
    </ndxf>
  </rcc>
  <rcc rId="18692" sId="3" odxf="1" dxf="1">
    <nc r="Z337">
      <v>-1.2</v>
    </nc>
    <odxf>
      <font>
        <sz val="10"/>
        <color auto="1"/>
      </font>
    </odxf>
    <ndxf>
      <font>
        <sz val="10"/>
        <color auto="1"/>
      </font>
    </ndxf>
  </rcc>
  <rcc rId="18693" sId="3" odxf="1" dxf="1">
    <nc r="AA337">
      <v>-3.4</v>
    </nc>
    <odxf>
      <font>
        <sz val="10"/>
        <color auto="1"/>
      </font>
    </odxf>
    <ndxf>
      <font>
        <sz val="10"/>
        <color auto="1"/>
      </font>
    </ndxf>
  </rcc>
  <rcc rId="18694" sId="3" odxf="1" dxf="1">
    <nc r="AB337">
      <v>-2.2000000000000002</v>
    </nc>
    <odxf>
      <font>
        <sz val="10"/>
        <color auto="1"/>
      </font>
    </odxf>
    <ndxf>
      <font>
        <sz val="10"/>
        <color auto="1"/>
      </font>
    </ndxf>
  </rcc>
  <rcc rId="18695" sId="3" odxf="1" dxf="1">
    <nc r="AC337">
      <v>-0.9</v>
    </nc>
    <odxf>
      <font>
        <sz val="10"/>
        <color auto="1"/>
      </font>
    </odxf>
    <ndxf>
      <font>
        <sz val="10"/>
        <color auto="1"/>
      </font>
    </ndxf>
  </rcc>
  <rcc rId="18696" sId="3" odxf="1" dxf="1">
    <nc r="AD337">
      <v>-2.2999999999999998</v>
    </nc>
    <odxf>
      <font>
        <sz val="10"/>
        <color auto="1"/>
      </font>
    </odxf>
    <ndxf>
      <font>
        <sz val="10"/>
        <color auto="1"/>
      </font>
    </ndxf>
  </rcc>
  <rcc rId="18697" sId="3" odxf="1" dxf="1">
    <nc r="AE337">
      <v>-3.6</v>
    </nc>
    <odxf>
      <font>
        <sz val="10"/>
        <color auto="1"/>
      </font>
    </odxf>
    <ndxf>
      <font>
        <sz val="10"/>
        <color auto="1"/>
      </font>
    </ndxf>
  </rcc>
  <rcc rId="18698" sId="3" odxf="1" dxf="1">
    <nc r="AF337">
      <v>-1.1000000000000001</v>
    </nc>
    <odxf>
      <font>
        <sz val="10"/>
        <color auto="1"/>
      </font>
    </odxf>
    <ndxf>
      <font>
        <sz val="10"/>
        <color auto="1"/>
      </font>
    </ndxf>
  </rcc>
  <rcc rId="18699" sId="3" odxf="1" dxf="1">
    <nc r="AG337">
      <v>-1.7</v>
    </nc>
    <odxf>
      <font>
        <sz val="10"/>
        <color auto="1"/>
      </font>
    </odxf>
    <ndxf>
      <font>
        <sz val="10"/>
        <color auto="1"/>
      </font>
    </ndxf>
  </rcc>
  <rcc rId="18700" sId="3" odxf="1" dxf="1">
    <nc r="AH337">
      <v>-3.2</v>
    </nc>
    <odxf>
      <font>
        <sz val="10"/>
        <color auto="1"/>
      </font>
    </odxf>
    <ndxf>
      <font>
        <sz val="10"/>
        <color auto="1"/>
      </font>
    </ndxf>
  </rcc>
  <rcc rId="18701" sId="3" odxf="1" dxf="1">
    <nc r="AI337">
      <v>-4.5</v>
    </nc>
    <odxf>
      <font>
        <sz val="10"/>
        <color auto="1"/>
      </font>
    </odxf>
    <ndxf>
      <font>
        <sz val="10"/>
        <color auto="1"/>
      </font>
    </ndxf>
  </rcc>
  <rcc rId="18702" sId="3" odxf="1" dxf="1">
    <nc r="AJ337">
      <v>-2.9</v>
    </nc>
    <odxf>
      <font>
        <sz val="10"/>
        <color auto="1"/>
      </font>
    </odxf>
    <ndxf>
      <font>
        <sz val="10"/>
        <color auto="1"/>
      </font>
    </ndxf>
  </rcc>
  <rcc rId="18703" sId="3" odxf="1" dxf="1">
    <nc r="AK337">
      <v>-3.1</v>
    </nc>
    <odxf>
      <font>
        <sz val="10"/>
        <color auto="1"/>
      </font>
    </odxf>
    <ndxf>
      <font>
        <sz val="10"/>
        <color auto="1"/>
      </font>
    </ndxf>
  </rcc>
  <rcc rId="18704" sId="3" odxf="1" dxf="1">
    <nc r="AL337">
      <v>-2.1</v>
    </nc>
    <odxf>
      <font>
        <sz val="10"/>
        <color auto="1"/>
      </font>
    </odxf>
    <ndxf>
      <font>
        <sz val="10"/>
        <color auto="1"/>
      </font>
    </ndxf>
  </rcc>
  <rcc rId="18705" sId="3" odxf="1" dxf="1">
    <nc r="AM337">
      <v>1.1000000000000001</v>
    </nc>
    <odxf>
      <font>
        <sz val="10"/>
        <color auto="1"/>
      </font>
    </odxf>
    <ndxf>
      <font>
        <sz val="10"/>
        <color auto="1"/>
      </font>
    </ndxf>
  </rcc>
  <rcc rId="18706" sId="3" odxf="1" dxf="1">
    <nc r="AN337">
      <v>-0.4</v>
    </nc>
    <odxf>
      <font>
        <sz val="10"/>
        <color auto="1"/>
      </font>
    </odxf>
    <ndxf>
      <font>
        <sz val="10"/>
        <color auto="1"/>
      </font>
    </ndxf>
  </rcc>
  <rcc rId="18707" sId="3" odxf="1" dxf="1">
    <nc r="AO337">
      <v>2.2999999999999998</v>
    </nc>
    <odxf>
      <font>
        <sz val="10"/>
        <color auto="1"/>
      </font>
    </odxf>
    <ndxf>
      <font>
        <sz val="10"/>
        <color auto="1"/>
      </font>
    </ndxf>
  </rcc>
  <rcc rId="18708" sId="3" odxf="1" dxf="1">
    <nc r="AP337">
      <v>2.5</v>
    </nc>
    <odxf>
      <font>
        <sz val="10"/>
        <color auto="1"/>
      </font>
    </odxf>
    <ndxf>
      <font>
        <sz val="10"/>
        <color auto="1"/>
      </font>
    </ndxf>
  </rcc>
  <rcc rId="18709" sId="3" odxf="1" dxf="1">
    <nc r="AQ337">
      <v>4.3</v>
    </nc>
    <odxf>
      <font>
        <sz val="10"/>
        <color auto="1"/>
      </font>
    </odxf>
    <ndxf>
      <font>
        <sz val="10"/>
        <color auto="1"/>
      </font>
    </ndxf>
  </rcc>
  <rcc rId="18710" sId="3" odxf="1" dxf="1">
    <nc r="AR337">
      <v>4.2</v>
    </nc>
    <odxf>
      <font>
        <sz val="10"/>
        <color auto="1"/>
      </font>
    </odxf>
    <ndxf>
      <font>
        <sz val="10"/>
        <color auto="1"/>
      </font>
    </ndxf>
  </rcc>
  <rcc rId="18711" sId="3" odxf="1" dxf="1">
    <nc r="AS337">
      <v>0.4</v>
    </nc>
    <odxf>
      <font>
        <sz val="10"/>
        <color auto="1"/>
      </font>
    </odxf>
    <ndxf>
      <font>
        <sz val="10"/>
        <color auto="1"/>
      </font>
    </ndxf>
  </rcc>
  <rcc rId="18712" sId="3" odxf="1" dxf="1">
    <nc r="AT337">
      <v>0.2</v>
    </nc>
    <odxf>
      <font>
        <sz val="10"/>
        <color auto="1"/>
      </font>
    </odxf>
    <ndxf>
      <font>
        <sz val="10"/>
        <color auto="1"/>
      </font>
    </ndxf>
  </rcc>
  <rcc rId="18713" sId="3" odxf="1" dxf="1">
    <nc r="AU337">
      <v>1.2</v>
    </nc>
    <odxf>
      <font>
        <sz val="10"/>
        <color auto="1"/>
      </font>
    </odxf>
    <ndxf>
      <font>
        <sz val="10"/>
        <color auto="1"/>
      </font>
    </ndxf>
  </rcc>
  <rcc rId="18714" sId="3" odxf="1" dxf="1">
    <nc r="AV337">
      <v>1.9</v>
    </nc>
    <odxf>
      <font>
        <sz val="10"/>
        <color auto="1"/>
      </font>
    </odxf>
    <ndxf>
      <font>
        <sz val="10"/>
        <color auto="1"/>
      </font>
    </ndxf>
  </rcc>
  <rcc rId="18715" sId="3" odxf="1" dxf="1">
    <nc r="AW337">
      <v>1</v>
    </nc>
    <odxf>
      <font>
        <sz val="10"/>
        <color auto="1"/>
      </font>
    </odxf>
    <ndxf>
      <font>
        <sz val="10"/>
        <color auto="1"/>
      </font>
    </ndxf>
  </rcc>
  <rcc rId="18716" sId="3" odxf="1" dxf="1">
    <nc r="AX337">
      <v>1</v>
    </nc>
    <odxf>
      <font>
        <sz val="10"/>
        <color auto="1"/>
      </font>
    </odxf>
    <ndxf>
      <font>
        <sz val="10"/>
        <color auto="1"/>
      </font>
    </ndxf>
  </rcc>
  <rcc rId="18717" sId="3" odxf="1" dxf="1">
    <nc r="AY337">
      <v>1.2</v>
    </nc>
    <odxf>
      <font>
        <sz val="10"/>
        <color auto="1"/>
      </font>
    </odxf>
    <ndxf>
      <font>
        <sz val="10"/>
        <color auto="1"/>
      </font>
    </ndxf>
  </rcc>
  <rcc rId="18718" sId="3" odxf="1" dxf="1">
    <nc r="AZ337">
      <v>0.8</v>
    </nc>
    <odxf>
      <font>
        <sz val="10"/>
        <color auto="1"/>
      </font>
    </odxf>
    <ndxf>
      <font>
        <sz val="10"/>
        <color auto="1"/>
      </font>
    </ndxf>
  </rcc>
  <rcc rId="18719" sId="3" odxf="1" dxf="1">
    <nc r="BA3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720" sId="3" odxf="1" dxf="1">
    <nc r="BB337">
      <v>0.7</v>
    </nc>
    <odxf>
      <font>
        <sz val="10"/>
        <color auto="1"/>
      </font>
    </odxf>
    <ndxf>
      <font>
        <sz val="10"/>
        <color auto="1"/>
      </font>
    </ndxf>
  </rcc>
  <rcc rId="18721" sId="3" odxf="1" dxf="1">
    <nc r="BC3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722" sId="3" odxf="1" dxf="1">
    <nc r="BD337">
      <v>1.6</v>
    </nc>
    <odxf>
      <font>
        <sz val="10"/>
        <color auto="1"/>
      </font>
    </odxf>
    <ndxf>
      <font>
        <sz val="10"/>
        <color auto="1"/>
      </font>
    </ndxf>
  </rcc>
  <rcc rId="18723" sId="3" odxf="1" dxf="1">
    <nc r="BE33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724" sId="3" odxf="1" dxf="1">
    <nc r="BF337">
      <v>6.9</v>
    </nc>
    <odxf>
      <font>
        <sz val="10"/>
        <color auto="1"/>
      </font>
    </odxf>
    <ndxf>
      <font>
        <sz val="10"/>
        <color auto="1"/>
      </font>
    </ndxf>
  </rcc>
  <rcc rId="18725" sId="3" odxf="1" dxf="1">
    <nc r="BG337">
      <v>25</v>
    </nc>
    <odxf>
      <font>
        <sz val="10"/>
        <color auto="1"/>
      </font>
    </odxf>
    <ndxf>
      <font>
        <sz val="10"/>
        <color auto="1"/>
      </font>
    </ndxf>
  </rcc>
  <rcc rId="18726" sId="3" odxf="1" dxf="1">
    <nc r="BH337">
      <v>0</v>
    </nc>
    <odxf>
      <font>
        <sz val="10"/>
        <color auto="1"/>
      </font>
    </odxf>
    <ndxf>
      <font>
        <sz val="10"/>
        <color auto="1"/>
      </font>
    </ndxf>
  </rcc>
  <rfmt sheetId="3" sqref="A337:XFD337" start="0" length="0">
    <dxf>
      <alignment vertical="center" wrapText="1"/>
    </dxf>
  </rfmt>
  <rfmt sheetId="3" sqref="A338" start="0" length="0">
    <dxf>
      <font>
        <sz val="10"/>
        <color auto="1"/>
      </font>
    </dxf>
  </rfmt>
  <rcc rId="18727" sId="3" odxf="1" dxf="1">
    <oc r="B338" t="inlineStr">
      <is>
        <t>Ninh Thuận</t>
      </is>
    </oc>
    <nc r="B338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38" start="0" length="0">
    <dxf>
      <font>
        <sz val="10"/>
        <color auto="1"/>
      </font>
    </dxf>
  </rfmt>
  <rfmt sheetId="3" sqref="D338" start="0" length="0">
    <dxf>
      <font>
        <sz val="10"/>
        <color auto="1"/>
      </font>
    </dxf>
  </rfmt>
  <rcc rId="18728" sId="3" odxf="1" dxf="1">
    <oc r="E338" t="inlineStr">
      <is>
        <t>NMĐG PHƯỚC MINH</t>
      </is>
    </oc>
    <nc r="E338" t="inlineStr">
      <is>
        <t>NMĐG HỒNG PHONG 1</t>
      </is>
    </nc>
    <odxf>
      <font>
        <sz val="10"/>
        <color auto="1"/>
      </font>
    </odxf>
    <ndxf>
      <font>
        <sz val="10"/>
        <color auto="1"/>
      </font>
    </ndxf>
  </rcc>
  <rcc rId="18729" sId="3" odxf="1" dxf="1">
    <oc r="F338" t="inlineStr">
      <is>
        <t>PPN</t>
      </is>
    </oc>
    <nc r="F338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8730" sId="3" odxf="1" dxf="1">
    <nc r="G33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731" sId="3" odxf="1" dxf="1">
    <nc r="H338">
      <v>312.8</v>
    </nc>
    <odxf>
      <font>
        <sz val="10"/>
        <color auto="1"/>
      </font>
    </odxf>
    <ndxf>
      <font>
        <sz val="10"/>
        <color auto="1"/>
      </font>
    </ndxf>
  </rcc>
  <rfmt sheetId="3" sqref="I338" start="0" length="0">
    <dxf>
      <font>
        <sz val="10"/>
        <color auto="1"/>
      </font>
    </dxf>
  </rfmt>
  <rcc rId="18732" sId="3" odxf="1" dxf="1">
    <nc r="J338">
      <v>11.2</v>
    </nc>
    <odxf>
      <font>
        <sz val="10"/>
        <color auto="1"/>
      </font>
    </odxf>
    <ndxf>
      <font>
        <sz val="10"/>
        <color auto="1"/>
      </font>
    </ndxf>
  </rcc>
  <rcc rId="18733" sId="3" odxf="1" dxf="1">
    <nc r="K338">
      <v>12.2</v>
    </nc>
    <odxf>
      <font>
        <sz val="10"/>
        <color auto="1"/>
      </font>
    </odxf>
    <ndxf>
      <font>
        <sz val="10"/>
        <color auto="1"/>
      </font>
    </ndxf>
  </rcc>
  <rcc rId="18734" sId="3" odxf="1" dxf="1">
    <nc r="L338">
      <v>11.3</v>
    </nc>
    <odxf>
      <font>
        <sz val="10"/>
        <color auto="1"/>
      </font>
    </odxf>
    <ndxf>
      <font>
        <sz val="10"/>
        <color auto="1"/>
      </font>
    </ndxf>
  </rcc>
  <rcc rId="18735" sId="3" odxf="1" dxf="1">
    <nc r="M338">
      <v>11.5</v>
    </nc>
    <odxf>
      <font>
        <sz val="10"/>
        <color auto="1"/>
      </font>
    </odxf>
    <ndxf>
      <font>
        <sz val="10"/>
        <color auto="1"/>
      </font>
    </ndxf>
  </rcc>
  <rcc rId="18736" sId="3" odxf="1" dxf="1">
    <nc r="N338">
      <v>16</v>
    </nc>
    <odxf>
      <font>
        <sz val="10"/>
        <color auto="1"/>
      </font>
    </odxf>
    <ndxf>
      <font>
        <sz val="10"/>
        <color auto="1"/>
      </font>
    </ndxf>
  </rcc>
  <rcc rId="18737" sId="3" odxf="1" dxf="1">
    <nc r="O338">
      <v>17.8</v>
    </nc>
    <odxf>
      <font>
        <sz val="10"/>
        <color auto="1"/>
      </font>
    </odxf>
    <ndxf>
      <font>
        <sz val="10"/>
        <color auto="1"/>
      </font>
    </ndxf>
  </rcc>
  <rcc rId="18738" sId="3" odxf="1" dxf="1">
    <nc r="P338">
      <v>8.5</v>
    </nc>
    <odxf>
      <font>
        <sz val="10"/>
        <color auto="1"/>
      </font>
    </odxf>
    <ndxf>
      <font>
        <sz val="10"/>
        <color auto="1"/>
      </font>
    </ndxf>
  </rcc>
  <rcc rId="18739" sId="3" odxf="1" dxf="1">
    <nc r="Q338">
      <v>3.1</v>
    </nc>
    <odxf>
      <font>
        <sz val="10"/>
        <color auto="1"/>
      </font>
    </odxf>
    <ndxf>
      <font>
        <sz val="10"/>
        <color auto="1"/>
      </font>
    </ndxf>
  </rcc>
  <rcc rId="18740" sId="3" odxf="1" dxf="1">
    <nc r="R338">
      <v>0.9</v>
    </nc>
    <odxf>
      <font>
        <sz val="10"/>
        <color auto="1"/>
      </font>
    </odxf>
    <ndxf>
      <font>
        <sz val="10"/>
        <color auto="1"/>
      </font>
    </ndxf>
  </rcc>
  <rcc rId="18741" sId="3" odxf="1" dxf="1">
    <nc r="S338">
      <v>0.5</v>
    </nc>
    <odxf>
      <font>
        <sz val="10"/>
        <color auto="1"/>
      </font>
    </odxf>
    <ndxf>
      <font>
        <sz val="10"/>
        <color auto="1"/>
      </font>
    </ndxf>
  </rcc>
  <rcc rId="18742" sId="3" odxf="1" dxf="1">
    <nc r="T338">
      <v>0.2</v>
    </nc>
    <odxf>
      <font>
        <sz val="10"/>
        <color auto="1"/>
      </font>
    </odxf>
    <ndxf>
      <font>
        <sz val="10"/>
        <color auto="1"/>
      </font>
    </ndxf>
  </rcc>
  <rcc rId="18743" sId="3" odxf="1" dxf="1">
    <nc r="U338">
      <v>0.2</v>
    </nc>
    <odxf>
      <font>
        <sz val="10"/>
        <color auto="1"/>
      </font>
    </odxf>
    <ndxf>
      <font>
        <sz val="10"/>
        <color auto="1"/>
      </font>
    </ndxf>
  </rcc>
  <rcc rId="18744" sId="3" odxf="1" dxf="1">
    <nc r="V338">
      <v>1.4</v>
    </nc>
    <odxf>
      <font>
        <sz val="10"/>
        <color auto="1"/>
      </font>
    </odxf>
    <ndxf>
      <font>
        <sz val="10"/>
        <color auto="1"/>
      </font>
    </ndxf>
  </rcc>
  <rcc rId="18745" sId="3" odxf="1" dxf="1">
    <nc r="W338">
      <v>0.3</v>
    </nc>
    <odxf>
      <font>
        <sz val="10"/>
        <color auto="1"/>
      </font>
    </odxf>
    <ndxf>
      <font>
        <sz val="10"/>
        <color auto="1"/>
      </font>
    </ndxf>
  </rcc>
  <rcc rId="18746" sId="3" odxf="1" dxf="1">
    <nc r="X338">
      <v>0.2</v>
    </nc>
    <odxf>
      <font>
        <sz val="10"/>
        <color auto="1"/>
      </font>
    </odxf>
    <ndxf>
      <font>
        <sz val="10"/>
        <color auto="1"/>
      </font>
    </ndxf>
  </rcc>
  <rcc rId="18747" sId="3" odxf="1" dxf="1">
    <nc r="Y338">
      <v>0.2</v>
    </nc>
    <odxf>
      <font>
        <sz val="10"/>
        <color auto="1"/>
      </font>
    </odxf>
    <ndxf>
      <font>
        <sz val="10"/>
        <color auto="1"/>
      </font>
    </ndxf>
  </rcc>
  <rcc rId="18748" sId="3" odxf="1" dxf="1">
    <nc r="Z338">
      <v>0.2</v>
    </nc>
    <odxf>
      <font>
        <sz val="10"/>
        <color auto="1"/>
      </font>
    </odxf>
    <ndxf>
      <font>
        <sz val="10"/>
        <color auto="1"/>
      </font>
    </ndxf>
  </rcc>
  <rcc rId="18749" sId="3" odxf="1" dxf="1">
    <nc r="AA338">
      <v>0.2</v>
    </nc>
    <odxf>
      <font>
        <sz val="10"/>
        <color auto="1"/>
      </font>
    </odxf>
    <ndxf>
      <font>
        <sz val="10"/>
        <color auto="1"/>
      </font>
    </ndxf>
  </rcc>
  <rcc rId="18750" sId="3" odxf="1" dxf="1">
    <nc r="AB338">
      <v>2</v>
    </nc>
    <odxf>
      <font>
        <sz val="10"/>
        <color auto="1"/>
      </font>
    </odxf>
    <ndxf>
      <font>
        <sz val="10"/>
        <color auto="1"/>
      </font>
    </ndxf>
  </rcc>
  <rcc rId="18751" sId="3" odxf="1" dxf="1">
    <nc r="AC338">
      <v>2.2000000000000002</v>
    </nc>
    <odxf>
      <font>
        <sz val="10"/>
        <color auto="1"/>
      </font>
    </odxf>
    <ndxf>
      <font>
        <sz val="10"/>
        <color auto="1"/>
      </font>
    </ndxf>
  </rcc>
  <rcc rId="18752" sId="3" odxf="1" dxf="1">
    <nc r="AD338">
      <v>1.8</v>
    </nc>
    <odxf>
      <font>
        <sz val="10"/>
        <color auto="1"/>
      </font>
    </odxf>
    <ndxf>
      <font>
        <sz val="10"/>
        <color auto="1"/>
      </font>
    </ndxf>
  </rcc>
  <rcc rId="18753" sId="3" odxf="1" dxf="1">
    <nc r="AE338">
      <v>3.4</v>
    </nc>
    <odxf>
      <font>
        <sz val="10"/>
        <color auto="1"/>
      </font>
    </odxf>
    <ndxf>
      <font>
        <sz val="10"/>
        <color auto="1"/>
      </font>
    </ndxf>
  </rcc>
  <rcc rId="18754" sId="3" odxf="1" dxf="1">
    <nc r="AF338">
      <v>2.8</v>
    </nc>
    <odxf>
      <font>
        <sz val="10"/>
        <color auto="1"/>
      </font>
    </odxf>
    <ndxf>
      <font>
        <sz val="10"/>
        <color auto="1"/>
      </font>
    </ndxf>
  </rcc>
  <rcc rId="18755" sId="3" odxf="1" dxf="1">
    <nc r="AG338">
      <v>3.8</v>
    </nc>
    <odxf>
      <font>
        <sz val="10"/>
        <color auto="1"/>
      </font>
    </odxf>
    <ndxf>
      <font>
        <sz val="10"/>
        <color auto="1"/>
      </font>
    </ndxf>
  </rcc>
  <rcc rId="18756" sId="3" odxf="1" dxf="1">
    <nc r="AH338">
      <v>5.4</v>
    </nc>
    <odxf>
      <font>
        <sz val="10"/>
        <color auto="1"/>
      </font>
    </odxf>
    <ndxf>
      <font>
        <sz val="10"/>
        <color auto="1"/>
      </font>
    </ndxf>
  </rcc>
  <rcc rId="18757" sId="3" odxf="1" dxf="1">
    <nc r="AI338">
      <v>6.7</v>
    </nc>
    <odxf>
      <font>
        <sz val="10"/>
        <color auto="1"/>
      </font>
    </odxf>
    <ndxf>
      <font>
        <sz val="10"/>
        <color auto="1"/>
      </font>
    </ndxf>
  </rcc>
  <rcc rId="18758" sId="3" odxf="1" dxf="1">
    <nc r="AJ338">
      <v>7.6</v>
    </nc>
    <odxf>
      <font>
        <sz val="10"/>
        <color auto="1"/>
      </font>
    </odxf>
    <ndxf>
      <font>
        <sz val="10"/>
        <color auto="1"/>
      </font>
    </ndxf>
  </rcc>
  <rcc rId="18759" sId="3" odxf="1" dxf="1">
    <nc r="AK338">
      <v>6.1</v>
    </nc>
    <odxf>
      <font>
        <sz val="10"/>
        <color auto="1"/>
      </font>
    </odxf>
    <ndxf>
      <font>
        <sz val="10"/>
        <color auto="1"/>
      </font>
    </ndxf>
  </rcc>
  <rcc rId="18760" sId="3" odxf="1" dxf="1">
    <nc r="AL338">
      <v>11.7</v>
    </nc>
    <odxf>
      <font>
        <sz val="10"/>
        <color auto="1"/>
      </font>
    </odxf>
    <ndxf>
      <font>
        <sz val="10"/>
        <color auto="1"/>
      </font>
    </ndxf>
  </rcc>
  <rcc rId="18761" sId="3" odxf="1" dxf="1">
    <nc r="AM338">
      <v>6.4</v>
    </nc>
    <odxf>
      <font>
        <sz val="10"/>
        <color auto="1"/>
      </font>
    </odxf>
    <ndxf>
      <font>
        <sz val="10"/>
        <color auto="1"/>
      </font>
    </ndxf>
  </rcc>
  <rcc rId="18762" sId="3" odxf="1" dxf="1">
    <nc r="AN338">
      <v>14.3</v>
    </nc>
    <odxf>
      <font>
        <sz val="10"/>
        <color auto="1"/>
      </font>
    </odxf>
    <ndxf>
      <font>
        <sz val="10"/>
        <color auto="1"/>
      </font>
    </ndxf>
  </rcc>
  <rcc rId="18763" sId="3" odxf="1" dxf="1">
    <nc r="AO338">
      <v>23.2</v>
    </nc>
    <odxf>
      <font>
        <sz val="10"/>
        <color auto="1"/>
      </font>
    </odxf>
    <ndxf>
      <font>
        <sz val="10"/>
        <color auto="1"/>
      </font>
    </ndxf>
  </rcc>
  <rcc rId="18764" sId="3" odxf="1" dxf="1">
    <nc r="AP338">
      <v>24.7</v>
    </nc>
    <odxf>
      <font>
        <sz val="10"/>
        <color auto="1"/>
      </font>
    </odxf>
    <ndxf>
      <font>
        <sz val="10"/>
        <color auto="1"/>
      </font>
    </ndxf>
  </rcc>
  <rcc rId="18765" sId="3" odxf="1" dxf="1">
    <nc r="AQ338">
      <v>18.8</v>
    </nc>
    <odxf>
      <font>
        <sz val="10"/>
        <color auto="1"/>
      </font>
    </odxf>
    <ndxf>
      <font>
        <sz val="10"/>
        <color auto="1"/>
      </font>
    </ndxf>
  </rcc>
  <rcc rId="18766" sId="3" odxf="1" dxf="1">
    <nc r="AR338">
      <v>16.5</v>
    </nc>
    <odxf>
      <font>
        <sz val="10"/>
        <color auto="1"/>
      </font>
    </odxf>
    <ndxf>
      <font>
        <sz val="10"/>
        <color auto="1"/>
      </font>
    </ndxf>
  </rcc>
  <rcc rId="18767" sId="3" odxf="1" dxf="1">
    <nc r="AS338">
      <v>26.8</v>
    </nc>
    <odxf>
      <font>
        <sz val="10"/>
        <color auto="1"/>
      </font>
    </odxf>
    <ndxf>
      <font>
        <sz val="10"/>
        <color auto="1"/>
      </font>
    </ndxf>
  </rcc>
  <rcc rId="18768" sId="3" odxf="1" dxf="1">
    <nc r="AT338">
      <v>20.7</v>
    </nc>
    <odxf>
      <font>
        <sz val="10"/>
        <color auto="1"/>
      </font>
    </odxf>
    <ndxf>
      <font>
        <sz val="10"/>
        <color auto="1"/>
      </font>
    </ndxf>
  </rcc>
  <rcc rId="18769" sId="3" odxf="1" dxf="1">
    <nc r="AU338">
      <v>14.9</v>
    </nc>
    <odxf>
      <font>
        <sz val="10"/>
        <color auto="1"/>
      </font>
    </odxf>
    <ndxf>
      <font>
        <sz val="10"/>
        <color auto="1"/>
      </font>
    </ndxf>
  </rcc>
  <rcc rId="18770" sId="3" odxf="1" dxf="1">
    <nc r="AV338">
      <v>15.9</v>
    </nc>
    <odxf>
      <font>
        <sz val="10"/>
        <color auto="1"/>
      </font>
    </odxf>
    <ndxf>
      <font>
        <sz val="10"/>
        <color auto="1"/>
      </font>
    </ndxf>
  </rcc>
  <rcc rId="18771" sId="3" odxf="1" dxf="1">
    <nc r="AW338">
      <v>15.9</v>
    </nc>
    <odxf>
      <font>
        <sz val="10"/>
        <color auto="1"/>
      </font>
    </odxf>
    <ndxf>
      <font>
        <sz val="10"/>
        <color auto="1"/>
      </font>
    </ndxf>
  </rcc>
  <rcc rId="18772" sId="3" odxf="1" dxf="1">
    <nc r="AX338">
      <v>22.5</v>
    </nc>
    <odxf>
      <font>
        <sz val="10"/>
        <color auto="1"/>
      </font>
    </odxf>
    <ndxf>
      <font>
        <sz val="10"/>
        <color auto="1"/>
      </font>
    </ndxf>
  </rcc>
  <rcc rId="18773" sId="3" odxf="1" dxf="1">
    <nc r="AY338">
      <v>21.4</v>
    </nc>
    <odxf>
      <font>
        <sz val="10"/>
        <color auto="1"/>
      </font>
    </odxf>
    <ndxf>
      <font>
        <sz val="10"/>
        <color auto="1"/>
      </font>
    </ndxf>
  </rcc>
  <rcc rId="18774" sId="3" odxf="1" dxf="1">
    <nc r="AZ338">
      <v>17</v>
    </nc>
    <odxf>
      <font>
        <sz val="10"/>
        <color auto="1"/>
      </font>
    </odxf>
    <ndxf>
      <font>
        <sz val="10"/>
        <color auto="1"/>
      </font>
    </ndxf>
  </rcc>
  <rcc rId="18775" sId="3" odxf="1" dxf="1">
    <nc r="BA3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776" sId="3" odxf="1" dxf="1">
    <nc r="BB338">
      <v>22.7</v>
    </nc>
    <odxf>
      <font>
        <sz val="10"/>
        <color auto="1"/>
      </font>
    </odxf>
    <ndxf>
      <font>
        <sz val="10"/>
        <color auto="1"/>
      </font>
    </ndxf>
  </rcc>
  <rcc rId="18777" sId="3" odxf="1" dxf="1">
    <nc r="BC3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778" sId="3" odxf="1" dxf="1">
    <nc r="BD338">
      <v>16.5</v>
    </nc>
    <odxf>
      <font>
        <sz val="10"/>
        <color auto="1"/>
      </font>
    </odxf>
    <ndxf>
      <font>
        <sz val="10"/>
        <color auto="1"/>
      </font>
    </ndxf>
  </rcc>
  <rcc rId="18779" sId="3" odxf="1" dxf="1">
    <nc r="BE33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780" sId="3" odxf="1" dxf="1">
    <nc r="BF338">
      <v>13.1</v>
    </nc>
    <odxf>
      <font>
        <sz val="10"/>
        <color auto="1"/>
      </font>
    </odxf>
    <ndxf>
      <font>
        <sz val="10"/>
        <color auto="1"/>
      </font>
    </ndxf>
  </rcc>
  <rcc rId="18781" sId="3" odxf="1" dxf="1">
    <nc r="BG338">
      <v>28.1</v>
    </nc>
    <odxf>
      <font>
        <sz val="10"/>
        <color auto="1"/>
      </font>
    </odxf>
    <ndxf>
      <font>
        <sz val="10"/>
        <color auto="1"/>
      </font>
    </ndxf>
  </rcc>
  <rcc rId="18782" sId="3" odxf="1" dxf="1">
    <nc r="BH338">
      <v>0</v>
    </nc>
    <odxf>
      <font>
        <sz val="10"/>
        <color auto="1"/>
      </font>
    </odxf>
    <ndxf>
      <font>
        <sz val="10"/>
        <color auto="1"/>
      </font>
    </ndxf>
  </rcc>
  <rfmt sheetId="3" sqref="A338:XFD338" start="0" length="0">
    <dxf>
      <alignment vertical="center" wrapText="1"/>
    </dxf>
  </rfmt>
  <rfmt sheetId="3" sqref="A339" start="0" length="0">
    <dxf>
      <font>
        <sz val="10"/>
        <color auto="1"/>
      </font>
    </dxf>
  </rfmt>
  <rcc rId="18783" sId="3" odxf="1" dxf="1">
    <oc r="B339" t="inlineStr">
      <is>
        <t>Ninh Thuận</t>
      </is>
    </oc>
    <nc r="B339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39" start="0" length="0">
    <dxf>
      <font>
        <sz val="10"/>
        <color auto="1"/>
      </font>
    </dxf>
  </rfmt>
  <rfmt sheetId="3" sqref="D339" start="0" length="0">
    <dxf>
      <font>
        <sz val="10"/>
        <color auto="1"/>
      </font>
    </dxf>
  </rfmt>
  <rcc rId="18784" sId="3" odxf="1" dxf="1">
    <oc r="E339" t="inlineStr">
      <is>
        <t>NMĐG PHƯỚC MINH</t>
      </is>
    </oc>
    <nc r="E339" t="inlineStr">
      <is>
        <t>NMĐG HỒNG PHONG 1</t>
      </is>
    </nc>
    <odxf>
      <font>
        <sz val="10"/>
        <color auto="1"/>
      </font>
    </odxf>
    <ndxf>
      <font>
        <sz val="10"/>
        <color auto="1"/>
      </font>
    </ndxf>
  </rcc>
  <rcc rId="18785" sId="3" odxf="1" dxf="1">
    <oc r="F339" t="inlineStr">
      <is>
        <t>PPN</t>
      </is>
    </oc>
    <nc r="F339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8786" sId="3" odxf="1" dxf="1">
    <nc r="G33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787" sId="3" odxf="1" dxf="1">
    <nc r="H339">
      <v>312.8</v>
    </nc>
    <odxf>
      <font>
        <sz val="10"/>
        <color auto="1"/>
      </font>
    </odxf>
    <ndxf>
      <font>
        <sz val="10"/>
        <color auto="1"/>
      </font>
    </ndxf>
  </rcc>
  <rfmt sheetId="3" sqref="I339" start="0" length="0">
    <dxf>
      <font>
        <sz val="10"/>
        <color auto="1"/>
      </font>
    </dxf>
  </rfmt>
  <rcc rId="18788" sId="3" odxf="1" dxf="1">
    <nc r="J339">
      <v>-0.1</v>
    </nc>
    <odxf>
      <font>
        <sz val="10"/>
        <color auto="1"/>
      </font>
    </odxf>
    <ndxf>
      <font>
        <sz val="10"/>
        <color auto="1"/>
      </font>
    </ndxf>
  </rcc>
  <rcc rId="18789" sId="3" odxf="1" dxf="1">
    <nc r="K339">
      <v>-0.3</v>
    </nc>
    <odxf>
      <font>
        <sz val="10"/>
        <color auto="1"/>
      </font>
    </odxf>
    <ndxf>
      <font>
        <sz val="10"/>
        <color auto="1"/>
      </font>
    </ndxf>
  </rcc>
  <rcc rId="18790" sId="3" odxf="1" dxf="1">
    <nc r="L339">
      <v>1</v>
    </nc>
    <odxf>
      <font>
        <sz val="10"/>
        <color auto="1"/>
      </font>
    </odxf>
    <ndxf>
      <font>
        <sz val="10"/>
        <color auto="1"/>
      </font>
    </ndxf>
  </rcc>
  <rcc rId="18791" sId="3" odxf="1" dxf="1">
    <nc r="M339">
      <v>-0.2</v>
    </nc>
    <odxf>
      <font>
        <sz val="10"/>
        <color auto="1"/>
      </font>
    </odxf>
    <ndxf>
      <font>
        <sz val="10"/>
        <color auto="1"/>
      </font>
    </ndxf>
  </rcc>
  <rcc rId="18792" sId="3" odxf="1" dxf="1">
    <nc r="N339">
      <v>0</v>
    </nc>
    <odxf>
      <font>
        <sz val="10"/>
        <color auto="1"/>
      </font>
    </odxf>
    <ndxf>
      <font>
        <sz val="10"/>
        <color auto="1"/>
      </font>
    </ndxf>
  </rcc>
  <rcc rId="18793" sId="3" odxf="1" dxf="1">
    <nc r="O339">
      <v>-0.7</v>
    </nc>
    <odxf>
      <font>
        <sz val="10"/>
        <color auto="1"/>
      </font>
    </odxf>
    <ndxf>
      <font>
        <sz val="10"/>
        <color auto="1"/>
      </font>
    </ndxf>
  </rcc>
  <rcc rId="18794" sId="3" odxf="1" dxf="1">
    <nc r="P339">
      <v>0.1</v>
    </nc>
    <odxf>
      <font>
        <sz val="10"/>
        <color auto="1"/>
      </font>
    </odxf>
    <ndxf>
      <font>
        <sz val="10"/>
        <color auto="1"/>
      </font>
    </ndxf>
  </rcc>
  <rcc rId="18795" sId="3" odxf="1" dxf="1">
    <nc r="Q339">
      <v>0.3</v>
    </nc>
    <odxf>
      <font>
        <sz val="10"/>
        <color auto="1"/>
      </font>
    </odxf>
    <ndxf>
      <font>
        <sz val="10"/>
        <color auto="1"/>
      </font>
    </ndxf>
  </rcc>
  <rcc rId="18796" sId="3" odxf="1" dxf="1">
    <nc r="R339">
      <v>0.3</v>
    </nc>
    <odxf>
      <font>
        <sz val="10"/>
        <color auto="1"/>
      </font>
    </odxf>
    <ndxf>
      <font>
        <sz val="10"/>
        <color auto="1"/>
      </font>
    </ndxf>
  </rcc>
  <rcc rId="18797" sId="3" odxf="1" dxf="1">
    <nc r="S339">
      <v>0.3</v>
    </nc>
    <odxf>
      <font>
        <sz val="10"/>
        <color auto="1"/>
      </font>
    </odxf>
    <ndxf>
      <font>
        <sz val="10"/>
        <color auto="1"/>
      </font>
    </ndxf>
  </rcc>
  <rcc rId="18798" sId="3" odxf="1" dxf="1">
    <nc r="T339">
      <v>0.3</v>
    </nc>
    <odxf>
      <font>
        <sz val="10"/>
        <color auto="1"/>
      </font>
    </odxf>
    <ndxf>
      <font>
        <sz val="10"/>
        <color auto="1"/>
      </font>
    </ndxf>
  </rcc>
  <rcc rId="18799" sId="3" odxf="1" dxf="1">
    <nc r="U339">
      <v>0.3</v>
    </nc>
    <odxf>
      <font>
        <sz val="10"/>
        <color auto="1"/>
      </font>
    </odxf>
    <ndxf>
      <font>
        <sz val="10"/>
        <color auto="1"/>
      </font>
    </ndxf>
  </rcc>
  <rcc rId="18800" sId="3" odxf="1" dxf="1">
    <nc r="V339">
      <v>0.4</v>
    </nc>
    <odxf>
      <font>
        <sz val="10"/>
        <color auto="1"/>
      </font>
    </odxf>
    <ndxf>
      <font>
        <sz val="10"/>
        <color auto="1"/>
      </font>
    </ndxf>
  </rcc>
  <rcc rId="18801" sId="3" odxf="1" dxf="1">
    <nc r="W339">
      <v>0.3</v>
    </nc>
    <odxf>
      <font>
        <sz val="10"/>
        <color auto="1"/>
      </font>
    </odxf>
    <ndxf>
      <font>
        <sz val="10"/>
        <color auto="1"/>
      </font>
    </ndxf>
  </rcc>
  <rcc rId="18802" sId="3" odxf="1" dxf="1">
    <nc r="X339">
      <v>0.2</v>
    </nc>
    <odxf>
      <font>
        <sz val="10"/>
        <color auto="1"/>
      </font>
    </odxf>
    <ndxf>
      <font>
        <sz val="10"/>
        <color auto="1"/>
      </font>
    </ndxf>
  </rcc>
  <rcc rId="18803" sId="3" odxf="1" dxf="1">
    <nc r="Y339">
      <v>0.3</v>
    </nc>
    <odxf>
      <font>
        <sz val="10"/>
        <color auto="1"/>
      </font>
    </odxf>
    <ndxf>
      <font>
        <sz val="10"/>
        <color auto="1"/>
      </font>
    </ndxf>
  </rcc>
  <rcc rId="18804" sId="3" odxf="1" dxf="1">
    <nc r="Z339">
      <v>0.3</v>
    </nc>
    <odxf>
      <font>
        <sz val="10"/>
        <color auto="1"/>
      </font>
    </odxf>
    <ndxf>
      <font>
        <sz val="10"/>
        <color auto="1"/>
      </font>
    </ndxf>
  </rcc>
  <rcc rId="18805" sId="3" odxf="1" dxf="1">
    <nc r="AA339">
      <v>0.3</v>
    </nc>
    <odxf>
      <font>
        <sz val="10"/>
        <color auto="1"/>
      </font>
    </odxf>
    <ndxf>
      <font>
        <sz val="10"/>
        <color auto="1"/>
      </font>
    </ndxf>
  </rcc>
  <rcc rId="18806" sId="3" odxf="1" dxf="1">
    <nc r="AB339">
      <v>0.3</v>
    </nc>
    <odxf>
      <font>
        <sz val="10"/>
        <color auto="1"/>
      </font>
    </odxf>
    <ndxf>
      <font>
        <sz val="10"/>
        <color auto="1"/>
      </font>
    </ndxf>
  </rcc>
  <rcc rId="18807" sId="3" odxf="1" dxf="1">
    <nc r="AC339">
      <v>0.3</v>
    </nc>
    <odxf>
      <font>
        <sz val="10"/>
        <color auto="1"/>
      </font>
    </odxf>
    <ndxf>
      <font>
        <sz val="10"/>
        <color auto="1"/>
      </font>
    </ndxf>
  </rcc>
  <rcc rId="18808" sId="3" odxf="1" dxf="1">
    <nc r="AD339">
      <v>0.3</v>
    </nc>
    <odxf>
      <font>
        <sz val="10"/>
        <color auto="1"/>
      </font>
    </odxf>
    <ndxf>
      <font>
        <sz val="10"/>
        <color auto="1"/>
      </font>
    </ndxf>
  </rcc>
  <rcc rId="18809" sId="3" odxf="1" dxf="1">
    <nc r="AE339">
      <v>0.3</v>
    </nc>
    <odxf>
      <font>
        <sz val="10"/>
        <color auto="1"/>
      </font>
    </odxf>
    <ndxf>
      <font>
        <sz val="10"/>
        <color auto="1"/>
      </font>
    </ndxf>
  </rcc>
  <rcc rId="18810" sId="3" odxf="1" dxf="1">
    <nc r="AF339">
      <v>0.3</v>
    </nc>
    <odxf>
      <font>
        <sz val="10"/>
        <color auto="1"/>
      </font>
    </odxf>
    <ndxf>
      <font>
        <sz val="10"/>
        <color auto="1"/>
      </font>
    </ndxf>
  </rcc>
  <rcc rId="18811" sId="3" odxf="1" dxf="1">
    <nc r="AG339">
      <v>0.3</v>
    </nc>
    <odxf>
      <font>
        <sz val="10"/>
        <color auto="1"/>
      </font>
    </odxf>
    <ndxf>
      <font>
        <sz val="10"/>
        <color auto="1"/>
      </font>
    </ndxf>
  </rcc>
  <rcc rId="18812" sId="3" odxf="1" dxf="1">
    <nc r="AH339">
      <v>0.2</v>
    </nc>
    <odxf>
      <font>
        <sz val="10"/>
        <color auto="1"/>
      </font>
    </odxf>
    <ndxf>
      <font>
        <sz val="10"/>
        <color auto="1"/>
      </font>
    </ndxf>
  </rcc>
  <rcc rId="18813" sId="3" odxf="1" dxf="1">
    <nc r="AI339">
      <v>0.1</v>
    </nc>
    <odxf>
      <font>
        <sz val="10"/>
        <color auto="1"/>
      </font>
    </odxf>
    <ndxf>
      <font>
        <sz val="10"/>
        <color auto="1"/>
      </font>
    </ndxf>
  </rcc>
  <rcc rId="18814" sId="3" odxf="1" dxf="1">
    <nc r="AJ339">
      <v>0.1</v>
    </nc>
    <odxf>
      <font>
        <sz val="10"/>
        <color auto="1"/>
      </font>
    </odxf>
    <ndxf>
      <font>
        <sz val="10"/>
        <color auto="1"/>
      </font>
    </ndxf>
  </rcc>
  <rcc rId="18815" sId="3" odxf="1" dxf="1">
    <nc r="AK339">
      <v>0.2</v>
    </nc>
    <odxf>
      <font>
        <sz val="10"/>
        <color auto="1"/>
      </font>
    </odxf>
    <ndxf>
      <font>
        <sz val="10"/>
        <color auto="1"/>
      </font>
    </ndxf>
  </rcc>
  <rcc rId="18816" sId="3" odxf="1" dxf="1">
    <nc r="AL339">
      <v>-0.3</v>
    </nc>
    <odxf>
      <font>
        <sz val="10"/>
        <color auto="1"/>
      </font>
    </odxf>
    <ndxf>
      <font>
        <sz val="10"/>
        <color auto="1"/>
      </font>
    </ndxf>
  </rcc>
  <rcc rId="18817" sId="3" odxf="1" dxf="1">
    <nc r="AM339">
      <v>0.1</v>
    </nc>
    <odxf>
      <font>
        <sz val="10"/>
        <color auto="1"/>
      </font>
    </odxf>
    <ndxf>
      <font>
        <sz val="10"/>
        <color auto="1"/>
      </font>
    </ndxf>
  </rcc>
  <rcc rId="18818" sId="3" odxf="1" dxf="1">
    <nc r="AN339">
      <v>-0.6</v>
    </nc>
    <odxf>
      <font>
        <sz val="10"/>
        <color auto="1"/>
      </font>
    </odxf>
    <ndxf>
      <font>
        <sz val="10"/>
        <color auto="1"/>
      </font>
    </ndxf>
  </rcc>
  <rcc rId="18819" sId="3" odxf="1" dxf="1">
    <nc r="AO339">
      <v>-1.6</v>
    </nc>
    <odxf>
      <font>
        <sz val="10"/>
        <color auto="1"/>
      </font>
    </odxf>
    <ndxf>
      <font>
        <sz val="10"/>
        <color auto="1"/>
      </font>
    </ndxf>
  </rcc>
  <rcc rId="18820" sId="3" odxf="1" dxf="1">
    <nc r="AP339">
      <v>-2.2000000000000002</v>
    </nc>
    <odxf>
      <font>
        <sz val="10"/>
        <color auto="1"/>
      </font>
    </odxf>
    <ndxf>
      <font>
        <sz val="10"/>
        <color auto="1"/>
      </font>
    </ndxf>
  </rcc>
  <rcc rId="18821" sId="3" odxf="1" dxf="1">
    <nc r="AQ339">
      <v>-2.4</v>
    </nc>
    <odxf>
      <font>
        <sz val="10"/>
        <color auto="1"/>
      </font>
    </odxf>
    <ndxf>
      <font>
        <sz val="10"/>
        <color auto="1"/>
      </font>
    </ndxf>
  </rcc>
  <rcc rId="18822" sId="3" odxf="1" dxf="1">
    <nc r="AR339">
      <v>-1.3</v>
    </nc>
    <odxf>
      <font>
        <sz val="10"/>
        <color auto="1"/>
      </font>
    </odxf>
    <ndxf>
      <font>
        <sz val="10"/>
        <color auto="1"/>
      </font>
    </ndxf>
  </rcc>
  <rcc rId="18823" sId="3" odxf="1" dxf="1">
    <nc r="AS339">
      <v>-2.5</v>
    </nc>
    <odxf>
      <font>
        <sz val="10"/>
        <color auto="1"/>
      </font>
    </odxf>
    <ndxf>
      <font>
        <sz val="10"/>
        <color auto="1"/>
      </font>
    </ndxf>
  </rcc>
  <rcc rId="18824" sId="3" odxf="1" dxf="1">
    <nc r="AT339">
      <v>-1.4</v>
    </nc>
    <odxf>
      <font>
        <sz val="10"/>
        <color auto="1"/>
      </font>
    </odxf>
    <ndxf>
      <font>
        <sz val="10"/>
        <color auto="1"/>
      </font>
    </ndxf>
  </rcc>
  <rcc rId="18825" sId="3" odxf="1" dxf="1">
    <nc r="AU339">
      <v>-1</v>
    </nc>
    <odxf>
      <font>
        <sz val="10"/>
        <color auto="1"/>
      </font>
    </odxf>
    <ndxf>
      <font>
        <sz val="10"/>
        <color auto="1"/>
      </font>
    </ndxf>
  </rcc>
  <rcc rId="18826" sId="3" odxf="1" dxf="1">
    <nc r="AV339">
      <v>-0.9</v>
    </nc>
    <odxf>
      <font>
        <sz val="10"/>
        <color auto="1"/>
      </font>
    </odxf>
    <ndxf>
      <font>
        <sz val="10"/>
        <color auto="1"/>
      </font>
    </ndxf>
  </rcc>
  <rcc rId="18827" sId="3" odxf="1" dxf="1">
    <nc r="AW339">
      <v>-0.6</v>
    </nc>
    <odxf>
      <font>
        <sz val="10"/>
        <color auto="1"/>
      </font>
    </odxf>
    <ndxf>
      <font>
        <sz val="10"/>
        <color auto="1"/>
      </font>
    </ndxf>
  </rcc>
  <rcc rId="18828" sId="3" odxf="1" dxf="1">
    <nc r="AX339">
      <v>-1.2</v>
    </nc>
    <odxf>
      <font>
        <sz val="10"/>
        <color auto="1"/>
      </font>
    </odxf>
    <ndxf>
      <font>
        <sz val="10"/>
        <color auto="1"/>
      </font>
    </ndxf>
  </rcc>
  <rcc rId="18829" sId="3" odxf="1" dxf="1">
    <nc r="AY339">
      <v>-1.2</v>
    </nc>
    <odxf>
      <font>
        <sz val="10"/>
        <color auto="1"/>
      </font>
    </odxf>
    <ndxf>
      <font>
        <sz val="10"/>
        <color auto="1"/>
      </font>
    </ndxf>
  </rcc>
  <rcc rId="18830" sId="3" odxf="1" dxf="1">
    <nc r="AZ339">
      <v>-1.1000000000000001</v>
    </nc>
    <odxf>
      <font>
        <sz val="10"/>
        <color auto="1"/>
      </font>
    </odxf>
    <ndxf>
      <font>
        <sz val="10"/>
        <color auto="1"/>
      </font>
    </ndxf>
  </rcc>
  <rcc rId="18831" sId="3" odxf="1" dxf="1">
    <nc r="BA3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832" sId="3" odxf="1" dxf="1">
    <nc r="BB339">
      <v>-1.2</v>
    </nc>
    <odxf>
      <font>
        <sz val="10"/>
        <color auto="1"/>
      </font>
    </odxf>
    <ndxf>
      <font>
        <sz val="10"/>
        <color auto="1"/>
      </font>
    </ndxf>
  </rcc>
  <rcc rId="18833" sId="3" odxf="1" dxf="1">
    <nc r="BC3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834" sId="3" odxf="1" dxf="1">
    <nc r="BD339">
      <v>-1.1000000000000001</v>
    </nc>
    <odxf>
      <font>
        <sz val="10"/>
        <color auto="1"/>
      </font>
    </odxf>
    <ndxf>
      <font>
        <sz val="10"/>
        <color auto="1"/>
      </font>
    </ndxf>
  </rcc>
  <rcc rId="18835" sId="3" odxf="1" dxf="1">
    <nc r="BE33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836" sId="3" odxf="1" dxf="1">
    <nc r="BF339">
      <v>13.1</v>
    </nc>
    <odxf>
      <font>
        <sz val="10"/>
        <color auto="1"/>
      </font>
    </odxf>
    <ndxf>
      <font>
        <sz val="10"/>
        <color auto="1"/>
      </font>
    </ndxf>
  </rcc>
  <rcc rId="18837" sId="3" odxf="1" dxf="1">
    <nc r="BG339">
      <v>28.1</v>
    </nc>
    <odxf>
      <font>
        <sz val="10"/>
        <color auto="1"/>
      </font>
    </odxf>
    <ndxf>
      <font>
        <sz val="10"/>
        <color auto="1"/>
      </font>
    </ndxf>
  </rcc>
  <rcc rId="18838" sId="3" odxf="1" dxf="1">
    <nc r="BH339">
      <v>0</v>
    </nc>
    <odxf>
      <font>
        <sz val="10"/>
        <color auto="1"/>
      </font>
    </odxf>
    <ndxf>
      <font>
        <sz val="10"/>
        <color auto="1"/>
      </font>
    </ndxf>
  </rcc>
  <rfmt sheetId="3" sqref="A339:XFD339" start="0" length="0">
    <dxf>
      <alignment vertical="center" wrapText="1"/>
    </dxf>
  </rfmt>
  <rfmt sheetId="3" sqref="A340" start="0" length="0">
    <dxf>
      <font>
        <sz val="10"/>
        <color auto="1"/>
      </font>
    </dxf>
  </rfmt>
  <rcc rId="18839" sId="3" odxf="1" dxf="1">
    <oc r="B340" t="inlineStr">
      <is>
        <t>Bình Thuận</t>
      </is>
    </oc>
    <nc r="B340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40" start="0" length="0">
    <dxf>
      <font>
        <sz val="10"/>
        <color auto="1"/>
      </font>
    </dxf>
  </rfmt>
  <rfmt sheetId="3" sqref="D340" start="0" length="0">
    <dxf>
      <font>
        <sz val="10"/>
        <color auto="1"/>
      </font>
    </dxf>
  </rfmt>
  <rcc rId="18840" sId="3" odxf="1" dxf="1">
    <oc r="E340" t="inlineStr">
      <is>
        <t>NMĐG PHÚ LẠC</t>
      </is>
    </oc>
    <nc r="E340" t="inlineStr">
      <is>
        <t>NMĐG PHƯỚC MINH</t>
      </is>
    </nc>
    <odxf>
      <font>
        <sz val="10"/>
        <color auto="1"/>
      </font>
    </odxf>
    <ndxf>
      <font>
        <sz val="10"/>
        <color auto="1"/>
      </font>
    </ndxf>
  </rcc>
  <rfmt sheetId="3" sqref="F340" start="0" length="0">
    <dxf>
      <font>
        <sz val="10"/>
        <color auto="1"/>
      </font>
    </dxf>
  </rfmt>
  <rcc rId="18841" sId="3" odxf="1" dxf="1">
    <nc r="G34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842" sId="3" odxf="1" dxf="1">
    <nc r="H340">
      <v>124.4</v>
    </nc>
    <odxf>
      <font>
        <sz val="10"/>
        <color auto="1"/>
      </font>
    </odxf>
    <ndxf>
      <font>
        <sz val="10"/>
        <color auto="1"/>
      </font>
    </ndxf>
  </rcc>
  <rfmt sheetId="3" sqref="I340" start="0" length="0">
    <dxf>
      <font>
        <sz val="10"/>
        <color auto="1"/>
      </font>
    </dxf>
  </rfmt>
  <rcc rId="18843" sId="3" odxf="1" dxf="1">
    <nc r="J340">
      <v>0.4</v>
    </nc>
    <odxf>
      <font>
        <sz val="10"/>
        <color auto="1"/>
      </font>
    </odxf>
    <ndxf>
      <font>
        <sz val="10"/>
        <color auto="1"/>
      </font>
    </ndxf>
  </rcc>
  <rcc rId="18844" sId="3" odxf="1" dxf="1">
    <nc r="K340">
      <v>0.2</v>
    </nc>
    <odxf>
      <font>
        <sz val="10"/>
        <color auto="1"/>
      </font>
    </odxf>
    <ndxf>
      <font>
        <sz val="10"/>
        <color auto="1"/>
      </font>
    </ndxf>
  </rcc>
  <rcc rId="18845" sId="3" odxf="1" dxf="1">
    <nc r="L340">
      <v>1.8</v>
    </nc>
    <odxf>
      <font>
        <sz val="10"/>
        <color auto="1"/>
      </font>
    </odxf>
    <ndxf>
      <font>
        <sz val="10"/>
        <color auto="1"/>
      </font>
    </ndxf>
  </rcc>
  <rcc rId="18846" sId="3" odxf="1" dxf="1">
    <nc r="M340">
      <v>0.5</v>
    </nc>
    <odxf>
      <font>
        <sz val="10"/>
        <color auto="1"/>
      </font>
    </odxf>
    <ndxf>
      <font>
        <sz val="10"/>
        <color auto="1"/>
      </font>
    </ndxf>
  </rcc>
  <rcc rId="18847" sId="3" odxf="1" dxf="1">
    <nc r="N340">
      <v>0.3</v>
    </nc>
    <odxf>
      <font>
        <sz val="10"/>
        <color auto="1"/>
      </font>
    </odxf>
    <ndxf>
      <font>
        <sz val="10"/>
        <color auto="1"/>
      </font>
    </ndxf>
  </rcc>
  <rcc rId="18848" sId="3" odxf="1" dxf="1">
    <nc r="O340">
      <v>0</v>
    </nc>
    <odxf>
      <font>
        <sz val="10"/>
        <color auto="1"/>
      </font>
    </odxf>
    <ndxf>
      <font>
        <sz val="10"/>
        <color auto="1"/>
      </font>
    </ndxf>
  </rcc>
  <rcc rId="18849" sId="3" odxf="1" dxf="1">
    <nc r="P340">
      <v>0</v>
    </nc>
    <odxf>
      <font>
        <sz val="10"/>
        <color auto="1"/>
      </font>
    </odxf>
    <ndxf>
      <font>
        <sz val="10"/>
        <color auto="1"/>
      </font>
    </ndxf>
  </rcc>
  <rcc rId="18850" sId="3" odxf="1" dxf="1">
    <nc r="Q340">
      <v>0</v>
    </nc>
    <odxf>
      <font>
        <sz val="10"/>
        <color auto="1"/>
      </font>
    </odxf>
    <ndxf>
      <font>
        <sz val="10"/>
        <color auto="1"/>
      </font>
    </ndxf>
  </rcc>
  <rcc rId="18851" sId="3" odxf="1" dxf="1">
    <nc r="R340">
      <v>0</v>
    </nc>
    <odxf>
      <font>
        <sz val="10"/>
        <color auto="1"/>
      </font>
    </odxf>
    <ndxf>
      <font>
        <sz val="10"/>
        <color auto="1"/>
      </font>
    </ndxf>
  </rcc>
  <rcc rId="18852" sId="3" odxf="1" dxf="1">
    <nc r="S340">
      <v>0</v>
    </nc>
    <odxf>
      <font>
        <sz val="10"/>
        <color auto="1"/>
      </font>
    </odxf>
    <ndxf>
      <font>
        <sz val="10"/>
        <color auto="1"/>
      </font>
    </ndxf>
  </rcc>
  <rcc rId="18853" sId="3" odxf="1" dxf="1">
    <nc r="T340">
      <v>0</v>
    </nc>
    <odxf>
      <font>
        <sz val="10"/>
        <color auto="1"/>
      </font>
    </odxf>
    <ndxf>
      <font>
        <sz val="10"/>
        <color auto="1"/>
      </font>
    </ndxf>
  </rcc>
  <rcc rId="18854" sId="3" odxf="1" dxf="1">
    <nc r="U340">
      <v>0</v>
    </nc>
    <odxf>
      <font>
        <sz val="10"/>
        <color auto="1"/>
      </font>
    </odxf>
    <ndxf>
      <font>
        <sz val="10"/>
        <color auto="1"/>
      </font>
    </ndxf>
  </rcc>
  <rcc rId="18855" sId="3" odxf="1" dxf="1">
    <nc r="V340">
      <v>0</v>
    </nc>
    <odxf>
      <font>
        <sz val="10"/>
        <color auto="1"/>
      </font>
    </odxf>
    <ndxf>
      <font>
        <sz val="10"/>
        <color auto="1"/>
      </font>
    </ndxf>
  </rcc>
  <rcc rId="18856" sId="3" odxf="1" dxf="1">
    <nc r="W340">
      <v>0</v>
    </nc>
    <odxf>
      <font>
        <sz val="10"/>
        <color auto="1"/>
      </font>
    </odxf>
    <ndxf>
      <font>
        <sz val="10"/>
        <color auto="1"/>
      </font>
    </ndxf>
  </rcc>
  <rcc rId="18857" sId="3" odxf="1" dxf="1">
    <nc r="X340">
      <v>0</v>
    </nc>
    <odxf>
      <font>
        <sz val="10"/>
        <color auto="1"/>
      </font>
    </odxf>
    <ndxf>
      <font>
        <sz val="10"/>
        <color auto="1"/>
      </font>
    </ndxf>
  </rcc>
  <rcc rId="18858" sId="3" odxf="1" dxf="1">
    <nc r="Y340">
      <v>0</v>
    </nc>
    <odxf>
      <font>
        <sz val="10"/>
        <color auto="1"/>
      </font>
    </odxf>
    <ndxf>
      <font>
        <sz val="10"/>
        <color auto="1"/>
      </font>
    </ndxf>
  </rcc>
  <rcc rId="18859" sId="3" odxf="1" dxf="1">
    <nc r="Z340">
      <v>0</v>
    </nc>
    <odxf>
      <font>
        <sz val="10"/>
        <color auto="1"/>
      </font>
    </odxf>
    <ndxf>
      <font>
        <sz val="10"/>
        <color auto="1"/>
      </font>
    </ndxf>
  </rcc>
  <rcc rId="18860" sId="3" odxf="1" dxf="1">
    <nc r="AA340">
      <v>0.2</v>
    </nc>
    <odxf>
      <font>
        <sz val="10"/>
        <color auto="1"/>
      </font>
    </odxf>
    <ndxf>
      <font>
        <sz val="10"/>
        <color auto="1"/>
      </font>
    </ndxf>
  </rcc>
  <rcc rId="18861" sId="3" odxf="1" dxf="1">
    <nc r="AB340">
      <v>0.2</v>
    </nc>
    <odxf>
      <font>
        <sz val="10"/>
        <color auto="1"/>
      </font>
    </odxf>
    <ndxf>
      <font>
        <sz val="10"/>
        <color auto="1"/>
      </font>
    </ndxf>
  </rcc>
  <rcc rId="18862" sId="3" odxf="1" dxf="1">
    <nc r="AC340">
      <v>0.5</v>
    </nc>
    <odxf>
      <font>
        <sz val="10"/>
        <color auto="1"/>
      </font>
    </odxf>
    <ndxf>
      <font>
        <sz val="10"/>
        <color auto="1"/>
      </font>
    </ndxf>
  </rcc>
  <rcc rId="18863" sId="3" odxf="1" dxf="1">
    <nc r="AD340">
      <v>5.6</v>
    </nc>
    <odxf>
      <font>
        <sz val="10"/>
        <color auto="1"/>
      </font>
    </odxf>
    <ndxf>
      <font>
        <sz val="10"/>
        <color auto="1"/>
      </font>
    </ndxf>
  </rcc>
  <rcc rId="18864" sId="3" odxf="1" dxf="1">
    <nc r="AE340">
      <v>3.6</v>
    </nc>
    <odxf>
      <font>
        <sz val="10"/>
        <color auto="1"/>
      </font>
    </odxf>
    <ndxf>
      <font>
        <sz val="10"/>
        <color auto="1"/>
      </font>
    </ndxf>
  </rcc>
  <rcc rId="18865" sId="3" odxf="1" dxf="1">
    <nc r="AF340">
      <v>5.5</v>
    </nc>
    <odxf>
      <font>
        <sz val="10"/>
        <color auto="1"/>
      </font>
    </odxf>
    <ndxf>
      <font>
        <sz val="10"/>
        <color auto="1"/>
      </font>
    </ndxf>
  </rcc>
  <rcc rId="18866" sId="3" odxf="1" dxf="1">
    <nc r="AG340">
      <v>7.2</v>
    </nc>
    <odxf>
      <font>
        <sz val="10"/>
        <color auto="1"/>
      </font>
    </odxf>
    <ndxf>
      <font>
        <sz val="10"/>
        <color auto="1"/>
      </font>
    </ndxf>
  </rcc>
  <rcc rId="18867" sId="3" odxf="1" dxf="1">
    <nc r="AH340">
      <v>9.6999999999999993</v>
    </nc>
    <odxf>
      <font>
        <sz val="10"/>
        <color auto="1"/>
      </font>
    </odxf>
    <ndxf>
      <font>
        <sz val="10"/>
        <color auto="1"/>
      </font>
    </ndxf>
  </rcc>
  <rcc rId="18868" sId="3" odxf="1" dxf="1">
    <nc r="AI340">
      <v>11.5</v>
    </nc>
    <odxf>
      <font>
        <sz val="10"/>
        <color auto="1"/>
      </font>
    </odxf>
    <ndxf>
      <font>
        <sz val="10"/>
        <color auto="1"/>
      </font>
    </ndxf>
  </rcc>
  <rcc rId="18869" sId="3" odxf="1" dxf="1">
    <nc r="AJ340">
      <v>12.2</v>
    </nc>
    <odxf>
      <font>
        <sz val="10"/>
        <color auto="1"/>
      </font>
    </odxf>
    <ndxf>
      <font>
        <sz val="10"/>
        <color auto="1"/>
      </font>
    </ndxf>
  </rcc>
  <rcc rId="18870" sId="3" odxf="1" dxf="1">
    <nc r="AK340">
      <v>13.2</v>
    </nc>
    <odxf>
      <font>
        <sz val="10"/>
        <color auto="1"/>
      </font>
    </odxf>
    <ndxf>
      <font>
        <sz val="10"/>
        <color auto="1"/>
      </font>
    </ndxf>
  </rcc>
  <rcc rId="18871" sId="3" odxf="1" dxf="1">
    <nc r="AL340">
      <v>20</v>
    </nc>
    <odxf>
      <font>
        <sz val="10"/>
        <color auto="1"/>
      </font>
    </odxf>
    <ndxf>
      <font>
        <sz val="10"/>
        <color auto="1"/>
      </font>
    </ndxf>
  </rcc>
  <rcc rId="18872" sId="3" odxf="1" dxf="1">
    <nc r="AM340">
      <v>18.7</v>
    </nc>
    <odxf>
      <font>
        <sz val="10"/>
        <color auto="1"/>
      </font>
    </odxf>
    <ndxf>
      <font>
        <sz val="10"/>
        <color auto="1"/>
      </font>
    </ndxf>
  </rcc>
  <rcc rId="18873" sId="3" odxf="1" dxf="1">
    <nc r="AN340">
      <v>17.2</v>
    </nc>
    <odxf>
      <font>
        <sz val="10"/>
        <color auto="1"/>
      </font>
    </odxf>
    <ndxf>
      <font>
        <sz val="10"/>
        <color auto="1"/>
      </font>
    </ndxf>
  </rcc>
  <rcc rId="18874" sId="3" odxf="1" dxf="1">
    <nc r="AO340">
      <v>19.899999999999999</v>
    </nc>
    <odxf>
      <font>
        <sz val="10"/>
        <color auto="1"/>
      </font>
    </odxf>
    <ndxf>
      <font>
        <sz val="10"/>
        <color auto="1"/>
      </font>
    </ndxf>
  </rcc>
  <rcc rId="18875" sId="3" odxf="1" dxf="1">
    <nc r="AP340">
      <v>24.9</v>
    </nc>
    <odxf>
      <font>
        <sz val="10"/>
        <color auto="1"/>
      </font>
    </odxf>
    <ndxf>
      <font>
        <sz val="10"/>
        <color auto="1"/>
      </font>
    </ndxf>
  </rcc>
  <rcc rId="18876" sId="3" odxf="1" dxf="1">
    <nc r="AQ340">
      <v>17.399999999999999</v>
    </nc>
    <odxf>
      <font>
        <sz val="10"/>
        <color auto="1"/>
      </font>
    </odxf>
    <ndxf>
      <font>
        <sz val="10"/>
        <color auto="1"/>
      </font>
    </ndxf>
  </rcc>
  <rcc rId="18877" sId="3" odxf="1" dxf="1">
    <nc r="AR340">
      <v>23.9</v>
    </nc>
    <odxf>
      <font>
        <sz val="10"/>
        <color auto="1"/>
      </font>
    </odxf>
    <ndxf>
      <font>
        <sz val="10"/>
        <color auto="1"/>
      </font>
    </ndxf>
  </rcc>
  <rcc rId="18878" sId="3" odxf="1" dxf="1">
    <nc r="AS340">
      <v>13.1</v>
    </nc>
    <odxf>
      <font>
        <sz val="10"/>
        <color auto="1"/>
      </font>
    </odxf>
    <ndxf>
      <font>
        <sz val="10"/>
        <color auto="1"/>
      </font>
    </ndxf>
  </rcc>
  <rcc rId="18879" sId="3" odxf="1" dxf="1">
    <nc r="AT340">
      <v>6.4</v>
    </nc>
    <odxf>
      <font>
        <sz val="10"/>
        <color auto="1"/>
      </font>
    </odxf>
    <ndxf>
      <font>
        <sz val="10"/>
        <color auto="1"/>
      </font>
    </ndxf>
  </rcc>
  <rcc rId="18880" sId="3" odxf="1" dxf="1">
    <nc r="AU340">
      <v>0</v>
    </nc>
    <odxf>
      <font>
        <sz val="10"/>
        <color auto="1"/>
      </font>
    </odxf>
    <ndxf>
      <font>
        <sz val="10"/>
        <color auto="1"/>
      </font>
    </ndxf>
  </rcc>
  <rcc rId="18881" sId="3" odxf="1" dxf="1">
    <nc r="AV340">
      <v>0.1</v>
    </nc>
    <odxf>
      <font>
        <sz val="10"/>
        <color auto="1"/>
      </font>
    </odxf>
    <ndxf>
      <font>
        <sz val="10"/>
        <color auto="1"/>
      </font>
    </ndxf>
  </rcc>
  <rcc rId="18882" sId="3" odxf="1" dxf="1">
    <nc r="AW340">
      <v>0.7</v>
    </nc>
    <odxf>
      <font>
        <sz val="10"/>
        <color auto="1"/>
      </font>
    </odxf>
    <ndxf>
      <font>
        <sz val="10"/>
        <color auto="1"/>
      </font>
    </ndxf>
  </rcc>
  <rcc rId="18883" sId="3" odxf="1" dxf="1">
    <nc r="AX340">
      <v>0.7</v>
    </nc>
    <odxf>
      <font>
        <sz val="10"/>
        <color auto="1"/>
      </font>
    </odxf>
    <ndxf>
      <font>
        <sz val="10"/>
        <color auto="1"/>
      </font>
    </ndxf>
  </rcc>
  <rcc rId="18884" sId="3" odxf="1" dxf="1">
    <nc r="AY340">
      <v>0</v>
    </nc>
    <odxf>
      <font>
        <sz val="10"/>
        <color auto="1"/>
      </font>
    </odxf>
    <ndxf>
      <font>
        <sz val="10"/>
        <color auto="1"/>
      </font>
    </ndxf>
  </rcc>
  <rcc rId="18885" sId="3" odxf="1" dxf="1">
    <nc r="AZ340">
      <v>0.6</v>
    </nc>
    <odxf>
      <font>
        <sz val="10"/>
        <color auto="1"/>
      </font>
    </odxf>
    <ndxf>
      <font>
        <sz val="10"/>
        <color auto="1"/>
      </font>
    </ndxf>
  </rcc>
  <rcc rId="18886" sId="3" odxf="1" dxf="1">
    <nc r="BA3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887" sId="3" odxf="1" dxf="1">
    <nc r="BB340">
      <v>1.4</v>
    </nc>
    <odxf>
      <font>
        <sz val="10"/>
        <color auto="1"/>
      </font>
    </odxf>
    <ndxf>
      <font>
        <sz val="10"/>
        <color auto="1"/>
      </font>
    </ndxf>
  </rcc>
  <rcc rId="18888" sId="3" odxf="1" dxf="1">
    <nc r="BC3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889" sId="3" odxf="1" dxf="1">
    <nc r="BD340">
      <v>5.9</v>
    </nc>
    <odxf>
      <font>
        <sz val="10"/>
        <color auto="1"/>
      </font>
    </odxf>
    <ndxf>
      <font>
        <sz val="10"/>
        <color auto="1"/>
      </font>
    </ndxf>
  </rcc>
  <rcc rId="18890" sId="3" odxf="1" dxf="1">
    <nc r="BE34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891" sId="3" odxf="1" dxf="1">
    <nc r="BF340">
      <v>5.2</v>
    </nc>
    <odxf>
      <font>
        <sz val="10"/>
        <color auto="1"/>
      </font>
    </odxf>
    <ndxf>
      <font>
        <sz val="10"/>
        <color auto="1"/>
      </font>
    </ndxf>
  </rcc>
  <rcc rId="18892" sId="3" odxf="1" dxf="1">
    <nc r="BG340">
      <v>24.9</v>
    </nc>
    <odxf>
      <font>
        <sz val="10"/>
        <color auto="1"/>
      </font>
    </odxf>
    <ndxf>
      <font>
        <sz val="10"/>
        <color auto="1"/>
      </font>
    </ndxf>
  </rcc>
  <rcc rId="18893" sId="3" odxf="1" dxf="1">
    <nc r="BH340">
      <v>0</v>
    </nc>
    <odxf>
      <font>
        <sz val="10"/>
        <color auto="1"/>
      </font>
    </odxf>
    <ndxf>
      <font>
        <sz val="10"/>
        <color auto="1"/>
      </font>
    </ndxf>
  </rcc>
  <rfmt sheetId="3" sqref="A340:XFD340" start="0" length="0">
    <dxf>
      <alignment vertical="center" wrapText="1"/>
    </dxf>
  </rfmt>
  <rfmt sheetId="3" sqref="A341" start="0" length="0">
    <dxf>
      <font>
        <sz val="10"/>
        <color auto="1"/>
      </font>
    </dxf>
  </rfmt>
  <rcc rId="18894" sId="3" odxf="1" dxf="1">
    <oc r="B341" t="inlineStr">
      <is>
        <t>Bình Thuận</t>
      </is>
    </oc>
    <nc r="B341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41" start="0" length="0">
    <dxf>
      <font>
        <sz val="10"/>
        <color auto="1"/>
      </font>
    </dxf>
  </rfmt>
  <rfmt sheetId="3" sqref="D341" start="0" length="0">
    <dxf>
      <font>
        <sz val="10"/>
        <color auto="1"/>
      </font>
    </dxf>
  </rfmt>
  <rcc rId="18895" sId="3" odxf="1" dxf="1">
    <oc r="E341" t="inlineStr">
      <is>
        <t>NMĐG PHÚ LẠC</t>
      </is>
    </oc>
    <nc r="E341" t="inlineStr">
      <is>
        <t>NMĐG PHƯỚC MINH</t>
      </is>
    </nc>
    <odxf>
      <font>
        <sz val="10"/>
        <color auto="1"/>
      </font>
    </odxf>
    <ndxf>
      <font>
        <sz val="10"/>
        <color auto="1"/>
      </font>
    </ndxf>
  </rcc>
  <rfmt sheetId="3" sqref="F341" start="0" length="0">
    <dxf>
      <font>
        <sz val="10"/>
        <color auto="1"/>
      </font>
    </dxf>
  </rfmt>
  <rcc rId="18896" sId="3" odxf="1" dxf="1">
    <nc r="G34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897" sId="3" odxf="1" dxf="1">
    <nc r="H341">
      <v>124.4</v>
    </nc>
    <odxf>
      <font>
        <sz val="10"/>
        <color auto="1"/>
      </font>
    </odxf>
    <ndxf>
      <font>
        <sz val="10"/>
        <color auto="1"/>
      </font>
    </ndxf>
  </rcc>
  <rfmt sheetId="3" sqref="I341" start="0" length="0">
    <dxf>
      <font>
        <sz val="10"/>
        <color auto="1"/>
      </font>
    </dxf>
  </rfmt>
  <rcc rId="18898" sId="3" odxf="1" dxf="1">
    <nc r="J341">
      <v>0.7</v>
    </nc>
    <odxf>
      <font>
        <sz val="10"/>
        <color auto="1"/>
      </font>
    </odxf>
    <ndxf>
      <font>
        <sz val="10"/>
        <color auto="1"/>
      </font>
    </ndxf>
  </rcc>
  <rcc rId="18899" sId="3" odxf="1" dxf="1">
    <nc r="K341">
      <v>0.5</v>
    </nc>
    <odxf>
      <font>
        <sz val="10"/>
        <color auto="1"/>
      </font>
    </odxf>
    <ndxf>
      <font>
        <sz val="10"/>
        <color auto="1"/>
      </font>
    </ndxf>
  </rcc>
  <rcc rId="18900" sId="3" odxf="1" dxf="1">
    <nc r="L341">
      <v>0.8</v>
    </nc>
    <odxf>
      <font>
        <sz val="10"/>
        <color auto="1"/>
      </font>
    </odxf>
    <ndxf>
      <font>
        <sz val="10"/>
        <color auto="1"/>
      </font>
    </ndxf>
  </rcc>
  <rcc rId="18901" sId="3" odxf="1" dxf="1">
    <nc r="M341">
      <v>0.8</v>
    </nc>
    <odxf>
      <font>
        <sz val="10"/>
        <color auto="1"/>
      </font>
    </odxf>
    <ndxf>
      <font>
        <sz val="10"/>
        <color auto="1"/>
      </font>
    </ndxf>
  </rcc>
  <rcc rId="18902" sId="3" odxf="1" dxf="1">
    <nc r="N341">
      <v>0.7</v>
    </nc>
    <odxf>
      <font>
        <sz val="10"/>
        <color auto="1"/>
      </font>
    </odxf>
    <ndxf>
      <font>
        <sz val="10"/>
        <color auto="1"/>
      </font>
    </ndxf>
  </rcc>
  <rcc rId="18903" sId="3" odxf="1" dxf="1">
    <nc r="O341">
      <v>0</v>
    </nc>
    <odxf>
      <font>
        <sz val="10"/>
        <color auto="1"/>
      </font>
    </odxf>
    <ndxf>
      <font>
        <sz val="10"/>
        <color auto="1"/>
      </font>
    </ndxf>
  </rcc>
  <rcc rId="18904" sId="3" odxf="1" dxf="1">
    <nc r="P341">
      <v>0</v>
    </nc>
    <odxf>
      <font>
        <sz val="10"/>
        <color auto="1"/>
      </font>
    </odxf>
    <ndxf>
      <font>
        <sz val="10"/>
        <color auto="1"/>
      </font>
    </ndxf>
  </rcc>
  <rcc rId="18905" sId="3" odxf="1" dxf="1">
    <nc r="Q341">
      <v>0</v>
    </nc>
    <odxf>
      <font>
        <sz val="10"/>
        <color auto="1"/>
      </font>
    </odxf>
    <ndxf>
      <font>
        <sz val="10"/>
        <color auto="1"/>
      </font>
    </ndxf>
  </rcc>
  <rcc rId="18906" sId="3" odxf="1" dxf="1">
    <nc r="R341">
      <v>0</v>
    </nc>
    <odxf>
      <font>
        <sz val="10"/>
        <color auto="1"/>
      </font>
    </odxf>
    <ndxf>
      <font>
        <sz val="10"/>
        <color auto="1"/>
      </font>
    </ndxf>
  </rcc>
  <rcc rId="18907" sId="3" odxf="1" dxf="1">
    <nc r="S341">
      <v>0</v>
    </nc>
    <odxf>
      <font>
        <sz val="10"/>
        <color auto="1"/>
      </font>
    </odxf>
    <ndxf>
      <font>
        <sz val="10"/>
        <color auto="1"/>
      </font>
    </ndxf>
  </rcc>
  <rcc rId="18908" sId="3" odxf="1" dxf="1">
    <nc r="T341">
      <v>0</v>
    </nc>
    <odxf>
      <font>
        <sz val="10"/>
        <color auto="1"/>
      </font>
    </odxf>
    <ndxf>
      <font>
        <sz val="10"/>
        <color auto="1"/>
      </font>
    </ndxf>
  </rcc>
  <rcc rId="18909" sId="3" odxf="1" dxf="1">
    <nc r="U341">
      <v>0</v>
    </nc>
    <odxf>
      <font>
        <sz val="10"/>
        <color auto="1"/>
      </font>
    </odxf>
    <ndxf>
      <font>
        <sz val="10"/>
        <color auto="1"/>
      </font>
    </ndxf>
  </rcc>
  <rcc rId="18910" sId="3" odxf="1" dxf="1">
    <nc r="V341">
      <v>0</v>
    </nc>
    <odxf>
      <font>
        <sz val="10"/>
        <color auto="1"/>
      </font>
    </odxf>
    <ndxf>
      <font>
        <sz val="10"/>
        <color auto="1"/>
      </font>
    </ndxf>
  </rcc>
  <rcc rId="18911" sId="3" odxf="1" dxf="1">
    <nc r="W341">
      <v>0</v>
    </nc>
    <odxf>
      <font>
        <sz val="10"/>
        <color auto="1"/>
      </font>
    </odxf>
    <ndxf>
      <font>
        <sz val="10"/>
        <color auto="1"/>
      </font>
    </ndxf>
  </rcc>
  <rcc rId="18912" sId="3" odxf="1" dxf="1">
    <nc r="X341">
      <v>0</v>
    </nc>
    <odxf>
      <font>
        <sz val="10"/>
        <color auto="1"/>
      </font>
    </odxf>
    <ndxf>
      <font>
        <sz val="10"/>
        <color auto="1"/>
      </font>
    </ndxf>
  </rcc>
  <rcc rId="18913" sId="3" odxf="1" dxf="1">
    <nc r="Y341">
      <v>0</v>
    </nc>
    <odxf>
      <font>
        <sz val="10"/>
        <color auto="1"/>
      </font>
    </odxf>
    <ndxf>
      <font>
        <sz val="10"/>
        <color auto="1"/>
      </font>
    </ndxf>
  </rcc>
  <rcc rId="18914" sId="3" odxf="1" dxf="1">
    <nc r="Z341">
      <v>0</v>
    </nc>
    <odxf>
      <font>
        <sz val="10"/>
        <color auto="1"/>
      </font>
    </odxf>
    <ndxf>
      <font>
        <sz val="10"/>
        <color auto="1"/>
      </font>
    </ndxf>
  </rcc>
  <rcc rId="18915" sId="3" odxf="1" dxf="1">
    <nc r="AA341">
      <v>0</v>
    </nc>
    <odxf>
      <font>
        <sz val="10"/>
        <color auto="1"/>
      </font>
    </odxf>
    <ndxf>
      <font>
        <sz val="10"/>
        <color auto="1"/>
      </font>
    </ndxf>
  </rcc>
  <rcc rId="18916" sId="3" odxf="1" dxf="1">
    <nc r="AB341">
      <v>0</v>
    </nc>
    <odxf>
      <font>
        <sz val="10"/>
        <color auto="1"/>
      </font>
    </odxf>
    <ndxf>
      <font>
        <sz val="10"/>
        <color auto="1"/>
      </font>
    </ndxf>
  </rcc>
  <rcc rId="18917" sId="3" odxf="1" dxf="1">
    <nc r="AC341">
      <v>0.7</v>
    </nc>
    <odxf>
      <font>
        <sz val="10"/>
        <color auto="1"/>
      </font>
    </odxf>
    <ndxf>
      <font>
        <sz val="10"/>
        <color auto="1"/>
      </font>
    </ndxf>
  </rcc>
  <rcc rId="18918" sId="3" odxf="1" dxf="1">
    <nc r="AD341">
      <v>-1.4</v>
    </nc>
    <odxf>
      <font>
        <sz val="10"/>
        <color auto="1"/>
      </font>
    </odxf>
    <ndxf>
      <font>
        <sz val="10"/>
        <color auto="1"/>
      </font>
    </ndxf>
  </rcc>
  <rcc rId="18919" sId="3" odxf="1" dxf="1">
    <nc r="AE341">
      <v>3.3</v>
    </nc>
    <odxf>
      <font>
        <sz val="10"/>
        <color auto="1"/>
      </font>
    </odxf>
    <ndxf>
      <font>
        <sz val="10"/>
        <color auto="1"/>
      </font>
    </ndxf>
  </rcc>
  <rcc rId="18920" sId="3" odxf="1" dxf="1">
    <nc r="AF341">
      <v>0.5</v>
    </nc>
    <odxf>
      <font>
        <sz val="10"/>
        <color auto="1"/>
      </font>
    </odxf>
    <ndxf>
      <font>
        <sz val="10"/>
        <color auto="1"/>
      </font>
    </ndxf>
  </rcc>
  <rcc rId="18921" sId="3" odxf="1" dxf="1">
    <nc r="AG341">
      <v>1.2</v>
    </nc>
    <odxf>
      <font>
        <sz val="10"/>
        <color auto="1"/>
      </font>
    </odxf>
    <ndxf>
      <font>
        <sz val="10"/>
        <color auto="1"/>
      </font>
    </ndxf>
  </rcc>
  <rcc rId="18922" sId="3" odxf="1" dxf="1">
    <nc r="AH341">
      <v>2.4</v>
    </nc>
    <odxf>
      <font>
        <sz val="10"/>
        <color auto="1"/>
      </font>
    </odxf>
    <ndxf>
      <font>
        <sz val="10"/>
        <color auto="1"/>
      </font>
    </ndxf>
  </rcc>
  <rcc rId="18923" sId="3" odxf="1" dxf="1">
    <nc r="AI341">
      <v>3.9</v>
    </nc>
    <odxf>
      <font>
        <sz val="10"/>
        <color auto="1"/>
      </font>
    </odxf>
    <ndxf>
      <font>
        <sz val="10"/>
        <color auto="1"/>
      </font>
    </ndxf>
  </rcc>
  <rcc rId="18924" sId="3" odxf="1" dxf="1">
    <nc r="AJ341">
      <v>2.5</v>
    </nc>
    <odxf>
      <font>
        <sz val="10"/>
        <color auto="1"/>
      </font>
    </odxf>
    <ndxf>
      <font>
        <sz val="10"/>
        <color auto="1"/>
      </font>
    </ndxf>
  </rcc>
  <rcc rId="18925" sId="3" odxf="1" dxf="1">
    <nc r="AK341">
      <v>1.7</v>
    </nc>
    <odxf>
      <font>
        <sz val="10"/>
        <color auto="1"/>
      </font>
    </odxf>
    <ndxf>
      <font>
        <sz val="10"/>
        <color auto="1"/>
      </font>
    </ndxf>
  </rcc>
  <rcc rId="18926" sId="3" odxf="1" dxf="1">
    <nc r="AL341">
      <v>2</v>
    </nc>
    <odxf>
      <font>
        <sz val="10"/>
        <color auto="1"/>
      </font>
    </odxf>
    <ndxf>
      <font>
        <sz val="10"/>
        <color auto="1"/>
      </font>
    </ndxf>
  </rcc>
  <rcc rId="18927" sId="3" odxf="1" dxf="1">
    <nc r="AM341">
      <v>0.5</v>
    </nc>
    <odxf>
      <font>
        <sz val="10"/>
        <color auto="1"/>
      </font>
    </odxf>
    <ndxf>
      <font>
        <sz val="10"/>
        <color auto="1"/>
      </font>
    </ndxf>
  </rcc>
  <rcc rId="18928" sId="3" odxf="1" dxf="1">
    <nc r="AN341">
      <v>0.4</v>
    </nc>
    <odxf>
      <font>
        <sz val="10"/>
        <color auto="1"/>
      </font>
    </odxf>
    <ndxf>
      <font>
        <sz val="10"/>
        <color auto="1"/>
      </font>
    </ndxf>
  </rcc>
  <rcc rId="18929" sId="3" odxf="1" dxf="1">
    <nc r="AO341">
      <v>0.2</v>
    </nc>
    <odxf>
      <font>
        <sz val="10"/>
        <color auto="1"/>
      </font>
    </odxf>
    <ndxf>
      <font>
        <sz val="10"/>
        <color auto="1"/>
      </font>
    </ndxf>
  </rcc>
  <rcc rId="18930" sId="3" odxf="1" dxf="1">
    <nc r="AP341">
      <v>0.5</v>
    </nc>
    <odxf>
      <font>
        <sz val="10"/>
        <color auto="1"/>
      </font>
    </odxf>
    <ndxf>
      <font>
        <sz val="10"/>
        <color auto="1"/>
      </font>
    </ndxf>
  </rcc>
  <rcc rId="18931" sId="3" odxf="1" dxf="1">
    <nc r="AQ341">
      <v>0.3</v>
    </nc>
    <odxf>
      <font>
        <sz val="10"/>
        <color auto="1"/>
      </font>
    </odxf>
    <ndxf>
      <font>
        <sz val="10"/>
        <color auto="1"/>
      </font>
    </ndxf>
  </rcc>
  <rcc rId="18932" sId="3" odxf="1" dxf="1">
    <nc r="AR341">
      <v>0.1</v>
    </nc>
    <odxf>
      <font>
        <sz val="10"/>
        <color auto="1"/>
      </font>
    </odxf>
    <ndxf>
      <font>
        <sz val="10"/>
        <color auto="1"/>
      </font>
    </ndxf>
  </rcc>
  <rcc rId="18933" sId="3" odxf="1" dxf="1">
    <nc r="AS341">
      <v>1.9</v>
    </nc>
    <odxf>
      <font>
        <sz val="10"/>
        <color auto="1"/>
      </font>
    </odxf>
    <ndxf>
      <font>
        <sz val="10"/>
        <color auto="1"/>
      </font>
    </ndxf>
  </rcc>
  <rcc rId="18934" sId="3" odxf="1" dxf="1">
    <nc r="AT341">
      <v>1.7</v>
    </nc>
    <odxf>
      <font>
        <sz val="10"/>
        <color auto="1"/>
      </font>
    </odxf>
    <ndxf>
      <font>
        <sz val="10"/>
        <color auto="1"/>
      </font>
    </ndxf>
  </rcc>
  <rcc rId="18935" sId="3" odxf="1" dxf="1">
    <nc r="AU341">
      <v>1.2</v>
    </nc>
    <odxf>
      <font>
        <sz val="10"/>
        <color auto="1"/>
      </font>
    </odxf>
    <ndxf>
      <font>
        <sz val="10"/>
        <color auto="1"/>
      </font>
    </ndxf>
  </rcc>
  <rcc rId="18936" sId="3" odxf="1" dxf="1">
    <nc r="AV341">
      <v>1.4</v>
    </nc>
    <odxf>
      <font>
        <sz val="10"/>
        <color auto="1"/>
      </font>
    </odxf>
    <ndxf>
      <font>
        <sz val="10"/>
        <color auto="1"/>
      </font>
    </ndxf>
  </rcc>
  <rcc rId="18937" sId="3" odxf="1" dxf="1">
    <nc r="AW341">
      <v>2</v>
    </nc>
    <odxf>
      <font>
        <sz val="10"/>
        <color auto="1"/>
      </font>
    </odxf>
    <ndxf>
      <font>
        <sz val="10"/>
        <color auto="1"/>
      </font>
    </ndxf>
  </rcc>
  <rcc rId="18938" sId="3" odxf="1" dxf="1">
    <nc r="AX341">
      <v>1.5</v>
    </nc>
    <odxf>
      <font>
        <sz val="10"/>
        <color auto="1"/>
      </font>
    </odxf>
    <ndxf>
      <font>
        <sz val="10"/>
        <color auto="1"/>
      </font>
    </ndxf>
  </rcc>
  <rcc rId="18939" sId="3" odxf="1" dxf="1">
    <nc r="AY341">
      <v>1.8</v>
    </nc>
    <odxf>
      <font>
        <sz val="10"/>
        <color auto="1"/>
      </font>
    </odxf>
    <ndxf>
      <font>
        <sz val="10"/>
        <color auto="1"/>
      </font>
    </ndxf>
  </rcc>
  <rcc rId="18940" sId="3" odxf="1" dxf="1">
    <nc r="AZ341">
      <v>2.2000000000000002</v>
    </nc>
    <odxf>
      <font>
        <sz val="10"/>
        <color auto="1"/>
      </font>
    </odxf>
    <ndxf>
      <font>
        <sz val="10"/>
        <color auto="1"/>
      </font>
    </ndxf>
  </rcc>
  <rcc rId="18941" sId="3" odxf="1" dxf="1">
    <nc r="BA3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942" sId="3" odxf="1" dxf="1">
    <nc r="BB341">
      <v>1.9</v>
    </nc>
    <odxf>
      <font>
        <sz val="10"/>
        <color auto="1"/>
      </font>
    </odxf>
    <ndxf>
      <font>
        <sz val="10"/>
        <color auto="1"/>
      </font>
    </ndxf>
  </rcc>
  <rcc rId="18943" sId="3" odxf="1" dxf="1">
    <nc r="BC3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944" sId="3" odxf="1" dxf="1">
    <nc r="BD341">
      <v>2.4</v>
    </nc>
    <odxf>
      <font>
        <sz val="10"/>
        <color auto="1"/>
      </font>
    </odxf>
    <ndxf>
      <font>
        <sz val="10"/>
        <color auto="1"/>
      </font>
    </ndxf>
  </rcc>
  <rcc rId="18945" sId="3" odxf="1" dxf="1">
    <nc r="BE34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946" sId="3" odxf="1" dxf="1">
    <nc r="BF341">
      <v>5.2</v>
    </nc>
    <odxf>
      <font>
        <sz val="10"/>
        <color auto="1"/>
      </font>
    </odxf>
    <ndxf>
      <font>
        <sz val="10"/>
        <color auto="1"/>
      </font>
    </ndxf>
  </rcc>
  <rcc rId="18947" sId="3" odxf="1" dxf="1">
    <nc r="BG341">
      <v>24.9</v>
    </nc>
    <odxf>
      <font>
        <sz val="10"/>
        <color auto="1"/>
      </font>
    </odxf>
    <ndxf>
      <font>
        <sz val="10"/>
        <color auto="1"/>
      </font>
    </ndxf>
  </rcc>
  <rcc rId="18948" sId="3" odxf="1" dxf="1">
    <nc r="BH341">
      <v>0</v>
    </nc>
    <odxf>
      <font>
        <sz val="10"/>
        <color auto="1"/>
      </font>
    </odxf>
    <ndxf>
      <font>
        <sz val="10"/>
        <color auto="1"/>
      </font>
    </ndxf>
  </rcc>
  <rfmt sheetId="3" sqref="A341:XFD341" start="0" length="0">
    <dxf>
      <alignment vertical="center" wrapText="1"/>
    </dxf>
  </rfmt>
  <rfmt sheetId="3" sqref="A342" start="0" length="0">
    <dxf>
      <font>
        <sz val="10"/>
        <color auto="1"/>
      </font>
    </dxf>
  </rfmt>
  <rfmt sheetId="3" sqref="B342" start="0" length="0">
    <dxf>
      <font>
        <sz val="10"/>
        <color auto="1"/>
      </font>
    </dxf>
  </rfmt>
  <rfmt sheetId="3" sqref="C342" start="0" length="0">
    <dxf>
      <font>
        <sz val="10"/>
        <color auto="1"/>
      </font>
    </dxf>
  </rfmt>
  <rfmt sheetId="3" sqref="D342" start="0" length="0">
    <dxf>
      <font>
        <sz val="10"/>
        <color auto="1"/>
      </font>
    </dxf>
  </rfmt>
  <rcc rId="18949" sId="3" odxf="1" dxf="1">
    <oc r="E342" t="inlineStr">
      <is>
        <t>NMĐG PHÚ LẠC-GĐ2</t>
      </is>
    </oc>
    <nc r="E342" t="inlineStr">
      <is>
        <t>NMĐG PHÚ LẠC</t>
      </is>
    </nc>
    <odxf>
      <font>
        <sz val="10"/>
        <color auto="1"/>
      </font>
    </odxf>
    <ndxf>
      <font>
        <sz val="10"/>
        <color auto="1"/>
      </font>
    </ndxf>
  </rcc>
  <rfmt sheetId="3" sqref="F342" start="0" length="0">
    <dxf>
      <font>
        <sz val="10"/>
        <color auto="1"/>
      </font>
    </dxf>
  </rfmt>
  <rcc rId="18950" sId="3" odxf="1" dxf="1">
    <nc r="G34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8951" sId="3" odxf="1" dxf="1">
    <nc r="H342">
      <v>116.8</v>
    </nc>
    <odxf>
      <font>
        <sz val="10"/>
        <color auto="1"/>
      </font>
    </odxf>
    <ndxf>
      <font>
        <sz val="10"/>
        <color auto="1"/>
      </font>
    </ndxf>
  </rcc>
  <rfmt sheetId="3" sqref="I342" start="0" length="0">
    <dxf>
      <font>
        <sz val="10"/>
        <color auto="1"/>
      </font>
    </dxf>
  </rfmt>
  <rcc rId="18952" sId="3" odxf="1" dxf="1">
    <nc r="J342">
      <v>6.1</v>
    </nc>
    <odxf>
      <font>
        <sz val="10"/>
        <color auto="1"/>
      </font>
    </odxf>
    <ndxf>
      <font>
        <sz val="10"/>
        <color auto="1"/>
      </font>
    </ndxf>
  </rcc>
  <rcc rId="18953" sId="3" odxf="1" dxf="1">
    <nc r="K342">
      <v>6.1</v>
    </nc>
    <odxf>
      <font>
        <sz val="10"/>
        <color auto="1"/>
      </font>
    </odxf>
    <ndxf>
      <font>
        <sz val="10"/>
        <color auto="1"/>
      </font>
    </ndxf>
  </rcc>
  <rcc rId="18954" sId="3" odxf="1" dxf="1">
    <nc r="L342">
      <v>3.2</v>
    </nc>
    <odxf>
      <font>
        <sz val="10"/>
        <color auto="1"/>
      </font>
    </odxf>
    <ndxf>
      <font>
        <sz val="10"/>
        <color auto="1"/>
      </font>
    </ndxf>
  </rcc>
  <rcc rId="18955" sId="3" odxf="1" dxf="1">
    <nc r="M342">
      <v>2.7</v>
    </nc>
    <odxf>
      <font>
        <sz val="10"/>
        <color auto="1"/>
      </font>
    </odxf>
    <ndxf>
      <font>
        <sz val="10"/>
        <color auto="1"/>
      </font>
    </ndxf>
  </rcc>
  <rcc rId="18956" sId="3" odxf="1" dxf="1">
    <nc r="N342">
      <v>0</v>
    </nc>
    <odxf>
      <font>
        <sz val="10"/>
        <color auto="1"/>
      </font>
    </odxf>
    <ndxf>
      <font>
        <sz val="10"/>
        <color auto="1"/>
      </font>
    </ndxf>
  </rcc>
  <rcc rId="18957" sId="3" odxf="1" dxf="1">
    <nc r="O342">
      <v>0.4</v>
    </nc>
    <odxf>
      <font>
        <sz val="10"/>
        <color auto="1"/>
      </font>
    </odxf>
    <ndxf>
      <font>
        <sz val="10"/>
        <color auto="1"/>
      </font>
    </ndxf>
  </rcc>
  <rcc rId="18958" sId="3" odxf="1" dxf="1">
    <nc r="P342">
      <v>2.2000000000000002</v>
    </nc>
    <odxf>
      <font>
        <sz val="10"/>
        <color auto="1"/>
      </font>
    </odxf>
    <ndxf>
      <font>
        <sz val="10"/>
        <color auto="1"/>
      </font>
    </ndxf>
  </rcc>
  <rcc rId="18959" sId="3" odxf="1" dxf="1">
    <nc r="Q342">
      <v>1.7</v>
    </nc>
    <odxf>
      <font>
        <sz val="10"/>
        <color auto="1"/>
      </font>
    </odxf>
    <ndxf>
      <font>
        <sz val="10"/>
        <color auto="1"/>
      </font>
    </ndxf>
  </rcc>
  <rcc rId="18960" sId="3" odxf="1" dxf="1">
    <nc r="R342">
      <v>0.1</v>
    </nc>
    <odxf>
      <font>
        <sz val="10"/>
        <color auto="1"/>
      </font>
    </odxf>
    <ndxf>
      <font>
        <sz val="10"/>
        <color auto="1"/>
      </font>
    </ndxf>
  </rcc>
  <rcc rId="18961" sId="3" odxf="1" dxf="1">
    <nc r="S342">
      <v>0.1</v>
    </nc>
    <odxf>
      <font>
        <sz val="10"/>
        <color auto="1"/>
      </font>
    </odxf>
    <ndxf>
      <font>
        <sz val="10"/>
        <color auto="1"/>
      </font>
    </ndxf>
  </rcc>
  <rcc rId="18962" sId="3" odxf="1" dxf="1">
    <nc r="T342">
      <v>0.1</v>
    </nc>
    <odxf>
      <font>
        <sz val="10"/>
        <color auto="1"/>
      </font>
    </odxf>
    <ndxf>
      <font>
        <sz val="10"/>
        <color auto="1"/>
      </font>
    </ndxf>
  </rcc>
  <rcc rId="18963" sId="3" odxf="1" dxf="1">
    <nc r="U342">
      <v>0.1</v>
    </nc>
    <odxf>
      <font>
        <sz val="10"/>
        <color auto="1"/>
      </font>
    </odxf>
    <ndxf>
      <font>
        <sz val="10"/>
        <color auto="1"/>
      </font>
    </ndxf>
  </rcc>
  <rcc rId="18964" sId="3" odxf="1" dxf="1">
    <nc r="V342">
      <v>0.1</v>
    </nc>
    <odxf>
      <font>
        <sz val="10"/>
        <color auto="1"/>
      </font>
    </odxf>
    <ndxf>
      <font>
        <sz val="10"/>
        <color auto="1"/>
      </font>
    </ndxf>
  </rcc>
  <rcc rId="18965" sId="3" odxf="1" dxf="1">
    <nc r="W342">
      <v>0.1</v>
    </nc>
    <odxf>
      <font>
        <sz val="10"/>
        <color auto="1"/>
      </font>
    </odxf>
    <ndxf>
      <font>
        <sz val="10"/>
        <color auto="1"/>
      </font>
    </ndxf>
  </rcc>
  <rcc rId="18966" sId="3" odxf="1" dxf="1">
    <nc r="X342">
      <v>0.1</v>
    </nc>
    <odxf>
      <font>
        <sz val="10"/>
        <color auto="1"/>
      </font>
    </odxf>
    <ndxf>
      <font>
        <sz val="10"/>
        <color auto="1"/>
      </font>
    </ndxf>
  </rcc>
  <rcc rId="18967" sId="3" odxf="1" dxf="1">
    <nc r="Y342">
      <v>0.1</v>
    </nc>
    <odxf>
      <font>
        <sz val="10"/>
        <color auto="1"/>
      </font>
    </odxf>
    <ndxf>
      <font>
        <sz val="10"/>
        <color auto="1"/>
      </font>
    </ndxf>
  </rcc>
  <rcc rId="18968" sId="3" odxf="1" dxf="1">
    <nc r="Z342">
      <v>0.1</v>
    </nc>
    <odxf>
      <font>
        <sz val="10"/>
        <color auto="1"/>
      </font>
    </odxf>
    <ndxf>
      <font>
        <sz val="10"/>
        <color auto="1"/>
      </font>
    </ndxf>
  </rcc>
  <rcc rId="18969" sId="3" odxf="1" dxf="1">
    <nc r="AA342">
      <v>0</v>
    </nc>
    <odxf>
      <font>
        <sz val="10"/>
        <color auto="1"/>
      </font>
    </odxf>
    <ndxf>
      <font>
        <sz val="10"/>
        <color auto="1"/>
      </font>
    </ndxf>
  </rcc>
  <rcc rId="18970" sId="3" odxf="1" dxf="1">
    <nc r="AB342">
      <v>2</v>
    </nc>
    <odxf>
      <font>
        <sz val="10"/>
        <color auto="1"/>
      </font>
    </odxf>
    <ndxf>
      <font>
        <sz val="10"/>
        <color auto="1"/>
      </font>
    </ndxf>
  </rcc>
  <rcc rId="18971" sId="3" odxf="1" dxf="1">
    <nc r="AC342">
      <v>3.3</v>
    </nc>
    <odxf>
      <font>
        <sz val="10"/>
        <color auto="1"/>
      </font>
    </odxf>
    <ndxf>
      <font>
        <sz val="10"/>
        <color auto="1"/>
      </font>
    </ndxf>
  </rcc>
  <rcc rId="18972" sId="3" odxf="1" dxf="1">
    <nc r="AD342">
      <v>3.6</v>
    </nc>
    <odxf>
      <font>
        <sz val="10"/>
        <color auto="1"/>
      </font>
    </odxf>
    <ndxf>
      <font>
        <sz val="10"/>
        <color auto="1"/>
      </font>
    </ndxf>
  </rcc>
  <rcc rId="18973" sId="3" odxf="1" dxf="1">
    <nc r="AE342">
      <v>4.2</v>
    </nc>
    <odxf>
      <font>
        <sz val="10"/>
        <color auto="1"/>
      </font>
    </odxf>
    <ndxf>
      <font>
        <sz val="10"/>
        <color auto="1"/>
      </font>
    </ndxf>
  </rcc>
  <rcc rId="18974" sId="3" odxf="1" dxf="1">
    <nc r="AF342">
      <v>5.3</v>
    </nc>
    <odxf>
      <font>
        <sz val="10"/>
        <color auto="1"/>
      </font>
    </odxf>
    <ndxf>
      <font>
        <sz val="10"/>
        <color auto="1"/>
      </font>
    </ndxf>
  </rcc>
  <rcc rId="18975" sId="3" odxf="1" dxf="1">
    <nc r="AG342">
      <v>5.7</v>
    </nc>
    <odxf>
      <font>
        <sz val="10"/>
        <color auto="1"/>
      </font>
    </odxf>
    <ndxf>
      <font>
        <sz val="10"/>
        <color auto="1"/>
      </font>
    </ndxf>
  </rcc>
  <rcc rId="18976" sId="3" odxf="1" dxf="1">
    <nc r="AH342">
      <v>5.3</v>
    </nc>
    <odxf>
      <font>
        <sz val="10"/>
        <color auto="1"/>
      </font>
    </odxf>
    <ndxf>
      <font>
        <sz val="10"/>
        <color auto="1"/>
      </font>
    </ndxf>
  </rcc>
  <rcc rId="18977" sId="3" odxf="1" dxf="1">
    <nc r="AI342">
      <v>4</v>
    </nc>
    <odxf>
      <font>
        <sz val="10"/>
        <color auto="1"/>
      </font>
    </odxf>
    <ndxf>
      <font>
        <sz val="10"/>
        <color auto="1"/>
      </font>
    </ndxf>
  </rcc>
  <rcc rId="18978" sId="3" odxf="1" dxf="1">
    <nc r="AJ342">
      <v>5.6</v>
    </nc>
    <odxf>
      <font>
        <sz val="10"/>
        <color auto="1"/>
      </font>
    </odxf>
    <ndxf>
      <font>
        <sz val="10"/>
        <color auto="1"/>
      </font>
    </ndxf>
  </rcc>
  <rcc rId="18979" sId="3" odxf="1" dxf="1">
    <nc r="AK342">
      <v>6</v>
    </nc>
    <odxf>
      <font>
        <sz val="10"/>
        <color auto="1"/>
      </font>
    </odxf>
    <ndxf>
      <font>
        <sz val="10"/>
        <color auto="1"/>
      </font>
    </ndxf>
  </rcc>
  <rcc rId="18980" sId="3" odxf="1" dxf="1">
    <nc r="AL342">
      <v>5.0999999999999996</v>
    </nc>
    <odxf>
      <font>
        <sz val="10"/>
        <color auto="1"/>
      </font>
    </odxf>
    <ndxf>
      <font>
        <sz val="10"/>
        <color auto="1"/>
      </font>
    </ndxf>
  </rcc>
  <rcc rId="18981" sId="3" odxf="1" dxf="1">
    <nc r="AM342">
      <v>3.9</v>
    </nc>
    <odxf>
      <font>
        <sz val="10"/>
        <color auto="1"/>
      </font>
    </odxf>
    <ndxf>
      <font>
        <sz val="10"/>
        <color auto="1"/>
      </font>
    </ndxf>
  </rcc>
  <rcc rId="18982" sId="3" odxf="1" dxf="1">
    <nc r="AN342">
      <v>7.3</v>
    </nc>
    <odxf>
      <font>
        <sz val="10"/>
        <color auto="1"/>
      </font>
    </odxf>
    <ndxf>
      <font>
        <sz val="10"/>
        <color auto="1"/>
      </font>
    </ndxf>
  </rcc>
  <rcc rId="18983" sId="3" odxf="1" dxf="1">
    <nc r="AO342">
      <v>7.9</v>
    </nc>
    <odxf>
      <font>
        <sz val="10"/>
        <color auto="1"/>
      </font>
    </odxf>
    <ndxf>
      <font>
        <sz val="10"/>
        <color auto="1"/>
      </font>
    </ndxf>
  </rcc>
  <rcc rId="18984" sId="3" odxf="1" dxf="1">
    <nc r="AP342">
      <v>9.5</v>
    </nc>
    <odxf>
      <font>
        <sz val="10"/>
        <color auto="1"/>
      </font>
    </odxf>
    <ndxf>
      <font>
        <sz val="10"/>
        <color auto="1"/>
      </font>
    </ndxf>
  </rcc>
  <rcc rId="18985" sId="3" odxf="1" dxf="1">
    <nc r="AQ342">
      <v>15.3</v>
    </nc>
    <odxf>
      <font>
        <sz val="10"/>
        <color auto="1"/>
      </font>
    </odxf>
    <ndxf>
      <font>
        <sz val="10"/>
        <color auto="1"/>
      </font>
    </ndxf>
  </rcc>
  <rcc rId="18986" sId="3" odxf="1" dxf="1">
    <nc r="AR342">
      <v>13.8</v>
    </nc>
    <odxf>
      <font>
        <sz val="10"/>
        <color auto="1"/>
      </font>
    </odxf>
    <ndxf>
      <font>
        <sz val="10"/>
        <color auto="1"/>
      </font>
    </ndxf>
  </rcc>
  <rcc rId="18987" sId="3" odxf="1" dxf="1">
    <nc r="AS342">
      <v>9.5</v>
    </nc>
    <odxf>
      <font>
        <sz val="10"/>
        <color auto="1"/>
      </font>
    </odxf>
    <ndxf>
      <font>
        <sz val="10"/>
        <color auto="1"/>
      </font>
    </ndxf>
  </rcc>
  <rcc rId="18988" sId="3" odxf="1" dxf="1">
    <nc r="AT342">
      <v>6.5</v>
    </nc>
    <odxf>
      <font>
        <sz val="10"/>
        <color auto="1"/>
      </font>
    </odxf>
    <ndxf>
      <font>
        <sz val="10"/>
        <color auto="1"/>
      </font>
    </ndxf>
  </rcc>
  <rcc rId="18989" sId="3" odxf="1" dxf="1">
    <nc r="AU342">
      <v>4.3</v>
    </nc>
    <odxf>
      <font>
        <sz val="10"/>
        <color auto="1"/>
      </font>
    </odxf>
    <ndxf>
      <font>
        <sz val="10"/>
        <color auto="1"/>
      </font>
    </ndxf>
  </rcc>
  <rcc rId="18990" sId="3" odxf="1" dxf="1">
    <nc r="AV342">
      <v>3.5</v>
    </nc>
    <odxf>
      <font>
        <sz val="10"/>
        <color auto="1"/>
      </font>
    </odxf>
    <ndxf>
      <font>
        <sz val="10"/>
        <color auto="1"/>
      </font>
    </ndxf>
  </rcc>
  <rcc rId="18991" sId="3" odxf="1" dxf="1">
    <nc r="AW342">
      <v>4.0999999999999996</v>
    </nc>
    <odxf>
      <font>
        <sz val="10"/>
        <color auto="1"/>
      </font>
    </odxf>
    <ndxf>
      <font>
        <sz val="10"/>
        <color auto="1"/>
      </font>
    </ndxf>
  </rcc>
  <rcc rId="18992" sId="3" odxf="1" dxf="1">
    <nc r="AX342">
      <v>2.6</v>
    </nc>
    <odxf>
      <font>
        <sz val="10"/>
        <color auto="1"/>
      </font>
    </odxf>
    <ndxf>
      <font>
        <sz val="10"/>
        <color auto="1"/>
      </font>
    </ndxf>
  </rcc>
  <rcc rId="18993" sId="3" odxf="1" dxf="1">
    <nc r="AY342">
      <v>3.5</v>
    </nc>
    <odxf>
      <font>
        <sz val="10"/>
        <color auto="1"/>
      </font>
    </odxf>
    <ndxf>
      <font>
        <sz val="10"/>
        <color auto="1"/>
      </font>
    </ndxf>
  </rcc>
  <rcc rId="18994" sId="3" odxf="1" dxf="1">
    <nc r="AZ342">
      <v>3.8</v>
    </nc>
    <odxf>
      <font>
        <sz val="10"/>
        <color auto="1"/>
      </font>
    </odxf>
    <ndxf>
      <font>
        <sz val="10"/>
        <color auto="1"/>
      </font>
    </ndxf>
  </rcc>
  <rcc rId="18995" sId="3" odxf="1" dxf="1">
    <nc r="BA3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996" sId="3" odxf="1" dxf="1">
    <nc r="BB342">
      <v>5.5</v>
    </nc>
    <odxf>
      <font>
        <sz val="10"/>
        <color auto="1"/>
      </font>
    </odxf>
    <ndxf>
      <font>
        <sz val="10"/>
        <color auto="1"/>
      </font>
    </ndxf>
  </rcc>
  <rcc rId="18997" sId="3" odxf="1" dxf="1">
    <nc r="BC3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8998" sId="3" odxf="1" dxf="1">
    <nc r="BD342">
      <v>3.7</v>
    </nc>
    <odxf>
      <font>
        <sz val="10"/>
        <color auto="1"/>
      </font>
    </odxf>
    <ndxf>
      <font>
        <sz val="10"/>
        <color auto="1"/>
      </font>
    </ndxf>
  </rcc>
  <rcc rId="18999" sId="3" odxf="1" dxf="1">
    <nc r="BE34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000" sId="3" odxf="1" dxf="1">
    <nc r="BF342">
      <v>4.9000000000000004</v>
    </nc>
    <odxf>
      <font>
        <sz val="10"/>
        <color auto="1"/>
      </font>
    </odxf>
    <ndxf>
      <font>
        <sz val="10"/>
        <color auto="1"/>
      </font>
    </ndxf>
  </rcc>
  <rcc rId="19001" sId="3" odxf="1" dxf="1">
    <nc r="BG342">
      <v>17.3</v>
    </nc>
    <odxf>
      <font>
        <sz val="10"/>
        <color auto="1"/>
      </font>
    </odxf>
    <ndxf>
      <font>
        <sz val="10"/>
        <color auto="1"/>
      </font>
    </ndxf>
  </rcc>
  <rcc rId="19002" sId="3" odxf="1" dxf="1">
    <nc r="BH342">
      <v>0</v>
    </nc>
    <odxf>
      <font>
        <sz val="10"/>
        <color auto="1"/>
      </font>
    </odxf>
    <ndxf>
      <font>
        <sz val="10"/>
        <color auto="1"/>
      </font>
    </ndxf>
  </rcc>
  <rfmt sheetId="3" sqref="A342:XFD342" start="0" length="0">
    <dxf>
      <alignment vertical="center" wrapText="1"/>
    </dxf>
  </rfmt>
  <rfmt sheetId="3" sqref="A343" start="0" length="0">
    <dxf>
      <font>
        <sz val="10"/>
        <color auto="1"/>
      </font>
    </dxf>
  </rfmt>
  <rfmt sheetId="3" sqref="B343" start="0" length="0">
    <dxf>
      <font>
        <sz val="10"/>
        <color auto="1"/>
      </font>
    </dxf>
  </rfmt>
  <rfmt sheetId="3" sqref="C343" start="0" length="0">
    <dxf>
      <font>
        <sz val="10"/>
        <color auto="1"/>
      </font>
    </dxf>
  </rfmt>
  <rfmt sheetId="3" sqref="D343" start="0" length="0">
    <dxf>
      <font>
        <sz val="10"/>
        <color auto="1"/>
      </font>
    </dxf>
  </rfmt>
  <rcc rId="19003" sId="3" odxf="1" dxf="1">
    <oc r="E343" t="inlineStr">
      <is>
        <t>NMĐG PHÚ LẠC-GĐ2</t>
      </is>
    </oc>
    <nc r="E343" t="inlineStr">
      <is>
        <t>NMĐG PHÚ LẠC</t>
      </is>
    </nc>
    <odxf>
      <font>
        <sz val="10"/>
        <color auto="1"/>
      </font>
    </odxf>
    <ndxf>
      <font>
        <sz val="10"/>
        <color auto="1"/>
      </font>
    </ndxf>
  </rcc>
  <rfmt sheetId="3" sqref="F343" start="0" length="0">
    <dxf>
      <font>
        <sz val="10"/>
        <color auto="1"/>
      </font>
    </dxf>
  </rfmt>
  <rcc rId="19004" sId="3" odxf="1" dxf="1">
    <nc r="G34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005" sId="3" odxf="1" dxf="1">
    <nc r="H343">
      <v>116.8</v>
    </nc>
    <odxf>
      <font>
        <sz val="10"/>
        <color auto="1"/>
      </font>
    </odxf>
    <ndxf>
      <font>
        <sz val="10"/>
        <color auto="1"/>
      </font>
    </ndxf>
  </rcc>
  <rfmt sheetId="3" sqref="I343" start="0" length="0">
    <dxf>
      <font>
        <sz val="10"/>
        <color auto="1"/>
      </font>
    </dxf>
  </rfmt>
  <rcc rId="19006" sId="3" odxf="1" dxf="1">
    <nc r="J343">
      <v>-2.7</v>
    </nc>
    <odxf>
      <font>
        <sz val="10"/>
        <color auto="1"/>
      </font>
    </odxf>
    <ndxf>
      <font>
        <sz val="10"/>
        <color auto="1"/>
      </font>
    </ndxf>
  </rcc>
  <rcc rId="19007" sId="3" odxf="1" dxf="1">
    <nc r="K343">
      <v>-2.7</v>
    </nc>
    <odxf>
      <font>
        <sz val="10"/>
        <color auto="1"/>
      </font>
    </odxf>
    <ndxf>
      <font>
        <sz val="10"/>
        <color auto="1"/>
      </font>
    </ndxf>
  </rcc>
  <rcc rId="19008" sId="3" odxf="1" dxf="1">
    <nc r="L343">
      <v>-1.6</v>
    </nc>
    <odxf>
      <font>
        <sz val="10"/>
        <color auto="1"/>
      </font>
    </odxf>
    <ndxf>
      <font>
        <sz val="10"/>
        <color auto="1"/>
      </font>
    </ndxf>
  </rcc>
  <rcc rId="19009" sId="3" odxf="1" dxf="1">
    <nc r="M343">
      <v>-1.3</v>
    </nc>
    <odxf>
      <font>
        <sz val="10"/>
        <color auto="1"/>
      </font>
    </odxf>
    <ndxf>
      <font>
        <sz val="10"/>
        <color auto="1"/>
      </font>
    </ndxf>
  </rcc>
  <rcc rId="19010" sId="3" odxf="1" dxf="1">
    <nc r="N343">
      <v>-4.4000000000000004</v>
    </nc>
    <odxf>
      <font>
        <sz val="10"/>
        <color auto="1"/>
      </font>
    </odxf>
    <ndxf>
      <font>
        <sz val="10"/>
        <color auto="1"/>
      </font>
    </ndxf>
  </rcc>
  <rcc rId="19011" sId="3" odxf="1" dxf="1">
    <nc r="O343">
      <v>-2.6</v>
    </nc>
    <odxf>
      <font>
        <sz val="10"/>
        <color auto="1"/>
      </font>
    </odxf>
    <ndxf>
      <font>
        <sz val="10"/>
        <color auto="1"/>
      </font>
    </ndxf>
  </rcc>
  <rcc rId="19012" sId="3" odxf="1" dxf="1">
    <nc r="P343">
      <v>-1</v>
    </nc>
    <odxf>
      <font>
        <sz val="10"/>
        <color auto="1"/>
      </font>
    </odxf>
    <ndxf>
      <font>
        <sz val="10"/>
        <color auto="1"/>
      </font>
    </ndxf>
  </rcc>
  <rcc rId="19013" sId="3" odxf="1" dxf="1">
    <nc r="Q343">
      <v>-0.8</v>
    </nc>
    <odxf>
      <font>
        <sz val="10"/>
        <color auto="1"/>
      </font>
    </odxf>
    <ndxf>
      <font>
        <sz val="10"/>
        <color auto="1"/>
      </font>
    </ndxf>
  </rcc>
  <rcc rId="19014" sId="3" odxf="1" dxf="1">
    <nc r="R343">
      <v>-3.6</v>
    </nc>
    <odxf>
      <font>
        <sz val="10"/>
        <color auto="1"/>
      </font>
    </odxf>
    <ndxf>
      <font>
        <sz val="10"/>
        <color auto="1"/>
      </font>
    </ndxf>
  </rcc>
  <rcc rId="19015" sId="3" odxf="1" dxf="1">
    <nc r="S343">
      <v>-4.4000000000000004</v>
    </nc>
    <odxf>
      <font>
        <sz val="10"/>
        <color auto="1"/>
      </font>
    </odxf>
    <ndxf>
      <font>
        <sz val="10"/>
        <color auto="1"/>
      </font>
    </ndxf>
  </rcc>
  <rcc rId="19016" sId="3" odxf="1" dxf="1">
    <nc r="T343">
      <v>-4.3</v>
    </nc>
    <odxf>
      <font>
        <sz val="10"/>
        <color auto="1"/>
      </font>
    </odxf>
    <ndxf>
      <font>
        <sz val="10"/>
        <color auto="1"/>
      </font>
    </ndxf>
  </rcc>
  <rcc rId="19017" sId="3" odxf="1" dxf="1">
    <nc r="U343">
      <v>-4.5999999999999996</v>
    </nc>
    <odxf>
      <font>
        <sz val="10"/>
        <color auto="1"/>
      </font>
    </odxf>
    <ndxf>
      <font>
        <sz val="10"/>
        <color auto="1"/>
      </font>
    </ndxf>
  </rcc>
  <rcc rId="19018" sId="3" odxf="1" dxf="1">
    <nc r="V343">
      <v>-4.5999999999999996</v>
    </nc>
    <odxf>
      <font>
        <sz val="10"/>
        <color auto="1"/>
      </font>
    </odxf>
    <ndxf>
      <font>
        <sz val="10"/>
        <color auto="1"/>
      </font>
    </ndxf>
  </rcc>
  <rcc rId="19019" sId="3" odxf="1" dxf="1">
    <nc r="W343">
      <v>-4.4000000000000004</v>
    </nc>
    <odxf>
      <font>
        <sz val="10"/>
        <color auto="1"/>
      </font>
    </odxf>
    <ndxf>
      <font>
        <sz val="10"/>
        <color auto="1"/>
      </font>
    </ndxf>
  </rcc>
  <rcc rId="19020" sId="3" odxf="1" dxf="1">
    <nc r="X343">
      <v>-4.5999999999999996</v>
    </nc>
    <odxf>
      <font>
        <sz val="10"/>
        <color auto="1"/>
      </font>
    </odxf>
    <ndxf>
      <font>
        <sz val="10"/>
        <color auto="1"/>
      </font>
    </ndxf>
  </rcc>
  <rcc rId="19021" sId="3" odxf="1" dxf="1">
    <nc r="Y343">
      <v>-4.5</v>
    </nc>
    <odxf>
      <font>
        <sz val="10"/>
        <color auto="1"/>
      </font>
    </odxf>
    <ndxf>
      <font>
        <sz val="10"/>
        <color auto="1"/>
      </font>
    </ndxf>
  </rcc>
  <rcc rId="19022" sId="3" odxf="1" dxf="1">
    <nc r="Z343">
      <v>-4.3</v>
    </nc>
    <odxf>
      <font>
        <sz val="10"/>
        <color auto="1"/>
      </font>
    </odxf>
    <ndxf>
      <font>
        <sz val="10"/>
        <color auto="1"/>
      </font>
    </ndxf>
  </rcc>
  <rcc rId="19023" sId="3" odxf="1" dxf="1">
    <nc r="AA343">
      <v>-4.2</v>
    </nc>
    <odxf>
      <font>
        <sz val="10"/>
        <color auto="1"/>
      </font>
    </odxf>
    <ndxf>
      <font>
        <sz val="10"/>
        <color auto="1"/>
      </font>
    </ndxf>
  </rcc>
  <rcc rId="19024" sId="3" odxf="1" dxf="1">
    <nc r="AB343">
      <v>-0.9</v>
    </nc>
    <odxf>
      <font>
        <sz val="10"/>
        <color auto="1"/>
      </font>
    </odxf>
    <ndxf>
      <font>
        <sz val="10"/>
        <color auto="1"/>
      </font>
    </ndxf>
  </rcc>
  <rcc rId="19025" sId="3" odxf="1" dxf="1">
    <nc r="AC343">
      <v>-1.5</v>
    </nc>
    <odxf>
      <font>
        <sz val="10"/>
        <color auto="1"/>
      </font>
    </odxf>
    <ndxf>
      <font>
        <sz val="10"/>
        <color auto="1"/>
      </font>
    </ndxf>
  </rcc>
  <rcc rId="19026" sId="3" odxf="1" dxf="1">
    <nc r="AD343">
      <v>-1.7</v>
    </nc>
    <odxf>
      <font>
        <sz val="10"/>
        <color auto="1"/>
      </font>
    </odxf>
    <ndxf>
      <font>
        <sz val="10"/>
        <color auto="1"/>
      </font>
    </ndxf>
  </rcc>
  <rcc rId="19027" sId="3" odxf="1" dxf="1">
    <nc r="AE343">
      <v>-1.8</v>
    </nc>
    <odxf>
      <font>
        <sz val="10"/>
        <color auto="1"/>
      </font>
    </odxf>
    <ndxf>
      <font>
        <sz val="10"/>
        <color auto="1"/>
      </font>
    </ndxf>
  </rcc>
  <rcc rId="19028" sId="3" odxf="1" dxf="1">
    <nc r="AF343">
      <v>-1.5</v>
    </nc>
    <odxf>
      <font>
        <sz val="10"/>
        <color auto="1"/>
      </font>
    </odxf>
    <ndxf>
      <font>
        <sz val="10"/>
        <color auto="1"/>
      </font>
    </ndxf>
  </rcc>
  <rcc rId="19029" sId="3" odxf="1" dxf="1">
    <nc r="AG343">
      <v>-1.5</v>
    </nc>
    <odxf>
      <font>
        <sz val="10"/>
        <color auto="1"/>
      </font>
    </odxf>
    <ndxf>
      <font>
        <sz val="10"/>
        <color auto="1"/>
      </font>
    </ndxf>
  </rcc>
  <rcc rId="19030" sId="3" odxf="1" dxf="1">
    <nc r="AH343">
      <v>-2.2999999999999998</v>
    </nc>
    <odxf>
      <font>
        <sz val="10"/>
        <color auto="1"/>
      </font>
    </odxf>
    <ndxf>
      <font>
        <sz val="10"/>
        <color auto="1"/>
      </font>
    </ndxf>
  </rcc>
  <rcc rId="19031" sId="3" odxf="1" dxf="1">
    <nc r="AI343">
      <v>-2</v>
    </nc>
    <odxf>
      <font>
        <sz val="10"/>
        <color auto="1"/>
      </font>
    </odxf>
    <ndxf>
      <font>
        <sz val="10"/>
        <color auto="1"/>
      </font>
    </ndxf>
  </rcc>
  <rcc rId="19032" sId="3" odxf="1" dxf="1">
    <nc r="AJ343">
      <v>-2.6</v>
    </nc>
    <odxf>
      <font>
        <sz val="10"/>
        <color auto="1"/>
      </font>
    </odxf>
    <ndxf>
      <font>
        <sz val="10"/>
        <color auto="1"/>
      </font>
    </ndxf>
  </rcc>
  <rcc rId="19033" sId="3" odxf="1" dxf="1">
    <nc r="AK343">
      <v>-2.9</v>
    </nc>
    <odxf>
      <font>
        <sz val="10"/>
        <color auto="1"/>
      </font>
    </odxf>
    <ndxf>
      <font>
        <sz val="10"/>
        <color auto="1"/>
      </font>
    </ndxf>
  </rcc>
  <rcc rId="19034" sId="3" odxf="1" dxf="1">
    <nc r="AL343">
      <v>-2.4</v>
    </nc>
    <odxf>
      <font>
        <sz val="10"/>
        <color auto="1"/>
      </font>
    </odxf>
    <ndxf>
      <font>
        <sz val="10"/>
        <color auto="1"/>
      </font>
    </ndxf>
  </rcc>
  <rcc rId="19035" sId="3" odxf="1" dxf="1">
    <nc r="AM343">
      <v>-1.9</v>
    </nc>
    <odxf>
      <font>
        <sz val="10"/>
        <color auto="1"/>
      </font>
    </odxf>
    <ndxf>
      <font>
        <sz val="10"/>
        <color auto="1"/>
      </font>
    </ndxf>
  </rcc>
  <rcc rId="19036" sId="3" odxf="1" dxf="1">
    <nc r="AN343">
      <v>-2.1</v>
    </nc>
    <odxf>
      <font>
        <sz val="10"/>
        <color auto="1"/>
      </font>
    </odxf>
    <ndxf>
      <font>
        <sz val="10"/>
        <color auto="1"/>
      </font>
    </ndxf>
  </rcc>
  <rcc rId="19037" sId="3" odxf="1" dxf="1">
    <nc r="AO343">
      <v>-1.3</v>
    </nc>
    <odxf>
      <font>
        <sz val="10"/>
        <color auto="1"/>
      </font>
    </odxf>
    <ndxf>
      <font>
        <sz val="10"/>
        <color auto="1"/>
      </font>
    </ndxf>
  </rcc>
  <rcc rId="19038" sId="3" odxf="1" dxf="1">
    <nc r="AP343">
      <v>-1.3</v>
    </nc>
    <odxf>
      <font>
        <sz val="10"/>
        <color auto="1"/>
      </font>
    </odxf>
    <ndxf>
      <font>
        <sz val="10"/>
        <color auto="1"/>
      </font>
    </ndxf>
  </rcc>
  <rcc rId="19039" sId="3" odxf="1" dxf="1">
    <nc r="AQ343">
      <v>-1.3</v>
    </nc>
    <odxf>
      <font>
        <sz val="10"/>
        <color auto="1"/>
      </font>
    </odxf>
    <ndxf>
      <font>
        <sz val="10"/>
        <color auto="1"/>
      </font>
    </ndxf>
  </rcc>
  <rcc rId="19040" sId="3" odxf="1" dxf="1">
    <nc r="AR343">
      <v>-1.3</v>
    </nc>
    <odxf>
      <font>
        <sz val="10"/>
        <color auto="1"/>
      </font>
    </odxf>
    <ndxf>
      <font>
        <sz val="10"/>
        <color auto="1"/>
      </font>
    </ndxf>
  </rcc>
  <rcc rId="19041" sId="3" odxf="1" dxf="1">
    <nc r="AS343">
      <v>-1.3</v>
    </nc>
    <odxf>
      <font>
        <sz val="10"/>
        <color auto="1"/>
      </font>
    </odxf>
    <ndxf>
      <font>
        <sz val="10"/>
        <color auto="1"/>
      </font>
    </ndxf>
  </rcc>
  <rcc rId="19042" sId="3" odxf="1" dxf="1">
    <nc r="AT343">
      <v>-1.3</v>
    </nc>
    <odxf>
      <font>
        <sz val="10"/>
        <color auto="1"/>
      </font>
    </odxf>
    <ndxf>
      <font>
        <sz val="10"/>
        <color auto="1"/>
      </font>
    </ndxf>
  </rcc>
  <rcc rId="19043" sId="3" odxf="1" dxf="1">
    <nc r="AU343">
      <v>-1.3</v>
    </nc>
    <odxf>
      <font>
        <sz val="10"/>
        <color auto="1"/>
      </font>
    </odxf>
    <ndxf>
      <font>
        <sz val="10"/>
        <color auto="1"/>
      </font>
    </ndxf>
  </rcc>
  <rcc rId="19044" sId="3" odxf="1" dxf="1">
    <nc r="AV343">
      <v>-1.4</v>
    </nc>
    <odxf>
      <font>
        <sz val="10"/>
        <color auto="1"/>
      </font>
    </odxf>
    <ndxf>
      <font>
        <sz val="10"/>
        <color auto="1"/>
      </font>
    </ndxf>
  </rcc>
  <rcc rId="19045" sId="3" odxf="1" dxf="1">
    <nc r="AW343">
      <v>-1.3</v>
    </nc>
    <odxf>
      <font>
        <sz val="10"/>
        <color auto="1"/>
      </font>
    </odxf>
    <ndxf>
      <font>
        <sz val="10"/>
        <color auto="1"/>
      </font>
    </ndxf>
  </rcc>
  <rcc rId="19046" sId="3" odxf="1" dxf="1">
    <nc r="AX343">
      <v>-1.2</v>
    </nc>
    <odxf>
      <font>
        <sz val="10"/>
        <color auto="1"/>
      </font>
    </odxf>
    <ndxf>
      <font>
        <sz val="10"/>
        <color auto="1"/>
      </font>
    </ndxf>
  </rcc>
  <rcc rId="19047" sId="3" odxf="1" dxf="1">
    <nc r="AY343">
      <v>-1.5</v>
    </nc>
    <odxf>
      <font>
        <sz val="10"/>
        <color auto="1"/>
      </font>
    </odxf>
    <ndxf>
      <font>
        <sz val="10"/>
        <color auto="1"/>
      </font>
    </ndxf>
  </rcc>
  <rcc rId="19048" sId="3" odxf="1" dxf="1">
    <nc r="AZ343">
      <v>-1.8</v>
    </nc>
    <odxf>
      <font>
        <sz val="10"/>
        <color auto="1"/>
      </font>
    </odxf>
    <ndxf>
      <font>
        <sz val="10"/>
        <color auto="1"/>
      </font>
    </ndxf>
  </rcc>
  <rcc rId="19049" sId="3" odxf="1" dxf="1">
    <nc r="BA3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050" sId="3" odxf="1" dxf="1">
    <nc r="BB343">
      <v>-2.2999999999999998</v>
    </nc>
    <odxf>
      <font>
        <sz val="10"/>
        <color auto="1"/>
      </font>
    </odxf>
    <ndxf>
      <font>
        <sz val="10"/>
        <color auto="1"/>
      </font>
    </ndxf>
  </rcc>
  <rcc rId="19051" sId="3" odxf="1" dxf="1">
    <nc r="BC3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052" sId="3" odxf="1" dxf="1">
    <nc r="BD343">
      <v>-1.7</v>
    </nc>
    <odxf>
      <font>
        <sz val="10"/>
        <color auto="1"/>
      </font>
    </odxf>
    <ndxf>
      <font>
        <sz val="10"/>
        <color auto="1"/>
      </font>
    </ndxf>
  </rcc>
  <rcc rId="19053" sId="3" odxf="1" dxf="1">
    <nc r="BE34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054" sId="3" odxf="1" dxf="1">
    <nc r="BF343">
      <v>4.9000000000000004</v>
    </nc>
    <odxf>
      <font>
        <sz val="10"/>
        <color auto="1"/>
      </font>
    </odxf>
    <ndxf>
      <font>
        <sz val="10"/>
        <color auto="1"/>
      </font>
    </ndxf>
  </rcc>
  <rcc rId="19055" sId="3" odxf="1" dxf="1">
    <nc r="BG343">
      <v>17.3</v>
    </nc>
    <odxf>
      <font>
        <sz val="10"/>
        <color auto="1"/>
      </font>
    </odxf>
    <ndxf>
      <font>
        <sz val="10"/>
        <color auto="1"/>
      </font>
    </ndxf>
  </rcc>
  <rcc rId="19056" sId="3" odxf="1" dxf="1">
    <nc r="BH343">
      <v>0</v>
    </nc>
    <odxf>
      <font>
        <sz val="10"/>
        <color auto="1"/>
      </font>
    </odxf>
    <ndxf>
      <font>
        <sz val="10"/>
        <color auto="1"/>
      </font>
    </ndxf>
  </rcc>
  <rfmt sheetId="3" sqref="A343:XFD343" start="0" length="0">
    <dxf>
      <alignment vertical="center" wrapText="1"/>
    </dxf>
  </rfmt>
  <rfmt sheetId="3" sqref="A344" start="0" length="0">
    <dxf>
      <font>
        <sz val="10"/>
        <color auto="1"/>
      </font>
    </dxf>
  </rfmt>
  <rcc rId="19057" sId="3" odxf="1" dxf="1">
    <oc r="B344" t="inlineStr">
      <is>
        <t>Sóc Trăng</t>
      </is>
    </oc>
    <nc r="B344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44" start="0" length="0">
    <dxf>
      <font>
        <sz val="10"/>
        <color auto="1"/>
      </font>
    </dxf>
  </rfmt>
  <rfmt sheetId="3" sqref="D344" start="0" length="0">
    <dxf>
      <font>
        <sz val="10"/>
        <color auto="1"/>
      </font>
    </dxf>
  </rfmt>
  <rcc rId="19058" sId="3" odxf="1" dxf="1">
    <oc r="E344" t="inlineStr">
      <is>
        <t>NMĐG QUỐC VINH SÓC TRĂNG</t>
      </is>
    </oc>
    <nc r="E344" t="inlineStr">
      <is>
        <t>NMĐG PHÚ LẠC-GĐ2</t>
      </is>
    </nc>
    <odxf>
      <font>
        <sz val="10"/>
        <color auto="1"/>
      </font>
    </odxf>
    <ndxf>
      <font>
        <sz val="10"/>
        <color auto="1"/>
      </font>
    </ndxf>
  </rcc>
  <rfmt sheetId="3" sqref="F344" start="0" length="0">
    <dxf>
      <font>
        <sz val="10"/>
        <color auto="1"/>
      </font>
    </dxf>
  </rfmt>
  <rcc rId="19059" sId="3" odxf="1" dxf="1">
    <nc r="G34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060" sId="3" odxf="1" dxf="1">
    <nc r="H344">
      <v>104.9</v>
    </nc>
    <odxf>
      <font>
        <sz val="10"/>
        <color auto="1"/>
      </font>
    </odxf>
    <ndxf>
      <font>
        <sz val="10"/>
        <color auto="1"/>
      </font>
    </ndxf>
  </rcc>
  <rfmt sheetId="3" sqref="I344" start="0" length="0">
    <dxf>
      <font>
        <sz val="10"/>
        <color auto="1"/>
      </font>
    </dxf>
  </rfmt>
  <rcc rId="19061" sId="3" odxf="1" dxf="1">
    <nc r="J344">
      <v>8</v>
    </nc>
    <odxf>
      <font>
        <sz val="10"/>
        <color auto="1"/>
      </font>
    </odxf>
    <ndxf>
      <font>
        <sz val="10"/>
        <color auto="1"/>
      </font>
    </ndxf>
  </rcc>
  <rcc rId="19062" sId="3" odxf="1" dxf="1">
    <nc r="K344">
      <v>6.8</v>
    </nc>
    <odxf>
      <font>
        <sz val="10"/>
        <color auto="1"/>
      </font>
    </odxf>
    <ndxf>
      <font>
        <sz val="10"/>
        <color auto="1"/>
      </font>
    </ndxf>
  </rcc>
  <rcc rId="19063" sId="3" odxf="1" dxf="1">
    <nc r="L344">
      <v>3.6</v>
    </nc>
    <odxf>
      <font>
        <sz val="10"/>
        <color auto="1"/>
      </font>
    </odxf>
    <ndxf>
      <font>
        <sz val="10"/>
        <color auto="1"/>
      </font>
    </ndxf>
  </rcc>
  <rcc rId="19064" sId="3" odxf="1" dxf="1">
    <nc r="M344">
      <v>2.5</v>
    </nc>
    <odxf>
      <font>
        <sz val="10"/>
        <color auto="1"/>
      </font>
    </odxf>
    <ndxf>
      <font>
        <sz val="10"/>
        <color auto="1"/>
      </font>
    </ndxf>
  </rcc>
  <rcc rId="19065" sId="3" odxf="1" dxf="1">
    <nc r="N344">
      <v>0.3</v>
    </nc>
    <odxf>
      <font>
        <sz val="10"/>
        <color auto="1"/>
      </font>
    </odxf>
    <ndxf>
      <font>
        <sz val="10"/>
        <color auto="1"/>
      </font>
    </ndxf>
  </rcc>
  <rcc rId="19066" sId="3" odxf="1" dxf="1">
    <nc r="O344">
      <v>0.3</v>
    </nc>
    <odxf>
      <font>
        <sz val="10"/>
        <color auto="1"/>
      </font>
    </odxf>
    <ndxf>
      <font>
        <sz val="10"/>
        <color auto="1"/>
      </font>
    </ndxf>
  </rcc>
  <rcc rId="19067" sId="3" odxf="1" dxf="1">
    <nc r="P344">
      <v>0.7</v>
    </nc>
    <odxf>
      <font>
        <sz val="10"/>
        <color auto="1"/>
      </font>
    </odxf>
    <ndxf>
      <font>
        <sz val="10"/>
        <color auto="1"/>
      </font>
    </ndxf>
  </rcc>
  <rcc rId="19068" sId="3" odxf="1" dxf="1">
    <nc r="Q344">
      <v>1.2</v>
    </nc>
    <odxf>
      <font>
        <sz val="10"/>
        <color auto="1"/>
      </font>
    </odxf>
    <ndxf>
      <font>
        <sz val="10"/>
        <color auto="1"/>
      </font>
    </ndxf>
  </rcc>
  <rcc rId="19069" sId="3" odxf="1" dxf="1">
    <nc r="R344">
      <v>0.2</v>
    </nc>
    <odxf>
      <font>
        <sz val="10"/>
        <color auto="1"/>
      </font>
    </odxf>
    <ndxf>
      <font>
        <sz val="10"/>
        <color auto="1"/>
      </font>
    </ndxf>
  </rcc>
  <rcc rId="19070" sId="3" odxf="1" dxf="1">
    <nc r="S344">
      <v>0.2</v>
    </nc>
    <odxf>
      <font>
        <sz val="10"/>
        <color auto="1"/>
      </font>
    </odxf>
    <ndxf>
      <font>
        <sz val="10"/>
        <color auto="1"/>
      </font>
    </ndxf>
  </rcc>
  <rcc rId="19071" sId="3" odxf="1" dxf="1">
    <nc r="T344">
      <v>0.5</v>
    </nc>
    <odxf>
      <font>
        <sz val="10"/>
        <color auto="1"/>
      </font>
    </odxf>
    <ndxf>
      <font>
        <sz val="10"/>
        <color auto="1"/>
      </font>
    </ndxf>
  </rcc>
  <rcc rId="19072" sId="3" odxf="1" dxf="1">
    <nc r="U344">
      <v>0.2</v>
    </nc>
    <odxf>
      <font>
        <sz val="10"/>
        <color auto="1"/>
      </font>
    </odxf>
    <ndxf>
      <font>
        <sz val="10"/>
        <color auto="1"/>
      </font>
    </ndxf>
  </rcc>
  <rcc rId="19073" sId="3" odxf="1" dxf="1">
    <nc r="V344">
      <v>0.2</v>
    </nc>
    <odxf>
      <font>
        <sz val="10"/>
        <color auto="1"/>
      </font>
    </odxf>
    <ndxf>
      <font>
        <sz val="10"/>
        <color auto="1"/>
      </font>
    </ndxf>
  </rcc>
  <rcc rId="19074" sId="3" odxf="1" dxf="1">
    <nc r="W344">
      <v>0.2</v>
    </nc>
    <odxf>
      <font>
        <sz val="10"/>
        <color auto="1"/>
      </font>
    </odxf>
    <ndxf>
      <font>
        <sz val="10"/>
        <color auto="1"/>
      </font>
    </ndxf>
  </rcc>
  <rcc rId="19075" sId="3" odxf="1" dxf="1">
    <nc r="X344">
      <v>0.2</v>
    </nc>
    <odxf>
      <font>
        <sz val="10"/>
        <color auto="1"/>
      </font>
    </odxf>
    <ndxf>
      <font>
        <sz val="10"/>
        <color auto="1"/>
      </font>
    </ndxf>
  </rcc>
  <rcc rId="19076" sId="3" odxf="1" dxf="1">
    <nc r="Y344">
      <v>0.2</v>
    </nc>
    <odxf>
      <font>
        <sz val="10"/>
        <color auto="1"/>
      </font>
    </odxf>
    <ndxf>
      <font>
        <sz val="10"/>
        <color auto="1"/>
      </font>
    </ndxf>
  </rcc>
  <rcc rId="19077" sId="3" odxf="1" dxf="1">
    <nc r="Z344">
      <v>0</v>
    </nc>
    <odxf>
      <font>
        <sz val="10"/>
        <color auto="1"/>
      </font>
    </odxf>
    <ndxf>
      <font>
        <sz val="10"/>
        <color auto="1"/>
      </font>
    </ndxf>
  </rcc>
  <rcc rId="19078" sId="3" odxf="1" dxf="1">
    <nc r="AA344">
      <v>0</v>
    </nc>
    <odxf>
      <font>
        <sz val="10"/>
        <color auto="1"/>
      </font>
    </odxf>
    <ndxf>
      <font>
        <sz val="10"/>
        <color auto="1"/>
      </font>
    </ndxf>
  </rcc>
  <rcc rId="19079" sId="3" odxf="1" dxf="1">
    <nc r="AB344">
      <v>1.7</v>
    </nc>
    <odxf>
      <font>
        <sz val="10"/>
        <color auto="1"/>
      </font>
    </odxf>
    <ndxf>
      <font>
        <sz val="10"/>
        <color auto="1"/>
      </font>
    </ndxf>
  </rcc>
  <rcc rId="19080" sId="3" odxf="1" dxf="1">
    <nc r="AC344">
      <v>2.8</v>
    </nc>
    <odxf>
      <font>
        <sz val="10"/>
        <color auto="1"/>
      </font>
    </odxf>
    <ndxf>
      <font>
        <sz val="10"/>
        <color auto="1"/>
      </font>
    </ndxf>
  </rcc>
  <rcc rId="19081" sId="3" odxf="1" dxf="1">
    <nc r="AD344">
      <v>3.6</v>
    </nc>
    <odxf>
      <font>
        <sz val="10"/>
        <color auto="1"/>
      </font>
    </odxf>
    <ndxf>
      <font>
        <sz val="10"/>
        <color auto="1"/>
      </font>
    </ndxf>
  </rcc>
  <rcc rId="19082" sId="3" odxf="1" dxf="1">
    <nc r="AE344">
      <v>3.2</v>
    </nc>
    <odxf>
      <font>
        <sz val="10"/>
        <color auto="1"/>
      </font>
    </odxf>
    <ndxf>
      <font>
        <sz val="10"/>
        <color auto="1"/>
      </font>
    </ndxf>
  </rcc>
  <rcc rId="19083" sId="3" odxf="1" dxf="1">
    <nc r="AF344">
      <v>2.6</v>
    </nc>
    <odxf>
      <font>
        <sz val="10"/>
        <color auto="1"/>
      </font>
    </odxf>
    <ndxf>
      <font>
        <sz val="10"/>
        <color auto="1"/>
      </font>
    </ndxf>
  </rcc>
  <rcc rId="19084" sId="3" odxf="1" dxf="1">
    <nc r="AG344">
      <v>2.8</v>
    </nc>
    <odxf>
      <font>
        <sz val="10"/>
        <color auto="1"/>
      </font>
    </odxf>
    <ndxf>
      <font>
        <sz val="10"/>
        <color auto="1"/>
      </font>
    </ndxf>
  </rcc>
  <rcc rId="19085" sId="3" odxf="1" dxf="1">
    <nc r="AH344">
      <v>3.5</v>
    </nc>
    <odxf>
      <font>
        <sz val="10"/>
        <color auto="1"/>
      </font>
    </odxf>
    <ndxf>
      <font>
        <sz val="10"/>
        <color auto="1"/>
      </font>
    </ndxf>
  </rcc>
  <rcc rId="19086" sId="3" odxf="1" dxf="1">
    <nc r="AI344">
      <v>1.9</v>
    </nc>
    <odxf>
      <font>
        <sz val="10"/>
        <color auto="1"/>
      </font>
    </odxf>
    <ndxf>
      <font>
        <sz val="10"/>
        <color auto="1"/>
      </font>
    </ndxf>
  </rcc>
  <rcc rId="19087" sId="3" odxf="1" dxf="1">
    <nc r="AJ344">
      <v>5.0999999999999996</v>
    </nc>
    <odxf>
      <font>
        <sz val="10"/>
        <color auto="1"/>
      </font>
    </odxf>
    <ndxf>
      <font>
        <sz val="10"/>
        <color auto="1"/>
      </font>
    </ndxf>
  </rcc>
  <rcc rId="19088" sId="3" odxf="1" dxf="1">
    <nc r="AK344">
      <v>5.7</v>
    </nc>
    <odxf>
      <font>
        <sz val="10"/>
        <color auto="1"/>
      </font>
    </odxf>
    <ndxf>
      <font>
        <sz val="10"/>
        <color auto="1"/>
      </font>
    </ndxf>
  </rcc>
  <rcc rId="19089" sId="3" odxf="1" dxf="1">
    <nc r="AL344">
      <v>3.9</v>
    </nc>
    <odxf>
      <font>
        <sz val="10"/>
        <color auto="1"/>
      </font>
    </odxf>
    <ndxf>
      <font>
        <sz val="10"/>
        <color auto="1"/>
      </font>
    </ndxf>
  </rcc>
  <rcc rId="19090" sId="3" odxf="1" dxf="1">
    <nc r="AM344">
      <v>3.3</v>
    </nc>
    <odxf>
      <font>
        <sz val="10"/>
        <color auto="1"/>
      </font>
    </odxf>
    <ndxf>
      <font>
        <sz val="10"/>
        <color auto="1"/>
      </font>
    </ndxf>
  </rcc>
  <rcc rId="19091" sId="3" odxf="1" dxf="1">
    <nc r="AN344">
      <v>6.3</v>
    </nc>
    <odxf>
      <font>
        <sz val="10"/>
        <color auto="1"/>
      </font>
    </odxf>
    <ndxf>
      <font>
        <sz val="10"/>
        <color auto="1"/>
      </font>
    </ndxf>
  </rcc>
  <rcc rId="19092" sId="3" odxf="1" dxf="1">
    <nc r="AO344">
      <v>6</v>
    </nc>
    <odxf>
      <font>
        <sz val="10"/>
        <color auto="1"/>
      </font>
    </odxf>
    <ndxf>
      <font>
        <sz val="10"/>
        <color auto="1"/>
      </font>
    </ndxf>
  </rcc>
  <rcc rId="19093" sId="3" odxf="1" dxf="1">
    <nc r="AP344">
      <v>6.9</v>
    </nc>
    <odxf>
      <font>
        <sz val="10"/>
        <color auto="1"/>
      </font>
    </odxf>
    <ndxf>
      <font>
        <sz val="10"/>
        <color auto="1"/>
      </font>
    </ndxf>
  </rcc>
  <rcc rId="19094" sId="3" odxf="1" dxf="1">
    <nc r="AQ344">
      <v>14</v>
    </nc>
    <odxf>
      <font>
        <sz val="10"/>
        <color auto="1"/>
      </font>
    </odxf>
    <ndxf>
      <font>
        <sz val="10"/>
        <color auto="1"/>
      </font>
    </ndxf>
  </rcc>
  <rcc rId="19095" sId="3" odxf="1" dxf="1">
    <nc r="AR344">
      <v>11.7</v>
    </nc>
    <odxf>
      <font>
        <sz val="10"/>
        <color auto="1"/>
      </font>
    </odxf>
    <ndxf>
      <font>
        <sz val="10"/>
        <color auto="1"/>
      </font>
    </ndxf>
  </rcc>
  <rcc rId="19096" sId="3" odxf="1" dxf="1">
    <nc r="AS344">
      <v>7.3</v>
    </nc>
    <odxf>
      <font>
        <sz val="10"/>
        <color auto="1"/>
      </font>
    </odxf>
    <ndxf>
      <font>
        <sz val="10"/>
        <color auto="1"/>
      </font>
    </ndxf>
  </rcc>
  <rcc rId="19097" sId="3" odxf="1" dxf="1">
    <nc r="AT344">
      <v>4.5999999999999996</v>
    </nc>
    <odxf>
      <font>
        <sz val="10"/>
        <color auto="1"/>
      </font>
    </odxf>
    <ndxf>
      <font>
        <sz val="10"/>
        <color auto="1"/>
      </font>
    </ndxf>
  </rcc>
  <rcc rId="19098" sId="3" odxf="1" dxf="1">
    <nc r="AU344">
      <v>5.5</v>
    </nc>
    <odxf>
      <font>
        <sz val="10"/>
        <color auto="1"/>
      </font>
    </odxf>
    <ndxf>
      <font>
        <sz val="10"/>
        <color auto="1"/>
      </font>
    </ndxf>
  </rcc>
  <rcc rId="19099" sId="3" odxf="1" dxf="1">
    <nc r="AV344">
      <v>6.2</v>
    </nc>
    <odxf>
      <font>
        <sz val="10"/>
        <color auto="1"/>
      </font>
    </odxf>
    <ndxf>
      <font>
        <sz val="10"/>
        <color auto="1"/>
      </font>
    </ndxf>
  </rcc>
  <rcc rId="19100" sId="3" odxf="1" dxf="1">
    <nc r="AW344">
      <v>3.4</v>
    </nc>
    <odxf>
      <font>
        <sz val="10"/>
        <color auto="1"/>
      </font>
    </odxf>
    <ndxf>
      <font>
        <sz val="10"/>
        <color auto="1"/>
      </font>
    </ndxf>
  </rcc>
  <rcc rId="19101" sId="3" odxf="1" dxf="1">
    <nc r="AX344">
      <v>2</v>
    </nc>
    <odxf>
      <font>
        <sz val="10"/>
        <color auto="1"/>
      </font>
    </odxf>
    <ndxf>
      <font>
        <sz val="10"/>
        <color auto="1"/>
      </font>
    </ndxf>
  </rcc>
  <rcc rId="19102" sId="3" odxf="1" dxf="1">
    <nc r="AY344">
      <v>3.4</v>
    </nc>
    <odxf>
      <font>
        <sz val="10"/>
        <color auto="1"/>
      </font>
    </odxf>
    <ndxf>
      <font>
        <sz val="10"/>
        <color auto="1"/>
      </font>
    </ndxf>
  </rcc>
  <rcc rId="19103" sId="3" odxf="1" dxf="1">
    <nc r="AZ344">
      <v>4.5999999999999996</v>
    </nc>
    <odxf>
      <font>
        <sz val="10"/>
        <color auto="1"/>
      </font>
    </odxf>
    <ndxf>
      <font>
        <sz val="10"/>
        <color auto="1"/>
      </font>
    </ndxf>
  </rcc>
  <rcc rId="19104" sId="3" odxf="1" dxf="1">
    <nc r="BA3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105" sId="3" odxf="1" dxf="1">
    <nc r="BB344">
      <v>4.7</v>
    </nc>
    <odxf>
      <font>
        <sz val="10"/>
        <color auto="1"/>
      </font>
    </odxf>
    <ndxf>
      <font>
        <sz val="10"/>
        <color auto="1"/>
      </font>
    </ndxf>
  </rcc>
  <rcc rId="19106" sId="3" odxf="1" dxf="1">
    <nc r="BC3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107" sId="3" odxf="1" dxf="1">
    <nc r="BD344">
      <v>4.7</v>
    </nc>
    <odxf>
      <font>
        <sz val="10"/>
        <color auto="1"/>
      </font>
    </odxf>
    <ndxf>
      <font>
        <sz val="10"/>
        <color auto="1"/>
      </font>
    </ndxf>
  </rcc>
  <rcc rId="19108" sId="3" odxf="1" dxf="1">
    <nc r="BE34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109" sId="3" odxf="1" dxf="1">
    <nc r="BF344">
      <v>4.4000000000000004</v>
    </nc>
    <odxf>
      <font>
        <sz val="10"/>
        <color auto="1"/>
      </font>
    </odxf>
    <ndxf>
      <font>
        <sz val="10"/>
        <color auto="1"/>
      </font>
    </ndxf>
  </rcc>
  <rcc rId="19110" sId="3" odxf="1" dxf="1">
    <nc r="BG344">
      <v>15.6</v>
    </nc>
    <odxf>
      <font>
        <sz val="10"/>
        <color auto="1"/>
      </font>
    </odxf>
    <ndxf>
      <font>
        <sz val="10"/>
        <color auto="1"/>
      </font>
    </ndxf>
  </rcc>
  <rcc rId="19111" sId="3" odxf="1" dxf="1">
    <nc r="BH344">
      <v>0</v>
    </nc>
    <odxf>
      <font>
        <sz val="10"/>
        <color auto="1"/>
      </font>
    </odxf>
    <ndxf>
      <font>
        <sz val="10"/>
        <color auto="1"/>
      </font>
    </ndxf>
  </rcc>
  <rfmt sheetId="3" sqref="A344:XFD344" start="0" length="0">
    <dxf>
      <alignment vertical="center" wrapText="1"/>
    </dxf>
  </rfmt>
  <rfmt sheetId="3" sqref="A345" start="0" length="0">
    <dxf>
      <font>
        <sz val="10"/>
        <color auto="1"/>
      </font>
    </dxf>
  </rfmt>
  <rcc rId="19112" sId="3" odxf="1" dxf="1">
    <oc r="B345" t="inlineStr">
      <is>
        <t>Sóc Trăng</t>
      </is>
    </oc>
    <nc r="B345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45" start="0" length="0">
    <dxf>
      <font>
        <sz val="10"/>
        <color auto="1"/>
      </font>
    </dxf>
  </rfmt>
  <rfmt sheetId="3" sqref="D345" start="0" length="0">
    <dxf>
      <font>
        <sz val="10"/>
        <color auto="1"/>
      </font>
    </dxf>
  </rfmt>
  <rcc rId="19113" sId="3" odxf="1" dxf="1">
    <oc r="E345" t="inlineStr">
      <is>
        <t>NMĐG QUỐC VINH SÓC TRĂNG</t>
      </is>
    </oc>
    <nc r="E345" t="inlineStr">
      <is>
        <t>NMĐG PHÚ LẠC-GĐ2</t>
      </is>
    </nc>
    <odxf>
      <font>
        <sz val="10"/>
        <color auto="1"/>
      </font>
    </odxf>
    <ndxf>
      <font>
        <sz val="10"/>
        <color auto="1"/>
      </font>
    </ndxf>
  </rcc>
  <rfmt sheetId="3" sqref="F345" start="0" length="0">
    <dxf>
      <font>
        <sz val="10"/>
        <color auto="1"/>
      </font>
    </dxf>
  </rfmt>
  <rcc rId="19114" sId="3" odxf="1" dxf="1">
    <nc r="G34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115" sId="3" odxf="1" dxf="1">
    <nc r="H345">
      <v>104.9</v>
    </nc>
    <odxf>
      <font>
        <sz val="10"/>
        <color auto="1"/>
      </font>
    </odxf>
    <ndxf>
      <font>
        <sz val="10"/>
        <color auto="1"/>
      </font>
    </ndxf>
  </rcc>
  <rfmt sheetId="3" sqref="I345" start="0" length="0">
    <dxf>
      <font>
        <sz val="10"/>
        <color auto="1"/>
      </font>
    </dxf>
  </rfmt>
  <rcc rId="19116" sId="3" odxf="1" dxf="1">
    <nc r="J345">
      <v>0.5</v>
    </nc>
    <odxf>
      <font>
        <sz val="10"/>
        <color auto="1"/>
      </font>
    </odxf>
    <ndxf>
      <font>
        <sz val="10"/>
        <color auto="1"/>
      </font>
    </ndxf>
  </rcc>
  <rcc rId="19117" sId="3" odxf="1" dxf="1">
    <nc r="K345">
      <v>0.5</v>
    </nc>
    <odxf>
      <font>
        <sz val="10"/>
        <color auto="1"/>
      </font>
    </odxf>
    <ndxf>
      <font>
        <sz val="10"/>
        <color auto="1"/>
      </font>
    </ndxf>
  </rcc>
  <rcc rId="19118" sId="3" odxf="1" dxf="1">
    <nc r="L345">
      <v>0</v>
    </nc>
    <odxf>
      <font>
        <sz val="10"/>
        <color auto="1"/>
      </font>
    </odxf>
    <ndxf>
      <font>
        <sz val="10"/>
        <color auto="1"/>
      </font>
    </ndxf>
  </rcc>
  <rcc rId="19119" sId="3" odxf="1" dxf="1">
    <nc r="M345">
      <v>-1.2</v>
    </nc>
    <odxf>
      <font>
        <sz val="10"/>
        <color auto="1"/>
      </font>
    </odxf>
    <ndxf>
      <font>
        <sz val="10"/>
        <color auto="1"/>
      </font>
    </ndxf>
  </rcc>
  <rcc rId="19120" sId="3" odxf="1" dxf="1">
    <nc r="N345">
      <v>-1.8</v>
    </nc>
    <odxf>
      <font>
        <sz val="10"/>
        <color auto="1"/>
      </font>
    </odxf>
    <ndxf>
      <font>
        <sz val="10"/>
        <color auto="1"/>
      </font>
    </ndxf>
  </rcc>
  <rcc rId="19121" sId="3" odxf="1" dxf="1">
    <nc r="O345">
      <v>-2</v>
    </nc>
    <odxf>
      <font>
        <sz val="10"/>
        <color auto="1"/>
      </font>
    </odxf>
    <ndxf>
      <font>
        <sz val="10"/>
        <color auto="1"/>
      </font>
    </ndxf>
  </rcc>
  <rcc rId="19122" sId="3" odxf="1" dxf="1">
    <nc r="P345">
      <v>-2</v>
    </nc>
    <odxf>
      <font>
        <sz val="10"/>
        <color auto="1"/>
      </font>
    </odxf>
    <ndxf>
      <font>
        <sz val="10"/>
        <color auto="1"/>
      </font>
    </ndxf>
  </rcc>
  <rcc rId="19123" sId="3" odxf="1" dxf="1">
    <nc r="Q345">
      <v>-1.8</v>
    </nc>
    <odxf>
      <font>
        <sz val="10"/>
        <color auto="1"/>
      </font>
    </odxf>
    <ndxf>
      <font>
        <sz val="10"/>
        <color auto="1"/>
      </font>
    </ndxf>
  </rcc>
  <rcc rId="19124" sId="3" odxf="1" dxf="1">
    <nc r="R345">
      <v>-1.8</v>
    </nc>
    <odxf>
      <font>
        <sz val="10"/>
        <color auto="1"/>
      </font>
    </odxf>
    <ndxf>
      <font>
        <sz val="10"/>
        <color auto="1"/>
      </font>
    </ndxf>
  </rcc>
  <rcc rId="19125" sId="3" odxf="1" dxf="1">
    <nc r="S345">
      <v>-0.1</v>
    </nc>
    <odxf>
      <font>
        <sz val="10"/>
        <color auto="1"/>
      </font>
    </odxf>
    <ndxf>
      <font>
        <sz val="10"/>
        <color auto="1"/>
      </font>
    </ndxf>
  </rcc>
  <rcc rId="19126" sId="3" odxf="1" dxf="1">
    <nc r="T345">
      <v>0</v>
    </nc>
    <odxf>
      <font>
        <sz val="10"/>
        <color auto="1"/>
      </font>
    </odxf>
    <ndxf>
      <font>
        <sz val="10"/>
        <color auto="1"/>
      </font>
    </ndxf>
  </rcc>
  <rcc rId="19127" sId="3" odxf="1" dxf="1">
    <nc r="U345">
      <v>-0.2</v>
    </nc>
    <odxf>
      <font>
        <sz val="10"/>
        <color auto="1"/>
      </font>
    </odxf>
    <ndxf>
      <font>
        <sz val="10"/>
        <color auto="1"/>
      </font>
    </ndxf>
  </rcc>
  <rcc rId="19128" sId="3" odxf="1" dxf="1">
    <nc r="V345">
      <v>-0.3</v>
    </nc>
    <odxf>
      <font>
        <sz val="10"/>
        <color auto="1"/>
      </font>
    </odxf>
    <ndxf>
      <font>
        <sz val="10"/>
        <color auto="1"/>
      </font>
    </ndxf>
  </rcc>
  <rcc rId="19129" sId="3" odxf="1" dxf="1">
    <nc r="W345">
      <v>-0.4</v>
    </nc>
    <odxf>
      <font>
        <sz val="10"/>
        <color auto="1"/>
      </font>
    </odxf>
    <ndxf>
      <font>
        <sz val="10"/>
        <color auto="1"/>
      </font>
    </ndxf>
  </rcc>
  <rcc rId="19130" sId="3" odxf="1" dxf="1">
    <nc r="X345">
      <v>-0.3</v>
    </nc>
    <odxf>
      <font>
        <sz val="10"/>
        <color auto="1"/>
      </font>
    </odxf>
    <ndxf>
      <font>
        <sz val="10"/>
        <color auto="1"/>
      </font>
    </ndxf>
  </rcc>
  <rcc rId="19131" sId="3" odxf="1" dxf="1">
    <nc r="Y345">
      <v>0.1</v>
    </nc>
    <odxf>
      <font>
        <sz val="10"/>
        <color auto="1"/>
      </font>
    </odxf>
    <ndxf>
      <font>
        <sz val="10"/>
        <color auto="1"/>
      </font>
    </ndxf>
  </rcc>
  <rcc rId="19132" sId="3" odxf="1" dxf="1">
    <nc r="Z345">
      <v>1.4</v>
    </nc>
    <odxf>
      <font>
        <sz val="10"/>
        <color auto="1"/>
      </font>
    </odxf>
    <ndxf>
      <font>
        <sz val="10"/>
        <color auto="1"/>
      </font>
    </ndxf>
  </rcc>
  <rcc rId="19133" sId="3" odxf="1" dxf="1">
    <nc r="AA345">
      <v>1.5</v>
    </nc>
    <odxf>
      <font>
        <sz val="10"/>
        <color auto="1"/>
      </font>
    </odxf>
    <ndxf>
      <font>
        <sz val="10"/>
        <color auto="1"/>
      </font>
    </ndxf>
  </rcc>
  <rcc rId="19134" sId="3" odxf="1" dxf="1">
    <nc r="AB345">
      <v>0.5</v>
    </nc>
    <odxf>
      <font>
        <sz val="10"/>
        <color auto="1"/>
      </font>
    </odxf>
    <ndxf>
      <font>
        <sz val="10"/>
        <color auto="1"/>
      </font>
    </ndxf>
  </rcc>
  <rcc rId="19135" sId="3" odxf="1" dxf="1">
    <nc r="AC345">
      <v>0.7</v>
    </nc>
    <odxf>
      <font>
        <sz val="10"/>
        <color auto="1"/>
      </font>
    </odxf>
    <ndxf>
      <font>
        <sz val="10"/>
        <color auto="1"/>
      </font>
    </ndxf>
  </rcc>
  <rcc rId="19136" sId="3" odxf="1" dxf="1">
    <nc r="AD345">
      <v>1.2</v>
    </nc>
    <odxf>
      <font>
        <sz val="10"/>
        <color auto="1"/>
      </font>
    </odxf>
    <ndxf>
      <font>
        <sz val="10"/>
        <color auto="1"/>
      </font>
    </ndxf>
  </rcc>
  <rcc rId="19137" sId="3" odxf="1" dxf="1">
    <nc r="AE345">
      <v>1.8</v>
    </nc>
    <odxf>
      <font>
        <sz val="10"/>
        <color auto="1"/>
      </font>
    </odxf>
    <ndxf>
      <font>
        <sz val="10"/>
        <color auto="1"/>
      </font>
    </ndxf>
  </rcc>
  <rcc rId="19138" sId="3" odxf="1" dxf="1">
    <nc r="AF345">
      <v>1.5</v>
    </nc>
    <odxf>
      <font>
        <sz val="10"/>
        <color auto="1"/>
      </font>
    </odxf>
    <ndxf>
      <font>
        <sz val="10"/>
        <color auto="1"/>
      </font>
    </ndxf>
  </rcc>
  <rcc rId="19139" sId="3" odxf="1" dxf="1">
    <nc r="AG345">
      <v>1.4</v>
    </nc>
    <odxf>
      <font>
        <sz val="10"/>
        <color auto="1"/>
      </font>
    </odxf>
    <ndxf>
      <font>
        <sz val="10"/>
        <color auto="1"/>
      </font>
    </ndxf>
  </rcc>
  <rcc rId="19140" sId="3" odxf="1" dxf="1">
    <nc r="AH345">
      <v>0.3</v>
    </nc>
    <odxf>
      <font>
        <sz val="10"/>
        <color auto="1"/>
      </font>
    </odxf>
    <ndxf>
      <font>
        <sz val="10"/>
        <color auto="1"/>
      </font>
    </ndxf>
  </rcc>
  <rcc rId="19141" sId="3" odxf="1" dxf="1">
    <nc r="AI345">
      <v>0.1</v>
    </nc>
    <odxf>
      <font>
        <sz val="10"/>
        <color auto="1"/>
      </font>
    </odxf>
    <ndxf>
      <font>
        <sz val="10"/>
        <color auto="1"/>
      </font>
    </ndxf>
  </rcc>
  <rcc rId="19142" sId="3" odxf="1" dxf="1">
    <nc r="AJ345">
      <v>-0.1</v>
    </nc>
    <odxf>
      <font>
        <sz val="10"/>
        <color auto="1"/>
      </font>
    </odxf>
    <ndxf>
      <font>
        <sz val="10"/>
        <color auto="1"/>
      </font>
    </ndxf>
  </rcc>
  <rcc rId="19143" sId="3" odxf="1" dxf="1">
    <nc r="AK345">
      <v>0.4</v>
    </nc>
    <odxf>
      <font>
        <sz val="10"/>
        <color auto="1"/>
      </font>
    </odxf>
    <ndxf>
      <font>
        <sz val="10"/>
        <color auto="1"/>
      </font>
    </ndxf>
  </rcc>
  <rcc rId="19144" sId="3" odxf="1" dxf="1">
    <nc r="AL345">
      <v>0</v>
    </nc>
    <odxf>
      <font>
        <sz val="10"/>
        <color auto="1"/>
      </font>
    </odxf>
    <ndxf>
      <font>
        <sz val="10"/>
        <color auto="1"/>
      </font>
    </ndxf>
  </rcc>
  <rcc rId="19145" sId="3" odxf="1" dxf="1">
    <nc r="AM345">
      <v>-0.1</v>
    </nc>
    <odxf>
      <font>
        <sz val="10"/>
        <color auto="1"/>
      </font>
    </odxf>
    <ndxf>
      <font>
        <sz val="10"/>
        <color auto="1"/>
      </font>
    </ndxf>
  </rcc>
  <rcc rId="19146" sId="3" odxf="1" dxf="1">
    <nc r="AN345">
      <v>0.2</v>
    </nc>
    <odxf>
      <font>
        <sz val="10"/>
        <color auto="1"/>
      </font>
    </odxf>
    <ndxf>
      <font>
        <sz val="10"/>
        <color auto="1"/>
      </font>
    </ndxf>
  </rcc>
  <rcc rId="19147" sId="3" odxf="1" dxf="1">
    <nc r="AO345">
      <v>0</v>
    </nc>
    <odxf>
      <font>
        <sz val="10"/>
        <color auto="1"/>
      </font>
    </odxf>
    <ndxf>
      <font>
        <sz val="10"/>
        <color auto="1"/>
      </font>
    </ndxf>
  </rcc>
  <rcc rId="19148" sId="3" odxf="1" dxf="1">
    <nc r="AP345">
      <v>0.3</v>
    </nc>
    <odxf>
      <font>
        <sz val="10"/>
        <color auto="1"/>
      </font>
    </odxf>
    <ndxf>
      <font>
        <sz val="10"/>
        <color auto="1"/>
      </font>
    </ndxf>
  </rcc>
  <rcc rId="19149" sId="3" odxf="1" dxf="1">
    <nc r="AQ345">
      <v>0.8</v>
    </nc>
    <odxf>
      <font>
        <sz val="10"/>
        <color auto="1"/>
      </font>
    </odxf>
    <ndxf>
      <font>
        <sz val="10"/>
        <color auto="1"/>
      </font>
    </ndxf>
  </rcc>
  <rcc rId="19150" sId="3" odxf="1" dxf="1">
    <nc r="AR345">
      <v>0.4</v>
    </nc>
    <odxf>
      <font>
        <sz val="10"/>
        <color auto="1"/>
      </font>
    </odxf>
    <ndxf>
      <font>
        <sz val="10"/>
        <color auto="1"/>
      </font>
    </ndxf>
  </rcc>
  <rcc rId="19151" sId="3" odxf="1" dxf="1">
    <nc r="AS345">
      <v>0</v>
    </nc>
    <odxf>
      <font>
        <sz val="10"/>
        <color auto="1"/>
      </font>
    </odxf>
    <ndxf>
      <font>
        <sz val="10"/>
        <color auto="1"/>
      </font>
    </ndxf>
  </rcc>
  <rcc rId="19152" sId="3" odxf="1" dxf="1">
    <nc r="AT345">
      <v>-0.8</v>
    </nc>
    <odxf>
      <font>
        <sz val="10"/>
        <color auto="1"/>
      </font>
    </odxf>
    <ndxf>
      <font>
        <sz val="10"/>
        <color auto="1"/>
      </font>
    </ndxf>
  </rcc>
  <rcc rId="19153" sId="3" odxf="1" dxf="1">
    <nc r="AU345">
      <v>-0.7</v>
    </nc>
    <odxf>
      <font>
        <sz val="10"/>
        <color auto="1"/>
      </font>
    </odxf>
    <ndxf>
      <font>
        <sz val="10"/>
        <color auto="1"/>
      </font>
    </ndxf>
  </rcc>
  <rcc rId="19154" sId="3" odxf="1" dxf="1">
    <nc r="AV345">
      <v>-0.3</v>
    </nc>
    <odxf>
      <font>
        <sz val="10"/>
        <color auto="1"/>
      </font>
    </odxf>
    <ndxf>
      <font>
        <sz val="10"/>
        <color auto="1"/>
      </font>
    </ndxf>
  </rcc>
  <rcc rId="19155" sId="3" odxf="1" dxf="1">
    <nc r="AW345">
      <v>-0.8</v>
    </nc>
    <odxf>
      <font>
        <sz val="10"/>
        <color auto="1"/>
      </font>
    </odxf>
    <ndxf>
      <font>
        <sz val="10"/>
        <color auto="1"/>
      </font>
    </ndxf>
  </rcc>
  <rcc rId="19156" sId="3" odxf="1" dxf="1">
    <nc r="AX345">
      <v>-1.4</v>
    </nc>
    <odxf>
      <font>
        <sz val="10"/>
        <color auto="1"/>
      </font>
    </odxf>
    <ndxf>
      <font>
        <sz val="10"/>
        <color auto="1"/>
      </font>
    </ndxf>
  </rcc>
  <rcc rId="19157" sId="3" odxf="1" dxf="1">
    <nc r="AY345">
      <v>-1.4</v>
    </nc>
    <odxf>
      <font>
        <sz val="10"/>
        <color auto="1"/>
      </font>
    </odxf>
    <ndxf>
      <font>
        <sz val="10"/>
        <color auto="1"/>
      </font>
    </ndxf>
  </rcc>
  <rcc rId="19158" sId="3" odxf="1" dxf="1">
    <nc r="AZ345">
      <v>-0.9</v>
    </nc>
    <odxf>
      <font>
        <sz val="10"/>
        <color auto="1"/>
      </font>
    </odxf>
    <ndxf>
      <font>
        <sz val="10"/>
        <color auto="1"/>
      </font>
    </ndxf>
  </rcc>
  <rcc rId="19159" sId="3" odxf="1" dxf="1">
    <nc r="BA3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160" sId="3" odxf="1" dxf="1">
    <nc r="BB345">
      <v>-0.7</v>
    </nc>
    <odxf>
      <font>
        <sz val="10"/>
        <color auto="1"/>
      </font>
    </odxf>
    <ndxf>
      <font>
        <sz val="10"/>
        <color auto="1"/>
      </font>
    </ndxf>
  </rcc>
  <rcc rId="19161" sId="3" odxf="1" dxf="1">
    <nc r="BC3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162" sId="3" odxf="1" dxf="1">
    <nc r="BD345">
      <v>-0.3</v>
    </nc>
    <odxf>
      <font>
        <sz val="10"/>
        <color auto="1"/>
      </font>
    </odxf>
    <ndxf>
      <font>
        <sz val="10"/>
        <color auto="1"/>
      </font>
    </ndxf>
  </rcc>
  <rcc rId="19163" sId="3" odxf="1" dxf="1">
    <nc r="BE34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164" sId="3" odxf="1" dxf="1">
    <nc r="BF345">
      <v>4.4000000000000004</v>
    </nc>
    <odxf>
      <font>
        <sz val="10"/>
        <color auto="1"/>
      </font>
    </odxf>
    <ndxf>
      <font>
        <sz val="10"/>
        <color auto="1"/>
      </font>
    </ndxf>
  </rcc>
  <rcc rId="19165" sId="3" odxf="1" dxf="1">
    <nc r="BG345">
      <v>15.6</v>
    </nc>
    <odxf>
      <font>
        <sz val="10"/>
        <color auto="1"/>
      </font>
    </odxf>
    <ndxf>
      <font>
        <sz val="10"/>
        <color auto="1"/>
      </font>
    </ndxf>
  </rcc>
  <rcc rId="19166" sId="3" odxf="1" dxf="1">
    <nc r="BH345">
      <v>0</v>
    </nc>
    <odxf>
      <font>
        <sz val="10"/>
        <color auto="1"/>
      </font>
    </odxf>
    <ndxf>
      <font>
        <sz val="10"/>
        <color auto="1"/>
      </font>
    </ndxf>
  </rcc>
  <rfmt sheetId="3" sqref="A345:XFD345" start="0" length="0">
    <dxf>
      <alignment vertical="center" wrapText="1"/>
    </dxf>
  </rfmt>
  <rfmt sheetId="3" sqref="A346" start="0" length="0">
    <dxf>
      <font>
        <sz val="10"/>
        <color auto="1"/>
      </font>
    </dxf>
  </rfmt>
  <rcc rId="19167" sId="3" odxf="1" dxf="1">
    <oc r="B346" t="inlineStr">
      <is>
        <t>Bến Tre</t>
      </is>
    </oc>
    <nc r="B346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346" start="0" length="0">
    <dxf>
      <font>
        <sz val="10"/>
        <color auto="1"/>
      </font>
    </dxf>
  </rfmt>
  <rfmt sheetId="3" sqref="D346" start="0" length="0">
    <dxf>
      <font>
        <sz val="10"/>
        <color auto="1"/>
      </font>
    </dxf>
  </rfmt>
  <rcc rId="19168" sId="3" odxf="1" dxf="1">
    <oc r="E346" t="inlineStr">
      <is>
        <t>NMĐG SỐ 5 THẠNH HẢI 1</t>
      </is>
    </oc>
    <nc r="E346" t="inlineStr">
      <is>
        <t>NMĐG QUỐC VINH SÓC TRĂNG</t>
      </is>
    </nc>
    <odxf>
      <font>
        <sz val="10"/>
        <color auto="1"/>
      </font>
    </odxf>
    <ndxf>
      <font>
        <sz val="10"/>
        <color auto="1"/>
      </font>
    </ndxf>
  </rcc>
  <rfmt sheetId="3" sqref="F346" start="0" length="0">
    <dxf>
      <font>
        <sz val="10"/>
        <color auto="1"/>
      </font>
    </dxf>
  </rfmt>
  <rcc rId="19169" sId="3" odxf="1" dxf="1">
    <nc r="G34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170" sId="3" odxf="1" dxf="1">
    <nc r="H346">
      <v>153.30000000000001</v>
    </nc>
    <odxf>
      <font>
        <sz val="10"/>
        <color auto="1"/>
      </font>
    </odxf>
    <ndxf>
      <font>
        <sz val="10"/>
        <color auto="1"/>
      </font>
    </ndxf>
  </rcc>
  <rfmt sheetId="3" sqref="I346" start="0" length="0">
    <dxf>
      <font>
        <sz val="10"/>
        <color auto="1"/>
      </font>
    </dxf>
  </rfmt>
  <rcc rId="19171" sId="3" odxf="1" dxf="1">
    <nc r="J346">
      <v>3.7</v>
    </nc>
    <odxf>
      <font>
        <sz val="10"/>
        <color auto="1"/>
      </font>
    </odxf>
    <ndxf>
      <font>
        <sz val="10"/>
        <color auto="1"/>
      </font>
    </ndxf>
  </rcc>
  <rcc rId="19172" sId="3" odxf="1" dxf="1">
    <nc r="K346">
      <v>2.8</v>
    </nc>
    <odxf>
      <font>
        <sz val="10"/>
        <color auto="1"/>
      </font>
    </odxf>
    <ndxf>
      <font>
        <sz val="10"/>
        <color auto="1"/>
      </font>
    </ndxf>
  </rcc>
  <rcc rId="19173" sId="3" odxf="1" dxf="1">
    <nc r="L346">
      <v>3</v>
    </nc>
    <odxf>
      <font>
        <sz val="10"/>
        <color auto="1"/>
      </font>
    </odxf>
    <ndxf>
      <font>
        <sz val="10"/>
        <color auto="1"/>
      </font>
    </ndxf>
  </rcc>
  <rcc rId="19174" sId="3" odxf="1" dxf="1">
    <nc r="M346">
      <v>3.2</v>
    </nc>
    <odxf>
      <font>
        <sz val="10"/>
        <color auto="1"/>
      </font>
    </odxf>
    <ndxf>
      <font>
        <sz val="10"/>
        <color auto="1"/>
      </font>
    </ndxf>
  </rcc>
  <rcc rId="19175" sId="3" odxf="1" dxf="1">
    <nc r="N346">
      <v>4.9000000000000004</v>
    </nc>
    <odxf>
      <font>
        <sz val="10"/>
        <color auto="1"/>
      </font>
    </odxf>
    <ndxf>
      <font>
        <sz val="10"/>
        <color auto="1"/>
      </font>
    </ndxf>
  </rcc>
  <rcc rId="19176" sId="3" odxf="1" dxf="1">
    <nc r="O346">
      <v>6.4</v>
    </nc>
    <odxf>
      <font>
        <sz val="10"/>
        <color auto="1"/>
      </font>
    </odxf>
    <ndxf>
      <font>
        <sz val="10"/>
        <color auto="1"/>
      </font>
    </ndxf>
  </rcc>
  <rcc rId="19177" sId="3" odxf="1" dxf="1">
    <nc r="P346">
      <v>7.9</v>
    </nc>
    <odxf>
      <font>
        <sz val="10"/>
        <color auto="1"/>
      </font>
    </odxf>
    <ndxf>
      <font>
        <sz val="10"/>
        <color auto="1"/>
      </font>
    </ndxf>
  </rcc>
  <rcc rId="19178" sId="3" odxf="1" dxf="1">
    <nc r="Q346">
      <v>5.4</v>
    </nc>
    <odxf>
      <font>
        <sz val="10"/>
        <color auto="1"/>
      </font>
    </odxf>
    <ndxf>
      <font>
        <sz val="10"/>
        <color auto="1"/>
      </font>
    </ndxf>
  </rcc>
  <rcc rId="19179" sId="3" odxf="1" dxf="1">
    <nc r="R346">
      <v>6</v>
    </nc>
    <odxf>
      <font>
        <sz val="10"/>
        <color auto="1"/>
      </font>
    </odxf>
    <ndxf>
      <font>
        <sz val="10"/>
        <color auto="1"/>
      </font>
    </ndxf>
  </rcc>
  <rcc rId="19180" sId="3" odxf="1" dxf="1">
    <nc r="S346">
      <v>6.4</v>
    </nc>
    <odxf>
      <font>
        <sz val="10"/>
        <color auto="1"/>
      </font>
    </odxf>
    <ndxf>
      <font>
        <sz val="10"/>
        <color auto="1"/>
      </font>
    </ndxf>
  </rcc>
  <rcc rId="19181" sId="3" odxf="1" dxf="1">
    <nc r="T346">
      <v>4.7</v>
    </nc>
    <odxf>
      <font>
        <sz val="10"/>
        <color auto="1"/>
      </font>
    </odxf>
    <ndxf>
      <font>
        <sz val="10"/>
        <color auto="1"/>
      </font>
    </ndxf>
  </rcc>
  <rcc rId="19182" sId="3" odxf="1" dxf="1">
    <nc r="U346">
      <v>2.7</v>
    </nc>
    <odxf>
      <font>
        <sz val="10"/>
        <color auto="1"/>
      </font>
    </odxf>
    <ndxf>
      <font>
        <sz val="10"/>
        <color auto="1"/>
      </font>
    </ndxf>
  </rcc>
  <rcc rId="19183" sId="3" odxf="1" dxf="1">
    <nc r="V346">
      <v>1.7</v>
    </nc>
    <odxf>
      <font>
        <sz val="10"/>
        <color auto="1"/>
      </font>
    </odxf>
    <ndxf>
      <font>
        <sz val="10"/>
        <color auto="1"/>
      </font>
    </ndxf>
  </rcc>
  <rcc rId="19184" sId="3" odxf="1" dxf="1">
    <nc r="W346">
      <v>1.2</v>
    </nc>
    <odxf>
      <font>
        <sz val="10"/>
        <color auto="1"/>
      </font>
    </odxf>
    <ndxf>
      <font>
        <sz val="10"/>
        <color auto="1"/>
      </font>
    </ndxf>
  </rcc>
  <rcc rId="19185" sId="3" odxf="1" dxf="1">
    <nc r="X346">
      <v>1.3</v>
    </nc>
    <odxf>
      <font>
        <sz val="10"/>
        <color auto="1"/>
      </font>
    </odxf>
    <ndxf>
      <font>
        <sz val="10"/>
        <color auto="1"/>
      </font>
    </ndxf>
  </rcc>
  <rcc rId="19186" sId="3" odxf="1" dxf="1">
    <nc r="Y346">
      <v>1.5</v>
    </nc>
    <odxf>
      <font>
        <sz val="10"/>
        <color auto="1"/>
      </font>
    </odxf>
    <ndxf>
      <font>
        <sz val="10"/>
        <color auto="1"/>
      </font>
    </ndxf>
  </rcc>
  <rcc rId="19187" sId="3" odxf="1" dxf="1">
    <nc r="Z346">
      <v>1.1000000000000001</v>
    </nc>
    <odxf>
      <font>
        <sz val="10"/>
        <color auto="1"/>
      </font>
    </odxf>
    <ndxf>
      <font>
        <sz val="10"/>
        <color auto="1"/>
      </font>
    </ndxf>
  </rcc>
  <rcc rId="19188" sId="3" odxf="1" dxf="1">
    <nc r="AA346">
      <v>0.5</v>
    </nc>
    <odxf>
      <font>
        <sz val="10"/>
        <color auto="1"/>
      </font>
    </odxf>
    <ndxf>
      <font>
        <sz val="10"/>
        <color auto="1"/>
      </font>
    </ndxf>
  </rcc>
  <rcc rId="19189" sId="3" odxf="1" dxf="1">
    <nc r="AB346">
      <v>0.2</v>
    </nc>
    <odxf>
      <font>
        <sz val="10"/>
        <color auto="1"/>
      </font>
    </odxf>
    <ndxf>
      <font>
        <sz val="10"/>
        <color auto="1"/>
      </font>
    </ndxf>
  </rcc>
  <rcc rId="19190" sId="3" odxf="1" dxf="1">
    <nc r="AC346">
      <v>0.7</v>
    </nc>
    <odxf>
      <font>
        <sz val="10"/>
        <color auto="1"/>
      </font>
    </odxf>
    <ndxf>
      <font>
        <sz val="10"/>
        <color auto="1"/>
      </font>
    </ndxf>
  </rcc>
  <rcc rId="19191" sId="3" odxf="1" dxf="1">
    <nc r="AD346">
      <v>0.2</v>
    </nc>
    <odxf>
      <font>
        <sz val="10"/>
        <color auto="1"/>
      </font>
    </odxf>
    <ndxf>
      <font>
        <sz val="10"/>
        <color auto="1"/>
      </font>
    </ndxf>
  </rcc>
  <rcc rId="19192" sId="3" odxf="1" dxf="1">
    <nc r="AE346">
      <v>0.8</v>
    </nc>
    <odxf>
      <font>
        <sz val="10"/>
        <color auto="1"/>
      </font>
    </odxf>
    <ndxf>
      <font>
        <sz val="10"/>
        <color auto="1"/>
      </font>
    </ndxf>
  </rcc>
  <rcc rId="19193" sId="3" odxf="1" dxf="1">
    <nc r="AF346">
      <v>2.7</v>
    </nc>
    <odxf>
      <font>
        <sz val="10"/>
        <color auto="1"/>
      </font>
    </odxf>
    <ndxf>
      <font>
        <sz val="10"/>
        <color auto="1"/>
      </font>
    </ndxf>
  </rcc>
  <rcc rId="19194" sId="3" odxf="1" dxf="1">
    <nc r="AG346">
      <v>12.2</v>
    </nc>
    <odxf>
      <font>
        <sz val="10"/>
        <color auto="1"/>
      </font>
    </odxf>
    <ndxf>
      <font>
        <sz val="10"/>
        <color auto="1"/>
      </font>
    </ndxf>
  </rcc>
  <rcc rId="19195" sId="3" odxf="1" dxf="1">
    <nc r="AH346">
      <v>8</v>
    </nc>
    <odxf>
      <font>
        <sz val="10"/>
        <color auto="1"/>
      </font>
    </odxf>
    <ndxf>
      <font>
        <sz val="10"/>
        <color auto="1"/>
      </font>
    </ndxf>
  </rcc>
  <rcc rId="19196" sId="3" odxf="1" dxf="1">
    <nc r="AI346">
      <v>5.5</v>
    </nc>
    <odxf>
      <font>
        <sz val="10"/>
        <color auto="1"/>
      </font>
    </odxf>
    <ndxf>
      <font>
        <sz val="10"/>
        <color auto="1"/>
      </font>
    </ndxf>
  </rcc>
  <rcc rId="19197" sId="3" odxf="1" dxf="1">
    <nc r="AJ346">
      <v>15</v>
    </nc>
    <odxf>
      <font>
        <sz val="10"/>
        <color auto="1"/>
      </font>
    </odxf>
    <ndxf>
      <font>
        <sz val="10"/>
        <color auto="1"/>
      </font>
    </ndxf>
  </rcc>
  <rcc rId="19198" sId="3" odxf="1" dxf="1">
    <nc r="AK346">
      <v>10.4</v>
    </nc>
    <odxf>
      <font>
        <sz val="10"/>
        <color auto="1"/>
      </font>
    </odxf>
    <ndxf>
      <font>
        <sz val="10"/>
        <color auto="1"/>
      </font>
    </ndxf>
  </rcc>
  <rcc rId="19199" sId="3" odxf="1" dxf="1">
    <nc r="AL346">
      <v>6.5</v>
    </nc>
    <odxf>
      <font>
        <sz val="10"/>
        <color auto="1"/>
      </font>
    </odxf>
    <ndxf>
      <font>
        <sz val="10"/>
        <color auto="1"/>
      </font>
    </ndxf>
  </rcc>
  <rcc rId="19200" sId="3" odxf="1" dxf="1">
    <nc r="AM346">
      <v>6.4</v>
    </nc>
    <odxf>
      <font>
        <sz val="10"/>
        <color auto="1"/>
      </font>
    </odxf>
    <ndxf>
      <font>
        <sz val="10"/>
        <color auto="1"/>
      </font>
    </ndxf>
  </rcc>
  <rcc rId="19201" sId="3" odxf="1" dxf="1">
    <nc r="AN346">
      <v>7.1</v>
    </nc>
    <odxf>
      <font>
        <sz val="10"/>
        <color auto="1"/>
      </font>
    </odxf>
    <ndxf>
      <font>
        <sz val="10"/>
        <color auto="1"/>
      </font>
    </ndxf>
  </rcc>
  <rcc rId="19202" sId="3" odxf="1" dxf="1">
    <nc r="AO346">
      <v>7.6</v>
    </nc>
    <odxf>
      <font>
        <sz val="10"/>
        <color auto="1"/>
      </font>
    </odxf>
    <ndxf>
      <font>
        <sz val="10"/>
        <color auto="1"/>
      </font>
    </ndxf>
  </rcc>
  <rcc rId="19203" sId="3" odxf="1" dxf="1">
    <nc r="AP346">
      <v>6.2</v>
    </nc>
    <odxf>
      <font>
        <sz val="10"/>
        <color auto="1"/>
      </font>
    </odxf>
    <ndxf>
      <font>
        <sz val="10"/>
        <color auto="1"/>
      </font>
    </ndxf>
  </rcc>
  <rcc rId="19204" sId="3" odxf="1" dxf="1">
    <nc r="AQ346">
      <v>5.2</v>
    </nc>
    <odxf>
      <font>
        <sz val="10"/>
        <color auto="1"/>
      </font>
    </odxf>
    <ndxf>
      <font>
        <sz val="10"/>
        <color auto="1"/>
      </font>
    </ndxf>
  </rcc>
  <rcc rId="19205" sId="3" odxf="1" dxf="1">
    <nc r="AR346">
      <v>8.9</v>
    </nc>
    <odxf>
      <font>
        <sz val="10"/>
        <color auto="1"/>
      </font>
    </odxf>
    <ndxf>
      <font>
        <sz val="10"/>
        <color auto="1"/>
      </font>
    </ndxf>
  </rcc>
  <rcc rId="19206" sId="3" odxf="1" dxf="1">
    <nc r="AS346">
      <v>8.9</v>
    </nc>
    <odxf>
      <font>
        <sz val="10"/>
        <color auto="1"/>
      </font>
    </odxf>
    <ndxf>
      <font>
        <sz val="10"/>
        <color auto="1"/>
      </font>
    </ndxf>
  </rcc>
  <rcc rId="19207" sId="3" odxf="1" dxf="1">
    <nc r="AT346">
      <v>5.4</v>
    </nc>
    <odxf>
      <font>
        <sz val="10"/>
        <color auto="1"/>
      </font>
    </odxf>
    <ndxf>
      <font>
        <sz val="10"/>
        <color auto="1"/>
      </font>
    </ndxf>
  </rcc>
  <rcc rId="19208" sId="3" odxf="1" dxf="1">
    <nc r="AU346">
      <v>7.3</v>
    </nc>
    <odxf>
      <font>
        <sz val="10"/>
        <color auto="1"/>
      </font>
    </odxf>
    <ndxf>
      <font>
        <sz val="10"/>
        <color auto="1"/>
      </font>
    </ndxf>
  </rcc>
  <rcc rId="19209" sId="3" odxf="1" dxf="1">
    <nc r="AV346">
      <v>10.3</v>
    </nc>
    <odxf>
      <font>
        <sz val="10"/>
        <color auto="1"/>
      </font>
    </odxf>
    <ndxf>
      <font>
        <sz val="10"/>
        <color auto="1"/>
      </font>
    </ndxf>
  </rcc>
  <rcc rId="19210" sId="3" odxf="1" dxf="1">
    <nc r="AW346">
      <v>10.5</v>
    </nc>
    <odxf>
      <font>
        <sz val="10"/>
        <color auto="1"/>
      </font>
    </odxf>
    <ndxf>
      <font>
        <sz val="10"/>
        <color auto="1"/>
      </font>
    </ndxf>
  </rcc>
  <rcc rId="19211" sId="3" odxf="1" dxf="1">
    <nc r="AX346">
      <v>12.7</v>
    </nc>
    <odxf>
      <font>
        <sz val="10"/>
        <color auto="1"/>
      </font>
    </odxf>
    <ndxf>
      <font>
        <sz val="10"/>
        <color auto="1"/>
      </font>
    </ndxf>
  </rcc>
  <rcc rId="19212" sId="3" odxf="1" dxf="1">
    <nc r="AY346">
      <v>9.4</v>
    </nc>
    <odxf>
      <font>
        <sz val="10"/>
        <color auto="1"/>
      </font>
    </odxf>
    <ndxf>
      <font>
        <sz val="10"/>
        <color auto="1"/>
      </font>
    </ndxf>
  </rcc>
  <rcc rId="19213" sId="3" odxf="1" dxf="1">
    <nc r="AZ346">
      <v>6.5</v>
    </nc>
    <odxf>
      <font>
        <sz val="10"/>
        <color auto="1"/>
      </font>
    </odxf>
    <ndxf>
      <font>
        <sz val="10"/>
        <color auto="1"/>
      </font>
    </ndxf>
  </rcc>
  <rcc rId="19214" sId="3" odxf="1" dxf="1">
    <nc r="BA3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215" sId="3" odxf="1" dxf="1">
    <nc r="BB346">
      <v>6.5</v>
    </nc>
    <odxf>
      <font>
        <sz val="10"/>
        <color auto="1"/>
      </font>
    </odxf>
    <ndxf>
      <font>
        <sz val="10"/>
        <color auto="1"/>
      </font>
    </ndxf>
  </rcc>
  <rcc rId="19216" sId="3" odxf="1" dxf="1">
    <nc r="BC3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217" sId="3" odxf="1" dxf="1">
    <nc r="BD346">
      <v>8.4</v>
    </nc>
    <odxf>
      <font>
        <sz val="10"/>
        <color auto="1"/>
      </font>
    </odxf>
    <ndxf>
      <font>
        <sz val="10"/>
        <color auto="1"/>
      </font>
    </ndxf>
  </rcc>
  <rcc rId="19218" sId="3" odxf="1" dxf="1">
    <nc r="BE34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219" sId="3" odxf="1" dxf="1">
    <nc r="BF346">
      <v>6.4</v>
    </nc>
    <odxf>
      <font>
        <sz val="10"/>
        <color auto="1"/>
      </font>
    </odxf>
    <ndxf>
      <font>
        <sz val="10"/>
        <color auto="1"/>
      </font>
    </ndxf>
  </rcc>
  <rcc rId="19220" sId="3" odxf="1" dxf="1">
    <nc r="BG346">
      <v>19.100000000000001</v>
    </nc>
    <odxf>
      <font>
        <sz val="10"/>
        <color auto="1"/>
      </font>
    </odxf>
    <ndxf>
      <font>
        <sz val="10"/>
        <color auto="1"/>
      </font>
    </ndxf>
  </rcc>
  <rcc rId="19221" sId="3" odxf="1" dxf="1">
    <nc r="BH346">
      <v>0.1</v>
    </nc>
    <odxf>
      <font>
        <sz val="10"/>
        <color auto="1"/>
      </font>
    </odxf>
    <ndxf>
      <font>
        <sz val="10"/>
        <color auto="1"/>
      </font>
    </ndxf>
  </rcc>
  <rfmt sheetId="3" sqref="A346:XFD346" start="0" length="0">
    <dxf>
      <alignment vertical="center" wrapText="1"/>
    </dxf>
  </rfmt>
  <rfmt sheetId="3" sqref="A347" start="0" length="0">
    <dxf>
      <font>
        <sz val="10"/>
        <color auto="1"/>
      </font>
    </dxf>
  </rfmt>
  <rcc rId="19222" sId="3" odxf="1" dxf="1">
    <oc r="B347" t="inlineStr">
      <is>
        <t>Bến Tre</t>
      </is>
    </oc>
    <nc r="B347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347" start="0" length="0">
    <dxf>
      <font>
        <sz val="10"/>
        <color auto="1"/>
      </font>
    </dxf>
  </rfmt>
  <rfmt sheetId="3" sqref="D347" start="0" length="0">
    <dxf>
      <font>
        <sz val="10"/>
        <color auto="1"/>
      </font>
    </dxf>
  </rfmt>
  <rcc rId="19223" sId="3" odxf="1" dxf="1">
    <oc r="E347" t="inlineStr">
      <is>
        <t>NMĐG SỐ 5 THẠNH HẢI 1</t>
      </is>
    </oc>
    <nc r="E347" t="inlineStr">
      <is>
        <t>NMĐG QUỐC VINH SÓC TRĂNG</t>
      </is>
    </nc>
    <odxf>
      <font>
        <sz val="10"/>
        <color auto="1"/>
      </font>
    </odxf>
    <ndxf>
      <font>
        <sz val="10"/>
        <color auto="1"/>
      </font>
    </ndxf>
  </rcc>
  <rfmt sheetId="3" sqref="F347" start="0" length="0">
    <dxf>
      <font>
        <sz val="10"/>
        <color auto="1"/>
      </font>
    </dxf>
  </rfmt>
  <rcc rId="19224" sId="3" odxf="1" dxf="1">
    <nc r="G34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225" sId="3" odxf="1" dxf="1">
    <nc r="H347">
      <v>153.30000000000001</v>
    </nc>
    <odxf>
      <font>
        <sz val="10"/>
        <color auto="1"/>
      </font>
    </odxf>
    <ndxf>
      <font>
        <sz val="10"/>
        <color auto="1"/>
      </font>
    </ndxf>
  </rcc>
  <rfmt sheetId="3" sqref="I347" start="0" length="0">
    <dxf>
      <font>
        <sz val="10"/>
        <color auto="1"/>
      </font>
    </dxf>
  </rfmt>
  <rcc rId="19226" sId="3" odxf="1" dxf="1">
    <nc r="J347">
      <v>0.4</v>
    </nc>
    <odxf>
      <font>
        <sz val="10"/>
        <color auto="1"/>
      </font>
    </odxf>
    <ndxf>
      <font>
        <sz val="10"/>
        <color auto="1"/>
      </font>
    </ndxf>
  </rcc>
  <rcc rId="19227" sId="3" odxf="1" dxf="1">
    <nc r="K347">
      <v>0.4</v>
    </nc>
    <odxf>
      <font>
        <sz val="10"/>
        <color auto="1"/>
      </font>
    </odxf>
    <ndxf>
      <font>
        <sz val="10"/>
        <color auto="1"/>
      </font>
    </ndxf>
  </rcc>
  <rcc rId="19228" sId="3" odxf="1" dxf="1">
    <nc r="L347">
      <v>0.5</v>
    </nc>
    <odxf>
      <font>
        <sz val="10"/>
        <color auto="1"/>
      </font>
    </odxf>
    <ndxf>
      <font>
        <sz val="10"/>
        <color auto="1"/>
      </font>
    </ndxf>
  </rcc>
  <rcc rId="19229" sId="3" odxf="1" dxf="1">
    <nc r="M347">
      <v>0.6</v>
    </nc>
    <odxf>
      <font>
        <sz val="10"/>
        <color auto="1"/>
      </font>
    </odxf>
    <ndxf>
      <font>
        <sz val="10"/>
        <color auto="1"/>
      </font>
    </ndxf>
  </rcc>
  <rcc rId="19230" sId="3" odxf="1" dxf="1">
    <nc r="N347">
      <v>0.8</v>
    </nc>
    <odxf>
      <font>
        <sz val="10"/>
        <color auto="1"/>
      </font>
    </odxf>
    <ndxf>
      <font>
        <sz val="10"/>
        <color auto="1"/>
      </font>
    </ndxf>
  </rcc>
  <rcc rId="19231" sId="3" odxf="1" dxf="1">
    <nc r="O347">
      <v>1.1000000000000001</v>
    </nc>
    <odxf>
      <font>
        <sz val="10"/>
        <color auto="1"/>
      </font>
    </odxf>
    <ndxf>
      <font>
        <sz val="10"/>
        <color auto="1"/>
      </font>
    </ndxf>
  </rcc>
  <rcc rId="19232" sId="3" odxf="1" dxf="1">
    <nc r="P347">
      <v>1.3</v>
    </nc>
    <odxf>
      <font>
        <sz val="10"/>
        <color auto="1"/>
      </font>
    </odxf>
    <ndxf>
      <font>
        <sz val="10"/>
        <color auto="1"/>
      </font>
    </ndxf>
  </rcc>
  <rcc rId="19233" sId="3" odxf="1" dxf="1">
    <nc r="Q347">
      <v>0.8</v>
    </nc>
    <odxf>
      <font>
        <sz val="10"/>
        <color auto="1"/>
      </font>
    </odxf>
    <ndxf>
      <font>
        <sz val="10"/>
        <color auto="1"/>
      </font>
    </ndxf>
  </rcc>
  <rcc rId="19234" sId="3" odxf="1" dxf="1">
    <nc r="R347">
      <v>0.5</v>
    </nc>
    <odxf>
      <font>
        <sz val="10"/>
        <color auto="1"/>
      </font>
    </odxf>
    <ndxf>
      <font>
        <sz val="10"/>
        <color auto="1"/>
      </font>
    </ndxf>
  </rcc>
  <rcc rId="19235" sId="3" odxf="1" dxf="1">
    <nc r="S347">
      <v>0.2</v>
    </nc>
    <odxf>
      <font>
        <sz val="10"/>
        <color auto="1"/>
      </font>
    </odxf>
    <ndxf>
      <font>
        <sz val="10"/>
        <color auto="1"/>
      </font>
    </ndxf>
  </rcc>
  <rcc rId="19236" sId="3" odxf="1" dxf="1">
    <nc r="T347">
      <v>-0.8</v>
    </nc>
    <odxf>
      <font>
        <sz val="10"/>
        <color auto="1"/>
      </font>
    </odxf>
    <ndxf>
      <font>
        <sz val="10"/>
        <color auto="1"/>
      </font>
    </ndxf>
  </rcc>
  <rcc rId="19237" sId="3" odxf="1" dxf="1">
    <nc r="U347">
      <v>0.5</v>
    </nc>
    <odxf>
      <font>
        <sz val="10"/>
        <color auto="1"/>
      </font>
    </odxf>
    <ndxf>
      <font>
        <sz val="10"/>
        <color auto="1"/>
      </font>
    </ndxf>
  </rcc>
  <rcc rId="19238" sId="3" odxf="1" dxf="1">
    <nc r="V347">
      <v>1.1000000000000001</v>
    </nc>
    <odxf>
      <font>
        <sz val="10"/>
        <color auto="1"/>
      </font>
    </odxf>
    <ndxf>
      <font>
        <sz val="10"/>
        <color auto="1"/>
      </font>
    </ndxf>
  </rcc>
  <rcc rId="19239" sId="3" odxf="1" dxf="1">
    <nc r="W347">
      <v>0.7</v>
    </nc>
    <odxf>
      <font>
        <sz val="10"/>
        <color auto="1"/>
      </font>
    </odxf>
    <ndxf>
      <font>
        <sz val="10"/>
        <color auto="1"/>
      </font>
    </ndxf>
  </rcc>
  <rcc rId="19240" sId="3" odxf="1" dxf="1">
    <nc r="X347">
      <v>-0.6</v>
    </nc>
    <odxf>
      <font>
        <sz val="10"/>
        <color auto="1"/>
      </font>
    </odxf>
    <ndxf>
      <font>
        <sz val="10"/>
        <color auto="1"/>
      </font>
    </ndxf>
  </rcc>
  <rcc rId="19241" sId="3" odxf="1" dxf="1">
    <nc r="Y347">
      <v>-1.4</v>
    </nc>
    <odxf>
      <font>
        <sz val="10"/>
        <color auto="1"/>
      </font>
    </odxf>
    <ndxf>
      <font>
        <sz val="10"/>
        <color auto="1"/>
      </font>
    </ndxf>
  </rcc>
  <rcc rId="19242" sId="3" odxf="1" dxf="1">
    <nc r="Z347">
      <v>-1.9</v>
    </nc>
    <odxf>
      <font>
        <sz val="10"/>
        <color auto="1"/>
      </font>
    </odxf>
    <ndxf>
      <font>
        <sz val="10"/>
        <color auto="1"/>
      </font>
    </ndxf>
  </rcc>
  <rcc rId="19243" sId="3" odxf="1" dxf="1">
    <nc r="AA347">
      <v>-2.4</v>
    </nc>
    <odxf>
      <font>
        <sz val="10"/>
        <color auto="1"/>
      </font>
    </odxf>
    <ndxf>
      <font>
        <sz val="10"/>
        <color auto="1"/>
      </font>
    </ndxf>
  </rcc>
  <rcc rId="19244" sId="3" odxf="1" dxf="1">
    <nc r="AB347">
      <v>-1.6</v>
    </nc>
    <odxf>
      <font>
        <sz val="10"/>
        <color auto="1"/>
      </font>
    </odxf>
    <ndxf>
      <font>
        <sz val="10"/>
        <color auto="1"/>
      </font>
    </ndxf>
  </rcc>
  <rcc rId="19245" sId="3" odxf="1" dxf="1">
    <nc r="AC347">
      <v>-0.6</v>
    </nc>
    <odxf>
      <font>
        <sz val="10"/>
        <color auto="1"/>
      </font>
    </odxf>
    <ndxf>
      <font>
        <sz val="10"/>
        <color auto="1"/>
      </font>
    </ndxf>
  </rcc>
  <rcc rId="19246" sId="3" odxf="1" dxf="1">
    <nc r="AD347">
      <v>0.2</v>
    </nc>
    <odxf>
      <font>
        <sz val="10"/>
        <color auto="1"/>
      </font>
    </odxf>
    <ndxf>
      <font>
        <sz val="10"/>
        <color auto="1"/>
      </font>
    </ndxf>
  </rcc>
  <rcc rId="19247" sId="3" odxf="1" dxf="1">
    <nc r="AE347">
      <v>1.5</v>
    </nc>
    <odxf>
      <font>
        <sz val="10"/>
        <color auto="1"/>
      </font>
    </odxf>
    <ndxf>
      <font>
        <sz val="10"/>
        <color auto="1"/>
      </font>
    </ndxf>
  </rcc>
  <rcc rId="19248" sId="3" odxf="1" dxf="1">
    <nc r="AF347">
      <v>1.5</v>
    </nc>
    <odxf>
      <font>
        <sz val="10"/>
        <color auto="1"/>
      </font>
    </odxf>
    <ndxf>
      <font>
        <sz val="10"/>
        <color auto="1"/>
      </font>
    </ndxf>
  </rcc>
  <rcc rId="19249" sId="3" odxf="1" dxf="1">
    <nc r="AG347">
      <v>2.2000000000000002</v>
    </nc>
    <odxf>
      <font>
        <sz val="10"/>
        <color auto="1"/>
      </font>
    </odxf>
    <ndxf>
      <font>
        <sz val="10"/>
        <color auto="1"/>
      </font>
    </ndxf>
  </rcc>
  <rcc rId="19250" sId="3" odxf="1" dxf="1">
    <nc r="AH347">
      <v>0.8</v>
    </nc>
    <odxf>
      <font>
        <sz val="10"/>
        <color auto="1"/>
      </font>
    </odxf>
    <ndxf>
      <font>
        <sz val="10"/>
        <color auto="1"/>
      </font>
    </ndxf>
  </rcc>
  <rcc rId="19251" sId="3" odxf="1" dxf="1">
    <nc r="AI347">
      <v>-0.9</v>
    </nc>
    <odxf>
      <font>
        <sz val="10"/>
        <color auto="1"/>
      </font>
    </odxf>
    <ndxf>
      <font>
        <sz val="10"/>
        <color auto="1"/>
      </font>
    </ndxf>
  </rcc>
  <rcc rId="19252" sId="3" odxf="1" dxf="1">
    <nc r="AJ347">
      <v>0.5</v>
    </nc>
    <odxf>
      <font>
        <sz val="10"/>
        <color auto="1"/>
      </font>
    </odxf>
    <ndxf>
      <font>
        <sz val="10"/>
        <color auto="1"/>
      </font>
    </ndxf>
  </rcc>
  <rcc rId="19253" sId="3" odxf="1" dxf="1">
    <nc r="AK347">
      <v>-0.1</v>
    </nc>
    <odxf>
      <font>
        <sz val="10"/>
        <color auto="1"/>
      </font>
    </odxf>
    <ndxf>
      <font>
        <sz val="10"/>
        <color auto="1"/>
      </font>
    </ndxf>
  </rcc>
  <rcc rId="19254" sId="3" odxf="1" dxf="1">
    <nc r="AL347">
      <v>-0.2</v>
    </nc>
    <odxf>
      <font>
        <sz val="10"/>
        <color auto="1"/>
      </font>
    </odxf>
    <ndxf>
      <font>
        <sz val="10"/>
        <color auto="1"/>
      </font>
    </ndxf>
  </rcc>
  <rcc rId="19255" sId="3" odxf="1" dxf="1">
    <nc r="AM347">
      <v>-0.7</v>
    </nc>
    <odxf>
      <font>
        <sz val="10"/>
        <color auto="1"/>
      </font>
    </odxf>
    <ndxf>
      <font>
        <sz val="10"/>
        <color auto="1"/>
      </font>
    </ndxf>
  </rcc>
  <rcc rId="19256" sId="3" odxf="1" dxf="1">
    <nc r="AN347">
      <v>-0.4</v>
    </nc>
    <odxf>
      <font>
        <sz val="10"/>
        <color auto="1"/>
      </font>
    </odxf>
    <ndxf>
      <font>
        <sz val="10"/>
        <color auto="1"/>
      </font>
    </ndxf>
  </rcc>
  <rcc rId="19257" sId="3" odxf="1" dxf="1">
    <nc r="AO347">
      <v>0.6</v>
    </nc>
    <odxf>
      <font>
        <sz val="10"/>
        <color auto="1"/>
      </font>
    </odxf>
    <ndxf>
      <font>
        <sz val="10"/>
        <color auto="1"/>
      </font>
    </ndxf>
  </rcc>
  <rcc rId="19258" sId="3" odxf="1" dxf="1">
    <nc r="AP347">
      <v>1.1000000000000001</v>
    </nc>
    <odxf>
      <font>
        <sz val="10"/>
        <color auto="1"/>
      </font>
    </odxf>
    <ndxf>
      <font>
        <sz val="10"/>
        <color auto="1"/>
      </font>
    </ndxf>
  </rcc>
  <rcc rId="19259" sId="3" odxf="1" dxf="1">
    <nc r="AQ347">
      <v>1.1000000000000001</v>
    </nc>
    <odxf>
      <font>
        <sz val="10"/>
        <color auto="1"/>
      </font>
    </odxf>
    <ndxf>
      <font>
        <sz val="10"/>
        <color auto="1"/>
      </font>
    </ndxf>
  </rcc>
  <rcc rId="19260" sId="3" odxf="1" dxf="1">
    <nc r="AR347">
      <v>0.7</v>
    </nc>
    <odxf>
      <font>
        <sz val="10"/>
        <color auto="1"/>
      </font>
    </odxf>
    <ndxf>
      <font>
        <sz val="10"/>
        <color auto="1"/>
      </font>
    </ndxf>
  </rcc>
  <rcc rId="19261" sId="3" odxf="1" dxf="1">
    <nc r="AS347">
      <v>-0.4</v>
    </nc>
    <odxf>
      <font>
        <sz val="10"/>
        <color auto="1"/>
      </font>
    </odxf>
    <ndxf>
      <font>
        <sz val="10"/>
        <color auto="1"/>
      </font>
    </ndxf>
  </rcc>
  <rcc rId="19262" sId="3" odxf="1" dxf="1">
    <nc r="AT347">
      <v>-1.9</v>
    </nc>
    <odxf>
      <font>
        <sz val="10"/>
        <color auto="1"/>
      </font>
    </odxf>
    <ndxf>
      <font>
        <sz val="10"/>
        <color auto="1"/>
      </font>
    </ndxf>
  </rcc>
  <rcc rId="19263" sId="3" odxf="1" dxf="1">
    <nc r="AU347">
      <v>-0.9</v>
    </nc>
    <odxf>
      <font>
        <sz val="10"/>
        <color auto="1"/>
      </font>
    </odxf>
    <ndxf>
      <font>
        <sz val="10"/>
        <color auto="1"/>
      </font>
    </ndxf>
  </rcc>
  <rcc rId="19264" sId="3" odxf="1" dxf="1">
    <nc r="AV347">
      <v>-0.4</v>
    </nc>
    <odxf>
      <font>
        <sz val="10"/>
        <color auto="1"/>
      </font>
    </odxf>
    <ndxf>
      <font>
        <sz val="10"/>
        <color auto="1"/>
      </font>
    </ndxf>
  </rcc>
  <rcc rId="19265" sId="3" odxf="1" dxf="1">
    <nc r="AW347">
      <v>-0.7</v>
    </nc>
    <odxf>
      <font>
        <sz val="10"/>
        <color auto="1"/>
      </font>
    </odxf>
    <ndxf>
      <font>
        <sz val="10"/>
        <color auto="1"/>
      </font>
    </ndxf>
  </rcc>
  <rcc rId="19266" sId="3" odxf="1" dxf="1">
    <nc r="AX347">
      <v>-0.5</v>
    </nc>
    <odxf>
      <font>
        <sz val="10"/>
        <color auto="1"/>
      </font>
    </odxf>
    <ndxf>
      <font>
        <sz val="10"/>
        <color auto="1"/>
      </font>
    </ndxf>
  </rcc>
  <rcc rId="19267" sId="3" odxf="1" dxf="1">
    <nc r="AY347">
      <v>-0.3</v>
    </nc>
    <odxf>
      <font>
        <sz val="10"/>
        <color auto="1"/>
      </font>
    </odxf>
    <ndxf>
      <font>
        <sz val="10"/>
        <color auto="1"/>
      </font>
    </ndxf>
  </rcc>
  <rcc rId="19268" sId="3" odxf="1" dxf="1">
    <nc r="AZ347">
      <v>-0.2</v>
    </nc>
    <odxf>
      <font>
        <sz val="10"/>
        <color auto="1"/>
      </font>
    </odxf>
    <ndxf>
      <font>
        <sz val="10"/>
        <color auto="1"/>
      </font>
    </ndxf>
  </rcc>
  <rcc rId="19269" sId="3" odxf="1" dxf="1">
    <nc r="BA3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270" sId="3" odxf="1" dxf="1">
    <nc r="BB347">
      <v>0.2</v>
    </nc>
    <odxf>
      <font>
        <sz val="10"/>
        <color auto="1"/>
      </font>
    </odxf>
    <ndxf>
      <font>
        <sz val="10"/>
        <color auto="1"/>
      </font>
    </ndxf>
  </rcc>
  <rcc rId="19271" sId="3" odxf="1" dxf="1">
    <nc r="BC3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272" sId="3" odxf="1" dxf="1">
    <nc r="BD347">
      <v>0.9</v>
    </nc>
    <odxf>
      <font>
        <sz val="10"/>
        <color auto="1"/>
      </font>
    </odxf>
    <ndxf>
      <font>
        <sz val="10"/>
        <color auto="1"/>
      </font>
    </ndxf>
  </rcc>
  <rcc rId="19273" sId="3" odxf="1" dxf="1">
    <nc r="BE34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274" sId="3" odxf="1" dxf="1">
    <nc r="BF347">
      <v>6.4</v>
    </nc>
    <odxf>
      <font>
        <sz val="10"/>
        <color auto="1"/>
      </font>
    </odxf>
    <ndxf>
      <font>
        <sz val="10"/>
        <color auto="1"/>
      </font>
    </ndxf>
  </rcc>
  <rcc rId="19275" sId="3" odxf="1" dxf="1">
    <nc r="BG347">
      <v>19.100000000000001</v>
    </nc>
    <odxf>
      <font>
        <sz val="10"/>
        <color auto="1"/>
      </font>
    </odxf>
    <ndxf>
      <font>
        <sz val="10"/>
        <color auto="1"/>
      </font>
    </ndxf>
  </rcc>
  <rcc rId="19276" sId="3" odxf="1" dxf="1">
    <nc r="BH347">
      <v>0.1</v>
    </nc>
    <odxf>
      <font>
        <sz val="10"/>
        <color auto="1"/>
      </font>
    </odxf>
    <ndxf>
      <font>
        <sz val="10"/>
        <color auto="1"/>
      </font>
    </ndxf>
  </rcc>
  <rfmt sheetId="3" sqref="A347:XFD347" start="0" length="0">
    <dxf>
      <alignment vertical="center" wrapText="1"/>
    </dxf>
  </rfmt>
  <rfmt sheetId="3" sqref="A348" start="0" length="0">
    <dxf>
      <font>
        <sz val="10"/>
        <color auto="1"/>
      </font>
    </dxf>
  </rfmt>
  <rfmt sheetId="3" sqref="B348" start="0" length="0">
    <dxf>
      <font>
        <sz val="10"/>
        <color auto="1"/>
      </font>
    </dxf>
  </rfmt>
  <rfmt sheetId="3" sqref="C348" start="0" length="0">
    <dxf>
      <font>
        <sz val="10"/>
        <color auto="1"/>
      </font>
    </dxf>
  </rfmt>
  <rfmt sheetId="3" sqref="D348" start="0" length="0">
    <dxf>
      <font>
        <sz val="10"/>
        <color auto="1"/>
      </font>
    </dxf>
  </rfmt>
  <rcc rId="19277" sId="3" odxf="1" dxf="1">
    <oc r="E348" t="inlineStr">
      <is>
        <t>NMĐG SỐ 5 THẠNH HẢI 2</t>
      </is>
    </oc>
    <nc r="E348" t="inlineStr">
      <is>
        <t>NMĐG SỐ 5 THẠNH HẢI 1</t>
      </is>
    </nc>
    <odxf>
      <font>
        <sz val="10"/>
        <color auto="1"/>
      </font>
    </odxf>
    <ndxf>
      <font>
        <sz val="10"/>
        <color auto="1"/>
      </font>
    </ndxf>
  </rcc>
  <rfmt sheetId="3" sqref="F348" start="0" length="0">
    <dxf>
      <font>
        <sz val="10"/>
        <color auto="1"/>
      </font>
    </dxf>
  </rfmt>
  <rcc rId="19278" sId="3" odxf="1" dxf="1">
    <nc r="G34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279" sId="3" odxf="1" dxf="1">
    <nc r="H348">
      <v>143.4</v>
    </nc>
    <odxf>
      <font>
        <sz val="10"/>
        <color auto="1"/>
      </font>
    </odxf>
    <ndxf>
      <font>
        <sz val="10"/>
        <color auto="1"/>
      </font>
    </ndxf>
  </rcc>
  <rfmt sheetId="3" sqref="I348" start="0" length="0">
    <dxf>
      <font>
        <sz val="10"/>
        <color auto="1"/>
      </font>
    </dxf>
  </rfmt>
  <rcc rId="19280" sId="3" odxf="1" dxf="1">
    <nc r="J348">
      <v>10.8</v>
    </nc>
    <odxf>
      <font>
        <sz val="10"/>
        <color auto="1"/>
      </font>
    </odxf>
    <ndxf>
      <font>
        <sz val="10"/>
        <color auto="1"/>
      </font>
    </ndxf>
  </rcc>
  <rcc rId="19281" sId="3" odxf="1" dxf="1">
    <nc r="K348">
      <v>10.199999999999999</v>
    </nc>
    <odxf>
      <font>
        <sz val="10"/>
        <color auto="1"/>
      </font>
    </odxf>
    <ndxf>
      <font>
        <sz val="10"/>
        <color auto="1"/>
      </font>
    </ndxf>
  </rcc>
  <rcc rId="19282" sId="3" odxf="1" dxf="1">
    <nc r="L348">
      <v>8.5</v>
    </nc>
    <odxf>
      <font>
        <sz val="10"/>
        <color auto="1"/>
      </font>
    </odxf>
    <ndxf>
      <font>
        <sz val="10"/>
        <color auto="1"/>
      </font>
    </ndxf>
  </rcc>
  <rcc rId="19283" sId="3" odxf="1" dxf="1">
    <nc r="M348">
      <v>4.7</v>
    </nc>
    <odxf>
      <font>
        <sz val="10"/>
        <color auto="1"/>
      </font>
    </odxf>
    <ndxf>
      <font>
        <sz val="10"/>
        <color auto="1"/>
      </font>
    </ndxf>
  </rcc>
  <rcc rId="19284" sId="3" odxf="1" dxf="1">
    <nc r="N348">
      <v>3.8</v>
    </nc>
    <odxf>
      <font>
        <sz val="10"/>
        <color auto="1"/>
      </font>
    </odxf>
    <ndxf>
      <font>
        <sz val="10"/>
        <color auto="1"/>
      </font>
    </ndxf>
  </rcc>
  <rcc rId="19285" sId="3" odxf="1" dxf="1">
    <nc r="O348">
      <v>4.3</v>
    </nc>
    <odxf>
      <font>
        <sz val="10"/>
        <color auto="1"/>
      </font>
    </odxf>
    <ndxf>
      <font>
        <sz val="10"/>
        <color auto="1"/>
      </font>
    </ndxf>
  </rcc>
  <rcc rId="19286" sId="3" odxf="1" dxf="1">
    <nc r="P348">
      <v>4.7</v>
    </nc>
    <odxf>
      <font>
        <sz val="10"/>
        <color auto="1"/>
      </font>
    </odxf>
    <ndxf>
      <font>
        <sz val="10"/>
        <color auto="1"/>
      </font>
    </ndxf>
  </rcc>
  <rcc rId="19287" sId="3" odxf="1" dxf="1">
    <nc r="Q348">
      <v>3.6</v>
    </nc>
    <odxf>
      <font>
        <sz val="10"/>
        <color auto="1"/>
      </font>
    </odxf>
    <ndxf>
      <font>
        <sz val="10"/>
        <color auto="1"/>
      </font>
    </ndxf>
  </rcc>
  <rcc rId="19288" sId="3" odxf="1" dxf="1">
    <nc r="R348">
      <v>3.6</v>
    </nc>
    <odxf>
      <font>
        <sz val="10"/>
        <color auto="1"/>
      </font>
    </odxf>
    <ndxf>
      <font>
        <sz val="10"/>
        <color auto="1"/>
      </font>
    </ndxf>
  </rcc>
  <rcc rId="19289" sId="3" odxf="1" dxf="1">
    <nc r="S348">
      <v>3.6</v>
    </nc>
    <odxf>
      <font>
        <sz val="10"/>
        <color auto="1"/>
      </font>
    </odxf>
    <ndxf>
      <font>
        <sz val="10"/>
        <color auto="1"/>
      </font>
    </ndxf>
  </rcc>
  <rcc rId="19290" sId="3" odxf="1" dxf="1">
    <nc r="T348">
      <v>3.1</v>
    </nc>
    <odxf>
      <font>
        <sz val="10"/>
        <color auto="1"/>
      </font>
    </odxf>
    <ndxf>
      <font>
        <sz val="10"/>
        <color auto="1"/>
      </font>
    </ndxf>
  </rcc>
  <rcc rId="19291" sId="3" odxf="1" dxf="1">
    <nc r="U348">
      <v>1.9</v>
    </nc>
    <odxf>
      <font>
        <sz val="10"/>
        <color auto="1"/>
      </font>
    </odxf>
    <ndxf>
      <font>
        <sz val="10"/>
        <color auto="1"/>
      </font>
    </ndxf>
  </rcc>
  <rcc rId="19292" sId="3" odxf="1" dxf="1">
    <nc r="V348">
      <v>1.5</v>
    </nc>
    <odxf>
      <font>
        <sz val="10"/>
        <color auto="1"/>
      </font>
    </odxf>
    <ndxf>
      <font>
        <sz val="10"/>
        <color auto="1"/>
      </font>
    </ndxf>
  </rcc>
  <rcc rId="19293" sId="3" odxf="1" dxf="1">
    <nc r="W348">
      <v>1.5</v>
    </nc>
    <odxf>
      <font>
        <sz val="10"/>
        <color auto="1"/>
      </font>
    </odxf>
    <ndxf>
      <font>
        <sz val="10"/>
        <color auto="1"/>
      </font>
    </ndxf>
  </rcc>
  <rcc rId="19294" sId="3" odxf="1" dxf="1">
    <nc r="X348">
      <v>1</v>
    </nc>
    <odxf>
      <font>
        <sz val="10"/>
        <color auto="1"/>
      </font>
    </odxf>
    <ndxf>
      <font>
        <sz val="10"/>
        <color auto="1"/>
      </font>
    </ndxf>
  </rcc>
  <rcc rId="19295" sId="3" odxf="1" dxf="1">
    <nc r="Y348">
      <v>2.7</v>
    </nc>
    <odxf>
      <font>
        <sz val="10"/>
        <color auto="1"/>
      </font>
    </odxf>
    <ndxf>
      <font>
        <sz val="10"/>
        <color auto="1"/>
      </font>
    </ndxf>
  </rcc>
  <rcc rId="19296" sId="3" odxf="1" dxf="1">
    <nc r="Z348">
      <v>5.2</v>
    </nc>
    <odxf>
      <font>
        <sz val="10"/>
        <color auto="1"/>
      </font>
    </odxf>
    <ndxf>
      <font>
        <sz val="10"/>
        <color auto="1"/>
      </font>
    </ndxf>
  </rcc>
  <rcc rId="19297" sId="3" odxf="1" dxf="1">
    <nc r="AA348">
      <v>1.9</v>
    </nc>
    <odxf>
      <font>
        <sz val="10"/>
        <color auto="1"/>
      </font>
    </odxf>
    <ndxf>
      <font>
        <sz val="10"/>
        <color auto="1"/>
      </font>
    </ndxf>
  </rcc>
  <rcc rId="19298" sId="3" odxf="1" dxf="1">
    <nc r="AB348">
      <v>1.9</v>
    </nc>
    <odxf>
      <font>
        <sz val="10"/>
        <color auto="1"/>
      </font>
    </odxf>
    <ndxf>
      <font>
        <sz val="10"/>
        <color auto="1"/>
      </font>
    </ndxf>
  </rcc>
  <rcc rId="19299" sId="3" odxf="1" dxf="1">
    <nc r="AC348">
      <v>2.4</v>
    </nc>
    <odxf>
      <font>
        <sz val="10"/>
        <color auto="1"/>
      </font>
    </odxf>
    <ndxf>
      <font>
        <sz val="10"/>
        <color auto="1"/>
      </font>
    </ndxf>
  </rcc>
  <rcc rId="19300" sId="3" odxf="1" dxf="1">
    <nc r="AD348">
      <v>0.8</v>
    </nc>
    <odxf>
      <font>
        <sz val="10"/>
        <color auto="1"/>
      </font>
    </odxf>
    <ndxf>
      <font>
        <sz val="10"/>
        <color auto="1"/>
      </font>
    </ndxf>
  </rcc>
  <rcc rId="19301" sId="3" odxf="1" dxf="1">
    <nc r="AE348">
      <v>1.5</v>
    </nc>
    <odxf>
      <font>
        <sz val="10"/>
        <color auto="1"/>
      </font>
    </odxf>
    <ndxf>
      <font>
        <sz val="10"/>
        <color auto="1"/>
      </font>
    </ndxf>
  </rcc>
  <rcc rId="19302" sId="3" odxf="1" dxf="1">
    <nc r="AF348">
      <v>1.4</v>
    </nc>
    <odxf>
      <font>
        <sz val="10"/>
        <color auto="1"/>
      </font>
    </odxf>
    <ndxf>
      <font>
        <sz val="10"/>
        <color auto="1"/>
      </font>
    </ndxf>
  </rcc>
  <rcc rId="19303" sId="3" odxf="1" dxf="1">
    <nc r="AG348">
      <v>2.2000000000000002</v>
    </nc>
    <odxf>
      <font>
        <sz val="10"/>
        <color auto="1"/>
      </font>
    </odxf>
    <ndxf>
      <font>
        <sz val="10"/>
        <color auto="1"/>
      </font>
    </ndxf>
  </rcc>
  <rcc rId="19304" sId="3" odxf="1" dxf="1">
    <nc r="AH348">
      <v>0</v>
    </nc>
    <odxf>
      <font>
        <sz val="10"/>
        <color auto="1"/>
      </font>
    </odxf>
    <ndxf>
      <font>
        <sz val="10"/>
        <color auto="1"/>
      </font>
    </ndxf>
  </rcc>
  <rcc rId="19305" sId="3" odxf="1" dxf="1">
    <nc r="AI348">
      <v>4.4000000000000004</v>
    </nc>
    <odxf>
      <font>
        <sz val="10"/>
        <color auto="1"/>
      </font>
    </odxf>
    <ndxf>
      <font>
        <sz val="10"/>
        <color auto="1"/>
      </font>
    </ndxf>
  </rcc>
  <rcc rId="19306" sId="3" odxf="1" dxf="1">
    <nc r="AJ348">
      <v>18</v>
    </nc>
    <odxf>
      <font>
        <sz val="10"/>
        <color auto="1"/>
      </font>
    </odxf>
    <ndxf>
      <font>
        <sz val="10"/>
        <color auto="1"/>
      </font>
    </ndxf>
  </rcc>
  <rcc rId="19307" sId="3" odxf="1" dxf="1">
    <nc r="AK348">
      <v>15.6</v>
    </nc>
    <odxf>
      <font>
        <sz val="10"/>
        <color auto="1"/>
      </font>
    </odxf>
    <ndxf>
      <font>
        <sz val="10"/>
        <color auto="1"/>
      </font>
    </ndxf>
  </rcc>
  <rcc rId="19308" sId="3" odxf="1" dxf="1">
    <nc r="AL348">
      <v>18.7</v>
    </nc>
    <odxf>
      <font>
        <sz val="10"/>
        <color auto="1"/>
      </font>
    </odxf>
    <ndxf>
      <font>
        <sz val="10"/>
        <color auto="1"/>
      </font>
    </ndxf>
  </rcc>
  <rcc rId="19309" sId="3" odxf="1" dxf="1">
    <nc r="AM348">
      <v>13.3</v>
    </nc>
    <odxf>
      <font>
        <sz val="10"/>
        <color auto="1"/>
      </font>
    </odxf>
    <ndxf>
      <font>
        <sz val="10"/>
        <color auto="1"/>
      </font>
    </ndxf>
  </rcc>
  <rcc rId="19310" sId="3" odxf="1" dxf="1">
    <nc r="AN348">
      <v>13</v>
    </nc>
    <odxf>
      <font>
        <sz val="10"/>
        <color auto="1"/>
      </font>
    </odxf>
    <ndxf>
      <font>
        <sz val="10"/>
        <color auto="1"/>
      </font>
    </ndxf>
  </rcc>
  <rcc rId="19311" sId="3" odxf="1" dxf="1">
    <nc r="AO348">
      <v>7.5</v>
    </nc>
    <odxf>
      <font>
        <sz val="10"/>
        <color auto="1"/>
      </font>
    </odxf>
    <ndxf>
      <font>
        <sz val="10"/>
        <color auto="1"/>
      </font>
    </ndxf>
  </rcc>
  <rcc rId="19312" sId="3" odxf="1" dxf="1">
    <nc r="AP348">
      <v>6.5</v>
    </nc>
    <odxf>
      <font>
        <sz val="10"/>
        <color auto="1"/>
      </font>
    </odxf>
    <ndxf>
      <font>
        <sz val="10"/>
        <color auto="1"/>
      </font>
    </ndxf>
  </rcc>
  <rcc rId="19313" sId="3" odxf="1" dxf="1">
    <nc r="AQ348">
      <v>4.9000000000000004</v>
    </nc>
    <odxf>
      <font>
        <sz val="10"/>
        <color auto="1"/>
      </font>
    </odxf>
    <ndxf>
      <font>
        <sz val="10"/>
        <color auto="1"/>
      </font>
    </ndxf>
  </rcc>
  <rcc rId="19314" sId="3" odxf="1" dxf="1">
    <nc r="AR348">
      <v>8.6999999999999993</v>
    </nc>
    <odxf>
      <font>
        <sz val="10"/>
        <color auto="1"/>
      </font>
    </odxf>
    <ndxf>
      <font>
        <sz val="10"/>
        <color auto="1"/>
      </font>
    </ndxf>
  </rcc>
  <rcc rId="19315" sId="3" odxf="1" dxf="1">
    <nc r="AS348">
      <v>2.9</v>
    </nc>
    <odxf>
      <font>
        <sz val="10"/>
        <color auto="1"/>
      </font>
    </odxf>
    <ndxf>
      <font>
        <sz val="10"/>
        <color auto="1"/>
      </font>
    </ndxf>
  </rcc>
  <rcc rId="19316" sId="3" odxf="1" dxf="1">
    <nc r="AT348">
      <v>2.8</v>
    </nc>
    <odxf>
      <font>
        <sz val="10"/>
        <color auto="1"/>
      </font>
    </odxf>
    <ndxf>
      <font>
        <sz val="10"/>
        <color auto="1"/>
      </font>
    </ndxf>
  </rcc>
  <rcc rId="19317" sId="3" odxf="1" dxf="1">
    <nc r="AU348">
      <v>2.5</v>
    </nc>
    <odxf>
      <font>
        <sz val="10"/>
        <color auto="1"/>
      </font>
    </odxf>
    <ndxf>
      <font>
        <sz val="10"/>
        <color auto="1"/>
      </font>
    </ndxf>
  </rcc>
  <rcc rId="19318" sId="3" odxf="1" dxf="1">
    <nc r="AV348">
      <v>5</v>
    </nc>
    <odxf>
      <font>
        <sz val="10"/>
        <color auto="1"/>
      </font>
    </odxf>
    <ndxf>
      <font>
        <sz val="10"/>
        <color auto="1"/>
      </font>
    </ndxf>
  </rcc>
  <rcc rId="19319" sId="3" odxf="1" dxf="1">
    <nc r="AW348">
      <v>8.6</v>
    </nc>
    <odxf>
      <font>
        <sz val="10"/>
        <color auto="1"/>
      </font>
    </odxf>
    <ndxf>
      <font>
        <sz val="10"/>
        <color auto="1"/>
      </font>
    </ndxf>
  </rcc>
  <rcc rId="19320" sId="3" odxf="1" dxf="1">
    <nc r="AX348">
      <v>8.6</v>
    </nc>
    <odxf>
      <font>
        <sz val="10"/>
        <color auto="1"/>
      </font>
    </odxf>
    <ndxf>
      <font>
        <sz val="10"/>
        <color auto="1"/>
      </font>
    </ndxf>
  </rcc>
  <rcc rId="19321" sId="3" odxf="1" dxf="1">
    <nc r="AY348">
      <v>5.9</v>
    </nc>
    <odxf>
      <font>
        <sz val="10"/>
        <color auto="1"/>
      </font>
    </odxf>
    <ndxf>
      <font>
        <sz val="10"/>
        <color auto="1"/>
      </font>
    </ndxf>
  </rcc>
  <rcc rId="19322" sId="3" odxf="1" dxf="1">
    <nc r="AZ348">
      <v>4.9000000000000004</v>
    </nc>
    <odxf>
      <font>
        <sz val="10"/>
        <color auto="1"/>
      </font>
    </odxf>
    <ndxf>
      <font>
        <sz val="10"/>
        <color auto="1"/>
      </font>
    </ndxf>
  </rcc>
  <rcc rId="19323" sId="3" odxf="1" dxf="1">
    <nc r="BA3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324" sId="3" odxf="1" dxf="1">
    <nc r="BB348">
      <v>3.5</v>
    </nc>
    <odxf>
      <font>
        <sz val="10"/>
        <color auto="1"/>
      </font>
    </odxf>
    <ndxf>
      <font>
        <sz val="10"/>
        <color auto="1"/>
      </font>
    </ndxf>
  </rcc>
  <rcc rId="19325" sId="3" odxf="1" dxf="1">
    <nc r="BC3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326" sId="3" odxf="1" dxf="1">
    <nc r="BD348">
      <v>4.3</v>
    </nc>
    <odxf>
      <font>
        <sz val="10"/>
        <color auto="1"/>
      </font>
    </odxf>
    <ndxf>
      <font>
        <sz val="10"/>
        <color auto="1"/>
      </font>
    </ndxf>
  </rcc>
  <rcc rId="19327" sId="3" odxf="1" dxf="1">
    <nc r="BE34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328" sId="3" odxf="1" dxf="1">
    <nc r="BF348">
      <v>6</v>
    </nc>
    <odxf>
      <font>
        <sz val="10"/>
        <color auto="1"/>
      </font>
    </odxf>
    <ndxf>
      <font>
        <sz val="10"/>
        <color auto="1"/>
      </font>
    </ndxf>
  </rcc>
  <rcc rId="19329" sId="3" odxf="1" dxf="1">
    <nc r="BG348">
      <v>18.7</v>
    </nc>
    <odxf>
      <font>
        <sz val="10"/>
        <color auto="1"/>
      </font>
    </odxf>
    <ndxf>
      <font>
        <sz val="10"/>
        <color auto="1"/>
      </font>
    </ndxf>
  </rcc>
  <rcc rId="19330" sId="3" odxf="1" dxf="1">
    <nc r="BH348">
      <v>0</v>
    </nc>
    <odxf>
      <font>
        <sz val="10"/>
        <color auto="1"/>
      </font>
    </odxf>
    <ndxf>
      <font>
        <sz val="10"/>
        <color auto="1"/>
      </font>
    </ndxf>
  </rcc>
  <rfmt sheetId="3" sqref="A348:XFD348" start="0" length="0">
    <dxf>
      <alignment vertical="center" wrapText="1"/>
    </dxf>
  </rfmt>
  <rfmt sheetId="3" sqref="A349" start="0" length="0">
    <dxf>
      <font>
        <sz val="10"/>
        <color auto="1"/>
      </font>
    </dxf>
  </rfmt>
  <rfmt sheetId="3" sqref="B349" start="0" length="0">
    <dxf>
      <font>
        <sz val="10"/>
        <color auto="1"/>
      </font>
    </dxf>
  </rfmt>
  <rfmt sheetId="3" sqref="C349" start="0" length="0">
    <dxf>
      <font>
        <sz val="10"/>
        <color auto="1"/>
      </font>
    </dxf>
  </rfmt>
  <rfmt sheetId="3" sqref="D349" start="0" length="0">
    <dxf>
      <font>
        <sz val="10"/>
        <color auto="1"/>
      </font>
    </dxf>
  </rfmt>
  <rcc rId="19331" sId="3" odxf="1" dxf="1">
    <oc r="E349" t="inlineStr">
      <is>
        <t>NMĐG SỐ 5 THẠNH HẢI 2</t>
      </is>
    </oc>
    <nc r="E349" t="inlineStr">
      <is>
        <t>NMĐG SỐ 5 THẠNH HẢI 1</t>
      </is>
    </nc>
    <odxf>
      <font>
        <sz val="10"/>
        <color auto="1"/>
      </font>
    </odxf>
    <ndxf>
      <font>
        <sz val="10"/>
        <color auto="1"/>
      </font>
    </ndxf>
  </rcc>
  <rfmt sheetId="3" sqref="F349" start="0" length="0">
    <dxf>
      <font>
        <sz val="10"/>
        <color auto="1"/>
      </font>
    </dxf>
  </rfmt>
  <rcc rId="19332" sId="3" odxf="1" dxf="1">
    <nc r="G34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333" sId="3" odxf="1" dxf="1">
    <nc r="H349">
      <v>143.4</v>
    </nc>
    <odxf>
      <font>
        <sz val="10"/>
        <color auto="1"/>
      </font>
    </odxf>
    <ndxf>
      <font>
        <sz val="10"/>
        <color auto="1"/>
      </font>
    </ndxf>
  </rcc>
  <rfmt sheetId="3" sqref="I349" start="0" length="0">
    <dxf>
      <font>
        <sz val="10"/>
        <color auto="1"/>
      </font>
    </dxf>
  </rfmt>
  <rcc rId="19334" sId="3" odxf="1" dxf="1">
    <nc r="J349">
      <v>2</v>
    </nc>
    <odxf>
      <font>
        <sz val="10"/>
        <color auto="1"/>
      </font>
    </odxf>
    <ndxf>
      <font>
        <sz val="10"/>
        <color auto="1"/>
      </font>
    </ndxf>
  </rcc>
  <rcc rId="19335" sId="3" odxf="1" dxf="1">
    <nc r="K349">
      <v>2.2000000000000002</v>
    </nc>
    <odxf>
      <font>
        <sz val="10"/>
        <color auto="1"/>
      </font>
    </odxf>
    <ndxf>
      <font>
        <sz val="10"/>
        <color auto="1"/>
      </font>
    </ndxf>
  </rcc>
  <rcc rId="19336" sId="3" odxf="1" dxf="1">
    <nc r="L349">
      <v>1.8</v>
    </nc>
    <odxf>
      <font>
        <sz val="10"/>
        <color auto="1"/>
      </font>
    </odxf>
    <ndxf>
      <font>
        <sz val="10"/>
        <color auto="1"/>
      </font>
    </ndxf>
  </rcc>
  <rcc rId="19337" sId="3" odxf="1" dxf="1">
    <nc r="M349">
      <v>1.4</v>
    </nc>
    <odxf>
      <font>
        <sz val="10"/>
        <color auto="1"/>
      </font>
    </odxf>
    <ndxf>
      <font>
        <sz val="10"/>
        <color auto="1"/>
      </font>
    </ndxf>
  </rcc>
  <rcc rId="19338" sId="3" odxf="1" dxf="1">
    <nc r="N349">
      <v>1.1000000000000001</v>
    </nc>
    <odxf>
      <font>
        <sz val="10"/>
        <color auto="1"/>
      </font>
    </odxf>
    <ndxf>
      <font>
        <sz val="10"/>
        <color auto="1"/>
      </font>
    </ndxf>
  </rcc>
  <rcc rId="19339" sId="3" odxf="1" dxf="1">
    <nc r="O349">
      <v>1</v>
    </nc>
    <odxf>
      <font>
        <sz val="10"/>
        <color auto="1"/>
      </font>
    </odxf>
    <ndxf>
      <font>
        <sz val="10"/>
        <color auto="1"/>
      </font>
    </ndxf>
  </rcc>
  <rcc rId="19340" sId="3" odxf="1" dxf="1">
    <nc r="P349">
      <v>0.8</v>
    </nc>
    <odxf>
      <font>
        <sz val="10"/>
        <color auto="1"/>
      </font>
    </odxf>
    <ndxf>
      <font>
        <sz val="10"/>
        <color auto="1"/>
      </font>
    </ndxf>
  </rcc>
  <rcc rId="19341" sId="3" odxf="1" dxf="1">
    <nc r="Q349">
      <v>0.9</v>
    </nc>
    <odxf>
      <font>
        <sz val="10"/>
        <color auto="1"/>
      </font>
    </odxf>
    <ndxf>
      <font>
        <sz val="10"/>
        <color auto="1"/>
      </font>
    </ndxf>
  </rcc>
  <rcc rId="19342" sId="3" odxf="1" dxf="1">
    <nc r="R349">
      <v>0</v>
    </nc>
    <odxf>
      <font>
        <sz val="10"/>
        <color auto="1"/>
      </font>
    </odxf>
    <ndxf>
      <font>
        <sz val="10"/>
        <color auto="1"/>
      </font>
    </ndxf>
  </rcc>
  <rcc rId="19343" sId="3" odxf="1" dxf="1">
    <nc r="S349">
      <v>-0.2</v>
    </nc>
    <odxf>
      <font>
        <sz val="10"/>
        <color auto="1"/>
      </font>
    </odxf>
    <ndxf>
      <font>
        <sz val="10"/>
        <color auto="1"/>
      </font>
    </ndxf>
  </rcc>
  <rcc rId="19344" sId="3" odxf="1" dxf="1">
    <nc r="T349">
      <v>-1.4</v>
    </nc>
    <odxf>
      <font>
        <sz val="10"/>
        <color auto="1"/>
      </font>
    </odxf>
    <ndxf>
      <font>
        <sz val="10"/>
        <color auto="1"/>
      </font>
    </ndxf>
  </rcc>
  <rcc rId="19345" sId="3" odxf="1" dxf="1">
    <nc r="U349">
      <v>-0.9</v>
    </nc>
    <odxf>
      <font>
        <sz val="10"/>
        <color auto="1"/>
      </font>
    </odxf>
    <ndxf>
      <font>
        <sz val="10"/>
        <color auto="1"/>
      </font>
    </ndxf>
  </rcc>
  <rcc rId="19346" sId="3" odxf="1" dxf="1">
    <nc r="V349">
      <v>-0.3</v>
    </nc>
    <odxf>
      <font>
        <sz val="10"/>
        <color auto="1"/>
      </font>
    </odxf>
    <ndxf>
      <font>
        <sz val="10"/>
        <color auto="1"/>
      </font>
    </ndxf>
  </rcc>
  <rcc rId="19347" sId="3" odxf="1" dxf="1">
    <nc r="W349">
      <v>-1</v>
    </nc>
    <odxf>
      <font>
        <sz val="10"/>
        <color auto="1"/>
      </font>
    </odxf>
    <ndxf>
      <font>
        <sz val="10"/>
        <color auto="1"/>
      </font>
    </ndxf>
  </rcc>
  <rcc rId="19348" sId="3" odxf="1" dxf="1">
    <nc r="X349">
      <v>-0.9</v>
    </nc>
    <odxf>
      <font>
        <sz val="10"/>
        <color auto="1"/>
      </font>
    </odxf>
    <ndxf>
      <font>
        <sz val="10"/>
        <color auto="1"/>
      </font>
    </ndxf>
  </rcc>
  <rcc rId="19349" sId="3" odxf="1" dxf="1">
    <nc r="Y349">
      <v>0.7</v>
    </nc>
    <odxf>
      <font>
        <sz val="10"/>
        <color auto="1"/>
      </font>
    </odxf>
    <ndxf>
      <font>
        <sz val="10"/>
        <color auto="1"/>
      </font>
    </ndxf>
  </rcc>
  <rcc rId="19350" sId="3" odxf="1" dxf="1">
    <nc r="Z349">
      <v>1.9</v>
    </nc>
    <odxf>
      <font>
        <sz val="10"/>
        <color auto="1"/>
      </font>
    </odxf>
    <ndxf>
      <font>
        <sz val="10"/>
        <color auto="1"/>
      </font>
    </ndxf>
  </rcc>
  <rcc rId="19351" sId="3" odxf="1" dxf="1">
    <nc r="AA349">
      <v>1.7</v>
    </nc>
    <odxf>
      <font>
        <sz val="10"/>
        <color auto="1"/>
      </font>
    </odxf>
    <ndxf>
      <font>
        <sz val="10"/>
        <color auto="1"/>
      </font>
    </ndxf>
  </rcc>
  <rcc rId="19352" sId="3" odxf="1" dxf="1">
    <nc r="AB349">
      <v>3.4</v>
    </nc>
    <odxf>
      <font>
        <sz val="10"/>
        <color auto="1"/>
      </font>
    </odxf>
    <ndxf>
      <font>
        <sz val="10"/>
        <color auto="1"/>
      </font>
    </ndxf>
  </rcc>
  <rcc rId="19353" sId="3" odxf="1" dxf="1">
    <nc r="AC349">
      <v>6.3</v>
    </nc>
    <odxf>
      <font>
        <sz val="10"/>
        <color auto="1"/>
      </font>
    </odxf>
    <ndxf>
      <font>
        <sz val="10"/>
        <color auto="1"/>
      </font>
    </ndxf>
  </rcc>
  <rcc rId="19354" sId="3" odxf="1" dxf="1">
    <nc r="AD349">
      <v>1.4</v>
    </nc>
    <odxf>
      <font>
        <sz val="10"/>
        <color auto="1"/>
      </font>
    </odxf>
    <ndxf>
      <font>
        <sz val="10"/>
        <color auto="1"/>
      </font>
    </ndxf>
  </rcc>
  <rcc rId="19355" sId="3" odxf="1" dxf="1">
    <nc r="AE349">
      <v>2.2000000000000002</v>
    </nc>
    <odxf>
      <font>
        <sz val="10"/>
        <color auto="1"/>
      </font>
    </odxf>
    <ndxf>
      <font>
        <sz val="10"/>
        <color auto="1"/>
      </font>
    </ndxf>
  </rcc>
  <rcc rId="19356" sId="3" odxf="1" dxf="1">
    <nc r="AF349">
      <v>3.7</v>
    </nc>
    <odxf>
      <font>
        <sz val="10"/>
        <color auto="1"/>
      </font>
    </odxf>
    <ndxf>
      <font>
        <sz val="10"/>
        <color auto="1"/>
      </font>
    </ndxf>
  </rcc>
  <rcc rId="19357" sId="3" odxf="1" dxf="1">
    <nc r="AG349">
      <v>3.5</v>
    </nc>
    <odxf>
      <font>
        <sz val="10"/>
        <color auto="1"/>
      </font>
    </odxf>
    <ndxf>
      <font>
        <sz val="10"/>
        <color auto="1"/>
      </font>
    </ndxf>
  </rcc>
  <rcc rId="19358" sId="3" odxf="1" dxf="1">
    <nc r="AH349">
      <v>0</v>
    </nc>
    <odxf>
      <font>
        <sz val="10"/>
        <color auto="1"/>
      </font>
    </odxf>
    <ndxf>
      <font>
        <sz val="10"/>
        <color auto="1"/>
      </font>
    </ndxf>
  </rcc>
  <rcc rId="19359" sId="3" odxf="1" dxf="1">
    <nc r="AI349">
      <v>-0.6</v>
    </nc>
    <odxf>
      <font>
        <sz val="10"/>
        <color auto="1"/>
      </font>
    </odxf>
    <ndxf>
      <font>
        <sz val="10"/>
        <color auto="1"/>
      </font>
    </ndxf>
  </rcc>
  <rcc rId="19360" sId="3" odxf="1" dxf="1">
    <nc r="AJ349">
      <v>1.2</v>
    </nc>
    <odxf>
      <font>
        <sz val="10"/>
        <color auto="1"/>
      </font>
    </odxf>
    <ndxf>
      <font>
        <sz val="10"/>
        <color auto="1"/>
      </font>
    </ndxf>
  </rcc>
  <rcc rId="19361" sId="3" odxf="1" dxf="1">
    <nc r="AK349">
      <v>0.8</v>
    </nc>
    <odxf>
      <font>
        <sz val="10"/>
        <color auto="1"/>
      </font>
    </odxf>
    <ndxf>
      <font>
        <sz val="10"/>
        <color auto="1"/>
      </font>
    </ndxf>
  </rcc>
  <rcc rId="19362" sId="3" odxf="1" dxf="1">
    <nc r="AL349">
      <v>1.1000000000000001</v>
    </nc>
    <odxf>
      <font>
        <sz val="10"/>
        <color auto="1"/>
      </font>
    </odxf>
    <ndxf>
      <font>
        <sz val="10"/>
        <color auto="1"/>
      </font>
    </ndxf>
  </rcc>
  <rcc rId="19363" sId="3" odxf="1" dxf="1">
    <nc r="AM349">
      <v>0</v>
    </nc>
    <odxf>
      <font>
        <sz val="10"/>
        <color auto="1"/>
      </font>
    </odxf>
    <ndxf>
      <font>
        <sz val="10"/>
        <color auto="1"/>
      </font>
    </ndxf>
  </rcc>
  <rcc rId="19364" sId="3" odxf="1" dxf="1">
    <nc r="AN349">
      <v>-0.4</v>
    </nc>
    <odxf>
      <font>
        <sz val="10"/>
        <color auto="1"/>
      </font>
    </odxf>
    <ndxf>
      <font>
        <sz val="10"/>
        <color auto="1"/>
      </font>
    </ndxf>
  </rcc>
  <rcc rId="19365" sId="3" odxf="1" dxf="1">
    <nc r="AO349">
      <v>0.3</v>
    </nc>
    <odxf>
      <font>
        <sz val="10"/>
        <color auto="1"/>
      </font>
    </odxf>
    <ndxf>
      <font>
        <sz val="10"/>
        <color auto="1"/>
      </font>
    </ndxf>
  </rcc>
  <rcc rId="19366" sId="3" odxf="1" dxf="1">
    <nc r="AP349">
      <v>0.8</v>
    </nc>
    <odxf>
      <font>
        <sz val="10"/>
        <color auto="1"/>
      </font>
    </odxf>
    <ndxf>
      <font>
        <sz val="10"/>
        <color auto="1"/>
      </font>
    </ndxf>
  </rcc>
  <rcc rId="19367" sId="3" odxf="1" dxf="1">
    <nc r="AQ349">
      <v>2.2000000000000002</v>
    </nc>
    <odxf>
      <font>
        <sz val="10"/>
        <color auto="1"/>
      </font>
    </odxf>
    <ndxf>
      <font>
        <sz val="10"/>
        <color auto="1"/>
      </font>
    </ndxf>
  </rcc>
  <rcc rId="19368" sId="3" odxf="1" dxf="1">
    <nc r="AR349">
      <v>0.6</v>
    </nc>
    <odxf>
      <font>
        <sz val="10"/>
        <color auto="1"/>
      </font>
    </odxf>
    <ndxf>
      <font>
        <sz val="10"/>
        <color auto="1"/>
      </font>
    </ndxf>
  </rcc>
  <rcc rId="19369" sId="3" odxf="1" dxf="1">
    <nc r="AS349">
      <v>-0.4</v>
    </nc>
    <odxf>
      <font>
        <sz val="10"/>
        <color auto="1"/>
      </font>
    </odxf>
    <ndxf>
      <font>
        <sz val="10"/>
        <color auto="1"/>
      </font>
    </ndxf>
  </rcc>
  <rcc rId="19370" sId="3" odxf="1" dxf="1">
    <nc r="AT349">
      <v>-0.8</v>
    </nc>
    <odxf>
      <font>
        <sz val="10"/>
        <color auto="1"/>
      </font>
    </odxf>
    <ndxf>
      <font>
        <sz val="10"/>
        <color auto="1"/>
      </font>
    </ndxf>
  </rcc>
  <rcc rId="19371" sId="3" odxf="1" dxf="1">
    <nc r="AU349">
      <v>0.6</v>
    </nc>
    <odxf>
      <font>
        <sz val="10"/>
        <color auto="1"/>
      </font>
    </odxf>
    <ndxf>
      <font>
        <sz val="10"/>
        <color auto="1"/>
      </font>
    </ndxf>
  </rcc>
  <rcc rId="19372" sId="3" odxf="1" dxf="1">
    <nc r="AV349">
      <v>1</v>
    </nc>
    <odxf>
      <font>
        <sz val="10"/>
        <color auto="1"/>
      </font>
    </odxf>
    <ndxf>
      <font>
        <sz val="10"/>
        <color auto="1"/>
      </font>
    </ndxf>
  </rcc>
  <rcc rId="19373" sId="3" odxf="1" dxf="1">
    <nc r="AW349">
      <v>0.5</v>
    </nc>
    <odxf>
      <font>
        <sz val="10"/>
        <color auto="1"/>
      </font>
    </odxf>
    <ndxf>
      <font>
        <sz val="10"/>
        <color auto="1"/>
      </font>
    </ndxf>
  </rcc>
  <rcc rId="19374" sId="3" odxf="1" dxf="1">
    <nc r="AX349">
      <v>0.2</v>
    </nc>
    <odxf>
      <font>
        <sz val="10"/>
        <color auto="1"/>
      </font>
    </odxf>
    <ndxf>
      <font>
        <sz val="10"/>
        <color auto="1"/>
      </font>
    </ndxf>
  </rcc>
  <rcc rId="19375" sId="3" odxf="1" dxf="1">
    <nc r="AY349">
      <v>0.8</v>
    </nc>
    <odxf>
      <font>
        <sz val="10"/>
        <color auto="1"/>
      </font>
    </odxf>
    <ndxf>
      <font>
        <sz val="10"/>
        <color auto="1"/>
      </font>
    </ndxf>
  </rcc>
  <rcc rId="19376" sId="3" odxf="1" dxf="1">
    <nc r="AZ349">
      <v>1.3</v>
    </nc>
    <odxf>
      <font>
        <sz val="10"/>
        <color auto="1"/>
      </font>
    </odxf>
    <ndxf>
      <font>
        <sz val="10"/>
        <color auto="1"/>
      </font>
    </ndxf>
  </rcc>
  <rcc rId="19377" sId="3" odxf="1" dxf="1">
    <nc r="BA3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378" sId="3" odxf="1" dxf="1">
    <nc r="BB349">
      <v>1.9</v>
    </nc>
    <odxf>
      <font>
        <sz val="10"/>
        <color auto="1"/>
      </font>
    </odxf>
    <ndxf>
      <font>
        <sz val="10"/>
        <color auto="1"/>
      </font>
    </ndxf>
  </rcc>
  <rcc rId="19379" sId="3" odxf="1" dxf="1">
    <nc r="BC3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380" sId="3" odxf="1" dxf="1">
    <nc r="BD349">
      <v>4.0999999999999996</v>
    </nc>
    <odxf>
      <font>
        <sz val="10"/>
        <color auto="1"/>
      </font>
    </odxf>
    <ndxf>
      <font>
        <sz val="10"/>
        <color auto="1"/>
      </font>
    </ndxf>
  </rcc>
  <rcc rId="19381" sId="3" odxf="1" dxf="1">
    <nc r="BE34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382" sId="3" odxf="1" dxf="1">
    <nc r="BF349">
      <v>6</v>
    </nc>
    <odxf>
      <font>
        <sz val="10"/>
        <color auto="1"/>
      </font>
    </odxf>
    <ndxf>
      <font>
        <sz val="10"/>
        <color auto="1"/>
      </font>
    </ndxf>
  </rcc>
  <rcc rId="19383" sId="3" odxf="1" dxf="1">
    <nc r="BG349">
      <v>18.7</v>
    </nc>
    <odxf>
      <font>
        <sz val="10"/>
        <color auto="1"/>
      </font>
    </odxf>
    <ndxf>
      <font>
        <sz val="10"/>
        <color auto="1"/>
      </font>
    </ndxf>
  </rcc>
  <rcc rId="19384" sId="3" odxf="1" dxf="1">
    <nc r="BH349">
      <v>0</v>
    </nc>
    <odxf>
      <font>
        <sz val="10"/>
        <color auto="1"/>
      </font>
    </odxf>
    <ndxf>
      <font>
        <sz val="10"/>
        <color auto="1"/>
      </font>
    </ndxf>
  </rcc>
  <rfmt sheetId="3" sqref="A349:XFD349" start="0" length="0">
    <dxf>
      <alignment vertical="center" wrapText="1"/>
    </dxf>
  </rfmt>
  <rfmt sheetId="3" sqref="A350" start="0" length="0">
    <dxf>
      <font>
        <sz val="10"/>
        <color auto="1"/>
      </font>
    </dxf>
  </rfmt>
  <rfmt sheetId="3" sqref="B350" start="0" length="0">
    <dxf>
      <font>
        <sz val="10"/>
        <color auto="1"/>
      </font>
    </dxf>
  </rfmt>
  <rfmt sheetId="3" sqref="C350" start="0" length="0">
    <dxf>
      <font>
        <sz val="10"/>
        <color auto="1"/>
      </font>
    </dxf>
  </rfmt>
  <rfmt sheetId="3" sqref="D350" start="0" length="0">
    <dxf>
      <font>
        <sz val="10"/>
        <color auto="1"/>
      </font>
    </dxf>
  </rfmt>
  <rcc rId="19385" sId="3" odxf="1" dxf="1">
    <oc r="E350" t="inlineStr">
      <is>
        <t>NMĐG SỐ 5 THẠNH HẢI 3</t>
      </is>
    </oc>
    <nc r="E350" t="inlineStr">
      <is>
        <t>NMĐG SỐ 5 THẠNH HẢI 2</t>
      </is>
    </nc>
    <odxf>
      <font>
        <sz val="10"/>
        <color auto="1"/>
      </font>
    </odxf>
    <ndxf>
      <font>
        <sz val="10"/>
        <color auto="1"/>
      </font>
    </ndxf>
  </rcc>
  <rfmt sheetId="3" sqref="F350" start="0" length="0">
    <dxf>
      <font>
        <sz val="10"/>
        <color auto="1"/>
      </font>
    </dxf>
  </rfmt>
  <rcc rId="19386" sId="3" odxf="1" dxf="1">
    <nc r="G35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387" sId="3" odxf="1" dxf="1">
    <nc r="H350">
      <v>0</v>
    </nc>
    <odxf>
      <font>
        <sz val="10"/>
        <color auto="1"/>
      </font>
    </odxf>
    <ndxf>
      <font>
        <sz val="10"/>
        <color auto="1"/>
      </font>
    </ndxf>
  </rcc>
  <rfmt sheetId="3" sqref="I350" start="0" length="0">
    <dxf>
      <font>
        <sz val="10"/>
        <color auto="1"/>
      </font>
    </dxf>
  </rfmt>
  <rcc rId="19388" sId="3" odxf="1" dxf="1">
    <nc r="J350">
      <v>0</v>
    </nc>
    <odxf>
      <font>
        <sz val="10"/>
        <color auto="1"/>
      </font>
    </odxf>
    <ndxf>
      <font>
        <sz val="10"/>
        <color auto="1"/>
      </font>
    </ndxf>
  </rcc>
  <rcc rId="19389" sId="3" odxf="1" dxf="1">
    <nc r="K350">
      <v>0</v>
    </nc>
    <odxf>
      <font>
        <sz val="10"/>
        <color auto="1"/>
      </font>
    </odxf>
    <ndxf>
      <font>
        <sz val="10"/>
        <color auto="1"/>
      </font>
    </ndxf>
  </rcc>
  <rcc rId="19390" sId="3" odxf="1" dxf="1">
    <nc r="L350">
      <v>0</v>
    </nc>
    <odxf>
      <font>
        <sz val="10"/>
        <color auto="1"/>
      </font>
    </odxf>
    <ndxf>
      <font>
        <sz val="10"/>
        <color auto="1"/>
      </font>
    </ndxf>
  </rcc>
  <rcc rId="19391" sId="3" odxf="1" dxf="1">
    <nc r="M350">
      <v>0</v>
    </nc>
    <odxf>
      <font>
        <sz val="10"/>
        <color auto="1"/>
      </font>
    </odxf>
    <ndxf>
      <font>
        <sz val="10"/>
        <color auto="1"/>
      </font>
    </ndxf>
  </rcc>
  <rcc rId="19392" sId="3" odxf="1" dxf="1">
    <nc r="N350">
      <v>0</v>
    </nc>
    <odxf>
      <font>
        <sz val="10"/>
        <color auto="1"/>
      </font>
    </odxf>
    <ndxf>
      <font>
        <sz val="10"/>
        <color auto="1"/>
      </font>
    </ndxf>
  </rcc>
  <rcc rId="19393" sId="3" odxf="1" dxf="1">
    <nc r="O350">
      <v>0</v>
    </nc>
    <odxf>
      <font>
        <sz val="10"/>
        <color auto="1"/>
      </font>
    </odxf>
    <ndxf>
      <font>
        <sz val="10"/>
        <color auto="1"/>
      </font>
    </ndxf>
  </rcc>
  <rcc rId="19394" sId="3" odxf="1" dxf="1">
    <nc r="P350">
      <v>0</v>
    </nc>
    <odxf>
      <font>
        <sz val="10"/>
        <color auto="1"/>
      </font>
    </odxf>
    <ndxf>
      <font>
        <sz val="10"/>
        <color auto="1"/>
      </font>
    </ndxf>
  </rcc>
  <rcc rId="19395" sId="3" odxf="1" dxf="1">
    <nc r="Q350">
      <v>0</v>
    </nc>
    <odxf>
      <font>
        <sz val="10"/>
        <color auto="1"/>
      </font>
    </odxf>
    <ndxf>
      <font>
        <sz val="10"/>
        <color auto="1"/>
      </font>
    </ndxf>
  </rcc>
  <rcc rId="19396" sId="3" odxf="1" dxf="1">
    <nc r="R350">
      <v>0</v>
    </nc>
    <odxf>
      <font>
        <sz val="10"/>
        <color auto="1"/>
      </font>
    </odxf>
    <ndxf>
      <font>
        <sz val="10"/>
        <color auto="1"/>
      </font>
    </ndxf>
  </rcc>
  <rcc rId="19397" sId="3" odxf="1" dxf="1">
    <nc r="S350">
      <v>0</v>
    </nc>
    <odxf>
      <font>
        <sz val="10"/>
        <color auto="1"/>
      </font>
    </odxf>
    <ndxf>
      <font>
        <sz val="10"/>
        <color auto="1"/>
      </font>
    </ndxf>
  </rcc>
  <rcc rId="19398" sId="3" odxf="1" dxf="1">
    <nc r="T350">
      <v>0</v>
    </nc>
    <odxf>
      <font>
        <sz val="10"/>
        <color auto="1"/>
      </font>
    </odxf>
    <ndxf>
      <font>
        <sz val="10"/>
        <color auto="1"/>
      </font>
    </ndxf>
  </rcc>
  <rcc rId="19399" sId="3" odxf="1" dxf="1">
    <nc r="U350">
      <v>0</v>
    </nc>
    <odxf>
      <font>
        <sz val="10"/>
        <color auto="1"/>
      </font>
    </odxf>
    <ndxf>
      <font>
        <sz val="10"/>
        <color auto="1"/>
      </font>
    </ndxf>
  </rcc>
  <rcc rId="19400" sId="3" odxf="1" dxf="1">
    <nc r="V350">
      <v>0</v>
    </nc>
    <odxf>
      <font>
        <sz val="10"/>
        <color auto="1"/>
      </font>
    </odxf>
    <ndxf>
      <font>
        <sz val="10"/>
        <color auto="1"/>
      </font>
    </ndxf>
  </rcc>
  <rcc rId="19401" sId="3" odxf="1" dxf="1">
    <nc r="W350">
      <v>0</v>
    </nc>
    <odxf>
      <font>
        <sz val="10"/>
        <color auto="1"/>
      </font>
    </odxf>
    <ndxf>
      <font>
        <sz val="10"/>
        <color auto="1"/>
      </font>
    </ndxf>
  </rcc>
  <rcc rId="19402" sId="3" odxf="1" dxf="1">
    <nc r="X350">
      <v>0</v>
    </nc>
    <odxf>
      <font>
        <sz val="10"/>
        <color auto="1"/>
      </font>
    </odxf>
    <ndxf>
      <font>
        <sz val="10"/>
        <color auto="1"/>
      </font>
    </ndxf>
  </rcc>
  <rcc rId="19403" sId="3" odxf="1" dxf="1">
    <nc r="Y350">
      <v>0</v>
    </nc>
    <odxf>
      <font>
        <sz val="10"/>
        <color auto="1"/>
      </font>
    </odxf>
    <ndxf>
      <font>
        <sz val="10"/>
        <color auto="1"/>
      </font>
    </ndxf>
  </rcc>
  <rcc rId="19404" sId="3" odxf="1" dxf="1">
    <nc r="Z350">
      <v>0</v>
    </nc>
    <odxf>
      <font>
        <sz val="10"/>
        <color auto="1"/>
      </font>
    </odxf>
    <ndxf>
      <font>
        <sz val="10"/>
        <color auto="1"/>
      </font>
    </ndxf>
  </rcc>
  <rcc rId="19405" sId="3" odxf="1" dxf="1">
    <nc r="AA350">
      <v>0</v>
    </nc>
    <odxf>
      <font>
        <sz val="10"/>
        <color auto="1"/>
      </font>
    </odxf>
    <ndxf>
      <font>
        <sz val="10"/>
        <color auto="1"/>
      </font>
    </ndxf>
  </rcc>
  <rcc rId="19406" sId="3" odxf="1" dxf="1">
    <nc r="AB350">
      <v>0</v>
    </nc>
    <odxf>
      <font>
        <sz val="10"/>
        <color auto="1"/>
      </font>
    </odxf>
    <ndxf>
      <font>
        <sz val="10"/>
        <color auto="1"/>
      </font>
    </ndxf>
  </rcc>
  <rcc rId="19407" sId="3" odxf="1" dxf="1">
    <nc r="AC350">
      <v>0</v>
    </nc>
    <odxf>
      <font>
        <sz val="10"/>
        <color auto="1"/>
      </font>
    </odxf>
    <ndxf>
      <font>
        <sz val="10"/>
        <color auto="1"/>
      </font>
    </ndxf>
  </rcc>
  <rcc rId="19408" sId="3" odxf="1" dxf="1">
    <nc r="AD3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409" sId="3" odxf="1" dxf="1">
    <nc r="AE350">
      <v>0</v>
    </nc>
    <odxf>
      <font>
        <sz val="10"/>
        <color auto="1"/>
      </font>
    </odxf>
    <ndxf>
      <font>
        <sz val="10"/>
        <color auto="1"/>
      </font>
    </ndxf>
  </rcc>
  <rcc rId="19410" sId="3" odxf="1" dxf="1">
    <nc r="AF350">
      <v>0</v>
    </nc>
    <odxf>
      <font>
        <sz val="10"/>
        <color auto="1"/>
      </font>
    </odxf>
    <ndxf>
      <font>
        <sz val="10"/>
        <color auto="1"/>
      </font>
    </ndxf>
  </rcc>
  <rcc rId="19411" sId="3" odxf="1" dxf="1">
    <nc r="AG350">
      <v>0</v>
    </nc>
    <odxf>
      <font>
        <sz val="10"/>
        <color auto="1"/>
      </font>
    </odxf>
    <ndxf>
      <font>
        <sz val="10"/>
        <color auto="1"/>
      </font>
    </ndxf>
  </rcc>
  <rcc rId="19412" sId="3" odxf="1" dxf="1">
    <nc r="AH350">
      <v>0</v>
    </nc>
    <odxf>
      <font>
        <sz val="10"/>
        <color auto="1"/>
      </font>
    </odxf>
    <ndxf>
      <font>
        <sz val="10"/>
        <color auto="1"/>
      </font>
    </ndxf>
  </rcc>
  <rcc rId="19413" sId="3" odxf="1" dxf="1">
    <nc r="AI350">
      <v>0</v>
    </nc>
    <odxf>
      <font>
        <sz val="10"/>
        <color auto="1"/>
      </font>
    </odxf>
    <ndxf>
      <font>
        <sz val="10"/>
        <color auto="1"/>
      </font>
    </ndxf>
  </rcc>
  <rcc rId="19414" sId="3" odxf="1" dxf="1">
    <nc r="AJ350">
      <v>0</v>
    </nc>
    <odxf>
      <font>
        <sz val="10"/>
        <color auto="1"/>
      </font>
    </odxf>
    <ndxf>
      <font>
        <sz val="10"/>
        <color auto="1"/>
      </font>
    </ndxf>
  </rcc>
  <rcc rId="19415" sId="3" odxf="1" dxf="1">
    <nc r="AK350">
      <v>0</v>
    </nc>
    <odxf>
      <font>
        <sz val="10"/>
        <color auto="1"/>
      </font>
    </odxf>
    <ndxf>
      <font>
        <sz val="10"/>
        <color auto="1"/>
      </font>
    </ndxf>
  </rcc>
  <rcc rId="19416" sId="3" odxf="1" dxf="1">
    <nc r="AL350">
      <v>0</v>
    </nc>
    <odxf>
      <font>
        <sz val="10"/>
        <color auto="1"/>
      </font>
    </odxf>
    <ndxf>
      <font>
        <sz val="10"/>
        <color auto="1"/>
      </font>
    </ndxf>
  </rcc>
  <rcc rId="19417" sId="3" odxf="1" dxf="1">
    <nc r="AM350">
      <v>0</v>
    </nc>
    <odxf>
      <font>
        <sz val="10"/>
        <color auto="1"/>
      </font>
    </odxf>
    <ndxf>
      <font>
        <sz val="10"/>
        <color auto="1"/>
      </font>
    </ndxf>
  </rcc>
  <rcc rId="19418" sId="3" odxf="1" dxf="1">
    <nc r="AN350">
      <v>0</v>
    </nc>
    <odxf>
      <font>
        <sz val="10"/>
        <color auto="1"/>
      </font>
    </odxf>
    <ndxf>
      <font>
        <sz val="10"/>
        <color auto="1"/>
      </font>
    </ndxf>
  </rcc>
  <rcc rId="19419" sId="3" odxf="1" dxf="1">
    <nc r="AO350">
      <v>0</v>
    </nc>
    <odxf>
      <font>
        <sz val="10"/>
        <color auto="1"/>
      </font>
    </odxf>
    <ndxf>
      <font>
        <sz val="10"/>
        <color auto="1"/>
      </font>
    </ndxf>
  </rcc>
  <rcc rId="19420" sId="3" odxf="1" dxf="1">
    <nc r="AP350">
      <v>0</v>
    </nc>
    <odxf>
      <font>
        <sz val="10"/>
        <color auto="1"/>
      </font>
    </odxf>
    <ndxf>
      <font>
        <sz val="10"/>
        <color auto="1"/>
      </font>
    </ndxf>
  </rcc>
  <rcc rId="19421" sId="3" odxf="1" dxf="1">
    <nc r="AQ350">
      <v>0</v>
    </nc>
    <odxf>
      <font>
        <sz val="10"/>
        <color auto="1"/>
      </font>
    </odxf>
    <ndxf>
      <font>
        <sz val="10"/>
        <color auto="1"/>
      </font>
    </ndxf>
  </rcc>
  <rcc rId="19422" sId="3" odxf="1" dxf="1">
    <nc r="AR350">
      <v>0</v>
    </nc>
    <odxf>
      <font>
        <sz val="10"/>
        <color auto="1"/>
      </font>
    </odxf>
    <ndxf>
      <font>
        <sz val="10"/>
        <color auto="1"/>
      </font>
    </ndxf>
  </rcc>
  <rcc rId="19423" sId="3" odxf="1" dxf="1">
    <nc r="AS350">
      <v>0</v>
    </nc>
    <odxf>
      <font>
        <sz val="10"/>
        <color auto="1"/>
      </font>
    </odxf>
    <ndxf>
      <font>
        <sz val="10"/>
        <color auto="1"/>
      </font>
    </ndxf>
  </rcc>
  <rcc rId="19424" sId="3" odxf="1" dxf="1">
    <nc r="AT350">
      <v>0</v>
    </nc>
    <odxf>
      <font>
        <sz val="10"/>
        <color auto="1"/>
      </font>
    </odxf>
    <ndxf>
      <font>
        <sz val="10"/>
        <color auto="1"/>
      </font>
    </ndxf>
  </rcc>
  <rcc rId="19425" sId="3" odxf="1" dxf="1">
    <nc r="AU350">
      <v>0</v>
    </nc>
    <odxf>
      <font>
        <sz val="10"/>
        <color auto="1"/>
      </font>
    </odxf>
    <ndxf>
      <font>
        <sz val="10"/>
        <color auto="1"/>
      </font>
    </ndxf>
  </rcc>
  <rcc rId="19426" sId="3" odxf="1" dxf="1">
    <nc r="AV350">
      <v>0</v>
    </nc>
    <odxf>
      <font>
        <sz val="10"/>
        <color auto="1"/>
      </font>
    </odxf>
    <ndxf>
      <font>
        <sz val="10"/>
        <color auto="1"/>
      </font>
    </ndxf>
  </rcc>
  <rcc rId="19427" sId="3" odxf="1" dxf="1">
    <nc r="AW350">
      <v>0</v>
    </nc>
    <odxf>
      <font>
        <sz val="10"/>
        <color auto="1"/>
      </font>
    </odxf>
    <ndxf>
      <font>
        <sz val="10"/>
        <color auto="1"/>
      </font>
    </ndxf>
  </rcc>
  <rcc rId="19428" sId="3" odxf="1" dxf="1">
    <nc r="AX350">
      <v>0</v>
    </nc>
    <odxf>
      <font>
        <sz val="10"/>
        <color auto="1"/>
      </font>
    </odxf>
    <ndxf>
      <font>
        <sz val="10"/>
        <color auto="1"/>
      </font>
    </ndxf>
  </rcc>
  <rcc rId="19429" sId="3" odxf="1" dxf="1">
    <nc r="AY350">
      <v>0</v>
    </nc>
    <odxf>
      <font>
        <sz val="10"/>
        <color auto="1"/>
      </font>
    </odxf>
    <ndxf>
      <font>
        <sz val="10"/>
        <color auto="1"/>
      </font>
    </ndxf>
  </rcc>
  <rcc rId="19430" sId="3" odxf="1" dxf="1">
    <nc r="AZ350">
      <v>0</v>
    </nc>
    <odxf>
      <font>
        <sz val="10"/>
        <color auto="1"/>
      </font>
    </odxf>
    <ndxf>
      <font>
        <sz val="10"/>
        <color auto="1"/>
      </font>
    </ndxf>
  </rcc>
  <rcc rId="19431" sId="3" odxf="1" dxf="1">
    <nc r="BA3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432" sId="3" odxf="1" dxf="1">
    <nc r="BB350">
      <v>0</v>
    </nc>
    <odxf>
      <font>
        <sz val="10"/>
        <color auto="1"/>
      </font>
    </odxf>
    <ndxf>
      <font>
        <sz val="10"/>
        <color auto="1"/>
      </font>
    </ndxf>
  </rcc>
  <rcc rId="19433" sId="3" odxf="1" dxf="1">
    <nc r="BC3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434" sId="3" odxf="1" dxf="1">
    <nc r="BD350">
      <v>0</v>
    </nc>
    <odxf>
      <font>
        <sz val="10"/>
        <color auto="1"/>
      </font>
    </odxf>
    <ndxf>
      <font>
        <sz val="10"/>
        <color auto="1"/>
      </font>
    </ndxf>
  </rcc>
  <rcc rId="19435" sId="3" odxf="1" dxf="1">
    <nc r="BE35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436" sId="3" odxf="1" dxf="1">
    <nc r="BF350">
      <v>0</v>
    </nc>
    <odxf>
      <font>
        <sz val="10"/>
        <color auto="1"/>
      </font>
    </odxf>
    <ndxf>
      <font>
        <sz val="10"/>
        <color auto="1"/>
      </font>
    </ndxf>
  </rcc>
  <rcc rId="19437" sId="3" odxf="1" dxf="1">
    <nc r="BG350">
      <v>0</v>
    </nc>
    <odxf>
      <font>
        <sz val="10"/>
        <color auto="1"/>
      </font>
    </odxf>
    <ndxf>
      <font>
        <sz val="10"/>
        <color auto="1"/>
      </font>
    </ndxf>
  </rcc>
  <rcc rId="19438" sId="3" odxf="1" dxf="1">
    <nc r="BH350">
      <v>0</v>
    </nc>
    <odxf>
      <font>
        <sz val="10"/>
        <color auto="1"/>
      </font>
    </odxf>
    <ndxf>
      <font>
        <sz val="10"/>
        <color auto="1"/>
      </font>
    </ndxf>
  </rcc>
  <rfmt sheetId="3" sqref="A350:XFD350" start="0" length="0">
    <dxf>
      <alignment vertical="center" wrapText="1"/>
    </dxf>
  </rfmt>
  <rfmt sheetId="3" sqref="A351" start="0" length="0">
    <dxf>
      <font>
        <sz val="10"/>
        <color auto="1"/>
      </font>
    </dxf>
  </rfmt>
  <rfmt sheetId="3" sqref="B351" start="0" length="0">
    <dxf>
      <font>
        <sz val="10"/>
        <color auto="1"/>
      </font>
    </dxf>
  </rfmt>
  <rfmt sheetId="3" sqref="C351" start="0" length="0">
    <dxf>
      <font>
        <sz val="10"/>
        <color auto="1"/>
      </font>
    </dxf>
  </rfmt>
  <rfmt sheetId="3" sqref="D351" start="0" length="0">
    <dxf>
      <font>
        <sz val="10"/>
        <color auto="1"/>
      </font>
    </dxf>
  </rfmt>
  <rcc rId="19439" sId="3" odxf="1" dxf="1">
    <oc r="E351" t="inlineStr">
      <is>
        <t>NMĐG SỐ 5 THẠNH HẢI 3</t>
      </is>
    </oc>
    <nc r="E351" t="inlineStr">
      <is>
        <t>NMĐG SỐ 5 THẠNH HẢI 2</t>
      </is>
    </nc>
    <odxf>
      <font>
        <sz val="10"/>
        <color auto="1"/>
      </font>
    </odxf>
    <ndxf>
      <font>
        <sz val="10"/>
        <color auto="1"/>
      </font>
    </ndxf>
  </rcc>
  <rfmt sheetId="3" sqref="F351" start="0" length="0">
    <dxf>
      <font>
        <sz val="10"/>
        <color auto="1"/>
      </font>
    </dxf>
  </rfmt>
  <rcc rId="19440" sId="3" odxf="1" dxf="1">
    <nc r="G35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441" sId="3" odxf="1" dxf="1">
    <nc r="H351">
      <v>0</v>
    </nc>
    <odxf>
      <font>
        <sz val="10"/>
        <color auto="1"/>
      </font>
    </odxf>
    <ndxf>
      <font>
        <sz val="10"/>
        <color auto="1"/>
      </font>
    </ndxf>
  </rcc>
  <rfmt sheetId="3" sqref="I351" start="0" length="0">
    <dxf>
      <font>
        <sz val="10"/>
        <color auto="1"/>
      </font>
    </dxf>
  </rfmt>
  <rcc rId="19442" sId="3" odxf="1" dxf="1">
    <nc r="J351">
      <v>0</v>
    </nc>
    <odxf>
      <font>
        <sz val="10"/>
        <color auto="1"/>
      </font>
    </odxf>
    <ndxf>
      <font>
        <sz val="10"/>
        <color auto="1"/>
      </font>
    </ndxf>
  </rcc>
  <rcc rId="19443" sId="3" odxf="1" dxf="1">
    <nc r="K351">
      <v>0</v>
    </nc>
    <odxf>
      <font>
        <sz val="10"/>
        <color auto="1"/>
      </font>
    </odxf>
    <ndxf>
      <font>
        <sz val="10"/>
        <color auto="1"/>
      </font>
    </ndxf>
  </rcc>
  <rcc rId="19444" sId="3" odxf="1" dxf="1">
    <nc r="L351">
      <v>0</v>
    </nc>
    <odxf>
      <font>
        <sz val="10"/>
        <color auto="1"/>
      </font>
    </odxf>
    <ndxf>
      <font>
        <sz val="10"/>
        <color auto="1"/>
      </font>
    </ndxf>
  </rcc>
  <rcc rId="19445" sId="3" odxf="1" dxf="1">
    <nc r="M351">
      <v>0</v>
    </nc>
    <odxf>
      <font>
        <sz val="10"/>
        <color auto="1"/>
      </font>
    </odxf>
    <ndxf>
      <font>
        <sz val="10"/>
        <color auto="1"/>
      </font>
    </ndxf>
  </rcc>
  <rcc rId="19446" sId="3" odxf="1" dxf="1">
    <nc r="N351">
      <v>0</v>
    </nc>
    <odxf>
      <font>
        <sz val="10"/>
        <color auto="1"/>
      </font>
    </odxf>
    <ndxf>
      <font>
        <sz val="10"/>
        <color auto="1"/>
      </font>
    </ndxf>
  </rcc>
  <rcc rId="19447" sId="3" odxf="1" dxf="1">
    <nc r="O351">
      <v>0</v>
    </nc>
    <odxf>
      <font>
        <sz val="10"/>
        <color auto="1"/>
      </font>
    </odxf>
    <ndxf>
      <font>
        <sz val="10"/>
        <color auto="1"/>
      </font>
    </ndxf>
  </rcc>
  <rcc rId="19448" sId="3" odxf="1" dxf="1">
    <nc r="P351">
      <v>0</v>
    </nc>
    <odxf>
      <font>
        <sz val="10"/>
        <color auto="1"/>
      </font>
    </odxf>
    <ndxf>
      <font>
        <sz val="10"/>
        <color auto="1"/>
      </font>
    </ndxf>
  </rcc>
  <rcc rId="19449" sId="3" odxf="1" dxf="1">
    <nc r="Q351">
      <v>0</v>
    </nc>
    <odxf>
      <font>
        <sz val="10"/>
        <color auto="1"/>
      </font>
    </odxf>
    <ndxf>
      <font>
        <sz val="10"/>
        <color auto="1"/>
      </font>
    </ndxf>
  </rcc>
  <rcc rId="19450" sId="3" odxf="1" dxf="1">
    <nc r="R351">
      <v>0</v>
    </nc>
    <odxf>
      <font>
        <sz val="10"/>
        <color auto="1"/>
      </font>
    </odxf>
    <ndxf>
      <font>
        <sz val="10"/>
        <color auto="1"/>
      </font>
    </ndxf>
  </rcc>
  <rcc rId="19451" sId="3" odxf="1" dxf="1">
    <nc r="S351">
      <v>0</v>
    </nc>
    <odxf>
      <font>
        <sz val="10"/>
        <color auto="1"/>
      </font>
    </odxf>
    <ndxf>
      <font>
        <sz val="10"/>
        <color auto="1"/>
      </font>
    </ndxf>
  </rcc>
  <rcc rId="19452" sId="3" odxf="1" dxf="1">
    <nc r="T351">
      <v>0</v>
    </nc>
    <odxf>
      <font>
        <sz val="10"/>
        <color auto="1"/>
      </font>
    </odxf>
    <ndxf>
      <font>
        <sz val="10"/>
        <color auto="1"/>
      </font>
    </ndxf>
  </rcc>
  <rcc rId="19453" sId="3" odxf="1" dxf="1">
    <nc r="U351">
      <v>0</v>
    </nc>
    <odxf>
      <font>
        <sz val="10"/>
        <color auto="1"/>
      </font>
    </odxf>
    <ndxf>
      <font>
        <sz val="10"/>
        <color auto="1"/>
      </font>
    </ndxf>
  </rcc>
  <rcc rId="19454" sId="3" odxf="1" dxf="1">
    <nc r="V351">
      <v>0</v>
    </nc>
    <odxf>
      <font>
        <sz val="10"/>
        <color auto="1"/>
      </font>
    </odxf>
    <ndxf>
      <font>
        <sz val="10"/>
        <color auto="1"/>
      </font>
    </ndxf>
  </rcc>
  <rcc rId="19455" sId="3" odxf="1" dxf="1">
    <nc r="W351">
      <v>0</v>
    </nc>
    <odxf>
      <font>
        <sz val="10"/>
        <color auto="1"/>
      </font>
    </odxf>
    <ndxf>
      <font>
        <sz val="10"/>
        <color auto="1"/>
      </font>
    </ndxf>
  </rcc>
  <rcc rId="19456" sId="3" odxf="1" dxf="1">
    <nc r="X351">
      <v>0</v>
    </nc>
    <odxf>
      <font>
        <sz val="10"/>
        <color auto="1"/>
      </font>
    </odxf>
    <ndxf>
      <font>
        <sz val="10"/>
        <color auto="1"/>
      </font>
    </ndxf>
  </rcc>
  <rcc rId="19457" sId="3" odxf="1" dxf="1">
    <nc r="Y351">
      <v>0</v>
    </nc>
    <odxf>
      <font>
        <sz val="10"/>
        <color auto="1"/>
      </font>
    </odxf>
    <ndxf>
      <font>
        <sz val="10"/>
        <color auto="1"/>
      </font>
    </ndxf>
  </rcc>
  <rcc rId="19458" sId="3" odxf="1" dxf="1">
    <nc r="Z351">
      <v>0</v>
    </nc>
    <odxf>
      <font>
        <sz val="10"/>
        <color auto="1"/>
      </font>
    </odxf>
    <ndxf>
      <font>
        <sz val="10"/>
        <color auto="1"/>
      </font>
    </ndxf>
  </rcc>
  <rcc rId="19459" sId="3" odxf="1" dxf="1">
    <nc r="AA351">
      <v>0</v>
    </nc>
    <odxf>
      <font>
        <sz val="10"/>
        <color auto="1"/>
      </font>
    </odxf>
    <ndxf>
      <font>
        <sz val="10"/>
        <color auto="1"/>
      </font>
    </ndxf>
  </rcc>
  <rcc rId="19460" sId="3" odxf="1" dxf="1">
    <nc r="AB351">
      <v>0</v>
    </nc>
    <odxf>
      <font>
        <sz val="10"/>
        <color auto="1"/>
      </font>
    </odxf>
    <ndxf>
      <font>
        <sz val="10"/>
        <color auto="1"/>
      </font>
    </ndxf>
  </rcc>
  <rcc rId="19461" sId="3" odxf="1" dxf="1">
    <nc r="AC351">
      <v>0</v>
    </nc>
    <odxf>
      <font>
        <sz val="10"/>
        <color auto="1"/>
      </font>
    </odxf>
    <ndxf>
      <font>
        <sz val="10"/>
        <color auto="1"/>
      </font>
    </ndxf>
  </rcc>
  <rcc rId="19462" sId="3" odxf="1" dxf="1">
    <nc r="AD3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463" sId="3" odxf="1" dxf="1">
    <nc r="AE351">
      <v>0</v>
    </nc>
    <odxf>
      <font>
        <sz val="10"/>
        <color auto="1"/>
      </font>
    </odxf>
    <ndxf>
      <font>
        <sz val="10"/>
        <color auto="1"/>
      </font>
    </ndxf>
  </rcc>
  <rcc rId="19464" sId="3" odxf="1" dxf="1">
    <nc r="AF351">
      <v>0</v>
    </nc>
    <odxf>
      <font>
        <sz val="10"/>
        <color auto="1"/>
      </font>
    </odxf>
    <ndxf>
      <font>
        <sz val="10"/>
        <color auto="1"/>
      </font>
    </ndxf>
  </rcc>
  <rcc rId="19465" sId="3" odxf="1" dxf="1">
    <nc r="AG351">
      <v>0</v>
    </nc>
    <odxf>
      <font>
        <sz val="10"/>
        <color auto="1"/>
      </font>
    </odxf>
    <ndxf>
      <font>
        <sz val="10"/>
        <color auto="1"/>
      </font>
    </ndxf>
  </rcc>
  <rcc rId="19466" sId="3" odxf="1" dxf="1">
    <nc r="AH351">
      <v>0</v>
    </nc>
    <odxf>
      <font>
        <sz val="10"/>
        <color auto="1"/>
      </font>
    </odxf>
    <ndxf>
      <font>
        <sz val="10"/>
        <color auto="1"/>
      </font>
    </ndxf>
  </rcc>
  <rcc rId="19467" sId="3" odxf="1" dxf="1">
    <nc r="AI351">
      <v>0</v>
    </nc>
    <odxf>
      <font>
        <sz val="10"/>
        <color auto="1"/>
      </font>
    </odxf>
    <ndxf>
      <font>
        <sz val="10"/>
        <color auto="1"/>
      </font>
    </ndxf>
  </rcc>
  <rcc rId="19468" sId="3" odxf="1" dxf="1">
    <nc r="AJ351">
      <v>0</v>
    </nc>
    <odxf>
      <font>
        <sz val="10"/>
        <color auto="1"/>
      </font>
    </odxf>
    <ndxf>
      <font>
        <sz val="10"/>
        <color auto="1"/>
      </font>
    </ndxf>
  </rcc>
  <rcc rId="19469" sId="3" odxf="1" dxf="1">
    <nc r="AK351">
      <v>0</v>
    </nc>
    <odxf>
      <font>
        <sz val="10"/>
        <color auto="1"/>
      </font>
    </odxf>
    <ndxf>
      <font>
        <sz val="10"/>
        <color auto="1"/>
      </font>
    </ndxf>
  </rcc>
  <rcc rId="19470" sId="3" odxf="1" dxf="1">
    <nc r="AL351">
      <v>0</v>
    </nc>
    <odxf>
      <font>
        <sz val="10"/>
        <color auto="1"/>
      </font>
    </odxf>
    <ndxf>
      <font>
        <sz val="10"/>
        <color auto="1"/>
      </font>
    </ndxf>
  </rcc>
  <rcc rId="19471" sId="3" odxf="1" dxf="1">
    <nc r="AM351">
      <v>0</v>
    </nc>
    <odxf>
      <font>
        <sz val="10"/>
        <color auto="1"/>
      </font>
    </odxf>
    <ndxf>
      <font>
        <sz val="10"/>
        <color auto="1"/>
      </font>
    </ndxf>
  </rcc>
  <rcc rId="19472" sId="3" odxf="1" dxf="1">
    <nc r="AN351">
      <v>0</v>
    </nc>
    <odxf>
      <font>
        <sz val="10"/>
        <color auto="1"/>
      </font>
    </odxf>
    <ndxf>
      <font>
        <sz val="10"/>
        <color auto="1"/>
      </font>
    </ndxf>
  </rcc>
  <rcc rId="19473" sId="3" odxf="1" dxf="1">
    <nc r="AO351">
      <v>0</v>
    </nc>
    <odxf>
      <font>
        <sz val="10"/>
        <color auto="1"/>
      </font>
    </odxf>
    <ndxf>
      <font>
        <sz val="10"/>
        <color auto="1"/>
      </font>
    </ndxf>
  </rcc>
  <rcc rId="19474" sId="3" odxf="1" dxf="1">
    <nc r="AP351">
      <v>0</v>
    </nc>
    <odxf>
      <font>
        <sz val="10"/>
        <color auto="1"/>
      </font>
    </odxf>
    <ndxf>
      <font>
        <sz val="10"/>
        <color auto="1"/>
      </font>
    </ndxf>
  </rcc>
  <rcc rId="19475" sId="3" odxf="1" dxf="1">
    <nc r="AQ351">
      <v>0</v>
    </nc>
    <odxf>
      <font>
        <sz val="10"/>
        <color auto="1"/>
      </font>
    </odxf>
    <ndxf>
      <font>
        <sz val="10"/>
        <color auto="1"/>
      </font>
    </ndxf>
  </rcc>
  <rcc rId="19476" sId="3" odxf="1" dxf="1">
    <nc r="AR351">
      <v>0</v>
    </nc>
    <odxf>
      <font>
        <sz val="10"/>
        <color auto="1"/>
      </font>
    </odxf>
    <ndxf>
      <font>
        <sz val="10"/>
        <color auto="1"/>
      </font>
    </ndxf>
  </rcc>
  <rcc rId="19477" sId="3" odxf="1" dxf="1">
    <nc r="AS351">
      <v>0</v>
    </nc>
    <odxf>
      <font>
        <sz val="10"/>
        <color auto="1"/>
      </font>
    </odxf>
    <ndxf>
      <font>
        <sz val="10"/>
        <color auto="1"/>
      </font>
    </ndxf>
  </rcc>
  <rcc rId="19478" sId="3" odxf="1" dxf="1">
    <nc r="AT351">
      <v>0</v>
    </nc>
    <odxf>
      <font>
        <sz val="10"/>
        <color auto="1"/>
      </font>
    </odxf>
    <ndxf>
      <font>
        <sz val="10"/>
        <color auto="1"/>
      </font>
    </ndxf>
  </rcc>
  <rcc rId="19479" sId="3" odxf="1" dxf="1">
    <nc r="AU351">
      <v>0</v>
    </nc>
    <odxf>
      <font>
        <sz val="10"/>
        <color auto="1"/>
      </font>
    </odxf>
    <ndxf>
      <font>
        <sz val="10"/>
        <color auto="1"/>
      </font>
    </ndxf>
  </rcc>
  <rcc rId="19480" sId="3" odxf="1" dxf="1">
    <nc r="AV351">
      <v>0</v>
    </nc>
    <odxf>
      <font>
        <sz val="10"/>
        <color auto="1"/>
      </font>
    </odxf>
    <ndxf>
      <font>
        <sz val="10"/>
        <color auto="1"/>
      </font>
    </ndxf>
  </rcc>
  <rcc rId="19481" sId="3" odxf="1" dxf="1">
    <nc r="AW351">
      <v>0</v>
    </nc>
    <odxf>
      <font>
        <sz val="10"/>
        <color auto="1"/>
      </font>
    </odxf>
    <ndxf>
      <font>
        <sz val="10"/>
        <color auto="1"/>
      </font>
    </ndxf>
  </rcc>
  <rcc rId="19482" sId="3" odxf="1" dxf="1">
    <nc r="AX351">
      <v>0</v>
    </nc>
    <odxf>
      <font>
        <sz val="10"/>
        <color auto="1"/>
      </font>
    </odxf>
    <ndxf>
      <font>
        <sz val="10"/>
        <color auto="1"/>
      </font>
    </ndxf>
  </rcc>
  <rcc rId="19483" sId="3" odxf="1" dxf="1">
    <nc r="AY351">
      <v>0</v>
    </nc>
    <odxf>
      <font>
        <sz val="10"/>
        <color auto="1"/>
      </font>
    </odxf>
    <ndxf>
      <font>
        <sz val="10"/>
        <color auto="1"/>
      </font>
    </ndxf>
  </rcc>
  <rcc rId="19484" sId="3" odxf="1" dxf="1">
    <nc r="AZ351">
      <v>0</v>
    </nc>
    <odxf>
      <font>
        <sz val="10"/>
        <color auto="1"/>
      </font>
    </odxf>
    <ndxf>
      <font>
        <sz val="10"/>
        <color auto="1"/>
      </font>
    </ndxf>
  </rcc>
  <rcc rId="19485" sId="3" odxf="1" dxf="1">
    <nc r="BA3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486" sId="3" odxf="1" dxf="1">
    <nc r="BB351">
      <v>0</v>
    </nc>
    <odxf>
      <font>
        <sz val="10"/>
        <color auto="1"/>
      </font>
    </odxf>
    <ndxf>
      <font>
        <sz val="10"/>
        <color auto="1"/>
      </font>
    </ndxf>
  </rcc>
  <rcc rId="19487" sId="3" odxf="1" dxf="1">
    <nc r="BC3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488" sId="3" odxf="1" dxf="1">
    <nc r="BD351">
      <v>0</v>
    </nc>
    <odxf>
      <font>
        <sz val="10"/>
        <color auto="1"/>
      </font>
    </odxf>
    <ndxf>
      <font>
        <sz val="10"/>
        <color auto="1"/>
      </font>
    </ndxf>
  </rcc>
  <rcc rId="19489" sId="3" odxf="1" dxf="1">
    <nc r="BE35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490" sId="3" odxf="1" dxf="1">
    <nc r="BF351">
      <v>0</v>
    </nc>
    <odxf>
      <font>
        <sz val="10"/>
        <color auto="1"/>
      </font>
    </odxf>
    <ndxf>
      <font>
        <sz val="10"/>
        <color auto="1"/>
      </font>
    </ndxf>
  </rcc>
  <rcc rId="19491" sId="3" odxf="1" dxf="1">
    <nc r="BG351">
      <v>0</v>
    </nc>
    <odxf>
      <font>
        <sz val="10"/>
        <color auto="1"/>
      </font>
    </odxf>
    <ndxf>
      <font>
        <sz val="10"/>
        <color auto="1"/>
      </font>
    </ndxf>
  </rcc>
  <rcc rId="19492" sId="3" odxf="1" dxf="1">
    <nc r="BH351">
      <v>0</v>
    </nc>
    <odxf>
      <font>
        <sz val="10"/>
        <color auto="1"/>
      </font>
    </odxf>
    <ndxf>
      <font>
        <sz val="10"/>
        <color auto="1"/>
      </font>
    </ndxf>
  </rcc>
  <rfmt sheetId="3" sqref="A351:XFD351" start="0" length="0">
    <dxf>
      <alignment vertical="center" wrapText="1"/>
    </dxf>
  </rfmt>
  <rfmt sheetId="3" sqref="A352" start="0" length="0">
    <dxf>
      <font>
        <sz val="10"/>
        <color auto="1"/>
      </font>
    </dxf>
  </rfmt>
  <rfmt sheetId="3" sqref="B352" start="0" length="0">
    <dxf>
      <font>
        <sz val="10"/>
        <color auto="1"/>
      </font>
    </dxf>
  </rfmt>
  <rfmt sheetId="3" sqref="C352" start="0" length="0">
    <dxf>
      <font>
        <sz val="10"/>
        <color auto="1"/>
      </font>
    </dxf>
  </rfmt>
  <rfmt sheetId="3" sqref="D352" start="0" length="0">
    <dxf>
      <font>
        <sz val="10"/>
        <color auto="1"/>
      </font>
    </dxf>
  </rfmt>
  <rcc rId="19493" sId="3" odxf="1" dxf="1">
    <oc r="E352" t="inlineStr">
      <is>
        <t>NMĐG SỐ 5 THẠNH HẢI 4</t>
      </is>
    </oc>
    <nc r="E352" t="inlineStr">
      <is>
        <t>NMĐG SỐ 5 THẠNH HẢI 3</t>
      </is>
    </nc>
    <odxf>
      <font>
        <sz val="10"/>
        <color auto="1"/>
      </font>
    </odxf>
    <ndxf>
      <font>
        <sz val="10"/>
        <color auto="1"/>
      </font>
    </ndxf>
  </rcc>
  <rfmt sheetId="3" sqref="F352" start="0" length="0">
    <dxf>
      <font>
        <sz val="10"/>
        <color auto="1"/>
      </font>
    </dxf>
  </rfmt>
  <rcc rId="19494" sId="3" odxf="1" dxf="1">
    <nc r="G35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495" sId="3" odxf="1" dxf="1">
    <nc r="H352">
      <v>0</v>
    </nc>
    <odxf>
      <font>
        <sz val="10"/>
        <color auto="1"/>
      </font>
    </odxf>
    <ndxf>
      <font>
        <sz val="10"/>
        <color auto="1"/>
      </font>
    </ndxf>
  </rcc>
  <rfmt sheetId="3" sqref="I352" start="0" length="0">
    <dxf>
      <font>
        <sz val="10"/>
        <color auto="1"/>
      </font>
    </dxf>
  </rfmt>
  <rcc rId="19496" sId="3" odxf="1" dxf="1">
    <nc r="J352">
      <v>0</v>
    </nc>
    <odxf>
      <font>
        <sz val="10"/>
        <color auto="1"/>
      </font>
    </odxf>
    <ndxf>
      <font>
        <sz val="10"/>
        <color auto="1"/>
      </font>
    </ndxf>
  </rcc>
  <rcc rId="19497" sId="3" odxf="1" dxf="1">
    <nc r="K352">
      <v>0</v>
    </nc>
    <odxf>
      <font>
        <sz val="10"/>
        <color auto="1"/>
      </font>
    </odxf>
    <ndxf>
      <font>
        <sz val="10"/>
        <color auto="1"/>
      </font>
    </ndxf>
  </rcc>
  <rcc rId="19498" sId="3" odxf="1" dxf="1">
    <nc r="L352">
      <v>0</v>
    </nc>
    <odxf>
      <font>
        <sz val="10"/>
        <color auto="1"/>
      </font>
    </odxf>
    <ndxf>
      <font>
        <sz val="10"/>
        <color auto="1"/>
      </font>
    </ndxf>
  </rcc>
  <rcc rId="19499" sId="3" odxf="1" dxf="1">
    <nc r="M352">
      <v>0</v>
    </nc>
    <odxf>
      <font>
        <sz val="10"/>
        <color auto="1"/>
      </font>
    </odxf>
    <ndxf>
      <font>
        <sz val="10"/>
        <color auto="1"/>
      </font>
    </ndxf>
  </rcc>
  <rcc rId="19500" sId="3" odxf="1" dxf="1">
    <nc r="N352">
      <v>0</v>
    </nc>
    <odxf>
      <font>
        <sz val="10"/>
        <color auto="1"/>
      </font>
    </odxf>
    <ndxf>
      <font>
        <sz val="10"/>
        <color auto="1"/>
      </font>
    </ndxf>
  </rcc>
  <rcc rId="19501" sId="3" odxf="1" dxf="1">
    <nc r="O352">
      <v>0</v>
    </nc>
    <odxf>
      <font>
        <sz val="10"/>
        <color auto="1"/>
      </font>
    </odxf>
    <ndxf>
      <font>
        <sz val="10"/>
        <color auto="1"/>
      </font>
    </ndxf>
  </rcc>
  <rcc rId="19502" sId="3" odxf="1" dxf="1">
    <nc r="P352">
      <v>0</v>
    </nc>
    <odxf>
      <font>
        <sz val="10"/>
        <color auto="1"/>
      </font>
    </odxf>
    <ndxf>
      <font>
        <sz val="10"/>
        <color auto="1"/>
      </font>
    </ndxf>
  </rcc>
  <rcc rId="19503" sId="3" odxf="1" dxf="1">
    <nc r="Q352">
      <v>0</v>
    </nc>
    <odxf>
      <font>
        <sz val="10"/>
        <color auto="1"/>
      </font>
    </odxf>
    <ndxf>
      <font>
        <sz val="10"/>
        <color auto="1"/>
      </font>
    </ndxf>
  </rcc>
  <rcc rId="19504" sId="3" odxf="1" dxf="1">
    <nc r="R352">
      <v>0</v>
    </nc>
    <odxf>
      <font>
        <sz val="10"/>
        <color auto="1"/>
      </font>
    </odxf>
    <ndxf>
      <font>
        <sz val="10"/>
        <color auto="1"/>
      </font>
    </ndxf>
  </rcc>
  <rcc rId="19505" sId="3" odxf="1" dxf="1">
    <nc r="S352">
      <v>0</v>
    </nc>
    <odxf>
      <font>
        <sz val="10"/>
        <color auto="1"/>
      </font>
    </odxf>
    <ndxf>
      <font>
        <sz val="10"/>
        <color auto="1"/>
      </font>
    </ndxf>
  </rcc>
  <rcc rId="19506" sId="3" odxf="1" dxf="1">
    <nc r="T352">
      <v>0</v>
    </nc>
    <odxf>
      <font>
        <sz val="10"/>
        <color auto="1"/>
      </font>
    </odxf>
    <ndxf>
      <font>
        <sz val="10"/>
        <color auto="1"/>
      </font>
    </ndxf>
  </rcc>
  <rcc rId="19507" sId="3" odxf="1" dxf="1">
    <nc r="U352">
      <v>0</v>
    </nc>
    <odxf>
      <font>
        <sz val="10"/>
        <color auto="1"/>
      </font>
    </odxf>
    <ndxf>
      <font>
        <sz val="10"/>
        <color auto="1"/>
      </font>
    </ndxf>
  </rcc>
  <rcc rId="19508" sId="3" odxf="1" dxf="1">
    <nc r="V352">
      <v>0</v>
    </nc>
    <odxf>
      <font>
        <sz val="10"/>
        <color auto="1"/>
      </font>
    </odxf>
    <ndxf>
      <font>
        <sz val="10"/>
        <color auto="1"/>
      </font>
    </ndxf>
  </rcc>
  <rcc rId="19509" sId="3" odxf="1" dxf="1">
    <nc r="W352">
      <v>0</v>
    </nc>
    <odxf>
      <font>
        <sz val="10"/>
        <color auto="1"/>
      </font>
    </odxf>
    <ndxf>
      <font>
        <sz val="10"/>
        <color auto="1"/>
      </font>
    </ndxf>
  </rcc>
  <rcc rId="19510" sId="3" odxf="1" dxf="1">
    <nc r="X352">
      <v>0</v>
    </nc>
    <odxf>
      <font>
        <sz val="10"/>
        <color auto="1"/>
      </font>
    </odxf>
    <ndxf>
      <font>
        <sz val="10"/>
        <color auto="1"/>
      </font>
    </ndxf>
  </rcc>
  <rcc rId="19511" sId="3" odxf="1" dxf="1">
    <nc r="Y352">
      <v>0</v>
    </nc>
    <odxf>
      <font>
        <sz val="10"/>
        <color auto="1"/>
      </font>
    </odxf>
    <ndxf>
      <font>
        <sz val="10"/>
        <color auto="1"/>
      </font>
    </ndxf>
  </rcc>
  <rcc rId="19512" sId="3" odxf="1" dxf="1">
    <nc r="Z352">
      <v>0</v>
    </nc>
    <odxf>
      <font>
        <sz val="10"/>
        <color auto="1"/>
      </font>
    </odxf>
    <ndxf>
      <font>
        <sz val="10"/>
        <color auto="1"/>
      </font>
    </ndxf>
  </rcc>
  <rcc rId="19513" sId="3" odxf="1" dxf="1">
    <nc r="AA352">
      <v>0</v>
    </nc>
    <odxf>
      <font>
        <sz val="10"/>
        <color auto="1"/>
      </font>
    </odxf>
    <ndxf>
      <font>
        <sz val="10"/>
        <color auto="1"/>
      </font>
    </ndxf>
  </rcc>
  <rcc rId="19514" sId="3" odxf="1" dxf="1">
    <nc r="AB352">
      <v>0</v>
    </nc>
    <odxf>
      <font>
        <sz val="10"/>
        <color auto="1"/>
      </font>
    </odxf>
    <ndxf>
      <font>
        <sz val="10"/>
        <color auto="1"/>
      </font>
    </ndxf>
  </rcc>
  <rcc rId="19515" sId="3" odxf="1" dxf="1">
    <nc r="AC352">
      <v>0</v>
    </nc>
    <odxf>
      <font>
        <sz val="10"/>
        <color auto="1"/>
      </font>
    </odxf>
    <ndxf>
      <font>
        <sz val="10"/>
        <color auto="1"/>
      </font>
    </ndxf>
  </rcc>
  <rcc rId="19516" sId="3" odxf="1" dxf="1">
    <nc r="AD352">
      <v>0</v>
    </nc>
    <odxf>
      <font>
        <sz val="10"/>
        <color auto="1"/>
      </font>
    </odxf>
    <ndxf>
      <font>
        <sz val="10"/>
        <color auto="1"/>
      </font>
    </ndxf>
  </rcc>
  <rcc rId="19517" sId="3" odxf="1" dxf="1">
    <nc r="AE352">
      <v>0</v>
    </nc>
    <odxf>
      <font>
        <sz val="10"/>
        <color auto="1"/>
      </font>
    </odxf>
    <ndxf>
      <font>
        <sz val="10"/>
        <color auto="1"/>
      </font>
    </ndxf>
  </rcc>
  <rcc rId="19518" sId="3" odxf="1" dxf="1">
    <nc r="AF352">
      <v>0</v>
    </nc>
    <odxf>
      <font>
        <sz val="10"/>
        <color auto="1"/>
      </font>
    </odxf>
    <ndxf>
      <font>
        <sz val="10"/>
        <color auto="1"/>
      </font>
    </ndxf>
  </rcc>
  <rcc rId="19519" sId="3" odxf="1" dxf="1">
    <nc r="AG352">
      <v>0</v>
    </nc>
    <odxf>
      <font>
        <sz val="10"/>
        <color auto="1"/>
      </font>
    </odxf>
    <ndxf>
      <font>
        <sz val="10"/>
        <color auto="1"/>
      </font>
    </ndxf>
  </rcc>
  <rcc rId="19520" sId="3" odxf="1" dxf="1">
    <nc r="AH352">
      <v>0</v>
    </nc>
    <odxf>
      <font>
        <sz val="10"/>
        <color auto="1"/>
      </font>
    </odxf>
    <ndxf>
      <font>
        <sz val="10"/>
        <color auto="1"/>
      </font>
    </ndxf>
  </rcc>
  <rcc rId="19521" sId="3" odxf="1" dxf="1">
    <nc r="AI352">
      <v>0</v>
    </nc>
    <odxf>
      <font>
        <sz val="10"/>
        <color auto="1"/>
      </font>
    </odxf>
    <ndxf>
      <font>
        <sz val="10"/>
        <color auto="1"/>
      </font>
    </ndxf>
  </rcc>
  <rcc rId="19522" sId="3" odxf="1" dxf="1">
    <nc r="AJ352">
      <v>0</v>
    </nc>
    <odxf>
      <font>
        <sz val="10"/>
        <color auto="1"/>
      </font>
    </odxf>
    <ndxf>
      <font>
        <sz val="10"/>
        <color auto="1"/>
      </font>
    </ndxf>
  </rcc>
  <rcc rId="19523" sId="3" odxf="1" dxf="1">
    <nc r="AK352">
      <v>0</v>
    </nc>
    <odxf>
      <font>
        <sz val="10"/>
        <color auto="1"/>
      </font>
    </odxf>
    <ndxf>
      <font>
        <sz val="10"/>
        <color auto="1"/>
      </font>
    </ndxf>
  </rcc>
  <rcc rId="19524" sId="3" odxf="1" dxf="1">
    <nc r="AL352">
      <v>0</v>
    </nc>
    <odxf>
      <font>
        <sz val="10"/>
        <color auto="1"/>
      </font>
    </odxf>
    <ndxf>
      <font>
        <sz val="10"/>
        <color auto="1"/>
      </font>
    </ndxf>
  </rcc>
  <rcc rId="19525" sId="3" odxf="1" dxf="1">
    <nc r="AM352">
      <v>0</v>
    </nc>
    <odxf>
      <font>
        <sz val="10"/>
        <color auto="1"/>
      </font>
    </odxf>
    <ndxf>
      <font>
        <sz val="10"/>
        <color auto="1"/>
      </font>
    </ndxf>
  </rcc>
  <rcc rId="19526" sId="3" odxf="1" dxf="1">
    <nc r="AN352">
      <v>0</v>
    </nc>
    <odxf>
      <font>
        <sz val="10"/>
        <color auto="1"/>
      </font>
    </odxf>
    <ndxf>
      <font>
        <sz val="10"/>
        <color auto="1"/>
      </font>
    </ndxf>
  </rcc>
  <rcc rId="19527" sId="3" odxf="1" dxf="1">
    <nc r="AO352">
      <v>0</v>
    </nc>
    <odxf>
      <font>
        <sz val="10"/>
        <color auto="1"/>
      </font>
    </odxf>
    <ndxf>
      <font>
        <sz val="10"/>
        <color auto="1"/>
      </font>
    </ndxf>
  </rcc>
  <rcc rId="19528" sId="3" odxf="1" dxf="1">
    <nc r="AP352">
      <v>0</v>
    </nc>
    <odxf>
      <font>
        <sz val="10"/>
        <color auto="1"/>
      </font>
    </odxf>
    <ndxf>
      <font>
        <sz val="10"/>
        <color auto="1"/>
      </font>
    </ndxf>
  </rcc>
  <rcc rId="19529" sId="3" odxf="1" dxf="1">
    <nc r="AQ352">
      <v>0</v>
    </nc>
    <odxf>
      <font>
        <sz val="10"/>
        <color auto="1"/>
      </font>
    </odxf>
    <ndxf>
      <font>
        <sz val="10"/>
        <color auto="1"/>
      </font>
    </ndxf>
  </rcc>
  <rcc rId="19530" sId="3" odxf="1" dxf="1">
    <nc r="AR352">
      <v>0</v>
    </nc>
    <odxf>
      <font>
        <sz val="10"/>
        <color auto="1"/>
      </font>
    </odxf>
    <ndxf>
      <font>
        <sz val="10"/>
        <color auto="1"/>
      </font>
    </ndxf>
  </rcc>
  <rcc rId="19531" sId="3" odxf="1" dxf="1">
    <nc r="AS352">
      <v>0</v>
    </nc>
    <odxf>
      <font>
        <sz val="10"/>
        <color auto="1"/>
      </font>
    </odxf>
    <ndxf>
      <font>
        <sz val="10"/>
        <color auto="1"/>
      </font>
    </ndxf>
  </rcc>
  <rcc rId="19532" sId="3" odxf="1" dxf="1">
    <nc r="AT352">
      <v>0</v>
    </nc>
    <odxf>
      <font>
        <sz val="10"/>
        <color auto="1"/>
      </font>
    </odxf>
    <ndxf>
      <font>
        <sz val="10"/>
        <color auto="1"/>
      </font>
    </ndxf>
  </rcc>
  <rcc rId="19533" sId="3" odxf="1" dxf="1">
    <nc r="AU352">
      <v>0</v>
    </nc>
    <odxf>
      <font>
        <sz val="10"/>
        <color auto="1"/>
      </font>
    </odxf>
    <ndxf>
      <font>
        <sz val="10"/>
        <color auto="1"/>
      </font>
    </ndxf>
  </rcc>
  <rcc rId="19534" sId="3" odxf="1" dxf="1">
    <nc r="AV352">
      <v>0</v>
    </nc>
    <odxf>
      <font>
        <sz val="10"/>
        <color auto="1"/>
      </font>
    </odxf>
    <ndxf>
      <font>
        <sz val="10"/>
        <color auto="1"/>
      </font>
    </ndxf>
  </rcc>
  <rcc rId="19535" sId="3" odxf="1" dxf="1">
    <nc r="AW352">
      <v>0</v>
    </nc>
    <odxf>
      <font>
        <sz val="10"/>
        <color auto="1"/>
      </font>
    </odxf>
    <ndxf>
      <font>
        <sz val="10"/>
        <color auto="1"/>
      </font>
    </ndxf>
  </rcc>
  <rcc rId="19536" sId="3" odxf="1" dxf="1">
    <nc r="AX352">
      <v>0</v>
    </nc>
    <odxf>
      <font>
        <sz val="10"/>
        <color auto="1"/>
      </font>
    </odxf>
    <ndxf>
      <font>
        <sz val="10"/>
        <color auto="1"/>
      </font>
    </ndxf>
  </rcc>
  <rcc rId="19537" sId="3" odxf="1" dxf="1">
    <nc r="AY352">
      <v>0</v>
    </nc>
    <odxf>
      <font>
        <sz val="10"/>
        <color auto="1"/>
      </font>
    </odxf>
    <ndxf>
      <font>
        <sz val="10"/>
        <color auto="1"/>
      </font>
    </ndxf>
  </rcc>
  <rcc rId="19538" sId="3" odxf="1" dxf="1">
    <nc r="AZ352">
      <v>0</v>
    </nc>
    <odxf>
      <font>
        <sz val="10"/>
        <color auto="1"/>
      </font>
    </odxf>
    <ndxf>
      <font>
        <sz val="10"/>
        <color auto="1"/>
      </font>
    </ndxf>
  </rcc>
  <rcc rId="19539" sId="3" odxf="1" dxf="1">
    <nc r="BA3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540" sId="3" odxf="1" dxf="1">
    <nc r="BB352">
      <v>0</v>
    </nc>
    <odxf>
      <font>
        <sz val="10"/>
        <color auto="1"/>
      </font>
    </odxf>
    <ndxf>
      <font>
        <sz val="10"/>
        <color auto="1"/>
      </font>
    </ndxf>
  </rcc>
  <rcc rId="19541" sId="3" odxf="1" dxf="1">
    <nc r="BC3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542" sId="3" odxf="1" dxf="1">
    <nc r="BD352">
      <v>0</v>
    </nc>
    <odxf>
      <font>
        <sz val="10"/>
        <color auto="1"/>
      </font>
    </odxf>
    <ndxf>
      <font>
        <sz val="10"/>
        <color auto="1"/>
      </font>
    </ndxf>
  </rcc>
  <rcc rId="19543" sId="3" odxf="1" dxf="1">
    <nc r="BE35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544" sId="3" odxf="1" dxf="1">
    <nc r="BF352">
      <v>0</v>
    </nc>
    <odxf>
      <font>
        <sz val="10"/>
        <color auto="1"/>
      </font>
    </odxf>
    <ndxf>
      <font>
        <sz val="10"/>
        <color auto="1"/>
      </font>
    </ndxf>
  </rcc>
  <rcc rId="19545" sId="3" odxf="1" dxf="1">
    <nc r="BG352">
      <v>0</v>
    </nc>
    <odxf>
      <font>
        <sz val="10"/>
        <color auto="1"/>
      </font>
    </odxf>
    <ndxf>
      <font>
        <sz val="10"/>
        <color auto="1"/>
      </font>
    </ndxf>
  </rcc>
  <rcc rId="19546" sId="3" odxf="1" dxf="1">
    <nc r="BH352">
      <v>0</v>
    </nc>
    <odxf>
      <font>
        <sz val="10"/>
        <color auto="1"/>
      </font>
    </odxf>
    <ndxf>
      <font>
        <sz val="10"/>
        <color auto="1"/>
      </font>
    </ndxf>
  </rcc>
  <rfmt sheetId="3" sqref="A352:XFD352" start="0" length="0">
    <dxf>
      <alignment vertical="center" wrapText="1"/>
    </dxf>
  </rfmt>
  <rfmt sheetId="3" sqref="A353" start="0" length="0">
    <dxf>
      <font>
        <sz val="10"/>
        <color auto="1"/>
      </font>
    </dxf>
  </rfmt>
  <rfmt sheetId="3" sqref="B353" start="0" length="0">
    <dxf>
      <font>
        <sz val="10"/>
        <color auto="1"/>
      </font>
    </dxf>
  </rfmt>
  <rfmt sheetId="3" sqref="C353" start="0" length="0">
    <dxf>
      <font>
        <sz val="10"/>
        <color auto="1"/>
      </font>
    </dxf>
  </rfmt>
  <rfmt sheetId="3" sqref="D353" start="0" length="0">
    <dxf>
      <font>
        <sz val="10"/>
        <color auto="1"/>
      </font>
    </dxf>
  </rfmt>
  <rcc rId="19547" sId="3" odxf="1" dxf="1">
    <oc r="E353" t="inlineStr">
      <is>
        <t>NMĐG SỐ 5 THẠNH HẢI 4</t>
      </is>
    </oc>
    <nc r="E353" t="inlineStr">
      <is>
        <t>NMĐG SỐ 5 THẠNH HẢI 3</t>
      </is>
    </nc>
    <odxf>
      <font>
        <sz val="10"/>
        <color auto="1"/>
      </font>
    </odxf>
    <ndxf>
      <font>
        <sz val="10"/>
        <color auto="1"/>
      </font>
    </ndxf>
  </rcc>
  <rfmt sheetId="3" sqref="F353" start="0" length="0">
    <dxf>
      <font>
        <sz val="10"/>
        <color auto="1"/>
      </font>
    </dxf>
  </rfmt>
  <rcc rId="19548" sId="3" odxf="1" dxf="1">
    <nc r="G35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549" sId="3" odxf="1" dxf="1">
    <nc r="H353">
      <v>0</v>
    </nc>
    <odxf>
      <font>
        <sz val="10"/>
        <color auto="1"/>
      </font>
    </odxf>
    <ndxf>
      <font>
        <sz val="10"/>
        <color auto="1"/>
      </font>
    </ndxf>
  </rcc>
  <rfmt sheetId="3" sqref="I353" start="0" length="0">
    <dxf>
      <font>
        <sz val="10"/>
        <color auto="1"/>
      </font>
    </dxf>
  </rfmt>
  <rcc rId="19550" sId="3" odxf="1" dxf="1">
    <nc r="J353">
      <v>0</v>
    </nc>
    <odxf>
      <font>
        <sz val="10"/>
        <color auto="1"/>
      </font>
    </odxf>
    <ndxf>
      <font>
        <sz val="10"/>
        <color auto="1"/>
      </font>
    </ndxf>
  </rcc>
  <rcc rId="19551" sId="3" odxf="1" dxf="1">
    <nc r="K353">
      <v>0</v>
    </nc>
    <odxf>
      <font>
        <sz val="10"/>
        <color auto="1"/>
      </font>
    </odxf>
    <ndxf>
      <font>
        <sz val="10"/>
        <color auto="1"/>
      </font>
    </ndxf>
  </rcc>
  <rcc rId="19552" sId="3" odxf="1" dxf="1">
    <nc r="L353">
      <v>0</v>
    </nc>
    <odxf>
      <font>
        <sz val="10"/>
        <color auto="1"/>
      </font>
    </odxf>
    <ndxf>
      <font>
        <sz val="10"/>
        <color auto="1"/>
      </font>
    </ndxf>
  </rcc>
  <rcc rId="19553" sId="3" odxf="1" dxf="1">
    <nc r="M353">
      <v>0</v>
    </nc>
    <odxf>
      <font>
        <sz val="10"/>
        <color auto="1"/>
      </font>
    </odxf>
    <ndxf>
      <font>
        <sz val="10"/>
        <color auto="1"/>
      </font>
    </ndxf>
  </rcc>
  <rcc rId="19554" sId="3" odxf="1" dxf="1">
    <nc r="N353">
      <v>0</v>
    </nc>
    <odxf>
      <font>
        <sz val="10"/>
        <color auto="1"/>
      </font>
    </odxf>
    <ndxf>
      <font>
        <sz val="10"/>
        <color auto="1"/>
      </font>
    </ndxf>
  </rcc>
  <rcc rId="19555" sId="3" odxf="1" dxf="1">
    <nc r="O353">
      <v>0</v>
    </nc>
    <odxf>
      <font>
        <sz val="10"/>
        <color auto="1"/>
      </font>
    </odxf>
    <ndxf>
      <font>
        <sz val="10"/>
        <color auto="1"/>
      </font>
    </ndxf>
  </rcc>
  <rcc rId="19556" sId="3" odxf="1" dxf="1">
    <nc r="P353">
      <v>0</v>
    </nc>
    <odxf>
      <font>
        <sz val="10"/>
        <color auto="1"/>
      </font>
    </odxf>
    <ndxf>
      <font>
        <sz val="10"/>
        <color auto="1"/>
      </font>
    </ndxf>
  </rcc>
  <rcc rId="19557" sId="3" odxf="1" dxf="1">
    <nc r="Q353">
      <v>0</v>
    </nc>
    <odxf>
      <font>
        <sz val="10"/>
        <color auto="1"/>
      </font>
    </odxf>
    <ndxf>
      <font>
        <sz val="10"/>
        <color auto="1"/>
      </font>
    </ndxf>
  </rcc>
  <rcc rId="19558" sId="3" odxf="1" dxf="1">
    <nc r="R353">
      <v>0</v>
    </nc>
    <odxf>
      <font>
        <sz val="10"/>
        <color auto="1"/>
      </font>
    </odxf>
    <ndxf>
      <font>
        <sz val="10"/>
        <color auto="1"/>
      </font>
    </ndxf>
  </rcc>
  <rcc rId="19559" sId="3" odxf="1" dxf="1">
    <nc r="S353">
      <v>0</v>
    </nc>
    <odxf>
      <font>
        <sz val="10"/>
        <color auto="1"/>
      </font>
    </odxf>
    <ndxf>
      <font>
        <sz val="10"/>
        <color auto="1"/>
      </font>
    </ndxf>
  </rcc>
  <rcc rId="19560" sId="3" odxf="1" dxf="1">
    <nc r="T353">
      <v>0</v>
    </nc>
    <odxf>
      <font>
        <sz val="10"/>
        <color auto="1"/>
      </font>
    </odxf>
    <ndxf>
      <font>
        <sz val="10"/>
        <color auto="1"/>
      </font>
    </ndxf>
  </rcc>
  <rcc rId="19561" sId="3" odxf="1" dxf="1">
    <nc r="U353">
      <v>0</v>
    </nc>
    <odxf>
      <font>
        <sz val="10"/>
        <color auto="1"/>
      </font>
    </odxf>
    <ndxf>
      <font>
        <sz val="10"/>
        <color auto="1"/>
      </font>
    </ndxf>
  </rcc>
  <rcc rId="19562" sId="3" odxf="1" dxf="1">
    <nc r="V353">
      <v>0</v>
    </nc>
    <odxf>
      <font>
        <sz val="10"/>
        <color auto="1"/>
      </font>
    </odxf>
    <ndxf>
      <font>
        <sz val="10"/>
        <color auto="1"/>
      </font>
    </ndxf>
  </rcc>
  <rcc rId="19563" sId="3" odxf="1" dxf="1">
    <nc r="W353">
      <v>0</v>
    </nc>
    <odxf>
      <font>
        <sz val="10"/>
        <color auto="1"/>
      </font>
    </odxf>
    <ndxf>
      <font>
        <sz val="10"/>
        <color auto="1"/>
      </font>
    </ndxf>
  </rcc>
  <rcc rId="19564" sId="3" odxf="1" dxf="1">
    <nc r="X353">
      <v>0</v>
    </nc>
    <odxf>
      <font>
        <sz val="10"/>
        <color auto="1"/>
      </font>
    </odxf>
    <ndxf>
      <font>
        <sz val="10"/>
        <color auto="1"/>
      </font>
    </ndxf>
  </rcc>
  <rcc rId="19565" sId="3" odxf="1" dxf="1">
    <nc r="Y353">
      <v>0</v>
    </nc>
    <odxf>
      <font>
        <sz val="10"/>
        <color auto="1"/>
      </font>
    </odxf>
    <ndxf>
      <font>
        <sz val="10"/>
        <color auto="1"/>
      </font>
    </ndxf>
  </rcc>
  <rcc rId="19566" sId="3" odxf="1" dxf="1">
    <nc r="Z353">
      <v>0</v>
    </nc>
    <odxf>
      <font>
        <sz val="10"/>
        <color auto="1"/>
      </font>
    </odxf>
    <ndxf>
      <font>
        <sz val="10"/>
        <color auto="1"/>
      </font>
    </ndxf>
  </rcc>
  <rcc rId="19567" sId="3" odxf="1" dxf="1">
    <nc r="AA353">
      <v>0</v>
    </nc>
    <odxf>
      <font>
        <sz val="10"/>
        <color auto="1"/>
      </font>
    </odxf>
    <ndxf>
      <font>
        <sz val="10"/>
        <color auto="1"/>
      </font>
    </ndxf>
  </rcc>
  <rcc rId="19568" sId="3" odxf="1" dxf="1">
    <nc r="AB353">
      <v>0</v>
    </nc>
    <odxf>
      <font>
        <sz val="10"/>
        <color auto="1"/>
      </font>
    </odxf>
    <ndxf>
      <font>
        <sz val="10"/>
        <color auto="1"/>
      </font>
    </ndxf>
  </rcc>
  <rcc rId="19569" sId="3" odxf="1" dxf="1">
    <nc r="AC353">
      <v>0</v>
    </nc>
    <odxf>
      <font>
        <sz val="10"/>
        <color auto="1"/>
      </font>
    </odxf>
    <ndxf>
      <font>
        <sz val="10"/>
        <color auto="1"/>
      </font>
    </ndxf>
  </rcc>
  <rcc rId="19570" sId="3" odxf="1" dxf="1">
    <nc r="AD353">
      <v>0</v>
    </nc>
    <odxf>
      <font>
        <sz val="10"/>
        <color auto="1"/>
      </font>
    </odxf>
    <ndxf>
      <font>
        <sz val="10"/>
        <color auto="1"/>
      </font>
    </ndxf>
  </rcc>
  <rcc rId="19571" sId="3" odxf="1" dxf="1">
    <nc r="AE353">
      <v>0</v>
    </nc>
    <odxf>
      <font>
        <sz val="10"/>
        <color auto="1"/>
      </font>
    </odxf>
    <ndxf>
      <font>
        <sz val="10"/>
        <color auto="1"/>
      </font>
    </ndxf>
  </rcc>
  <rcc rId="19572" sId="3" odxf="1" dxf="1">
    <nc r="AF353">
      <v>0</v>
    </nc>
    <odxf>
      <font>
        <sz val="10"/>
        <color auto="1"/>
      </font>
    </odxf>
    <ndxf>
      <font>
        <sz val="10"/>
        <color auto="1"/>
      </font>
    </ndxf>
  </rcc>
  <rcc rId="19573" sId="3" odxf="1" dxf="1">
    <nc r="AG353">
      <v>0</v>
    </nc>
    <odxf>
      <font>
        <sz val="10"/>
        <color auto="1"/>
      </font>
    </odxf>
    <ndxf>
      <font>
        <sz val="10"/>
        <color auto="1"/>
      </font>
    </ndxf>
  </rcc>
  <rcc rId="19574" sId="3" odxf="1" dxf="1">
    <nc r="AH353">
      <v>0</v>
    </nc>
    <odxf>
      <font>
        <sz val="10"/>
        <color auto="1"/>
      </font>
    </odxf>
    <ndxf>
      <font>
        <sz val="10"/>
        <color auto="1"/>
      </font>
    </ndxf>
  </rcc>
  <rcc rId="19575" sId="3" odxf="1" dxf="1">
    <nc r="AI353">
      <v>0</v>
    </nc>
    <odxf>
      <font>
        <sz val="10"/>
        <color auto="1"/>
      </font>
    </odxf>
    <ndxf>
      <font>
        <sz val="10"/>
        <color auto="1"/>
      </font>
    </ndxf>
  </rcc>
  <rcc rId="19576" sId="3" odxf="1" dxf="1">
    <nc r="AJ353">
      <v>0</v>
    </nc>
    <odxf>
      <font>
        <sz val="10"/>
        <color auto="1"/>
      </font>
    </odxf>
    <ndxf>
      <font>
        <sz val="10"/>
        <color auto="1"/>
      </font>
    </ndxf>
  </rcc>
  <rcc rId="19577" sId="3" odxf="1" dxf="1">
    <nc r="AK353">
      <v>0</v>
    </nc>
    <odxf>
      <font>
        <sz val="10"/>
        <color auto="1"/>
      </font>
    </odxf>
    <ndxf>
      <font>
        <sz val="10"/>
        <color auto="1"/>
      </font>
    </ndxf>
  </rcc>
  <rcc rId="19578" sId="3" odxf="1" dxf="1">
    <nc r="AL353">
      <v>0</v>
    </nc>
    <odxf>
      <font>
        <sz val="10"/>
        <color auto="1"/>
      </font>
    </odxf>
    <ndxf>
      <font>
        <sz val="10"/>
        <color auto="1"/>
      </font>
    </ndxf>
  </rcc>
  <rcc rId="19579" sId="3" odxf="1" dxf="1">
    <nc r="AM353">
      <v>0</v>
    </nc>
    <odxf>
      <font>
        <sz val="10"/>
        <color auto="1"/>
      </font>
    </odxf>
    <ndxf>
      <font>
        <sz val="10"/>
        <color auto="1"/>
      </font>
    </ndxf>
  </rcc>
  <rcc rId="19580" sId="3" odxf="1" dxf="1">
    <nc r="AN353">
      <v>0</v>
    </nc>
    <odxf>
      <font>
        <sz val="10"/>
        <color auto="1"/>
      </font>
    </odxf>
    <ndxf>
      <font>
        <sz val="10"/>
        <color auto="1"/>
      </font>
    </ndxf>
  </rcc>
  <rcc rId="19581" sId="3" odxf="1" dxf="1">
    <nc r="AO353">
      <v>0</v>
    </nc>
    <odxf>
      <font>
        <sz val="10"/>
        <color auto="1"/>
      </font>
    </odxf>
    <ndxf>
      <font>
        <sz val="10"/>
        <color auto="1"/>
      </font>
    </ndxf>
  </rcc>
  <rcc rId="19582" sId="3" odxf="1" dxf="1">
    <nc r="AP353">
      <v>0</v>
    </nc>
    <odxf>
      <font>
        <sz val="10"/>
        <color auto="1"/>
      </font>
    </odxf>
    <ndxf>
      <font>
        <sz val="10"/>
        <color auto="1"/>
      </font>
    </ndxf>
  </rcc>
  <rcc rId="19583" sId="3" odxf="1" dxf="1">
    <nc r="AQ353">
      <v>0</v>
    </nc>
    <odxf>
      <font>
        <sz val="10"/>
        <color auto="1"/>
      </font>
    </odxf>
    <ndxf>
      <font>
        <sz val="10"/>
        <color auto="1"/>
      </font>
    </ndxf>
  </rcc>
  <rcc rId="19584" sId="3" odxf="1" dxf="1">
    <nc r="AR353">
      <v>0</v>
    </nc>
    <odxf>
      <font>
        <sz val="10"/>
        <color auto="1"/>
      </font>
    </odxf>
    <ndxf>
      <font>
        <sz val="10"/>
        <color auto="1"/>
      </font>
    </ndxf>
  </rcc>
  <rcc rId="19585" sId="3" odxf="1" dxf="1">
    <nc r="AS353">
      <v>0</v>
    </nc>
    <odxf>
      <font>
        <sz val="10"/>
        <color auto="1"/>
      </font>
    </odxf>
    <ndxf>
      <font>
        <sz val="10"/>
        <color auto="1"/>
      </font>
    </ndxf>
  </rcc>
  <rcc rId="19586" sId="3" odxf="1" dxf="1">
    <nc r="AT353">
      <v>0</v>
    </nc>
    <odxf>
      <font>
        <sz val="10"/>
        <color auto="1"/>
      </font>
    </odxf>
    <ndxf>
      <font>
        <sz val="10"/>
        <color auto="1"/>
      </font>
    </ndxf>
  </rcc>
  <rcc rId="19587" sId="3" odxf="1" dxf="1">
    <nc r="AU353">
      <v>0</v>
    </nc>
    <odxf>
      <font>
        <sz val="10"/>
        <color auto="1"/>
      </font>
    </odxf>
    <ndxf>
      <font>
        <sz val="10"/>
        <color auto="1"/>
      </font>
    </ndxf>
  </rcc>
  <rcc rId="19588" sId="3" odxf="1" dxf="1">
    <nc r="AV353">
      <v>0</v>
    </nc>
    <odxf>
      <font>
        <sz val="10"/>
        <color auto="1"/>
      </font>
    </odxf>
    <ndxf>
      <font>
        <sz val="10"/>
        <color auto="1"/>
      </font>
    </ndxf>
  </rcc>
  <rcc rId="19589" sId="3" odxf="1" dxf="1">
    <nc r="AW353">
      <v>0</v>
    </nc>
    <odxf>
      <font>
        <sz val="10"/>
        <color auto="1"/>
      </font>
    </odxf>
    <ndxf>
      <font>
        <sz val="10"/>
        <color auto="1"/>
      </font>
    </ndxf>
  </rcc>
  <rcc rId="19590" sId="3" odxf="1" dxf="1">
    <nc r="AX353">
      <v>0</v>
    </nc>
    <odxf>
      <font>
        <sz val="10"/>
        <color auto="1"/>
      </font>
    </odxf>
    <ndxf>
      <font>
        <sz val="10"/>
        <color auto="1"/>
      </font>
    </ndxf>
  </rcc>
  <rcc rId="19591" sId="3" odxf="1" dxf="1">
    <nc r="AY353">
      <v>0</v>
    </nc>
    <odxf>
      <font>
        <sz val="10"/>
        <color auto="1"/>
      </font>
    </odxf>
    <ndxf>
      <font>
        <sz val="10"/>
        <color auto="1"/>
      </font>
    </ndxf>
  </rcc>
  <rcc rId="19592" sId="3" odxf="1" dxf="1">
    <nc r="AZ353">
      <v>0</v>
    </nc>
    <odxf>
      <font>
        <sz val="10"/>
        <color auto="1"/>
      </font>
    </odxf>
    <ndxf>
      <font>
        <sz val="10"/>
        <color auto="1"/>
      </font>
    </ndxf>
  </rcc>
  <rcc rId="19593" sId="3" odxf="1" dxf="1">
    <nc r="BA3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594" sId="3" odxf="1" dxf="1">
    <nc r="BB353">
      <v>0</v>
    </nc>
    <odxf>
      <font>
        <sz val="10"/>
        <color auto="1"/>
      </font>
    </odxf>
    <ndxf>
      <font>
        <sz val="10"/>
        <color auto="1"/>
      </font>
    </ndxf>
  </rcc>
  <rcc rId="19595" sId="3" odxf="1" dxf="1">
    <nc r="BC3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596" sId="3" odxf="1" dxf="1">
    <nc r="BD353">
      <v>0</v>
    </nc>
    <odxf>
      <font>
        <sz val="10"/>
        <color auto="1"/>
      </font>
    </odxf>
    <ndxf>
      <font>
        <sz val="10"/>
        <color auto="1"/>
      </font>
    </ndxf>
  </rcc>
  <rcc rId="19597" sId="3" odxf="1" dxf="1">
    <nc r="BE35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598" sId="3" odxf="1" dxf="1">
    <nc r="BF353">
      <v>0</v>
    </nc>
    <odxf>
      <font>
        <sz val="10"/>
        <color auto="1"/>
      </font>
    </odxf>
    <ndxf>
      <font>
        <sz val="10"/>
        <color auto="1"/>
      </font>
    </ndxf>
  </rcc>
  <rcc rId="19599" sId="3" odxf="1" dxf="1">
    <nc r="BG353">
      <v>0</v>
    </nc>
    <odxf>
      <font>
        <sz val="10"/>
        <color auto="1"/>
      </font>
    </odxf>
    <ndxf>
      <font>
        <sz val="10"/>
        <color auto="1"/>
      </font>
    </ndxf>
  </rcc>
  <rcc rId="19600" sId="3" odxf="1" dxf="1">
    <nc r="BH353">
      <v>0</v>
    </nc>
    <odxf>
      <font>
        <sz val="10"/>
        <color auto="1"/>
      </font>
    </odxf>
    <ndxf>
      <font>
        <sz val="10"/>
        <color auto="1"/>
      </font>
    </ndxf>
  </rcc>
  <rfmt sheetId="3" sqref="A353:XFD353" start="0" length="0">
    <dxf>
      <alignment vertical="center" wrapText="1"/>
    </dxf>
  </rfmt>
  <rfmt sheetId="3" sqref="A354" start="0" length="0">
    <dxf>
      <font>
        <sz val="10"/>
        <color auto="1"/>
      </font>
    </dxf>
  </rfmt>
  <rcc rId="19601" sId="3" odxf="1" dxf="1">
    <oc r="B354" t="inlineStr">
      <is>
        <t>Sóc Trăng</t>
      </is>
    </oc>
    <nc r="B354" t="inlineStr">
      <is>
        <t>Bến Tre</t>
      </is>
    </nc>
    <odxf>
      <font>
        <sz val="10"/>
        <color auto="1"/>
      </font>
    </odxf>
    <ndxf>
      <font>
        <sz val="10"/>
        <color auto="1"/>
      </font>
    </ndxf>
  </rcc>
  <rfmt sheetId="3" sqref="C354" start="0" length="0">
    <dxf>
      <font>
        <sz val="10"/>
        <color auto="1"/>
      </font>
    </dxf>
  </rfmt>
  <rfmt sheetId="3" sqref="D354" start="0" length="0">
    <dxf>
      <font>
        <sz val="10"/>
        <color auto="1"/>
      </font>
    </dxf>
  </rfmt>
  <rcc rId="19602" sId="3" odxf="1" dxf="1">
    <oc r="E354" t="inlineStr">
      <is>
        <t>NMĐG SỐ 7 SÓC TRĂNG</t>
      </is>
    </oc>
    <nc r="E354" t="inlineStr">
      <is>
        <t>NMĐG SỐ 5 THẠNH HẢI 4</t>
      </is>
    </nc>
    <odxf>
      <font>
        <sz val="10"/>
        <color auto="1"/>
      </font>
    </odxf>
    <ndxf>
      <font>
        <sz val="10"/>
        <color auto="1"/>
      </font>
    </ndxf>
  </rcc>
  <rcc rId="19603" sId="3" odxf="1" dxf="1">
    <oc r="F354" t="inlineStr">
      <is>
        <t>PP</t>
      </is>
    </oc>
    <nc r="F354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9604" sId="3" odxf="1" dxf="1">
    <nc r="G35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605" sId="3" odxf="1" dxf="1">
    <nc r="H354">
      <v>0</v>
    </nc>
    <odxf>
      <font>
        <sz val="10"/>
        <color auto="1"/>
      </font>
    </odxf>
    <ndxf>
      <font>
        <sz val="10"/>
        <color auto="1"/>
      </font>
    </ndxf>
  </rcc>
  <rfmt sheetId="3" sqref="I354" start="0" length="0">
    <dxf>
      <font>
        <sz val="10"/>
        <color auto="1"/>
      </font>
    </dxf>
  </rfmt>
  <rcc rId="19606" sId="3" odxf="1" dxf="1">
    <nc r="J354">
      <v>0</v>
    </nc>
    <odxf>
      <font>
        <sz val="10"/>
        <color auto="1"/>
      </font>
    </odxf>
    <ndxf>
      <font>
        <sz val="10"/>
        <color auto="1"/>
      </font>
    </ndxf>
  </rcc>
  <rcc rId="19607" sId="3" odxf="1" dxf="1">
    <nc r="K354">
      <v>0</v>
    </nc>
    <odxf>
      <font>
        <sz val="10"/>
        <color auto="1"/>
      </font>
    </odxf>
    <ndxf>
      <font>
        <sz val="10"/>
        <color auto="1"/>
      </font>
    </ndxf>
  </rcc>
  <rcc rId="19608" sId="3" odxf="1" dxf="1">
    <nc r="L354">
      <v>0</v>
    </nc>
    <odxf>
      <font>
        <sz val="10"/>
        <color auto="1"/>
      </font>
    </odxf>
    <ndxf>
      <font>
        <sz val="10"/>
        <color auto="1"/>
      </font>
    </ndxf>
  </rcc>
  <rcc rId="19609" sId="3" odxf="1" dxf="1">
    <nc r="M354">
      <v>0</v>
    </nc>
    <odxf>
      <font>
        <sz val="10"/>
        <color auto="1"/>
      </font>
    </odxf>
    <ndxf>
      <font>
        <sz val="10"/>
        <color auto="1"/>
      </font>
    </ndxf>
  </rcc>
  <rcc rId="19610" sId="3" odxf="1" dxf="1">
    <nc r="N354">
      <v>0</v>
    </nc>
    <odxf>
      <font>
        <sz val="10"/>
        <color auto="1"/>
      </font>
    </odxf>
    <ndxf>
      <font>
        <sz val="10"/>
        <color auto="1"/>
      </font>
    </ndxf>
  </rcc>
  <rcc rId="19611" sId="3" odxf="1" dxf="1">
    <nc r="O354">
      <v>0</v>
    </nc>
    <odxf>
      <font>
        <sz val="10"/>
        <color auto="1"/>
      </font>
    </odxf>
    <ndxf>
      <font>
        <sz val="10"/>
        <color auto="1"/>
      </font>
    </ndxf>
  </rcc>
  <rcc rId="19612" sId="3" odxf="1" dxf="1">
    <nc r="P354">
      <v>0</v>
    </nc>
    <odxf>
      <font>
        <sz val="10"/>
        <color auto="1"/>
      </font>
    </odxf>
    <ndxf>
      <font>
        <sz val="10"/>
        <color auto="1"/>
      </font>
    </ndxf>
  </rcc>
  <rcc rId="19613" sId="3" odxf="1" dxf="1">
    <nc r="Q354">
      <v>0</v>
    </nc>
    <odxf>
      <font>
        <sz val="10"/>
        <color auto="1"/>
      </font>
    </odxf>
    <ndxf>
      <font>
        <sz val="10"/>
        <color auto="1"/>
      </font>
    </ndxf>
  </rcc>
  <rcc rId="19614" sId="3" odxf="1" dxf="1">
    <nc r="R354">
      <v>0</v>
    </nc>
    <odxf>
      <font>
        <sz val="10"/>
        <color auto="1"/>
      </font>
    </odxf>
    <ndxf>
      <font>
        <sz val="10"/>
        <color auto="1"/>
      </font>
    </ndxf>
  </rcc>
  <rcc rId="19615" sId="3" odxf="1" dxf="1">
    <nc r="S354">
      <v>0</v>
    </nc>
    <odxf>
      <font>
        <sz val="10"/>
        <color auto="1"/>
      </font>
    </odxf>
    <ndxf>
      <font>
        <sz val="10"/>
        <color auto="1"/>
      </font>
    </ndxf>
  </rcc>
  <rcc rId="19616" sId="3" odxf="1" dxf="1">
    <nc r="T354">
      <v>0</v>
    </nc>
    <odxf>
      <font>
        <sz val="10"/>
        <color auto="1"/>
      </font>
    </odxf>
    <ndxf>
      <font>
        <sz val="10"/>
        <color auto="1"/>
      </font>
    </ndxf>
  </rcc>
  <rcc rId="19617" sId="3" odxf="1" dxf="1">
    <nc r="U354">
      <v>0</v>
    </nc>
    <odxf>
      <font>
        <sz val="10"/>
        <color auto="1"/>
      </font>
    </odxf>
    <ndxf>
      <font>
        <sz val="10"/>
        <color auto="1"/>
      </font>
    </ndxf>
  </rcc>
  <rcc rId="19618" sId="3" odxf="1" dxf="1">
    <nc r="V354">
      <v>0</v>
    </nc>
    <odxf>
      <font>
        <sz val="10"/>
        <color auto="1"/>
      </font>
    </odxf>
    <ndxf>
      <font>
        <sz val="10"/>
        <color auto="1"/>
      </font>
    </ndxf>
  </rcc>
  <rcc rId="19619" sId="3" odxf="1" dxf="1">
    <nc r="W354">
      <v>0</v>
    </nc>
    <odxf>
      <font>
        <sz val="10"/>
        <color auto="1"/>
      </font>
    </odxf>
    <ndxf>
      <font>
        <sz val="10"/>
        <color auto="1"/>
      </font>
    </ndxf>
  </rcc>
  <rcc rId="19620" sId="3" odxf="1" dxf="1">
    <nc r="X354">
      <v>0</v>
    </nc>
    <odxf>
      <font>
        <sz val="10"/>
        <color auto="1"/>
      </font>
    </odxf>
    <ndxf>
      <font>
        <sz val="10"/>
        <color auto="1"/>
      </font>
    </ndxf>
  </rcc>
  <rcc rId="19621" sId="3" odxf="1" dxf="1">
    <nc r="Y354">
      <v>0</v>
    </nc>
    <odxf>
      <font>
        <sz val="10"/>
        <color auto="1"/>
      </font>
    </odxf>
    <ndxf>
      <font>
        <sz val="10"/>
        <color auto="1"/>
      </font>
    </ndxf>
  </rcc>
  <rcc rId="19622" sId="3" odxf="1" dxf="1">
    <nc r="Z354">
      <v>0</v>
    </nc>
    <odxf>
      <font>
        <sz val="10"/>
        <color auto="1"/>
      </font>
    </odxf>
    <ndxf>
      <font>
        <sz val="10"/>
        <color auto="1"/>
      </font>
    </ndxf>
  </rcc>
  <rcc rId="19623" sId="3" odxf="1" dxf="1">
    <nc r="AA354">
      <v>0</v>
    </nc>
    <odxf>
      <font>
        <sz val="10"/>
        <color auto="1"/>
      </font>
    </odxf>
    <ndxf>
      <font>
        <sz val="10"/>
        <color auto="1"/>
      </font>
    </ndxf>
  </rcc>
  <rcc rId="19624" sId="3" odxf="1" dxf="1">
    <nc r="AB354">
      <v>0</v>
    </nc>
    <odxf>
      <font>
        <sz val="10"/>
        <color auto="1"/>
      </font>
    </odxf>
    <ndxf>
      <font>
        <sz val="10"/>
        <color auto="1"/>
      </font>
    </ndxf>
  </rcc>
  <rcc rId="19625" sId="3" odxf="1" dxf="1">
    <nc r="AC354">
      <v>0</v>
    </nc>
    <odxf>
      <font>
        <sz val="10"/>
        <color auto="1"/>
      </font>
    </odxf>
    <ndxf>
      <font>
        <sz val="10"/>
        <color auto="1"/>
      </font>
    </ndxf>
  </rcc>
  <rcc rId="19626" sId="3" odxf="1" dxf="1">
    <nc r="AD354">
      <v>0</v>
    </nc>
    <odxf>
      <font>
        <sz val="10"/>
        <color auto="1"/>
      </font>
    </odxf>
    <ndxf>
      <font>
        <sz val="10"/>
        <color auto="1"/>
      </font>
    </ndxf>
  </rcc>
  <rcc rId="19627" sId="3" odxf="1" dxf="1">
    <nc r="AE354">
      <v>0</v>
    </nc>
    <odxf>
      <font>
        <sz val="10"/>
        <color auto="1"/>
      </font>
    </odxf>
    <ndxf>
      <font>
        <sz val="10"/>
        <color auto="1"/>
      </font>
    </ndxf>
  </rcc>
  <rcc rId="19628" sId="3" odxf="1" dxf="1">
    <nc r="AF354">
      <v>0</v>
    </nc>
    <odxf>
      <font>
        <sz val="10"/>
        <color auto="1"/>
      </font>
    </odxf>
    <ndxf>
      <font>
        <sz val="10"/>
        <color auto="1"/>
      </font>
    </ndxf>
  </rcc>
  <rcc rId="19629" sId="3" odxf="1" dxf="1">
    <nc r="AG354">
      <v>0</v>
    </nc>
    <odxf>
      <font>
        <sz val="10"/>
        <color auto="1"/>
      </font>
    </odxf>
    <ndxf>
      <font>
        <sz val="10"/>
        <color auto="1"/>
      </font>
    </ndxf>
  </rcc>
  <rcc rId="19630" sId="3" odxf="1" dxf="1">
    <nc r="AH354">
      <v>0</v>
    </nc>
    <odxf>
      <font>
        <sz val="10"/>
        <color auto="1"/>
      </font>
    </odxf>
    <ndxf>
      <font>
        <sz val="10"/>
        <color auto="1"/>
      </font>
    </ndxf>
  </rcc>
  <rcc rId="19631" sId="3" odxf="1" dxf="1">
    <nc r="AI354">
      <v>0</v>
    </nc>
    <odxf>
      <font>
        <sz val="10"/>
        <color auto="1"/>
      </font>
    </odxf>
    <ndxf>
      <font>
        <sz val="10"/>
        <color auto="1"/>
      </font>
    </ndxf>
  </rcc>
  <rcc rId="19632" sId="3" odxf="1" dxf="1">
    <nc r="AJ354">
      <v>0</v>
    </nc>
    <odxf>
      <font>
        <sz val="10"/>
        <color auto="1"/>
      </font>
    </odxf>
    <ndxf>
      <font>
        <sz val="10"/>
        <color auto="1"/>
      </font>
    </ndxf>
  </rcc>
  <rcc rId="19633" sId="3" odxf="1" dxf="1">
    <nc r="AK354">
      <v>0</v>
    </nc>
    <odxf>
      <font>
        <sz val="10"/>
        <color auto="1"/>
      </font>
    </odxf>
    <ndxf>
      <font>
        <sz val="10"/>
        <color auto="1"/>
      </font>
    </ndxf>
  </rcc>
  <rcc rId="19634" sId="3" odxf="1" dxf="1">
    <nc r="AL354">
      <v>0</v>
    </nc>
    <odxf>
      <font>
        <sz val="10"/>
        <color auto="1"/>
      </font>
    </odxf>
    <ndxf>
      <font>
        <sz val="10"/>
        <color auto="1"/>
      </font>
    </ndxf>
  </rcc>
  <rcc rId="19635" sId="3" odxf="1" dxf="1">
    <nc r="AM354">
      <v>0</v>
    </nc>
    <odxf>
      <font>
        <sz val="10"/>
        <color auto="1"/>
      </font>
    </odxf>
    <ndxf>
      <font>
        <sz val="10"/>
        <color auto="1"/>
      </font>
    </ndxf>
  </rcc>
  <rcc rId="19636" sId="3" odxf="1" dxf="1">
    <nc r="AN354">
      <v>0</v>
    </nc>
    <odxf>
      <font>
        <sz val="10"/>
        <color auto="1"/>
      </font>
    </odxf>
    <ndxf>
      <font>
        <sz val="10"/>
        <color auto="1"/>
      </font>
    </ndxf>
  </rcc>
  <rcc rId="19637" sId="3" odxf="1" dxf="1">
    <nc r="AO354">
      <v>0</v>
    </nc>
    <odxf>
      <font>
        <sz val="10"/>
        <color auto="1"/>
      </font>
    </odxf>
    <ndxf>
      <font>
        <sz val="10"/>
        <color auto="1"/>
      </font>
    </ndxf>
  </rcc>
  <rcc rId="19638" sId="3" odxf="1" dxf="1">
    <nc r="AP354">
      <v>0</v>
    </nc>
    <odxf>
      <font>
        <sz val="10"/>
        <color auto="1"/>
      </font>
    </odxf>
    <ndxf>
      <font>
        <sz val="10"/>
        <color auto="1"/>
      </font>
    </ndxf>
  </rcc>
  <rcc rId="19639" sId="3" odxf="1" dxf="1">
    <nc r="AQ354">
      <v>0</v>
    </nc>
    <odxf>
      <font>
        <sz val="10"/>
        <color auto="1"/>
      </font>
    </odxf>
    <ndxf>
      <font>
        <sz val="10"/>
        <color auto="1"/>
      </font>
    </ndxf>
  </rcc>
  <rcc rId="19640" sId="3" odxf="1" dxf="1">
    <nc r="AR354">
      <v>0</v>
    </nc>
    <odxf>
      <font>
        <sz val="10"/>
        <color auto="1"/>
      </font>
    </odxf>
    <ndxf>
      <font>
        <sz val="10"/>
        <color auto="1"/>
      </font>
    </ndxf>
  </rcc>
  <rcc rId="19641" sId="3" odxf="1" dxf="1">
    <nc r="AS354">
      <v>0</v>
    </nc>
    <odxf>
      <font>
        <sz val="10"/>
        <color auto="1"/>
      </font>
    </odxf>
    <ndxf>
      <font>
        <sz val="10"/>
        <color auto="1"/>
      </font>
    </ndxf>
  </rcc>
  <rcc rId="19642" sId="3" odxf="1" dxf="1">
    <nc r="AT354">
      <v>0</v>
    </nc>
    <odxf>
      <font>
        <sz val="10"/>
        <color auto="1"/>
      </font>
    </odxf>
    <ndxf>
      <font>
        <sz val="10"/>
        <color auto="1"/>
      </font>
    </ndxf>
  </rcc>
  <rcc rId="19643" sId="3" odxf="1" dxf="1">
    <nc r="AU354">
      <v>0</v>
    </nc>
    <odxf>
      <font>
        <sz val="10"/>
        <color auto="1"/>
      </font>
    </odxf>
    <ndxf>
      <font>
        <sz val="10"/>
        <color auto="1"/>
      </font>
    </ndxf>
  </rcc>
  <rcc rId="19644" sId="3" odxf="1" dxf="1">
    <nc r="AV354">
      <v>0</v>
    </nc>
    <odxf>
      <font>
        <sz val="10"/>
        <color auto="1"/>
      </font>
    </odxf>
    <ndxf>
      <font>
        <sz val="10"/>
        <color auto="1"/>
      </font>
    </ndxf>
  </rcc>
  <rcc rId="19645" sId="3" odxf="1" dxf="1">
    <nc r="AW354">
      <v>0</v>
    </nc>
    <odxf>
      <font>
        <sz val="10"/>
        <color auto="1"/>
      </font>
    </odxf>
    <ndxf>
      <font>
        <sz val="10"/>
        <color auto="1"/>
      </font>
    </ndxf>
  </rcc>
  <rcc rId="19646" sId="3" odxf="1" dxf="1">
    <nc r="AX354">
      <v>0</v>
    </nc>
    <odxf>
      <font>
        <sz val="10"/>
        <color auto="1"/>
      </font>
    </odxf>
    <ndxf>
      <font>
        <sz val="10"/>
        <color auto="1"/>
      </font>
    </ndxf>
  </rcc>
  <rcc rId="19647" sId="3" odxf="1" dxf="1">
    <nc r="AY354">
      <v>0</v>
    </nc>
    <odxf>
      <font>
        <sz val="10"/>
        <color auto="1"/>
      </font>
    </odxf>
    <ndxf>
      <font>
        <sz val="10"/>
        <color auto="1"/>
      </font>
    </ndxf>
  </rcc>
  <rcc rId="19648" sId="3" odxf="1" dxf="1">
    <nc r="AZ354">
      <v>0</v>
    </nc>
    <odxf>
      <font>
        <sz val="10"/>
        <color auto="1"/>
      </font>
    </odxf>
    <ndxf>
      <font>
        <sz val="10"/>
        <color auto="1"/>
      </font>
    </ndxf>
  </rcc>
  <rcc rId="19649" sId="3" odxf="1" dxf="1">
    <nc r="BA3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650" sId="3" odxf="1" dxf="1">
    <nc r="BB354">
      <v>0</v>
    </nc>
    <odxf>
      <font>
        <sz val="10"/>
        <color auto="1"/>
      </font>
    </odxf>
    <ndxf>
      <font>
        <sz val="10"/>
        <color auto="1"/>
      </font>
    </ndxf>
  </rcc>
  <rcc rId="19651" sId="3" odxf="1" dxf="1">
    <nc r="BC3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652" sId="3" odxf="1" dxf="1">
    <nc r="BD354">
      <v>0</v>
    </nc>
    <odxf>
      <font>
        <sz val="10"/>
        <color auto="1"/>
      </font>
    </odxf>
    <ndxf>
      <font>
        <sz val="10"/>
        <color auto="1"/>
      </font>
    </ndxf>
  </rcc>
  <rcc rId="19653" sId="3" odxf="1" dxf="1">
    <nc r="BE35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654" sId="3" odxf="1" dxf="1">
    <nc r="BF354">
      <v>0</v>
    </nc>
    <odxf>
      <font>
        <sz val="10"/>
        <color auto="1"/>
      </font>
    </odxf>
    <ndxf>
      <font>
        <sz val="10"/>
        <color auto="1"/>
      </font>
    </ndxf>
  </rcc>
  <rcc rId="19655" sId="3" odxf="1" dxf="1">
    <nc r="BG354">
      <v>0</v>
    </nc>
    <odxf>
      <font>
        <sz val="10"/>
        <color auto="1"/>
      </font>
    </odxf>
    <ndxf>
      <font>
        <sz val="10"/>
        <color auto="1"/>
      </font>
    </ndxf>
  </rcc>
  <rcc rId="19656" sId="3" odxf="1" dxf="1">
    <nc r="BH354">
      <v>0</v>
    </nc>
    <odxf>
      <font>
        <sz val="10"/>
        <color auto="1"/>
      </font>
    </odxf>
    <ndxf>
      <font>
        <sz val="10"/>
        <color auto="1"/>
      </font>
    </ndxf>
  </rcc>
  <rfmt sheetId="3" sqref="A354:XFD354" start="0" length="0">
    <dxf>
      <alignment vertical="center" wrapText="1"/>
    </dxf>
  </rfmt>
  <rfmt sheetId="3" sqref="A355" start="0" length="0">
    <dxf>
      <font>
        <sz val="10"/>
        <color auto="1"/>
      </font>
    </dxf>
  </rfmt>
  <rcc rId="19657" sId="3" odxf="1" dxf="1">
    <oc r="B355" t="inlineStr">
      <is>
        <t>Sóc Trăng</t>
      </is>
    </oc>
    <nc r="B355" t="inlineStr">
      <is>
        <t>Bến Tre</t>
      </is>
    </nc>
    <odxf>
      <font>
        <sz val="10"/>
        <color auto="1"/>
      </font>
    </odxf>
    <ndxf>
      <font>
        <sz val="10"/>
        <color auto="1"/>
      </font>
    </ndxf>
  </rcc>
  <rfmt sheetId="3" sqref="C355" start="0" length="0">
    <dxf>
      <font>
        <sz val="10"/>
        <color auto="1"/>
      </font>
    </dxf>
  </rfmt>
  <rfmt sheetId="3" sqref="D355" start="0" length="0">
    <dxf>
      <font>
        <sz val="10"/>
        <color auto="1"/>
      </font>
    </dxf>
  </rfmt>
  <rcc rId="19658" sId="3" odxf="1" dxf="1">
    <oc r="E355" t="inlineStr">
      <is>
        <t>NMĐG SỐ 7 SÓC TRĂNG</t>
      </is>
    </oc>
    <nc r="E355" t="inlineStr">
      <is>
        <t>NMĐG SỐ 5 THẠNH HẢI 4</t>
      </is>
    </nc>
    <odxf>
      <font>
        <sz val="10"/>
        <color auto="1"/>
      </font>
    </odxf>
    <ndxf>
      <font>
        <sz val="10"/>
        <color auto="1"/>
      </font>
    </ndxf>
  </rcc>
  <rcc rId="19659" sId="3" odxf="1" dxf="1">
    <oc r="F355" t="inlineStr">
      <is>
        <t>PP</t>
      </is>
    </oc>
    <nc r="F355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9660" sId="3" odxf="1" dxf="1">
    <nc r="G35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661" sId="3" odxf="1" dxf="1">
    <nc r="H355">
      <v>0</v>
    </nc>
    <odxf>
      <font>
        <sz val="10"/>
        <color auto="1"/>
      </font>
    </odxf>
    <ndxf>
      <font>
        <sz val="10"/>
        <color auto="1"/>
      </font>
    </ndxf>
  </rcc>
  <rfmt sheetId="3" sqref="I355" start="0" length="0">
    <dxf>
      <font>
        <sz val="10"/>
        <color auto="1"/>
      </font>
    </dxf>
  </rfmt>
  <rcc rId="19662" sId="3" odxf="1" dxf="1">
    <nc r="J355">
      <v>0</v>
    </nc>
    <odxf>
      <font>
        <sz val="10"/>
        <color auto="1"/>
      </font>
    </odxf>
    <ndxf>
      <font>
        <sz val="10"/>
        <color auto="1"/>
      </font>
    </ndxf>
  </rcc>
  <rcc rId="19663" sId="3" odxf="1" dxf="1">
    <nc r="K355">
      <v>0</v>
    </nc>
    <odxf>
      <font>
        <sz val="10"/>
        <color auto="1"/>
      </font>
    </odxf>
    <ndxf>
      <font>
        <sz val="10"/>
        <color auto="1"/>
      </font>
    </ndxf>
  </rcc>
  <rcc rId="19664" sId="3" odxf="1" dxf="1">
    <nc r="L355">
      <v>0</v>
    </nc>
    <odxf>
      <font>
        <sz val="10"/>
        <color auto="1"/>
      </font>
    </odxf>
    <ndxf>
      <font>
        <sz val="10"/>
        <color auto="1"/>
      </font>
    </ndxf>
  </rcc>
  <rcc rId="19665" sId="3" odxf="1" dxf="1">
    <nc r="M355">
      <v>0</v>
    </nc>
    <odxf>
      <font>
        <sz val="10"/>
        <color auto="1"/>
      </font>
    </odxf>
    <ndxf>
      <font>
        <sz val="10"/>
        <color auto="1"/>
      </font>
    </ndxf>
  </rcc>
  <rcc rId="19666" sId="3" odxf="1" dxf="1">
    <nc r="N355">
      <v>0</v>
    </nc>
    <odxf>
      <font>
        <sz val="10"/>
        <color auto="1"/>
      </font>
    </odxf>
    <ndxf>
      <font>
        <sz val="10"/>
        <color auto="1"/>
      </font>
    </ndxf>
  </rcc>
  <rcc rId="19667" sId="3" odxf="1" dxf="1">
    <nc r="O355">
      <v>0</v>
    </nc>
    <odxf>
      <font>
        <sz val="10"/>
        <color auto="1"/>
      </font>
    </odxf>
    <ndxf>
      <font>
        <sz val="10"/>
        <color auto="1"/>
      </font>
    </ndxf>
  </rcc>
  <rcc rId="19668" sId="3" odxf="1" dxf="1">
    <nc r="P355">
      <v>0</v>
    </nc>
    <odxf>
      <font>
        <sz val="10"/>
        <color auto="1"/>
      </font>
    </odxf>
    <ndxf>
      <font>
        <sz val="10"/>
        <color auto="1"/>
      </font>
    </ndxf>
  </rcc>
  <rcc rId="19669" sId="3" odxf="1" dxf="1">
    <nc r="Q355">
      <v>0</v>
    </nc>
    <odxf>
      <font>
        <sz val="10"/>
        <color auto="1"/>
      </font>
    </odxf>
    <ndxf>
      <font>
        <sz val="10"/>
        <color auto="1"/>
      </font>
    </ndxf>
  </rcc>
  <rcc rId="19670" sId="3" odxf="1" dxf="1">
    <nc r="R355">
      <v>0</v>
    </nc>
    <odxf>
      <font>
        <sz val="10"/>
        <color auto="1"/>
      </font>
    </odxf>
    <ndxf>
      <font>
        <sz val="10"/>
        <color auto="1"/>
      </font>
    </ndxf>
  </rcc>
  <rcc rId="19671" sId="3" odxf="1" dxf="1">
    <nc r="S355">
      <v>0</v>
    </nc>
    <odxf>
      <font>
        <sz val="10"/>
        <color auto="1"/>
      </font>
    </odxf>
    <ndxf>
      <font>
        <sz val="10"/>
        <color auto="1"/>
      </font>
    </ndxf>
  </rcc>
  <rcc rId="19672" sId="3" odxf="1" dxf="1">
    <nc r="T355">
      <v>0</v>
    </nc>
    <odxf>
      <font>
        <sz val="10"/>
        <color auto="1"/>
      </font>
    </odxf>
    <ndxf>
      <font>
        <sz val="10"/>
        <color auto="1"/>
      </font>
    </ndxf>
  </rcc>
  <rcc rId="19673" sId="3" odxf="1" dxf="1">
    <nc r="U355">
      <v>0</v>
    </nc>
    <odxf>
      <font>
        <sz val="10"/>
        <color auto="1"/>
      </font>
    </odxf>
    <ndxf>
      <font>
        <sz val="10"/>
        <color auto="1"/>
      </font>
    </ndxf>
  </rcc>
  <rcc rId="19674" sId="3" odxf="1" dxf="1">
    <nc r="V355">
      <v>0</v>
    </nc>
    <odxf>
      <font>
        <sz val="10"/>
        <color auto="1"/>
      </font>
    </odxf>
    <ndxf>
      <font>
        <sz val="10"/>
        <color auto="1"/>
      </font>
    </ndxf>
  </rcc>
  <rcc rId="19675" sId="3" odxf="1" dxf="1">
    <nc r="W355">
      <v>0</v>
    </nc>
    <odxf>
      <font>
        <sz val="10"/>
        <color auto="1"/>
      </font>
    </odxf>
    <ndxf>
      <font>
        <sz val="10"/>
        <color auto="1"/>
      </font>
    </ndxf>
  </rcc>
  <rcc rId="19676" sId="3" odxf="1" dxf="1">
    <nc r="X355">
      <v>0</v>
    </nc>
    <odxf>
      <font>
        <sz val="10"/>
        <color auto="1"/>
      </font>
    </odxf>
    <ndxf>
      <font>
        <sz val="10"/>
        <color auto="1"/>
      </font>
    </ndxf>
  </rcc>
  <rcc rId="19677" sId="3" odxf="1" dxf="1">
    <nc r="Y355">
      <v>0</v>
    </nc>
    <odxf>
      <font>
        <sz val="10"/>
        <color auto="1"/>
      </font>
    </odxf>
    <ndxf>
      <font>
        <sz val="10"/>
        <color auto="1"/>
      </font>
    </ndxf>
  </rcc>
  <rcc rId="19678" sId="3" odxf="1" dxf="1">
    <nc r="Z355">
      <v>0</v>
    </nc>
    <odxf>
      <font>
        <sz val="10"/>
        <color auto="1"/>
      </font>
    </odxf>
    <ndxf>
      <font>
        <sz val="10"/>
        <color auto="1"/>
      </font>
    </ndxf>
  </rcc>
  <rcc rId="19679" sId="3" odxf="1" dxf="1">
    <nc r="AA355">
      <v>0</v>
    </nc>
    <odxf>
      <font>
        <sz val="10"/>
        <color auto="1"/>
      </font>
    </odxf>
    <ndxf>
      <font>
        <sz val="10"/>
        <color auto="1"/>
      </font>
    </ndxf>
  </rcc>
  <rcc rId="19680" sId="3" odxf="1" dxf="1">
    <nc r="AB355">
      <v>0</v>
    </nc>
    <odxf>
      <font>
        <sz val="10"/>
        <color auto="1"/>
      </font>
    </odxf>
    <ndxf>
      <font>
        <sz val="10"/>
        <color auto="1"/>
      </font>
    </ndxf>
  </rcc>
  <rcc rId="19681" sId="3" odxf="1" dxf="1">
    <nc r="AC355">
      <v>0</v>
    </nc>
    <odxf>
      <font>
        <sz val="10"/>
        <color auto="1"/>
      </font>
    </odxf>
    <ndxf>
      <font>
        <sz val="10"/>
        <color auto="1"/>
      </font>
    </ndxf>
  </rcc>
  <rcc rId="19682" sId="3" odxf="1" dxf="1">
    <nc r="AD355">
      <v>0</v>
    </nc>
    <odxf>
      <font>
        <sz val="10"/>
        <color auto="1"/>
      </font>
    </odxf>
    <ndxf>
      <font>
        <sz val="10"/>
        <color auto="1"/>
      </font>
    </ndxf>
  </rcc>
  <rcc rId="19683" sId="3" odxf="1" dxf="1">
    <nc r="AE355">
      <v>0</v>
    </nc>
    <odxf>
      <font>
        <sz val="10"/>
        <color auto="1"/>
      </font>
    </odxf>
    <ndxf>
      <font>
        <sz val="10"/>
        <color auto="1"/>
      </font>
    </ndxf>
  </rcc>
  <rcc rId="19684" sId="3" odxf="1" dxf="1">
    <nc r="AF355">
      <v>0</v>
    </nc>
    <odxf>
      <font>
        <sz val="10"/>
        <color auto="1"/>
      </font>
    </odxf>
    <ndxf>
      <font>
        <sz val="10"/>
        <color auto="1"/>
      </font>
    </ndxf>
  </rcc>
  <rcc rId="19685" sId="3" odxf="1" dxf="1">
    <nc r="AG355">
      <v>0</v>
    </nc>
    <odxf>
      <font>
        <sz val="10"/>
        <color auto="1"/>
      </font>
    </odxf>
    <ndxf>
      <font>
        <sz val="10"/>
        <color auto="1"/>
      </font>
    </ndxf>
  </rcc>
  <rcc rId="19686" sId="3" odxf="1" dxf="1">
    <nc r="AH355">
      <v>0</v>
    </nc>
    <odxf>
      <font>
        <sz val="10"/>
        <color auto="1"/>
      </font>
    </odxf>
    <ndxf>
      <font>
        <sz val="10"/>
        <color auto="1"/>
      </font>
    </ndxf>
  </rcc>
  <rcc rId="19687" sId="3" odxf="1" dxf="1">
    <nc r="AI355">
      <v>0</v>
    </nc>
    <odxf>
      <font>
        <sz val="10"/>
        <color auto="1"/>
      </font>
    </odxf>
    <ndxf>
      <font>
        <sz val="10"/>
        <color auto="1"/>
      </font>
    </ndxf>
  </rcc>
  <rcc rId="19688" sId="3" odxf="1" dxf="1">
    <nc r="AJ355">
      <v>0</v>
    </nc>
    <odxf>
      <font>
        <sz val="10"/>
        <color auto="1"/>
      </font>
    </odxf>
    <ndxf>
      <font>
        <sz val="10"/>
        <color auto="1"/>
      </font>
    </ndxf>
  </rcc>
  <rcc rId="19689" sId="3" odxf="1" dxf="1">
    <nc r="AK355">
      <v>0</v>
    </nc>
    <odxf>
      <font>
        <sz val="10"/>
        <color auto="1"/>
      </font>
    </odxf>
    <ndxf>
      <font>
        <sz val="10"/>
        <color auto="1"/>
      </font>
    </ndxf>
  </rcc>
  <rcc rId="19690" sId="3" odxf="1" dxf="1">
    <nc r="AL355">
      <v>0</v>
    </nc>
    <odxf>
      <font>
        <sz val="10"/>
        <color auto="1"/>
      </font>
    </odxf>
    <ndxf>
      <font>
        <sz val="10"/>
        <color auto="1"/>
      </font>
    </ndxf>
  </rcc>
  <rcc rId="19691" sId="3" odxf="1" dxf="1">
    <nc r="AM355">
      <v>0</v>
    </nc>
    <odxf>
      <font>
        <sz val="10"/>
        <color auto="1"/>
      </font>
    </odxf>
    <ndxf>
      <font>
        <sz val="10"/>
        <color auto="1"/>
      </font>
    </ndxf>
  </rcc>
  <rcc rId="19692" sId="3" odxf="1" dxf="1">
    <nc r="AN355">
      <v>0</v>
    </nc>
    <odxf>
      <font>
        <sz val="10"/>
        <color auto="1"/>
      </font>
    </odxf>
    <ndxf>
      <font>
        <sz val="10"/>
        <color auto="1"/>
      </font>
    </ndxf>
  </rcc>
  <rcc rId="19693" sId="3" odxf="1" dxf="1">
    <nc r="AO355">
      <v>0</v>
    </nc>
    <odxf>
      <font>
        <sz val="10"/>
        <color auto="1"/>
      </font>
    </odxf>
    <ndxf>
      <font>
        <sz val="10"/>
        <color auto="1"/>
      </font>
    </ndxf>
  </rcc>
  <rcc rId="19694" sId="3" odxf="1" dxf="1">
    <nc r="AP355">
      <v>0</v>
    </nc>
    <odxf>
      <font>
        <sz val="10"/>
        <color auto="1"/>
      </font>
    </odxf>
    <ndxf>
      <font>
        <sz val="10"/>
        <color auto="1"/>
      </font>
    </ndxf>
  </rcc>
  <rcc rId="19695" sId="3" odxf="1" dxf="1">
    <nc r="AQ355">
      <v>0</v>
    </nc>
    <odxf>
      <font>
        <sz val="10"/>
        <color auto="1"/>
      </font>
    </odxf>
    <ndxf>
      <font>
        <sz val="10"/>
        <color auto="1"/>
      </font>
    </ndxf>
  </rcc>
  <rcc rId="19696" sId="3" odxf="1" dxf="1">
    <nc r="AR355">
      <v>0</v>
    </nc>
    <odxf>
      <font>
        <sz val="10"/>
        <color auto="1"/>
      </font>
    </odxf>
    <ndxf>
      <font>
        <sz val="10"/>
        <color auto="1"/>
      </font>
    </ndxf>
  </rcc>
  <rcc rId="19697" sId="3" odxf="1" dxf="1">
    <nc r="AS355">
      <v>0</v>
    </nc>
    <odxf>
      <font>
        <sz val="10"/>
        <color auto="1"/>
      </font>
    </odxf>
    <ndxf>
      <font>
        <sz val="10"/>
        <color auto="1"/>
      </font>
    </ndxf>
  </rcc>
  <rcc rId="19698" sId="3" odxf="1" dxf="1">
    <nc r="AT355">
      <v>0</v>
    </nc>
    <odxf>
      <font>
        <sz val="10"/>
        <color auto="1"/>
      </font>
    </odxf>
    <ndxf>
      <font>
        <sz val="10"/>
        <color auto="1"/>
      </font>
    </ndxf>
  </rcc>
  <rcc rId="19699" sId="3" odxf="1" dxf="1">
    <nc r="AU355">
      <v>0</v>
    </nc>
    <odxf>
      <font>
        <sz val="10"/>
        <color auto="1"/>
      </font>
    </odxf>
    <ndxf>
      <font>
        <sz val="10"/>
        <color auto="1"/>
      </font>
    </ndxf>
  </rcc>
  <rcc rId="19700" sId="3" odxf="1" dxf="1">
    <nc r="AV355">
      <v>0</v>
    </nc>
    <odxf>
      <font>
        <sz val="10"/>
        <color auto="1"/>
      </font>
    </odxf>
    <ndxf>
      <font>
        <sz val="10"/>
        <color auto="1"/>
      </font>
    </ndxf>
  </rcc>
  <rcc rId="19701" sId="3" odxf="1" dxf="1">
    <nc r="AW355">
      <v>0</v>
    </nc>
    <odxf>
      <font>
        <sz val="10"/>
        <color auto="1"/>
      </font>
    </odxf>
    <ndxf>
      <font>
        <sz val="10"/>
        <color auto="1"/>
      </font>
    </ndxf>
  </rcc>
  <rcc rId="19702" sId="3" odxf="1" dxf="1">
    <nc r="AX355">
      <v>0</v>
    </nc>
    <odxf>
      <font>
        <sz val="10"/>
        <color auto="1"/>
      </font>
    </odxf>
    <ndxf>
      <font>
        <sz val="10"/>
        <color auto="1"/>
      </font>
    </ndxf>
  </rcc>
  <rcc rId="19703" sId="3" odxf="1" dxf="1">
    <nc r="AY355">
      <v>0</v>
    </nc>
    <odxf>
      <font>
        <sz val="10"/>
        <color auto="1"/>
      </font>
    </odxf>
    <ndxf>
      <font>
        <sz val="10"/>
        <color auto="1"/>
      </font>
    </ndxf>
  </rcc>
  <rcc rId="19704" sId="3" odxf="1" dxf="1">
    <nc r="AZ355">
      <v>0</v>
    </nc>
    <odxf>
      <font>
        <sz val="10"/>
        <color auto="1"/>
      </font>
    </odxf>
    <ndxf>
      <font>
        <sz val="10"/>
        <color auto="1"/>
      </font>
    </ndxf>
  </rcc>
  <rcc rId="19705" sId="3" odxf="1" dxf="1">
    <nc r="BA3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706" sId="3" odxf="1" dxf="1">
    <nc r="BB355">
      <v>0</v>
    </nc>
    <odxf>
      <font>
        <sz val="10"/>
        <color auto="1"/>
      </font>
    </odxf>
    <ndxf>
      <font>
        <sz val="10"/>
        <color auto="1"/>
      </font>
    </ndxf>
  </rcc>
  <rcc rId="19707" sId="3" odxf="1" dxf="1">
    <nc r="BC3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708" sId="3" odxf="1" dxf="1">
    <nc r="BD355">
      <v>0</v>
    </nc>
    <odxf>
      <font>
        <sz val="10"/>
        <color auto="1"/>
      </font>
    </odxf>
    <ndxf>
      <font>
        <sz val="10"/>
        <color auto="1"/>
      </font>
    </ndxf>
  </rcc>
  <rcc rId="19709" sId="3" odxf="1" dxf="1">
    <nc r="BE35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710" sId="3" odxf="1" dxf="1">
    <nc r="BF355">
      <v>0</v>
    </nc>
    <odxf>
      <font>
        <sz val="10"/>
        <color auto="1"/>
      </font>
    </odxf>
    <ndxf>
      <font>
        <sz val="10"/>
        <color auto="1"/>
      </font>
    </ndxf>
  </rcc>
  <rcc rId="19711" sId="3" odxf="1" dxf="1">
    <nc r="BG355">
      <v>0</v>
    </nc>
    <odxf>
      <font>
        <sz val="10"/>
        <color auto="1"/>
      </font>
    </odxf>
    <ndxf>
      <font>
        <sz val="10"/>
        <color auto="1"/>
      </font>
    </ndxf>
  </rcc>
  <rcc rId="19712" sId="3" odxf="1" dxf="1">
    <nc r="BH355">
      <v>0</v>
    </nc>
    <odxf>
      <font>
        <sz val="10"/>
        <color auto="1"/>
      </font>
    </odxf>
    <ndxf>
      <font>
        <sz val="10"/>
        <color auto="1"/>
      </font>
    </ndxf>
  </rcc>
  <rfmt sheetId="3" sqref="A355:XFD355" start="0" length="0">
    <dxf>
      <alignment vertical="center" wrapText="1"/>
    </dxf>
  </rfmt>
  <rfmt sheetId="3" sqref="A356" start="0" length="0">
    <dxf>
      <font>
        <sz val="10"/>
        <color auto="1"/>
      </font>
    </dxf>
  </rfmt>
  <rfmt sheetId="3" sqref="B356" start="0" length="0">
    <dxf>
      <font>
        <sz val="10"/>
        <color auto="1"/>
      </font>
    </dxf>
  </rfmt>
  <rfmt sheetId="3" sqref="C356" start="0" length="0">
    <dxf>
      <font>
        <sz val="10"/>
        <color auto="1"/>
      </font>
    </dxf>
  </rfmt>
  <rfmt sheetId="3" sqref="D356" start="0" length="0">
    <dxf>
      <font>
        <sz val="10"/>
        <color auto="1"/>
      </font>
    </dxf>
  </rfmt>
  <rcc rId="19713" sId="3" odxf="1" dxf="1">
    <oc r="E356" t="inlineStr">
      <is>
        <t>NMĐG SỐ 20 SÓC TRĂNG</t>
      </is>
    </oc>
    <nc r="E356" t="inlineStr">
      <is>
        <t>NMĐG SỐ 7 SÓC TRĂNG</t>
      </is>
    </nc>
    <odxf>
      <font>
        <sz val="10"/>
        <color auto="1"/>
      </font>
    </odxf>
    <ndxf>
      <font>
        <sz val="10"/>
        <color auto="1"/>
      </font>
    </ndxf>
  </rcc>
  <rcc rId="19714" sId="3" odxf="1" dxf="1">
    <oc r="F356" t="inlineStr">
      <is>
        <t>PPN</t>
      </is>
    </oc>
    <nc r="F356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9715" sId="3" odxf="1" dxf="1">
    <nc r="G35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716" sId="3" odxf="1" dxf="1">
    <nc r="H356">
      <v>354.2</v>
    </nc>
    <odxf>
      <font>
        <sz val="10"/>
        <color auto="1"/>
      </font>
    </odxf>
    <ndxf>
      <font>
        <sz val="10"/>
        <color auto="1"/>
      </font>
    </ndxf>
  </rcc>
  <rfmt sheetId="3" sqref="I356" start="0" length="0">
    <dxf>
      <font>
        <sz val="10"/>
        <color auto="1"/>
      </font>
    </dxf>
  </rfmt>
  <rcc rId="19717" sId="3" odxf="1" dxf="1">
    <nc r="J356">
      <v>9.3000000000000007</v>
    </nc>
    <odxf>
      <font>
        <sz val="10"/>
        <color auto="1"/>
      </font>
    </odxf>
    <ndxf>
      <font>
        <sz val="10"/>
        <color auto="1"/>
      </font>
    </ndxf>
  </rcc>
  <rcc rId="19718" sId="3" odxf="1" dxf="1">
    <nc r="K356">
      <v>10.3</v>
    </nc>
    <odxf>
      <font>
        <sz val="10"/>
        <color auto="1"/>
      </font>
    </odxf>
    <ndxf>
      <font>
        <sz val="10"/>
        <color auto="1"/>
      </font>
    </ndxf>
  </rcc>
  <rcc rId="19719" sId="3" odxf="1" dxf="1">
    <nc r="L356">
      <v>12.4</v>
    </nc>
    <odxf>
      <font>
        <sz val="10"/>
        <color auto="1"/>
      </font>
    </odxf>
    <ndxf>
      <font>
        <sz val="10"/>
        <color auto="1"/>
      </font>
    </ndxf>
  </rcc>
  <rcc rId="19720" sId="3" odxf="1" dxf="1">
    <nc r="M356">
      <v>8.5</v>
    </nc>
    <odxf>
      <font>
        <sz val="10"/>
        <color auto="1"/>
      </font>
    </odxf>
    <ndxf>
      <font>
        <sz val="10"/>
        <color auto="1"/>
      </font>
    </ndxf>
  </rcc>
  <rcc rId="19721" sId="3" odxf="1" dxf="1">
    <nc r="N356">
      <v>13.1</v>
    </nc>
    <odxf>
      <font>
        <sz val="10"/>
        <color auto="1"/>
      </font>
    </odxf>
    <ndxf>
      <font>
        <sz val="10"/>
        <color auto="1"/>
      </font>
    </ndxf>
  </rcc>
  <rcc rId="19722" sId="3" odxf="1" dxf="1">
    <nc r="O356">
      <v>15.4</v>
    </nc>
    <odxf>
      <font>
        <sz val="10"/>
        <color auto="1"/>
      </font>
    </odxf>
    <ndxf>
      <font>
        <sz val="10"/>
        <color auto="1"/>
      </font>
    </ndxf>
  </rcc>
  <rcc rId="19723" sId="3" odxf="1" dxf="1">
    <nc r="P356">
      <v>18.399999999999999</v>
    </nc>
    <odxf>
      <font>
        <sz val="10"/>
        <color auto="1"/>
      </font>
    </odxf>
    <ndxf>
      <font>
        <sz val="10"/>
        <color auto="1"/>
      </font>
    </ndxf>
  </rcc>
  <rcc rId="19724" sId="3" odxf="1" dxf="1">
    <nc r="Q356">
      <v>17.7</v>
    </nc>
    <odxf>
      <font>
        <sz val="10"/>
        <color auto="1"/>
      </font>
    </odxf>
    <ndxf>
      <font>
        <sz val="10"/>
        <color auto="1"/>
      </font>
    </ndxf>
  </rcc>
  <rcc rId="19725" sId="3" odxf="1" dxf="1">
    <nc r="R356">
      <v>15.3</v>
    </nc>
    <odxf>
      <font>
        <sz val="10"/>
        <color auto="1"/>
      </font>
    </odxf>
    <ndxf>
      <font>
        <sz val="10"/>
        <color auto="1"/>
      </font>
    </ndxf>
  </rcc>
  <rcc rId="19726" sId="3" odxf="1" dxf="1">
    <nc r="S356">
      <v>8.6</v>
    </nc>
    <odxf>
      <font>
        <sz val="10"/>
        <color auto="1"/>
      </font>
    </odxf>
    <ndxf>
      <font>
        <sz val="10"/>
        <color auto="1"/>
      </font>
    </ndxf>
  </rcc>
  <rcc rId="19727" sId="3" odxf="1" dxf="1">
    <nc r="T356">
      <v>7.7</v>
    </nc>
    <odxf>
      <font>
        <sz val="10"/>
        <color auto="1"/>
      </font>
    </odxf>
    <ndxf>
      <font>
        <sz val="10"/>
        <color auto="1"/>
      </font>
    </ndxf>
  </rcc>
  <rcc rId="19728" sId="3" odxf="1" dxf="1">
    <nc r="U356">
      <v>7.4</v>
    </nc>
    <odxf>
      <font>
        <sz val="10"/>
        <color auto="1"/>
      </font>
    </odxf>
    <ndxf>
      <font>
        <sz val="10"/>
        <color auto="1"/>
      </font>
    </ndxf>
  </rcc>
  <rcc rId="19729" sId="3" odxf="1" dxf="1">
    <nc r="V356">
      <v>6.7</v>
    </nc>
    <odxf>
      <font>
        <sz val="10"/>
        <color auto="1"/>
      </font>
    </odxf>
    <ndxf>
      <font>
        <sz val="10"/>
        <color auto="1"/>
      </font>
    </ndxf>
  </rcc>
  <rcc rId="19730" sId="3" odxf="1" dxf="1">
    <nc r="W356">
      <v>6.9</v>
    </nc>
    <odxf>
      <font>
        <sz val="10"/>
        <color auto="1"/>
      </font>
    </odxf>
    <ndxf>
      <font>
        <sz val="10"/>
        <color auto="1"/>
      </font>
    </ndxf>
  </rcc>
  <rcc rId="19731" sId="3" odxf="1" dxf="1">
    <nc r="X356">
      <v>6.8</v>
    </nc>
    <odxf>
      <font>
        <sz val="10"/>
        <color auto="1"/>
      </font>
    </odxf>
    <ndxf>
      <font>
        <sz val="10"/>
        <color auto="1"/>
      </font>
    </ndxf>
  </rcc>
  <rcc rId="19732" sId="3" odxf="1" dxf="1">
    <nc r="Y356">
      <v>6.6</v>
    </nc>
    <odxf>
      <font>
        <sz val="10"/>
        <color auto="1"/>
      </font>
    </odxf>
    <ndxf>
      <font>
        <sz val="10"/>
        <color auto="1"/>
      </font>
    </ndxf>
  </rcc>
  <rcc rId="19733" sId="3" odxf="1" dxf="1">
    <nc r="Z356">
      <v>5.4</v>
    </nc>
    <odxf>
      <font>
        <sz val="10"/>
        <color auto="1"/>
      </font>
    </odxf>
    <ndxf>
      <font>
        <sz val="10"/>
        <color auto="1"/>
      </font>
    </ndxf>
  </rcc>
  <rcc rId="19734" sId="3" odxf="1" dxf="1">
    <nc r="AA356">
      <v>3.3</v>
    </nc>
    <odxf>
      <font>
        <sz val="10"/>
        <color auto="1"/>
      </font>
    </odxf>
    <ndxf>
      <font>
        <sz val="10"/>
        <color auto="1"/>
      </font>
    </ndxf>
  </rcc>
  <rcc rId="19735" sId="3" odxf="1" dxf="1">
    <nc r="AB356">
      <v>3.9</v>
    </nc>
    <odxf>
      <font>
        <sz val="10"/>
        <color auto="1"/>
      </font>
    </odxf>
    <ndxf>
      <font>
        <sz val="10"/>
        <color auto="1"/>
      </font>
    </ndxf>
  </rcc>
  <rcc rId="19736" sId="3" odxf="1" dxf="1">
    <nc r="AC356">
      <v>5.9</v>
    </nc>
    <odxf>
      <font>
        <sz val="10"/>
        <color auto="1"/>
      </font>
    </odxf>
    <ndxf>
      <font>
        <sz val="10"/>
        <color auto="1"/>
      </font>
    </ndxf>
  </rcc>
  <rcc rId="19737" sId="3" odxf="1" dxf="1">
    <nc r="AD356">
      <v>6.4</v>
    </nc>
    <odxf>
      <font>
        <sz val="10"/>
        <color auto="1"/>
      </font>
    </odxf>
    <ndxf>
      <font>
        <sz val="10"/>
        <color auto="1"/>
      </font>
    </ndxf>
  </rcc>
  <rcc rId="19738" sId="3" odxf="1" dxf="1">
    <nc r="AE356">
      <v>11</v>
    </nc>
    <odxf>
      <font>
        <sz val="10"/>
        <color auto="1"/>
      </font>
    </odxf>
    <ndxf>
      <font>
        <sz val="10"/>
        <color auto="1"/>
      </font>
    </ndxf>
  </rcc>
  <rcc rId="19739" sId="3" odxf="1" dxf="1">
    <nc r="AF356">
      <v>8</v>
    </nc>
    <odxf>
      <font>
        <sz val="10"/>
        <color auto="1"/>
      </font>
    </odxf>
    <ndxf>
      <font>
        <sz val="10"/>
        <color auto="1"/>
      </font>
    </ndxf>
  </rcc>
  <rcc rId="19740" sId="3" odxf="1" dxf="1">
    <nc r="AG356">
      <v>14.4</v>
    </nc>
    <odxf>
      <font>
        <sz val="10"/>
        <color auto="1"/>
      </font>
    </odxf>
    <ndxf>
      <font>
        <sz val="10"/>
        <color auto="1"/>
      </font>
    </ndxf>
  </rcc>
  <rcc rId="19741" sId="3" odxf="1" dxf="1">
    <nc r="AH356">
      <v>10.199999999999999</v>
    </nc>
    <odxf>
      <font>
        <sz val="10"/>
        <color auto="1"/>
      </font>
    </odxf>
    <ndxf>
      <font>
        <sz val="10"/>
        <color auto="1"/>
      </font>
    </ndxf>
  </rcc>
  <rcc rId="19742" sId="3" odxf="1" dxf="1">
    <nc r="AI356">
      <v>9.6999999999999993</v>
    </nc>
    <odxf>
      <font>
        <sz val="10"/>
        <color auto="1"/>
      </font>
    </odxf>
    <ndxf>
      <font>
        <sz val="10"/>
        <color auto="1"/>
      </font>
    </ndxf>
  </rcc>
  <rcc rId="19743" sId="3" odxf="1" dxf="1">
    <nc r="AJ356">
      <v>23</v>
    </nc>
    <odxf>
      <font>
        <sz val="10"/>
        <color auto="1"/>
      </font>
    </odxf>
    <ndxf>
      <font>
        <sz val="10"/>
        <color auto="1"/>
      </font>
    </ndxf>
  </rcc>
  <rcc rId="19744" sId="3" odxf="1" dxf="1">
    <nc r="AK356">
      <v>24.4</v>
    </nc>
    <odxf>
      <font>
        <sz val="10"/>
        <color auto="1"/>
      </font>
    </odxf>
    <ndxf>
      <font>
        <sz val="10"/>
        <color auto="1"/>
      </font>
    </ndxf>
  </rcc>
  <rcc rId="19745" sId="3" odxf="1" dxf="1">
    <nc r="AL356">
      <v>15.8</v>
    </nc>
    <odxf>
      <font>
        <sz val="10"/>
        <color auto="1"/>
      </font>
    </odxf>
    <ndxf>
      <font>
        <sz val="10"/>
        <color auto="1"/>
      </font>
    </ndxf>
  </rcc>
  <rcc rId="19746" sId="3" odxf="1" dxf="1">
    <nc r="AM356">
      <v>11.1</v>
    </nc>
    <odxf>
      <font>
        <sz val="10"/>
        <color auto="1"/>
      </font>
    </odxf>
    <ndxf>
      <font>
        <sz val="10"/>
        <color auto="1"/>
      </font>
    </ndxf>
  </rcc>
  <rcc rId="19747" sId="3" odxf="1" dxf="1">
    <nc r="AN356">
      <v>14.5</v>
    </nc>
    <odxf>
      <font>
        <sz val="10"/>
        <color auto="1"/>
      </font>
    </odxf>
    <ndxf>
      <font>
        <sz val="10"/>
        <color auto="1"/>
      </font>
    </ndxf>
  </rcc>
  <rcc rId="19748" sId="3" odxf="1" dxf="1">
    <nc r="AO356">
      <v>27.9</v>
    </nc>
    <odxf>
      <font>
        <sz val="10"/>
        <color auto="1"/>
      </font>
    </odxf>
    <ndxf>
      <font>
        <sz val="10"/>
        <color auto="1"/>
      </font>
    </ndxf>
  </rcc>
  <rcc rId="19749" sId="3" odxf="1" dxf="1">
    <nc r="AP356">
      <v>24.7</v>
    </nc>
    <odxf>
      <font>
        <sz val="10"/>
        <color auto="1"/>
      </font>
    </odxf>
    <ndxf>
      <font>
        <sz val="10"/>
        <color auto="1"/>
      </font>
    </ndxf>
  </rcc>
  <rcc rId="19750" sId="3" odxf="1" dxf="1">
    <nc r="AQ356">
      <v>23.6</v>
    </nc>
    <odxf>
      <font>
        <sz val="10"/>
        <color auto="1"/>
      </font>
    </odxf>
    <ndxf>
      <font>
        <sz val="10"/>
        <color auto="1"/>
      </font>
    </ndxf>
  </rcc>
  <rcc rId="19751" sId="3" odxf="1" dxf="1">
    <nc r="AR356">
      <v>22.3</v>
    </nc>
    <odxf>
      <font>
        <sz val="10"/>
        <color auto="1"/>
      </font>
    </odxf>
    <ndxf>
      <font>
        <sz val="10"/>
        <color auto="1"/>
      </font>
    </ndxf>
  </rcc>
  <rcc rId="19752" sId="3" odxf="1" dxf="1">
    <nc r="AS356">
      <v>19.600000000000001</v>
    </nc>
    <odxf>
      <font>
        <sz val="10"/>
        <color auto="1"/>
      </font>
    </odxf>
    <ndxf>
      <font>
        <sz val="10"/>
        <color auto="1"/>
      </font>
    </ndxf>
  </rcc>
  <rcc rId="19753" sId="3" odxf="1" dxf="1">
    <nc r="AT356">
      <v>15.9</v>
    </nc>
    <odxf>
      <font>
        <sz val="10"/>
        <color auto="1"/>
      </font>
    </odxf>
    <ndxf>
      <font>
        <sz val="10"/>
        <color auto="1"/>
      </font>
    </ndxf>
  </rcc>
  <rcc rId="19754" sId="3" odxf="1" dxf="1">
    <nc r="AU356">
      <v>24</v>
    </nc>
    <odxf>
      <font>
        <sz val="10"/>
        <color auto="1"/>
      </font>
    </odxf>
    <ndxf>
      <font>
        <sz val="10"/>
        <color auto="1"/>
      </font>
    </ndxf>
  </rcc>
  <rcc rId="19755" sId="3" odxf="1" dxf="1">
    <nc r="AV356">
      <v>26.9</v>
    </nc>
    <odxf>
      <font>
        <sz val="10"/>
        <color auto="1"/>
      </font>
    </odxf>
    <ndxf>
      <font>
        <sz val="10"/>
        <color auto="1"/>
      </font>
    </ndxf>
  </rcc>
  <rcc rId="19756" sId="3" odxf="1" dxf="1">
    <nc r="AW356">
      <v>21.2</v>
    </nc>
    <odxf>
      <font>
        <sz val="10"/>
        <color auto="1"/>
      </font>
    </odxf>
    <ndxf>
      <font>
        <sz val="10"/>
        <color auto="1"/>
      </font>
    </ndxf>
  </rcc>
  <rcc rId="19757" sId="3" odxf="1" dxf="1">
    <nc r="AX356">
      <v>18.5</v>
    </nc>
    <odxf>
      <font>
        <sz val="10"/>
        <color auto="1"/>
      </font>
    </odxf>
    <ndxf>
      <font>
        <sz val="10"/>
        <color auto="1"/>
      </font>
    </ndxf>
  </rcc>
  <rcc rId="19758" sId="3" odxf="1" dxf="1">
    <nc r="AY356">
      <v>20.3</v>
    </nc>
    <odxf>
      <font>
        <sz val="10"/>
        <color auto="1"/>
      </font>
    </odxf>
    <ndxf>
      <font>
        <sz val="10"/>
        <color auto="1"/>
      </font>
    </ndxf>
  </rcc>
  <rcc rId="19759" sId="3" odxf="1" dxf="1">
    <nc r="AZ356">
      <v>17.399999999999999</v>
    </nc>
    <odxf>
      <font>
        <sz val="10"/>
        <color auto="1"/>
      </font>
    </odxf>
    <ndxf>
      <font>
        <sz val="10"/>
        <color auto="1"/>
      </font>
    </ndxf>
  </rcc>
  <rcc rId="19760" sId="3" odxf="1" dxf="1">
    <nc r="BA3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761" sId="3" odxf="1" dxf="1">
    <nc r="BB356">
      <v>11</v>
    </nc>
    <odxf>
      <font>
        <sz val="10"/>
        <color auto="1"/>
      </font>
    </odxf>
    <ndxf>
      <font>
        <sz val="10"/>
        <color auto="1"/>
      </font>
    </ndxf>
  </rcc>
  <rcc rId="19762" sId="3" odxf="1" dxf="1">
    <nc r="BC3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763" sId="3" odxf="1" dxf="1">
    <nc r="BD356">
      <v>11.7</v>
    </nc>
    <odxf>
      <font>
        <sz val="10"/>
        <color auto="1"/>
      </font>
    </odxf>
    <ndxf>
      <font>
        <sz val="10"/>
        <color auto="1"/>
      </font>
    </ndxf>
  </rcc>
  <rcc rId="19764" sId="3" odxf="1" dxf="1">
    <nc r="BE35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765" sId="3" odxf="1" dxf="1">
    <nc r="BF356">
      <v>14.8</v>
    </nc>
    <odxf>
      <font>
        <sz val="10"/>
        <color auto="1"/>
      </font>
    </odxf>
    <ndxf>
      <font>
        <sz val="10"/>
        <color auto="1"/>
      </font>
    </ndxf>
  </rcc>
  <rcc rId="19766" sId="3" odxf="1" dxf="1">
    <nc r="BG356">
      <v>28.1</v>
    </nc>
    <odxf>
      <font>
        <sz val="10"/>
        <color auto="1"/>
      </font>
    </odxf>
    <ndxf>
      <font>
        <sz val="10"/>
        <color auto="1"/>
      </font>
    </ndxf>
  </rcc>
  <rcc rId="19767" sId="3" odxf="1" dxf="1">
    <nc r="BH356">
      <v>2.9</v>
    </nc>
    <odxf>
      <font>
        <sz val="10"/>
        <color auto="1"/>
      </font>
    </odxf>
    <ndxf>
      <font>
        <sz val="10"/>
        <color auto="1"/>
      </font>
    </ndxf>
  </rcc>
  <rfmt sheetId="3" sqref="A356:XFD356" start="0" length="0">
    <dxf>
      <alignment vertical="center" wrapText="1"/>
    </dxf>
  </rfmt>
  <rfmt sheetId="3" sqref="A357" start="0" length="0">
    <dxf>
      <font>
        <sz val="10"/>
        <color auto="1"/>
      </font>
    </dxf>
  </rfmt>
  <rfmt sheetId="3" sqref="B357" start="0" length="0">
    <dxf>
      <font>
        <sz val="10"/>
        <color auto="1"/>
      </font>
    </dxf>
  </rfmt>
  <rfmt sheetId="3" sqref="C357" start="0" length="0">
    <dxf>
      <font>
        <sz val="10"/>
        <color auto="1"/>
      </font>
    </dxf>
  </rfmt>
  <rfmt sheetId="3" sqref="D357" start="0" length="0">
    <dxf>
      <font>
        <sz val="10"/>
        <color auto="1"/>
      </font>
    </dxf>
  </rfmt>
  <rcc rId="19768" sId="3" odxf="1" dxf="1">
    <oc r="E357" t="inlineStr">
      <is>
        <t>NMĐG SỐ 20 SÓC TRĂNG</t>
      </is>
    </oc>
    <nc r="E357" t="inlineStr">
      <is>
        <t>NMĐG SỐ 7 SÓC TRĂNG</t>
      </is>
    </nc>
    <odxf>
      <font>
        <sz val="10"/>
        <color auto="1"/>
      </font>
    </odxf>
    <ndxf>
      <font>
        <sz val="10"/>
        <color auto="1"/>
      </font>
    </ndxf>
  </rcc>
  <rcc rId="19769" sId="3" odxf="1" dxf="1">
    <oc r="F357" t="inlineStr">
      <is>
        <t>PPN</t>
      </is>
    </oc>
    <nc r="F357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19770" sId="3" odxf="1" dxf="1">
    <nc r="G35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771" sId="3" odxf="1" dxf="1">
    <nc r="H357">
      <v>354.2</v>
    </nc>
    <odxf>
      <font>
        <sz val="10"/>
        <color auto="1"/>
      </font>
    </odxf>
    <ndxf>
      <font>
        <sz val="10"/>
        <color auto="1"/>
      </font>
    </ndxf>
  </rcc>
  <rfmt sheetId="3" sqref="I357" start="0" length="0">
    <dxf>
      <font>
        <sz val="10"/>
        <color auto="1"/>
      </font>
    </dxf>
  </rfmt>
  <rcc rId="19772" sId="3" odxf="1" dxf="1">
    <nc r="J357">
      <v>1.3</v>
    </nc>
    <odxf>
      <font>
        <sz val="10"/>
        <color auto="1"/>
      </font>
    </odxf>
    <ndxf>
      <font>
        <sz val="10"/>
        <color auto="1"/>
      </font>
    </ndxf>
  </rcc>
  <rcc rId="19773" sId="3" odxf="1" dxf="1">
    <nc r="K357">
      <v>1.5</v>
    </nc>
    <odxf>
      <font>
        <sz val="10"/>
        <color auto="1"/>
      </font>
    </odxf>
    <ndxf>
      <font>
        <sz val="10"/>
        <color auto="1"/>
      </font>
    </ndxf>
  </rcc>
  <rcc rId="19774" sId="3" odxf="1" dxf="1">
    <nc r="L357">
      <v>1.8</v>
    </nc>
    <odxf>
      <font>
        <sz val="10"/>
        <color auto="1"/>
      </font>
    </odxf>
    <ndxf>
      <font>
        <sz val="10"/>
        <color auto="1"/>
      </font>
    </ndxf>
  </rcc>
  <rcc rId="19775" sId="3" odxf="1" dxf="1">
    <nc r="M357">
      <v>1.3</v>
    </nc>
    <odxf>
      <font>
        <sz val="10"/>
        <color auto="1"/>
      </font>
    </odxf>
    <ndxf>
      <font>
        <sz val="10"/>
        <color auto="1"/>
      </font>
    </ndxf>
  </rcc>
  <rcc rId="19776" sId="3" odxf="1" dxf="1">
    <nc r="N357">
      <v>2</v>
    </nc>
    <odxf>
      <font>
        <sz val="10"/>
        <color auto="1"/>
      </font>
    </odxf>
    <ndxf>
      <font>
        <sz val="10"/>
        <color auto="1"/>
      </font>
    </ndxf>
  </rcc>
  <rcc rId="19777" sId="3" odxf="1" dxf="1">
    <nc r="O357">
      <v>2.4</v>
    </nc>
    <odxf>
      <font>
        <sz val="10"/>
        <color auto="1"/>
      </font>
    </odxf>
    <ndxf>
      <font>
        <sz val="10"/>
        <color auto="1"/>
      </font>
    </ndxf>
  </rcc>
  <rcc rId="19778" sId="3" odxf="1" dxf="1">
    <nc r="P357">
      <v>3</v>
    </nc>
    <odxf>
      <font>
        <sz val="10"/>
        <color auto="1"/>
      </font>
    </odxf>
    <ndxf>
      <font>
        <sz val="10"/>
        <color auto="1"/>
      </font>
    </ndxf>
  </rcc>
  <rcc rId="19779" sId="3" odxf="1" dxf="1">
    <nc r="Q357">
      <v>2.8</v>
    </nc>
    <odxf>
      <font>
        <sz val="10"/>
        <color auto="1"/>
      </font>
    </odxf>
    <ndxf>
      <font>
        <sz val="10"/>
        <color auto="1"/>
      </font>
    </ndxf>
  </rcc>
  <rcc rId="19780" sId="3" odxf="1" dxf="1">
    <nc r="R357">
      <v>1.9</v>
    </nc>
    <odxf>
      <font>
        <sz val="10"/>
        <color auto="1"/>
      </font>
    </odxf>
    <ndxf>
      <font>
        <sz val="10"/>
        <color auto="1"/>
      </font>
    </ndxf>
  </rcc>
  <rcc rId="19781" sId="3" odxf="1" dxf="1">
    <nc r="S357">
      <v>0.8</v>
    </nc>
    <odxf>
      <font>
        <sz val="10"/>
        <color auto="1"/>
      </font>
    </odxf>
    <ndxf>
      <font>
        <sz val="10"/>
        <color auto="1"/>
      </font>
    </ndxf>
  </rcc>
  <rcc rId="19782" sId="3" odxf="1" dxf="1">
    <nc r="T357">
      <v>0.8</v>
    </nc>
    <odxf>
      <font>
        <sz val="10"/>
        <color auto="1"/>
      </font>
    </odxf>
    <ndxf>
      <font>
        <sz val="10"/>
        <color auto="1"/>
      </font>
    </ndxf>
  </rcc>
  <rcc rId="19783" sId="3" odxf="1" dxf="1">
    <nc r="U357">
      <v>0.8</v>
    </nc>
    <odxf>
      <font>
        <sz val="10"/>
        <color auto="1"/>
      </font>
    </odxf>
    <ndxf>
      <font>
        <sz val="10"/>
        <color auto="1"/>
      </font>
    </ndxf>
  </rcc>
  <rcc rId="19784" sId="3" odxf="1" dxf="1">
    <nc r="V357">
      <v>1.6</v>
    </nc>
    <odxf>
      <font>
        <sz val="10"/>
        <color auto="1"/>
      </font>
    </odxf>
    <ndxf>
      <font>
        <sz val="10"/>
        <color auto="1"/>
      </font>
    </ndxf>
  </rcc>
  <rcc rId="19785" sId="3" odxf="1" dxf="1">
    <nc r="W357">
      <v>1.8</v>
    </nc>
    <odxf>
      <font>
        <sz val="10"/>
        <color auto="1"/>
      </font>
    </odxf>
    <ndxf>
      <font>
        <sz val="10"/>
        <color auto="1"/>
      </font>
    </ndxf>
  </rcc>
  <rcc rId="19786" sId="3" odxf="1" dxf="1">
    <nc r="X357">
      <v>1.2</v>
    </nc>
    <odxf>
      <font>
        <sz val="10"/>
        <color auto="1"/>
      </font>
    </odxf>
    <ndxf>
      <font>
        <sz val="10"/>
        <color auto="1"/>
      </font>
    </ndxf>
  </rcc>
  <rcc rId="19787" sId="3" odxf="1" dxf="1">
    <nc r="Y357">
      <v>0.5</v>
    </nc>
    <odxf>
      <font>
        <sz val="10"/>
        <color auto="1"/>
      </font>
    </odxf>
    <ndxf>
      <font>
        <sz val="10"/>
        <color auto="1"/>
      </font>
    </ndxf>
  </rcc>
  <rcc rId="19788" sId="3" odxf="1" dxf="1">
    <nc r="Z357">
      <v>-0.3</v>
    </nc>
    <odxf>
      <font>
        <sz val="10"/>
        <color auto="1"/>
      </font>
    </odxf>
    <ndxf>
      <font>
        <sz val="10"/>
        <color auto="1"/>
      </font>
    </ndxf>
  </rcc>
  <rcc rId="19789" sId="3" odxf="1" dxf="1">
    <nc r="AA357">
      <v>-0.5</v>
    </nc>
    <odxf>
      <font>
        <sz val="10"/>
        <color auto="1"/>
      </font>
    </odxf>
    <ndxf>
      <font>
        <sz val="10"/>
        <color auto="1"/>
      </font>
    </ndxf>
  </rcc>
  <rcc rId="19790" sId="3" odxf="1" dxf="1">
    <nc r="AB357">
      <v>-0.8</v>
    </nc>
    <odxf>
      <font>
        <sz val="10"/>
        <color auto="1"/>
      </font>
    </odxf>
    <ndxf>
      <font>
        <sz val="10"/>
        <color auto="1"/>
      </font>
    </ndxf>
  </rcc>
  <rcc rId="19791" sId="3" odxf="1" dxf="1">
    <nc r="AC357">
      <v>-0.1</v>
    </nc>
    <odxf>
      <font>
        <sz val="10"/>
        <color auto="1"/>
      </font>
    </odxf>
    <ndxf>
      <font>
        <sz val="10"/>
        <color auto="1"/>
      </font>
    </ndxf>
  </rcc>
  <rcc rId="19792" sId="3" odxf="1" dxf="1">
    <nc r="AD357">
      <v>0.7</v>
    </nc>
    <odxf>
      <font>
        <sz val="10"/>
        <color auto="1"/>
      </font>
    </odxf>
    <ndxf>
      <font>
        <sz val="10"/>
        <color auto="1"/>
      </font>
    </ndxf>
  </rcc>
  <rcc rId="19793" sId="3" odxf="1" dxf="1">
    <nc r="AE357">
      <v>2.1</v>
    </nc>
    <odxf>
      <font>
        <sz val="10"/>
        <color auto="1"/>
      </font>
    </odxf>
    <ndxf>
      <font>
        <sz val="10"/>
        <color auto="1"/>
      </font>
    </ndxf>
  </rcc>
  <rcc rId="19794" sId="3" odxf="1" dxf="1">
    <nc r="AF357">
      <v>2</v>
    </nc>
    <odxf>
      <font>
        <sz val="10"/>
        <color auto="1"/>
      </font>
    </odxf>
    <ndxf>
      <font>
        <sz val="10"/>
        <color auto="1"/>
      </font>
    </ndxf>
  </rcc>
  <rcc rId="19795" sId="3" odxf="1" dxf="1">
    <nc r="AG357">
      <v>3.2</v>
    </nc>
    <odxf>
      <font>
        <sz val="10"/>
        <color auto="1"/>
      </font>
    </odxf>
    <ndxf>
      <font>
        <sz val="10"/>
        <color auto="1"/>
      </font>
    </ndxf>
  </rcc>
  <rcc rId="19796" sId="3" odxf="1" dxf="1">
    <nc r="AH357">
      <v>2.2000000000000002</v>
    </nc>
    <odxf>
      <font>
        <sz val="10"/>
        <color auto="1"/>
      </font>
    </odxf>
    <ndxf>
      <font>
        <sz val="10"/>
        <color auto="1"/>
      </font>
    </ndxf>
  </rcc>
  <rcc rId="19797" sId="3" odxf="1" dxf="1">
    <nc r="AI357">
      <v>1</v>
    </nc>
    <odxf>
      <font>
        <sz val="10"/>
        <color auto="1"/>
      </font>
    </odxf>
    <ndxf>
      <font>
        <sz val="10"/>
        <color auto="1"/>
      </font>
    </ndxf>
  </rcc>
  <rcc rId="19798" sId="3" odxf="1" dxf="1">
    <nc r="AJ357">
      <v>2.8</v>
    </nc>
    <odxf>
      <font>
        <sz val="10"/>
        <color auto="1"/>
      </font>
    </odxf>
    <ndxf>
      <font>
        <sz val="10"/>
        <color auto="1"/>
      </font>
    </ndxf>
  </rcc>
  <rcc rId="19799" sId="3" odxf="1" dxf="1">
    <nc r="AK357">
      <v>2.9</v>
    </nc>
    <odxf>
      <font>
        <sz val="10"/>
        <color auto="1"/>
      </font>
    </odxf>
    <ndxf>
      <font>
        <sz val="10"/>
        <color auto="1"/>
      </font>
    </ndxf>
  </rcc>
  <rcc rId="19800" sId="3" odxf="1" dxf="1">
    <nc r="AL357">
      <v>0.7</v>
    </nc>
    <odxf>
      <font>
        <sz val="10"/>
        <color auto="1"/>
      </font>
    </odxf>
    <ndxf>
      <font>
        <sz val="10"/>
        <color auto="1"/>
      </font>
    </ndxf>
  </rcc>
  <rcc rId="19801" sId="3" odxf="1" dxf="1">
    <nc r="AM357">
      <v>0.3</v>
    </nc>
    <odxf>
      <font>
        <sz val="10"/>
        <color auto="1"/>
      </font>
    </odxf>
    <ndxf>
      <font>
        <sz val="10"/>
        <color auto="1"/>
      </font>
    </ndxf>
  </rcc>
  <rcc rId="19802" sId="3" odxf="1" dxf="1">
    <nc r="AN357">
      <v>0.9</v>
    </nc>
    <odxf>
      <font>
        <sz val="10"/>
        <color auto="1"/>
      </font>
    </odxf>
    <ndxf>
      <font>
        <sz val="10"/>
        <color auto="1"/>
      </font>
    </ndxf>
  </rcc>
  <rcc rId="19803" sId="3" odxf="1" dxf="1">
    <nc r="AO357">
      <v>3.7</v>
    </nc>
    <odxf>
      <font>
        <sz val="10"/>
        <color auto="1"/>
      </font>
    </odxf>
    <ndxf>
      <font>
        <sz val="10"/>
        <color auto="1"/>
      </font>
    </ndxf>
  </rcc>
  <rcc rId="19804" sId="3" odxf="1" dxf="1">
    <nc r="AP357">
      <v>2.8</v>
    </nc>
    <odxf>
      <font>
        <sz val="10"/>
        <color auto="1"/>
      </font>
    </odxf>
    <ndxf>
      <font>
        <sz val="10"/>
        <color auto="1"/>
      </font>
    </ndxf>
  </rcc>
  <rcc rId="19805" sId="3" odxf="1" dxf="1">
    <nc r="AQ357">
      <v>3.2</v>
    </nc>
    <odxf>
      <font>
        <sz val="10"/>
        <color auto="1"/>
      </font>
    </odxf>
    <ndxf>
      <font>
        <sz val="10"/>
        <color auto="1"/>
      </font>
    </ndxf>
  </rcc>
  <rcc rId="19806" sId="3" odxf="1" dxf="1">
    <nc r="AR357">
      <v>2.2000000000000002</v>
    </nc>
    <odxf>
      <font>
        <sz val="10"/>
        <color auto="1"/>
      </font>
    </odxf>
    <ndxf>
      <font>
        <sz val="10"/>
        <color auto="1"/>
      </font>
    </ndxf>
  </rcc>
  <rcc rId="19807" sId="3" odxf="1" dxf="1">
    <nc r="AS357">
      <v>1.6</v>
    </nc>
    <odxf>
      <font>
        <sz val="10"/>
        <color auto="1"/>
      </font>
    </odxf>
    <ndxf>
      <font>
        <sz val="10"/>
        <color auto="1"/>
      </font>
    </ndxf>
  </rcc>
  <rcc rId="19808" sId="3" odxf="1" dxf="1">
    <nc r="AT357">
      <v>0.4</v>
    </nc>
    <odxf>
      <font>
        <sz val="10"/>
        <color auto="1"/>
      </font>
    </odxf>
    <ndxf>
      <font>
        <sz val="10"/>
        <color auto="1"/>
      </font>
    </ndxf>
  </rcc>
  <rcc rId="19809" sId="3" odxf="1" dxf="1">
    <nc r="AU357">
      <v>2.2999999999999998</v>
    </nc>
    <odxf>
      <font>
        <sz val="10"/>
        <color auto="1"/>
      </font>
    </odxf>
    <ndxf>
      <font>
        <sz val="10"/>
        <color auto="1"/>
      </font>
    </ndxf>
  </rcc>
  <rcc rId="19810" sId="3" odxf="1" dxf="1">
    <nc r="AV357">
      <v>2.4</v>
    </nc>
    <odxf>
      <font>
        <sz val="10"/>
        <color auto="1"/>
      </font>
    </odxf>
    <ndxf>
      <font>
        <sz val="10"/>
        <color auto="1"/>
      </font>
    </ndxf>
  </rcc>
  <rcc rId="19811" sId="3" odxf="1" dxf="1">
    <nc r="AW357">
      <v>1.3</v>
    </nc>
    <odxf>
      <font>
        <sz val="10"/>
        <color auto="1"/>
      </font>
    </odxf>
    <ndxf>
      <font>
        <sz val="10"/>
        <color auto="1"/>
      </font>
    </ndxf>
  </rcc>
  <rcc rId="19812" sId="3" odxf="1" dxf="1">
    <nc r="AX357">
      <v>0.6</v>
    </nc>
    <odxf>
      <font>
        <sz val="10"/>
        <color auto="1"/>
      </font>
    </odxf>
    <ndxf>
      <font>
        <sz val="10"/>
        <color auto="1"/>
      </font>
    </ndxf>
  </rcc>
  <rcc rId="19813" sId="3" odxf="1" dxf="1">
    <nc r="AY357">
      <v>1.2</v>
    </nc>
    <odxf>
      <font>
        <sz val="10"/>
        <color auto="1"/>
      </font>
    </odxf>
    <ndxf>
      <font>
        <sz val="10"/>
        <color auto="1"/>
      </font>
    </ndxf>
  </rcc>
  <rcc rId="19814" sId="3" odxf="1" dxf="1">
    <nc r="AZ357">
      <v>1</v>
    </nc>
    <odxf>
      <font>
        <sz val="10"/>
        <color auto="1"/>
      </font>
    </odxf>
    <ndxf>
      <font>
        <sz val="10"/>
        <color auto="1"/>
      </font>
    </ndxf>
  </rcc>
  <rcc rId="19815" sId="3" odxf="1" dxf="1">
    <nc r="BA3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816" sId="3" odxf="1" dxf="1">
    <nc r="BB357">
      <v>0.8</v>
    </nc>
    <odxf>
      <font>
        <sz val="10"/>
        <color auto="1"/>
      </font>
    </odxf>
    <ndxf>
      <font>
        <sz val="10"/>
        <color auto="1"/>
      </font>
    </ndxf>
  </rcc>
  <rcc rId="19817" sId="3" odxf="1" dxf="1">
    <nc r="BC3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818" sId="3" odxf="1" dxf="1">
    <nc r="BD357">
      <v>1.6</v>
    </nc>
    <odxf>
      <font>
        <sz val="10"/>
        <color auto="1"/>
      </font>
    </odxf>
    <ndxf>
      <font>
        <sz val="10"/>
        <color auto="1"/>
      </font>
    </ndxf>
  </rcc>
  <rcc rId="19819" sId="3" odxf="1" dxf="1">
    <nc r="BE35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820" sId="3" odxf="1" dxf="1">
    <nc r="BF357">
      <v>14.8</v>
    </nc>
    <odxf>
      <font>
        <sz val="10"/>
        <color auto="1"/>
      </font>
    </odxf>
    <ndxf>
      <font>
        <sz val="10"/>
        <color auto="1"/>
      </font>
    </ndxf>
  </rcc>
  <rcc rId="19821" sId="3" odxf="1" dxf="1">
    <nc r="BG357">
      <v>28.1</v>
    </nc>
    <odxf>
      <font>
        <sz val="10"/>
        <color auto="1"/>
      </font>
    </odxf>
    <ndxf>
      <font>
        <sz val="10"/>
        <color auto="1"/>
      </font>
    </ndxf>
  </rcc>
  <rcc rId="19822" sId="3" odxf="1" dxf="1">
    <nc r="BH357">
      <v>2.9</v>
    </nc>
    <odxf>
      <font>
        <sz val="10"/>
        <color auto="1"/>
      </font>
    </odxf>
    <ndxf>
      <font>
        <sz val="10"/>
        <color auto="1"/>
      </font>
    </ndxf>
  </rcc>
  <rfmt sheetId="3" sqref="A357:XFD357" start="0" length="0">
    <dxf>
      <alignment vertical="center" wrapText="1"/>
    </dxf>
  </rfmt>
  <rfmt sheetId="3" sqref="A358" start="0" length="0">
    <dxf>
      <font>
        <sz val="10"/>
        <color auto="1"/>
      </font>
    </dxf>
  </rfmt>
  <rfmt sheetId="3" sqref="B358" start="0" length="0">
    <dxf>
      <font>
        <sz val="10"/>
        <color auto="1"/>
      </font>
    </dxf>
  </rfmt>
  <rfmt sheetId="3" sqref="C358" start="0" length="0">
    <dxf>
      <font>
        <sz val="10"/>
        <color auto="1"/>
      </font>
    </dxf>
  </rfmt>
  <rfmt sheetId="3" sqref="D358" start="0" length="0">
    <dxf>
      <font>
        <sz val="10"/>
        <color auto="1"/>
      </font>
    </dxf>
  </rfmt>
  <rcc rId="19823" sId="3" odxf="1" dxf="1">
    <oc r="E358" t="inlineStr">
      <is>
        <t>NMĐG SỐ 3 SÓC TRĂNG</t>
      </is>
    </oc>
    <nc r="E358" t="inlineStr">
      <is>
        <t>NMĐG SỐ 20 SÓC TRĂNG</t>
      </is>
    </nc>
    <odxf>
      <font>
        <sz val="10"/>
        <color auto="1"/>
      </font>
    </odxf>
    <ndxf>
      <font>
        <sz val="10"/>
        <color auto="1"/>
      </font>
    </ndxf>
  </rcc>
  <rfmt sheetId="3" sqref="F358" start="0" length="0">
    <dxf>
      <font>
        <sz val="10"/>
        <color auto="1"/>
      </font>
    </dxf>
  </rfmt>
  <rcc rId="19824" sId="3" odxf="1" dxf="1">
    <nc r="G35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825" sId="3" odxf="1" dxf="1">
    <nc r="H358">
      <v>2.8</v>
    </nc>
    <odxf>
      <font>
        <sz val="10"/>
        <color auto="1"/>
      </font>
    </odxf>
    <ndxf>
      <font>
        <sz val="10"/>
        <color auto="1"/>
      </font>
    </ndxf>
  </rcc>
  <rfmt sheetId="3" sqref="I358" start="0" length="0">
    <dxf>
      <font>
        <sz val="10"/>
        <color auto="1"/>
      </font>
    </dxf>
  </rfmt>
  <rcc rId="19826" sId="3" odxf="1" dxf="1">
    <nc r="J358">
      <v>0.2</v>
    </nc>
    <odxf>
      <font>
        <sz val="10"/>
        <color auto="1"/>
      </font>
    </odxf>
    <ndxf>
      <font>
        <sz val="10"/>
        <color auto="1"/>
      </font>
    </ndxf>
  </rcc>
  <rcc rId="19827" sId="3" odxf="1" dxf="1">
    <nc r="K358">
      <v>0.1</v>
    </nc>
    <odxf>
      <font>
        <sz val="10"/>
        <color auto="1"/>
      </font>
    </odxf>
    <ndxf>
      <font>
        <sz val="10"/>
        <color auto="1"/>
      </font>
    </ndxf>
  </rcc>
  <rcc rId="19828" sId="3" odxf="1" dxf="1">
    <nc r="L358">
      <v>0.1</v>
    </nc>
    <odxf>
      <font>
        <sz val="10"/>
        <color auto="1"/>
      </font>
    </odxf>
    <ndxf>
      <font>
        <sz val="10"/>
        <color auto="1"/>
      </font>
    </ndxf>
  </rcc>
  <rcc rId="19829" sId="3" odxf="1" dxf="1">
    <nc r="M358">
      <v>0.1</v>
    </nc>
    <odxf>
      <font>
        <sz val="10"/>
        <color auto="1"/>
      </font>
    </odxf>
    <ndxf>
      <font>
        <sz val="10"/>
        <color auto="1"/>
      </font>
    </ndxf>
  </rcc>
  <rcc rId="19830" sId="3" odxf="1" dxf="1">
    <nc r="N358">
      <v>0.1</v>
    </nc>
    <odxf>
      <font>
        <sz val="10"/>
        <color auto="1"/>
      </font>
    </odxf>
    <ndxf>
      <font>
        <sz val="10"/>
        <color auto="1"/>
      </font>
    </ndxf>
  </rcc>
  <rcc rId="19831" sId="3" odxf="1" dxf="1">
    <nc r="O358">
      <v>0.2</v>
    </nc>
    <odxf>
      <font>
        <sz val="10"/>
        <color auto="1"/>
      </font>
    </odxf>
    <ndxf>
      <font>
        <sz val="10"/>
        <color auto="1"/>
      </font>
    </ndxf>
  </rcc>
  <rcc rId="19832" sId="3" odxf="1" dxf="1">
    <nc r="P358">
      <v>0.1</v>
    </nc>
    <odxf>
      <font>
        <sz val="10"/>
        <color auto="1"/>
      </font>
    </odxf>
    <ndxf>
      <font>
        <sz val="10"/>
        <color auto="1"/>
      </font>
    </ndxf>
  </rcc>
  <rcc rId="19833" sId="3" odxf="1" dxf="1">
    <nc r="Q358">
      <v>0.1</v>
    </nc>
    <odxf>
      <font>
        <sz val="10"/>
        <color auto="1"/>
      </font>
    </odxf>
    <ndxf>
      <font>
        <sz val="10"/>
        <color auto="1"/>
      </font>
    </ndxf>
  </rcc>
  <rcc rId="19834" sId="3" odxf="1" dxf="1">
    <nc r="R358">
      <v>0.1</v>
    </nc>
    <odxf>
      <font>
        <sz val="10"/>
        <color auto="1"/>
      </font>
    </odxf>
    <ndxf>
      <font>
        <sz val="10"/>
        <color auto="1"/>
      </font>
    </ndxf>
  </rcc>
  <rcc rId="19835" sId="3" odxf="1" dxf="1">
    <nc r="S358">
      <v>0.1</v>
    </nc>
    <odxf>
      <font>
        <sz val="10"/>
        <color auto="1"/>
      </font>
    </odxf>
    <ndxf>
      <font>
        <sz val="10"/>
        <color auto="1"/>
      </font>
    </ndxf>
  </rcc>
  <rcc rId="19836" sId="3" odxf="1" dxf="1">
    <nc r="T358">
      <v>0.1</v>
    </nc>
    <odxf>
      <font>
        <sz val="10"/>
        <color auto="1"/>
      </font>
    </odxf>
    <ndxf>
      <font>
        <sz val="10"/>
        <color auto="1"/>
      </font>
    </ndxf>
  </rcc>
  <rcc rId="19837" sId="3" odxf="1" dxf="1">
    <nc r="U358">
      <v>0.1</v>
    </nc>
    <odxf>
      <font>
        <sz val="10"/>
        <color auto="1"/>
      </font>
    </odxf>
    <ndxf>
      <font>
        <sz val="10"/>
        <color auto="1"/>
      </font>
    </ndxf>
  </rcc>
  <rcc rId="19838" sId="3" odxf="1" dxf="1">
    <nc r="V358">
      <v>0.1</v>
    </nc>
    <odxf>
      <font>
        <sz val="10"/>
        <color auto="1"/>
      </font>
    </odxf>
    <ndxf>
      <font>
        <sz val="10"/>
        <color auto="1"/>
      </font>
    </ndxf>
  </rcc>
  <rcc rId="19839" sId="3" odxf="1" dxf="1">
    <nc r="W358">
      <v>0.1</v>
    </nc>
    <odxf>
      <font>
        <sz val="10"/>
        <color auto="1"/>
      </font>
    </odxf>
    <ndxf>
      <font>
        <sz val="10"/>
        <color auto="1"/>
      </font>
    </ndxf>
  </rcc>
  <rcc rId="19840" sId="3" odxf="1" dxf="1">
    <nc r="X358">
      <v>0.1</v>
    </nc>
    <odxf>
      <font>
        <sz val="10"/>
        <color auto="1"/>
      </font>
    </odxf>
    <ndxf>
      <font>
        <sz val="10"/>
        <color auto="1"/>
      </font>
    </ndxf>
  </rcc>
  <rcc rId="19841" sId="3" odxf="1" dxf="1">
    <nc r="Y358">
      <v>0.1</v>
    </nc>
    <odxf>
      <font>
        <sz val="10"/>
        <color auto="1"/>
      </font>
    </odxf>
    <ndxf>
      <font>
        <sz val="10"/>
        <color auto="1"/>
      </font>
    </ndxf>
  </rcc>
  <rcc rId="19842" sId="3" odxf="1" dxf="1">
    <nc r="Z358">
      <v>0.1</v>
    </nc>
    <odxf>
      <font>
        <sz val="10"/>
        <color auto="1"/>
      </font>
    </odxf>
    <ndxf>
      <font>
        <sz val="10"/>
        <color auto="1"/>
      </font>
    </ndxf>
  </rcc>
  <rcc rId="19843" sId="3" odxf="1" dxf="1">
    <nc r="AA358">
      <v>0.1</v>
    </nc>
    <odxf>
      <font>
        <sz val="10"/>
        <color auto="1"/>
      </font>
    </odxf>
    <ndxf>
      <font>
        <sz val="10"/>
        <color auto="1"/>
      </font>
    </ndxf>
  </rcc>
  <rcc rId="19844" sId="3" odxf="1" dxf="1">
    <nc r="AB358">
      <v>0.1</v>
    </nc>
    <odxf>
      <font>
        <sz val="10"/>
        <color auto="1"/>
      </font>
    </odxf>
    <ndxf>
      <font>
        <sz val="10"/>
        <color auto="1"/>
      </font>
    </ndxf>
  </rcc>
  <rcc rId="19845" sId="3" odxf="1" dxf="1">
    <nc r="AC358">
      <v>0.1</v>
    </nc>
    <odxf>
      <font>
        <sz val="10"/>
        <color auto="1"/>
      </font>
    </odxf>
    <ndxf>
      <font>
        <sz val="10"/>
        <color auto="1"/>
      </font>
    </ndxf>
  </rcc>
  <rcc rId="19846" sId="3" odxf="1" dxf="1">
    <nc r="AD358">
      <v>0.1</v>
    </nc>
    <odxf>
      <font>
        <sz val="10"/>
        <color auto="1"/>
      </font>
    </odxf>
    <ndxf>
      <font>
        <sz val="10"/>
        <color auto="1"/>
      </font>
    </ndxf>
  </rcc>
  <rcc rId="19847" sId="3" odxf="1" dxf="1">
    <nc r="AE358">
      <v>0.2</v>
    </nc>
    <odxf>
      <font>
        <sz val="10"/>
        <color auto="1"/>
      </font>
    </odxf>
    <ndxf>
      <font>
        <sz val="10"/>
        <color auto="1"/>
      </font>
    </ndxf>
  </rcc>
  <rcc rId="19848" sId="3" odxf="1" dxf="1">
    <nc r="AF358">
      <v>0.1</v>
    </nc>
    <odxf>
      <font>
        <sz val="10"/>
        <color auto="1"/>
      </font>
    </odxf>
    <ndxf>
      <font>
        <sz val="10"/>
        <color auto="1"/>
      </font>
    </ndxf>
  </rcc>
  <rcc rId="19849" sId="3" odxf="1" dxf="1">
    <nc r="AG358">
      <v>0.1</v>
    </nc>
    <odxf>
      <font>
        <sz val="10"/>
        <color auto="1"/>
      </font>
    </odxf>
    <ndxf>
      <font>
        <sz val="10"/>
        <color auto="1"/>
      </font>
    </ndxf>
  </rcc>
  <rcc rId="19850" sId="3" odxf="1" dxf="1">
    <nc r="AH358">
      <v>0.1</v>
    </nc>
    <odxf>
      <font>
        <sz val="10"/>
        <color auto="1"/>
      </font>
    </odxf>
    <ndxf>
      <font>
        <sz val="10"/>
        <color auto="1"/>
      </font>
    </ndxf>
  </rcc>
  <rcc rId="19851" sId="3" odxf="1" dxf="1">
    <nc r="AI358">
      <v>0.2</v>
    </nc>
    <odxf>
      <font>
        <sz val="10"/>
        <color auto="1"/>
      </font>
    </odxf>
    <ndxf>
      <font>
        <sz val="10"/>
        <color auto="1"/>
      </font>
    </ndxf>
  </rcc>
  <rcc rId="19852" sId="3" odxf="1" dxf="1">
    <nc r="AJ358">
      <v>0.1</v>
    </nc>
    <odxf>
      <font>
        <sz val="10"/>
        <color auto="1"/>
      </font>
    </odxf>
    <ndxf>
      <font>
        <sz val="10"/>
        <color auto="1"/>
      </font>
    </ndxf>
  </rcc>
  <rcc rId="19853" sId="3" odxf="1" dxf="1">
    <nc r="AK358">
      <v>0.1</v>
    </nc>
    <odxf>
      <font>
        <sz val="10"/>
        <color auto="1"/>
      </font>
    </odxf>
    <ndxf>
      <font>
        <sz val="10"/>
        <color auto="1"/>
      </font>
    </ndxf>
  </rcc>
  <rcc rId="19854" sId="3" odxf="1" dxf="1">
    <nc r="AL358">
      <v>0.1</v>
    </nc>
    <odxf>
      <font>
        <sz val="10"/>
        <color auto="1"/>
      </font>
    </odxf>
    <ndxf>
      <font>
        <sz val="10"/>
        <color auto="1"/>
      </font>
    </ndxf>
  </rcc>
  <rcc rId="19855" sId="3" odxf="1" dxf="1">
    <nc r="AM358">
      <v>0.1</v>
    </nc>
    <odxf>
      <font>
        <sz val="10"/>
        <color auto="1"/>
      </font>
    </odxf>
    <ndxf>
      <font>
        <sz val="10"/>
        <color auto="1"/>
      </font>
    </ndxf>
  </rcc>
  <rcc rId="19856" sId="3" odxf="1" dxf="1">
    <nc r="AN358">
      <v>0.1</v>
    </nc>
    <odxf>
      <font>
        <sz val="10"/>
        <color auto="1"/>
      </font>
    </odxf>
    <ndxf>
      <font>
        <sz val="10"/>
        <color auto="1"/>
      </font>
    </ndxf>
  </rcc>
  <rcc rId="19857" sId="3" odxf="1" dxf="1">
    <nc r="AO358">
      <v>0.1</v>
    </nc>
    <odxf>
      <font>
        <sz val="10"/>
        <color auto="1"/>
      </font>
    </odxf>
    <ndxf>
      <font>
        <sz val="10"/>
        <color auto="1"/>
      </font>
    </ndxf>
  </rcc>
  <rcc rId="19858" sId="3" odxf="1" dxf="1">
    <nc r="AP358">
      <v>0.1</v>
    </nc>
    <odxf>
      <font>
        <sz val="10"/>
        <color auto="1"/>
      </font>
    </odxf>
    <ndxf>
      <font>
        <sz val="10"/>
        <color auto="1"/>
      </font>
    </ndxf>
  </rcc>
  <rcc rId="19859" sId="3" odxf="1" dxf="1">
    <nc r="AQ358">
      <v>0.1</v>
    </nc>
    <odxf>
      <font>
        <sz val="10"/>
        <color auto="1"/>
      </font>
    </odxf>
    <ndxf>
      <font>
        <sz val="10"/>
        <color auto="1"/>
      </font>
    </ndxf>
  </rcc>
  <rcc rId="19860" sId="3" odxf="1" dxf="1">
    <nc r="AR358">
      <v>0.1</v>
    </nc>
    <odxf>
      <font>
        <sz val="10"/>
        <color auto="1"/>
      </font>
    </odxf>
    <ndxf>
      <font>
        <sz val="10"/>
        <color auto="1"/>
      </font>
    </ndxf>
  </rcc>
  <rcc rId="19861" sId="3" odxf="1" dxf="1">
    <nc r="AS358">
      <v>0.1</v>
    </nc>
    <odxf>
      <font>
        <sz val="10"/>
        <color auto="1"/>
      </font>
    </odxf>
    <ndxf>
      <font>
        <sz val="10"/>
        <color auto="1"/>
      </font>
    </ndxf>
  </rcc>
  <rcc rId="19862" sId="3" odxf="1" dxf="1">
    <nc r="AT358">
      <v>0.1</v>
    </nc>
    <odxf>
      <font>
        <sz val="10"/>
        <color auto="1"/>
      </font>
    </odxf>
    <ndxf>
      <font>
        <sz val="10"/>
        <color auto="1"/>
      </font>
    </ndxf>
  </rcc>
  <rcc rId="19863" sId="3" odxf="1" dxf="1">
    <nc r="AU358">
      <v>0.1</v>
    </nc>
    <odxf>
      <font>
        <sz val="10"/>
        <color auto="1"/>
      </font>
    </odxf>
    <ndxf>
      <font>
        <sz val="10"/>
        <color auto="1"/>
      </font>
    </ndxf>
  </rcc>
  <rcc rId="19864" sId="3" odxf="1" dxf="1">
    <nc r="AV358">
      <v>0.1</v>
    </nc>
    <odxf>
      <font>
        <sz val="10"/>
        <color auto="1"/>
      </font>
    </odxf>
    <ndxf>
      <font>
        <sz val="10"/>
        <color auto="1"/>
      </font>
    </ndxf>
  </rcc>
  <rcc rId="19865" sId="3" odxf="1" dxf="1">
    <nc r="AW358">
      <v>0.1</v>
    </nc>
    <odxf>
      <font>
        <sz val="10"/>
        <color auto="1"/>
      </font>
    </odxf>
    <ndxf>
      <font>
        <sz val="10"/>
        <color auto="1"/>
      </font>
    </ndxf>
  </rcc>
  <rcc rId="19866" sId="3" odxf="1" dxf="1">
    <nc r="AX358">
      <v>0.1</v>
    </nc>
    <odxf>
      <font>
        <sz val="10"/>
        <color auto="1"/>
      </font>
    </odxf>
    <ndxf>
      <font>
        <sz val="10"/>
        <color auto="1"/>
      </font>
    </ndxf>
  </rcc>
  <rcc rId="19867" sId="3" odxf="1" dxf="1">
    <nc r="AY358">
      <v>0.1</v>
    </nc>
    <odxf>
      <font>
        <sz val="10"/>
        <color auto="1"/>
      </font>
    </odxf>
    <ndxf>
      <font>
        <sz val="10"/>
        <color auto="1"/>
      </font>
    </ndxf>
  </rcc>
  <rcc rId="19868" sId="3" odxf="1" dxf="1">
    <nc r="AZ358">
      <v>0.1</v>
    </nc>
    <odxf>
      <font>
        <sz val="10"/>
        <color auto="1"/>
      </font>
    </odxf>
    <ndxf>
      <font>
        <sz val="10"/>
        <color auto="1"/>
      </font>
    </ndxf>
  </rcc>
  <rcc rId="19869" sId="3" odxf="1" dxf="1">
    <nc r="BA3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870" sId="3" odxf="1" dxf="1">
    <nc r="BB358">
      <v>0.2</v>
    </nc>
    <odxf>
      <font>
        <sz val="10"/>
        <color auto="1"/>
      </font>
    </odxf>
    <ndxf>
      <font>
        <sz val="10"/>
        <color auto="1"/>
      </font>
    </ndxf>
  </rcc>
  <rcc rId="19871" sId="3" odxf="1" dxf="1">
    <nc r="BC3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872" sId="3" odxf="1" dxf="1">
    <nc r="BD358">
      <v>0.1</v>
    </nc>
    <odxf>
      <font>
        <sz val="10"/>
        <color auto="1"/>
      </font>
    </odxf>
    <ndxf>
      <font>
        <sz val="10"/>
        <color auto="1"/>
      </font>
    </ndxf>
  </rcc>
  <rcc rId="19873" sId="3" odxf="1" dxf="1">
    <nc r="BE35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874" sId="3" odxf="1" dxf="1">
    <nc r="BF358">
      <v>0.1</v>
    </nc>
    <odxf>
      <font>
        <sz val="10"/>
        <color auto="1"/>
      </font>
    </odxf>
    <ndxf>
      <font>
        <sz val="10"/>
        <color auto="1"/>
      </font>
    </ndxf>
  </rcc>
  <rcc rId="19875" sId="3" odxf="1" dxf="1">
    <nc r="BG358">
      <v>0.2</v>
    </nc>
    <odxf>
      <font>
        <sz val="10"/>
        <color auto="1"/>
      </font>
    </odxf>
    <ndxf>
      <font>
        <sz val="10"/>
        <color auto="1"/>
      </font>
    </ndxf>
  </rcc>
  <rcc rId="19876" sId="3" odxf="1" dxf="1">
    <nc r="BH358">
      <v>0.1</v>
    </nc>
    <odxf>
      <font>
        <sz val="10"/>
        <color auto="1"/>
      </font>
    </odxf>
    <ndxf>
      <font>
        <sz val="10"/>
        <color auto="1"/>
      </font>
    </ndxf>
  </rcc>
  <rfmt sheetId="3" sqref="A358:XFD358" start="0" length="0">
    <dxf>
      <alignment vertical="center" wrapText="1"/>
    </dxf>
  </rfmt>
  <rfmt sheetId="3" sqref="A359" start="0" length="0">
    <dxf>
      <font>
        <sz val="10"/>
        <color auto="1"/>
      </font>
    </dxf>
  </rfmt>
  <rfmt sheetId="3" sqref="B359" start="0" length="0">
    <dxf>
      <font>
        <sz val="10"/>
        <color auto="1"/>
      </font>
    </dxf>
  </rfmt>
  <rfmt sheetId="3" sqref="C359" start="0" length="0">
    <dxf>
      <font>
        <sz val="10"/>
        <color auto="1"/>
      </font>
    </dxf>
  </rfmt>
  <rfmt sheetId="3" sqref="D359" start="0" length="0">
    <dxf>
      <font>
        <sz val="10"/>
        <color auto="1"/>
      </font>
    </dxf>
  </rfmt>
  <rcc rId="19877" sId="3" odxf="1" dxf="1">
    <oc r="E359" t="inlineStr">
      <is>
        <t>NMĐG SỐ 3 SÓC TRĂNG</t>
      </is>
    </oc>
    <nc r="E359" t="inlineStr">
      <is>
        <t>NMĐG SỐ 20 SÓC TRĂNG</t>
      </is>
    </nc>
    <odxf>
      <font>
        <sz val="10"/>
        <color auto="1"/>
      </font>
    </odxf>
    <ndxf>
      <font>
        <sz val="10"/>
        <color auto="1"/>
      </font>
    </ndxf>
  </rcc>
  <rfmt sheetId="3" sqref="F359" start="0" length="0">
    <dxf>
      <font>
        <sz val="10"/>
        <color auto="1"/>
      </font>
    </dxf>
  </rfmt>
  <rcc rId="19878" sId="3" odxf="1" dxf="1">
    <nc r="G35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879" sId="3" odxf="1" dxf="1">
    <nc r="H359">
      <v>2.8</v>
    </nc>
    <odxf>
      <font>
        <sz val="10"/>
        <color auto="1"/>
      </font>
    </odxf>
    <ndxf>
      <font>
        <sz val="10"/>
        <color auto="1"/>
      </font>
    </ndxf>
  </rcc>
  <rfmt sheetId="3" sqref="I359" start="0" length="0">
    <dxf>
      <font>
        <sz val="10"/>
        <color auto="1"/>
      </font>
    </dxf>
  </rfmt>
  <rcc rId="19880" sId="3" odxf="1" dxf="1">
    <nc r="J359">
      <v>0</v>
    </nc>
    <odxf>
      <font>
        <sz val="10"/>
        <color auto="1"/>
      </font>
    </odxf>
    <ndxf>
      <font>
        <sz val="10"/>
        <color auto="1"/>
      </font>
    </ndxf>
  </rcc>
  <rcc rId="19881" sId="3" odxf="1" dxf="1">
    <nc r="K359">
      <v>0</v>
    </nc>
    <odxf>
      <font>
        <sz val="10"/>
        <color auto="1"/>
      </font>
    </odxf>
    <ndxf>
      <font>
        <sz val="10"/>
        <color auto="1"/>
      </font>
    </ndxf>
  </rcc>
  <rcc rId="19882" sId="3" odxf="1" dxf="1">
    <nc r="L359">
      <v>0</v>
    </nc>
    <odxf>
      <font>
        <sz val="10"/>
        <color auto="1"/>
      </font>
    </odxf>
    <ndxf>
      <font>
        <sz val="10"/>
        <color auto="1"/>
      </font>
    </ndxf>
  </rcc>
  <rcc rId="19883" sId="3" odxf="1" dxf="1">
    <nc r="M359">
      <v>0</v>
    </nc>
    <odxf>
      <font>
        <sz val="10"/>
        <color auto="1"/>
      </font>
    </odxf>
    <ndxf>
      <font>
        <sz val="10"/>
        <color auto="1"/>
      </font>
    </ndxf>
  </rcc>
  <rcc rId="19884" sId="3" odxf="1" dxf="1">
    <nc r="N359">
      <v>0</v>
    </nc>
    <odxf>
      <font>
        <sz val="10"/>
        <color auto="1"/>
      </font>
    </odxf>
    <ndxf>
      <font>
        <sz val="10"/>
        <color auto="1"/>
      </font>
    </ndxf>
  </rcc>
  <rcc rId="19885" sId="3" odxf="1" dxf="1">
    <nc r="O359">
      <v>0</v>
    </nc>
    <odxf>
      <font>
        <sz val="10"/>
        <color auto="1"/>
      </font>
    </odxf>
    <ndxf>
      <font>
        <sz val="10"/>
        <color auto="1"/>
      </font>
    </ndxf>
  </rcc>
  <rcc rId="19886" sId="3" odxf="1" dxf="1">
    <nc r="P359">
      <v>0</v>
    </nc>
    <odxf>
      <font>
        <sz val="10"/>
        <color auto="1"/>
      </font>
    </odxf>
    <ndxf>
      <font>
        <sz val="10"/>
        <color auto="1"/>
      </font>
    </ndxf>
  </rcc>
  <rcc rId="19887" sId="3" odxf="1" dxf="1">
    <nc r="Q359">
      <v>0</v>
    </nc>
    <odxf>
      <font>
        <sz val="10"/>
        <color auto="1"/>
      </font>
    </odxf>
    <ndxf>
      <font>
        <sz val="10"/>
        <color auto="1"/>
      </font>
    </ndxf>
  </rcc>
  <rcc rId="19888" sId="3" odxf="1" dxf="1">
    <nc r="R359">
      <v>0</v>
    </nc>
    <odxf>
      <font>
        <sz val="10"/>
        <color auto="1"/>
      </font>
    </odxf>
    <ndxf>
      <font>
        <sz val="10"/>
        <color auto="1"/>
      </font>
    </ndxf>
  </rcc>
  <rcc rId="19889" sId="3" odxf="1" dxf="1">
    <nc r="S359">
      <v>0</v>
    </nc>
    <odxf>
      <font>
        <sz val="10"/>
        <color auto="1"/>
      </font>
    </odxf>
    <ndxf>
      <font>
        <sz val="10"/>
        <color auto="1"/>
      </font>
    </ndxf>
  </rcc>
  <rcc rId="19890" sId="3" odxf="1" dxf="1">
    <nc r="T359">
      <v>0</v>
    </nc>
    <odxf>
      <font>
        <sz val="10"/>
        <color auto="1"/>
      </font>
    </odxf>
    <ndxf>
      <font>
        <sz val="10"/>
        <color auto="1"/>
      </font>
    </ndxf>
  </rcc>
  <rcc rId="19891" sId="3" odxf="1" dxf="1">
    <nc r="U359">
      <v>0</v>
    </nc>
    <odxf>
      <font>
        <sz val="10"/>
        <color auto="1"/>
      </font>
    </odxf>
    <ndxf>
      <font>
        <sz val="10"/>
        <color auto="1"/>
      </font>
    </ndxf>
  </rcc>
  <rcc rId="19892" sId="3" odxf="1" dxf="1">
    <nc r="V359">
      <v>0</v>
    </nc>
    <odxf>
      <font>
        <sz val="10"/>
        <color auto="1"/>
      </font>
    </odxf>
    <ndxf>
      <font>
        <sz val="10"/>
        <color auto="1"/>
      </font>
    </ndxf>
  </rcc>
  <rcc rId="19893" sId="3" odxf="1" dxf="1">
    <nc r="W359">
      <v>0</v>
    </nc>
    <odxf>
      <font>
        <sz val="10"/>
        <color auto="1"/>
      </font>
    </odxf>
    <ndxf>
      <font>
        <sz val="10"/>
        <color auto="1"/>
      </font>
    </ndxf>
  </rcc>
  <rcc rId="19894" sId="3" odxf="1" dxf="1">
    <nc r="X359">
      <v>0</v>
    </nc>
    <odxf>
      <font>
        <sz val="10"/>
        <color auto="1"/>
      </font>
    </odxf>
    <ndxf>
      <font>
        <sz val="10"/>
        <color auto="1"/>
      </font>
    </ndxf>
  </rcc>
  <rcc rId="19895" sId="3" odxf="1" dxf="1">
    <nc r="Y359">
      <v>0</v>
    </nc>
    <odxf>
      <font>
        <sz val="10"/>
        <color auto="1"/>
      </font>
    </odxf>
    <ndxf>
      <font>
        <sz val="10"/>
        <color auto="1"/>
      </font>
    </ndxf>
  </rcc>
  <rcc rId="19896" sId="3" odxf="1" dxf="1">
    <nc r="Z359">
      <v>0</v>
    </nc>
    <odxf>
      <font>
        <sz val="10"/>
        <color auto="1"/>
      </font>
    </odxf>
    <ndxf>
      <font>
        <sz val="10"/>
        <color auto="1"/>
      </font>
    </ndxf>
  </rcc>
  <rcc rId="19897" sId="3" odxf="1" dxf="1">
    <nc r="AA359">
      <v>0</v>
    </nc>
    <odxf>
      <font>
        <sz val="10"/>
        <color auto="1"/>
      </font>
    </odxf>
    <ndxf>
      <font>
        <sz val="10"/>
        <color auto="1"/>
      </font>
    </ndxf>
  </rcc>
  <rcc rId="19898" sId="3" odxf="1" dxf="1">
    <nc r="AB359">
      <v>0</v>
    </nc>
    <odxf>
      <font>
        <sz val="10"/>
        <color auto="1"/>
      </font>
    </odxf>
    <ndxf>
      <font>
        <sz val="10"/>
        <color auto="1"/>
      </font>
    </ndxf>
  </rcc>
  <rcc rId="19899" sId="3" odxf="1" dxf="1">
    <nc r="AC359">
      <v>0</v>
    </nc>
    <odxf>
      <font>
        <sz val="10"/>
        <color auto="1"/>
      </font>
    </odxf>
    <ndxf>
      <font>
        <sz val="10"/>
        <color auto="1"/>
      </font>
    </ndxf>
  </rcc>
  <rcc rId="19900" sId="3" odxf="1" dxf="1">
    <nc r="AD359">
      <v>0</v>
    </nc>
    <odxf>
      <font>
        <sz val="10"/>
        <color auto="1"/>
      </font>
    </odxf>
    <ndxf>
      <font>
        <sz val="10"/>
        <color auto="1"/>
      </font>
    </ndxf>
  </rcc>
  <rcc rId="19901" sId="3" odxf="1" dxf="1">
    <nc r="AE359">
      <v>0</v>
    </nc>
    <odxf>
      <font>
        <sz val="10"/>
        <color auto="1"/>
      </font>
    </odxf>
    <ndxf>
      <font>
        <sz val="10"/>
        <color auto="1"/>
      </font>
    </ndxf>
  </rcc>
  <rcc rId="19902" sId="3" odxf="1" dxf="1">
    <nc r="AF359">
      <v>0</v>
    </nc>
    <odxf>
      <font>
        <sz val="10"/>
        <color auto="1"/>
      </font>
    </odxf>
    <ndxf>
      <font>
        <sz val="10"/>
        <color auto="1"/>
      </font>
    </ndxf>
  </rcc>
  <rcc rId="19903" sId="3" odxf="1" dxf="1">
    <nc r="AG359">
      <v>0</v>
    </nc>
    <odxf>
      <font>
        <sz val="10"/>
        <color auto="1"/>
      </font>
    </odxf>
    <ndxf>
      <font>
        <sz val="10"/>
        <color auto="1"/>
      </font>
    </ndxf>
  </rcc>
  <rcc rId="19904" sId="3" odxf="1" dxf="1">
    <nc r="AH359">
      <v>0</v>
    </nc>
    <odxf>
      <font>
        <sz val="10"/>
        <color auto="1"/>
      </font>
    </odxf>
    <ndxf>
      <font>
        <sz val="10"/>
        <color auto="1"/>
      </font>
    </ndxf>
  </rcc>
  <rcc rId="19905" sId="3" odxf="1" dxf="1">
    <nc r="AI359">
      <v>0</v>
    </nc>
    <odxf>
      <font>
        <sz val="10"/>
        <color auto="1"/>
      </font>
    </odxf>
    <ndxf>
      <font>
        <sz val="10"/>
        <color auto="1"/>
      </font>
    </ndxf>
  </rcc>
  <rcc rId="19906" sId="3" odxf="1" dxf="1">
    <nc r="AJ359">
      <v>0</v>
    </nc>
    <odxf>
      <font>
        <sz val="10"/>
        <color auto="1"/>
      </font>
    </odxf>
    <ndxf>
      <font>
        <sz val="10"/>
        <color auto="1"/>
      </font>
    </ndxf>
  </rcc>
  <rcc rId="19907" sId="3" odxf="1" dxf="1">
    <nc r="AK359">
      <v>0</v>
    </nc>
    <odxf>
      <font>
        <sz val="10"/>
        <color auto="1"/>
      </font>
    </odxf>
    <ndxf>
      <font>
        <sz val="10"/>
        <color auto="1"/>
      </font>
    </ndxf>
  </rcc>
  <rcc rId="19908" sId="3" odxf="1" dxf="1">
    <nc r="AL359">
      <v>0</v>
    </nc>
    <odxf>
      <font>
        <sz val="10"/>
        <color auto="1"/>
      </font>
    </odxf>
    <ndxf>
      <font>
        <sz val="10"/>
        <color auto="1"/>
      </font>
    </ndxf>
  </rcc>
  <rcc rId="19909" sId="3" odxf="1" dxf="1">
    <nc r="AM359">
      <v>0</v>
    </nc>
    <odxf>
      <font>
        <sz val="10"/>
        <color auto="1"/>
      </font>
    </odxf>
    <ndxf>
      <font>
        <sz val="10"/>
        <color auto="1"/>
      </font>
    </ndxf>
  </rcc>
  <rcc rId="19910" sId="3" odxf="1" dxf="1">
    <nc r="AN359">
      <v>0</v>
    </nc>
    <odxf>
      <font>
        <sz val="10"/>
        <color auto="1"/>
      </font>
    </odxf>
    <ndxf>
      <font>
        <sz val="10"/>
        <color auto="1"/>
      </font>
    </ndxf>
  </rcc>
  <rcc rId="19911" sId="3" odxf="1" dxf="1">
    <nc r="AO359">
      <v>0</v>
    </nc>
    <odxf>
      <font>
        <sz val="10"/>
        <color auto="1"/>
      </font>
    </odxf>
    <ndxf>
      <font>
        <sz val="10"/>
        <color auto="1"/>
      </font>
    </ndxf>
  </rcc>
  <rcc rId="19912" sId="3" odxf="1" dxf="1">
    <nc r="AP359">
      <v>0</v>
    </nc>
    <odxf>
      <font>
        <sz val="10"/>
        <color auto="1"/>
      </font>
    </odxf>
    <ndxf>
      <font>
        <sz val="10"/>
        <color auto="1"/>
      </font>
    </ndxf>
  </rcc>
  <rcc rId="19913" sId="3" odxf="1" dxf="1">
    <nc r="AQ359">
      <v>0</v>
    </nc>
    <odxf>
      <font>
        <sz val="10"/>
        <color auto="1"/>
      </font>
    </odxf>
    <ndxf>
      <font>
        <sz val="10"/>
        <color auto="1"/>
      </font>
    </ndxf>
  </rcc>
  <rcc rId="19914" sId="3" odxf="1" dxf="1">
    <nc r="AR359">
      <v>0</v>
    </nc>
    <odxf>
      <font>
        <sz val="10"/>
        <color auto="1"/>
      </font>
    </odxf>
    <ndxf>
      <font>
        <sz val="10"/>
        <color auto="1"/>
      </font>
    </ndxf>
  </rcc>
  <rcc rId="19915" sId="3" odxf="1" dxf="1">
    <nc r="AS359">
      <v>0</v>
    </nc>
    <odxf>
      <font>
        <sz val="10"/>
        <color auto="1"/>
      </font>
    </odxf>
    <ndxf>
      <font>
        <sz val="10"/>
        <color auto="1"/>
      </font>
    </ndxf>
  </rcc>
  <rcc rId="19916" sId="3" odxf="1" dxf="1">
    <nc r="AT359">
      <v>0</v>
    </nc>
    <odxf>
      <font>
        <sz val="10"/>
        <color auto="1"/>
      </font>
    </odxf>
    <ndxf>
      <font>
        <sz val="10"/>
        <color auto="1"/>
      </font>
    </ndxf>
  </rcc>
  <rcc rId="19917" sId="3" odxf="1" dxf="1">
    <nc r="AU359">
      <v>0</v>
    </nc>
    <odxf>
      <font>
        <sz val="10"/>
        <color auto="1"/>
      </font>
    </odxf>
    <ndxf>
      <font>
        <sz val="10"/>
        <color auto="1"/>
      </font>
    </ndxf>
  </rcc>
  <rcc rId="19918" sId="3" odxf="1" dxf="1">
    <nc r="AV359">
      <v>0</v>
    </nc>
    <odxf>
      <font>
        <sz val="10"/>
        <color auto="1"/>
      </font>
    </odxf>
    <ndxf>
      <font>
        <sz val="10"/>
        <color auto="1"/>
      </font>
    </ndxf>
  </rcc>
  <rcc rId="19919" sId="3" odxf="1" dxf="1">
    <nc r="AW359">
      <v>0</v>
    </nc>
    <odxf>
      <font>
        <sz val="10"/>
        <color auto="1"/>
      </font>
    </odxf>
    <ndxf>
      <font>
        <sz val="10"/>
        <color auto="1"/>
      </font>
    </ndxf>
  </rcc>
  <rcc rId="19920" sId="3" odxf="1" dxf="1">
    <nc r="AX359">
      <v>0</v>
    </nc>
    <odxf>
      <font>
        <sz val="10"/>
        <color auto="1"/>
      </font>
    </odxf>
    <ndxf>
      <font>
        <sz val="10"/>
        <color auto="1"/>
      </font>
    </ndxf>
  </rcc>
  <rcc rId="19921" sId="3" odxf="1" dxf="1">
    <nc r="AY359">
      <v>0</v>
    </nc>
    <odxf>
      <font>
        <sz val="10"/>
        <color auto="1"/>
      </font>
    </odxf>
    <ndxf>
      <font>
        <sz val="10"/>
        <color auto="1"/>
      </font>
    </ndxf>
  </rcc>
  <rcc rId="19922" sId="3" odxf="1" dxf="1">
    <nc r="AZ359">
      <v>0</v>
    </nc>
    <odxf>
      <font>
        <sz val="10"/>
        <color auto="1"/>
      </font>
    </odxf>
    <ndxf>
      <font>
        <sz val="10"/>
        <color auto="1"/>
      </font>
    </ndxf>
  </rcc>
  <rcc rId="19923" sId="3" odxf="1" dxf="1">
    <nc r="BA3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924" sId="3" odxf="1" dxf="1">
    <nc r="BB359">
      <v>0</v>
    </nc>
    <odxf>
      <font>
        <sz val="10"/>
        <color auto="1"/>
      </font>
    </odxf>
    <ndxf>
      <font>
        <sz val="10"/>
        <color auto="1"/>
      </font>
    </ndxf>
  </rcc>
  <rcc rId="19925" sId="3" odxf="1" dxf="1">
    <nc r="BC3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926" sId="3" odxf="1" dxf="1">
    <nc r="BD359">
      <v>0</v>
    </nc>
    <odxf>
      <font>
        <sz val="10"/>
        <color auto="1"/>
      </font>
    </odxf>
    <ndxf>
      <font>
        <sz val="10"/>
        <color auto="1"/>
      </font>
    </ndxf>
  </rcc>
  <rcc rId="19927" sId="3" odxf="1" dxf="1">
    <nc r="BE35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928" sId="3" odxf="1" dxf="1">
    <nc r="BF359">
      <v>0.1</v>
    </nc>
    <odxf>
      <font>
        <sz val="10"/>
        <color auto="1"/>
      </font>
    </odxf>
    <ndxf>
      <font>
        <sz val="10"/>
        <color auto="1"/>
      </font>
    </ndxf>
  </rcc>
  <rcc rId="19929" sId="3" odxf="1" dxf="1">
    <nc r="BG359">
      <v>0.2</v>
    </nc>
    <odxf>
      <font>
        <sz val="10"/>
        <color auto="1"/>
      </font>
    </odxf>
    <ndxf>
      <font>
        <sz val="10"/>
        <color auto="1"/>
      </font>
    </ndxf>
  </rcc>
  <rcc rId="19930" sId="3" odxf="1" dxf="1">
    <nc r="BH359">
      <v>0.1</v>
    </nc>
    <odxf>
      <font>
        <sz val="10"/>
        <color auto="1"/>
      </font>
    </odxf>
    <ndxf>
      <font>
        <sz val="10"/>
        <color auto="1"/>
      </font>
    </ndxf>
  </rcc>
  <rfmt sheetId="3" sqref="A359:XFD359" start="0" length="0">
    <dxf>
      <alignment vertical="center" wrapText="1"/>
    </dxf>
  </rfmt>
  <rfmt sheetId="3" sqref="A360" start="0" length="0">
    <dxf>
      <font>
        <sz val="10"/>
        <color auto="1"/>
      </font>
    </dxf>
  </rfmt>
  <rcc rId="19931" sId="3" odxf="1" dxf="1">
    <oc r="B360" t="inlineStr">
      <is>
        <t>Ninh Thuận</t>
      </is>
    </oc>
    <nc r="B360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360" start="0" length="0">
    <dxf>
      <font>
        <sz val="10"/>
        <color auto="1"/>
      </font>
    </dxf>
  </rfmt>
  <rfmt sheetId="3" sqref="D360" start="0" length="0">
    <dxf>
      <font>
        <sz val="10"/>
        <color auto="1"/>
      </font>
    </dxf>
  </rfmt>
  <rcc rId="19932" sId="3" odxf="1" dxf="1">
    <oc r="E360" t="inlineStr">
      <is>
        <t>NMĐG SỐ 7A</t>
      </is>
    </oc>
    <nc r="E360" t="inlineStr">
      <is>
        <t>NMĐG SỐ 3 SÓC TRĂNG</t>
      </is>
    </nc>
    <odxf>
      <font>
        <sz val="10"/>
        <color auto="1"/>
      </font>
    </odxf>
    <ndxf>
      <font>
        <sz val="10"/>
        <color auto="1"/>
      </font>
    </ndxf>
  </rcc>
  <rcc rId="19933" sId="3" odxf="1" dxf="1">
    <oc r="F360" t="inlineStr">
      <is>
        <t>PP</t>
      </is>
    </oc>
    <nc r="F360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9934" sId="3" odxf="1" dxf="1">
    <nc r="G36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935" sId="3" odxf="1" dxf="1">
    <nc r="H360">
      <v>0</v>
    </nc>
    <odxf>
      <font>
        <sz val="10"/>
        <color auto="1"/>
      </font>
    </odxf>
    <ndxf>
      <font>
        <sz val="10"/>
        <color auto="1"/>
      </font>
    </ndxf>
  </rcc>
  <rfmt sheetId="3" sqref="I360" start="0" length="0">
    <dxf>
      <font>
        <sz val="10"/>
        <color auto="1"/>
      </font>
    </dxf>
  </rfmt>
  <rcc rId="19936" sId="3" odxf="1" dxf="1">
    <nc r="J360">
      <v>0</v>
    </nc>
    <odxf>
      <font>
        <sz val="10"/>
        <color auto="1"/>
      </font>
    </odxf>
    <ndxf>
      <font>
        <sz val="10"/>
        <color auto="1"/>
      </font>
    </ndxf>
  </rcc>
  <rcc rId="19937" sId="3" odxf="1" dxf="1">
    <nc r="K360">
      <v>0</v>
    </nc>
    <odxf>
      <font>
        <sz val="10"/>
        <color auto="1"/>
      </font>
    </odxf>
    <ndxf>
      <font>
        <sz val="10"/>
        <color auto="1"/>
      </font>
    </ndxf>
  </rcc>
  <rcc rId="19938" sId="3" odxf="1" dxf="1">
    <nc r="L360">
      <v>0</v>
    </nc>
    <odxf>
      <font>
        <sz val="10"/>
        <color auto="1"/>
      </font>
    </odxf>
    <ndxf>
      <font>
        <sz val="10"/>
        <color auto="1"/>
      </font>
    </ndxf>
  </rcc>
  <rcc rId="19939" sId="3" odxf="1" dxf="1">
    <nc r="M360">
      <v>0</v>
    </nc>
    <odxf>
      <font>
        <sz val="10"/>
        <color auto="1"/>
      </font>
    </odxf>
    <ndxf>
      <font>
        <sz val="10"/>
        <color auto="1"/>
      </font>
    </ndxf>
  </rcc>
  <rcc rId="19940" sId="3" odxf="1" dxf="1">
    <nc r="N360">
      <v>0</v>
    </nc>
    <odxf>
      <font>
        <sz val="10"/>
        <color auto="1"/>
      </font>
    </odxf>
    <ndxf>
      <font>
        <sz val="10"/>
        <color auto="1"/>
      </font>
    </ndxf>
  </rcc>
  <rcc rId="19941" sId="3" odxf="1" dxf="1">
    <nc r="O360">
      <v>0</v>
    </nc>
    <odxf>
      <font>
        <sz val="10"/>
        <color auto="1"/>
      </font>
    </odxf>
    <ndxf>
      <font>
        <sz val="10"/>
        <color auto="1"/>
      </font>
    </ndxf>
  </rcc>
  <rcc rId="19942" sId="3" odxf="1" dxf="1">
    <nc r="P360">
      <v>0</v>
    </nc>
    <odxf>
      <font>
        <sz val="10"/>
        <color auto="1"/>
      </font>
    </odxf>
    <ndxf>
      <font>
        <sz val="10"/>
        <color auto="1"/>
      </font>
    </ndxf>
  </rcc>
  <rcc rId="19943" sId="3" odxf="1" dxf="1">
    <nc r="Q360">
      <v>0</v>
    </nc>
    <odxf>
      <font>
        <sz val="10"/>
        <color auto="1"/>
      </font>
    </odxf>
    <ndxf>
      <font>
        <sz val="10"/>
        <color auto="1"/>
      </font>
    </ndxf>
  </rcc>
  <rcc rId="19944" sId="3" odxf="1" dxf="1">
    <nc r="R360">
      <v>0</v>
    </nc>
    <odxf>
      <font>
        <sz val="10"/>
        <color auto="1"/>
      </font>
    </odxf>
    <ndxf>
      <font>
        <sz val="10"/>
        <color auto="1"/>
      </font>
    </ndxf>
  </rcc>
  <rcc rId="19945" sId="3" odxf="1" dxf="1">
    <nc r="S360">
      <v>0</v>
    </nc>
    <odxf>
      <font>
        <sz val="10"/>
        <color auto="1"/>
      </font>
    </odxf>
    <ndxf>
      <font>
        <sz val="10"/>
        <color auto="1"/>
      </font>
    </ndxf>
  </rcc>
  <rcc rId="19946" sId="3" odxf="1" dxf="1">
    <nc r="T360">
      <v>0</v>
    </nc>
    <odxf>
      <font>
        <sz val="10"/>
        <color auto="1"/>
      </font>
    </odxf>
    <ndxf>
      <font>
        <sz val="10"/>
        <color auto="1"/>
      </font>
    </ndxf>
  </rcc>
  <rcc rId="19947" sId="3" odxf="1" dxf="1">
    <nc r="U360">
      <v>0</v>
    </nc>
    <odxf>
      <font>
        <sz val="10"/>
        <color auto="1"/>
      </font>
    </odxf>
    <ndxf>
      <font>
        <sz val="10"/>
        <color auto="1"/>
      </font>
    </ndxf>
  </rcc>
  <rcc rId="19948" sId="3" odxf="1" dxf="1">
    <nc r="V360">
      <v>0</v>
    </nc>
    <odxf>
      <font>
        <sz val="10"/>
        <color auto="1"/>
      </font>
    </odxf>
    <ndxf>
      <font>
        <sz val="10"/>
        <color auto="1"/>
      </font>
    </ndxf>
  </rcc>
  <rcc rId="19949" sId="3" odxf="1" dxf="1">
    <nc r="W360">
      <v>0</v>
    </nc>
    <odxf>
      <font>
        <sz val="10"/>
        <color auto="1"/>
      </font>
    </odxf>
    <ndxf>
      <font>
        <sz val="10"/>
        <color auto="1"/>
      </font>
    </ndxf>
  </rcc>
  <rcc rId="19950" sId="3" odxf="1" dxf="1">
    <nc r="X360">
      <v>0</v>
    </nc>
    <odxf>
      <font>
        <sz val="10"/>
        <color auto="1"/>
      </font>
    </odxf>
    <ndxf>
      <font>
        <sz val="10"/>
        <color auto="1"/>
      </font>
    </ndxf>
  </rcc>
  <rcc rId="19951" sId="3" odxf="1" dxf="1">
    <nc r="Y360">
      <v>0</v>
    </nc>
    <odxf>
      <font>
        <sz val="10"/>
        <color auto="1"/>
      </font>
    </odxf>
    <ndxf>
      <font>
        <sz val="10"/>
        <color auto="1"/>
      </font>
    </ndxf>
  </rcc>
  <rcc rId="19952" sId="3" odxf="1" dxf="1">
    <nc r="Z360">
      <v>0</v>
    </nc>
    <odxf>
      <font>
        <sz val="10"/>
        <color auto="1"/>
      </font>
    </odxf>
    <ndxf>
      <font>
        <sz val="10"/>
        <color auto="1"/>
      </font>
    </ndxf>
  </rcc>
  <rcc rId="19953" sId="3" odxf="1" dxf="1">
    <nc r="AA360">
      <v>0</v>
    </nc>
    <odxf>
      <font>
        <sz val="10"/>
        <color auto="1"/>
      </font>
    </odxf>
    <ndxf>
      <font>
        <sz val="10"/>
        <color auto="1"/>
      </font>
    </ndxf>
  </rcc>
  <rcc rId="19954" sId="3" odxf="1" dxf="1">
    <nc r="AB360">
      <v>0</v>
    </nc>
    <odxf>
      <font>
        <sz val="10"/>
        <color auto="1"/>
      </font>
    </odxf>
    <ndxf>
      <font>
        <sz val="10"/>
        <color auto="1"/>
      </font>
    </ndxf>
  </rcc>
  <rcc rId="19955" sId="3" odxf="1" dxf="1">
    <nc r="AC360">
      <v>0</v>
    </nc>
    <odxf>
      <font>
        <sz val="10"/>
        <color auto="1"/>
      </font>
    </odxf>
    <ndxf>
      <font>
        <sz val="10"/>
        <color auto="1"/>
      </font>
    </ndxf>
  </rcc>
  <rcc rId="19956" sId="3" odxf="1" dxf="1">
    <nc r="AD360">
      <v>0</v>
    </nc>
    <odxf>
      <font>
        <sz val="10"/>
        <color auto="1"/>
      </font>
    </odxf>
    <ndxf>
      <font>
        <sz val="10"/>
        <color auto="1"/>
      </font>
    </ndxf>
  </rcc>
  <rcc rId="19957" sId="3" odxf="1" dxf="1">
    <nc r="AE360">
      <v>0</v>
    </nc>
    <odxf>
      <font>
        <sz val="10"/>
        <color auto="1"/>
      </font>
    </odxf>
    <ndxf>
      <font>
        <sz val="10"/>
        <color auto="1"/>
      </font>
    </ndxf>
  </rcc>
  <rcc rId="19958" sId="3" odxf="1" dxf="1">
    <nc r="AF360">
      <v>0</v>
    </nc>
    <odxf>
      <font>
        <sz val="10"/>
        <color auto="1"/>
      </font>
    </odxf>
    <ndxf>
      <font>
        <sz val="10"/>
        <color auto="1"/>
      </font>
    </ndxf>
  </rcc>
  <rcc rId="19959" sId="3" odxf="1" dxf="1">
    <nc r="AG360">
      <v>0</v>
    </nc>
    <odxf>
      <font>
        <sz val="10"/>
        <color auto="1"/>
      </font>
    </odxf>
    <ndxf>
      <font>
        <sz val="10"/>
        <color auto="1"/>
      </font>
    </ndxf>
  </rcc>
  <rcc rId="19960" sId="3" odxf="1" dxf="1">
    <nc r="AH360">
      <v>0</v>
    </nc>
    <odxf>
      <font>
        <sz val="10"/>
        <color auto="1"/>
      </font>
    </odxf>
    <ndxf>
      <font>
        <sz val="10"/>
        <color auto="1"/>
      </font>
    </ndxf>
  </rcc>
  <rcc rId="19961" sId="3" odxf="1" dxf="1">
    <nc r="AI360">
      <v>0</v>
    </nc>
    <odxf>
      <font>
        <sz val="10"/>
        <color auto="1"/>
      </font>
    </odxf>
    <ndxf>
      <font>
        <sz val="10"/>
        <color auto="1"/>
      </font>
    </ndxf>
  </rcc>
  <rcc rId="19962" sId="3" odxf="1" dxf="1">
    <nc r="AJ360">
      <v>0</v>
    </nc>
    <odxf>
      <font>
        <sz val="10"/>
        <color auto="1"/>
      </font>
    </odxf>
    <ndxf>
      <font>
        <sz val="10"/>
        <color auto="1"/>
      </font>
    </ndxf>
  </rcc>
  <rcc rId="19963" sId="3" odxf="1" dxf="1">
    <nc r="AK360">
      <v>0</v>
    </nc>
    <odxf>
      <font>
        <sz val="10"/>
        <color auto="1"/>
      </font>
    </odxf>
    <ndxf>
      <font>
        <sz val="10"/>
        <color auto="1"/>
      </font>
    </ndxf>
  </rcc>
  <rcc rId="19964" sId="3" odxf="1" dxf="1">
    <nc r="AL360">
      <v>0</v>
    </nc>
    <odxf>
      <font>
        <sz val="10"/>
        <color auto="1"/>
      </font>
    </odxf>
    <ndxf>
      <font>
        <sz val="10"/>
        <color auto="1"/>
      </font>
    </ndxf>
  </rcc>
  <rcc rId="19965" sId="3" odxf="1" dxf="1">
    <nc r="AM360">
      <v>0</v>
    </nc>
    <odxf>
      <font>
        <sz val="10"/>
        <color auto="1"/>
      </font>
    </odxf>
    <ndxf>
      <font>
        <sz val="10"/>
        <color auto="1"/>
      </font>
    </ndxf>
  </rcc>
  <rcc rId="19966" sId="3" odxf="1" dxf="1">
    <nc r="AN360">
      <v>0</v>
    </nc>
    <odxf>
      <font>
        <sz val="10"/>
        <color auto="1"/>
      </font>
    </odxf>
    <ndxf>
      <font>
        <sz val="10"/>
        <color auto="1"/>
      </font>
    </ndxf>
  </rcc>
  <rcc rId="19967" sId="3" odxf="1" dxf="1">
    <nc r="AO360">
      <v>0</v>
    </nc>
    <odxf>
      <font>
        <sz val="10"/>
        <color auto="1"/>
      </font>
    </odxf>
    <ndxf>
      <font>
        <sz val="10"/>
        <color auto="1"/>
      </font>
    </ndxf>
  </rcc>
  <rcc rId="19968" sId="3" odxf="1" dxf="1">
    <nc r="AP360">
      <v>0</v>
    </nc>
    <odxf>
      <font>
        <sz val="10"/>
        <color auto="1"/>
      </font>
    </odxf>
    <ndxf>
      <font>
        <sz val="10"/>
        <color auto="1"/>
      </font>
    </ndxf>
  </rcc>
  <rcc rId="19969" sId="3" odxf="1" dxf="1">
    <nc r="AQ360">
      <v>0</v>
    </nc>
    <odxf>
      <font>
        <sz val="10"/>
        <color auto="1"/>
      </font>
    </odxf>
    <ndxf>
      <font>
        <sz val="10"/>
        <color auto="1"/>
      </font>
    </ndxf>
  </rcc>
  <rcc rId="19970" sId="3" odxf="1" dxf="1">
    <nc r="AR360">
      <v>0</v>
    </nc>
    <odxf>
      <font>
        <sz val="10"/>
        <color auto="1"/>
      </font>
    </odxf>
    <ndxf>
      <font>
        <sz val="10"/>
        <color auto="1"/>
      </font>
    </ndxf>
  </rcc>
  <rcc rId="19971" sId="3" odxf="1" dxf="1">
    <nc r="AS360">
      <v>0</v>
    </nc>
    <odxf>
      <font>
        <sz val="10"/>
        <color auto="1"/>
      </font>
    </odxf>
    <ndxf>
      <font>
        <sz val="10"/>
        <color auto="1"/>
      </font>
    </ndxf>
  </rcc>
  <rcc rId="19972" sId="3" odxf="1" dxf="1">
    <nc r="AT360">
      <v>0</v>
    </nc>
    <odxf>
      <font>
        <sz val="10"/>
        <color auto="1"/>
      </font>
    </odxf>
    <ndxf>
      <font>
        <sz val="10"/>
        <color auto="1"/>
      </font>
    </ndxf>
  </rcc>
  <rcc rId="19973" sId="3" odxf="1" dxf="1">
    <nc r="AU360">
      <v>0</v>
    </nc>
    <odxf>
      <font>
        <sz val="10"/>
        <color auto="1"/>
      </font>
    </odxf>
    <ndxf>
      <font>
        <sz val="10"/>
        <color auto="1"/>
      </font>
    </ndxf>
  </rcc>
  <rcc rId="19974" sId="3" odxf="1" dxf="1">
    <nc r="AV360">
      <v>0</v>
    </nc>
    <odxf>
      <font>
        <sz val="10"/>
        <color auto="1"/>
      </font>
    </odxf>
    <ndxf>
      <font>
        <sz val="10"/>
        <color auto="1"/>
      </font>
    </ndxf>
  </rcc>
  <rcc rId="19975" sId="3" odxf="1" dxf="1">
    <nc r="AW360">
      <v>0</v>
    </nc>
    <odxf>
      <font>
        <sz val="10"/>
        <color auto="1"/>
      </font>
    </odxf>
    <ndxf>
      <font>
        <sz val="10"/>
        <color auto="1"/>
      </font>
    </ndxf>
  </rcc>
  <rcc rId="19976" sId="3" odxf="1" dxf="1">
    <nc r="AX360">
      <v>0</v>
    </nc>
    <odxf>
      <font>
        <sz val="10"/>
        <color auto="1"/>
      </font>
    </odxf>
    <ndxf>
      <font>
        <sz val="10"/>
        <color auto="1"/>
      </font>
    </ndxf>
  </rcc>
  <rcc rId="19977" sId="3" odxf="1" dxf="1">
    <nc r="AY360">
      <v>0</v>
    </nc>
    <odxf>
      <font>
        <sz val="10"/>
        <color auto="1"/>
      </font>
    </odxf>
    <ndxf>
      <font>
        <sz val="10"/>
        <color auto="1"/>
      </font>
    </ndxf>
  </rcc>
  <rcc rId="19978" sId="3" odxf="1" dxf="1">
    <nc r="AZ360">
      <v>0</v>
    </nc>
    <odxf>
      <font>
        <sz val="10"/>
        <color auto="1"/>
      </font>
    </odxf>
    <ndxf>
      <font>
        <sz val="10"/>
        <color auto="1"/>
      </font>
    </ndxf>
  </rcc>
  <rcc rId="19979" sId="3" odxf="1" dxf="1">
    <nc r="BA3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980" sId="3" odxf="1" dxf="1">
    <nc r="BB360">
      <v>0</v>
    </nc>
    <odxf>
      <font>
        <sz val="10"/>
        <color auto="1"/>
      </font>
    </odxf>
    <ndxf>
      <font>
        <sz val="10"/>
        <color auto="1"/>
      </font>
    </ndxf>
  </rcc>
  <rcc rId="19981" sId="3" odxf="1" dxf="1">
    <nc r="BC3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982" sId="3" odxf="1" dxf="1">
    <nc r="BD360">
      <v>0</v>
    </nc>
    <odxf>
      <font>
        <sz val="10"/>
        <color auto="1"/>
      </font>
    </odxf>
    <ndxf>
      <font>
        <sz val="10"/>
        <color auto="1"/>
      </font>
    </ndxf>
  </rcc>
  <rcc rId="19983" sId="3" odxf="1" dxf="1">
    <nc r="BE36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19984" sId="3" odxf="1" dxf="1">
    <nc r="BF360">
      <v>0</v>
    </nc>
    <odxf>
      <font>
        <sz val="10"/>
        <color auto="1"/>
      </font>
    </odxf>
    <ndxf>
      <font>
        <sz val="10"/>
        <color auto="1"/>
      </font>
    </ndxf>
  </rcc>
  <rcc rId="19985" sId="3" odxf="1" dxf="1">
    <nc r="BG360">
      <v>0</v>
    </nc>
    <odxf>
      <font>
        <sz val="10"/>
        <color auto="1"/>
      </font>
    </odxf>
    <ndxf>
      <font>
        <sz val="10"/>
        <color auto="1"/>
      </font>
    </ndxf>
  </rcc>
  <rcc rId="19986" sId="3" odxf="1" dxf="1">
    <nc r="BH360">
      <v>0</v>
    </nc>
    <odxf>
      <font>
        <sz val="10"/>
        <color auto="1"/>
      </font>
    </odxf>
    <ndxf>
      <font>
        <sz val="10"/>
        <color auto="1"/>
      </font>
    </ndxf>
  </rcc>
  <rfmt sheetId="3" sqref="A360:XFD360" start="0" length="0">
    <dxf>
      <alignment vertical="center" wrapText="1"/>
    </dxf>
  </rfmt>
  <rfmt sheetId="3" sqref="A361" start="0" length="0">
    <dxf>
      <font>
        <sz val="10"/>
        <color auto="1"/>
      </font>
    </dxf>
  </rfmt>
  <rcc rId="19987" sId="3" odxf="1" dxf="1">
    <oc r="B361" t="inlineStr">
      <is>
        <t>Ninh Thuận</t>
      </is>
    </oc>
    <nc r="B361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361" start="0" length="0">
    <dxf>
      <font>
        <sz val="10"/>
        <color auto="1"/>
      </font>
    </dxf>
  </rfmt>
  <rfmt sheetId="3" sqref="D361" start="0" length="0">
    <dxf>
      <font>
        <sz val="10"/>
        <color auto="1"/>
      </font>
    </dxf>
  </rfmt>
  <rcc rId="19988" sId="3" odxf="1" dxf="1">
    <oc r="E361" t="inlineStr">
      <is>
        <t>NMĐG SỐ 7A</t>
      </is>
    </oc>
    <nc r="E361" t="inlineStr">
      <is>
        <t>NMĐG SỐ 3 SÓC TRĂNG</t>
      </is>
    </nc>
    <odxf>
      <font>
        <sz val="10"/>
        <color auto="1"/>
      </font>
    </odxf>
    <ndxf>
      <font>
        <sz val="10"/>
        <color auto="1"/>
      </font>
    </ndxf>
  </rcc>
  <rcc rId="19989" sId="3" odxf="1" dxf="1">
    <oc r="F361" t="inlineStr">
      <is>
        <t>PP</t>
      </is>
    </oc>
    <nc r="F361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19990" sId="3" odxf="1" dxf="1">
    <nc r="G36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19991" sId="3" odxf="1" dxf="1">
    <nc r="H361">
      <v>0</v>
    </nc>
    <odxf>
      <font>
        <sz val="10"/>
        <color auto="1"/>
      </font>
    </odxf>
    <ndxf>
      <font>
        <sz val="10"/>
        <color auto="1"/>
      </font>
    </ndxf>
  </rcc>
  <rfmt sheetId="3" sqref="I361" start="0" length="0">
    <dxf>
      <font>
        <sz val="10"/>
        <color auto="1"/>
      </font>
    </dxf>
  </rfmt>
  <rcc rId="19992" sId="3" odxf="1" dxf="1">
    <nc r="J361">
      <v>0</v>
    </nc>
    <odxf>
      <font>
        <sz val="10"/>
        <color auto="1"/>
      </font>
    </odxf>
    <ndxf>
      <font>
        <sz val="10"/>
        <color auto="1"/>
      </font>
    </ndxf>
  </rcc>
  <rcc rId="19993" sId="3" odxf="1" dxf="1">
    <nc r="K361">
      <v>0</v>
    </nc>
    <odxf>
      <font>
        <sz val="10"/>
        <color auto="1"/>
      </font>
    </odxf>
    <ndxf>
      <font>
        <sz val="10"/>
        <color auto="1"/>
      </font>
    </ndxf>
  </rcc>
  <rcc rId="19994" sId="3" odxf="1" dxf="1">
    <nc r="L361">
      <v>0</v>
    </nc>
    <odxf>
      <font>
        <sz val="10"/>
        <color auto="1"/>
      </font>
    </odxf>
    <ndxf>
      <font>
        <sz val="10"/>
        <color auto="1"/>
      </font>
    </ndxf>
  </rcc>
  <rcc rId="19995" sId="3" odxf="1" dxf="1">
    <nc r="M361">
      <v>0</v>
    </nc>
    <odxf>
      <font>
        <sz val="10"/>
        <color auto="1"/>
      </font>
    </odxf>
    <ndxf>
      <font>
        <sz val="10"/>
        <color auto="1"/>
      </font>
    </ndxf>
  </rcc>
  <rcc rId="19996" sId="3" odxf="1" dxf="1">
    <nc r="N361">
      <v>0</v>
    </nc>
    <odxf>
      <font>
        <sz val="10"/>
        <color auto="1"/>
      </font>
    </odxf>
    <ndxf>
      <font>
        <sz val="10"/>
        <color auto="1"/>
      </font>
    </ndxf>
  </rcc>
  <rcc rId="19997" sId="3" odxf="1" dxf="1">
    <nc r="O361">
      <v>0</v>
    </nc>
    <odxf>
      <font>
        <sz val="10"/>
        <color auto="1"/>
      </font>
    </odxf>
    <ndxf>
      <font>
        <sz val="10"/>
        <color auto="1"/>
      </font>
    </ndxf>
  </rcc>
  <rcc rId="19998" sId="3" odxf="1" dxf="1">
    <nc r="P361">
      <v>0</v>
    </nc>
    <odxf>
      <font>
        <sz val="10"/>
        <color auto="1"/>
      </font>
    </odxf>
    <ndxf>
      <font>
        <sz val="10"/>
        <color auto="1"/>
      </font>
    </ndxf>
  </rcc>
  <rcc rId="19999" sId="3" odxf="1" dxf="1">
    <nc r="Q361">
      <v>0</v>
    </nc>
    <odxf>
      <font>
        <sz val="10"/>
        <color auto="1"/>
      </font>
    </odxf>
    <ndxf>
      <font>
        <sz val="10"/>
        <color auto="1"/>
      </font>
    </ndxf>
  </rcc>
  <rcc rId="20000" sId="3" odxf="1" dxf="1">
    <nc r="R361">
      <v>0</v>
    </nc>
    <odxf>
      <font>
        <sz val="10"/>
        <color auto="1"/>
      </font>
    </odxf>
    <ndxf>
      <font>
        <sz val="10"/>
        <color auto="1"/>
      </font>
    </ndxf>
  </rcc>
  <rcc rId="20001" sId="3" odxf="1" dxf="1">
    <nc r="S361">
      <v>0</v>
    </nc>
    <odxf>
      <font>
        <sz val="10"/>
        <color auto="1"/>
      </font>
    </odxf>
    <ndxf>
      <font>
        <sz val="10"/>
        <color auto="1"/>
      </font>
    </ndxf>
  </rcc>
  <rcc rId="20002" sId="3" odxf="1" dxf="1">
    <nc r="T361">
      <v>0</v>
    </nc>
    <odxf>
      <font>
        <sz val="10"/>
        <color auto="1"/>
      </font>
    </odxf>
    <ndxf>
      <font>
        <sz val="10"/>
        <color auto="1"/>
      </font>
    </ndxf>
  </rcc>
  <rcc rId="20003" sId="3" odxf="1" dxf="1">
    <nc r="U361">
      <v>0</v>
    </nc>
    <odxf>
      <font>
        <sz val="10"/>
        <color auto="1"/>
      </font>
    </odxf>
    <ndxf>
      <font>
        <sz val="10"/>
        <color auto="1"/>
      </font>
    </ndxf>
  </rcc>
  <rcc rId="20004" sId="3" odxf="1" dxf="1">
    <nc r="V361">
      <v>0</v>
    </nc>
    <odxf>
      <font>
        <sz val="10"/>
        <color auto="1"/>
      </font>
    </odxf>
    <ndxf>
      <font>
        <sz val="10"/>
        <color auto="1"/>
      </font>
    </ndxf>
  </rcc>
  <rcc rId="20005" sId="3" odxf="1" dxf="1">
    <nc r="W361">
      <v>0</v>
    </nc>
    <odxf>
      <font>
        <sz val="10"/>
        <color auto="1"/>
      </font>
    </odxf>
    <ndxf>
      <font>
        <sz val="10"/>
        <color auto="1"/>
      </font>
    </ndxf>
  </rcc>
  <rcc rId="20006" sId="3" odxf="1" dxf="1">
    <nc r="X361">
      <v>0</v>
    </nc>
    <odxf>
      <font>
        <sz val="10"/>
        <color auto="1"/>
      </font>
    </odxf>
    <ndxf>
      <font>
        <sz val="10"/>
        <color auto="1"/>
      </font>
    </ndxf>
  </rcc>
  <rcc rId="20007" sId="3" odxf="1" dxf="1">
    <nc r="Y361">
      <v>0</v>
    </nc>
    <odxf>
      <font>
        <sz val="10"/>
        <color auto="1"/>
      </font>
    </odxf>
    <ndxf>
      <font>
        <sz val="10"/>
        <color auto="1"/>
      </font>
    </ndxf>
  </rcc>
  <rcc rId="20008" sId="3" odxf="1" dxf="1">
    <nc r="Z361">
      <v>0</v>
    </nc>
    <odxf>
      <font>
        <sz val="10"/>
        <color auto="1"/>
      </font>
    </odxf>
    <ndxf>
      <font>
        <sz val="10"/>
        <color auto="1"/>
      </font>
    </ndxf>
  </rcc>
  <rcc rId="20009" sId="3" odxf="1" dxf="1">
    <nc r="AA361">
      <v>0</v>
    </nc>
    <odxf>
      <font>
        <sz val="10"/>
        <color auto="1"/>
      </font>
    </odxf>
    <ndxf>
      <font>
        <sz val="10"/>
        <color auto="1"/>
      </font>
    </ndxf>
  </rcc>
  <rcc rId="20010" sId="3" odxf="1" dxf="1">
    <nc r="AB361">
      <v>0</v>
    </nc>
    <odxf>
      <font>
        <sz val="10"/>
        <color auto="1"/>
      </font>
    </odxf>
    <ndxf>
      <font>
        <sz val="10"/>
        <color auto="1"/>
      </font>
    </ndxf>
  </rcc>
  <rcc rId="20011" sId="3" odxf="1" dxf="1">
    <nc r="AC361">
      <v>0</v>
    </nc>
    <odxf>
      <font>
        <sz val="10"/>
        <color auto="1"/>
      </font>
    </odxf>
    <ndxf>
      <font>
        <sz val="10"/>
        <color auto="1"/>
      </font>
    </ndxf>
  </rcc>
  <rcc rId="20012" sId="3" odxf="1" dxf="1">
    <nc r="AD361">
      <v>0</v>
    </nc>
    <odxf>
      <font>
        <sz val="10"/>
        <color auto="1"/>
      </font>
    </odxf>
    <ndxf>
      <font>
        <sz val="10"/>
        <color auto="1"/>
      </font>
    </ndxf>
  </rcc>
  <rcc rId="20013" sId="3" odxf="1" dxf="1">
    <nc r="AE361">
      <v>0</v>
    </nc>
    <odxf>
      <font>
        <sz val="10"/>
        <color auto="1"/>
      </font>
    </odxf>
    <ndxf>
      <font>
        <sz val="10"/>
        <color auto="1"/>
      </font>
    </ndxf>
  </rcc>
  <rcc rId="20014" sId="3" odxf="1" dxf="1">
    <nc r="AF361">
      <v>0</v>
    </nc>
    <odxf>
      <font>
        <sz val="10"/>
        <color auto="1"/>
      </font>
    </odxf>
    <ndxf>
      <font>
        <sz val="10"/>
        <color auto="1"/>
      </font>
    </ndxf>
  </rcc>
  <rcc rId="20015" sId="3" odxf="1" dxf="1">
    <nc r="AG361">
      <v>0</v>
    </nc>
    <odxf>
      <font>
        <sz val="10"/>
        <color auto="1"/>
      </font>
    </odxf>
    <ndxf>
      <font>
        <sz val="10"/>
        <color auto="1"/>
      </font>
    </ndxf>
  </rcc>
  <rcc rId="20016" sId="3" odxf="1" dxf="1">
    <nc r="AH361">
      <v>0</v>
    </nc>
    <odxf>
      <font>
        <sz val="10"/>
        <color auto="1"/>
      </font>
    </odxf>
    <ndxf>
      <font>
        <sz val="10"/>
        <color auto="1"/>
      </font>
    </ndxf>
  </rcc>
  <rcc rId="20017" sId="3" odxf="1" dxf="1">
    <nc r="AI361">
      <v>0</v>
    </nc>
    <odxf>
      <font>
        <sz val="10"/>
        <color auto="1"/>
      </font>
    </odxf>
    <ndxf>
      <font>
        <sz val="10"/>
        <color auto="1"/>
      </font>
    </ndxf>
  </rcc>
  <rcc rId="20018" sId="3" odxf="1" dxf="1">
    <nc r="AJ361">
      <v>0</v>
    </nc>
    <odxf>
      <font>
        <sz val="10"/>
        <color auto="1"/>
      </font>
    </odxf>
    <ndxf>
      <font>
        <sz val="10"/>
        <color auto="1"/>
      </font>
    </ndxf>
  </rcc>
  <rcc rId="20019" sId="3" odxf="1" dxf="1">
    <nc r="AK361">
      <v>0</v>
    </nc>
    <odxf>
      <font>
        <sz val="10"/>
        <color auto="1"/>
      </font>
    </odxf>
    <ndxf>
      <font>
        <sz val="10"/>
        <color auto="1"/>
      </font>
    </ndxf>
  </rcc>
  <rcc rId="20020" sId="3" odxf="1" dxf="1">
    <nc r="AL361">
      <v>0</v>
    </nc>
    <odxf>
      <font>
        <sz val="10"/>
        <color auto="1"/>
      </font>
    </odxf>
    <ndxf>
      <font>
        <sz val="10"/>
        <color auto="1"/>
      </font>
    </ndxf>
  </rcc>
  <rcc rId="20021" sId="3" odxf="1" dxf="1">
    <nc r="AM361">
      <v>0</v>
    </nc>
    <odxf>
      <font>
        <sz val="10"/>
        <color auto="1"/>
      </font>
    </odxf>
    <ndxf>
      <font>
        <sz val="10"/>
        <color auto="1"/>
      </font>
    </ndxf>
  </rcc>
  <rcc rId="20022" sId="3" odxf="1" dxf="1">
    <nc r="AN361">
      <v>0</v>
    </nc>
    <odxf>
      <font>
        <sz val="10"/>
        <color auto="1"/>
      </font>
    </odxf>
    <ndxf>
      <font>
        <sz val="10"/>
        <color auto="1"/>
      </font>
    </ndxf>
  </rcc>
  <rcc rId="20023" sId="3" odxf="1" dxf="1">
    <nc r="AO361">
      <v>0</v>
    </nc>
    <odxf>
      <font>
        <sz val="10"/>
        <color auto="1"/>
      </font>
    </odxf>
    <ndxf>
      <font>
        <sz val="10"/>
        <color auto="1"/>
      </font>
    </ndxf>
  </rcc>
  <rcc rId="20024" sId="3" odxf="1" dxf="1">
    <nc r="AP361">
      <v>0</v>
    </nc>
    <odxf>
      <font>
        <sz val="10"/>
        <color auto="1"/>
      </font>
    </odxf>
    <ndxf>
      <font>
        <sz val="10"/>
        <color auto="1"/>
      </font>
    </ndxf>
  </rcc>
  <rcc rId="20025" sId="3" odxf="1" dxf="1">
    <nc r="AQ361">
      <v>0</v>
    </nc>
    <odxf>
      <font>
        <sz val="10"/>
        <color auto="1"/>
      </font>
    </odxf>
    <ndxf>
      <font>
        <sz val="10"/>
        <color auto="1"/>
      </font>
    </ndxf>
  </rcc>
  <rcc rId="20026" sId="3" odxf="1" dxf="1">
    <nc r="AR361">
      <v>0</v>
    </nc>
    <odxf>
      <font>
        <sz val="10"/>
        <color auto="1"/>
      </font>
    </odxf>
    <ndxf>
      <font>
        <sz val="10"/>
        <color auto="1"/>
      </font>
    </ndxf>
  </rcc>
  <rcc rId="20027" sId="3" odxf="1" dxf="1">
    <nc r="AS361">
      <v>0</v>
    </nc>
    <odxf>
      <font>
        <sz val="10"/>
        <color auto="1"/>
      </font>
    </odxf>
    <ndxf>
      <font>
        <sz val="10"/>
        <color auto="1"/>
      </font>
    </ndxf>
  </rcc>
  <rcc rId="20028" sId="3" odxf="1" dxf="1">
    <nc r="AT361">
      <v>0</v>
    </nc>
    <odxf>
      <font>
        <sz val="10"/>
        <color auto="1"/>
      </font>
    </odxf>
    <ndxf>
      <font>
        <sz val="10"/>
        <color auto="1"/>
      </font>
    </ndxf>
  </rcc>
  <rcc rId="20029" sId="3" odxf="1" dxf="1">
    <nc r="AU361">
      <v>0</v>
    </nc>
    <odxf>
      <font>
        <sz val="10"/>
        <color auto="1"/>
      </font>
    </odxf>
    <ndxf>
      <font>
        <sz val="10"/>
        <color auto="1"/>
      </font>
    </ndxf>
  </rcc>
  <rcc rId="20030" sId="3" odxf="1" dxf="1">
    <nc r="AV361">
      <v>0</v>
    </nc>
    <odxf>
      <font>
        <sz val="10"/>
        <color auto="1"/>
      </font>
    </odxf>
    <ndxf>
      <font>
        <sz val="10"/>
        <color auto="1"/>
      </font>
    </ndxf>
  </rcc>
  <rcc rId="20031" sId="3" odxf="1" dxf="1">
    <nc r="AW361">
      <v>0</v>
    </nc>
    <odxf>
      <font>
        <sz val="10"/>
        <color auto="1"/>
      </font>
    </odxf>
    <ndxf>
      <font>
        <sz val="10"/>
        <color auto="1"/>
      </font>
    </ndxf>
  </rcc>
  <rcc rId="20032" sId="3" odxf="1" dxf="1">
    <nc r="AX361">
      <v>0</v>
    </nc>
    <odxf>
      <font>
        <sz val="10"/>
        <color auto="1"/>
      </font>
    </odxf>
    <ndxf>
      <font>
        <sz val="10"/>
        <color auto="1"/>
      </font>
    </ndxf>
  </rcc>
  <rcc rId="20033" sId="3" odxf="1" dxf="1">
    <nc r="AY361">
      <v>0</v>
    </nc>
    <odxf>
      <font>
        <sz val="10"/>
        <color auto="1"/>
      </font>
    </odxf>
    <ndxf>
      <font>
        <sz val="10"/>
        <color auto="1"/>
      </font>
    </ndxf>
  </rcc>
  <rcc rId="20034" sId="3" odxf="1" dxf="1">
    <nc r="AZ361">
      <v>0</v>
    </nc>
    <odxf>
      <font>
        <sz val="10"/>
        <color auto="1"/>
      </font>
    </odxf>
    <ndxf>
      <font>
        <sz val="10"/>
        <color auto="1"/>
      </font>
    </ndxf>
  </rcc>
  <rcc rId="20035" sId="3" odxf="1" dxf="1">
    <nc r="BA3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036" sId="3" odxf="1" dxf="1">
    <nc r="BB361">
      <v>0</v>
    </nc>
    <odxf>
      <font>
        <sz val="10"/>
        <color auto="1"/>
      </font>
    </odxf>
    <ndxf>
      <font>
        <sz val="10"/>
        <color auto="1"/>
      </font>
    </ndxf>
  </rcc>
  <rcc rId="20037" sId="3" odxf="1" dxf="1">
    <nc r="BC3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038" sId="3" odxf="1" dxf="1">
    <nc r="BD361">
      <v>0</v>
    </nc>
    <odxf>
      <font>
        <sz val="10"/>
        <color auto="1"/>
      </font>
    </odxf>
    <ndxf>
      <font>
        <sz val="10"/>
        <color auto="1"/>
      </font>
    </ndxf>
  </rcc>
  <rcc rId="20039" sId="3" odxf="1" dxf="1">
    <nc r="BE36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040" sId="3" odxf="1" dxf="1">
    <nc r="BF361">
      <v>0</v>
    </nc>
    <odxf>
      <font>
        <sz val="10"/>
        <color auto="1"/>
      </font>
    </odxf>
    <ndxf>
      <font>
        <sz val="10"/>
        <color auto="1"/>
      </font>
    </ndxf>
  </rcc>
  <rcc rId="20041" sId="3" odxf="1" dxf="1">
    <nc r="BG361">
      <v>0</v>
    </nc>
    <odxf>
      <font>
        <sz val="10"/>
        <color auto="1"/>
      </font>
    </odxf>
    <ndxf>
      <font>
        <sz val="10"/>
        <color auto="1"/>
      </font>
    </ndxf>
  </rcc>
  <rcc rId="20042" sId="3" odxf="1" dxf="1">
    <nc r="BH361">
      <v>0</v>
    </nc>
    <odxf>
      <font>
        <sz val="10"/>
        <color auto="1"/>
      </font>
    </odxf>
    <ndxf>
      <font>
        <sz val="10"/>
        <color auto="1"/>
      </font>
    </ndxf>
  </rcc>
  <rfmt sheetId="3" sqref="A361:XFD361" start="0" length="0">
    <dxf>
      <alignment vertical="center" wrapText="1"/>
    </dxf>
  </rfmt>
  <rfmt sheetId="3" sqref="A362" start="0" length="0">
    <dxf>
      <font>
        <sz val="10"/>
        <color auto="1"/>
      </font>
    </dxf>
  </rfmt>
  <rcc rId="20043" sId="3" odxf="1" dxf="1">
    <oc r="B362" t="inlineStr">
      <is>
        <t>Bình Thuận</t>
      </is>
    </oc>
    <nc r="B362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62" start="0" length="0">
    <dxf>
      <font>
        <sz val="10"/>
        <color auto="1"/>
      </font>
    </dxf>
  </rfmt>
  <rfmt sheetId="3" sqref="D362" start="0" length="0">
    <dxf>
      <font>
        <sz val="10"/>
        <color auto="1"/>
      </font>
    </dxf>
  </rfmt>
  <rcc rId="20044" sId="3" odxf="1" dxf="1">
    <oc r="E362" t="inlineStr">
      <is>
        <t>NMĐG THUẬN NHIÊN PHONG</t>
      </is>
    </oc>
    <nc r="E362" t="inlineStr">
      <is>
        <t>NMĐG SỐ 7A</t>
      </is>
    </nc>
    <odxf>
      <font>
        <sz val="10"/>
        <color auto="1"/>
      </font>
    </odxf>
    <ndxf>
      <font>
        <sz val="10"/>
        <color auto="1"/>
      </font>
    </ndxf>
  </rcc>
  <rfmt sheetId="3" sqref="F362" start="0" length="0">
    <dxf>
      <font>
        <sz val="10"/>
        <color auto="1"/>
      </font>
    </dxf>
  </rfmt>
  <rcc rId="20045" sId="3" odxf="1" dxf="1">
    <nc r="G36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046" sId="3" odxf="1" dxf="1">
    <nc r="H362">
      <v>231.3</v>
    </nc>
    <odxf>
      <font>
        <sz val="10"/>
        <color auto="1"/>
      </font>
    </odxf>
    <ndxf>
      <font>
        <sz val="10"/>
        <color auto="1"/>
      </font>
    </ndxf>
  </rcc>
  <rfmt sheetId="3" sqref="I362" start="0" length="0">
    <dxf>
      <font>
        <sz val="10"/>
        <color auto="1"/>
      </font>
    </dxf>
  </rfmt>
  <rcc rId="20047" sId="3" odxf="1" dxf="1">
    <nc r="J362">
      <v>0</v>
    </nc>
    <odxf>
      <font>
        <sz val="10"/>
        <color auto="1"/>
      </font>
    </odxf>
    <ndxf>
      <font>
        <sz val="10"/>
        <color auto="1"/>
      </font>
    </ndxf>
  </rcc>
  <rcc rId="20048" sId="3" odxf="1" dxf="1">
    <nc r="K362">
      <v>0</v>
    </nc>
    <odxf>
      <font>
        <sz val="10"/>
        <color auto="1"/>
      </font>
    </odxf>
    <ndxf>
      <font>
        <sz val="10"/>
        <color auto="1"/>
      </font>
    </ndxf>
  </rcc>
  <rcc rId="20049" sId="3" odxf="1" dxf="1">
    <nc r="L362">
      <v>0</v>
    </nc>
    <odxf>
      <font>
        <sz val="10"/>
        <color auto="1"/>
      </font>
    </odxf>
    <ndxf>
      <font>
        <sz val="10"/>
        <color auto="1"/>
      </font>
    </ndxf>
  </rcc>
  <rcc rId="20050" sId="3" odxf="1" dxf="1">
    <nc r="M362">
      <v>0</v>
    </nc>
    <odxf>
      <font>
        <sz val="10"/>
        <color auto="1"/>
      </font>
    </odxf>
    <ndxf>
      <font>
        <sz val="10"/>
        <color auto="1"/>
      </font>
    </ndxf>
  </rcc>
  <rcc rId="20051" sId="3" odxf="1" dxf="1">
    <nc r="N362">
      <v>0</v>
    </nc>
    <odxf>
      <font>
        <sz val="10"/>
        <color auto="1"/>
      </font>
    </odxf>
    <ndxf>
      <font>
        <sz val="10"/>
        <color auto="1"/>
      </font>
    </ndxf>
  </rcc>
  <rcc rId="20052" sId="3" odxf="1" dxf="1">
    <nc r="O362">
      <v>0</v>
    </nc>
    <odxf>
      <font>
        <sz val="10"/>
        <color auto="1"/>
      </font>
    </odxf>
    <ndxf>
      <font>
        <sz val="10"/>
        <color auto="1"/>
      </font>
    </ndxf>
  </rcc>
  <rcc rId="20053" sId="3" odxf="1" dxf="1">
    <nc r="P362">
      <v>0</v>
    </nc>
    <odxf>
      <font>
        <sz val="10"/>
        <color auto="1"/>
      </font>
    </odxf>
    <ndxf>
      <font>
        <sz val="10"/>
        <color auto="1"/>
      </font>
    </ndxf>
  </rcc>
  <rcc rId="20054" sId="3" odxf="1" dxf="1">
    <nc r="Q362">
      <v>0</v>
    </nc>
    <odxf>
      <font>
        <sz val="10"/>
        <color auto="1"/>
      </font>
    </odxf>
    <ndxf>
      <font>
        <sz val="10"/>
        <color auto="1"/>
      </font>
    </ndxf>
  </rcc>
  <rcc rId="20055" sId="3" odxf="1" dxf="1">
    <nc r="R362">
      <v>0</v>
    </nc>
    <odxf>
      <font>
        <sz val="10"/>
        <color auto="1"/>
      </font>
    </odxf>
    <ndxf>
      <font>
        <sz val="10"/>
        <color auto="1"/>
      </font>
    </ndxf>
  </rcc>
  <rcc rId="20056" sId="3" odxf="1" dxf="1">
    <nc r="S362">
      <v>0</v>
    </nc>
    <odxf>
      <font>
        <sz val="10"/>
        <color auto="1"/>
      </font>
    </odxf>
    <ndxf>
      <font>
        <sz val="10"/>
        <color auto="1"/>
      </font>
    </ndxf>
  </rcc>
  <rcc rId="20057" sId="3" odxf="1" dxf="1">
    <nc r="T362">
      <v>0</v>
    </nc>
    <odxf>
      <font>
        <sz val="10"/>
        <color auto="1"/>
      </font>
    </odxf>
    <ndxf>
      <font>
        <sz val="10"/>
        <color auto="1"/>
      </font>
    </ndxf>
  </rcc>
  <rcc rId="20058" sId="3" odxf="1" dxf="1">
    <nc r="U362">
      <v>0</v>
    </nc>
    <odxf>
      <font>
        <sz val="10"/>
        <color auto="1"/>
      </font>
    </odxf>
    <ndxf>
      <font>
        <sz val="10"/>
        <color auto="1"/>
      </font>
    </ndxf>
  </rcc>
  <rcc rId="20059" sId="3" odxf="1" dxf="1">
    <nc r="V362">
      <v>0</v>
    </nc>
    <odxf>
      <font>
        <sz val="10"/>
        <color auto="1"/>
      </font>
    </odxf>
    <ndxf>
      <font>
        <sz val="10"/>
        <color auto="1"/>
      </font>
    </ndxf>
  </rcc>
  <rcc rId="20060" sId="3" odxf="1" dxf="1">
    <nc r="W362">
      <v>0</v>
    </nc>
    <odxf>
      <font>
        <sz val="10"/>
        <color auto="1"/>
      </font>
    </odxf>
    <ndxf>
      <font>
        <sz val="10"/>
        <color auto="1"/>
      </font>
    </ndxf>
  </rcc>
  <rcc rId="20061" sId="3" odxf="1" dxf="1">
    <nc r="X362">
      <v>0</v>
    </nc>
    <odxf>
      <font>
        <sz val="10"/>
        <color auto="1"/>
      </font>
    </odxf>
    <ndxf>
      <font>
        <sz val="10"/>
        <color auto="1"/>
      </font>
    </ndxf>
  </rcc>
  <rcc rId="20062" sId="3" odxf="1" dxf="1">
    <nc r="Y362">
      <v>0</v>
    </nc>
    <odxf>
      <font>
        <sz val="10"/>
        <color auto="1"/>
      </font>
    </odxf>
    <ndxf>
      <font>
        <sz val="10"/>
        <color auto="1"/>
      </font>
    </ndxf>
  </rcc>
  <rcc rId="20063" sId="3" odxf="1" dxf="1">
    <nc r="Z362">
      <v>0</v>
    </nc>
    <odxf>
      <font>
        <sz val="10"/>
        <color auto="1"/>
      </font>
    </odxf>
    <ndxf>
      <font>
        <sz val="10"/>
        <color auto="1"/>
      </font>
    </ndxf>
  </rcc>
  <rcc rId="20064" sId="3" odxf="1" dxf="1">
    <nc r="AA362">
      <v>0</v>
    </nc>
    <odxf>
      <font>
        <sz val="10"/>
        <color auto="1"/>
      </font>
    </odxf>
    <ndxf>
      <font>
        <sz val="10"/>
        <color auto="1"/>
      </font>
    </ndxf>
  </rcc>
  <rcc rId="20065" sId="3" odxf="1" dxf="1">
    <nc r="AB362">
      <v>0</v>
    </nc>
    <odxf>
      <font>
        <sz val="10"/>
        <color auto="1"/>
      </font>
    </odxf>
    <ndxf>
      <font>
        <sz val="10"/>
        <color auto="1"/>
      </font>
    </ndxf>
  </rcc>
  <rcc rId="20066" sId="3" odxf="1" dxf="1">
    <nc r="AC362">
      <v>0</v>
    </nc>
    <odxf>
      <font>
        <sz val="10"/>
        <color auto="1"/>
      </font>
    </odxf>
    <ndxf>
      <font>
        <sz val="10"/>
        <color auto="1"/>
      </font>
    </ndxf>
  </rcc>
  <rcc rId="20067" sId="3" odxf="1" dxf="1">
    <nc r="AD362">
      <v>0</v>
    </nc>
    <odxf>
      <font>
        <sz val="10"/>
        <color auto="1"/>
      </font>
    </odxf>
    <ndxf>
      <font>
        <sz val="10"/>
        <color auto="1"/>
      </font>
    </ndxf>
  </rcc>
  <rcc rId="20068" sId="3" odxf="1" dxf="1">
    <nc r="AE362">
      <v>0</v>
    </nc>
    <odxf>
      <font>
        <sz val="10"/>
        <color auto="1"/>
      </font>
    </odxf>
    <ndxf>
      <font>
        <sz val="10"/>
        <color auto="1"/>
      </font>
    </ndxf>
  </rcc>
  <rcc rId="20069" sId="3" odxf="1" dxf="1">
    <nc r="AF362">
      <v>0</v>
    </nc>
    <odxf>
      <font>
        <sz val="10"/>
        <color auto="1"/>
      </font>
    </odxf>
    <ndxf>
      <font>
        <sz val="10"/>
        <color auto="1"/>
      </font>
    </ndxf>
  </rcc>
  <rcc rId="20070" sId="3" odxf="1" dxf="1">
    <nc r="AG362">
      <v>0</v>
    </nc>
    <odxf>
      <font>
        <sz val="10"/>
        <color auto="1"/>
      </font>
    </odxf>
    <ndxf>
      <font>
        <sz val="10"/>
        <color auto="1"/>
      </font>
    </ndxf>
  </rcc>
  <rcc rId="20071" sId="3" odxf="1" dxf="1">
    <nc r="AH362">
      <v>1.1000000000000001</v>
    </nc>
    <odxf>
      <font>
        <sz val="10"/>
        <color auto="1"/>
      </font>
    </odxf>
    <ndxf>
      <font>
        <sz val="10"/>
        <color auto="1"/>
      </font>
    </ndxf>
  </rcc>
  <rcc rId="20072" sId="3" odxf="1" dxf="1">
    <nc r="AI362">
      <v>1.3</v>
    </nc>
    <odxf>
      <font>
        <sz val="10"/>
        <color auto="1"/>
      </font>
    </odxf>
    <ndxf>
      <font>
        <sz val="10"/>
        <color auto="1"/>
      </font>
    </ndxf>
  </rcc>
  <rcc rId="20073" sId="3" odxf="1" dxf="1">
    <nc r="AJ362">
      <v>5.8</v>
    </nc>
    <odxf>
      <font>
        <sz val="10"/>
        <color auto="1"/>
      </font>
    </odxf>
    <ndxf>
      <font>
        <sz val="10"/>
        <color auto="1"/>
      </font>
    </ndxf>
  </rcc>
  <rcc rId="20074" sId="3" odxf="1" dxf="1">
    <nc r="AK362">
      <v>0</v>
    </nc>
    <odxf>
      <font>
        <sz val="10"/>
        <color auto="1"/>
      </font>
    </odxf>
    <ndxf>
      <font>
        <sz val="10"/>
        <color auto="1"/>
      </font>
    </ndxf>
  </rcc>
  <rcc rId="20075" sId="3" odxf="1" dxf="1">
    <nc r="AL362">
      <v>27.7</v>
    </nc>
    <odxf>
      <font>
        <sz val="10"/>
        <color auto="1"/>
      </font>
    </odxf>
    <ndxf>
      <font>
        <sz val="10"/>
        <color auto="1"/>
      </font>
    </ndxf>
  </rcc>
  <rcc rId="20076" sId="3" odxf="1" dxf="1">
    <nc r="AM362">
      <v>18.899999999999999</v>
    </nc>
    <odxf>
      <font>
        <sz val="10"/>
        <color auto="1"/>
      </font>
    </odxf>
    <ndxf>
      <font>
        <sz val="10"/>
        <color auto="1"/>
      </font>
    </ndxf>
  </rcc>
  <rcc rId="20077" sId="3" odxf="1" dxf="1">
    <nc r="AN362">
      <v>18.600000000000001</v>
    </nc>
    <odxf>
      <font>
        <sz val="10"/>
        <color auto="1"/>
      </font>
    </odxf>
    <ndxf>
      <font>
        <sz val="10"/>
        <color auto="1"/>
      </font>
    </ndxf>
  </rcc>
  <rcc rId="20078" sId="3" odxf="1" dxf="1">
    <nc r="AO362">
      <v>21.3</v>
    </nc>
    <odxf>
      <font>
        <sz val="10"/>
        <color auto="1"/>
      </font>
    </odxf>
    <ndxf>
      <font>
        <sz val="10"/>
        <color auto="1"/>
      </font>
    </ndxf>
  </rcc>
  <rcc rId="20079" sId="3" odxf="1" dxf="1">
    <nc r="AP362">
      <v>30.5</v>
    </nc>
    <odxf>
      <font>
        <sz val="10"/>
        <color auto="1"/>
      </font>
    </odxf>
    <ndxf>
      <font>
        <sz val="10"/>
        <color auto="1"/>
      </font>
    </ndxf>
  </rcc>
  <rcc rId="20080" sId="3" odxf="1" dxf="1">
    <nc r="AQ362">
      <v>30.1</v>
    </nc>
    <odxf>
      <font>
        <sz val="10"/>
        <color auto="1"/>
      </font>
    </odxf>
    <ndxf>
      <font>
        <sz val="10"/>
        <color auto="1"/>
      </font>
    </ndxf>
  </rcc>
  <rcc rId="20081" sId="3" odxf="1" dxf="1">
    <nc r="AR362">
      <v>39.6</v>
    </nc>
    <odxf>
      <font>
        <sz val="10"/>
        <color auto="1"/>
      </font>
    </odxf>
    <ndxf>
      <font>
        <sz val="10"/>
        <color auto="1"/>
      </font>
    </ndxf>
  </rcc>
  <rcc rId="20082" sId="3" odxf="1" dxf="1">
    <nc r="AS362">
      <v>28.9</v>
    </nc>
    <odxf>
      <font>
        <sz val="10"/>
        <color auto="1"/>
      </font>
    </odxf>
    <ndxf>
      <font>
        <sz val="10"/>
        <color auto="1"/>
      </font>
    </ndxf>
  </rcc>
  <rcc rId="20083" sId="3" odxf="1" dxf="1">
    <nc r="AT362">
      <v>33.799999999999997</v>
    </nc>
    <odxf>
      <font>
        <sz val="10"/>
        <color auto="1"/>
      </font>
    </odxf>
    <ndxf>
      <font>
        <sz val="10"/>
        <color auto="1"/>
      </font>
    </ndxf>
  </rcc>
  <rcc rId="20084" sId="3" odxf="1" dxf="1">
    <nc r="AU362">
      <v>23</v>
    </nc>
    <odxf>
      <font>
        <sz val="10"/>
        <color auto="1"/>
      </font>
    </odxf>
    <ndxf>
      <font>
        <sz val="10"/>
        <color auto="1"/>
      </font>
    </ndxf>
  </rcc>
  <rcc rId="20085" sId="3" odxf="1" dxf="1">
    <nc r="AV362">
      <v>14.1</v>
    </nc>
    <odxf>
      <font>
        <sz val="10"/>
        <color auto="1"/>
      </font>
    </odxf>
    <ndxf>
      <font>
        <sz val="10"/>
        <color auto="1"/>
      </font>
    </ndxf>
  </rcc>
  <rcc rId="20086" sId="3" odxf="1" dxf="1">
    <nc r="AW362">
      <v>15.6</v>
    </nc>
    <odxf>
      <font>
        <sz val="10"/>
        <color auto="1"/>
      </font>
    </odxf>
    <ndxf>
      <font>
        <sz val="10"/>
        <color auto="1"/>
      </font>
    </ndxf>
  </rcc>
  <rcc rId="20087" sId="3" odxf="1" dxf="1">
    <nc r="AX362">
      <v>7.3</v>
    </nc>
    <odxf>
      <font>
        <sz val="10"/>
        <color auto="1"/>
      </font>
    </odxf>
    <ndxf>
      <font>
        <sz val="10"/>
        <color auto="1"/>
      </font>
    </ndxf>
  </rcc>
  <rcc rId="20088" sId="3" odxf="1" dxf="1">
    <nc r="AY362">
      <v>9.1</v>
    </nc>
    <odxf>
      <font>
        <sz val="10"/>
        <color auto="1"/>
      </font>
    </odxf>
    <ndxf>
      <font>
        <sz val="10"/>
        <color auto="1"/>
      </font>
    </ndxf>
  </rcc>
  <rcc rId="20089" sId="3" odxf="1" dxf="1">
    <nc r="AZ362">
      <v>14.9</v>
    </nc>
    <odxf>
      <font>
        <sz val="10"/>
        <color auto="1"/>
      </font>
    </odxf>
    <ndxf>
      <font>
        <sz val="10"/>
        <color auto="1"/>
      </font>
    </ndxf>
  </rcc>
  <rcc rId="20090" sId="3" odxf="1" dxf="1">
    <nc r="BA3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091" sId="3" odxf="1" dxf="1">
    <nc r="BB362">
      <v>8.6999999999999993</v>
    </nc>
    <odxf>
      <font>
        <sz val="10"/>
        <color auto="1"/>
      </font>
    </odxf>
    <ndxf>
      <font>
        <sz val="10"/>
        <color auto="1"/>
      </font>
    </ndxf>
  </rcc>
  <rcc rId="20092" sId="3" odxf="1" dxf="1">
    <nc r="BC3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093" sId="3" odxf="1" dxf="1">
    <nc r="BD362">
      <v>22.7</v>
    </nc>
    <odxf>
      <font>
        <sz val="10"/>
        <color auto="1"/>
      </font>
    </odxf>
    <ndxf>
      <font>
        <sz val="10"/>
        <color auto="1"/>
      </font>
    </ndxf>
  </rcc>
  <rcc rId="20094" sId="3" odxf="1" dxf="1">
    <nc r="BE36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095" sId="3" odxf="1" dxf="1">
    <nc r="BF362">
      <v>9.6</v>
    </nc>
    <odxf>
      <font>
        <sz val="10"/>
        <color auto="1"/>
      </font>
    </odxf>
    <ndxf>
      <font>
        <sz val="10"/>
        <color auto="1"/>
      </font>
    </ndxf>
  </rcc>
  <rcc rId="20096" sId="3" odxf="1" dxf="1">
    <nc r="BG362">
      <v>44.9</v>
    </nc>
    <odxf>
      <font>
        <sz val="10"/>
        <color auto="1"/>
      </font>
    </odxf>
    <ndxf>
      <font>
        <sz val="10"/>
        <color auto="1"/>
      </font>
    </ndxf>
  </rcc>
  <rcc rId="20097" sId="3" odxf="1" dxf="1">
    <nc r="BH362">
      <v>0</v>
    </nc>
    <odxf>
      <font>
        <sz val="10"/>
        <color auto="1"/>
      </font>
    </odxf>
    <ndxf>
      <font>
        <sz val="10"/>
        <color auto="1"/>
      </font>
    </ndxf>
  </rcc>
  <rfmt sheetId="3" sqref="A362:XFD362" start="0" length="0">
    <dxf>
      <alignment vertical="center" wrapText="1"/>
    </dxf>
  </rfmt>
  <rfmt sheetId="3" sqref="A363" start="0" length="0">
    <dxf>
      <font>
        <sz val="10"/>
        <color auto="1"/>
      </font>
    </dxf>
  </rfmt>
  <rcc rId="20098" sId="3" odxf="1" dxf="1">
    <oc r="B363" t="inlineStr">
      <is>
        <t>Bình Thuận</t>
      </is>
    </oc>
    <nc r="B363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63" start="0" length="0">
    <dxf>
      <font>
        <sz val="10"/>
        <color auto="1"/>
      </font>
    </dxf>
  </rfmt>
  <rfmt sheetId="3" sqref="D363" start="0" length="0">
    <dxf>
      <font>
        <sz val="10"/>
        <color auto="1"/>
      </font>
    </dxf>
  </rfmt>
  <rcc rId="20099" sId="3" odxf="1" dxf="1">
    <oc r="E363" t="inlineStr">
      <is>
        <t>NMĐG THUẬN NHIÊN PHONG</t>
      </is>
    </oc>
    <nc r="E363" t="inlineStr">
      <is>
        <t>NMĐG SỐ 7A</t>
      </is>
    </nc>
    <odxf>
      <font>
        <sz val="10"/>
        <color auto="1"/>
      </font>
    </odxf>
    <ndxf>
      <font>
        <sz val="10"/>
        <color auto="1"/>
      </font>
    </ndxf>
  </rcc>
  <rfmt sheetId="3" sqref="F363" start="0" length="0">
    <dxf>
      <font>
        <sz val="10"/>
        <color auto="1"/>
      </font>
    </dxf>
  </rfmt>
  <rcc rId="20100" sId="3" odxf="1" dxf="1">
    <nc r="G36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101" sId="3" odxf="1" dxf="1">
    <nc r="H363">
      <v>231.3</v>
    </nc>
    <odxf>
      <font>
        <sz val="10"/>
        <color auto="1"/>
      </font>
    </odxf>
    <ndxf>
      <font>
        <sz val="10"/>
        <color auto="1"/>
      </font>
    </ndxf>
  </rcc>
  <rfmt sheetId="3" sqref="I363" start="0" length="0">
    <dxf>
      <font>
        <sz val="10"/>
        <color auto="1"/>
      </font>
    </dxf>
  </rfmt>
  <rcc rId="20102" sId="3" odxf="1" dxf="1">
    <nc r="J363">
      <v>0</v>
    </nc>
    <odxf>
      <font>
        <sz val="10"/>
        <color auto="1"/>
      </font>
    </odxf>
    <ndxf>
      <font>
        <sz val="10"/>
        <color auto="1"/>
      </font>
    </ndxf>
  </rcc>
  <rcc rId="20103" sId="3" odxf="1" dxf="1">
    <nc r="K363">
      <v>0</v>
    </nc>
    <odxf>
      <font>
        <sz val="10"/>
        <color auto="1"/>
      </font>
    </odxf>
    <ndxf>
      <font>
        <sz val="10"/>
        <color auto="1"/>
      </font>
    </ndxf>
  </rcc>
  <rcc rId="20104" sId="3" odxf="1" dxf="1">
    <nc r="L363">
      <v>0</v>
    </nc>
    <odxf>
      <font>
        <sz val="10"/>
        <color auto="1"/>
      </font>
    </odxf>
    <ndxf>
      <font>
        <sz val="10"/>
        <color auto="1"/>
      </font>
    </ndxf>
  </rcc>
  <rcc rId="20105" sId="3" odxf="1" dxf="1">
    <nc r="M363">
      <v>0</v>
    </nc>
    <odxf>
      <font>
        <sz val="10"/>
        <color auto="1"/>
      </font>
    </odxf>
    <ndxf>
      <font>
        <sz val="10"/>
        <color auto="1"/>
      </font>
    </ndxf>
  </rcc>
  <rcc rId="20106" sId="3" odxf="1" dxf="1">
    <nc r="N363">
      <v>0</v>
    </nc>
    <odxf>
      <font>
        <sz val="10"/>
        <color auto="1"/>
      </font>
    </odxf>
    <ndxf>
      <font>
        <sz val="10"/>
        <color auto="1"/>
      </font>
    </ndxf>
  </rcc>
  <rcc rId="20107" sId="3" odxf="1" dxf="1">
    <nc r="O363">
      <v>0</v>
    </nc>
    <odxf>
      <font>
        <sz val="10"/>
        <color auto="1"/>
      </font>
    </odxf>
    <ndxf>
      <font>
        <sz val="10"/>
        <color auto="1"/>
      </font>
    </ndxf>
  </rcc>
  <rcc rId="20108" sId="3" odxf="1" dxf="1">
    <nc r="P363">
      <v>0</v>
    </nc>
    <odxf>
      <font>
        <sz val="10"/>
        <color auto="1"/>
      </font>
    </odxf>
    <ndxf>
      <font>
        <sz val="10"/>
        <color auto="1"/>
      </font>
    </ndxf>
  </rcc>
  <rcc rId="20109" sId="3" odxf="1" dxf="1">
    <nc r="Q363">
      <v>0</v>
    </nc>
    <odxf>
      <font>
        <sz val="10"/>
        <color auto="1"/>
      </font>
    </odxf>
    <ndxf>
      <font>
        <sz val="10"/>
        <color auto="1"/>
      </font>
    </ndxf>
  </rcc>
  <rcc rId="20110" sId="3" odxf="1" dxf="1">
    <nc r="R363">
      <v>0</v>
    </nc>
    <odxf>
      <font>
        <sz val="10"/>
        <color auto="1"/>
      </font>
    </odxf>
    <ndxf>
      <font>
        <sz val="10"/>
        <color auto="1"/>
      </font>
    </ndxf>
  </rcc>
  <rcc rId="20111" sId="3" odxf="1" dxf="1">
    <nc r="S363">
      <v>0</v>
    </nc>
    <odxf>
      <font>
        <sz val="10"/>
        <color auto="1"/>
      </font>
    </odxf>
    <ndxf>
      <font>
        <sz val="10"/>
        <color auto="1"/>
      </font>
    </ndxf>
  </rcc>
  <rcc rId="20112" sId="3" odxf="1" dxf="1">
    <nc r="T363">
      <v>0</v>
    </nc>
    <odxf>
      <font>
        <sz val="10"/>
        <color auto="1"/>
      </font>
    </odxf>
    <ndxf>
      <font>
        <sz val="10"/>
        <color auto="1"/>
      </font>
    </ndxf>
  </rcc>
  <rcc rId="20113" sId="3" odxf="1" dxf="1">
    <nc r="U363">
      <v>0</v>
    </nc>
    <odxf>
      <font>
        <sz val="10"/>
        <color auto="1"/>
      </font>
    </odxf>
    <ndxf>
      <font>
        <sz val="10"/>
        <color auto="1"/>
      </font>
    </ndxf>
  </rcc>
  <rcc rId="20114" sId="3" odxf="1" dxf="1">
    <nc r="V363">
      <v>0</v>
    </nc>
    <odxf>
      <font>
        <sz val="10"/>
        <color auto="1"/>
      </font>
    </odxf>
    <ndxf>
      <font>
        <sz val="10"/>
        <color auto="1"/>
      </font>
    </ndxf>
  </rcc>
  <rcc rId="20115" sId="3" odxf="1" dxf="1">
    <nc r="W363">
      <v>0</v>
    </nc>
    <odxf>
      <font>
        <sz val="10"/>
        <color auto="1"/>
      </font>
    </odxf>
    <ndxf>
      <font>
        <sz val="10"/>
        <color auto="1"/>
      </font>
    </ndxf>
  </rcc>
  <rcc rId="20116" sId="3" odxf="1" dxf="1">
    <nc r="X363">
      <v>0</v>
    </nc>
    <odxf>
      <font>
        <sz val="10"/>
        <color auto="1"/>
      </font>
    </odxf>
    <ndxf>
      <font>
        <sz val="10"/>
        <color auto="1"/>
      </font>
    </ndxf>
  </rcc>
  <rcc rId="20117" sId="3" odxf="1" dxf="1">
    <nc r="Y363">
      <v>0</v>
    </nc>
    <odxf>
      <font>
        <sz val="10"/>
        <color auto="1"/>
      </font>
    </odxf>
    <ndxf>
      <font>
        <sz val="10"/>
        <color auto="1"/>
      </font>
    </ndxf>
  </rcc>
  <rcc rId="20118" sId="3" odxf="1" dxf="1">
    <nc r="Z363">
      <v>0</v>
    </nc>
    <odxf>
      <font>
        <sz val="10"/>
        <color auto="1"/>
      </font>
    </odxf>
    <ndxf>
      <font>
        <sz val="10"/>
        <color auto="1"/>
      </font>
    </ndxf>
  </rcc>
  <rcc rId="20119" sId="3" odxf="1" dxf="1">
    <nc r="AA363">
      <v>0</v>
    </nc>
    <odxf>
      <font>
        <sz val="10"/>
        <color auto="1"/>
      </font>
    </odxf>
    <ndxf>
      <font>
        <sz val="10"/>
        <color auto="1"/>
      </font>
    </ndxf>
  </rcc>
  <rcc rId="20120" sId="3" odxf="1" dxf="1">
    <nc r="AB363">
      <v>0</v>
    </nc>
    <odxf>
      <font>
        <sz val="10"/>
        <color auto="1"/>
      </font>
    </odxf>
    <ndxf>
      <font>
        <sz val="10"/>
        <color auto="1"/>
      </font>
    </ndxf>
  </rcc>
  <rcc rId="20121" sId="3" odxf="1" dxf="1">
    <nc r="AC363">
      <v>0</v>
    </nc>
    <odxf>
      <font>
        <sz val="10"/>
        <color auto="1"/>
      </font>
    </odxf>
    <ndxf>
      <font>
        <sz val="10"/>
        <color auto="1"/>
      </font>
    </ndxf>
  </rcc>
  <rcc rId="20122" sId="3" odxf="1" dxf="1">
    <nc r="AD363">
      <v>0</v>
    </nc>
    <odxf>
      <font>
        <sz val="10"/>
        <color auto="1"/>
      </font>
    </odxf>
    <ndxf>
      <font>
        <sz val="10"/>
        <color auto="1"/>
      </font>
    </ndxf>
  </rcc>
  <rcc rId="20123" sId="3" odxf="1" dxf="1">
    <nc r="AE363">
      <v>0</v>
    </nc>
    <odxf>
      <font>
        <sz val="10"/>
        <color auto="1"/>
      </font>
    </odxf>
    <ndxf>
      <font>
        <sz val="10"/>
        <color auto="1"/>
      </font>
    </ndxf>
  </rcc>
  <rcc rId="20124" sId="3" odxf="1" dxf="1">
    <nc r="AF363">
      <v>0</v>
    </nc>
    <odxf>
      <font>
        <sz val="10"/>
        <color auto="1"/>
      </font>
    </odxf>
    <ndxf>
      <font>
        <sz val="10"/>
        <color auto="1"/>
      </font>
    </ndxf>
  </rcc>
  <rcc rId="20125" sId="3" odxf="1" dxf="1">
    <nc r="AG363">
      <v>0</v>
    </nc>
    <odxf>
      <font>
        <sz val="10"/>
        <color auto="1"/>
      </font>
    </odxf>
    <ndxf>
      <font>
        <sz val="10"/>
        <color auto="1"/>
      </font>
    </ndxf>
  </rcc>
  <rcc rId="20126" sId="3" odxf="1" dxf="1">
    <nc r="AH363">
      <v>-1.8</v>
    </nc>
    <odxf>
      <font>
        <sz val="10"/>
        <color auto="1"/>
      </font>
    </odxf>
    <ndxf>
      <font>
        <sz val="10"/>
        <color auto="1"/>
      </font>
    </ndxf>
  </rcc>
  <rcc rId="20127" sId="3" odxf="1" dxf="1">
    <nc r="AI363">
      <v>-2.2000000000000002</v>
    </nc>
    <odxf>
      <font>
        <sz val="10"/>
        <color auto="1"/>
      </font>
    </odxf>
    <ndxf>
      <font>
        <sz val="10"/>
        <color auto="1"/>
      </font>
    </ndxf>
  </rcc>
  <rcc rId="20128" sId="3" odxf="1" dxf="1">
    <nc r="AJ363">
      <v>-4.5999999999999996</v>
    </nc>
    <odxf>
      <font>
        <sz val="10"/>
        <color auto="1"/>
      </font>
    </odxf>
    <ndxf>
      <font>
        <sz val="10"/>
        <color auto="1"/>
      </font>
    </ndxf>
  </rcc>
  <rcc rId="20129" sId="3" odxf="1" dxf="1">
    <nc r="AK363">
      <v>0</v>
    </nc>
    <odxf>
      <font>
        <sz val="10"/>
        <color auto="1"/>
      </font>
    </odxf>
    <ndxf>
      <font>
        <sz val="10"/>
        <color auto="1"/>
      </font>
    </ndxf>
  </rcc>
  <rcc rId="20130" sId="3" odxf="1" dxf="1">
    <nc r="AL363">
      <v>-1.4</v>
    </nc>
    <odxf>
      <font>
        <sz val="10"/>
        <color auto="1"/>
      </font>
    </odxf>
    <ndxf>
      <font>
        <sz val="10"/>
        <color auto="1"/>
      </font>
    </ndxf>
  </rcc>
  <rcc rId="20131" sId="3" odxf="1" dxf="1">
    <nc r="AM363">
      <v>1.8</v>
    </nc>
    <odxf>
      <font>
        <sz val="10"/>
        <color auto="1"/>
      </font>
    </odxf>
    <ndxf>
      <font>
        <sz val="10"/>
        <color auto="1"/>
      </font>
    </ndxf>
  </rcc>
  <rcc rId="20132" sId="3" odxf="1" dxf="1">
    <nc r="AN363">
      <v>0.4</v>
    </nc>
    <odxf>
      <font>
        <sz val="10"/>
        <color auto="1"/>
      </font>
    </odxf>
    <ndxf>
      <font>
        <sz val="10"/>
        <color auto="1"/>
      </font>
    </ndxf>
  </rcc>
  <rcc rId="20133" sId="3" odxf="1" dxf="1">
    <nc r="AO363">
      <v>4.4000000000000004</v>
    </nc>
    <odxf>
      <font>
        <sz val="10"/>
        <color auto="1"/>
      </font>
    </odxf>
    <ndxf>
      <font>
        <sz val="10"/>
        <color auto="1"/>
      </font>
    </ndxf>
  </rcc>
  <rcc rId="20134" sId="3" odxf="1" dxf="1">
    <nc r="AP363">
      <v>6</v>
    </nc>
    <odxf>
      <font>
        <sz val="10"/>
        <color auto="1"/>
      </font>
    </odxf>
    <ndxf>
      <font>
        <sz val="10"/>
        <color auto="1"/>
      </font>
    </ndxf>
  </rcc>
  <rcc rId="20135" sId="3" odxf="1" dxf="1">
    <nc r="AQ363">
      <v>8.1999999999999993</v>
    </nc>
    <odxf>
      <font>
        <sz val="10"/>
        <color auto="1"/>
      </font>
    </odxf>
    <ndxf>
      <font>
        <sz val="10"/>
        <color auto="1"/>
      </font>
    </ndxf>
  </rcc>
  <rcc rId="20136" sId="3" odxf="1" dxf="1">
    <nc r="AR363">
      <v>9.1999999999999993</v>
    </nc>
    <odxf>
      <font>
        <sz val="10"/>
        <color auto="1"/>
      </font>
    </odxf>
    <ndxf>
      <font>
        <sz val="10"/>
        <color auto="1"/>
      </font>
    </ndxf>
  </rcc>
  <rcc rId="20137" sId="3" odxf="1" dxf="1">
    <nc r="AS363">
      <v>9.5</v>
    </nc>
    <odxf>
      <font>
        <sz val="10"/>
        <color auto="1"/>
      </font>
    </odxf>
    <ndxf>
      <font>
        <sz val="10"/>
        <color auto="1"/>
      </font>
    </ndxf>
  </rcc>
  <rcc rId="20138" sId="3" odxf="1" dxf="1">
    <nc r="AT363">
      <v>9.6999999999999993</v>
    </nc>
    <odxf>
      <font>
        <sz val="10"/>
        <color auto="1"/>
      </font>
    </odxf>
    <ndxf>
      <font>
        <sz val="10"/>
        <color auto="1"/>
      </font>
    </ndxf>
  </rcc>
  <rcc rId="20139" sId="3" odxf="1" dxf="1">
    <nc r="AU363">
      <v>9.1</v>
    </nc>
    <odxf>
      <font>
        <sz val="10"/>
        <color auto="1"/>
      </font>
    </odxf>
    <ndxf>
      <font>
        <sz val="10"/>
        <color auto="1"/>
      </font>
    </ndxf>
  </rcc>
  <rcc rId="20140" sId="3" odxf="1" dxf="1">
    <nc r="AV363">
      <v>8.3000000000000007</v>
    </nc>
    <odxf>
      <font>
        <sz val="10"/>
        <color auto="1"/>
      </font>
    </odxf>
    <ndxf>
      <font>
        <sz val="10"/>
        <color auto="1"/>
      </font>
    </ndxf>
  </rcc>
  <rcc rId="20141" sId="3" odxf="1" dxf="1">
    <nc r="AW363">
      <v>8.6</v>
    </nc>
    <odxf>
      <font>
        <sz val="10"/>
        <color auto="1"/>
      </font>
    </odxf>
    <ndxf>
      <font>
        <sz val="10"/>
        <color auto="1"/>
      </font>
    </ndxf>
  </rcc>
  <rcc rId="20142" sId="3" odxf="1" dxf="1">
    <nc r="AX363">
      <v>7.1</v>
    </nc>
    <odxf>
      <font>
        <sz val="10"/>
        <color auto="1"/>
      </font>
    </odxf>
    <ndxf>
      <font>
        <sz val="10"/>
        <color auto="1"/>
      </font>
    </ndxf>
  </rcc>
  <rcc rId="20143" sId="3" odxf="1" dxf="1">
    <nc r="AY363">
      <v>7.6</v>
    </nc>
    <odxf>
      <font>
        <sz val="10"/>
        <color auto="1"/>
      </font>
    </odxf>
    <ndxf>
      <font>
        <sz val="10"/>
        <color auto="1"/>
      </font>
    </ndxf>
  </rcc>
  <rcc rId="20144" sId="3" odxf="1" dxf="1">
    <nc r="AZ363">
      <v>8.6999999999999993</v>
    </nc>
    <odxf>
      <font>
        <sz val="10"/>
        <color auto="1"/>
      </font>
    </odxf>
    <ndxf>
      <font>
        <sz val="10"/>
        <color auto="1"/>
      </font>
    </ndxf>
  </rcc>
  <rcc rId="20145" sId="3" odxf="1" dxf="1">
    <nc r="BA3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146" sId="3" odxf="1" dxf="1">
    <nc r="BB363">
      <v>7.7</v>
    </nc>
    <odxf>
      <font>
        <sz val="10"/>
        <color auto="1"/>
      </font>
    </odxf>
    <ndxf>
      <font>
        <sz val="10"/>
        <color auto="1"/>
      </font>
    </ndxf>
  </rcc>
  <rcc rId="20147" sId="3" odxf="1" dxf="1">
    <nc r="BC3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148" sId="3" odxf="1" dxf="1">
    <nc r="BD363">
      <v>9.6</v>
    </nc>
    <odxf>
      <font>
        <sz val="10"/>
        <color auto="1"/>
      </font>
    </odxf>
    <ndxf>
      <font>
        <sz val="10"/>
        <color auto="1"/>
      </font>
    </ndxf>
  </rcc>
  <rcc rId="20149" sId="3" odxf="1" dxf="1">
    <nc r="BE36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150" sId="3" odxf="1" dxf="1">
    <nc r="BF363">
      <v>9.6</v>
    </nc>
    <odxf>
      <font>
        <sz val="10"/>
        <color auto="1"/>
      </font>
    </odxf>
    <ndxf>
      <font>
        <sz val="10"/>
        <color auto="1"/>
      </font>
    </ndxf>
  </rcc>
  <rcc rId="20151" sId="3" odxf="1" dxf="1">
    <nc r="BG363">
      <v>44.9</v>
    </nc>
    <odxf>
      <font>
        <sz val="10"/>
        <color auto="1"/>
      </font>
    </odxf>
    <ndxf>
      <font>
        <sz val="10"/>
        <color auto="1"/>
      </font>
    </ndxf>
  </rcc>
  <rcc rId="20152" sId="3" odxf="1" dxf="1">
    <nc r="BH363">
      <v>0</v>
    </nc>
    <odxf>
      <font>
        <sz val="10"/>
        <color auto="1"/>
      </font>
    </odxf>
    <ndxf>
      <font>
        <sz val="10"/>
        <color auto="1"/>
      </font>
    </ndxf>
  </rcc>
  <rfmt sheetId="3" sqref="A363:XFD363" start="0" length="0">
    <dxf>
      <alignment vertical="center" wrapText="1"/>
    </dxf>
  </rfmt>
  <rfmt sheetId="3" sqref="A364" start="0" length="0">
    <dxf>
      <font>
        <sz val="10"/>
        <color auto="1"/>
      </font>
    </dxf>
  </rfmt>
  <rcc rId="20153" sId="3" odxf="1" dxf="1">
    <oc r="B364" t="inlineStr">
      <is>
        <t>Tiền Giang</t>
      </is>
    </oc>
    <nc r="B364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64" start="0" length="0">
    <dxf>
      <font>
        <sz val="10"/>
        <color auto="1"/>
      </font>
    </dxf>
  </rfmt>
  <rfmt sheetId="3" sqref="D364" start="0" length="0">
    <dxf>
      <font>
        <sz val="10"/>
        <color auto="1"/>
      </font>
    </dxf>
  </rfmt>
  <rcc rId="20154" sId="3" odxf="1" dxf="1">
    <oc r="E364" t="inlineStr">
      <is>
        <t>NMĐG TÂN PHÚ ĐÔNG 1</t>
      </is>
    </oc>
    <nc r="E364" t="inlineStr">
      <is>
        <t>NMĐG THUẬN NHIÊN PHONG</t>
      </is>
    </nc>
    <odxf>
      <font>
        <sz val="10"/>
        <color auto="1"/>
      </font>
    </odxf>
    <ndxf>
      <font>
        <sz val="10"/>
        <color auto="1"/>
      </font>
    </ndxf>
  </rcc>
  <rfmt sheetId="3" sqref="F364" start="0" length="0">
    <dxf>
      <font>
        <sz val="10"/>
        <color auto="1"/>
      </font>
    </dxf>
  </rfmt>
  <rcc rId="20155" sId="3" odxf="1" dxf="1">
    <nc r="G36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156" sId="3" odxf="1" dxf="1">
    <nc r="H364">
      <v>96.4</v>
    </nc>
    <odxf>
      <font>
        <sz val="10"/>
        <color auto="1"/>
      </font>
    </odxf>
    <ndxf>
      <font>
        <sz val="10"/>
        <color auto="1"/>
      </font>
    </ndxf>
  </rcc>
  <rfmt sheetId="3" sqref="I364" start="0" length="0">
    <dxf>
      <font>
        <sz val="10"/>
        <color auto="1"/>
      </font>
    </dxf>
  </rfmt>
  <rcc rId="20157" sId="3" odxf="1" dxf="1">
    <nc r="J364">
      <v>2.4</v>
    </nc>
    <odxf>
      <font>
        <sz val="10"/>
        <color auto="1"/>
      </font>
    </odxf>
    <ndxf>
      <font>
        <sz val="10"/>
        <color auto="1"/>
      </font>
    </ndxf>
  </rcc>
  <rcc rId="20158" sId="3" odxf="1" dxf="1">
    <nc r="K364">
      <v>2</v>
    </nc>
    <odxf>
      <font>
        <sz val="10"/>
        <color auto="1"/>
      </font>
    </odxf>
    <ndxf>
      <font>
        <sz val="10"/>
        <color auto="1"/>
      </font>
    </ndxf>
  </rcc>
  <rcc rId="20159" sId="3" odxf="1" dxf="1">
    <nc r="L364">
      <v>2.2999999999999998</v>
    </nc>
    <odxf>
      <font>
        <sz val="10"/>
        <color auto="1"/>
      </font>
    </odxf>
    <ndxf>
      <font>
        <sz val="10"/>
        <color auto="1"/>
      </font>
    </ndxf>
  </rcc>
  <rcc rId="20160" sId="3" odxf="1" dxf="1">
    <nc r="M364">
      <v>1.5</v>
    </nc>
    <odxf>
      <font>
        <sz val="10"/>
        <color auto="1"/>
      </font>
    </odxf>
    <ndxf>
      <font>
        <sz val="10"/>
        <color auto="1"/>
      </font>
    </ndxf>
  </rcc>
  <rcc rId="20161" sId="3" odxf="1" dxf="1">
    <nc r="N364">
      <v>2.2000000000000002</v>
    </nc>
    <odxf>
      <font>
        <sz val="10"/>
        <color auto="1"/>
      </font>
    </odxf>
    <ndxf>
      <font>
        <sz val="10"/>
        <color auto="1"/>
      </font>
    </ndxf>
  </rcc>
  <rcc rId="20162" sId="3" odxf="1" dxf="1">
    <nc r="O364">
      <v>2.1</v>
    </nc>
    <odxf>
      <font>
        <sz val="10"/>
        <color auto="1"/>
      </font>
    </odxf>
    <ndxf>
      <font>
        <sz val="10"/>
        <color auto="1"/>
      </font>
    </ndxf>
  </rcc>
  <rcc rId="20163" sId="3" odxf="1" dxf="1">
    <nc r="P364">
      <v>2</v>
    </nc>
    <odxf>
      <font>
        <sz val="10"/>
        <color auto="1"/>
      </font>
    </odxf>
    <ndxf>
      <font>
        <sz val="10"/>
        <color auto="1"/>
      </font>
    </ndxf>
  </rcc>
  <rcc rId="20164" sId="3" odxf="1" dxf="1">
    <nc r="Q364">
      <v>0.5</v>
    </nc>
    <odxf>
      <font>
        <sz val="10"/>
        <color auto="1"/>
      </font>
    </odxf>
    <ndxf>
      <font>
        <sz val="10"/>
        <color auto="1"/>
      </font>
    </ndxf>
  </rcc>
  <rcc rId="20165" sId="3" odxf="1" dxf="1">
    <nc r="R364">
      <v>0.3</v>
    </nc>
    <odxf>
      <font>
        <sz val="10"/>
        <color auto="1"/>
      </font>
    </odxf>
    <ndxf>
      <font>
        <sz val="10"/>
        <color auto="1"/>
      </font>
    </ndxf>
  </rcc>
  <rcc rId="20166" sId="3" odxf="1" dxf="1">
    <nc r="S364">
      <v>0.4</v>
    </nc>
    <odxf>
      <font>
        <sz val="10"/>
        <color auto="1"/>
      </font>
    </odxf>
    <ndxf>
      <font>
        <sz val="10"/>
        <color auto="1"/>
      </font>
    </ndxf>
  </rcc>
  <rcc rId="20167" sId="3" odxf="1" dxf="1">
    <nc r="T364">
      <v>0.5</v>
    </nc>
    <odxf>
      <font>
        <sz val="10"/>
        <color auto="1"/>
      </font>
    </odxf>
    <ndxf>
      <font>
        <sz val="10"/>
        <color auto="1"/>
      </font>
    </ndxf>
  </rcc>
  <rcc rId="20168" sId="3" odxf="1" dxf="1">
    <nc r="U364">
      <v>1</v>
    </nc>
    <odxf>
      <font>
        <sz val="10"/>
        <color auto="1"/>
      </font>
    </odxf>
    <ndxf>
      <font>
        <sz val="10"/>
        <color auto="1"/>
      </font>
    </ndxf>
  </rcc>
  <rcc rId="20169" sId="3" odxf="1" dxf="1">
    <nc r="V364">
      <v>0.6</v>
    </nc>
    <odxf>
      <font>
        <sz val="10"/>
        <color auto="1"/>
      </font>
    </odxf>
    <ndxf>
      <font>
        <sz val="10"/>
        <color auto="1"/>
      </font>
    </ndxf>
  </rcc>
  <rcc rId="20170" sId="3" odxf="1" dxf="1">
    <nc r="W364">
      <v>0.2</v>
    </nc>
    <odxf>
      <font>
        <sz val="10"/>
        <color auto="1"/>
      </font>
    </odxf>
    <ndxf>
      <font>
        <sz val="10"/>
        <color auto="1"/>
      </font>
    </ndxf>
  </rcc>
  <rcc rId="20171" sId="3" odxf="1" dxf="1">
    <nc r="X364">
      <v>0.1</v>
    </nc>
    <odxf>
      <font>
        <sz val="10"/>
        <color auto="1"/>
      </font>
    </odxf>
    <ndxf>
      <font>
        <sz val="10"/>
        <color auto="1"/>
      </font>
    </ndxf>
  </rcc>
  <rcc rId="20172" sId="3" odxf="1" dxf="1">
    <nc r="Y364">
      <v>0.1</v>
    </nc>
    <odxf>
      <font>
        <sz val="10"/>
        <color auto="1"/>
      </font>
    </odxf>
    <ndxf>
      <font>
        <sz val="10"/>
        <color auto="1"/>
      </font>
    </ndxf>
  </rcc>
  <rcc rId="20173" sId="3" odxf="1" dxf="1">
    <nc r="Z364">
      <v>0.1</v>
    </nc>
    <odxf>
      <font>
        <sz val="10"/>
        <color auto="1"/>
      </font>
    </odxf>
    <ndxf>
      <font>
        <sz val="10"/>
        <color auto="1"/>
      </font>
    </ndxf>
  </rcc>
  <rcc rId="20174" sId="3" odxf="1" dxf="1">
    <nc r="AA364">
      <v>0.1</v>
    </nc>
    <odxf>
      <font>
        <sz val="10"/>
        <color auto="1"/>
      </font>
    </odxf>
    <ndxf>
      <font>
        <sz val="10"/>
        <color auto="1"/>
      </font>
    </ndxf>
  </rcc>
  <rcc rId="20175" sId="3" odxf="1" dxf="1">
    <nc r="AB364">
      <v>0.2</v>
    </nc>
    <odxf>
      <font>
        <sz val="10"/>
        <color auto="1"/>
      </font>
    </odxf>
    <ndxf>
      <font>
        <sz val="10"/>
        <color auto="1"/>
      </font>
    </ndxf>
  </rcc>
  <rcc rId="20176" sId="3" odxf="1" dxf="1">
    <nc r="AC364">
      <v>0.3</v>
    </nc>
    <odxf>
      <font>
        <sz val="10"/>
        <color auto="1"/>
      </font>
    </odxf>
    <ndxf>
      <font>
        <sz val="10"/>
        <color auto="1"/>
      </font>
    </ndxf>
  </rcc>
  <rcc rId="20177" sId="3" odxf="1" dxf="1">
    <nc r="AD364">
      <v>0.5</v>
    </nc>
    <odxf>
      <font>
        <sz val="10"/>
        <color auto="1"/>
      </font>
    </odxf>
    <ndxf>
      <font>
        <sz val="10"/>
        <color auto="1"/>
      </font>
    </ndxf>
  </rcc>
  <rcc rId="20178" sId="3" odxf="1" dxf="1">
    <nc r="AE364">
      <v>0.6</v>
    </nc>
    <odxf>
      <font>
        <sz val="10"/>
        <color auto="1"/>
      </font>
    </odxf>
    <ndxf>
      <font>
        <sz val="10"/>
        <color auto="1"/>
      </font>
    </ndxf>
  </rcc>
  <rcc rId="20179" sId="3" odxf="1" dxf="1">
    <nc r="AF364">
      <v>1</v>
    </nc>
    <odxf>
      <font>
        <sz val="10"/>
        <color auto="1"/>
      </font>
    </odxf>
    <ndxf>
      <font>
        <sz val="10"/>
        <color auto="1"/>
      </font>
    </ndxf>
  </rcc>
  <rcc rId="20180" sId="3" odxf="1" dxf="1">
    <nc r="AG364">
      <v>1.6</v>
    </nc>
    <odxf>
      <font>
        <sz val="10"/>
        <color auto="1"/>
      </font>
    </odxf>
    <ndxf>
      <font>
        <sz val="10"/>
        <color auto="1"/>
      </font>
    </ndxf>
  </rcc>
  <rcc rId="20181" sId="3" odxf="1" dxf="1">
    <nc r="AH364">
      <v>1.5</v>
    </nc>
    <odxf>
      <font>
        <sz val="10"/>
        <color auto="1"/>
      </font>
    </odxf>
    <ndxf>
      <font>
        <sz val="10"/>
        <color auto="1"/>
      </font>
    </ndxf>
  </rcc>
  <rcc rId="20182" sId="3" odxf="1" dxf="1">
    <nc r="AI364">
      <v>2.2999999999999998</v>
    </nc>
    <odxf>
      <font>
        <sz val="10"/>
        <color auto="1"/>
      </font>
    </odxf>
    <ndxf>
      <font>
        <sz val="10"/>
        <color auto="1"/>
      </font>
    </ndxf>
  </rcc>
  <rcc rId="20183" sId="3" odxf="1" dxf="1">
    <nc r="AJ364">
      <v>2.5</v>
    </nc>
    <odxf>
      <font>
        <sz val="10"/>
        <color auto="1"/>
      </font>
    </odxf>
    <ndxf>
      <font>
        <sz val="10"/>
        <color auto="1"/>
      </font>
    </ndxf>
  </rcc>
  <rcc rId="20184" sId="3" odxf="1" dxf="1">
    <nc r="AK364">
      <v>3.4</v>
    </nc>
    <odxf>
      <font>
        <sz val="10"/>
        <color auto="1"/>
      </font>
    </odxf>
    <ndxf>
      <font>
        <sz val="10"/>
        <color auto="1"/>
      </font>
    </ndxf>
  </rcc>
  <rcc rId="20185" sId="3" odxf="1" dxf="1">
    <nc r="AL364">
      <v>7.7</v>
    </nc>
    <odxf>
      <font>
        <sz val="10"/>
        <color auto="1"/>
      </font>
    </odxf>
    <ndxf>
      <font>
        <sz val="10"/>
        <color auto="1"/>
      </font>
    </ndxf>
  </rcc>
  <rcc rId="20186" sId="3" odxf="1" dxf="1">
    <nc r="AM364">
      <v>6.3</v>
    </nc>
    <odxf>
      <font>
        <sz val="10"/>
        <color auto="1"/>
      </font>
    </odxf>
    <ndxf>
      <font>
        <sz val="10"/>
        <color auto="1"/>
      </font>
    </ndxf>
  </rcc>
  <rcc rId="20187" sId="3" odxf="1" dxf="1">
    <nc r="AN364">
      <v>8.1</v>
    </nc>
    <odxf>
      <font>
        <sz val="10"/>
        <color auto="1"/>
      </font>
    </odxf>
    <ndxf>
      <font>
        <sz val="10"/>
        <color auto="1"/>
      </font>
    </ndxf>
  </rcc>
  <rcc rId="20188" sId="3" odxf="1" dxf="1">
    <nc r="AO364">
      <v>10.4</v>
    </nc>
    <odxf>
      <font>
        <sz val="10"/>
        <color auto="1"/>
      </font>
    </odxf>
    <ndxf>
      <font>
        <sz val="10"/>
        <color auto="1"/>
      </font>
    </ndxf>
  </rcc>
  <rcc rId="20189" sId="3" odxf="1" dxf="1">
    <nc r="AP364">
      <v>10.199999999999999</v>
    </nc>
    <odxf>
      <font>
        <sz val="10"/>
        <color auto="1"/>
      </font>
    </odxf>
    <ndxf>
      <font>
        <sz val="10"/>
        <color auto="1"/>
      </font>
    </ndxf>
  </rcc>
  <rcc rId="20190" sId="3" odxf="1" dxf="1">
    <nc r="AQ364">
      <v>9.3000000000000007</v>
    </nc>
    <odxf>
      <font>
        <sz val="10"/>
        <color auto="1"/>
      </font>
    </odxf>
    <ndxf>
      <font>
        <sz val="10"/>
        <color auto="1"/>
      </font>
    </ndxf>
  </rcc>
  <rcc rId="20191" sId="3" odxf="1" dxf="1">
    <nc r="AR364">
      <v>10.9</v>
    </nc>
    <odxf>
      <font>
        <sz val="10"/>
        <color auto="1"/>
      </font>
    </odxf>
    <ndxf>
      <font>
        <sz val="10"/>
        <color auto="1"/>
      </font>
    </ndxf>
  </rcc>
  <rcc rId="20192" sId="3" odxf="1" dxf="1">
    <nc r="AS364">
      <v>11.2</v>
    </nc>
    <odxf>
      <font>
        <sz val="10"/>
        <color auto="1"/>
      </font>
    </odxf>
    <ndxf>
      <font>
        <sz val="10"/>
        <color auto="1"/>
      </font>
    </ndxf>
  </rcc>
  <rcc rId="20193" sId="3" odxf="1" dxf="1">
    <nc r="AT364">
      <v>9.1999999999999993</v>
    </nc>
    <odxf>
      <font>
        <sz val="10"/>
        <color auto="1"/>
      </font>
    </odxf>
    <ndxf>
      <font>
        <sz val="10"/>
        <color auto="1"/>
      </font>
    </ndxf>
  </rcc>
  <rcc rId="20194" sId="3" odxf="1" dxf="1">
    <nc r="AU364">
      <v>6.1</v>
    </nc>
    <odxf>
      <font>
        <sz val="10"/>
        <color auto="1"/>
      </font>
    </odxf>
    <ndxf>
      <font>
        <sz val="10"/>
        <color auto="1"/>
      </font>
    </ndxf>
  </rcc>
  <rcc rId="20195" sId="3" odxf="1" dxf="1">
    <nc r="AV364">
      <v>5.4</v>
    </nc>
    <odxf>
      <font>
        <sz val="10"/>
        <color auto="1"/>
      </font>
    </odxf>
    <ndxf>
      <font>
        <sz val="10"/>
        <color auto="1"/>
      </font>
    </ndxf>
  </rcc>
  <rcc rId="20196" sId="3" odxf="1" dxf="1">
    <nc r="AW364">
      <v>5.5</v>
    </nc>
    <odxf>
      <font>
        <sz val="10"/>
        <color auto="1"/>
      </font>
    </odxf>
    <ndxf>
      <font>
        <sz val="10"/>
        <color auto="1"/>
      </font>
    </ndxf>
  </rcc>
  <rcc rId="20197" sId="3" odxf="1" dxf="1">
    <nc r="AX364">
      <v>3.1</v>
    </nc>
    <odxf>
      <font>
        <sz val="10"/>
        <color auto="1"/>
      </font>
    </odxf>
    <ndxf>
      <font>
        <sz val="10"/>
        <color auto="1"/>
      </font>
    </ndxf>
  </rcc>
  <rcc rId="20198" sId="3" odxf="1" dxf="1">
    <nc r="AY364">
      <v>6.1</v>
    </nc>
    <odxf>
      <font>
        <sz val="10"/>
        <color auto="1"/>
      </font>
    </odxf>
    <ndxf>
      <font>
        <sz val="10"/>
        <color auto="1"/>
      </font>
    </ndxf>
  </rcc>
  <rcc rId="20199" sId="3" odxf="1" dxf="1">
    <nc r="AZ364">
      <v>4.5</v>
    </nc>
    <odxf>
      <font>
        <sz val="10"/>
        <color auto="1"/>
      </font>
    </odxf>
    <ndxf>
      <font>
        <sz val="10"/>
        <color auto="1"/>
      </font>
    </ndxf>
  </rcc>
  <rcc rId="20200" sId="3" odxf="1" dxf="1">
    <nc r="BA3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201" sId="3" odxf="1" dxf="1">
    <nc r="BB364">
      <v>4</v>
    </nc>
    <odxf>
      <font>
        <sz val="10"/>
        <color auto="1"/>
      </font>
    </odxf>
    <ndxf>
      <font>
        <sz val="10"/>
        <color auto="1"/>
      </font>
    </ndxf>
  </rcc>
  <rcc rId="20202" sId="3" odxf="1" dxf="1">
    <nc r="BC3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203" sId="3" odxf="1" dxf="1">
    <nc r="BD364">
      <v>4.7</v>
    </nc>
    <odxf>
      <font>
        <sz val="10"/>
        <color auto="1"/>
      </font>
    </odxf>
    <ndxf>
      <font>
        <sz val="10"/>
        <color auto="1"/>
      </font>
    </ndxf>
  </rcc>
  <rcc rId="20204" sId="3" odxf="1" dxf="1">
    <nc r="BE36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205" sId="3" odxf="1" dxf="1">
    <nc r="BF364">
      <v>4</v>
    </nc>
    <odxf>
      <font>
        <sz val="10"/>
        <color auto="1"/>
      </font>
    </odxf>
    <ndxf>
      <font>
        <sz val="10"/>
        <color auto="1"/>
      </font>
    </ndxf>
  </rcc>
  <rcc rId="20206" sId="3" odxf="1" dxf="1">
    <nc r="BG364">
      <v>13.2</v>
    </nc>
    <odxf>
      <font>
        <sz val="10"/>
        <color auto="1"/>
      </font>
    </odxf>
    <ndxf>
      <font>
        <sz val="10"/>
        <color auto="1"/>
      </font>
    </ndxf>
  </rcc>
  <rcc rId="20207" sId="3" odxf="1" dxf="1">
    <nc r="BH364">
      <v>0</v>
    </nc>
    <odxf>
      <font>
        <sz val="10"/>
        <color auto="1"/>
      </font>
    </odxf>
    <ndxf>
      <font>
        <sz val="10"/>
        <color auto="1"/>
      </font>
    </ndxf>
  </rcc>
  <rfmt sheetId="3" sqref="A364:XFD364" start="0" length="0">
    <dxf>
      <alignment vertical="center" wrapText="1"/>
    </dxf>
  </rfmt>
  <rfmt sheetId="3" sqref="A365" start="0" length="0">
    <dxf>
      <font>
        <sz val="10"/>
        <color auto="1"/>
      </font>
    </dxf>
  </rfmt>
  <rcc rId="20208" sId="3" odxf="1" dxf="1">
    <oc r="B365" t="inlineStr">
      <is>
        <t>Tiền Giang</t>
      </is>
    </oc>
    <nc r="B365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65" start="0" length="0">
    <dxf>
      <font>
        <sz val="10"/>
        <color auto="1"/>
      </font>
    </dxf>
  </rfmt>
  <rfmt sheetId="3" sqref="D365" start="0" length="0">
    <dxf>
      <font>
        <sz val="10"/>
        <color auto="1"/>
      </font>
    </dxf>
  </rfmt>
  <rcc rId="20209" sId="3" odxf="1" dxf="1">
    <oc r="E365" t="inlineStr">
      <is>
        <t>NMĐG TÂN PHÚ ĐÔNG 1</t>
      </is>
    </oc>
    <nc r="E365" t="inlineStr">
      <is>
        <t>NMĐG THUẬN NHIÊN PHONG</t>
      </is>
    </nc>
    <odxf>
      <font>
        <sz val="10"/>
        <color auto="1"/>
      </font>
    </odxf>
    <ndxf>
      <font>
        <sz val="10"/>
        <color auto="1"/>
      </font>
    </ndxf>
  </rcc>
  <rfmt sheetId="3" sqref="F365" start="0" length="0">
    <dxf>
      <font>
        <sz val="10"/>
        <color auto="1"/>
      </font>
    </dxf>
  </rfmt>
  <rcc rId="20210" sId="3" odxf="1" dxf="1">
    <nc r="G36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211" sId="3" odxf="1" dxf="1">
    <nc r="H365">
      <v>96.4</v>
    </nc>
    <odxf>
      <font>
        <sz val="10"/>
        <color auto="1"/>
      </font>
    </odxf>
    <ndxf>
      <font>
        <sz val="10"/>
        <color auto="1"/>
      </font>
    </ndxf>
  </rcc>
  <rfmt sheetId="3" sqref="I365" start="0" length="0">
    <dxf>
      <font>
        <sz val="10"/>
        <color auto="1"/>
      </font>
    </dxf>
  </rfmt>
  <rcc rId="20212" sId="3" odxf="1" dxf="1">
    <nc r="J365">
      <v>0.7</v>
    </nc>
    <odxf>
      <font>
        <sz val="10"/>
        <color auto="1"/>
      </font>
    </odxf>
    <ndxf>
      <font>
        <sz val="10"/>
        <color auto="1"/>
      </font>
    </ndxf>
  </rcc>
  <rcc rId="20213" sId="3" odxf="1" dxf="1">
    <nc r="K365">
      <v>0.4</v>
    </nc>
    <odxf>
      <font>
        <sz val="10"/>
        <color auto="1"/>
      </font>
    </odxf>
    <ndxf>
      <font>
        <sz val="10"/>
        <color auto="1"/>
      </font>
    </ndxf>
  </rcc>
  <rcc rId="20214" sId="3" odxf="1" dxf="1">
    <nc r="L365">
      <v>0.4</v>
    </nc>
    <odxf>
      <font>
        <sz val="10"/>
        <color auto="1"/>
      </font>
    </odxf>
    <ndxf>
      <font>
        <sz val="10"/>
        <color auto="1"/>
      </font>
    </ndxf>
  </rcc>
  <rcc rId="20215" sId="3" odxf="1" dxf="1">
    <nc r="M365">
      <v>0.9</v>
    </nc>
    <odxf>
      <font>
        <sz val="10"/>
        <color auto="1"/>
      </font>
    </odxf>
    <ndxf>
      <font>
        <sz val="10"/>
        <color auto="1"/>
      </font>
    </ndxf>
  </rcc>
  <rcc rId="20216" sId="3" odxf="1" dxf="1">
    <nc r="N365">
      <v>0.8</v>
    </nc>
    <odxf>
      <font>
        <sz val="10"/>
        <color auto="1"/>
      </font>
    </odxf>
    <ndxf>
      <font>
        <sz val="10"/>
        <color auto="1"/>
      </font>
    </ndxf>
  </rcc>
  <rcc rId="20217" sId="3" odxf="1" dxf="1">
    <nc r="O365">
      <v>1.2</v>
    </nc>
    <odxf>
      <font>
        <sz val="10"/>
        <color auto="1"/>
      </font>
    </odxf>
    <ndxf>
      <font>
        <sz val="10"/>
        <color auto="1"/>
      </font>
    </ndxf>
  </rcc>
  <rcc rId="20218" sId="3" odxf="1" dxf="1">
    <nc r="P365">
      <v>0.4</v>
    </nc>
    <odxf>
      <font>
        <sz val="10"/>
        <color auto="1"/>
      </font>
    </odxf>
    <ndxf>
      <font>
        <sz val="10"/>
        <color auto="1"/>
      </font>
    </ndxf>
  </rcc>
  <rcc rId="20219" sId="3" odxf="1" dxf="1">
    <nc r="Q365">
      <v>0.2</v>
    </nc>
    <odxf>
      <font>
        <sz val="10"/>
        <color auto="1"/>
      </font>
    </odxf>
    <ndxf>
      <font>
        <sz val="10"/>
        <color auto="1"/>
      </font>
    </ndxf>
  </rcc>
  <rcc rId="20220" sId="3" odxf="1" dxf="1">
    <nc r="R365">
      <v>-0.8</v>
    </nc>
    <odxf>
      <font>
        <sz val="10"/>
        <color auto="1"/>
      </font>
    </odxf>
    <ndxf>
      <font>
        <sz val="10"/>
        <color auto="1"/>
      </font>
    </ndxf>
  </rcc>
  <rcc rId="20221" sId="3" odxf="1" dxf="1">
    <nc r="S365">
      <v>-0.4</v>
    </nc>
    <odxf>
      <font>
        <sz val="10"/>
        <color auto="1"/>
      </font>
    </odxf>
    <ndxf>
      <font>
        <sz val="10"/>
        <color auto="1"/>
      </font>
    </ndxf>
  </rcc>
  <rcc rId="20222" sId="3" odxf="1" dxf="1">
    <nc r="T365">
      <v>-0.8</v>
    </nc>
    <odxf>
      <font>
        <sz val="10"/>
        <color auto="1"/>
      </font>
    </odxf>
    <ndxf>
      <font>
        <sz val="10"/>
        <color auto="1"/>
      </font>
    </ndxf>
  </rcc>
  <rcc rId="20223" sId="3" odxf="1" dxf="1">
    <nc r="U365">
      <v>0.5</v>
    </nc>
    <odxf>
      <font>
        <sz val="10"/>
        <color auto="1"/>
      </font>
    </odxf>
    <ndxf>
      <font>
        <sz val="10"/>
        <color auto="1"/>
      </font>
    </ndxf>
  </rcc>
  <rcc rId="20224" sId="3" odxf="1" dxf="1">
    <nc r="V365">
      <v>1.1000000000000001</v>
    </nc>
    <odxf>
      <font>
        <sz val="10"/>
        <color auto="1"/>
      </font>
    </odxf>
    <ndxf>
      <font>
        <sz val="10"/>
        <color auto="1"/>
      </font>
    </ndxf>
  </rcc>
  <rcc rId="20225" sId="3" odxf="1" dxf="1">
    <nc r="W365">
      <v>1.1000000000000001</v>
    </nc>
    <odxf>
      <font>
        <sz val="10"/>
        <color auto="1"/>
      </font>
    </odxf>
    <ndxf>
      <font>
        <sz val="10"/>
        <color auto="1"/>
      </font>
    </ndxf>
  </rcc>
  <rcc rId="20226" sId="3" odxf="1" dxf="1">
    <nc r="X365">
      <v>0</v>
    </nc>
    <odxf>
      <font>
        <sz val="10"/>
        <color auto="1"/>
      </font>
    </odxf>
    <ndxf>
      <font>
        <sz val="10"/>
        <color auto="1"/>
      </font>
    </ndxf>
  </rcc>
  <rcc rId="20227" sId="3" odxf="1" dxf="1">
    <nc r="Y365">
      <v>0</v>
    </nc>
    <odxf>
      <font>
        <sz val="10"/>
        <color auto="1"/>
      </font>
    </odxf>
    <ndxf>
      <font>
        <sz val="10"/>
        <color auto="1"/>
      </font>
    </ndxf>
  </rcc>
  <rcc rId="20228" sId="3" odxf="1" dxf="1">
    <nc r="Z365">
      <v>0</v>
    </nc>
    <odxf>
      <font>
        <sz val="10"/>
        <color auto="1"/>
      </font>
    </odxf>
    <ndxf>
      <font>
        <sz val="10"/>
        <color auto="1"/>
      </font>
    </ndxf>
  </rcc>
  <rcc rId="20229" sId="3" odxf="1" dxf="1">
    <nc r="AA365">
      <v>0</v>
    </nc>
    <odxf>
      <font>
        <sz val="10"/>
        <color auto="1"/>
      </font>
    </odxf>
    <ndxf>
      <font>
        <sz val="10"/>
        <color auto="1"/>
      </font>
    </ndxf>
  </rcc>
  <rcc rId="20230" sId="3" odxf="1" dxf="1">
    <nc r="AB365">
      <v>0.4</v>
    </nc>
    <odxf>
      <font>
        <sz val="10"/>
        <color auto="1"/>
      </font>
    </odxf>
    <ndxf>
      <font>
        <sz val="10"/>
        <color auto="1"/>
      </font>
    </ndxf>
  </rcc>
  <rcc rId="20231" sId="3" odxf="1" dxf="1">
    <nc r="AC365">
      <v>1</v>
    </nc>
    <odxf>
      <font>
        <sz val="10"/>
        <color auto="1"/>
      </font>
    </odxf>
    <ndxf>
      <font>
        <sz val="10"/>
        <color auto="1"/>
      </font>
    </ndxf>
  </rcc>
  <rcc rId="20232" sId="3" odxf="1" dxf="1">
    <nc r="AD365">
      <v>0.8</v>
    </nc>
    <odxf>
      <font>
        <sz val="10"/>
        <color auto="1"/>
      </font>
    </odxf>
    <ndxf>
      <font>
        <sz val="10"/>
        <color auto="1"/>
      </font>
    </ndxf>
  </rcc>
  <rcc rId="20233" sId="3" odxf="1" dxf="1">
    <nc r="AE365">
      <v>1.7</v>
    </nc>
    <odxf>
      <font>
        <sz val="10"/>
        <color auto="1"/>
      </font>
    </odxf>
    <ndxf>
      <font>
        <sz val="10"/>
        <color auto="1"/>
      </font>
    </ndxf>
  </rcc>
  <rcc rId="20234" sId="3" odxf="1" dxf="1">
    <nc r="AF365">
      <v>2.5</v>
    </nc>
    <odxf>
      <font>
        <sz val="10"/>
        <color auto="1"/>
      </font>
    </odxf>
    <ndxf>
      <font>
        <sz val="10"/>
        <color auto="1"/>
      </font>
    </ndxf>
  </rcc>
  <rcc rId="20235" sId="3" odxf="1" dxf="1">
    <nc r="AG365">
      <v>1.2</v>
    </nc>
    <odxf>
      <font>
        <sz val="10"/>
        <color auto="1"/>
      </font>
    </odxf>
    <ndxf>
      <font>
        <sz val="10"/>
        <color auto="1"/>
      </font>
    </ndxf>
  </rcc>
  <rcc rId="20236" sId="3" odxf="1" dxf="1">
    <nc r="AH365">
      <v>-1.1000000000000001</v>
    </nc>
    <odxf>
      <font>
        <sz val="10"/>
        <color auto="1"/>
      </font>
    </odxf>
    <ndxf>
      <font>
        <sz val="10"/>
        <color auto="1"/>
      </font>
    </ndxf>
  </rcc>
  <rcc rId="20237" sId="3" odxf="1" dxf="1">
    <nc r="AI365">
      <v>-1.4</v>
    </nc>
    <odxf>
      <font>
        <sz val="10"/>
        <color auto="1"/>
      </font>
    </odxf>
    <ndxf>
      <font>
        <sz val="10"/>
        <color auto="1"/>
      </font>
    </ndxf>
  </rcc>
  <rcc rId="20238" sId="3" odxf="1" dxf="1">
    <nc r="AJ365">
      <v>-0.8</v>
    </nc>
    <odxf>
      <font>
        <sz val="10"/>
        <color auto="1"/>
      </font>
    </odxf>
    <ndxf>
      <font>
        <sz val="10"/>
        <color auto="1"/>
      </font>
    </ndxf>
  </rcc>
  <rcc rId="20239" sId="3" odxf="1" dxf="1">
    <nc r="AK365">
      <v>-0.5</v>
    </nc>
    <odxf>
      <font>
        <sz val="10"/>
        <color auto="1"/>
      </font>
    </odxf>
    <ndxf>
      <font>
        <sz val="10"/>
        <color auto="1"/>
      </font>
    </ndxf>
  </rcc>
  <rcc rId="20240" sId="3" odxf="1" dxf="1">
    <nc r="AL365">
      <v>1.7</v>
    </nc>
    <odxf>
      <font>
        <sz val="10"/>
        <color auto="1"/>
      </font>
    </odxf>
    <ndxf>
      <font>
        <sz val="10"/>
        <color auto="1"/>
      </font>
    </ndxf>
  </rcc>
  <rcc rId="20241" sId="3" odxf="1" dxf="1">
    <nc r="AM365">
      <v>1.9</v>
    </nc>
    <odxf>
      <font>
        <sz val="10"/>
        <color auto="1"/>
      </font>
    </odxf>
    <ndxf>
      <font>
        <sz val="10"/>
        <color auto="1"/>
      </font>
    </ndxf>
  </rcc>
  <rcc rId="20242" sId="3" odxf="1" dxf="1">
    <nc r="AN365">
      <v>2</v>
    </nc>
    <odxf>
      <font>
        <sz val="10"/>
        <color auto="1"/>
      </font>
    </odxf>
    <ndxf>
      <font>
        <sz val="10"/>
        <color auto="1"/>
      </font>
    </ndxf>
  </rcc>
  <rcc rId="20243" sId="3" odxf="1" dxf="1">
    <nc r="AO365">
      <v>1.6</v>
    </nc>
    <odxf>
      <font>
        <sz val="10"/>
        <color auto="1"/>
      </font>
    </odxf>
    <ndxf>
      <font>
        <sz val="10"/>
        <color auto="1"/>
      </font>
    </ndxf>
  </rcc>
  <rcc rId="20244" sId="3" odxf="1" dxf="1">
    <nc r="AP365">
      <v>2</v>
    </nc>
    <odxf>
      <font>
        <sz val="10"/>
        <color auto="1"/>
      </font>
    </odxf>
    <ndxf>
      <font>
        <sz val="10"/>
        <color auto="1"/>
      </font>
    </ndxf>
  </rcc>
  <rcc rId="20245" sId="3" odxf="1" dxf="1">
    <nc r="AQ365">
      <v>2.4</v>
    </nc>
    <odxf>
      <font>
        <sz val="10"/>
        <color auto="1"/>
      </font>
    </odxf>
    <ndxf>
      <font>
        <sz val="10"/>
        <color auto="1"/>
      </font>
    </ndxf>
  </rcc>
  <rcc rId="20246" sId="3" odxf="1" dxf="1">
    <nc r="AR365">
      <v>1.9</v>
    </nc>
    <odxf>
      <font>
        <sz val="10"/>
        <color auto="1"/>
      </font>
    </odxf>
    <ndxf>
      <font>
        <sz val="10"/>
        <color auto="1"/>
      </font>
    </ndxf>
  </rcc>
  <rcc rId="20247" sId="3" odxf="1" dxf="1">
    <nc r="AS365">
      <v>2.2000000000000002</v>
    </nc>
    <odxf>
      <font>
        <sz val="10"/>
        <color auto="1"/>
      </font>
    </odxf>
    <ndxf>
      <font>
        <sz val="10"/>
        <color auto="1"/>
      </font>
    </ndxf>
  </rcc>
  <rcc rId="20248" sId="3" odxf="1" dxf="1">
    <nc r="AT365">
      <v>1.5</v>
    </nc>
    <odxf>
      <font>
        <sz val="10"/>
        <color auto="1"/>
      </font>
    </odxf>
    <ndxf>
      <font>
        <sz val="10"/>
        <color auto="1"/>
      </font>
    </ndxf>
  </rcc>
  <rcc rId="20249" sId="3" odxf="1" dxf="1">
    <nc r="AU365">
      <v>1.1000000000000001</v>
    </nc>
    <odxf>
      <font>
        <sz val="10"/>
        <color auto="1"/>
      </font>
    </odxf>
    <ndxf>
      <font>
        <sz val="10"/>
        <color auto="1"/>
      </font>
    </ndxf>
  </rcc>
  <rcc rId="20250" sId="3" odxf="1" dxf="1">
    <nc r="AV365">
      <v>0.8</v>
    </nc>
    <odxf>
      <font>
        <sz val="10"/>
        <color auto="1"/>
      </font>
    </odxf>
    <ndxf>
      <font>
        <sz val="10"/>
        <color auto="1"/>
      </font>
    </ndxf>
  </rcc>
  <rcc rId="20251" sId="3" odxf="1" dxf="1">
    <nc r="AW365">
      <v>0.7</v>
    </nc>
    <odxf>
      <font>
        <sz val="10"/>
        <color auto="1"/>
      </font>
    </odxf>
    <ndxf>
      <font>
        <sz val="10"/>
        <color auto="1"/>
      </font>
    </ndxf>
  </rcc>
  <rcc rId="20252" sId="3" odxf="1" dxf="1">
    <nc r="AX365">
      <v>0.5</v>
    </nc>
    <odxf>
      <font>
        <sz val="10"/>
        <color auto="1"/>
      </font>
    </odxf>
    <ndxf>
      <font>
        <sz val="10"/>
        <color auto="1"/>
      </font>
    </ndxf>
  </rcc>
  <rcc rId="20253" sId="3" odxf="1" dxf="1">
    <nc r="AY365">
      <v>1</v>
    </nc>
    <odxf>
      <font>
        <sz val="10"/>
        <color auto="1"/>
      </font>
    </odxf>
    <ndxf>
      <font>
        <sz val="10"/>
        <color auto="1"/>
      </font>
    </ndxf>
  </rcc>
  <rcc rId="20254" sId="3" odxf="1" dxf="1">
    <nc r="AZ365">
      <v>0.9</v>
    </nc>
    <odxf>
      <font>
        <sz val="10"/>
        <color auto="1"/>
      </font>
    </odxf>
    <ndxf>
      <font>
        <sz val="10"/>
        <color auto="1"/>
      </font>
    </ndxf>
  </rcc>
  <rcc rId="20255" sId="3" odxf="1" dxf="1">
    <nc r="BA3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256" sId="3" odxf="1" dxf="1">
    <nc r="BB365">
      <v>0.5</v>
    </nc>
    <odxf>
      <font>
        <sz val="10"/>
        <color auto="1"/>
      </font>
    </odxf>
    <ndxf>
      <font>
        <sz val="10"/>
        <color auto="1"/>
      </font>
    </ndxf>
  </rcc>
  <rcc rId="20257" sId="3" odxf="1" dxf="1">
    <nc r="BC3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258" sId="3" odxf="1" dxf="1">
    <nc r="BD365">
      <v>0.9</v>
    </nc>
    <odxf>
      <font>
        <sz val="10"/>
        <color auto="1"/>
      </font>
    </odxf>
    <ndxf>
      <font>
        <sz val="10"/>
        <color auto="1"/>
      </font>
    </ndxf>
  </rcc>
  <rcc rId="20259" sId="3" odxf="1" dxf="1">
    <nc r="BE36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260" sId="3" odxf="1" dxf="1">
    <nc r="BF365">
      <v>4</v>
    </nc>
    <odxf>
      <font>
        <sz val="10"/>
        <color auto="1"/>
      </font>
    </odxf>
    <ndxf>
      <font>
        <sz val="10"/>
        <color auto="1"/>
      </font>
    </ndxf>
  </rcc>
  <rcc rId="20261" sId="3" odxf="1" dxf="1">
    <nc r="BG365">
      <v>13.2</v>
    </nc>
    <odxf>
      <font>
        <sz val="10"/>
        <color auto="1"/>
      </font>
    </odxf>
    <ndxf>
      <font>
        <sz val="10"/>
        <color auto="1"/>
      </font>
    </ndxf>
  </rcc>
  <rcc rId="20262" sId="3" odxf="1" dxf="1">
    <nc r="BH365">
      <v>0</v>
    </nc>
    <odxf>
      <font>
        <sz val="10"/>
        <color auto="1"/>
      </font>
    </odxf>
    <ndxf>
      <font>
        <sz val="10"/>
        <color auto="1"/>
      </font>
    </ndxf>
  </rcc>
  <rfmt sheetId="3" sqref="A365:XFD365" start="0" length="0">
    <dxf>
      <alignment vertical="center" wrapText="1"/>
    </dxf>
  </rfmt>
  <rfmt sheetId="3" sqref="A366" start="0" length="0">
    <dxf>
      <font>
        <sz val="10"/>
        <color auto="1"/>
      </font>
    </dxf>
  </rfmt>
  <rfmt sheetId="3" sqref="B366" start="0" length="0">
    <dxf>
      <font>
        <sz val="10"/>
        <color auto="1"/>
      </font>
    </dxf>
  </rfmt>
  <rfmt sheetId="3" sqref="C366" start="0" length="0">
    <dxf>
      <font>
        <sz val="10"/>
        <color auto="1"/>
      </font>
    </dxf>
  </rfmt>
  <rfmt sheetId="3" sqref="D366" start="0" length="0">
    <dxf>
      <font>
        <sz val="10"/>
        <color auto="1"/>
      </font>
    </dxf>
  </rfmt>
  <rcc rId="20263" sId="3" odxf="1" dxf="1">
    <oc r="E366" t="inlineStr">
      <is>
        <t>NMĐG TÂN PHÚ ĐÔNG 2</t>
      </is>
    </oc>
    <nc r="E366" t="inlineStr">
      <is>
        <t>NMĐG TÂN PHÚ ĐÔNG 1</t>
      </is>
    </nc>
    <odxf>
      <font>
        <sz val="10"/>
        <color auto="1"/>
      </font>
    </odxf>
    <ndxf>
      <font>
        <sz val="10"/>
        <color auto="1"/>
      </font>
    </ndxf>
  </rcc>
  <rfmt sheetId="3" sqref="F366" start="0" length="0">
    <dxf>
      <font>
        <sz val="10"/>
        <color auto="1"/>
      </font>
    </dxf>
  </rfmt>
  <rcc rId="20264" sId="3" odxf="1" dxf="1">
    <nc r="G36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265" sId="3" odxf="1" dxf="1">
    <nc r="H366">
      <v>624.29999999999995</v>
    </nc>
    <odxf>
      <font>
        <sz val="10"/>
        <color auto="1"/>
      </font>
    </odxf>
    <ndxf>
      <font>
        <sz val="10"/>
        <color auto="1"/>
      </font>
    </ndxf>
  </rcc>
  <rfmt sheetId="3" sqref="I366" start="0" length="0">
    <dxf>
      <font>
        <sz val="10"/>
        <color auto="1"/>
      </font>
    </dxf>
  </rfmt>
  <rcc rId="20266" sId="3" odxf="1" dxf="1">
    <nc r="J366">
      <v>39.6</v>
    </nc>
    <odxf>
      <font>
        <sz val="10"/>
        <color auto="1"/>
      </font>
    </odxf>
    <ndxf>
      <font>
        <sz val="10"/>
        <color auto="1"/>
      </font>
    </ndxf>
  </rcc>
  <rcc rId="20267" sId="3" odxf="1" dxf="1">
    <nc r="K366">
      <v>39.6</v>
    </nc>
    <odxf>
      <font>
        <sz val="10"/>
        <color auto="1"/>
      </font>
    </odxf>
    <ndxf>
      <font>
        <sz val="10"/>
        <color auto="1"/>
      </font>
    </ndxf>
  </rcc>
  <rcc rId="20268" sId="3" odxf="1" dxf="1">
    <nc r="L366">
      <v>39.6</v>
    </nc>
    <odxf>
      <font>
        <sz val="10"/>
        <color auto="1"/>
      </font>
    </odxf>
    <ndxf>
      <font>
        <sz val="10"/>
        <color auto="1"/>
      </font>
    </ndxf>
  </rcc>
  <rcc rId="20269" sId="3" odxf="1" dxf="1">
    <nc r="M366">
      <v>39.6</v>
    </nc>
    <odxf>
      <font>
        <sz val="10"/>
        <color auto="1"/>
      </font>
    </odxf>
    <ndxf>
      <font>
        <sz val="10"/>
        <color auto="1"/>
      </font>
    </ndxf>
  </rcc>
  <rcc rId="20270" sId="3" odxf="1" dxf="1">
    <nc r="N366">
      <v>39.6</v>
    </nc>
    <odxf>
      <font>
        <sz val="10"/>
        <color auto="1"/>
      </font>
    </odxf>
    <ndxf>
      <font>
        <sz val="10"/>
        <color auto="1"/>
      </font>
    </ndxf>
  </rcc>
  <rcc rId="20271" sId="3" odxf="1" dxf="1">
    <nc r="O366">
      <v>39.6</v>
    </nc>
    <odxf>
      <font>
        <sz val="10"/>
        <color auto="1"/>
      </font>
    </odxf>
    <ndxf>
      <font>
        <sz val="10"/>
        <color auto="1"/>
      </font>
    </ndxf>
  </rcc>
  <rcc rId="20272" sId="3" odxf="1" dxf="1">
    <nc r="P366">
      <v>39.6</v>
    </nc>
    <odxf>
      <font>
        <sz val="10"/>
        <color auto="1"/>
      </font>
    </odxf>
    <ndxf>
      <font>
        <sz val="10"/>
        <color auto="1"/>
      </font>
    </ndxf>
  </rcc>
  <rcc rId="20273" sId="3" odxf="1" dxf="1">
    <nc r="Q366">
      <v>39.6</v>
    </nc>
    <odxf>
      <font>
        <sz val="10"/>
        <color auto="1"/>
      </font>
    </odxf>
    <ndxf>
      <font>
        <sz val="10"/>
        <color auto="1"/>
      </font>
    </ndxf>
  </rcc>
  <rcc rId="20274" sId="3" odxf="1" dxf="1">
    <nc r="R366">
      <v>39.6</v>
    </nc>
    <odxf>
      <font>
        <sz val="10"/>
        <color auto="1"/>
      </font>
    </odxf>
    <ndxf>
      <font>
        <sz val="10"/>
        <color auto="1"/>
      </font>
    </ndxf>
  </rcc>
  <rcc rId="20275" sId="3" odxf="1" dxf="1">
    <nc r="S366">
      <v>26.2</v>
    </nc>
    <odxf>
      <font>
        <sz val="10"/>
        <color auto="1"/>
      </font>
    </odxf>
    <ndxf>
      <font>
        <sz val="10"/>
        <color auto="1"/>
      </font>
    </ndxf>
  </rcc>
  <rcc rId="20276" sId="3" odxf="1" dxf="1">
    <nc r="T366">
      <v>27.2</v>
    </nc>
    <odxf>
      <font>
        <sz val="10"/>
        <color auto="1"/>
      </font>
    </odxf>
    <ndxf>
      <font>
        <sz val="10"/>
        <color auto="1"/>
      </font>
    </ndxf>
  </rcc>
  <rcc rId="20277" sId="3" odxf="1" dxf="1">
    <nc r="U366">
      <v>20.8</v>
    </nc>
    <odxf>
      <font>
        <sz val="10"/>
        <color auto="1"/>
      </font>
    </odxf>
    <ndxf>
      <font>
        <sz val="10"/>
        <color auto="1"/>
      </font>
    </ndxf>
  </rcc>
  <rcc rId="20278" sId="3" odxf="1" dxf="1">
    <nc r="V366">
      <v>23.3</v>
    </nc>
    <odxf>
      <font>
        <sz val="10"/>
        <color auto="1"/>
      </font>
    </odxf>
    <ndxf>
      <font>
        <sz val="10"/>
        <color auto="1"/>
      </font>
    </ndxf>
  </rcc>
  <rcc rId="20279" sId="3" odxf="1" dxf="1">
    <nc r="W366">
      <v>19.5</v>
    </nc>
    <odxf>
      <font>
        <sz val="10"/>
        <color auto="1"/>
      </font>
    </odxf>
    <ndxf>
      <font>
        <sz val="10"/>
        <color auto="1"/>
      </font>
    </ndxf>
  </rcc>
  <rcc rId="20280" sId="3" odxf="1" dxf="1">
    <nc r="X366">
      <v>8.3000000000000007</v>
    </nc>
    <odxf>
      <font>
        <sz val="10"/>
        <color auto="1"/>
      </font>
    </odxf>
    <ndxf>
      <font>
        <sz val="10"/>
        <color auto="1"/>
      </font>
    </ndxf>
  </rcc>
  <rcc rId="20281" sId="3" odxf="1" dxf="1">
    <nc r="Y366">
      <v>6.5</v>
    </nc>
    <odxf>
      <font>
        <sz val="10"/>
        <color auto="1"/>
      </font>
    </odxf>
    <ndxf>
      <font>
        <sz val="10"/>
        <color auto="1"/>
      </font>
    </ndxf>
  </rcc>
  <rcc rId="20282" sId="3" odxf="1" dxf="1">
    <nc r="Z366">
      <v>3.4</v>
    </nc>
    <odxf>
      <font>
        <sz val="10"/>
        <color auto="1"/>
      </font>
    </odxf>
    <ndxf>
      <font>
        <sz val="10"/>
        <color auto="1"/>
      </font>
    </ndxf>
  </rcc>
  <rcc rId="20283" sId="3" odxf="1" dxf="1">
    <nc r="AA366">
      <v>2.8</v>
    </nc>
    <odxf>
      <font>
        <sz val="10"/>
        <color auto="1"/>
      </font>
    </odxf>
    <ndxf>
      <font>
        <sz val="10"/>
        <color auto="1"/>
      </font>
    </ndxf>
  </rcc>
  <rcc rId="20284" sId="3" odxf="1" dxf="1">
    <nc r="AB366">
      <v>19.399999999999999</v>
    </nc>
    <odxf>
      <font>
        <sz val="10"/>
        <color auto="1"/>
      </font>
    </odxf>
    <ndxf>
      <font>
        <sz val="10"/>
        <color auto="1"/>
      </font>
    </ndxf>
  </rcc>
  <rcc rId="20285" sId="3" odxf="1" dxf="1">
    <nc r="AC366">
      <v>18.399999999999999</v>
    </nc>
    <odxf>
      <font>
        <sz val="10"/>
        <color auto="1"/>
      </font>
    </odxf>
    <ndxf>
      <font>
        <sz val="10"/>
        <color auto="1"/>
      </font>
    </ndxf>
  </rcc>
  <rcc rId="20286" sId="3" odxf="1" dxf="1">
    <nc r="AD366">
      <v>20.3</v>
    </nc>
    <odxf>
      <font>
        <sz val="10"/>
        <color auto="1"/>
      </font>
    </odxf>
    <ndxf>
      <font>
        <sz val="10"/>
        <color auto="1"/>
      </font>
    </ndxf>
  </rcc>
  <rcc rId="20287" sId="3" odxf="1" dxf="1">
    <nc r="AE366">
      <v>11.1</v>
    </nc>
    <odxf>
      <font>
        <sz val="10"/>
        <color auto="1"/>
      </font>
    </odxf>
    <ndxf>
      <font>
        <sz val="10"/>
        <color auto="1"/>
      </font>
    </ndxf>
  </rcc>
  <rcc rId="20288" sId="3" odxf="1" dxf="1">
    <nc r="AF366">
      <v>6</v>
    </nc>
    <odxf>
      <font>
        <sz val="10"/>
        <color auto="1"/>
      </font>
    </odxf>
    <ndxf>
      <font>
        <sz val="10"/>
        <color auto="1"/>
      </font>
    </ndxf>
  </rcc>
  <rcc rId="20289" sId="3" odxf="1" dxf="1">
    <nc r="AG366">
      <v>1.4</v>
    </nc>
    <odxf>
      <font>
        <sz val="10"/>
        <color auto="1"/>
      </font>
    </odxf>
    <ndxf>
      <font>
        <sz val="10"/>
        <color auto="1"/>
      </font>
    </ndxf>
  </rcc>
  <rcc rId="20290" sId="3" odxf="1" dxf="1">
    <nc r="AH366">
      <v>1.2</v>
    </nc>
    <odxf>
      <font>
        <sz val="10"/>
        <color auto="1"/>
      </font>
    </odxf>
    <ndxf>
      <font>
        <sz val="10"/>
        <color auto="1"/>
      </font>
    </ndxf>
  </rcc>
  <rcc rId="20291" sId="3" odxf="1" dxf="1">
    <nc r="AI366">
      <v>0.7</v>
    </nc>
    <odxf>
      <font>
        <sz val="10"/>
        <color auto="1"/>
      </font>
    </odxf>
    <ndxf>
      <font>
        <sz val="10"/>
        <color auto="1"/>
      </font>
    </ndxf>
  </rcc>
  <rcc rId="20292" sId="3" odxf="1" dxf="1">
    <nc r="AJ366">
      <v>0.9</v>
    </nc>
    <odxf>
      <font>
        <sz val="10"/>
        <color auto="1"/>
      </font>
    </odxf>
    <ndxf>
      <font>
        <sz val="10"/>
        <color auto="1"/>
      </font>
    </ndxf>
  </rcc>
  <rcc rId="20293" sId="3" odxf="1" dxf="1">
    <nc r="AK366">
      <v>80.8</v>
    </nc>
    <odxf>
      <font>
        <sz val="10"/>
        <color auto="1"/>
      </font>
    </odxf>
    <ndxf>
      <font>
        <sz val="10"/>
        <color auto="1"/>
      </font>
    </ndxf>
  </rcc>
  <rcc rId="20294" sId="3" odxf="1" dxf="1">
    <nc r="AL366">
      <v>89.9</v>
    </nc>
    <odxf>
      <font>
        <sz val="10"/>
        <color auto="1"/>
      </font>
    </odxf>
    <ndxf>
      <font>
        <sz val="10"/>
        <color auto="1"/>
      </font>
    </ndxf>
  </rcc>
  <rcc rId="20295" sId="3" odxf="1" dxf="1">
    <nc r="AM366">
      <v>76.900000000000006</v>
    </nc>
    <odxf>
      <font>
        <sz val="10"/>
        <color auto="1"/>
      </font>
    </odxf>
    <ndxf>
      <font>
        <sz val="10"/>
        <color auto="1"/>
      </font>
    </ndxf>
  </rcc>
  <rcc rId="20296" sId="3" odxf="1" dxf="1">
    <nc r="AN366">
      <v>60.6</v>
    </nc>
    <odxf>
      <font>
        <sz val="10"/>
        <color auto="1"/>
      </font>
    </odxf>
    <ndxf>
      <font>
        <sz val="10"/>
        <color auto="1"/>
      </font>
    </ndxf>
  </rcc>
  <rcc rId="20297" sId="3" odxf="1" dxf="1">
    <nc r="AO366">
      <v>31.4</v>
    </nc>
    <odxf>
      <font>
        <sz val="10"/>
        <color auto="1"/>
      </font>
    </odxf>
    <ndxf>
      <font>
        <sz val="10"/>
        <color auto="1"/>
      </font>
    </ndxf>
  </rcc>
  <rcc rId="20298" sId="3" odxf="1" dxf="1">
    <nc r="AP366">
      <v>29.7</v>
    </nc>
    <odxf>
      <font>
        <sz val="10"/>
        <color auto="1"/>
      </font>
    </odxf>
    <ndxf>
      <font>
        <sz val="10"/>
        <color auto="1"/>
      </font>
    </ndxf>
  </rcc>
  <rcc rId="20299" sId="3" odxf="1" dxf="1">
    <nc r="AQ366">
      <v>28.1</v>
    </nc>
    <odxf>
      <font>
        <sz val="10"/>
        <color auto="1"/>
      </font>
    </odxf>
    <ndxf>
      <font>
        <sz val="10"/>
        <color auto="1"/>
      </font>
    </ndxf>
  </rcc>
  <rcc rId="20300" sId="3" odxf="1" dxf="1">
    <nc r="AR366">
      <v>21.3</v>
    </nc>
    <odxf>
      <font>
        <sz val="10"/>
        <color auto="1"/>
      </font>
    </odxf>
    <ndxf>
      <font>
        <sz val="10"/>
        <color auto="1"/>
      </font>
    </ndxf>
  </rcc>
  <rcc rId="20301" sId="3" odxf="1" dxf="1">
    <nc r="AS366">
      <v>17.600000000000001</v>
    </nc>
    <odxf>
      <font>
        <sz val="10"/>
        <color auto="1"/>
      </font>
    </odxf>
    <ndxf>
      <font>
        <sz val="10"/>
        <color auto="1"/>
      </font>
    </ndxf>
  </rcc>
  <rcc rId="20302" sId="3" odxf="1" dxf="1">
    <nc r="AT366">
      <v>26.9</v>
    </nc>
    <odxf>
      <font>
        <sz val="10"/>
        <color auto="1"/>
      </font>
    </odxf>
    <ndxf>
      <font>
        <sz val="10"/>
        <color auto="1"/>
      </font>
    </ndxf>
  </rcc>
  <rcc rId="20303" sId="3" odxf="1" dxf="1">
    <nc r="AU366">
      <v>30.8</v>
    </nc>
    <odxf>
      <font>
        <sz val="10"/>
        <color auto="1"/>
      </font>
    </odxf>
    <ndxf>
      <font>
        <sz val="10"/>
        <color auto="1"/>
      </font>
    </ndxf>
  </rcc>
  <rcc rId="20304" sId="3" odxf="1" dxf="1">
    <nc r="AV366">
      <v>31.4</v>
    </nc>
    <odxf>
      <font>
        <sz val="10"/>
        <color auto="1"/>
      </font>
    </odxf>
    <ndxf>
      <font>
        <sz val="10"/>
        <color auto="1"/>
      </font>
    </ndxf>
  </rcc>
  <rcc rId="20305" sId="3" odxf="1" dxf="1">
    <nc r="AW366">
      <v>19.899999999999999</v>
    </nc>
    <odxf>
      <font>
        <sz val="10"/>
        <color auto="1"/>
      </font>
    </odxf>
    <ndxf>
      <font>
        <sz val="10"/>
        <color auto="1"/>
      </font>
    </ndxf>
  </rcc>
  <rcc rId="20306" sId="3" odxf="1" dxf="1">
    <nc r="AX366">
      <v>17.399999999999999</v>
    </nc>
    <odxf>
      <font>
        <sz val="10"/>
        <color auto="1"/>
      </font>
    </odxf>
    <ndxf>
      <font>
        <sz val="10"/>
        <color auto="1"/>
      </font>
    </ndxf>
  </rcc>
  <rcc rId="20307" sId="3" odxf="1" dxf="1">
    <nc r="AY366">
      <v>22.4</v>
    </nc>
    <odxf>
      <font>
        <sz val="10"/>
        <color auto="1"/>
      </font>
    </odxf>
    <ndxf>
      <font>
        <sz val="10"/>
        <color auto="1"/>
      </font>
    </ndxf>
  </rcc>
  <rcc rId="20308" sId="3" odxf="1" dxf="1">
    <nc r="AZ366">
      <v>25.1</v>
    </nc>
    <odxf>
      <font>
        <sz val="10"/>
        <color auto="1"/>
      </font>
    </odxf>
    <ndxf>
      <font>
        <sz val="10"/>
        <color auto="1"/>
      </font>
    </ndxf>
  </rcc>
  <rcc rId="20309" sId="3" odxf="1" dxf="1">
    <nc r="BA3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310" sId="3" odxf="1" dxf="1">
    <nc r="BB366">
      <v>20.5</v>
    </nc>
    <odxf>
      <font>
        <sz val="10"/>
        <color auto="1"/>
      </font>
    </odxf>
    <ndxf>
      <font>
        <sz val="10"/>
        <color auto="1"/>
      </font>
    </ndxf>
  </rcc>
  <rcc rId="20311" sId="3" odxf="1" dxf="1">
    <nc r="BC3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312" sId="3" odxf="1" dxf="1">
    <nc r="BD366">
      <v>17</v>
    </nc>
    <odxf>
      <font>
        <sz val="10"/>
        <color auto="1"/>
      </font>
    </odxf>
    <ndxf>
      <font>
        <sz val="10"/>
        <color auto="1"/>
      </font>
    </ndxf>
  </rcc>
  <rcc rId="20313" sId="3" odxf="1" dxf="1">
    <nc r="BE36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314" sId="3" odxf="1" dxf="1">
    <nc r="BF366">
      <v>26.1</v>
    </nc>
    <odxf>
      <font>
        <sz val="10"/>
        <color auto="1"/>
      </font>
    </odxf>
    <ndxf>
      <font>
        <sz val="10"/>
        <color auto="1"/>
      </font>
    </ndxf>
  </rcc>
  <rcc rId="20315" sId="3" odxf="1" dxf="1">
    <nc r="BG366">
      <v>91</v>
    </nc>
    <odxf>
      <font>
        <sz val="10"/>
        <color auto="1"/>
      </font>
    </odxf>
    <ndxf>
      <font>
        <sz val="10"/>
        <color auto="1"/>
      </font>
    </ndxf>
  </rcc>
  <rcc rId="20316" sId="3" odxf="1" dxf="1">
    <nc r="BH366">
      <v>0.2</v>
    </nc>
    <odxf>
      <font>
        <sz val="10"/>
        <color auto="1"/>
      </font>
    </odxf>
    <ndxf>
      <font>
        <sz val="10"/>
        <color auto="1"/>
      </font>
    </ndxf>
  </rcc>
  <rfmt sheetId="3" sqref="A366:XFD366" start="0" length="0">
    <dxf>
      <alignment vertical="center" wrapText="1"/>
    </dxf>
  </rfmt>
  <rfmt sheetId="3" sqref="A367" start="0" length="0">
    <dxf>
      <font>
        <sz val="10"/>
        <color auto="1"/>
      </font>
    </dxf>
  </rfmt>
  <rfmt sheetId="3" sqref="B367" start="0" length="0">
    <dxf>
      <font>
        <sz val="10"/>
        <color auto="1"/>
      </font>
    </dxf>
  </rfmt>
  <rfmt sheetId="3" sqref="C367" start="0" length="0">
    <dxf>
      <font>
        <sz val="10"/>
        <color auto="1"/>
      </font>
    </dxf>
  </rfmt>
  <rfmt sheetId="3" sqref="D367" start="0" length="0">
    <dxf>
      <font>
        <sz val="10"/>
        <color auto="1"/>
      </font>
    </dxf>
  </rfmt>
  <rcc rId="20317" sId="3" odxf="1" dxf="1">
    <oc r="E367" t="inlineStr">
      <is>
        <t>NMĐG TÂN PHÚ ĐÔNG 2</t>
      </is>
    </oc>
    <nc r="E367" t="inlineStr">
      <is>
        <t>NMĐG TÂN PHÚ ĐÔNG 1</t>
      </is>
    </nc>
    <odxf>
      <font>
        <sz val="10"/>
        <color auto="1"/>
      </font>
    </odxf>
    <ndxf>
      <font>
        <sz val="10"/>
        <color auto="1"/>
      </font>
    </ndxf>
  </rcc>
  <rfmt sheetId="3" sqref="F367" start="0" length="0">
    <dxf>
      <font>
        <sz val="10"/>
        <color auto="1"/>
      </font>
    </dxf>
  </rfmt>
  <rcc rId="20318" sId="3" odxf="1" dxf="1">
    <nc r="G36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319" sId="3" odxf="1" dxf="1">
    <nc r="H367">
      <v>624.29999999999995</v>
    </nc>
    <odxf>
      <font>
        <sz val="10"/>
        <color auto="1"/>
      </font>
    </odxf>
    <ndxf>
      <font>
        <sz val="10"/>
        <color auto="1"/>
      </font>
    </ndxf>
  </rcc>
  <rfmt sheetId="3" sqref="I367" start="0" length="0">
    <dxf>
      <font>
        <sz val="10"/>
        <color auto="1"/>
      </font>
    </dxf>
  </rfmt>
  <rcc rId="20320" sId="3" odxf="1" dxf="1">
    <nc r="J367">
      <v>13</v>
    </nc>
    <odxf>
      <font>
        <sz val="10"/>
        <color auto="1"/>
      </font>
    </odxf>
    <ndxf>
      <font>
        <sz val="10"/>
        <color auto="1"/>
      </font>
    </ndxf>
  </rcc>
  <rcc rId="20321" sId="3" odxf="1" dxf="1">
    <nc r="K367">
      <v>13</v>
    </nc>
    <odxf>
      <font>
        <sz val="10"/>
        <color auto="1"/>
      </font>
    </odxf>
    <ndxf>
      <font>
        <sz val="10"/>
        <color auto="1"/>
      </font>
    </ndxf>
  </rcc>
  <rcc rId="20322" sId="3" odxf="1" dxf="1">
    <nc r="L367">
      <v>13</v>
    </nc>
    <odxf>
      <font>
        <sz val="10"/>
        <color auto="1"/>
      </font>
    </odxf>
    <ndxf>
      <font>
        <sz val="10"/>
        <color auto="1"/>
      </font>
    </ndxf>
  </rcc>
  <rcc rId="20323" sId="3" odxf="1" dxf="1">
    <nc r="M367">
      <v>13</v>
    </nc>
    <odxf>
      <font>
        <sz val="10"/>
        <color auto="1"/>
      </font>
    </odxf>
    <ndxf>
      <font>
        <sz val="10"/>
        <color auto="1"/>
      </font>
    </ndxf>
  </rcc>
  <rcc rId="20324" sId="3" odxf="1" dxf="1">
    <nc r="N367">
      <v>13</v>
    </nc>
    <odxf>
      <font>
        <sz val="10"/>
        <color auto="1"/>
      </font>
    </odxf>
    <ndxf>
      <font>
        <sz val="10"/>
        <color auto="1"/>
      </font>
    </ndxf>
  </rcc>
  <rcc rId="20325" sId="3" odxf="1" dxf="1">
    <nc r="O367">
      <v>13</v>
    </nc>
    <odxf>
      <font>
        <sz val="10"/>
        <color auto="1"/>
      </font>
    </odxf>
    <ndxf>
      <font>
        <sz val="10"/>
        <color auto="1"/>
      </font>
    </ndxf>
  </rcc>
  <rcc rId="20326" sId="3" odxf="1" dxf="1">
    <nc r="P367">
      <v>13</v>
    </nc>
    <odxf>
      <font>
        <sz val="10"/>
        <color auto="1"/>
      </font>
    </odxf>
    <ndxf>
      <font>
        <sz val="10"/>
        <color auto="1"/>
      </font>
    </ndxf>
  </rcc>
  <rcc rId="20327" sId="3" odxf="1" dxf="1">
    <nc r="Q367">
      <v>13</v>
    </nc>
    <odxf>
      <font>
        <sz val="10"/>
        <color auto="1"/>
      </font>
    </odxf>
    <ndxf>
      <font>
        <sz val="10"/>
        <color auto="1"/>
      </font>
    </ndxf>
  </rcc>
  <rcc rId="20328" sId="3" odxf="1" dxf="1">
    <nc r="R367">
      <v>13</v>
    </nc>
    <odxf>
      <font>
        <sz val="10"/>
        <color auto="1"/>
      </font>
    </odxf>
    <ndxf>
      <font>
        <sz val="10"/>
        <color auto="1"/>
      </font>
    </ndxf>
  </rcc>
  <rcc rId="20329" sId="3" odxf="1" dxf="1">
    <nc r="S367">
      <v>11</v>
    </nc>
    <odxf>
      <font>
        <sz val="10"/>
        <color auto="1"/>
      </font>
    </odxf>
    <ndxf>
      <font>
        <sz val="10"/>
        <color auto="1"/>
      </font>
    </ndxf>
  </rcc>
  <rcc rId="20330" sId="3" odxf="1" dxf="1">
    <nc r="T367">
      <v>9.1999999999999993</v>
    </nc>
    <odxf>
      <font>
        <sz val="10"/>
        <color auto="1"/>
      </font>
    </odxf>
    <ndxf>
      <font>
        <sz val="10"/>
        <color auto="1"/>
      </font>
    </ndxf>
  </rcc>
  <rcc rId="20331" sId="3" odxf="1" dxf="1">
    <nc r="U367">
      <v>9.3000000000000007</v>
    </nc>
    <odxf>
      <font>
        <sz val="10"/>
        <color auto="1"/>
      </font>
    </odxf>
    <ndxf>
      <font>
        <sz val="10"/>
        <color auto="1"/>
      </font>
    </ndxf>
  </rcc>
  <rcc rId="20332" sId="3" odxf="1" dxf="1">
    <nc r="V367">
      <v>10</v>
    </nc>
    <odxf>
      <font>
        <sz val="10"/>
        <color auto="1"/>
      </font>
    </odxf>
    <ndxf>
      <font>
        <sz val="10"/>
        <color auto="1"/>
      </font>
    </ndxf>
  </rcc>
  <rcc rId="20333" sId="3" odxf="1" dxf="1">
    <nc r="W367">
      <v>6.8</v>
    </nc>
    <odxf>
      <font>
        <sz val="10"/>
        <color auto="1"/>
      </font>
    </odxf>
    <ndxf>
      <font>
        <sz val="10"/>
        <color auto="1"/>
      </font>
    </ndxf>
  </rcc>
  <rcc rId="20334" sId="3" odxf="1" dxf="1">
    <nc r="X367">
      <v>-4.0999999999999996</v>
    </nc>
    <odxf>
      <font>
        <sz val="10"/>
        <color auto="1"/>
      </font>
    </odxf>
    <ndxf>
      <font>
        <sz val="10"/>
        <color auto="1"/>
      </font>
    </ndxf>
  </rcc>
  <rcc rId="20335" sId="3" odxf="1" dxf="1">
    <nc r="Y367">
      <v>-4.3</v>
    </nc>
    <odxf>
      <font>
        <sz val="10"/>
        <color auto="1"/>
      </font>
    </odxf>
    <ndxf>
      <font>
        <sz val="10"/>
        <color auto="1"/>
      </font>
    </ndxf>
  </rcc>
  <rcc rId="20336" sId="3" odxf="1" dxf="1">
    <nc r="Z367">
      <v>-3.7</v>
    </nc>
    <odxf>
      <font>
        <sz val="10"/>
        <color auto="1"/>
      </font>
    </odxf>
    <ndxf>
      <font>
        <sz val="10"/>
        <color auto="1"/>
      </font>
    </ndxf>
  </rcc>
  <rcc rId="20337" sId="3" odxf="1" dxf="1">
    <nc r="AA367">
      <v>-3.3</v>
    </nc>
    <odxf>
      <font>
        <sz val="10"/>
        <color auto="1"/>
      </font>
    </odxf>
    <ndxf>
      <font>
        <sz val="10"/>
        <color auto="1"/>
      </font>
    </ndxf>
  </rcc>
  <rcc rId="20338" sId="3" odxf="1" dxf="1">
    <nc r="AB367">
      <v>1.3</v>
    </nc>
    <odxf>
      <font>
        <sz val="10"/>
        <color auto="1"/>
      </font>
    </odxf>
    <ndxf>
      <font>
        <sz val="10"/>
        <color auto="1"/>
      </font>
    </ndxf>
  </rcc>
  <rcc rId="20339" sId="3" odxf="1" dxf="1">
    <nc r="AC367">
      <v>3.7</v>
    </nc>
    <odxf>
      <font>
        <sz val="10"/>
        <color auto="1"/>
      </font>
    </odxf>
    <ndxf>
      <font>
        <sz val="10"/>
        <color auto="1"/>
      </font>
    </ndxf>
  </rcc>
  <rcc rId="20340" sId="3" odxf="1" dxf="1">
    <nc r="AD367">
      <v>5.5</v>
    </nc>
    <odxf>
      <font>
        <sz val="10"/>
        <color auto="1"/>
      </font>
    </odxf>
    <ndxf>
      <font>
        <sz val="10"/>
        <color auto="1"/>
      </font>
    </ndxf>
  </rcc>
  <rcc rId="20341" sId="3" odxf="1" dxf="1">
    <nc r="AE367">
      <v>7.1</v>
    </nc>
    <odxf>
      <font>
        <sz val="10"/>
        <color auto="1"/>
      </font>
    </odxf>
    <ndxf>
      <font>
        <sz val="10"/>
        <color auto="1"/>
      </font>
    </ndxf>
  </rcc>
  <rcc rId="20342" sId="3" odxf="1" dxf="1">
    <nc r="AF367">
      <v>7.3</v>
    </nc>
    <odxf>
      <font>
        <sz val="10"/>
        <color auto="1"/>
      </font>
    </odxf>
    <ndxf>
      <font>
        <sz val="10"/>
        <color auto="1"/>
      </font>
    </ndxf>
  </rcc>
  <rcc rId="20343" sId="3" odxf="1" dxf="1">
    <nc r="AG367">
      <v>7.1</v>
    </nc>
    <odxf>
      <font>
        <sz val="10"/>
        <color auto="1"/>
      </font>
    </odxf>
    <ndxf>
      <font>
        <sz val="10"/>
        <color auto="1"/>
      </font>
    </ndxf>
  </rcc>
  <rcc rId="20344" sId="3" odxf="1" dxf="1">
    <nc r="AH367">
      <v>0.8</v>
    </nc>
    <odxf>
      <font>
        <sz val="10"/>
        <color auto="1"/>
      </font>
    </odxf>
    <ndxf>
      <font>
        <sz val="10"/>
        <color auto="1"/>
      </font>
    </ndxf>
  </rcc>
  <rcc rId="20345" sId="3" odxf="1" dxf="1">
    <nc r="AI367">
      <v>-6</v>
    </nc>
    <odxf>
      <font>
        <sz val="10"/>
        <color auto="1"/>
      </font>
    </odxf>
    <ndxf>
      <font>
        <sz val="10"/>
        <color auto="1"/>
      </font>
    </ndxf>
  </rcc>
  <rcc rId="20346" sId="3" odxf="1" dxf="1">
    <nc r="AJ367">
      <v>-7.6</v>
    </nc>
    <odxf>
      <font>
        <sz val="10"/>
        <color auto="1"/>
      </font>
    </odxf>
    <ndxf>
      <font>
        <sz val="10"/>
        <color auto="1"/>
      </font>
    </ndxf>
  </rcc>
  <rcc rId="20347" sId="3" odxf="1" dxf="1">
    <nc r="AK367">
      <v>3.5</v>
    </nc>
    <odxf>
      <font>
        <sz val="10"/>
        <color auto="1"/>
      </font>
    </odxf>
    <ndxf>
      <font>
        <sz val="10"/>
        <color auto="1"/>
      </font>
    </ndxf>
  </rcc>
  <rcc rId="20348" sId="3" odxf="1" dxf="1">
    <nc r="AL367">
      <v>8.5</v>
    </nc>
    <odxf>
      <font>
        <sz val="10"/>
        <color auto="1"/>
      </font>
    </odxf>
    <ndxf>
      <font>
        <sz val="10"/>
        <color auto="1"/>
      </font>
    </ndxf>
  </rcc>
  <rcc rId="20349" sId="3" odxf="1" dxf="1">
    <nc r="AM367">
      <v>6.8</v>
    </nc>
    <odxf>
      <font>
        <sz val="10"/>
        <color auto="1"/>
      </font>
    </odxf>
    <ndxf>
      <font>
        <sz val="10"/>
        <color auto="1"/>
      </font>
    </ndxf>
  </rcc>
  <rcc rId="20350" sId="3" odxf="1" dxf="1">
    <nc r="AN367">
      <v>3.9</v>
    </nc>
    <odxf>
      <font>
        <sz val="10"/>
        <color auto="1"/>
      </font>
    </odxf>
    <ndxf>
      <font>
        <sz val="10"/>
        <color auto="1"/>
      </font>
    </ndxf>
  </rcc>
  <rcc rId="20351" sId="3" odxf="1" dxf="1">
    <nc r="AO367">
      <v>2</v>
    </nc>
    <odxf>
      <font>
        <sz val="10"/>
        <color auto="1"/>
      </font>
    </odxf>
    <ndxf>
      <font>
        <sz val="10"/>
        <color auto="1"/>
      </font>
    </ndxf>
  </rcc>
  <rcc rId="20352" sId="3" odxf="1" dxf="1">
    <nc r="AP367">
      <v>5.6</v>
    </nc>
    <odxf>
      <font>
        <sz val="10"/>
        <color auto="1"/>
      </font>
    </odxf>
    <ndxf>
      <font>
        <sz val="10"/>
        <color auto="1"/>
      </font>
    </ndxf>
  </rcc>
  <rcc rId="20353" sId="3" odxf="1" dxf="1">
    <nc r="AQ367">
      <v>7.7</v>
    </nc>
    <odxf>
      <font>
        <sz val="10"/>
        <color auto="1"/>
      </font>
    </odxf>
    <ndxf>
      <font>
        <sz val="10"/>
        <color auto="1"/>
      </font>
    </ndxf>
  </rcc>
  <rcc rId="20354" sId="3" odxf="1" dxf="1">
    <nc r="AR367">
      <v>4.0999999999999996</v>
    </nc>
    <odxf>
      <font>
        <sz val="10"/>
        <color auto="1"/>
      </font>
    </odxf>
    <ndxf>
      <font>
        <sz val="10"/>
        <color auto="1"/>
      </font>
    </ndxf>
  </rcc>
  <rcc rId="20355" sId="3" odxf="1" dxf="1">
    <nc r="AS367">
      <v>0.7</v>
    </nc>
    <odxf>
      <font>
        <sz val="10"/>
        <color auto="1"/>
      </font>
    </odxf>
    <ndxf>
      <font>
        <sz val="10"/>
        <color auto="1"/>
      </font>
    </ndxf>
  </rcc>
  <rcc rId="20356" sId="3" odxf="1" dxf="1">
    <nc r="AT367">
      <v>0.2</v>
    </nc>
    <odxf>
      <font>
        <sz val="10"/>
        <color auto="1"/>
      </font>
    </odxf>
    <ndxf>
      <font>
        <sz val="10"/>
        <color auto="1"/>
      </font>
    </ndxf>
  </rcc>
  <rcc rId="20357" sId="3" odxf="1" dxf="1">
    <nc r="AU367">
      <v>2.7</v>
    </nc>
    <odxf>
      <font>
        <sz val="10"/>
        <color auto="1"/>
      </font>
    </odxf>
    <ndxf>
      <font>
        <sz val="10"/>
        <color auto="1"/>
      </font>
    </ndxf>
  </rcc>
  <rcc rId="20358" sId="3" odxf="1" dxf="1">
    <nc r="AV367">
      <v>3.9</v>
    </nc>
    <odxf>
      <font>
        <sz val="10"/>
        <color auto="1"/>
      </font>
    </odxf>
    <ndxf>
      <font>
        <sz val="10"/>
        <color auto="1"/>
      </font>
    </ndxf>
  </rcc>
  <rcc rId="20359" sId="3" odxf="1" dxf="1">
    <nc r="AW367">
      <v>1.9</v>
    </nc>
    <odxf>
      <font>
        <sz val="10"/>
        <color auto="1"/>
      </font>
    </odxf>
    <ndxf>
      <font>
        <sz val="10"/>
        <color auto="1"/>
      </font>
    </ndxf>
  </rcc>
  <rcc rId="20360" sId="3" odxf="1" dxf="1">
    <nc r="AX367">
      <v>-0.4</v>
    </nc>
    <odxf>
      <font>
        <sz val="10"/>
        <color auto="1"/>
      </font>
    </odxf>
    <ndxf>
      <font>
        <sz val="10"/>
        <color auto="1"/>
      </font>
    </ndxf>
  </rcc>
  <rcc rId="20361" sId="3" odxf="1" dxf="1">
    <nc r="AY367">
      <v>2.6</v>
    </nc>
    <odxf>
      <font>
        <sz val="10"/>
        <color auto="1"/>
      </font>
    </odxf>
    <ndxf>
      <font>
        <sz val="10"/>
        <color auto="1"/>
      </font>
    </ndxf>
  </rcc>
  <rcc rId="20362" sId="3" odxf="1" dxf="1">
    <nc r="AZ367">
      <v>4.5</v>
    </nc>
    <odxf>
      <font>
        <sz val="10"/>
        <color auto="1"/>
      </font>
    </odxf>
    <ndxf>
      <font>
        <sz val="10"/>
        <color auto="1"/>
      </font>
    </ndxf>
  </rcc>
  <rcc rId="20363" sId="3" odxf="1" dxf="1">
    <nc r="BA3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364" sId="3" odxf="1" dxf="1">
    <nc r="BB367">
      <v>6</v>
    </nc>
    <odxf>
      <font>
        <sz val="10"/>
        <color auto="1"/>
      </font>
    </odxf>
    <ndxf>
      <font>
        <sz val="10"/>
        <color auto="1"/>
      </font>
    </ndxf>
  </rcc>
  <rcc rId="20365" sId="3" odxf="1" dxf="1">
    <nc r="BC3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366" sId="3" odxf="1" dxf="1">
    <nc r="BD367">
      <v>8.5</v>
    </nc>
    <odxf>
      <font>
        <sz val="10"/>
        <color auto="1"/>
      </font>
    </odxf>
    <ndxf>
      <font>
        <sz val="10"/>
        <color auto="1"/>
      </font>
    </ndxf>
  </rcc>
  <rcc rId="20367" sId="3" odxf="1" dxf="1">
    <nc r="BE36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368" sId="3" odxf="1" dxf="1">
    <nc r="BF367">
      <v>26.1</v>
    </nc>
    <odxf>
      <font>
        <sz val="10"/>
        <color auto="1"/>
      </font>
    </odxf>
    <ndxf>
      <font>
        <sz val="10"/>
        <color auto="1"/>
      </font>
    </ndxf>
  </rcc>
  <rcc rId="20369" sId="3" odxf="1" dxf="1">
    <nc r="BG367">
      <v>91</v>
    </nc>
    <odxf>
      <font>
        <sz val="10"/>
        <color auto="1"/>
      </font>
    </odxf>
    <ndxf>
      <font>
        <sz val="10"/>
        <color auto="1"/>
      </font>
    </ndxf>
  </rcc>
  <rcc rId="20370" sId="3" odxf="1" dxf="1">
    <nc r="BH367">
      <v>0.2</v>
    </nc>
    <odxf>
      <font>
        <sz val="10"/>
        <color auto="1"/>
      </font>
    </odxf>
    <ndxf>
      <font>
        <sz val="10"/>
        <color auto="1"/>
      </font>
    </ndxf>
  </rcc>
  <rfmt sheetId="3" sqref="A367:XFD367" start="0" length="0">
    <dxf>
      <alignment vertical="center" wrapText="1"/>
    </dxf>
  </rfmt>
  <rfmt sheetId="3" sqref="A368" start="0" length="0">
    <dxf>
      <font>
        <sz val="10"/>
        <color auto="1"/>
      </font>
    </dxf>
  </rfmt>
  <rcc rId="20371" sId="3" odxf="1" dxf="1">
    <oc r="B368" t="inlineStr">
      <is>
        <t>Cà Mau</t>
      </is>
    </oc>
    <nc r="B368" t="inlineStr">
      <is>
        <t>Tiền Giang</t>
      </is>
    </nc>
    <odxf>
      <font>
        <sz val="10"/>
        <color auto="1"/>
      </font>
    </odxf>
    <ndxf>
      <font>
        <sz val="10"/>
        <color auto="1"/>
      </font>
    </ndxf>
  </rcc>
  <rfmt sheetId="3" sqref="C368" start="0" length="0">
    <dxf>
      <font>
        <sz val="10"/>
        <color auto="1"/>
      </font>
    </dxf>
  </rfmt>
  <rfmt sheetId="3" sqref="D368" start="0" length="0">
    <dxf>
      <font>
        <sz val="10"/>
        <color auto="1"/>
      </font>
    </dxf>
  </rfmt>
  <rcc rId="20372" sId="3" odxf="1" dxf="1">
    <oc r="E368" t="inlineStr">
      <is>
        <t>NMĐG TÂN THUẬN</t>
      </is>
    </oc>
    <nc r="E368" t="inlineStr">
      <is>
        <t>NMĐG TÂN PHÚ ĐÔNG 2</t>
      </is>
    </nc>
    <odxf>
      <font>
        <sz val="10"/>
        <color auto="1"/>
      </font>
    </odxf>
    <ndxf>
      <font>
        <sz val="10"/>
        <color auto="1"/>
      </font>
    </ndxf>
  </rcc>
  <rfmt sheetId="3" sqref="F368" start="0" length="0">
    <dxf>
      <font>
        <sz val="10"/>
        <color auto="1"/>
      </font>
    </dxf>
  </rfmt>
  <rcc rId="20373" sId="3" odxf="1" dxf="1">
    <nc r="G36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374" sId="3" odxf="1" dxf="1">
    <nc r="H368">
      <v>243.9</v>
    </nc>
    <odxf>
      <font>
        <sz val="10"/>
        <color auto="1"/>
      </font>
    </odxf>
    <ndxf>
      <font>
        <sz val="10"/>
        <color auto="1"/>
      </font>
    </ndxf>
  </rcc>
  <rfmt sheetId="3" sqref="I368" start="0" length="0">
    <dxf>
      <font>
        <sz val="10"/>
        <color auto="1"/>
      </font>
    </dxf>
  </rfmt>
  <rcc rId="20375" sId="3" odxf="1" dxf="1">
    <nc r="J368">
      <v>15.3</v>
    </nc>
    <odxf>
      <font>
        <sz val="10"/>
        <color auto="1"/>
      </font>
    </odxf>
    <ndxf>
      <font>
        <sz val="10"/>
        <color auto="1"/>
      </font>
    </ndxf>
  </rcc>
  <rcc rId="20376" sId="3" odxf="1" dxf="1">
    <nc r="K368">
      <v>14</v>
    </nc>
    <odxf>
      <font>
        <sz val="10"/>
        <color auto="1"/>
      </font>
    </odxf>
    <ndxf>
      <font>
        <sz val="10"/>
        <color auto="1"/>
      </font>
    </ndxf>
  </rcc>
  <rcc rId="20377" sId="3" odxf="1" dxf="1">
    <nc r="L368">
      <v>8.6</v>
    </nc>
    <odxf>
      <font>
        <sz val="10"/>
        <color auto="1"/>
      </font>
    </odxf>
    <ndxf>
      <font>
        <sz val="10"/>
        <color auto="1"/>
      </font>
    </ndxf>
  </rcc>
  <rcc rId="20378" sId="3" odxf="1" dxf="1">
    <nc r="M368">
      <v>13.4</v>
    </nc>
    <odxf>
      <font>
        <sz val="10"/>
        <color auto="1"/>
      </font>
    </odxf>
    <ndxf>
      <font>
        <sz val="10"/>
        <color auto="1"/>
      </font>
    </ndxf>
  </rcc>
  <rcc rId="20379" sId="3" odxf="1" dxf="1">
    <nc r="N368">
      <v>16.600000000000001</v>
    </nc>
    <odxf>
      <font>
        <sz val="10"/>
        <color auto="1"/>
      </font>
    </odxf>
    <ndxf>
      <font>
        <sz val="10"/>
        <color auto="1"/>
      </font>
    </ndxf>
  </rcc>
  <rcc rId="20380" sId="3" odxf="1" dxf="1">
    <nc r="O368">
      <v>14.9</v>
    </nc>
    <odxf>
      <font>
        <sz val="10"/>
        <color auto="1"/>
      </font>
    </odxf>
    <ndxf>
      <font>
        <sz val="10"/>
        <color auto="1"/>
      </font>
    </ndxf>
  </rcc>
  <rcc rId="20381" sId="3" odxf="1" dxf="1">
    <nc r="P368">
      <v>13.6</v>
    </nc>
    <odxf>
      <font>
        <sz val="10"/>
        <color auto="1"/>
      </font>
    </odxf>
    <ndxf>
      <font>
        <sz val="10"/>
        <color auto="1"/>
      </font>
    </ndxf>
  </rcc>
  <rcc rId="20382" sId="3" odxf="1" dxf="1">
    <nc r="Q368">
      <v>20.8</v>
    </nc>
    <odxf>
      <font>
        <sz val="10"/>
        <color auto="1"/>
      </font>
    </odxf>
    <ndxf>
      <font>
        <sz val="10"/>
        <color auto="1"/>
      </font>
    </ndxf>
  </rcc>
  <rcc rId="20383" sId="3" odxf="1" dxf="1">
    <nc r="R368">
      <v>17.3</v>
    </nc>
    <odxf>
      <font>
        <sz val="10"/>
        <color auto="1"/>
      </font>
    </odxf>
    <ndxf>
      <font>
        <sz val="10"/>
        <color auto="1"/>
      </font>
    </ndxf>
  </rcc>
  <rcc rId="20384" sId="3" odxf="1" dxf="1">
    <nc r="S368">
      <v>10.199999999999999</v>
    </nc>
    <odxf>
      <font>
        <sz val="10"/>
        <color auto="1"/>
      </font>
    </odxf>
    <ndxf>
      <font>
        <sz val="10"/>
        <color auto="1"/>
      </font>
    </ndxf>
  </rcc>
  <rcc rId="20385" sId="3" odxf="1" dxf="1">
    <nc r="T368">
      <v>5.8</v>
    </nc>
    <odxf>
      <font>
        <sz val="10"/>
        <color auto="1"/>
      </font>
    </odxf>
    <ndxf>
      <font>
        <sz val="10"/>
        <color auto="1"/>
      </font>
    </ndxf>
  </rcc>
  <rcc rId="20386" sId="3" odxf="1" dxf="1">
    <nc r="U368">
      <v>7.8</v>
    </nc>
    <odxf>
      <font>
        <sz val="10"/>
        <color auto="1"/>
      </font>
    </odxf>
    <ndxf>
      <font>
        <sz val="10"/>
        <color auto="1"/>
      </font>
    </ndxf>
  </rcc>
  <rcc rId="20387" sId="3" odxf="1" dxf="1">
    <nc r="V368">
      <v>6.9</v>
    </nc>
    <odxf>
      <font>
        <sz val="10"/>
        <color auto="1"/>
      </font>
    </odxf>
    <ndxf>
      <font>
        <sz val="10"/>
        <color auto="1"/>
      </font>
    </ndxf>
  </rcc>
  <rcc rId="20388" sId="3" odxf="1" dxf="1">
    <nc r="W368">
      <v>3.2</v>
    </nc>
    <odxf>
      <font>
        <sz val="10"/>
        <color auto="1"/>
      </font>
    </odxf>
    <ndxf>
      <font>
        <sz val="10"/>
        <color auto="1"/>
      </font>
    </ndxf>
  </rcc>
  <rcc rId="20389" sId="3" odxf="1" dxf="1">
    <nc r="X368">
      <v>2.8</v>
    </nc>
    <odxf>
      <font>
        <sz val="10"/>
        <color auto="1"/>
      </font>
    </odxf>
    <ndxf>
      <font>
        <sz val="10"/>
        <color auto="1"/>
      </font>
    </ndxf>
  </rcc>
  <rcc rId="20390" sId="3" odxf="1" dxf="1">
    <nc r="Y368">
      <v>1.1000000000000001</v>
    </nc>
    <odxf>
      <font>
        <sz val="10"/>
        <color auto="1"/>
      </font>
    </odxf>
    <ndxf>
      <font>
        <sz val="10"/>
        <color auto="1"/>
      </font>
    </ndxf>
  </rcc>
  <rcc rId="20391" sId="3" odxf="1" dxf="1">
    <nc r="Z368">
      <v>1.6</v>
    </nc>
    <odxf>
      <font>
        <sz val="10"/>
        <color auto="1"/>
      </font>
    </odxf>
    <ndxf>
      <font>
        <sz val="10"/>
        <color auto="1"/>
      </font>
    </ndxf>
  </rcc>
  <rcc rId="20392" sId="3" odxf="1" dxf="1">
    <nc r="AA368">
      <v>1</v>
    </nc>
    <odxf>
      <font>
        <sz val="10"/>
        <color auto="1"/>
      </font>
    </odxf>
    <ndxf>
      <font>
        <sz val="10"/>
        <color auto="1"/>
      </font>
    </ndxf>
  </rcc>
  <rcc rId="20393" sId="3" odxf="1" dxf="1">
    <nc r="AB368">
      <v>2.6</v>
    </nc>
    <odxf>
      <font>
        <sz val="10"/>
        <color auto="1"/>
      </font>
    </odxf>
    <ndxf>
      <font>
        <sz val="10"/>
        <color auto="1"/>
      </font>
    </ndxf>
  </rcc>
  <rcc rId="20394" sId="3" odxf="1" dxf="1">
    <nc r="AC368">
      <v>7.8</v>
    </nc>
    <odxf>
      <font>
        <sz val="10"/>
        <color auto="1"/>
      </font>
    </odxf>
    <ndxf>
      <font>
        <sz val="10"/>
        <color auto="1"/>
      </font>
    </ndxf>
  </rcc>
  <rcc rId="20395" sId="3" odxf="1" dxf="1">
    <nc r="AD368">
      <v>9.6</v>
    </nc>
    <odxf>
      <font>
        <sz val="10"/>
        <color auto="1"/>
      </font>
    </odxf>
    <ndxf>
      <font>
        <sz val="10"/>
        <color auto="1"/>
      </font>
    </ndxf>
  </rcc>
  <rcc rId="20396" sId="3" odxf="1" dxf="1">
    <nc r="AE368">
      <v>4.0999999999999996</v>
    </nc>
    <odxf>
      <font>
        <sz val="10"/>
        <color auto="1"/>
      </font>
    </odxf>
    <ndxf>
      <font>
        <sz val="10"/>
        <color auto="1"/>
      </font>
    </ndxf>
  </rcc>
  <rcc rId="20397" sId="3" odxf="1" dxf="1">
    <nc r="AF368">
      <v>0</v>
    </nc>
    <odxf>
      <font>
        <sz val="10"/>
        <color auto="1"/>
      </font>
    </odxf>
    <ndxf>
      <font>
        <sz val="10"/>
        <color auto="1"/>
      </font>
    </ndxf>
  </rcc>
  <rcc rId="20398" sId="3" odxf="1" dxf="1">
    <nc r="AG368">
      <v>3.4</v>
    </nc>
    <odxf>
      <font>
        <sz val="10"/>
        <color auto="1"/>
      </font>
    </odxf>
    <ndxf>
      <font>
        <sz val="10"/>
        <color auto="1"/>
      </font>
    </ndxf>
  </rcc>
  <rcc rId="20399" sId="3" odxf="1" dxf="1">
    <nc r="AH368">
      <v>0.2</v>
    </nc>
    <odxf>
      <font>
        <sz val="10"/>
        <color auto="1"/>
      </font>
    </odxf>
    <ndxf>
      <font>
        <sz val="10"/>
        <color auto="1"/>
      </font>
    </ndxf>
  </rcc>
  <rcc rId="20400" sId="3" odxf="1" dxf="1">
    <nc r="AI368">
      <v>0.2</v>
    </nc>
    <odxf>
      <font>
        <sz val="10"/>
        <color auto="1"/>
      </font>
    </odxf>
    <ndxf>
      <font>
        <sz val="10"/>
        <color auto="1"/>
      </font>
    </ndxf>
  </rcc>
  <rcc rId="20401" sId="3" odxf="1" dxf="1">
    <nc r="AJ368">
      <v>0.4</v>
    </nc>
    <odxf>
      <font>
        <sz val="10"/>
        <color auto="1"/>
      </font>
    </odxf>
    <ndxf>
      <font>
        <sz val="10"/>
        <color auto="1"/>
      </font>
    </ndxf>
  </rcc>
  <rcc rId="20402" sId="3" odxf="1" dxf="1">
    <nc r="AK368">
      <v>38.299999999999997</v>
    </nc>
    <odxf>
      <font>
        <sz val="10"/>
        <color auto="1"/>
      </font>
    </odxf>
    <ndxf>
      <font>
        <sz val="10"/>
        <color auto="1"/>
      </font>
    </ndxf>
  </rcc>
  <rcc rId="20403" sId="3" odxf="1" dxf="1">
    <nc r="AL368">
      <v>40.200000000000003</v>
    </nc>
    <odxf>
      <font>
        <sz val="10"/>
        <color auto="1"/>
      </font>
    </odxf>
    <ndxf>
      <font>
        <sz val="10"/>
        <color auto="1"/>
      </font>
    </ndxf>
  </rcc>
  <rcc rId="20404" sId="3" odxf="1" dxf="1">
    <nc r="AM368">
      <v>26.2</v>
    </nc>
    <odxf>
      <font>
        <sz val="10"/>
        <color auto="1"/>
      </font>
    </odxf>
    <ndxf>
      <font>
        <sz val="10"/>
        <color auto="1"/>
      </font>
    </ndxf>
  </rcc>
  <rcc rId="20405" sId="3" odxf="1" dxf="1">
    <nc r="AN368">
      <v>19.100000000000001</v>
    </nc>
    <odxf>
      <font>
        <sz val="10"/>
        <color auto="1"/>
      </font>
    </odxf>
    <ndxf>
      <font>
        <sz val="10"/>
        <color auto="1"/>
      </font>
    </ndxf>
  </rcc>
  <rcc rId="20406" sId="3" odxf="1" dxf="1">
    <nc r="AO368">
      <v>14.2</v>
    </nc>
    <odxf>
      <font>
        <sz val="10"/>
        <color auto="1"/>
      </font>
    </odxf>
    <ndxf>
      <font>
        <sz val="10"/>
        <color auto="1"/>
      </font>
    </ndxf>
  </rcc>
  <rcc rId="20407" sId="3" odxf="1" dxf="1">
    <nc r="AP368">
      <v>10.199999999999999</v>
    </nc>
    <odxf>
      <font>
        <sz val="10"/>
        <color auto="1"/>
      </font>
    </odxf>
    <ndxf>
      <font>
        <sz val="10"/>
        <color auto="1"/>
      </font>
    </ndxf>
  </rcc>
  <rcc rId="20408" sId="3" odxf="1" dxf="1">
    <nc r="AQ368">
      <v>17.399999999999999</v>
    </nc>
    <odxf>
      <font>
        <sz val="10"/>
        <color auto="1"/>
      </font>
    </odxf>
    <ndxf>
      <font>
        <sz val="10"/>
        <color auto="1"/>
      </font>
    </ndxf>
  </rcc>
  <rcc rId="20409" sId="3" odxf="1" dxf="1">
    <nc r="AR368">
      <v>9.5</v>
    </nc>
    <odxf>
      <font>
        <sz val="10"/>
        <color auto="1"/>
      </font>
    </odxf>
    <ndxf>
      <font>
        <sz val="10"/>
        <color auto="1"/>
      </font>
    </ndxf>
  </rcc>
  <rcc rId="20410" sId="3" odxf="1" dxf="1">
    <nc r="AS368">
      <v>10</v>
    </nc>
    <odxf>
      <font>
        <sz val="10"/>
        <color auto="1"/>
      </font>
    </odxf>
    <ndxf>
      <font>
        <sz val="10"/>
        <color auto="1"/>
      </font>
    </ndxf>
  </rcc>
  <rcc rId="20411" sId="3" odxf="1" dxf="1">
    <nc r="AT368">
      <v>10.3</v>
    </nc>
    <odxf>
      <font>
        <sz val="10"/>
        <color auto="1"/>
      </font>
    </odxf>
    <ndxf>
      <font>
        <sz val="10"/>
        <color auto="1"/>
      </font>
    </ndxf>
  </rcc>
  <rcc rId="20412" sId="3" odxf="1" dxf="1">
    <nc r="AU368">
      <v>11</v>
    </nc>
    <odxf>
      <font>
        <sz val="10"/>
        <color auto="1"/>
      </font>
    </odxf>
    <ndxf>
      <font>
        <sz val="10"/>
        <color auto="1"/>
      </font>
    </ndxf>
  </rcc>
  <rcc rId="20413" sId="3" odxf="1" dxf="1">
    <nc r="AV368">
      <v>12.3</v>
    </nc>
    <odxf>
      <font>
        <sz val="10"/>
        <color auto="1"/>
      </font>
    </odxf>
    <ndxf>
      <font>
        <sz val="10"/>
        <color auto="1"/>
      </font>
    </ndxf>
  </rcc>
  <rcc rId="20414" sId="3" odxf="1" dxf="1">
    <nc r="AW368">
      <v>10.199999999999999</v>
    </nc>
    <odxf>
      <font>
        <sz val="10"/>
        <color auto="1"/>
      </font>
    </odxf>
    <ndxf>
      <font>
        <sz val="10"/>
        <color auto="1"/>
      </font>
    </ndxf>
  </rcc>
  <rcc rId="20415" sId="3" odxf="1" dxf="1">
    <nc r="AX368">
      <v>7.4</v>
    </nc>
    <odxf>
      <font>
        <sz val="10"/>
        <color auto="1"/>
      </font>
    </odxf>
    <ndxf>
      <font>
        <sz val="10"/>
        <color auto="1"/>
      </font>
    </ndxf>
  </rcc>
  <rcc rId="20416" sId="3" odxf="1" dxf="1">
    <nc r="AY368">
      <v>9.9</v>
    </nc>
    <odxf>
      <font>
        <sz val="10"/>
        <color auto="1"/>
      </font>
    </odxf>
    <ndxf>
      <font>
        <sz val="10"/>
        <color auto="1"/>
      </font>
    </ndxf>
  </rcc>
  <rcc rId="20417" sId="3" odxf="1" dxf="1">
    <nc r="AZ368">
      <v>8.6</v>
    </nc>
    <odxf>
      <font>
        <sz val="10"/>
        <color auto="1"/>
      </font>
    </odxf>
    <ndxf>
      <font>
        <sz val="10"/>
        <color auto="1"/>
      </font>
    </ndxf>
  </rcc>
  <rcc rId="20418" sId="3" odxf="1" dxf="1">
    <nc r="BA3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419" sId="3" odxf="1" dxf="1">
    <nc r="BB368">
      <v>10</v>
    </nc>
    <odxf>
      <font>
        <sz val="10"/>
        <color auto="1"/>
      </font>
    </odxf>
    <ndxf>
      <font>
        <sz val="10"/>
        <color auto="1"/>
      </font>
    </ndxf>
  </rcc>
  <rcc rId="20420" sId="3" odxf="1" dxf="1">
    <nc r="BC3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421" sId="3" odxf="1" dxf="1">
    <nc r="BD368">
      <v>7.3</v>
    </nc>
    <odxf>
      <font>
        <sz val="10"/>
        <color auto="1"/>
      </font>
    </odxf>
    <ndxf>
      <font>
        <sz val="10"/>
        <color auto="1"/>
      </font>
    </ndxf>
  </rcc>
  <rcc rId="20422" sId="3" odxf="1" dxf="1">
    <nc r="BE36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423" sId="3" odxf="1" dxf="1">
    <nc r="BF368">
      <v>10.199999999999999</v>
    </nc>
    <odxf>
      <font>
        <sz val="10"/>
        <color auto="1"/>
      </font>
    </odxf>
    <ndxf>
      <font>
        <sz val="10"/>
        <color auto="1"/>
      </font>
    </ndxf>
  </rcc>
  <rcc rId="20424" sId="3" odxf="1" dxf="1">
    <nc r="BG368">
      <v>40.299999999999997</v>
    </nc>
    <odxf>
      <font>
        <sz val="10"/>
        <color auto="1"/>
      </font>
    </odxf>
    <ndxf>
      <font>
        <sz val="10"/>
        <color auto="1"/>
      </font>
    </ndxf>
  </rcc>
  <rcc rId="20425" sId="3" odxf="1" dxf="1">
    <nc r="BH368">
      <v>0</v>
    </nc>
    <odxf>
      <font>
        <sz val="10"/>
        <color auto="1"/>
      </font>
    </odxf>
    <ndxf>
      <font>
        <sz val="10"/>
        <color auto="1"/>
      </font>
    </ndxf>
  </rcc>
  <rfmt sheetId="3" sqref="A368:XFD368" start="0" length="0">
    <dxf>
      <alignment vertical="center" wrapText="1"/>
    </dxf>
  </rfmt>
  <rfmt sheetId="3" sqref="A369" start="0" length="0">
    <dxf>
      <font>
        <sz val="10"/>
        <color auto="1"/>
      </font>
    </dxf>
  </rfmt>
  <rcc rId="20426" sId="3" odxf="1" dxf="1">
    <oc r="B369" t="inlineStr">
      <is>
        <t>Cà Mau</t>
      </is>
    </oc>
    <nc r="B369" t="inlineStr">
      <is>
        <t>Tiền Giang</t>
      </is>
    </nc>
    <odxf>
      <font>
        <sz val="10"/>
        <color auto="1"/>
      </font>
    </odxf>
    <ndxf>
      <font>
        <sz val="10"/>
        <color auto="1"/>
      </font>
    </ndxf>
  </rcc>
  <rfmt sheetId="3" sqref="C369" start="0" length="0">
    <dxf>
      <font>
        <sz val="10"/>
        <color auto="1"/>
      </font>
    </dxf>
  </rfmt>
  <rfmt sheetId="3" sqref="D369" start="0" length="0">
    <dxf>
      <font>
        <sz val="10"/>
        <color auto="1"/>
      </font>
    </dxf>
  </rfmt>
  <rcc rId="20427" sId="3" odxf="1" dxf="1">
    <oc r="E369" t="inlineStr">
      <is>
        <t>NMĐG TÂN THUẬN</t>
      </is>
    </oc>
    <nc r="E369" t="inlineStr">
      <is>
        <t>NMĐG TÂN PHÚ ĐÔNG 2</t>
      </is>
    </nc>
    <odxf>
      <font>
        <sz val="10"/>
        <color auto="1"/>
      </font>
    </odxf>
    <ndxf>
      <font>
        <sz val="10"/>
        <color auto="1"/>
      </font>
    </ndxf>
  </rcc>
  <rfmt sheetId="3" sqref="F369" start="0" length="0">
    <dxf>
      <font>
        <sz val="10"/>
        <color auto="1"/>
      </font>
    </dxf>
  </rfmt>
  <rcc rId="20428" sId="3" odxf="1" dxf="1">
    <nc r="G36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429" sId="3" odxf="1" dxf="1">
    <nc r="H369">
      <v>243.9</v>
    </nc>
    <odxf>
      <font>
        <sz val="10"/>
        <color auto="1"/>
      </font>
    </odxf>
    <ndxf>
      <font>
        <sz val="10"/>
        <color auto="1"/>
      </font>
    </ndxf>
  </rcc>
  <rfmt sheetId="3" sqref="I369" start="0" length="0">
    <dxf>
      <font>
        <sz val="10"/>
        <color auto="1"/>
      </font>
    </dxf>
  </rfmt>
  <rcc rId="20430" sId="3" odxf="1" dxf="1">
    <nc r="J369">
      <v>6.5</v>
    </nc>
    <odxf>
      <font>
        <sz val="10"/>
        <color auto="1"/>
      </font>
    </odxf>
    <ndxf>
      <font>
        <sz val="10"/>
        <color auto="1"/>
      </font>
    </ndxf>
  </rcc>
  <rcc rId="20431" sId="3" odxf="1" dxf="1">
    <nc r="K369">
      <v>6.4</v>
    </nc>
    <odxf>
      <font>
        <sz val="10"/>
        <color auto="1"/>
      </font>
    </odxf>
    <ndxf>
      <font>
        <sz val="10"/>
        <color auto="1"/>
      </font>
    </ndxf>
  </rcc>
  <rcc rId="20432" sId="3" odxf="1" dxf="1">
    <nc r="L369">
      <v>5.4</v>
    </nc>
    <odxf>
      <font>
        <sz val="10"/>
        <color auto="1"/>
      </font>
    </odxf>
    <ndxf>
      <font>
        <sz val="10"/>
        <color auto="1"/>
      </font>
    </ndxf>
  </rcc>
  <rcc rId="20433" sId="3" odxf="1" dxf="1">
    <nc r="M369">
      <v>6.2</v>
    </nc>
    <odxf>
      <font>
        <sz val="10"/>
        <color auto="1"/>
      </font>
    </odxf>
    <ndxf>
      <font>
        <sz val="10"/>
        <color auto="1"/>
      </font>
    </ndxf>
  </rcc>
  <rcc rId="20434" sId="3" odxf="1" dxf="1">
    <nc r="N369">
      <v>6.2</v>
    </nc>
    <odxf>
      <font>
        <sz val="10"/>
        <color auto="1"/>
      </font>
    </odxf>
    <ndxf>
      <font>
        <sz val="10"/>
        <color auto="1"/>
      </font>
    </ndxf>
  </rcc>
  <rcc rId="20435" sId="3" odxf="1" dxf="1">
    <nc r="O369">
      <v>6.5</v>
    </nc>
    <odxf>
      <font>
        <sz val="10"/>
        <color auto="1"/>
      </font>
    </odxf>
    <ndxf>
      <font>
        <sz val="10"/>
        <color auto="1"/>
      </font>
    </ndxf>
  </rcc>
  <rcc rId="20436" sId="3" odxf="1" dxf="1">
    <nc r="P369">
      <v>6.9</v>
    </nc>
    <odxf>
      <font>
        <sz val="10"/>
        <color auto="1"/>
      </font>
    </odxf>
    <ndxf>
      <font>
        <sz val="10"/>
        <color auto="1"/>
      </font>
    </ndxf>
  </rcc>
  <rcc rId="20437" sId="3" odxf="1" dxf="1">
    <nc r="Q369">
      <v>7.4</v>
    </nc>
    <odxf>
      <font>
        <sz val="10"/>
        <color auto="1"/>
      </font>
    </odxf>
    <ndxf>
      <font>
        <sz val="10"/>
        <color auto="1"/>
      </font>
    </ndxf>
  </rcc>
  <rcc rId="20438" sId="3" odxf="1" dxf="1">
    <nc r="R369">
      <v>6.1</v>
    </nc>
    <odxf>
      <font>
        <sz val="10"/>
        <color auto="1"/>
      </font>
    </odxf>
    <ndxf>
      <font>
        <sz val="10"/>
        <color auto="1"/>
      </font>
    </ndxf>
  </rcc>
  <rcc rId="20439" sId="3" odxf="1" dxf="1">
    <nc r="S369">
      <v>5.3</v>
    </nc>
    <odxf>
      <font>
        <sz val="10"/>
        <color auto="1"/>
      </font>
    </odxf>
    <ndxf>
      <font>
        <sz val="10"/>
        <color auto="1"/>
      </font>
    </ndxf>
  </rcc>
  <rcc rId="20440" sId="3" odxf="1" dxf="1">
    <nc r="T369">
      <v>4.3</v>
    </nc>
    <odxf>
      <font>
        <sz val="10"/>
        <color auto="1"/>
      </font>
    </odxf>
    <ndxf>
      <font>
        <sz val="10"/>
        <color auto="1"/>
      </font>
    </ndxf>
  </rcc>
  <rcc rId="20441" sId="3" odxf="1" dxf="1">
    <nc r="U369">
      <v>4.5</v>
    </nc>
    <odxf>
      <font>
        <sz val="10"/>
        <color auto="1"/>
      </font>
    </odxf>
    <ndxf>
      <font>
        <sz val="10"/>
        <color auto="1"/>
      </font>
    </ndxf>
  </rcc>
  <rcc rId="20442" sId="3" odxf="1" dxf="1">
    <nc r="V369">
      <v>4.8</v>
    </nc>
    <odxf>
      <font>
        <sz val="10"/>
        <color auto="1"/>
      </font>
    </odxf>
    <ndxf>
      <font>
        <sz val="10"/>
        <color auto="1"/>
      </font>
    </ndxf>
  </rcc>
  <rcc rId="20443" sId="3" odxf="1" dxf="1">
    <nc r="W369">
      <v>3.3</v>
    </nc>
    <odxf>
      <font>
        <sz val="10"/>
        <color auto="1"/>
      </font>
    </odxf>
    <ndxf>
      <font>
        <sz val="10"/>
        <color auto="1"/>
      </font>
    </ndxf>
  </rcc>
  <rcc rId="20444" sId="3" odxf="1" dxf="1">
    <nc r="X369">
      <v>-1.7</v>
    </nc>
    <odxf>
      <font>
        <sz val="10"/>
        <color auto="1"/>
      </font>
    </odxf>
    <ndxf>
      <font>
        <sz val="10"/>
        <color auto="1"/>
      </font>
    </ndxf>
  </rcc>
  <rcc rId="20445" sId="3" odxf="1" dxf="1">
    <nc r="Y369">
      <v>-1.9</v>
    </nc>
    <odxf>
      <font>
        <sz val="10"/>
        <color auto="1"/>
      </font>
    </odxf>
    <ndxf>
      <font>
        <sz val="10"/>
        <color auto="1"/>
      </font>
    </ndxf>
  </rcc>
  <rcc rId="20446" sId="3" odxf="1" dxf="1">
    <nc r="Z369">
      <v>-1.6</v>
    </nc>
    <odxf>
      <font>
        <sz val="10"/>
        <color auto="1"/>
      </font>
    </odxf>
    <ndxf>
      <font>
        <sz val="10"/>
        <color auto="1"/>
      </font>
    </ndxf>
  </rcc>
  <rcc rId="20447" sId="3" odxf="1" dxf="1">
    <nc r="AA369">
      <v>-1.3</v>
    </nc>
    <odxf>
      <font>
        <sz val="10"/>
        <color auto="1"/>
      </font>
    </odxf>
    <ndxf>
      <font>
        <sz val="10"/>
        <color auto="1"/>
      </font>
    </ndxf>
  </rcc>
  <rcc rId="20448" sId="3" odxf="1" dxf="1">
    <nc r="AB369">
      <v>0.8</v>
    </nc>
    <odxf>
      <font>
        <sz val="10"/>
        <color auto="1"/>
      </font>
    </odxf>
    <ndxf>
      <font>
        <sz val="10"/>
        <color auto="1"/>
      </font>
    </ndxf>
  </rcc>
  <rcc rId="20449" sId="3" odxf="1" dxf="1">
    <nc r="AC369">
      <v>2.4</v>
    </nc>
    <odxf>
      <font>
        <sz val="10"/>
        <color auto="1"/>
      </font>
    </odxf>
    <ndxf>
      <font>
        <sz val="10"/>
        <color auto="1"/>
      </font>
    </ndxf>
  </rcc>
  <rcc rId="20450" sId="3" odxf="1" dxf="1">
    <nc r="AD369">
      <v>2.9</v>
    </nc>
    <odxf>
      <font>
        <sz val="10"/>
        <color auto="1"/>
      </font>
    </odxf>
    <ndxf>
      <font>
        <sz val="10"/>
        <color auto="1"/>
      </font>
    </ndxf>
  </rcc>
  <rcc rId="20451" sId="3" odxf="1" dxf="1">
    <nc r="AE369">
      <v>3.9</v>
    </nc>
    <odxf>
      <font>
        <sz val="10"/>
        <color auto="1"/>
      </font>
    </odxf>
    <ndxf>
      <font>
        <sz val="10"/>
        <color auto="1"/>
      </font>
    </ndxf>
  </rcc>
  <rcc rId="20452" sId="3" odxf="1" dxf="1">
    <nc r="AF369">
      <v>4.3</v>
    </nc>
    <odxf>
      <font>
        <sz val="10"/>
        <color auto="1"/>
      </font>
    </odxf>
    <ndxf>
      <font>
        <sz val="10"/>
        <color auto="1"/>
      </font>
    </ndxf>
  </rcc>
  <rcc rId="20453" sId="3" odxf="1" dxf="1">
    <nc r="AG369">
      <v>4.3</v>
    </nc>
    <odxf>
      <font>
        <sz val="10"/>
        <color auto="1"/>
      </font>
    </odxf>
    <ndxf>
      <font>
        <sz val="10"/>
        <color auto="1"/>
      </font>
    </ndxf>
  </rcc>
  <rcc rId="20454" sId="3" odxf="1" dxf="1">
    <nc r="AH369">
      <v>0.9</v>
    </nc>
    <odxf>
      <font>
        <sz val="10"/>
        <color auto="1"/>
      </font>
    </odxf>
    <ndxf>
      <font>
        <sz val="10"/>
        <color auto="1"/>
      </font>
    </ndxf>
  </rcc>
  <rcc rId="20455" sId="3" odxf="1" dxf="1">
    <nc r="AI369">
      <v>-2.6</v>
    </nc>
    <odxf>
      <font>
        <sz val="10"/>
        <color auto="1"/>
      </font>
    </odxf>
    <ndxf>
      <font>
        <sz val="10"/>
        <color auto="1"/>
      </font>
    </ndxf>
  </rcc>
  <rcc rId="20456" sId="3" odxf="1" dxf="1">
    <nc r="AJ369">
      <v>-3.3</v>
    </nc>
    <odxf>
      <font>
        <sz val="10"/>
        <color auto="1"/>
      </font>
    </odxf>
    <ndxf>
      <font>
        <sz val="10"/>
        <color auto="1"/>
      </font>
    </ndxf>
  </rcc>
  <rcc rId="20457" sId="3" odxf="1" dxf="1">
    <nc r="AK369">
      <v>3.4</v>
    </nc>
    <odxf>
      <font>
        <sz val="10"/>
        <color auto="1"/>
      </font>
    </odxf>
    <ndxf>
      <font>
        <sz val="10"/>
        <color auto="1"/>
      </font>
    </ndxf>
  </rcc>
  <rcc rId="20458" sId="3" odxf="1" dxf="1">
    <nc r="AL369">
      <v>4.7</v>
    </nc>
    <odxf>
      <font>
        <sz val="10"/>
        <color auto="1"/>
      </font>
    </odxf>
    <ndxf>
      <font>
        <sz val="10"/>
        <color auto="1"/>
      </font>
    </ndxf>
  </rcc>
  <rcc rId="20459" sId="3" odxf="1" dxf="1">
    <nc r="AM369">
      <v>3.4</v>
    </nc>
    <odxf>
      <font>
        <sz val="10"/>
        <color auto="1"/>
      </font>
    </odxf>
    <ndxf>
      <font>
        <sz val="10"/>
        <color auto="1"/>
      </font>
    </ndxf>
  </rcc>
  <rcc rId="20460" sId="3" odxf="1" dxf="1">
    <nc r="AN369">
      <v>1.6</v>
    </nc>
    <odxf>
      <font>
        <sz val="10"/>
        <color auto="1"/>
      </font>
    </odxf>
    <ndxf>
      <font>
        <sz val="10"/>
        <color auto="1"/>
      </font>
    </ndxf>
  </rcc>
  <rcc rId="20461" sId="3" odxf="1" dxf="1">
    <nc r="AO369">
      <v>1.6</v>
    </nc>
    <odxf>
      <font>
        <sz val="10"/>
        <color auto="1"/>
      </font>
    </odxf>
    <ndxf>
      <font>
        <sz val="10"/>
        <color auto="1"/>
      </font>
    </ndxf>
  </rcc>
  <rcc rId="20462" sId="3" odxf="1" dxf="1">
    <nc r="AP369">
      <v>3.3</v>
    </nc>
    <odxf>
      <font>
        <sz val="10"/>
        <color auto="1"/>
      </font>
    </odxf>
    <ndxf>
      <font>
        <sz val="10"/>
        <color auto="1"/>
      </font>
    </ndxf>
  </rcc>
  <rcc rId="20463" sId="3" odxf="1" dxf="1">
    <nc r="AQ369">
      <v>4.4000000000000004</v>
    </nc>
    <odxf>
      <font>
        <sz val="10"/>
        <color auto="1"/>
      </font>
    </odxf>
    <ndxf>
      <font>
        <sz val="10"/>
        <color auto="1"/>
      </font>
    </ndxf>
  </rcc>
  <rcc rId="20464" sId="3" odxf="1" dxf="1">
    <nc r="AR369">
      <v>2.4</v>
    </nc>
    <odxf>
      <font>
        <sz val="10"/>
        <color auto="1"/>
      </font>
    </odxf>
    <ndxf>
      <font>
        <sz val="10"/>
        <color auto="1"/>
      </font>
    </ndxf>
  </rcc>
  <rcc rId="20465" sId="3" odxf="1" dxf="1">
    <nc r="AS369">
      <v>1.1000000000000001</v>
    </nc>
    <odxf>
      <font>
        <sz val="10"/>
        <color auto="1"/>
      </font>
    </odxf>
    <ndxf>
      <font>
        <sz val="10"/>
        <color auto="1"/>
      </font>
    </ndxf>
  </rcc>
  <rcc rId="20466" sId="3" odxf="1" dxf="1">
    <nc r="AT369">
      <v>0.3</v>
    </nc>
    <odxf>
      <font>
        <sz val="10"/>
        <color auto="1"/>
      </font>
    </odxf>
    <ndxf>
      <font>
        <sz val="10"/>
        <color auto="1"/>
      </font>
    </ndxf>
  </rcc>
  <rcc rId="20467" sId="3" odxf="1" dxf="1">
    <nc r="AU369">
      <v>1.4</v>
    </nc>
    <odxf>
      <font>
        <sz val="10"/>
        <color auto="1"/>
      </font>
    </odxf>
    <ndxf>
      <font>
        <sz val="10"/>
        <color auto="1"/>
      </font>
    </ndxf>
  </rcc>
  <rcc rId="20468" sId="3" odxf="1" dxf="1">
    <nc r="AV369">
      <v>2</v>
    </nc>
    <odxf>
      <font>
        <sz val="10"/>
        <color auto="1"/>
      </font>
    </odxf>
    <ndxf>
      <font>
        <sz val="10"/>
        <color auto="1"/>
      </font>
    </ndxf>
  </rcc>
  <rcc rId="20469" sId="3" odxf="1" dxf="1">
    <nc r="AW369">
      <v>1.3</v>
    </nc>
    <odxf>
      <font>
        <sz val="10"/>
        <color auto="1"/>
      </font>
    </odxf>
    <ndxf>
      <font>
        <sz val="10"/>
        <color auto="1"/>
      </font>
    </ndxf>
  </rcc>
  <rcc rId="20470" sId="3" odxf="1" dxf="1">
    <nc r="AX369">
      <v>0.2</v>
    </nc>
    <odxf>
      <font>
        <sz val="10"/>
        <color auto="1"/>
      </font>
    </odxf>
    <ndxf>
      <font>
        <sz val="10"/>
        <color auto="1"/>
      </font>
    </ndxf>
  </rcc>
  <rcc rId="20471" sId="3" odxf="1" dxf="1">
    <nc r="AY369">
      <v>1.7</v>
    </nc>
    <odxf>
      <font>
        <sz val="10"/>
        <color auto="1"/>
      </font>
    </odxf>
    <ndxf>
      <font>
        <sz val="10"/>
        <color auto="1"/>
      </font>
    </ndxf>
  </rcc>
  <rcc rId="20472" sId="3" odxf="1" dxf="1">
    <nc r="AZ369">
      <v>2.5</v>
    </nc>
    <odxf>
      <font>
        <sz val="10"/>
        <color auto="1"/>
      </font>
    </odxf>
    <ndxf>
      <font>
        <sz val="10"/>
        <color auto="1"/>
      </font>
    </ndxf>
  </rcc>
  <rcc rId="20473" sId="3" odxf="1" dxf="1">
    <nc r="BA3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474" sId="3" odxf="1" dxf="1">
    <nc r="BB369">
      <v>3.3</v>
    </nc>
    <odxf>
      <font>
        <sz val="10"/>
        <color auto="1"/>
      </font>
    </odxf>
    <ndxf>
      <font>
        <sz val="10"/>
        <color auto="1"/>
      </font>
    </ndxf>
  </rcc>
  <rcc rId="20475" sId="3" odxf="1" dxf="1">
    <nc r="BC3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476" sId="3" odxf="1" dxf="1">
    <nc r="BD369">
      <v>4.5</v>
    </nc>
    <odxf>
      <font>
        <sz val="10"/>
        <color auto="1"/>
      </font>
    </odxf>
    <ndxf>
      <font>
        <sz val="10"/>
        <color auto="1"/>
      </font>
    </ndxf>
  </rcc>
  <rcc rId="20477" sId="3" odxf="1" dxf="1">
    <nc r="BE36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478" sId="3" odxf="1" dxf="1">
    <nc r="BF369">
      <v>10.199999999999999</v>
    </nc>
    <odxf>
      <font>
        <sz val="10"/>
        <color auto="1"/>
      </font>
    </odxf>
    <ndxf>
      <font>
        <sz val="10"/>
        <color auto="1"/>
      </font>
    </ndxf>
  </rcc>
  <rcc rId="20479" sId="3" odxf="1" dxf="1">
    <nc r="BG369">
      <v>40.299999999999997</v>
    </nc>
    <odxf>
      <font>
        <sz val="10"/>
        <color auto="1"/>
      </font>
    </odxf>
    <ndxf>
      <font>
        <sz val="10"/>
        <color auto="1"/>
      </font>
    </ndxf>
  </rcc>
  <rcc rId="20480" sId="3" odxf="1" dxf="1">
    <nc r="BH369">
      <v>0</v>
    </nc>
    <odxf>
      <font>
        <sz val="10"/>
        <color auto="1"/>
      </font>
    </odxf>
    <ndxf>
      <font>
        <sz val="10"/>
        <color auto="1"/>
      </font>
    </ndxf>
  </rcc>
  <rfmt sheetId="3" sqref="A369:XFD369" start="0" length="0">
    <dxf>
      <alignment vertical="center" wrapText="1"/>
    </dxf>
  </rfmt>
  <rfmt sheetId="3" sqref="A370" start="0" length="0">
    <dxf>
      <font>
        <sz val="10"/>
        <color auto="1"/>
      </font>
    </dxf>
  </rfmt>
  <rfmt sheetId="3" sqref="B370" start="0" length="0">
    <dxf>
      <font>
        <sz val="10"/>
        <color auto="1"/>
      </font>
    </dxf>
  </rfmt>
  <rfmt sheetId="3" sqref="C370" start="0" length="0">
    <dxf>
      <font>
        <sz val="10"/>
        <color auto="1"/>
      </font>
    </dxf>
  </rfmt>
  <rfmt sheetId="3" sqref="D370" start="0" length="0">
    <dxf>
      <font>
        <sz val="10"/>
        <color auto="1"/>
      </font>
    </dxf>
  </rfmt>
  <rcc rId="20481" sId="3" odxf="1" dxf="1">
    <oc r="E370" t="inlineStr">
      <is>
        <t>NMĐG TÂN ÂN 1</t>
      </is>
    </oc>
    <nc r="E370" t="inlineStr">
      <is>
        <t>NMĐG TÂN THUẬN</t>
      </is>
    </nc>
    <odxf>
      <font>
        <sz val="10"/>
        <color auto="1"/>
      </font>
    </odxf>
    <ndxf>
      <font>
        <sz val="10"/>
        <color auto="1"/>
      </font>
    </ndxf>
  </rcc>
  <rfmt sheetId="3" sqref="F370" start="0" length="0">
    <dxf>
      <font>
        <sz val="10"/>
        <color auto="1"/>
      </font>
    </dxf>
  </rfmt>
  <rcc rId="20482" sId="3" odxf="1" dxf="1">
    <nc r="G37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483" sId="3" odxf="1" dxf="1">
    <nc r="H370">
      <v>490.3</v>
    </nc>
    <odxf>
      <font>
        <sz val="10"/>
        <color auto="1"/>
      </font>
    </odxf>
    <ndxf>
      <font>
        <sz val="10"/>
        <color auto="1"/>
      </font>
    </ndxf>
  </rcc>
  <rfmt sheetId="3" sqref="I370" start="0" length="0">
    <dxf>
      <font>
        <sz val="10"/>
        <color auto="1"/>
      </font>
    </dxf>
  </rfmt>
  <rcc rId="20484" sId="3" odxf="1" dxf="1">
    <nc r="J370">
      <v>12.6</v>
    </nc>
    <odxf>
      <font>
        <sz val="10"/>
        <color auto="1"/>
      </font>
    </odxf>
    <ndxf>
      <font>
        <sz val="10"/>
        <color auto="1"/>
      </font>
    </ndxf>
  </rcc>
  <rcc rId="20485" sId="3" odxf="1" dxf="1">
    <nc r="K370">
      <v>10.6</v>
    </nc>
    <odxf>
      <font>
        <sz val="10"/>
        <color auto="1"/>
      </font>
    </odxf>
    <ndxf>
      <font>
        <sz val="10"/>
        <color auto="1"/>
      </font>
    </ndxf>
  </rcc>
  <rcc rId="20486" sId="3" odxf="1" dxf="1">
    <nc r="L370">
      <v>17.100000000000001</v>
    </nc>
    <odxf>
      <font>
        <sz val="10"/>
        <color auto="1"/>
      </font>
    </odxf>
    <ndxf>
      <font>
        <sz val="10"/>
        <color auto="1"/>
      </font>
    </ndxf>
  </rcc>
  <rcc rId="20487" sId="3" odxf="1" dxf="1">
    <nc r="M370">
      <v>14.1</v>
    </nc>
    <odxf>
      <font>
        <sz val="10"/>
        <color auto="1"/>
      </font>
    </odxf>
    <ndxf>
      <font>
        <sz val="10"/>
        <color auto="1"/>
      </font>
    </ndxf>
  </rcc>
  <rcc rId="20488" sId="3" odxf="1" dxf="1">
    <nc r="N370">
      <v>13.6</v>
    </nc>
    <odxf>
      <font>
        <sz val="10"/>
        <color auto="1"/>
      </font>
    </odxf>
    <ndxf>
      <font>
        <sz val="10"/>
        <color auto="1"/>
      </font>
    </ndxf>
  </rcc>
  <rcc rId="20489" sId="3" odxf="1" dxf="1">
    <nc r="O370">
      <v>9.1</v>
    </nc>
    <odxf>
      <font>
        <sz val="10"/>
        <color auto="1"/>
      </font>
    </odxf>
    <ndxf>
      <font>
        <sz val="10"/>
        <color auto="1"/>
      </font>
    </ndxf>
  </rcc>
  <rcc rId="20490" sId="3" odxf="1" dxf="1">
    <nc r="P370">
      <v>6.1</v>
    </nc>
    <odxf>
      <font>
        <sz val="10"/>
        <color auto="1"/>
      </font>
    </odxf>
    <ndxf>
      <font>
        <sz val="10"/>
        <color auto="1"/>
      </font>
    </ndxf>
  </rcc>
  <rcc rId="20491" sId="3" odxf="1" dxf="1">
    <nc r="Q370">
      <v>7.1</v>
    </nc>
    <odxf>
      <font>
        <sz val="10"/>
        <color auto="1"/>
      </font>
    </odxf>
    <ndxf>
      <font>
        <sz val="10"/>
        <color auto="1"/>
      </font>
    </ndxf>
  </rcc>
  <rcc rId="20492" sId="3" odxf="1" dxf="1">
    <nc r="R370">
      <v>10.6</v>
    </nc>
    <odxf>
      <font>
        <sz val="10"/>
        <color auto="1"/>
      </font>
    </odxf>
    <ndxf>
      <font>
        <sz val="10"/>
        <color auto="1"/>
      </font>
    </ndxf>
  </rcc>
  <rcc rId="20493" sId="3" odxf="1" dxf="1">
    <nc r="S370">
      <v>16.600000000000001</v>
    </nc>
    <odxf>
      <font>
        <sz val="10"/>
        <color auto="1"/>
      </font>
    </odxf>
    <ndxf>
      <font>
        <sz val="10"/>
        <color auto="1"/>
      </font>
    </ndxf>
  </rcc>
  <rcc rId="20494" sId="3" odxf="1" dxf="1">
    <nc r="T370">
      <v>15.6</v>
    </nc>
    <odxf>
      <font>
        <sz val="10"/>
        <color auto="1"/>
      </font>
    </odxf>
    <ndxf>
      <font>
        <sz val="10"/>
        <color auto="1"/>
      </font>
    </ndxf>
  </rcc>
  <rcc rId="20495" sId="3" odxf="1" dxf="1">
    <nc r="U370">
      <v>13.1</v>
    </nc>
    <odxf>
      <font>
        <sz val="10"/>
        <color auto="1"/>
      </font>
    </odxf>
    <ndxf>
      <font>
        <sz val="10"/>
        <color auto="1"/>
      </font>
    </ndxf>
  </rcc>
  <rcc rId="20496" sId="3" odxf="1" dxf="1">
    <nc r="V370">
      <v>17.600000000000001</v>
    </nc>
    <odxf>
      <font>
        <sz val="10"/>
        <color auto="1"/>
      </font>
    </odxf>
    <ndxf>
      <font>
        <sz val="10"/>
        <color auto="1"/>
      </font>
    </ndxf>
  </rcc>
  <rcc rId="20497" sId="3" odxf="1" dxf="1">
    <nc r="W370">
      <v>9</v>
    </nc>
    <odxf>
      <font>
        <sz val="10"/>
        <color auto="1"/>
      </font>
    </odxf>
    <ndxf>
      <font>
        <sz val="10"/>
        <color auto="1"/>
      </font>
    </ndxf>
  </rcc>
  <rcc rId="20498" sId="3" odxf="1" dxf="1">
    <nc r="X370">
      <v>3.5</v>
    </nc>
    <odxf>
      <font>
        <sz val="10"/>
        <color auto="1"/>
      </font>
    </odxf>
    <ndxf>
      <font>
        <sz val="10"/>
        <color auto="1"/>
      </font>
    </ndxf>
  </rcc>
  <rcc rId="20499" sId="3" odxf="1" dxf="1">
    <nc r="Y370">
      <v>3</v>
    </nc>
    <odxf>
      <font>
        <sz val="10"/>
        <color auto="1"/>
      </font>
    </odxf>
    <ndxf>
      <font>
        <sz val="10"/>
        <color auto="1"/>
      </font>
    </ndxf>
  </rcc>
  <rcc rId="20500" sId="3" odxf="1" dxf="1">
    <nc r="Z370">
      <v>1</v>
    </nc>
    <odxf>
      <font>
        <sz val="10"/>
        <color auto="1"/>
      </font>
    </odxf>
    <ndxf>
      <font>
        <sz val="10"/>
        <color auto="1"/>
      </font>
    </ndxf>
  </rcc>
  <rcc rId="20501" sId="3" odxf="1" dxf="1">
    <nc r="AA370">
      <v>58.5</v>
    </nc>
    <odxf>
      <font>
        <sz val="10"/>
        <color auto="1"/>
      </font>
    </odxf>
    <ndxf>
      <font>
        <sz val="10"/>
        <color auto="1"/>
      </font>
    </ndxf>
  </rcc>
  <rcc rId="20502" sId="3" odxf="1" dxf="1">
    <nc r="AB370">
      <v>18.899999999999999</v>
    </nc>
    <odxf>
      <font>
        <sz val="10"/>
        <color auto="1"/>
      </font>
    </odxf>
    <ndxf>
      <font>
        <sz val="10"/>
        <color auto="1"/>
      </font>
    </ndxf>
  </rcc>
  <rcc rId="20503" sId="3" odxf="1" dxf="1">
    <nc r="AC370">
      <v>17.8</v>
    </nc>
    <odxf>
      <font>
        <sz val="10"/>
        <color auto="1"/>
      </font>
    </odxf>
    <ndxf>
      <font>
        <sz val="10"/>
        <color auto="1"/>
      </font>
    </ndxf>
  </rcc>
  <rcc rId="20504" sId="3" odxf="1" dxf="1">
    <nc r="AD370">
      <v>8.1999999999999993</v>
    </nc>
    <odxf>
      <font>
        <sz val="10"/>
        <color auto="1"/>
      </font>
    </odxf>
    <ndxf>
      <font>
        <sz val="10"/>
        <color auto="1"/>
      </font>
    </ndxf>
  </rcc>
  <rcc rId="20505" sId="3" odxf="1" dxf="1">
    <nc r="AE370">
      <v>12.7</v>
    </nc>
    <odxf>
      <font>
        <sz val="10"/>
        <color auto="1"/>
      </font>
    </odxf>
    <ndxf>
      <font>
        <sz val="10"/>
        <color auto="1"/>
      </font>
    </ndxf>
  </rcc>
  <rcc rId="20506" sId="3" odxf="1" dxf="1">
    <nc r="AF370">
      <v>9.6999999999999993</v>
    </nc>
    <odxf>
      <font>
        <sz val="10"/>
        <color auto="1"/>
      </font>
    </odxf>
    <ndxf>
      <font>
        <sz val="10"/>
        <color auto="1"/>
      </font>
    </ndxf>
  </rcc>
  <rcc rId="20507" sId="3" odxf="1" dxf="1">
    <nc r="AG370">
      <v>12.3</v>
    </nc>
    <odxf>
      <font>
        <sz val="10"/>
        <color auto="1"/>
      </font>
    </odxf>
    <ndxf>
      <font>
        <sz val="10"/>
        <color auto="1"/>
      </font>
    </ndxf>
  </rcc>
  <rcc rId="20508" sId="3" odxf="1" dxf="1">
    <nc r="AH370">
      <v>20.7</v>
    </nc>
    <odxf>
      <font>
        <sz val="10"/>
        <color auto="1"/>
      </font>
    </odxf>
    <ndxf>
      <font>
        <sz val="10"/>
        <color auto="1"/>
      </font>
    </ndxf>
  </rcc>
  <rcc rId="20509" sId="3" odxf="1" dxf="1">
    <nc r="AI370">
      <v>51.1</v>
    </nc>
    <odxf>
      <font>
        <sz val="10"/>
        <color auto="1"/>
      </font>
    </odxf>
    <ndxf>
      <font>
        <sz val="10"/>
        <color auto="1"/>
      </font>
    </ndxf>
  </rcc>
  <rcc rId="20510" sId="3" odxf="1" dxf="1">
    <nc r="AJ370">
      <v>24.2</v>
    </nc>
    <odxf>
      <font>
        <sz val="10"/>
        <color auto="1"/>
      </font>
    </odxf>
    <ndxf>
      <font>
        <sz val="10"/>
        <color auto="1"/>
      </font>
    </ndxf>
  </rcc>
  <rcc rId="20511" sId="3" odxf="1" dxf="1">
    <nc r="AK370">
      <v>9.6</v>
    </nc>
    <odxf>
      <font>
        <sz val="10"/>
        <color auto="1"/>
      </font>
    </odxf>
    <ndxf>
      <font>
        <sz val="10"/>
        <color auto="1"/>
      </font>
    </ndxf>
  </rcc>
  <rcc rId="20512" sId="3" odxf="1" dxf="1">
    <nc r="AL370">
      <v>10.199999999999999</v>
    </nc>
    <odxf>
      <font>
        <sz val="10"/>
        <color auto="1"/>
      </font>
    </odxf>
    <ndxf>
      <font>
        <sz val="10"/>
        <color auto="1"/>
      </font>
    </ndxf>
  </rcc>
  <rcc rId="20513" sId="3" odxf="1" dxf="1">
    <nc r="AM370">
      <v>8.6</v>
    </nc>
    <odxf>
      <font>
        <sz val="10"/>
        <color auto="1"/>
      </font>
    </odxf>
    <ndxf>
      <font>
        <sz val="10"/>
        <color auto="1"/>
      </font>
    </ndxf>
  </rcc>
  <rcc rId="20514" sId="3" odxf="1" dxf="1">
    <nc r="AN370">
      <v>28.3</v>
    </nc>
    <odxf>
      <font>
        <sz val="10"/>
        <color auto="1"/>
      </font>
    </odxf>
    <ndxf>
      <font>
        <sz val="10"/>
        <color auto="1"/>
      </font>
    </ndxf>
  </rcc>
  <rcc rId="20515" sId="3" odxf="1" dxf="1">
    <nc r="AO370">
      <v>32.5</v>
    </nc>
    <odxf>
      <font>
        <sz val="10"/>
        <color auto="1"/>
      </font>
    </odxf>
    <ndxf>
      <font>
        <sz val="10"/>
        <color auto="1"/>
      </font>
    </ndxf>
  </rcc>
  <rcc rId="20516" sId="3" odxf="1" dxf="1">
    <nc r="AP370">
      <v>42.8</v>
    </nc>
    <odxf>
      <font>
        <sz val="10"/>
        <color auto="1"/>
      </font>
    </odxf>
    <ndxf>
      <font>
        <sz val="10"/>
        <color auto="1"/>
      </font>
    </ndxf>
  </rcc>
  <rcc rId="20517" sId="3" odxf="1" dxf="1">
    <nc r="AQ370">
      <v>41</v>
    </nc>
    <odxf>
      <font>
        <sz val="10"/>
        <color auto="1"/>
      </font>
    </odxf>
    <ndxf>
      <font>
        <sz val="10"/>
        <color auto="1"/>
      </font>
    </ndxf>
  </rcc>
  <rcc rId="20518" sId="3" odxf="1" dxf="1">
    <nc r="AR370">
      <v>27.8</v>
    </nc>
    <odxf>
      <font>
        <sz val="10"/>
        <color auto="1"/>
      </font>
    </odxf>
    <ndxf>
      <font>
        <sz val="10"/>
        <color auto="1"/>
      </font>
    </ndxf>
  </rcc>
  <rcc rId="20519" sId="3" odxf="1" dxf="1">
    <nc r="AS370">
      <v>22.2</v>
    </nc>
    <odxf>
      <font>
        <sz val="10"/>
        <color auto="1"/>
      </font>
    </odxf>
    <ndxf>
      <font>
        <sz val="10"/>
        <color auto="1"/>
      </font>
    </ndxf>
  </rcc>
  <rcc rId="20520" sId="3" odxf="1" dxf="1">
    <nc r="AT370">
      <v>9.1999999999999993</v>
    </nc>
    <odxf>
      <font>
        <sz val="10"/>
        <color auto="1"/>
      </font>
    </odxf>
    <ndxf>
      <font>
        <sz val="10"/>
        <color auto="1"/>
      </font>
    </ndxf>
  </rcc>
  <rcc rId="20521" sId="3" odxf="1" dxf="1">
    <nc r="AU370">
      <v>13.7</v>
    </nc>
    <odxf>
      <font>
        <sz val="10"/>
        <color auto="1"/>
      </font>
    </odxf>
    <ndxf>
      <font>
        <sz val="10"/>
        <color auto="1"/>
      </font>
    </ndxf>
  </rcc>
  <rcc rId="20522" sId="3" odxf="1" dxf="1">
    <nc r="AV370">
      <v>21.3</v>
    </nc>
    <odxf>
      <font>
        <sz val="10"/>
        <color auto="1"/>
      </font>
    </odxf>
    <ndxf>
      <font>
        <sz val="10"/>
        <color auto="1"/>
      </font>
    </ndxf>
  </rcc>
  <rcc rId="20523" sId="3" odxf="1" dxf="1">
    <nc r="AW370">
      <v>32.4</v>
    </nc>
    <odxf>
      <font>
        <sz val="10"/>
        <color auto="1"/>
      </font>
    </odxf>
    <ndxf>
      <font>
        <sz val="10"/>
        <color auto="1"/>
      </font>
    </ndxf>
  </rcc>
  <rcc rId="20524" sId="3" odxf="1" dxf="1">
    <nc r="AX370">
      <v>25.9</v>
    </nc>
    <odxf>
      <font>
        <sz val="10"/>
        <color auto="1"/>
      </font>
    </odxf>
    <ndxf>
      <font>
        <sz val="10"/>
        <color auto="1"/>
      </font>
    </ndxf>
  </rcc>
  <rcc rId="20525" sId="3" odxf="1" dxf="1">
    <nc r="AY370">
      <v>23.9</v>
    </nc>
    <odxf>
      <font>
        <sz val="10"/>
        <color auto="1"/>
      </font>
    </odxf>
    <ndxf>
      <font>
        <sz val="10"/>
        <color auto="1"/>
      </font>
    </ndxf>
  </rcc>
  <rcc rId="20526" sId="3" odxf="1" dxf="1">
    <nc r="AZ370">
      <v>19.3</v>
    </nc>
    <odxf>
      <font>
        <sz val="10"/>
        <color auto="1"/>
      </font>
    </odxf>
    <ndxf>
      <font>
        <sz val="10"/>
        <color auto="1"/>
      </font>
    </ndxf>
  </rcc>
  <rcc rId="20527" sId="3" odxf="1" dxf="1">
    <nc r="BA3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528" sId="3" odxf="1" dxf="1">
    <nc r="BB370">
      <v>12.8</v>
    </nc>
    <odxf>
      <font>
        <sz val="10"/>
        <color auto="1"/>
      </font>
    </odxf>
    <ndxf>
      <font>
        <sz val="10"/>
        <color auto="1"/>
      </font>
    </ndxf>
  </rcc>
  <rcc rId="20529" sId="3" odxf="1" dxf="1">
    <nc r="BC3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530" sId="3" odxf="1" dxf="1">
    <nc r="BD370">
      <v>13.8</v>
    </nc>
    <odxf>
      <font>
        <sz val="10"/>
        <color auto="1"/>
      </font>
    </odxf>
    <ndxf>
      <font>
        <sz val="10"/>
        <color auto="1"/>
      </font>
    </ndxf>
  </rcc>
  <rcc rId="20531" sId="3" odxf="1" dxf="1">
    <nc r="BE37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532" sId="3" odxf="1" dxf="1">
    <nc r="BF370">
      <v>20.5</v>
    </nc>
    <odxf>
      <font>
        <sz val="10"/>
        <color auto="1"/>
      </font>
    </odxf>
    <ndxf>
      <font>
        <sz val="10"/>
        <color auto="1"/>
      </font>
    </ndxf>
  </rcc>
  <rcc rId="20533" sId="3" odxf="1" dxf="1">
    <nc r="BG370">
      <v>58.5</v>
    </nc>
    <odxf>
      <font>
        <sz val="10"/>
        <color auto="1"/>
      </font>
    </odxf>
    <ndxf>
      <font>
        <sz val="10"/>
        <color auto="1"/>
      </font>
    </ndxf>
  </rcc>
  <rcc rId="20534" sId="3" odxf="1" dxf="1">
    <nc r="BH370">
      <v>0.5</v>
    </nc>
    <odxf>
      <font>
        <sz val="10"/>
        <color auto="1"/>
      </font>
    </odxf>
    <ndxf>
      <font>
        <sz val="10"/>
        <color auto="1"/>
      </font>
    </ndxf>
  </rcc>
  <rfmt sheetId="3" sqref="A370:XFD370" start="0" length="0">
    <dxf>
      <alignment vertical="center" wrapText="1"/>
    </dxf>
  </rfmt>
  <rfmt sheetId="3" sqref="A371" start="0" length="0">
    <dxf>
      <font>
        <sz val="10"/>
        <color auto="1"/>
      </font>
    </dxf>
  </rfmt>
  <rfmt sheetId="3" sqref="B371" start="0" length="0">
    <dxf>
      <font>
        <sz val="10"/>
        <color auto="1"/>
      </font>
    </dxf>
  </rfmt>
  <rfmt sheetId="3" sqref="C371" start="0" length="0">
    <dxf>
      <font>
        <sz val="10"/>
        <color auto="1"/>
      </font>
    </dxf>
  </rfmt>
  <rfmt sheetId="3" sqref="D371" start="0" length="0">
    <dxf>
      <font>
        <sz val="10"/>
        <color auto="1"/>
      </font>
    </dxf>
  </rfmt>
  <rcc rId="20535" sId="3" odxf="1" dxf="1">
    <oc r="E371" t="inlineStr">
      <is>
        <t>NMĐG TÂN ÂN 1</t>
      </is>
    </oc>
    <nc r="E371" t="inlineStr">
      <is>
        <t>NMĐG TÂN THUẬN</t>
      </is>
    </nc>
    <odxf>
      <font>
        <sz val="10"/>
        <color auto="1"/>
      </font>
    </odxf>
    <ndxf>
      <font>
        <sz val="10"/>
        <color auto="1"/>
      </font>
    </ndxf>
  </rcc>
  <rfmt sheetId="3" sqref="F371" start="0" length="0">
    <dxf>
      <font>
        <sz val="10"/>
        <color auto="1"/>
      </font>
    </dxf>
  </rfmt>
  <rcc rId="20536" sId="3" odxf="1" dxf="1">
    <nc r="G37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537" sId="3" odxf="1" dxf="1">
    <nc r="H371">
      <v>490.3</v>
    </nc>
    <odxf>
      <font>
        <sz val="10"/>
        <color auto="1"/>
      </font>
    </odxf>
    <ndxf>
      <font>
        <sz val="10"/>
        <color auto="1"/>
      </font>
    </ndxf>
  </rcc>
  <rfmt sheetId="3" sqref="I371" start="0" length="0">
    <dxf>
      <font>
        <sz val="10"/>
        <color auto="1"/>
      </font>
    </dxf>
  </rfmt>
  <rcc rId="20538" sId="3" odxf="1" dxf="1">
    <nc r="J371">
      <v>-0.1</v>
    </nc>
    <odxf>
      <font>
        <sz val="10"/>
        <color auto="1"/>
      </font>
    </odxf>
    <ndxf>
      <font>
        <sz val="10"/>
        <color auto="1"/>
      </font>
    </ndxf>
  </rcc>
  <rcc rId="20539" sId="3" odxf="1" dxf="1">
    <nc r="K371">
      <v>-0.1</v>
    </nc>
    <odxf>
      <font>
        <sz val="10"/>
        <color auto="1"/>
      </font>
    </odxf>
    <ndxf>
      <font>
        <sz val="10"/>
        <color auto="1"/>
      </font>
    </ndxf>
  </rcc>
  <rcc rId="20540" sId="3" odxf="1" dxf="1">
    <nc r="L371">
      <v>-0.1</v>
    </nc>
    <odxf>
      <font>
        <sz val="10"/>
        <color auto="1"/>
      </font>
    </odxf>
    <ndxf>
      <font>
        <sz val="10"/>
        <color auto="1"/>
      </font>
    </ndxf>
  </rcc>
  <rcc rId="20541" sId="3" odxf="1" dxf="1">
    <nc r="M371">
      <v>-0.1</v>
    </nc>
    <odxf>
      <font>
        <sz val="10"/>
        <color auto="1"/>
      </font>
    </odxf>
    <ndxf>
      <font>
        <sz val="10"/>
        <color auto="1"/>
      </font>
    </ndxf>
  </rcc>
  <rcc rId="20542" sId="3" odxf="1" dxf="1">
    <nc r="N371">
      <v>-0.1</v>
    </nc>
    <odxf>
      <font>
        <sz val="10"/>
        <color auto="1"/>
      </font>
    </odxf>
    <ndxf>
      <font>
        <sz val="10"/>
        <color auto="1"/>
      </font>
    </ndxf>
  </rcc>
  <rcc rId="20543" sId="3" odxf="1" dxf="1">
    <nc r="O371">
      <v>-0.1</v>
    </nc>
    <odxf>
      <font>
        <sz val="10"/>
        <color auto="1"/>
      </font>
    </odxf>
    <ndxf>
      <font>
        <sz val="10"/>
        <color auto="1"/>
      </font>
    </ndxf>
  </rcc>
  <rcc rId="20544" sId="3" odxf="1" dxf="1">
    <nc r="P371">
      <v>-0.1</v>
    </nc>
    <odxf>
      <font>
        <sz val="10"/>
        <color auto="1"/>
      </font>
    </odxf>
    <ndxf>
      <font>
        <sz val="10"/>
        <color auto="1"/>
      </font>
    </ndxf>
  </rcc>
  <rcc rId="20545" sId="3" odxf="1" dxf="1">
    <nc r="Q371">
      <v>-0.1</v>
    </nc>
    <odxf>
      <font>
        <sz val="10"/>
        <color auto="1"/>
      </font>
    </odxf>
    <ndxf>
      <font>
        <sz val="10"/>
        <color auto="1"/>
      </font>
    </ndxf>
  </rcc>
  <rcc rId="20546" sId="3" odxf="1" dxf="1">
    <nc r="R371">
      <v>-0.1</v>
    </nc>
    <odxf>
      <font>
        <sz val="10"/>
        <color auto="1"/>
      </font>
    </odxf>
    <ndxf>
      <font>
        <sz val="10"/>
        <color auto="1"/>
      </font>
    </ndxf>
  </rcc>
  <rcc rId="20547" sId="3" odxf="1" dxf="1">
    <nc r="S371">
      <v>-0.1</v>
    </nc>
    <odxf>
      <font>
        <sz val="10"/>
        <color auto="1"/>
      </font>
    </odxf>
    <ndxf>
      <font>
        <sz val="10"/>
        <color auto="1"/>
      </font>
    </ndxf>
  </rcc>
  <rcc rId="20548" sId="3" odxf="1" dxf="1">
    <nc r="T371">
      <v>-0.1</v>
    </nc>
    <odxf>
      <font>
        <sz val="10"/>
        <color auto="1"/>
      </font>
    </odxf>
    <ndxf>
      <font>
        <sz val="10"/>
        <color auto="1"/>
      </font>
    </ndxf>
  </rcc>
  <rcc rId="20549" sId="3" odxf="1" dxf="1">
    <nc r="U371">
      <v>-0.1</v>
    </nc>
    <odxf>
      <font>
        <sz val="10"/>
        <color auto="1"/>
      </font>
    </odxf>
    <ndxf>
      <font>
        <sz val="10"/>
        <color auto="1"/>
      </font>
    </ndxf>
  </rcc>
  <rcc rId="20550" sId="3" odxf="1" dxf="1">
    <nc r="V371">
      <v>1.9</v>
    </nc>
    <odxf>
      <font>
        <sz val="10"/>
        <color auto="1"/>
      </font>
    </odxf>
    <ndxf>
      <font>
        <sz val="10"/>
        <color auto="1"/>
      </font>
    </ndxf>
  </rcc>
  <rcc rId="20551" sId="3" odxf="1" dxf="1">
    <nc r="W371">
      <v>-1.6</v>
    </nc>
    <odxf>
      <font>
        <sz val="10"/>
        <color auto="1"/>
      </font>
    </odxf>
    <ndxf>
      <font>
        <sz val="10"/>
        <color auto="1"/>
      </font>
    </ndxf>
  </rcc>
  <rcc rId="20552" sId="3" odxf="1" dxf="1">
    <nc r="X371">
      <v>-6.6</v>
    </nc>
    <odxf>
      <font>
        <sz val="10"/>
        <color auto="1"/>
      </font>
    </odxf>
    <ndxf>
      <font>
        <sz val="10"/>
        <color auto="1"/>
      </font>
    </ndxf>
  </rcc>
  <rcc rId="20553" sId="3" odxf="1" dxf="1">
    <nc r="Y371">
      <v>-6.6</v>
    </nc>
    <odxf>
      <font>
        <sz val="10"/>
        <color auto="1"/>
      </font>
    </odxf>
    <ndxf>
      <font>
        <sz val="10"/>
        <color auto="1"/>
      </font>
    </ndxf>
  </rcc>
  <rcc rId="20554" sId="3" odxf="1" dxf="1">
    <nc r="Z371">
      <v>-6.6</v>
    </nc>
    <odxf>
      <font>
        <sz val="10"/>
        <color auto="1"/>
      </font>
    </odxf>
    <ndxf>
      <font>
        <sz val="10"/>
        <color auto="1"/>
      </font>
    </ndxf>
  </rcc>
  <rcc rId="20555" sId="3" odxf="1" dxf="1">
    <nc r="AA371">
      <v>6</v>
    </nc>
    <odxf>
      <font>
        <sz val="10"/>
        <color auto="1"/>
      </font>
    </odxf>
    <ndxf>
      <font>
        <sz val="10"/>
        <color auto="1"/>
      </font>
    </ndxf>
  </rcc>
  <rcc rId="20556" sId="3" odxf="1" dxf="1">
    <nc r="AB371">
      <v>3.5</v>
    </nc>
    <odxf>
      <font>
        <sz val="10"/>
        <color auto="1"/>
      </font>
    </odxf>
    <ndxf>
      <font>
        <sz val="10"/>
        <color auto="1"/>
      </font>
    </ndxf>
  </rcc>
  <rcc rId="20557" sId="3" odxf="1" dxf="1">
    <nc r="AC371">
      <v>3.4</v>
    </nc>
    <odxf>
      <font>
        <sz val="10"/>
        <color auto="1"/>
      </font>
    </odxf>
    <ndxf>
      <font>
        <sz val="10"/>
        <color auto="1"/>
      </font>
    </ndxf>
  </rcc>
  <rcc rId="20558" sId="3" odxf="1" dxf="1">
    <nc r="AD371">
      <v>2.5</v>
    </nc>
    <odxf>
      <font>
        <sz val="10"/>
        <color auto="1"/>
      </font>
    </odxf>
    <ndxf>
      <font>
        <sz val="10"/>
        <color auto="1"/>
      </font>
    </ndxf>
  </rcc>
  <rcc rId="20559" sId="3" odxf="1" dxf="1">
    <nc r="AE371">
      <v>3.5</v>
    </nc>
    <odxf>
      <font>
        <sz val="10"/>
        <color auto="1"/>
      </font>
    </odxf>
    <ndxf>
      <font>
        <sz val="10"/>
        <color auto="1"/>
      </font>
    </ndxf>
  </rcc>
  <rcc rId="20560" sId="3" odxf="1" dxf="1">
    <nc r="AF371">
      <v>2.5</v>
    </nc>
    <odxf>
      <font>
        <sz val="10"/>
        <color auto="1"/>
      </font>
    </odxf>
    <ndxf>
      <font>
        <sz val="10"/>
        <color auto="1"/>
      </font>
    </ndxf>
  </rcc>
  <rcc rId="20561" sId="3" odxf="1" dxf="1">
    <nc r="AG371">
      <v>-1.5</v>
    </nc>
    <odxf>
      <font>
        <sz val="10"/>
        <color auto="1"/>
      </font>
    </odxf>
    <ndxf>
      <font>
        <sz val="10"/>
        <color auto="1"/>
      </font>
    </ndxf>
  </rcc>
  <rcc rId="20562" sId="3" odxf="1" dxf="1">
    <nc r="AH371">
      <v>1</v>
    </nc>
    <odxf>
      <font>
        <sz val="10"/>
        <color auto="1"/>
      </font>
    </odxf>
    <ndxf>
      <font>
        <sz val="10"/>
        <color auto="1"/>
      </font>
    </ndxf>
  </rcc>
  <rcc rId="20563" sId="3" odxf="1" dxf="1">
    <nc r="AI371">
      <v>5.5</v>
    </nc>
    <odxf>
      <font>
        <sz val="10"/>
        <color auto="1"/>
      </font>
    </odxf>
    <ndxf>
      <font>
        <sz val="10"/>
        <color auto="1"/>
      </font>
    </ndxf>
  </rcc>
  <rcc rId="20564" sId="3" odxf="1" dxf="1">
    <nc r="AJ371">
      <v>1</v>
    </nc>
    <odxf>
      <font>
        <sz val="10"/>
        <color auto="1"/>
      </font>
    </odxf>
    <ndxf>
      <font>
        <sz val="10"/>
        <color auto="1"/>
      </font>
    </ndxf>
  </rcc>
  <rcc rId="20565" sId="3" odxf="1" dxf="1">
    <nc r="AK371">
      <v>-3.1</v>
    </nc>
    <odxf>
      <font>
        <sz val="10"/>
        <color auto="1"/>
      </font>
    </odxf>
    <ndxf>
      <font>
        <sz val="10"/>
        <color auto="1"/>
      </font>
    </ndxf>
  </rcc>
  <rcc rId="20566" sId="3" odxf="1" dxf="1">
    <nc r="AL371">
      <v>-1.6</v>
    </nc>
    <odxf>
      <font>
        <sz val="10"/>
        <color auto="1"/>
      </font>
    </odxf>
    <ndxf>
      <font>
        <sz val="10"/>
        <color auto="1"/>
      </font>
    </ndxf>
  </rcc>
  <rcc rId="20567" sId="3" odxf="1" dxf="1">
    <nc r="AM371">
      <v>-3.1</v>
    </nc>
    <odxf>
      <font>
        <sz val="10"/>
        <color auto="1"/>
      </font>
    </odxf>
    <ndxf>
      <font>
        <sz val="10"/>
        <color auto="1"/>
      </font>
    </ndxf>
  </rcc>
  <rcc rId="20568" sId="3" odxf="1" dxf="1">
    <nc r="AN371">
      <v>-0.5</v>
    </nc>
    <odxf>
      <font>
        <sz val="10"/>
        <color auto="1"/>
      </font>
    </odxf>
    <ndxf>
      <font>
        <sz val="10"/>
        <color auto="1"/>
      </font>
    </ndxf>
  </rcc>
  <rcc rId="20569" sId="3" odxf="1" dxf="1">
    <nc r="AO371">
      <v>1</v>
    </nc>
    <odxf>
      <font>
        <sz val="10"/>
        <color auto="1"/>
      </font>
    </odxf>
    <ndxf>
      <font>
        <sz val="10"/>
        <color auto="1"/>
      </font>
    </ndxf>
  </rcc>
  <rcc rId="20570" sId="3" odxf="1" dxf="1">
    <nc r="AP371">
      <v>4</v>
    </nc>
    <odxf>
      <font>
        <sz val="10"/>
        <color auto="1"/>
      </font>
    </odxf>
    <ndxf>
      <font>
        <sz val="10"/>
        <color auto="1"/>
      </font>
    </ndxf>
  </rcc>
  <rcc rId="20571" sId="3" odxf="1" dxf="1">
    <nc r="AQ371">
      <v>5.5</v>
    </nc>
    <odxf>
      <font>
        <sz val="10"/>
        <color auto="1"/>
      </font>
    </odxf>
    <ndxf>
      <font>
        <sz val="10"/>
        <color auto="1"/>
      </font>
    </ndxf>
  </rcc>
  <rcc rId="20572" sId="3" odxf="1" dxf="1">
    <nc r="AR371">
      <v>3.5</v>
    </nc>
    <odxf>
      <font>
        <sz val="10"/>
        <color auto="1"/>
      </font>
    </odxf>
    <ndxf>
      <font>
        <sz val="10"/>
        <color auto="1"/>
      </font>
    </ndxf>
  </rcc>
  <rcc rId="20573" sId="3" odxf="1" dxf="1">
    <nc r="AS371">
      <v>1</v>
    </nc>
    <odxf>
      <font>
        <sz val="10"/>
        <color auto="1"/>
      </font>
    </odxf>
    <ndxf>
      <font>
        <sz val="10"/>
        <color auto="1"/>
      </font>
    </ndxf>
  </rcc>
  <rcc rId="20574" sId="3" odxf="1" dxf="1">
    <nc r="AT371">
      <v>-3</v>
    </nc>
    <odxf>
      <font>
        <sz val="10"/>
        <color auto="1"/>
      </font>
    </odxf>
    <ndxf>
      <font>
        <sz val="10"/>
        <color auto="1"/>
      </font>
    </ndxf>
  </rcc>
  <rcc rId="20575" sId="3" odxf="1" dxf="1">
    <nc r="AU371">
      <v>-1.4</v>
    </nc>
    <odxf>
      <font>
        <sz val="10"/>
        <color auto="1"/>
      </font>
    </odxf>
    <ndxf>
      <font>
        <sz val="10"/>
        <color auto="1"/>
      </font>
    </ndxf>
  </rcc>
  <rcc rId="20576" sId="3" odxf="1" dxf="1">
    <nc r="AV371">
      <v>-0.3</v>
    </nc>
    <odxf>
      <font>
        <sz val="10"/>
        <color auto="1"/>
      </font>
    </odxf>
    <ndxf>
      <font>
        <sz val="10"/>
        <color auto="1"/>
      </font>
    </ndxf>
  </rcc>
  <rcc rId="20577" sId="3" odxf="1" dxf="1">
    <nc r="AW371">
      <v>3.2</v>
    </nc>
    <odxf>
      <font>
        <sz val="10"/>
        <color auto="1"/>
      </font>
    </odxf>
    <ndxf>
      <font>
        <sz val="10"/>
        <color auto="1"/>
      </font>
    </ndxf>
  </rcc>
  <rcc rId="20578" sId="3" odxf="1" dxf="1">
    <nc r="AX371">
      <v>0.2</v>
    </nc>
    <odxf>
      <font>
        <sz val="10"/>
        <color auto="1"/>
      </font>
    </odxf>
    <ndxf>
      <font>
        <sz val="10"/>
        <color auto="1"/>
      </font>
    </ndxf>
  </rcc>
  <rcc rId="20579" sId="3" odxf="1" dxf="1">
    <nc r="AY371">
      <v>1.2</v>
    </nc>
    <odxf>
      <font>
        <sz val="10"/>
        <color auto="1"/>
      </font>
    </odxf>
    <ndxf>
      <font>
        <sz val="10"/>
        <color auto="1"/>
      </font>
    </ndxf>
  </rcc>
  <rcc rId="20580" sId="3" odxf="1" dxf="1">
    <nc r="AZ371">
      <v>1.2</v>
    </nc>
    <odxf>
      <font>
        <sz val="10"/>
        <color auto="1"/>
      </font>
    </odxf>
    <ndxf>
      <font>
        <sz val="10"/>
        <color auto="1"/>
      </font>
    </ndxf>
  </rcc>
  <rcc rId="20581" sId="3" odxf="1" dxf="1">
    <nc r="BA3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582" sId="3" odxf="1" dxf="1">
    <nc r="BB371">
      <v>0.2</v>
    </nc>
    <odxf>
      <font>
        <sz val="10"/>
        <color auto="1"/>
      </font>
    </odxf>
    <ndxf>
      <font>
        <sz val="10"/>
        <color auto="1"/>
      </font>
    </ndxf>
  </rcc>
  <rcc rId="20583" sId="3" odxf="1" dxf="1">
    <nc r="BC3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584" sId="3" odxf="1" dxf="1">
    <nc r="BD371">
      <v>2.7</v>
    </nc>
    <odxf>
      <font>
        <sz val="10"/>
        <color auto="1"/>
      </font>
    </odxf>
    <ndxf>
      <font>
        <sz val="10"/>
        <color auto="1"/>
      </font>
    </ndxf>
  </rcc>
  <rcc rId="20585" sId="3" odxf="1" dxf="1">
    <nc r="BE37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586" sId="3" odxf="1" dxf="1">
    <nc r="BF371">
      <v>20.5</v>
    </nc>
    <odxf>
      <font>
        <sz val="10"/>
        <color auto="1"/>
      </font>
    </odxf>
    <ndxf>
      <font>
        <sz val="10"/>
        <color auto="1"/>
      </font>
    </ndxf>
  </rcc>
  <rcc rId="20587" sId="3" odxf="1" dxf="1">
    <nc r="BG371">
      <v>58.5</v>
    </nc>
    <odxf>
      <font>
        <sz val="10"/>
        <color auto="1"/>
      </font>
    </odxf>
    <ndxf>
      <font>
        <sz val="10"/>
        <color auto="1"/>
      </font>
    </ndxf>
  </rcc>
  <rcc rId="20588" sId="3" odxf="1" dxf="1">
    <nc r="BH371">
      <v>0.5</v>
    </nc>
    <odxf>
      <font>
        <sz val="10"/>
        <color auto="1"/>
      </font>
    </odxf>
    <ndxf>
      <font>
        <sz val="10"/>
        <color auto="1"/>
      </font>
    </ndxf>
  </rcc>
  <rfmt sheetId="3" sqref="A371:XFD371" start="0" length="0">
    <dxf>
      <alignment vertical="center" wrapText="1"/>
    </dxf>
  </rfmt>
  <rfmt sheetId="3" sqref="A372" start="0" length="0">
    <dxf>
      <font>
        <sz val="10"/>
        <color auto="1"/>
      </font>
    </dxf>
  </rfmt>
  <rcc rId="20589" sId="3" odxf="1" dxf="1">
    <oc r="B372" t="inlineStr">
      <is>
        <t>Bến Tre</t>
      </is>
    </oc>
    <nc r="B372" t="inlineStr">
      <is>
        <t>Cà Mau</t>
      </is>
    </nc>
    <odxf>
      <font>
        <sz val="10"/>
        <color auto="1"/>
      </font>
    </odxf>
    <ndxf>
      <font>
        <sz val="10"/>
        <color auto="1"/>
      </font>
    </ndxf>
  </rcc>
  <rfmt sheetId="3" sqref="C372" start="0" length="0">
    <dxf>
      <font>
        <sz val="10"/>
        <color auto="1"/>
      </font>
    </dxf>
  </rfmt>
  <rfmt sheetId="3" sqref="D372" start="0" length="0">
    <dxf>
      <font>
        <sz val="10"/>
        <color auto="1"/>
      </font>
    </dxf>
  </rfmt>
  <rcc rId="20590" sId="3" odxf="1" dxf="1">
    <oc r="E372" t="inlineStr">
      <is>
        <t>NMĐG THANH PHONG</t>
      </is>
    </oc>
    <nc r="E372" t="inlineStr">
      <is>
        <t>NMĐG TÂN ÂN 1</t>
      </is>
    </nc>
    <odxf>
      <font>
        <sz val="10"/>
        <color auto="1"/>
      </font>
    </odxf>
    <ndxf>
      <font>
        <sz val="10"/>
        <color auto="1"/>
      </font>
    </ndxf>
  </rcc>
  <rcc rId="20591" sId="3" odxf="1" dxf="1">
    <oc r="F372" t="inlineStr">
      <is>
        <t>PPN</t>
      </is>
    </oc>
    <nc r="F372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20592" sId="3" odxf="1" dxf="1">
    <nc r="G37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593" sId="3" odxf="1" dxf="1">
    <nc r="H372">
      <v>405.9</v>
    </nc>
    <odxf>
      <font>
        <sz val="10"/>
        <color auto="1"/>
      </font>
    </odxf>
    <ndxf>
      <font>
        <sz val="10"/>
        <color auto="1"/>
      </font>
    </ndxf>
  </rcc>
  <rfmt sheetId="3" sqref="I372" start="0" length="0">
    <dxf>
      <font>
        <sz val="10"/>
        <color auto="1"/>
      </font>
    </dxf>
  </rfmt>
  <rcc rId="20594" sId="3" odxf="1" dxf="1">
    <nc r="J372">
      <v>13.8</v>
    </nc>
    <odxf>
      <font>
        <sz val="10"/>
        <color auto="1"/>
      </font>
    </odxf>
    <ndxf>
      <font>
        <sz val="10"/>
        <color auto="1"/>
      </font>
    </ndxf>
  </rcc>
  <rcc rId="20595" sId="3" odxf="1" dxf="1">
    <nc r="K372">
      <v>6.8</v>
    </nc>
    <odxf>
      <font>
        <sz val="10"/>
        <color auto="1"/>
      </font>
    </odxf>
    <ndxf>
      <font>
        <sz val="10"/>
        <color auto="1"/>
      </font>
    </ndxf>
  </rcc>
  <rcc rId="20596" sId="3" odxf="1" dxf="1">
    <nc r="L372">
      <v>12.5</v>
    </nc>
    <odxf>
      <font>
        <sz val="10"/>
        <color auto="1"/>
      </font>
    </odxf>
    <ndxf>
      <font>
        <sz val="10"/>
        <color auto="1"/>
      </font>
    </ndxf>
  </rcc>
  <rcc rId="20597" sId="3" odxf="1" dxf="1">
    <nc r="M372">
      <v>21.2</v>
    </nc>
    <odxf>
      <font>
        <sz val="10"/>
        <color auto="1"/>
      </font>
    </odxf>
    <ndxf>
      <font>
        <sz val="10"/>
        <color auto="1"/>
      </font>
    </ndxf>
  </rcc>
  <rcc rId="20598" sId="3" odxf="1" dxf="1">
    <nc r="N372">
      <v>20.6</v>
    </nc>
    <odxf>
      <font>
        <sz val="10"/>
        <color auto="1"/>
      </font>
    </odxf>
    <ndxf>
      <font>
        <sz val="10"/>
        <color auto="1"/>
      </font>
    </ndxf>
  </rcc>
  <rcc rId="20599" sId="3" odxf="1" dxf="1">
    <nc r="O372">
      <v>26.2</v>
    </nc>
    <odxf>
      <font>
        <sz val="10"/>
        <color auto="1"/>
      </font>
    </odxf>
    <ndxf>
      <font>
        <sz val="10"/>
        <color auto="1"/>
      </font>
    </ndxf>
  </rcc>
  <rcc rId="20600" sId="3" odxf="1" dxf="1">
    <nc r="P372">
      <v>31.6</v>
    </nc>
    <odxf>
      <font>
        <sz val="10"/>
        <color auto="1"/>
      </font>
    </odxf>
    <ndxf>
      <font>
        <sz val="10"/>
        <color auto="1"/>
      </font>
    </ndxf>
  </rcc>
  <rcc rId="20601" sId="3" odxf="1" dxf="1">
    <nc r="Q372">
      <v>36.799999999999997</v>
    </nc>
    <odxf>
      <font>
        <sz val="10"/>
        <color auto="1"/>
      </font>
    </odxf>
    <ndxf>
      <font>
        <sz val="10"/>
        <color auto="1"/>
      </font>
    </ndxf>
  </rcc>
  <rcc rId="20602" sId="3" odxf="1" dxf="1">
    <nc r="R372">
      <v>28.5</v>
    </nc>
    <odxf>
      <font>
        <sz val="10"/>
        <color auto="1"/>
      </font>
    </odxf>
    <ndxf>
      <font>
        <sz val="10"/>
        <color auto="1"/>
      </font>
    </ndxf>
  </rcc>
  <rcc rId="20603" sId="3" odxf="1" dxf="1">
    <nc r="S372">
      <v>14.8</v>
    </nc>
    <odxf>
      <font>
        <sz val="10"/>
        <color auto="1"/>
      </font>
    </odxf>
    <ndxf>
      <font>
        <sz val="10"/>
        <color auto="1"/>
      </font>
    </ndxf>
  </rcc>
  <rcc rId="20604" sId="3" odxf="1" dxf="1">
    <nc r="T372">
      <v>13.4</v>
    </nc>
    <odxf>
      <font>
        <sz val="10"/>
        <color auto="1"/>
      </font>
    </odxf>
    <ndxf>
      <font>
        <sz val="10"/>
        <color auto="1"/>
      </font>
    </ndxf>
  </rcc>
  <rcc rId="20605" sId="3" odxf="1" dxf="1">
    <nc r="U372">
      <v>16</v>
    </nc>
    <odxf>
      <font>
        <sz val="10"/>
        <color auto="1"/>
      </font>
    </odxf>
    <ndxf>
      <font>
        <sz val="10"/>
        <color auto="1"/>
      </font>
    </ndxf>
  </rcc>
  <rcc rId="20606" sId="3" odxf="1" dxf="1">
    <nc r="V372">
      <v>20</v>
    </nc>
    <odxf>
      <font>
        <sz val="10"/>
        <color auto="1"/>
      </font>
    </odxf>
    <ndxf>
      <font>
        <sz val="10"/>
        <color auto="1"/>
      </font>
    </ndxf>
  </rcc>
  <rcc rId="20607" sId="3" odxf="1" dxf="1">
    <nc r="W372">
      <v>17.100000000000001</v>
    </nc>
    <odxf>
      <font>
        <sz val="10"/>
        <color auto="1"/>
      </font>
    </odxf>
    <ndxf>
      <font>
        <sz val="10"/>
        <color auto="1"/>
      </font>
    </ndxf>
  </rcc>
  <rcc rId="20608" sId="3" odxf="1" dxf="1">
    <nc r="X372">
      <v>9.1999999999999993</v>
    </nc>
    <odxf>
      <font>
        <sz val="10"/>
        <color auto="1"/>
      </font>
    </odxf>
    <ndxf>
      <font>
        <sz val="10"/>
        <color auto="1"/>
      </font>
    </ndxf>
  </rcc>
  <rcc rId="20609" sId="3" odxf="1" dxf="1">
    <nc r="Y372">
      <v>7.1</v>
    </nc>
    <odxf>
      <font>
        <sz val="10"/>
        <color auto="1"/>
      </font>
    </odxf>
    <ndxf>
      <font>
        <sz val="10"/>
        <color auto="1"/>
      </font>
    </ndxf>
  </rcc>
  <rcc rId="20610" sId="3" odxf="1" dxf="1">
    <nc r="Z372">
      <v>38.1</v>
    </nc>
    <odxf>
      <font>
        <sz val="10"/>
        <color auto="1"/>
      </font>
    </odxf>
    <ndxf>
      <font>
        <sz val="10"/>
        <color auto="1"/>
      </font>
    </ndxf>
  </rcc>
  <rcc rId="20611" sId="3" odxf="1" dxf="1">
    <nc r="AA372">
      <v>37.1</v>
    </nc>
    <odxf>
      <font>
        <sz val="10"/>
        <color auto="1"/>
      </font>
    </odxf>
    <ndxf>
      <font>
        <sz val="10"/>
        <color auto="1"/>
      </font>
    </ndxf>
  </rcc>
  <rcc rId="20612" sId="3" odxf="1" dxf="1">
    <nc r="AB372">
      <v>19.7</v>
    </nc>
    <odxf>
      <font>
        <sz val="10"/>
        <color auto="1"/>
      </font>
    </odxf>
    <ndxf>
      <font>
        <sz val="10"/>
        <color auto="1"/>
      </font>
    </ndxf>
  </rcc>
  <rcc rId="20613" sId="3" odxf="1" dxf="1">
    <nc r="AC372">
      <v>3.2</v>
    </nc>
    <odxf>
      <font>
        <sz val="10"/>
        <color auto="1"/>
      </font>
    </odxf>
    <ndxf>
      <font>
        <sz val="10"/>
        <color auto="1"/>
      </font>
    </ndxf>
  </rcc>
  <rcc rId="20614" sId="3" odxf="1" dxf="1">
    <nc r="AD372">
      <v>2.2000000000000002</v>
    </nc>
    <odxf>
      <font>
        <sz val="10"/>
        <color auto="1"/>
      </font>
    </odxf>
    <ndxf>
      <font>
        <sz val="10"/>
        <color auto="1"/>
      </font>
    </ndxf>
  </rcc>
  <rcc rId="20615" sId="3" odxf="1" dxf="1">
    <nc r="AE372">
      <v>2.1</v>
    </nc>
    <odxf>
      <font>
        <sz val="10"/>
        <color auto="1"/>
      </font>
    </odxf>
    <ndxf>
      <font>
        <sz val="10"/>
        <color auto="1"/>
      </font>
    </ndxf>
  </rcc>
  <rcc rId="20616" sId="3" odxf="1" dxf="1">
    <nc r="AF372">
      <v>3.4</v>
    </nc>
    <odxf>
      <font>
        <sz val="10"/>
        <color auto="1"/>
      </font>
    </odxf>
    <ndxf>
      <font>
        <sz val="10"/>
        <color auto="1"/>
      </font>
    </ndxf>
  </rcc>
  <rcc rId="20617" sId="3" odxf="1" dxf="1">
    <nc r="AG372">
      <v>3.1</v>
    </nc>
    <odxf>
      <font>
        <sz val="10"/>
        <color auto="1"/>
      </font>
    </odxf>
    <ndxf>
      <font>
        <sz val="10"/>
        <color auto="1"/>
      </font>
    </ndxf>
  </rcc>
  <rcc rId="20618" sId="3" odxf="1" dxf="1">
    <nc r="AH372">
      <v>16.5</v>
    </nc>
    <odxf>
      <font>
        <sz val="10"/>
        <color auto="1"/>
      </font>
    </odxf>
    <ndxf>
      <font>
        <sz val="10"/>
        <color auto="1"/>
      </font>
    </ndxf>
  </rcc>
  <rcc rId="20619" sId="3" odxf="1" dxf="1">
    <nc r="AI372">
      <v>3.8</v>
    </nc>
    <odxf>
      <font>
        <sz val="10"/>
        <color auto="1"/>
      </font>
    </odxf>
    <ndxf>
      <font>
        <sz val="10"/>
        <color auto="1"/>
      </font>
    </ndxf>
  </rcc>
  <rcc rId="20620" sId="3" odxf="1" dxf="1">
    <nc r="AJ372">
      <v>26.9</v>
    </nc>
    <odxf>
      <font>
        <sz val="10"/>
        <color auto="1"/>
      </font>
    </odxf>
    <ndxf>
      <font>
        <sz val="10"/>
        <color auto="1"/>
      </font>
    </ndxf>
  </rcc>
  <rcc rId="20621" sId="3" odxf="1" dxf="1">
    <nc r="AK372">
      <v>16.8</v>
    </nc>
    <odxf>
      <font>
        <sz val="10"/>
        <color auto="1"/>
      </font>
    </odxf>
    <ndxf>
      <font>
        <sz val="10"/>
        <color auto="1"/>
      </font>
    </ndxf>
  </rcc>
  <rcc rId="20622" sId="3" odxf="1" dxf="1">
    <nc r="AL372">
      <v>16.3</v>
    </nc>
    <odxf>
      <font>
        <sz val="10"/>
        <color auto="1"/>
      </font>
    </odxf>
    <ndxf>
      <font>
        <sz val="10"/>
        <color auto="1"/>
      </font>
    </ndxf>
  </rcc>
  <rcc rId="20623" sId="3" odxf="1" dxf="1">
    <nc r="AM372">
      <v>18.8</v>
    </nc>
    <odxf>
      <font>
        <sz val="10"/>
        <color auto="1"/>
      </font>
    </odxf>
    <ndxf>
      <font>
        <sz val="10"/>
        <color auto="1"/>
      </font>
    </ndxf>
  </rcc>
  <rcc rId="20624" sId="3" odxf="1" dxf="1">
    <nc r="AN372">
      <v>13.3</v>
    </nc>
    <odxf>
      <font>
        <sz val="10"/>
        <color auto="1"/>
      </font>
    </odxf>
    <ndxf>
      <font>
        <sz val="10"/>
        <color auto="1"/>
      </font>
    </ndxf>
  </rcc>
  <rcc rId="20625" sId="3" odxf="1" dxf="1">
    <nc r="AO372">
      <v>57.1</v>
    </nc>
    <odxf>
      <font>
        <sz val="10"/>
        <color auto="1"/>
      </font>
    </odxf>
    <ndxf>
      <font>
        <sz val="10"/>
        <color auto="1"/>
      </font>
    </ndxf>
  </rcc>
  <rcc rId="20626" sId="3" odxf="1" dxf="1">
    <nc r="AP372">
      <v>30.1</v>
    </nc>
    <odxf>
      <font>
        <sz val="10"/>
        <color auto="1"/>
      </font>
    </odxf>
    <ndxf>
      <font>
        <sz val="10"/>
        <color auto="1"/>
      </font>
    </ndxf>
  </rcc>
  <rcc rId="20627" sId="3" odxf="1" dxf="1">
    <nc r="AQ372">
      <v>11.2</v>
    </nc>
    <odxf>
      <font>
        <sz val="10"/>
        <color auto="1"/>
      </font>
    </odxf>
    <ndxf>
      <font>
        <sz val="10"/>
        <color auto="1"/>
      </font>
    </ndxf>
  </rcc>
  <rcc rId="20628" sId="3" odxf="1" dxf="1">
    <nc r="AR372">
      <v>26</v>
    </nc>
    <odxf>
      <font>
        <sz val="10"/>
        <color auto="1"/>
      </font>
    </odxf>
    <ndxf>
      <font>
        <sz val="10"/>
        <color auto="1"/>
      </font>
    </ndxf>
  </rcc>
  <rcc rId="20629" sId="3" odxf="1" dxf="1">
    <nc r="AS372">
      <v>16.399999999999999</v>
    </nc>
    <odxf>
      <font>
        <sz val="10"/>
        <color auto="1"/>
      </font>
    </odxf>
    <ndxf>
      <font>
        <sz val="10"/>
        <color auto="1"/>
      </font>
    </ndxf>
  </rcc>
  <rcc rId="20630" sId="3" odxf="1" dxf="1">
    <nc r="AT372">
      <v>17.399999999999999</v>
    </nc>
    <odxf>
      <font>
        <sz val="10"/>
        <color auto="1"/>
      </font>
    </odxf>
    <ndxf>
      <font>
        <sz val="10"/>
        <color auto="1"/>
      </font>
    </ndxf>
  </rcc>
  <rcc rId="20631" sId="3" odxf="1" dxf="1">
    <nc r="AU372">
      <v>18.399999999999999</v>
    </nc>
    <odxf>
      <font>
        <sz val="10"/>
        <color auto="1"/>
      </font>
    </odxf>
    <ndxf>
      <font>
        <sz val="10"/>
        <color auto="1"/>
      </font>
    </ndxf>
  </rcc>
  <rcc rId="20632" sId="3" odxf="1" dxf="1">
    <nc r="AV372">
      <v>23.6</v>
    </nc>
    <odxf>
      <font>
        <sz val="10"/>
        <color auto="1"/>
      </font>
    </odxf>
    <ndxf>
      <font>
        <sz val="10"/>
        <color auto="1"/>
      </font>
    </ndxf>
  </rcc>
  <rcc rId="20633" sId="3" odxf="1" dxf="1">
    <nc r="AW372">
      <v>21.6</v>
    </nc>
    <odxf>
      <font>
        <sz val="10"/>
        <color auto="1"/>
      </font>
    </odxf>
    <ndxf>
      <font>
        <sz val="10"/>
        <color auto="1"/>
      </font>
    </ndxf>
  </rcc>
  <rcc rId="20634" sId="3" odxf="1" dxf="1">
    <nc r="AX372">
      <v>15</v>
    </nc>
    <odxf>
      <font>
        <sz val="10"/>
        <color auto="1"/>
      </font>
    </odxf>
    <ndxf>
      <font>
        <sz val="10"/>
        <color auto="1"/>
      </font>
    </ndxf>
  </rcc>
  <rcc rId="20635" sId="3" odxf="1" dxf="1">
    <nc r="AY372">
      <v>14.7</v>
    </nc>
    <odxf>
      <font>
        <sz val="10"/>
        <color auto="1"/>
      </font>
    </odxf>
    <ndxf>
      <font>
        <sz val="10"/>
        <color auto="1"/>
      </font>
    </ndxf>
  </rcc>
  <rcc rId="20636" sId="3" odxf="1" dxf="1">
    <nc r="AZ372">
      <v>18.399999999999999</v>
    </nc>
    <odxf>
      <font>
        <sz val="10"/>
        <color auto="1"/>
      </font>
    </odxf>
    <ndxf>
      <font>
        <sz val="10"/>
        <color auto="1"/>
      </font>
    </ndxf>
  </rcc>
  <rcc rId="20637" sId="3" odxf="1" dxf="1">
    <nc r="BA3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638" sId="3" odxf="1" dxf="1">
    <nc r="BB372">
      <v>12.4</v>
    </nc>
    <odxf>
      <font>
        <sz val="10"/>
        <color auto="1"/>
      </font>
    </odxf>
    <ndxf>
      <font>
        <sz val="10"/>
        <color auto="1"/>
      </font>
    </ndxf>
  </rcc>
  <rcc rId="20639" sId="3" odxf="1" dxf="1">
    <nc r="BC3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640" sId="3" odxf="1" dxf="1">
    <nc r="BD372">
      <v>11.9</v>
    </nc>
    <odxf>
      <font>
        <sz val="10"/>
        <color auto="1"/>
      </font>
    </odxf>
    <ndxf>
      <font>
        <sz val="10"/>
        <color auto="1"/>
      </font>
    </ndxf>
  </rcc>
  <rcc rId="20641" sId="3" odxf="1" dxf="1">
    <nc r="BE37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642" sId="3" odxf="1" dxf="1">
    <nc r="BF372">
      <v>16.899999999999999</v>
    </nc>
    <odxf>
      <font>
        <sz val="10"/>
        <color auto="1"/>
      </font>
    </odxf>
    <ndxf>
      <font>
        <sz val="10"/>
        <color auto="1"/>
      </font>
    </ndxf>
  </rcc>
  <rcc rId="20643" sId="3" odxf="1" dxf="1">
    <nc r="BG372">
      <v>60.5</v>
    </nc>
    <odxf>
      <font>
        <sz val="10"/>
        <color auto="1"/>
      </font>
    </odxf>
    <ndxf>
      <font>
        <sz val="10"/>
        <color auto="1"/>
      </font>
    </ndxf>
  </rcc>
  <rcc rId="20644" sId="3" odxf="1" dxf="1">
    <nc r="BH372">
      <v>1.6</v>
    </nc>
    <odxf>
      <font>
        <sz val="10"/>
        <color auto="1"/>
      </font>
    </odxf>
    <ndxf>
      <font>
        <sz val="10"/>
        <color auto="1"/>
      </font>
    </ndxf>
  </rcc>
  <rfmt sheetId="3" sqref="A372:XFD372" start="0" length="0">
    <dxf>
      <alignment vertical="center" wrapText="1"/>
    </dxf>
  </rfmt>
  <rfmt sheetId="3" sqref="A373" start="0" length="0">
    <dxf>
      <font>
        <sz val="10"/>
        <color auto="1"/>
      </font>
    </dxf>
  </rfmt>
  <rcc rId="20645" sId="3" odxf="1" dxf="1">
    <oc r="B373" t="inlineStr">
      <is>
        <t>Bến Tre</t>
      </is>
    </oc>
    <nc r="B373" t="inlineStr">
      <is>
        <t>Cà Mau</t>
      </is>
    </nc>
    <odxf>
      <font>
        <sz val="10"/>
        <color auto="1"/>
      </font>
    </odxf>
    <ndxf>
      <font>
        <sz val="10"/>
        <color auto="1"/>
      </font>
    </ndxf>
  </rcc>
  <rfmt sheetId="3" sqref="C373" start="0" length="0">
    <dxf>
      <font>
        <sz val="10"/>
        <color auto="1"/>
      </font>
    </dxf>
  </rfmt>
  <rfmt sheetId="3" sqref="D373" start="0" length="0">
    <dxf>
      <font>
        <sz val="10"/>
        <color auto="1"/>
      </font>
    </dxf>
  </rfmt>
  <rcc rId="20646" sId="3" odxf="1" dxf="1">
    <oc r="E373" t="inlineStr">
      <is>
        <t>NMĐG THANH PHONG</t>
      </is>
    </oc>
    <nc r="E373" t="inlineStr">
      <is>
        <t>NMĐG TÂN ÂN 1</t>
      </is>
    </nc>
    <odxf>
      <font>
        <sz val="10"/>
        <color auto="1"/>
      </font>
    </odxf>
    <ndxf>
      <font>
        <sz val="10"/>
        <color auto="1"/>
      </font>
    </ndxf>
  </rcc>
  <rcc rId="20647" sId="3" odxf="1" dxf="1">
    <oc r="F373" t="inlineStr">
      <is>
        <t>PPN</t>
      </is>
    </oc>
    <nc r="F373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20648" sId="3" odxf="1" dxf="1">
    <nc r="G37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649" sId="3" odxf="1" dxf="1">
    <nc r="H373">
      <v>405.9</v>
    </nc>
    <odxf>
      <font>
        <sz val="10"/>
        <color auto="1"/>
      </font>
    </odxf>
    <ndxf>
      <font>
        <sz val="10"/>
        <color auto="1"/>
      </font>
    </ndxf>
  </rcc>
  <rfmt sheetId="3" sqref="I373" start="0" length="0">
    <dxf>
      <font>
        <sz val="10"/>
        <color auto="1"/>
      </font>
    </dxf>
  </rfmt>
  <rcc rId="20650" sId="3" odxf="1" dxf="1">
    <nc r="J373">
      <v>0.4</v>
    </nc>
    <odxf>
      <font>
        <sz val="10"/>
        <color auto="1"/>
      </font>
    </odxf>
    <ndxf>
      <font>
        <sz val="10"/>
        <color auto="1"/>
      </font>
    </ndxf>
  </rcc>
  <rcc rId="20651" sId="3" odxf="1" dxf="1">
    <nc r="K373">
      <v>-1.3</v>
    </nc>
    <odxf>
      <font>
        <sz val="10"/>
        <color auto="1"/>
      </font>
    </odxf>
    <ndxf>
      <font>
        <sz val="10"/>
        <color auto="1"/>
      </font>
    </ndxf>
  </rcc>
  <rcc rId="20652" sId="3" odxf="1" dxf="1">
    <nc r="L373">
      <v>-0.4</v>
    </nc>
    <odxf>
      <font>
        <sz val="10"/>
        <color auto="1"/>
      </font>
    </odxf>
    <ndxf>
      <font>
        <sz val="10"/>
        <color auto="1"/>
      </font>
    </ndxf>
  </rcc>
  <rcc rId="20653" sId="3" odxf="1" dxf="1">
    <nc r="M373">
      <v>1.6</v>
    </nc>
    <odxf>
      <font>
        <sz val="10"/>
        <color auto="1"/>
      </font>
    </odxf>
    <ndxf>
      <font>
        <sz val="10"/>
        <color auto="1"/>
      </font>
    </ndxf>
  </rcc>
  <rcc rId="20654" sId="3" odxf="1" dxf="1">
    <nc r="N373">
      <v>1.4</v>
    </nc>
    <odxf>
      <font>
        <sz val="10"/>
        <color auto="1"/>
      </font>
    </odxf>
    <ndxf>
      <font>
        <sz val="10"/>
        <color auto="1"/>
      </font>
    </ndxf>
  </rcc>
  <rcc rId="20655" sId="3" odxf="1" dxf="1">
    <nc r="O373">
      <v>2.1</v>
    </nc>
    <odxf>
      <font>
        <sz val="10"/>
        <color auto="1"/>
      </font>
    </odxf>
    <ndxf>
      <font>
        <sz val="10"/>
        <color auto="1"/>
      </font>
    </ndxf>
  </rcc>
  <rcc rId="20656" sId="3" odxf="1" dxf="1">
    <nc r="P373">
      <v>1.9</v>
    </nc>
    <odxf>
      <font>
        <sz val="10"/>
        <color auto="1"/>
      </font>
    </odxf>
    <ndxf>
      <font>
        <sz val="10"/>
        <color auto="1"/>
      </font>
    </ndxf>
  </rcc>
  <rcc rId="20657" sId="3" odxf="1" dxf="1">
    <nc r="Q373">
      <v>2.2999999999999998</v>
    </nc>
    <odxf>
      <font>
        <sz val="10"/>
        <color auto="1"/>
      </font>
    </odxf>
    <ndxf>
      <font>
        <sz val="10"/>
        <color auto="1"/>
      </font>
    </ndxf>
  </rcc>
  <rcc rId="20658" sId="3" odxf="1" dxf="1">
    <nc r="R373">
      <v>0.9</v>
    </nc>
    <odxf>
      <font>
        <sz val="10"/>
        <color auto="1"/>
      </font>
    </odxf>
    <ndxf>
      <font>
        <sz val="10"/>
        <color auto="1"/>
      </font>
    </ndxf>
  </rcc>
  <rcc rId="20659" sId="3" odxf="1" dxf="1">
    <nc r="S373">
      <v>-1.9</v>
    </nc>
    <odxf>
      <font>
        <sz val="10"/>
        <color auto="1"/>
      </font>
    </odxf>
    <ndxf>
      <font>
        <sz val="10"/>
        <color auto="1"/>
      </font>
    </ndxf>
  </rcc>
  <rcc rId="20660" sId="3" odxf="1" dxf="1">
    <nc r="T373">
      <v>0.7</v>
    </nc>
    <odxf>
      <font>
        <sz val="10"/>
        <color auto="1"/>
      </font>
    </odxf>
    <ndxf>
      <font>
        <sz val="10"/>
        <color auto="1"/>
      </font>
    </ndxf>
  </rcc>
  <rcc rId="20661" sId="3" odxf="1" dxf="1">
    <nc r="U373">
      <v>0.9</v>
    </nc>
    <odxf>
      <font>
        <sz val="10"/>
        <color auto="1"/>
      </font>
    </odxf>
    <ndxf>
      <font>
        <sz val="10"/>
        <color auto="1"/>
      </font>
    </ndxf>
  </rcc>
  <rcc rId="20662" sId="3" odxf="1" dxf="1">
    <nc r="V373">
      <v>1</v>
    </nc>
    <odxf>
      <font>
        <sz val="10"/>
        <color auto="1"/>
      </font>
    </odxf>
    <ndxf>
      <font>
        <sz val="10"/>
        <color auto="1"/>
      </font>
    </ndxf>
  </rcc>
  <rcc rId="20663" sId="3" odxf="1" dxf="1">
    <nc r="W373">
      <v>-0.3</v>
    </nc>
    <odxf>
      <font>
        <sz val="10"/>
        <color auto="1"/>
      </font>
    </odxf>
    <ndxf>
      <font>
        <sz val="10"/>
        <color auto="1"/>
      </font>
    </ndxf>
  </rcc>
  <rcc rId="20664" sId="3" odxf="1" dxf="1">
    <nc r="X373">
      <v>-2.2999999999999998</v>
    </nc>
    <odxf>
      <font>
        <sz val="10"/>
        <color auto="1"/>
      </font>
    </odxf>
    <ndxf>
      <font>
        <sz val="10"/>
        <color auto="1"/>
      </font>
    </ndxf>
  </rcc>
  <rcc rId="20665" sId="3" odxf="1" dxf="1">
    <nc r="Y373">
      <v>-3.5</v>
    </nc>
    <odxf>
      <font>
        <sz val="10"/>
        <color auto="1"/>
      </font>
    </odxf>
    <ndxf>
      <font>
        <sz val="10"/>
        <color auto="1"/>
      </font>
    </ndxf>
  </rcc>
  <rcc rId="20666" sId="3" odxf="1" dxf="1">
    <nc r="Z373">
      <v>2.5</v>
    </nc>
    <odxf>
      <font>
        <sz val="10"/>
        <color auto="1"/>
      </font>
    </odxf>
    <ndxf>
      <font>
        <sz val="10"/>
        <color auto="1"/>
      </font>
    </ndxf>
  </rcc>
  <rcc rId="20667" sId="3" odxf="1" dxf="1">
    <nc r="AA373">
      <v>1.5</v>
    </nc>
    <odxf>
      <font>
        <sz val="10"/>
        <color auto="1"/>
      </font>
    </odxf>
    <ndxf>
      <font>
        <sz val="10"/>
        <color auto="1"/>
      </font>
    </ndxf>
  </rcc>
  <rcc rId="20668" sId="3" odxf="1" dxf="1">
    <nc r="AB373">
      <v>-1.1000000000000001</v>
    </nc>
    <odxf>
      <font>
        <sz val="10"/>
        <color auto="1"/>
      </font>
    </odxf>
    <ndxf>
      <font>
        <sz val="10"/>
        <color auto="1"/>
      </font>
    </ndxf>
  </rcc>
  <rcc rId="20669" sId="3" odxf="1" dxf="1">
    <nc r="AC373">
      <v>-2.7</v>
    </nc>
    <odxf>
      <font>
        <sz val="10"/>
        <color auto="1"/>
      </font>
    </odxf>
    <ndxf>
      <font>
        <sz val="10"/>
        <color auto="1"/>
      </font>
    </ndxf>
  </rcc>
  <rcc rId="20670" sId="3" odxf="1" dxf="1">
    <nc r="AD373">
      <v>-3.2</v>
    </nc>
    <odxf>
      <font>
        <sz val="10"/>
        <color auto="1"/>
      </font>
    </odxf>
    <ndxf>
      <font>
        <sz val="10"/>
        <color auto="1"/>
      </font>
    </ndxf>
  </rcc>
  <rcc rId="20671" sId="3" odxf="1" dxf="1">
    <nc r="AE373">
      <v>-3</v>
    </nc>
    <odxf>
      <font>
        <sz val="10"/>
        <color auto="1"/>
      </font>
    </odxf>
    <ndxf>
      <font>
        <sz val="10"/>
        <color auto="1"/>
      </font>
    </ndxf>
  </rcc>
  <rcc rId="20672" sId="3" odxf="1" dxf="1">
    <nc r="AF373">
      <v>-2.9</v>
    </nc>
    <odxf>
      <font>
        <sz val="10"/>
        <color auto="1"/>
      </font>
    </odxf>
    <ndxf>
      <font>
        <sz val="10"/>
        <color auto="1"/>
      </font>
    </ndxf>
  </rcc>
  <rcc rId="20673" sId="3" odxf="1" dxf="1">
    <nc r="AG373">
      <v>-1.6</v>
    </nc>
    <odxf>
      <font>
        <sz val="10"/>
        <color auto="1"/>
      </font>
    </odxf>
    <ndxf>
      <font>
        <sz val="10"/>
        <color auto="1"/>
      </font>
    </ndxf>
  </rcc>
  <rcc rId="20674" sId="3" odxf="1" dxf="1">
    <nc r="AH373">
      <v>0.1</v>
    </nc>
    <odxf>
      <font>
        <sz val="10"/>
        <color auto="1"/>
      </font>
    </odxf>
    <ndxf>
      <font>
        <sz val="10"/>
        <color auto="1"/>
      </font>
    </ndxf>
  </rcc>
  <rcc rId="20675" sId="3" odxf="1" dxf="1">
    <nc r="AI373">
      <v>-2.2000000000000002</v>
    </nc>
    <odxf>
      <font>
        <sz val="10"/>
        <color auto="1"/>
      </font>
    </odxf>
    <ndxf>
      <font>
        <sz val="10"/>
        <color auto="1"/>
      </font>
    </ndxf>
  </rcc>
  <rcc rId="20676" sId="3" odxf="1" dxf="1">
    <nc r="AJ373">
      <v>0</v>
    </nc>
    <odxf>
      <font>
        <sz val="10"/>
        <color auto="1"/>
      </font>
    </odxf>
    <ndxf>
      <font>
        <sz val="10"/>
        <color auto="1"/>
      </font>
    </ndxf>
  </rcc>
  <rcc rId="20677" sId="3" odxf="1" dxf="1">
    <nc r="AK373">
      <v>-4.5999999999999996</v>
    </nc>
    <odxf>
      <font>
        <sz val="10"/>
        <color auto="1"/>
      </font>
    </odxf>
    <ndxf>
      <font>
        <sz val="10"/>
        <color auto="1"/>
      </font>
    </ndxf>
  </rcc>
  <rcc rId="20678" sId="3" odxf="1" dxf="1">
    <nc r="AL373">
      <v>-2.2000000000000002</v>
    </nc>
    <odxf>
      <font>
        <sz val="10"/>
        <color auto="1"/>
      </font>
    </odxf>
    <ndxf>
      <font>
        <sz val="10"/>
        <color auto="1"/>
      </font>
    </ndxf>
  </rcc>
  <rcc rId="20679" sId="3" odxf="1" dxf="1">
    <nc r="AM373">
      <v>-1.8</v>
    </nc>
    <odxf>
      <font>
        <sz val="10"/>
        <color auto="1"/>
      </font>
    </odxf>
    <ndxf>
      <font>
        <sz val="10"/>
        <color auto="1"/>
      </font>
    </ndxf>
  </rcc>
  <rcc rId="20680" sId="3" odxf="1" dxf="1">
    <nc r="AN373">
      <v>-3.7</v>
    </nc>
    <odxf>
      <font>
        <sz val="10"/>
        <color auto="1"/>
      </font>
    </odxf>
    <ndxf>
      <font>
        <sz val="10"/>
        <color auto="1"/>
      </font>
    </ndxf>
  </rcc>
  <rcc rId="20681" sId="3" odxf="1" dxf="1">
    <nc r="AO373">
      <v>3.8</v>
    </nc>
    <odxf>
      <font>
        <sz val="10"/>
        <color auto="1"/>
      </font>
    </odxf>
    <ndxf>
      <font>
        <sz val="10"/>
        <color auto="1"/>
      </font>
    </ndxf>
  </rcc>
  <rcc rId="20682" sId="3" odxf="1" dxf="1">
    <nc r="AP373">
      <v>-1.3</v>
    </nc>
    <odxf>
      <font>
        <sz val="10"/>
        <color auto="1"/>
      </font>
    </odxf>
    <ndxf>
      <font>
        <sz val="10"/>
        <color auto="1"/>
      </font>
    </ndxf>
  </rcc>
  <rcc rId="20683" sId="3" odxf="1" dxf="1">
    <nc r="AQ373">
      <v>-4.2</v>
    </nc>
    <odxf>
      <font>
        <sz val="10"/>
        <color auto="1"/>
      </font>
    </odxf>
    <ndxf>
      <font>
        <sz val="10"/>
        <color auto="1"/>
      </font>
    </ndxf>
  </rcc>
  <rcc rId="20684" sId="3" odxf="1" dxf="1">
    <nc r="AR373">
      <v>-1.5</v>
    </nc>
    <odxf>
      <font>
        <sz val="10"/>
        <color auto="1"/>
      </font>
    </odxf>
    <ndxf>
      <font>
        <sz val="10"/>
        <color auto="1"/>
      </font>
    </ndxf>
  </rcc>
  <rcc rId="20685" sId="3" odxf="1" dxf="1">
    <nc r="AS373">
      <v>-3.2</v>
    </nc>
    <odxf>
      <font>
        <sz val="10"/>
        <color auto="1"/>
      </font>
    </odxf>
    <ndxf>
      <font>
        <sz val="10"/>
        <color auto="1"/>
      </font>
    </ndxf>
  </rcc>
  <rcc rId="20686" sId="3" odxf="1" dxf="1">
    <nc r="AT373">
      <v>-2.8</v>
    </nc>
    <odxf>
      <font>
        <sz val="10"/>
        <color auto="1"/>
      </font>
    </odxf>
    <ndxf>
      <font>
        <sz val="10"/>
        <color auto="1"/>
      </font>
    </ndxf>
  </rcc>
  <rcc rId="20687" sId="3" odxf="1" dxf="1">
    <nc r="AU373">
      <v>-2.7</v>
    </nc>
    <odxf>
      <font>
        <sz val="10"/>
        <color auto="1"/>
      </font>
    </odxf>
    <ndxf>
      <font>
        <sz val="10"/>
        <color auto="1"/>
      </font>
    </ndxf>
  </rcc>
  <rcc rId="20688" sId="3" odxf="1" dxf="1">
    <nc r="AV373">
      <v>-1.5</v>
    </nc>
    <odxf>
      <font>
        <sz val="10"/>
        <color auto="1"/>
      </font>
    </odxf>
    <ndxf>
      <font>
        <sz val="10"/>
        <color auto="1"/>
      </font>
    </ndxf>
  </rcc>
  <rcc rId="20689" sId="3" odxf="1" dxf="1">
    <nc r="AW373">
      <v>-1.6</v>
    </nc>
    <odxf>
      <font>
        <sz val="10"/>
        <color auto="1"/>
      </font>
    </odxf>
    <ndxf>
      <font>
        <sz val="10"/>
        <color auto="1"/>
      </font>
    </ndxf>
  </rcc>
  <rcc rId="20690" sId="3" odxf="1" dxf="1">
    <nc r="AX373">
      <v>-3.2</v>
    </nc>
    <odxf>
      <font>
        <sz val="10"/>
        <color auto="1"/>
      </font>
    </odxf>
    <ndxf>
      <font>
        <sz val="10"/>
        <color auto="1"/>
      </font>
    </ndxf>
  </rcc>
  <rcc rId="20691" sId="3" odxf="1" dxf="1">
    <nc r="AY373">
      <v>-2.6</v>
    </nc>
    <odxf>
      <font>
        <sz val="10"/>
        <color auto="1"/>
      </font>
    </odxf>
    <ndxf>
      <font>
        <sz val="10"/>
        <color auto="1"/>
      </font>
    </ndxf>
  </rcc>
  <rcc rId="20692" sId="3" odxf="1" dxf="1">
    <nc r="AZ373">
      <v>-1.1000000000000001</v>
    </nc>
    <odxf>
      <font>
        <sz val="10"/>
        <color auto="1"/>
      </font>
    </odxf>
    <ndxf>
      <font>
        <sz val="10"/>
        <color auto="1"/>
      </font>
    </ndxf>
  </rcc>
  <rcc rId="20693" sId="3" odxf="1" dxf="1">
    <nc r="BA3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694" sId="3" odxf="1" dxf="1">
    <nc r="BB373">
      <v>-1.9</v>
    </nc>
    <odxf>
      <font>
        <sz val="10"/>
        <color auto="1"/>
      </font>
    </odxf>
    <ndxf>
      <font>
        <sz val="10"/>
        <color auto="1"/>
      </font>
    </ndxf>
  </rcc>
  <rcc rId="20695" sId="3" odxf="1" dxf="1">
    <nc r="BC3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696" sId="3" odxf="1" dxf="1">
    <nc r="BD373">
      <v>-1.6</v>
    </nc>
    <odxf>
      <font>
        <sz val="10"/>
        <color auto="1"/>
      </font>
    </odxf>
    <ndxf>
      <font>
        <sz val="10"/>
        <color auto="1"/>
      </font>
    </ndxf>
  </rcc>
  <rcc rId="20697" sId="3" odxf="1" dxf="1">
    <nc r="BE37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698" sId="3" odxf="1" dxf="1">
    <nc r="BF373">
      <v>16.899999999999999</v>
    </nc>
    <odxf>
      <font>
        <sz val="10"/>
        <color auto="1"/>
      </font>
    </odxf>
    <ndxf>
      <font>
        <sz val="10"/>
        <color auto="1"/>
      </font>
    </ndxf>
  </rcc>
  <rcc rId="20699" sId="3" odxf="1" dxf="1">
    <nc r="BG373">
      <v>60.5</v>
    </nc>
    <odxf>
      <font>
        <sz val="10"/>
        <color auto="1"/>
      </font>
    </odxf>
    <ndxf>
      <font>
        <sz val="10"/>
        <color auto="1"/>
      </font>
    </ndxf>
  </rcc>
  <rcc rId="20700" sId="3" odxf="1" dxf="1">
    <nc r="BH373">
      <v>1.6</v>
    </nc>
    <odxf>
      <font>
        <sz val="10"/>
        <color auto="1"/>
      </font>
    </odxf>
    <ndxf>
      <font>
        <sz val="10"/>
        <color auto="1"/>
      </font>
    </ndxf>
  </rcc>
  <rfmt sheetId="3" sqref="A373:XFD373" start="0" length="0">
    <dxf>
      <alignment vertical="center" wrapText="1"/>
    </dxf>
  </rfmt>
  <rfmt sheetId="3" sqref="A374" start="0" length="0">
    <dxf>
      <font>
        <sz val="10"/>
        <color auto="1"/>
      </font>
    </dxf>
  </rfmt>
  <rcc rId="20701" sId="3" odxf="1" dxf="1">
    <oc r="B374" t="inlineStr">
      <is>
        <t>Ninh Thuận</t>
      </is>
    </oc>
    <nc r="B374" t="inlineStr">
      <is>
        <t>Bến Tre</t>
      </is>
    </nc>
    <odxf>
      <font>
        <sz val="10"/>
        <color auto="1"/>
      </font>
    </odxf>
    <ndxf>
      <font>
        <sz val="10"/>
        <color auto="1"/>
      </font>
    </ndxf>
  </rcc>
  <rfmt sheetId="3" sqref="C374" start="0" length="0">
    <dxf>
      <font>
        <sz val="10"/>
        <color auto="1"/>
      </font>
    </dxf>
  </rfmt>
  <rfmt sheetId="3" sqref="D374" start="0" length="0">
    <dxf>
      <font>
        <sz val="10"/>
        <color auto="1"/>
      </font>
    </dxf>
  </rfmt>
  <rcc rId="20702" sId="3" odxf="1" dxf="1">
    <oc r="E374" t="inlineStr">
      <is>
        <t>NMĐG TRUNG NAM</t>
      </is>
    </oc>
    <nc r="E374" t="inlineStr">
      <is>
        <t>NMĐG THANH PHONG</t>
      </is>
    </nc>
    <odxf>
      <font>
        <sz val="10"/>
        <color auto="1"/>
      </font>
    </odxf>
    <ndxf>
      <font>
        <sz val="10"/>
        <color auto="1"/>
      </font>
    </ndxf>
  </rcc>
  <rcc rId="20703" sId="3" odxf="1" dxf="1">
    <oc r="F374" t="inlineStr">
      <is>
        <t>PP</t>
      </is>
    </oc>
    <nc r="F374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20704" sId="3" odxf="1" dxf="1">
    <nc r="G37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705" sId="3" odxf="1" dxf="1">
    <nc r="H374">
      <v>107.7</v>
    </nc>
    <odxf>
      <font>
        <sz val="10"/>
        <color auto="1"/>
      </font>
    </odxf>
    <ndxf>
      <font>
        <sz val="10"/>
        <color auto="1"/>
      </font>
    </ndxf>
  </rcc>
  <rfmt sheetId="3" sqref="I374" start="0" length="0">
    <dxf>
      <font>
        <sz val="10"/>
        <color auto="1"/>
      </font>
    </dxf>
  </rfmt>
  <rcc rId="20706" sId="3" odxf="1" dxf="1">
    <nc r="J374">
      <v>0</v>
    </nc>
    <odxf>
      <font>
        <sz val="10"/>
        <color auto="1"/>
      </font>
    </odxf>
    <ndxf>
      <font>
        <sz val="10"/>
        <color auto="1"/>
      </font>
    </ndxf>
  </rcc>
  <rcc rId="20707" sId="3" odxf="1" dxf="1">
    <nc r="K374">
      <v>0</v>
    </nc>
    <odxf>
      <font>
        <sz val="10"/>
        <color auto="1"/>
      </font>
    </odxf>
    <ndxf>
      <font>
        <sz val="10"/>
        <color auto="1"/>
      </font>
    </ndxf>
  </rcc>
  <rcc rId="20708" sId="3" odxf="1" dxf="1">
    <nc r="L374">
      <v>0</v>
    </nc>
    <odxf>
      <font>
        <sz val="10"/>
        <color auto="1"/>
      </font>
    </odxf>
    <ndxf>
      <font>
        <sz val="10"/>
        <color auto="1"/>
      </font>
    </ndxf>
  </rcc>
  <rcc rId="20709" sId="3" odxf="1" dxf="1">
    <nc r="M374">
      <v>0</v>
    </nc>
    <odxf>
      <font>
        <sz val="10"/>
        <color auto="1"/>
      </font>
    </odxf>
    <ndxf>
      <font>
        <sz val="10"/>
        <color auto="1"/>
      </font>
    </ndxf>
  </rcc>
  <rcc rId="20710" sId="3" odxf="1" dxf="1">
    <nc r="N374">
      <v>0</v>
    </nc>
    <odxf>
      <font>
        <sz val="10"/>
        <color auto="1"/>
      </font>
    </odxf>
    <ndxf>
      <font>
        <sz val="10"/>
        <color auto="1"/>
      </font>
    </ndxf>
  </rcc>
  <rcc rId="20711" sId="3" odxf="1" dxf="1">
    <nc r="O374">
      <v>0</v>
    </nc>
    <odxf>
      <font>
        <sz val="10"/>
        <color auto="1"/>
      </font>
    </odxf>
    <ndxf>
      <font>
        <sz val="10"/>
        <color auto="1"/>
      </font>
    </ndxf>
  </rcc>
  <rcc rId="20712" sId="3" odxf="1" dxf="1">
    <nc r="P374">
      <v>0</v>
    </nc>
    <odxf>
      <font>
        <sz val="10"/>
        <color auto="1"/>
      </font>
    </odxf>
    <ndxf>
      <font>
        <sz val="10"/>
        <color auto="1"/>
      </font>
    </ndxf>
  </rcc>
  <rcc rId="20713" sId="3" odxf="1" dxf="1">
    <nc r="Q374">
      <v>0</v>
    </nc>
    <odxf>
      <font>
        <sz val="10"/>
        <color auto="1"/>
      </font>
    </odxf>
    <ndxf>
      <font>
        <sz val="10"/>
        <color auto="1"/>
      </font>
    </ndxf>
  </rcc>
  <rcc rId="20714" sId="3" odxf="1" dxf="1">
    <nc r="R374">
      <v>0</v>
    </nc>
    <odxf>
      <font>
        <sz val="10"/>
        <color auto="1"/>
      </font>
    </odxf>
    <ndxf>
      <font>
        <sz val="10"/>
        <color auto="1"/>
      </font>
    </ndxf>
  </rcc>
  <rcc rId="20715" sId="3" odxf="1" dxf="1">
    <nc r="S374">
      <v>0</v>
    </nc>
    <odxf>
      <font>
        <sz val="10"/>
        <color auto="1"/>
      </font>
    </odxf>
    <ndxf>
      <font>
        <sz val="10"/>
        <color auto="1"/>
      </font>
    </ndxf>
  </rcc>
  <rcc rId="20716" sId="3" odxf="1" dxf="1">
    <nc r="T374">
      <v>0</v>
    </nc>
    <odxf>
      <font>
        <sz val="10"/>
        <color auto="1"/>
      </font>
    </odxf>
    <ndxf>
      <font>
        <sz val="10"/>
        <color auto="1"/>
      </font>
    </ndxf>
  </rcc>
  <rcc rId="20717" sId="3" odxf="1" dxf="1">
    <nc r="U374">
      <v>0</v>
    </nc>
    <odxf>
      <font>
        <sz val="10"/>
        <color auto="1"/>
      </font>
    </odxf>
    <ndxf>
      <font>
        <sz val="10"/>
        <color auto="1"/>
      </font>
    </ndxf>
  </rcc>
  <rcc rId="20718" sId="3" odxf="1" dxf="1">
    <nc r="V374">
      <v>0</v>
    </nc>
    <odxf>
      <font>
        <sz val="10"/>
        <color auto="1"/>
      </font>
    </odxf>
    <ndxf>
      <font>
        <sz val="10"/>
        <color auto="1"/>
      </font>
    </ndxf>
  </rcc>
  <rcc rId="20719" sId="3" odxf="1" dxf="1">
    <nc r="W374">
      <v>0</v>
    </nc>
    <odxf>
      <font>
        <sz val="10"/>
        <color auto="1"/>
      </font>
    </odxf>
    <ndxf>
      <font>
        <sz val="10"/>
        <color auto="1"/>
      </font>
    </ndxf>
  </rcc>
  <rcc rId="20720" sId="3" odxf="1" dxf="1">
    <nc r="X374">
      <v>0</v>
    </nc>
    <odxf>
      <font>
        <sz val="10"/>
        <color auto="1"/>
      </font>
    </odxf>
    <ndxf>
      <font>
        <sz val="10"/>
        <color auto="1"/>
      </font>
    </ndxf>
  </rcc>
  <rcc rId="20721" sId="3" odxf="1" dxf="1">
    <nc r="Y374">
      <v>0</v>
    </nc>
    <odxf>
      <font>
        <sz val="10"/>
        <color auto="1"/>
      </font>
    </odxf>
    <ndxf>
      <font>
        <sz val="10"/>
        <color auto="1"/>
      </font>
    </ndxf>
  </rcc>
  <rcc rId="20722" sId="3" odxf="1" dxf="1">
    <nc r="Z374">
      <v>0</v>
    </nc>
    <odxf>
      <font>
        <sz val="10"/>
        <color auto="1"/>
      </font>
    </odxf>
    <ndxf>
      <font>
        <sz val="10"/>
        <color auto="1"/>
      </font>
    </ndxf>
  </rcc>
  <rcc rId="20723" sId="3" odxf="1" dxf="1">
    <nc r="AA374">
      <v>0</v>
    </nc>
    <odxf>
      <font>
        <sz val="10"/>
        <color auto="1"/>
      </font>
    </odxf>
    <ndxf>
      <font>
        <sz val="10"/>
        <color auto="1"/>
      </font>
    </ndxf>
  </rcc>
  <rcc rId="20724" sId="3" odxf="1" dxf="1">
    <nc r="AB374">
      <v>0</v>
    </nc>
    <odxf>
      <font>
        <sz val="10"/>
        <color auto="1"/>
      </font>
    </odxf>
    <ndxf>
      <font>
        <sz val="10"/>
        <color auto="1"/>
      </font>
    </ndxf>
  </rcc>
  <rcc rId="20725" sId="3" odxf="1" dxf="1">
    <nc r="AC374">
      <v>0</v>
    </nc>
    <odxf>
      <font>
        <sz val="10"/>
        <color auto="1"/>
      </font>
    </odxf>
    <ndxf>
      <font>
        <sz val="10"/>
        <color auto="1"/>
      </font>
    </ndxf>
  </rcc>
  <rcc rId="20726" sId="3" odxf="1" dxf="1">
    <nc r="AD374">
      <v>0</v>
    </nc>
    <odxf>
      <font>
        <sz val="10"/>
        <color auto="1"/>
      </font>
    </odxf>
    <ndxf>
      <font>
        <sz val="10"/>
        <color auto="1"/>
      </font>
    </ndxf>
  </rcc>
  <rcc rId="20727" sId="3" odxf="1" dxf="1">
    <nc r="AE374">
      <v>0</v>
    </nc>
    <odxf>
      <font>
        <sz val="10"/>
        <color auto="1"/>
      </font>
    </odxf>
    <ndxf>
      <font>
        <sz val="10"/>
        <color auto="1"/>
      </font>
    </ndxf>
  </rcc>
  <rcc rId="20728" sId="3" odxf="1" dxf="1">
    <nc r="AF374">
      <v>0</v>
    </nc>
    <odxf>
      <font>
        <sz val="10"/>
        <color auto="1"/>
      </font>
    </odxf>
    <ndxf>
      <font>
        <sz val="10"/>
        <color auto="1"/>
      </font>
    </ndxf>
  </rcc>
  <rcc rId="20729" sId="3" odxf="1" dxf="1">
    <nc r="AG374">
      <v>0</v>
    </nc>
    <odxf>
      <font>
        <sz val="10"/>
        <color auto="1"/>
      </font>
    </odxf>
    <ndxf>
      <font>
        <sz val="10"/>
        <color auto="1"/>
      </font>
    </ndxf>
  </rcc>
  <rcc rId="20730" sId="3" odxf="1" dxf="1">
    <nc r="AH374">
      <v>0</v>
    </nc>
    <odxf>
      <font>
        <sz val="10"/>
        <color auto="1"/>
      </font>
    </odxf>
    <ndxf>
      <font>
        <sz val="10"/>
        <color auto="1"/>
      </font>
    </ndxf>
  </rcc>
  <rcc rId="20731" sId="3" odxf="1" dxf="1">
    <nc r="AI374">
      <v>0</v>
    </nc>
    <odxf>
      <font>
        <sz val="10"/>
        <color auto="1"/>
      </font>
    </odxf>
    <ndxf>
      <font>
        <sz val="10"/>
        <color auto="1"/>
      </font>
    </ndxf>
  </rcc>
  <rcc rId="20732" sId="3" odxf="1" dxf="1">
    <nc r="AJ374">
      <v>0</v>
    </nc>
    <odxf>
      <font>
        <sz val="10"/>
        <color auto="1"/>
      </font>
    </odxf>
    <ndxf>
      <font>
        <sz val="10"/>
        <color auto="1"/>
      </font>
    </ndxf>
  </rcc>
  <rcc rId="20733" sId="3" odxf="1" dxf="1">
    <nc r="AK374">
      <v>0</v>
    </nc>
    <odxf>
      <font>
        <sz val="10"/>
        <color auto="1"/>
      </font>
    </odxf>
    <ndxf>
      <font>
        <sz val="10"/>
        <color auto="1"/>
      </font>
    </ndxf>
  </rcc>
  <rcc rId="20734" sId="3" odxf="1" dxf="1">
    <nc r="AL374">
      <v>0</v>
    </nc>
    <odxf>
      <font>
        <sz val="10"/>
        <color auto="1"/>
      </font>
    </odxf>
    <ndxf>
      <font>
        <sz val="10"/>
        <color auto="1"/>
      </font>
    </ndxf>
  </rcc>
  <rcc rId="20735" sId="3" odxf="1" dxf="1">
    <nc r="AM374">
      <v>0</v>
    </nc>
    <odxf>
      <font>
        <sz val="10"/>
        <color auto="1"/>
      </font>
    </odxf>
    <ndxf>
      <font>
        <sz val="10"/>
        <color auto="1"/>
      </font>
    </ndxf>
  </rcc>
  <rcc rId="20736" sId="3" odxf="1" dxf="1">
    <nc r="AN374">
      <v>0</v>
    </nc>
    <odxf>
      <font>
        <sz val="10"/>
        <color auto="1"/>
      </font>
    </odxf>
    <ndxf>
      <font>
        <sz val="10"/>
        <color auto="1"/>
      </font>
    </ndxf>
  </rcc>
  <rcc rId="20737" sId="3" odxf="1" dxf="1">
    <nc r="AO374">
      <v>12.5</v>
    </nc>
    <odxf>
      <font>
        <sz val="10"/>
        <color auto="1"/>
      </font>
    </odxf>
    <ndxf>
      <font>
        <sz val="10"/>
        <color auto="1"/>
      </font>
    </ndxf>
  </rcc>
  <rcc rId="20738" sId="3" odxf="1" dxf="1">
    <nc r="AP374">
      <v>9</v>
    </nc>
    <odxf>
      <font>
        <sz val="10"/>
        <color auto="1"/>
      </font>
    </odxf>
    <ndxf>
      <font>
        <sz val="10"/>
        <color auto="1"/>
      </font>
    </ndxf>
  </rcc>
  <rcc rId="20739" sId="3" odxf="1" dxf="1">
    <nc r="AQ374">
      <v>7.6</v>
    </nc>
    <odxf>
      <font>
        <sz val="10"/>
        <color auto="1"/>
      </font>
    </odxf>
    <ndxf>
      <font>
        <sz val="10"/>
        <color auto="1"/>
      </font>
    </ndxf>
  </rcc>
  <rcc rId="20740" sId="3" odxf="1" dxf="1">
    <nc r="AR374">
      <v>16.8</v>
    </nc>
    <odxf>
      <font>
        <sz val="10"/>
        <color auto="1"/>
      </font>
    </odxf>
    <ndxf>
      <font>
        <sz val="10"/>
        <color auto="1"/>
      </font>
    </ndxf>
  </rcc>
  <rcc rId="20741" sId="3" odxf="1" dxf="1">
    <nc r="AS374">
      <v>5.9</v>
    </nc>
    <odxf>
      <font>
        <sz val="10"/>
        <color auto="1"/>
      </font>
    </odxf>
    <ndxf>
      <font>
        <sz val="10"/>
        <color auto="1"/>
      </font>
    </ndxf>
  </rcc>
  <rcc rId="20742" sId="3" odxf="1" dxf="1">
    <nc r="AT374">
      <v>3.8</v>
    </nc>
    <odxf>
      <font>
        <sz val="10"/>
        <color auto="1"/>
      </font>
    </odxf>
    <ndxf>
      <font>
        <sz val="10"/>
        <color auto="1"/>
      </font>
    </ndxf>
  </rcc>
  <rcc rId="20743" sId="3" odxf="1" dxf="1">
    <nc r="AU374">
      <v>4.9000000000000004</v>
    </nc>
    <odxf>
      <font>
        <sz val="10"/>
        <color auto="1"/>
      </font>
    </odxf>
    <ndxf>
      <font>
        <sz val="10"/>
        <color auto="1"/>
      </font>
    </ndxf>
  </rcc>
  <rcc rId="20744" sId="3" odxf="1" dxf="1">
    <nc r="AV374">
      <v>8</v>
    </nc>
    <odxf>
      <font>
        <sz val="10"/>
        <color auto="1"/>
      </font>
    </odxf>
    <ndxf>
      <font>
        <sz val="10"/>
        <color auto="1"/>
      </font>
    </ndxf>
  </rcc>
  <rcc rId="20745" sId="3" odxf="1" dxf="1">
    <nc r="AW374">
      <v>13.7</v>
    </nc>
    <odxf>
      <font>
        <sz val="10"/>
        <color auto="1"/>
      </font>
    </odxf>
    <ndxf>
      <font>
        <sz val="10"/>
        <color auto="1"/>
      </font>
    </ndxf>
  </rcc>
  <rcc rId="20746" sId="3" odxf="1" dxf="1">
    <nc r="AX374">
      <v>17.3</v>
    </nc>
    <odxf>
      <font>
        <sz val="10"/>
        <color auto="1"/>
      </font>
    </odxf>
    <ndxf>
      <font>
        <sz val="10"/>
        <color auto="1"/>
      </font>
    </ndxf>
  </rcc>
  <rcc rId="20747" sId="3" odxf="1" dxf="1">
    <nc r="AY374">
      <v>12.3</v>
    </nc>
    <odxf>
      <font>
        <sz val="10"/>
        <color auto="1"/>
      </font>
    </odxf>
    <ndxf>
      <font>
        <sz val="10"/>
        <color auto="1"/>
      </font>
    </ndxf>
  </rcc>
  <rcc rId="20748" sId="3" odxf="1" dxf="1">
    <nc r="AZ374">
      <v>8.9</v>
    </nc>
    <odxf>
      <font>
        <sz val="10"/>
        <color auto="1"/>
      </font>
    </odxf>
    <ndxf>
      <font>
        <sz val="10"/>
        <color auto="1"/>
      </font>
    </ndxf>
  </rcc>
  <rcc rId="20749" sId="3" odxf="1" dxf="1">
    <nc r="BA3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750" sId="3" odxf="1" dxf="1">
    <nc r="BB374">
      <v>9.5</v>
    </nc>
    <odxf>
      <font>
        <sz val="10"/>
        <color auto="1"/>
      </font>
    </odxf>
    <ndxf>
      <font>
        <sz val="10"/>
        <color auto="1"/>
      </font>
    </ndxf>
  </rcc>
  <rcc rId="20751" sId="3" odxf="1" dxf="1">
    <nc r="BC3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752" sId="3" odxf="1" dxf="1">
    <nc r="BD374">
      <v>8</v>
    </nc>
    <odxf>
      <font>
        <sz val="10"/>
        <color auto="1"/>
      </font>
    </odxf>
    <ndxf>
      <font>
        <sz val="10"/>
        <color auto="1"/>
      </font>
    </ndxf>
  </rcc>
  <rcc rId="20753" sId="3" odxf="1" dxf="1">
    <nc r="BE37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754" sId="3" odxf="1" dxf="1">
    <nc r="BF374">
      <v>4.5</v>
    </nc>
    <odxf>
      <font>
        <sz val="10"/>
        <color auto="1"/>
      </font>
    </odxf>
    <ndxf>
      <font>
        <sz val="10"/>
        <color auto="1"/>
      </font>
    </ndxf>
  </rcc>
  <rcc rId="20755" sId="3" odxf="1" dxf="1">
    <nc r="BG374">
      <v>20</v>
    </nc>
    <odxf>
      <font>
        <sz val="10"/>
        <color auto="1"/>
      </font>
    </odxf>
    <ndxf>
      <font>
        <sz val="10"/>
        <color auto="1"/>
      </font>
    </ndxf>
  </rcc>
  <rcc rId="20756" sId="3" odxf="1" dxf="1">
    <nc r="BH374">
      <v>0</v>
    </nc>
    <odxf>
      <font>
        <sz val="10"/>
        <color auto="1"/>
      </font>
    </odxf>
    <ndxf>
      <font>
        <sz val="10"/>
        <color auto="1"/>
      </font>
    </ndxf>
  </rcc>
  <rfmt sheetId="3" sqref="A374:XFD374" start="0" length="0">
    <dxf>
      <alignment vertical="center" wrapText="1"/>
    </dxf>
  </rfmt>
  <rfmt sheetId="3" sqref="A375" start="0" length="0">
    <dxf>
      <font>
        <sz val="10"/>
        <color auto="1"/>
      </font>
    </dxf>
  </rfmt>
  <rcc rId="20757" sId="3" odxf="1" dxf="1">
    <oc r="B375" t="inlineStr">
      <is>
        <t>Ninh Thuận</t>
      </is>
    </oc>
    <nc r="B375" t="inlineStr">
      <is>
        <t>Bến Tre</t>
      </is>
    </nc>
    <odxf>
      <font>
        <sz val="10"/>
        <color auto="1"/>
      </font>
    </odxf>
    <ndxf>
      <font>
        <sz val="10"/>
        <color auto="1"/>
      </font>
    </ndxf>
  </rcc>
  <rfmt sheetId="3" sqref="C375" start="0" length="0">
    <dxf>
      <font>
        <sz val="10"/>
        <color auto="1"/>
      </font>
    </dxf>
  </rfmt>
  <rfmt sheetId="3" sqref="D375" start="0" length="0">
    <dxf>
      <font>
        <sz val="10"/>
        <color auto="1"/>
      </font>
    </dxf>
  </rfmt>
  <rcc rId="20758" sId="3" odxf="1" dxf="1">
    <oc r="E375" t="inlineStr">
      <is>
        <t>NMĐG TRUNG NAM</t>
      </is>
    </oc>
    <nc r="E375" t="inlineStr">
      <is>
        <t>NMĐG THANH PHONG</t>
      </is>
    </nc>
    <odxf>
      <font>
        <sz val="10"/>
        <color auto="1"/>
      </font>
    </odxf>
    <ndxf>
      <font>
        <sz val="10"/>
        <color auto="1"/>
      </font>
    </ndxf>
  </rcc>
  <rcc rId="20759" sId="3" odxf="1" dxf="1">
    <oc r="F375" t="inlineStr">
      <is>
        <t>PP</t>
      </is>
    </oc>
    <nc r="F375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20760" sId="3" odxf="1" dxf="1">
    <nc r="G37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761" sId="3" odxf="1" dxf="1">
    <nc r="H375">
      <v>107.7</v>
    </nc>
    <odxf>
      <font>
        <sz val="10"/>
        <color auto="1"/>
      </font>
    </odxf>
    <ndxf>
      <font>
        <sz val="10"/>
        <color auto="1"/>
      </font>
    </ndxf>
  </rcc>
  <rfmt sheetId="3" sqref="I375" start="0" length="0">
    <dxf>
      <font>
        <sz val="10"/>
        <color auto="1"/>
      </font>
    </dxf>
  </rfmt>
  <rcc rId="20762" sId="3" odxf="1" dxf="1">
    <nc r="J375">
      <v>0</v>
    </nc>
    <odxf>
      <font>
        <sz val="10"/>
        <color auto="1"/>
      </font>
    </odxf>
    <ndxf>
      <font>
        <sz val="10"/>
        <color auto="1"/>
      </font>
    </ndxf>
  </rcc>
  <rcc rId="20763" sId="3" odxf="1" dxf="1">
    <nc r="K375">
      <v>0</v>
    </nc>
    <odxf>
      <font>
        <sz val="10"/>
        <color auto="1"/>
      </font>
    </odxf>
    <ndxf>
      <font>
        <sz val="10"/>
        <color auto="1"/>
      </font>
    </ndxf>
  </rcc>
  <rcc rId="20764" sId="3" odxf="1" dxf="1">
    <nc r="L375">
      <v>0</v>
    </nc>
    <odxf>
      <font>
        <sz val="10"/>
        <color auto="1"/>
      </font>
    </odxf>
    <ndxf>
      <font>
        <sz val="10"/>
        <color auto="1"/>
      </font>
    </ndxf>
  </rcc>
  <rcc rId="20765" sId="3" odxf="1" dxf="1">
    <nc r="M375">
      <v>0</v>
    </nc>
    <odxf>
      <font>
        <sz val="10"/>
        <color auto="1"/>
      </font>
    </odxf>
    <ndxf>
      <font>
        <sz val="10"/>
        <color auto="1"/>
      </font>
    </ndxf>
  </rcc>
  <rcc rId="20766" sId="3" odxf="1" dxf="1">
    <nc r="N375">
      <v>0</v>
    </nc>
    <odxf>
      <font>
        <sz val="10"/>
        <color auto="1"/>
      </font>
    </odxf>
    <ndxf>
      <font>
        <sz val="10"/>
        <color auto="1"/>
      </font>
    </ndxf>
  </rcc>
  <rcc rId="20767" sId="3" odxf="1" dxf="1">
    <nc r="O375">
      <v>0</v>
    </nc>
    <odxf>
      <font>
        <sz val="10"/>
        <color auto="1"/>
      </font>
    </odxf>
    <ndxf>
      <font>
        <sz val="10"/>
        <color auto="1"/>
      </font>
    </ndxf>
  </rcc>
  <rcc rId="20768" sId="3" odxf="1" dxf="1">
    <nc r="P375">
      <v>0</v>
    </nc>
    <odxf>
      <font>
        <sz val="10"/>
        <color auto="1"/>
      </font>
    </odxf>
    <ndxf>
      <font>
        <sz val="10"/>
        <color auto="1"/>
      </font>
    </ndxf>
  </rcc>
  <rcc rId="20769" sId="3" odxf="1" dxf="1">
    <nc r="Q375">
      <v>0</v>
    </nc>
    <odxf>
      <font>
        <sz val="10"/>
        <color auto="1"/>
      </font>
    </odxf>
    <ndxf>
      <font>
        <sz val="10"/>
        <color auto="1"/>
      </font>
    </ndxf>
  </rcc>
  <rcc rId="20770" sId="3" odxf="1" dxf="1">
    <nc r="R375">
      <v>0</v>
    </nc>
    <odxf>
      <font>
        <sz val="10"/>
        <color auto="1"/>
      </font>
    </odxf>
    <ndxf>
      <font>
        <sz val="10"/>
        <color auto="1"/>
      </font>
    </ndxf>
  </rcc>
  <rcc rId="20771" sId="3" odxf="1" dxf="1">
    <nc r="S375">
      <v>0</v>
    </nc>
    <odxf>
      <font>
        <sz val="10"/>
        <color auto="1"/>
      </font>
    </odxf>
    <ndxf>
      <font>
        <sz val="10"/>
        <color auto="1"/>
      </font>
    </ndxf>
  </rcc>
  <rcc rId="20772" sId="3" odxf="1" dxf="1">
    <nc r="T375">
      <v>0</v>
    </nc>
    <odxf>
      <font>
        <sz val="10"/>
        <color auto="1"/>
      </font>
    </odxf>
    <ndxf>
      <font>
        <sz val="10"/>
        <color auto="1"/>
      </font>
    </ndxf>
  </rcc>
  <rcc rId="20773" sId="3" odxf="1" dxf="1">
    <nc r="U375">
      <v>0</v>
    </nc>
    <odxf>
      <font>
        <sz val="10"/>
        <color auto="1"/>
      </font>
    </odxf>
    <ndxf>
      <font>
        <sz val="10"/>
        <color auto="1"/>
      </font>
    </ndxf>
  </rcc>
  <rcc rId="20774" sId="3" odxf="1" dxf="1">
    <nc r="V375">
      <v>0</v>
    </nc>
    <odxf>
      <font>
        <sz val="10"/>
        <color auto="1"/>
      </font>
    </odxf>
    <ndxf>
      <font>
        <sz val="10"/>
        <color auto="1"/>
      </font>
    </ndxf>
  </rcc>
  <rcc rId="20775" sId="3" odxf="1" dxf="1">
    <nc r="W375">
      <v>0</v>
    </nc>
    <odxf>
      <font>
        <sz val="10"/>
        <color auto="1"/>
      </font>
    </odxf>
    <ndxf>
      <font>
        <sz val="10"/>
        <color auto="1"/>
      </font>
    </ndxf>
  </rcc>
  <rcc rId="20776" sId="3" odxf="1" dxf="1">
    <nc r="X375">
      <v>0</v>
    </nc>
    <odxf>
      <font>
        <sz val="10"/>
        <color auto="1"/>
      </font>
    </odxf>
    <ndxf>
      <font>
        <sz val="10"/>
        <color auto="1"/>
      </font>
    </ndxf>
  </rcc>
  <rcc rId="20777" sId="3" odxf="1" dxf="1">
    <nc r="Y375">
      <v>0</v>
    </nc>
    <odxf>
      <font>
        <sz val="10"/>
        <color auto="1"/>
      </font>
    </odxf>
    <ndxf>
      <font>
        <sz val="10"/>
        <color auto="1"/>
      </font>
    </ndxf>
  </rcc>
  <rcc rId="20778" sId="3" odxf="1" dxf="1">
    <nc r="Z375">
      <v>0</v>
    </nc>
    <odxf>
      <font>
        <sz val="10"/>
        <color auto="1"/>
      </font>
    </odxf>
    <ndxf>
      <font>
        <sz val="10"/>
        <color auto="1"/>
      </font>
    </ndxf>
  </rcc>
  <rcc rId="20779" sId="3" odxf="1" dxf="1">
    <nc r="AA375">
      <v>0</v>
    </nc>
    <odxf>
      <font>
        <sz val="10"/>
        <color auto="1"/>
      </font>
    </odxf>
    <ndxf>
      <font>
        <sz val="10"/>
        <color auto="1"/>
      </font>
    </ndxf>
  </rcc>
  <rcc rId="20780" sId="3" odxf="1" dxf="1">
    <nc r="AB375">
      <v>0</v>
    </nc>
    <odxf>
      <font>
        <sz val="10"/>
        <color auto="1"/>
      </font>
    </odxf>
    <ndxf>
      <font>
        <sz val="10"/>
        <color auto="1"/>
      </font>
    </ndxf>
  </rcc>
  <rcc rId="20781" sId="3" odxf="1" dxf="1">
    <nc r="AC375">
      <v>0</v>
    </nc>
    <odxf>
      <font>
        <sz val="10"/>
        <color auto="1"/>
      </font>
    </odxf>
    <ndxf>
      <font>
        <sz val="10"/>
        <color auto="1"/>
      </font>
    </ndxf>
  </rcc>
  <rcc rId="20782" sId="3" odxf="1" dxf="1">
    <nc r="AD375">
      <v>0</v>
    </nc>
    <odxf>
      <font>
        <sz val="10"/>
        <color auto="1"/>
      </font>
    </odxf>
    <ndxf>
      <font>
        <sz val="10"/>
        <color auto="1"/>
      </font>
    </ndxf>
  </rcc>
  <rcc rId="20783" sId="3" odxf="1" dxf="1">
    <nc r="AE375">
      <v>0</v>
    </nc>
    <odxf>
      <font>
        <sz val="10"/>
        <color auto="1"/>
      </font>
    </odxf>
    <ndxf>
      <font>
        <sz val="10"/>
        <color auto="1"/>
      </font>
    </ndxf>
  </rcc>
  <rcc rId="20784" sId="3" odxf="1" dxf="1">
    <nc r="AF375">
      <v>0</v>
    </nc>
    <odxf>
      <font>
        <sz val="10"/>
        <color auto="1"/>
      </font>
    </odxf>
    <ndxf>
      <font>
        <sz val="10"/>
        <color auto="1"/>
      </font>
    </ndxf>
  </rcc>
  <rcc rId="20785" sId="3" odxf="1" dxf="1">
    <nc r="AG375">
      <v>0</v>
    </nc>
    <odxf>
      <font>
        <sz val="10"/>
        <color auto="1"/>
      </font>
    </odxf>
    <ndxf>
      <font>
        <sz val="10"/>
        <color auto="1"/>
      </font>
    </ndxf>
  </rcc>
  <rcc rId="20786" sId="3" odxf="1" dxf="1">
    <nc r="AH375">
      <v>0</v>
    </nc>
    <odxf>
      <font>
        <sz val="10"/>
        <color auto="1"/>
      </font>
    </odxf>
    <ndxf>
      <font>
        <sz val="10"/>
        <color auto="1"/>
      </font>
    </ndxf>
  </rcc>
  <rcc rId="20787" sId="3" odxf="1" dxf="1">
    <nc r="AI375">
      <v>0</v>
    </nc>
    <odxf>
      <font>
        <sz val="10"/>
        <color auto="1"/>
      </font>
    </odxf>
    <ndxf>
      <font>
        <sz val="10"/>
        <color auto="1"/>
      </font>
    </ndxf>
  </rcc>
  <rcc rId="20788" sId="3" odxf="1" dxf="1">
    <nc r="AJ375">
      <v>0</v>
    </nc>
    <odxf>
      <font>
        <sz val="10"/>
        <color auto="1"/>
      </font>
    </odxf>
    <ndxf>
      <font>
        <sz val="10"/>
        <color auto="1"/>
      </font>
    </ndxf>
  </rcc>
  <rcc rId="20789" sId="3" odxf="1" dxf="1">
    <nc r="AK375">
      <v>0</v>
    </nc>
    <odxf>
      <font>
        <sz val="10"/>
        <color auto="1"/>
      </font>
    </odxf>
    <ndxf>
      <font>
        <sz val="10"/>
        <color auto="1"/>
      </font>
    </ndxf>
  </rcc>
  <rcc rId="20790" sId="3" odxf="1" dxf="1">
    <nc r="AL375">
      <v>0</v>
    </nc>
    <odxf>
      <font>
        <sz val="10"/>
        <color auto="1"/>
      </font>
    </odxf>
    <ndxf>
      <font>
        <sz val="10"/>
        <color auto="1"/>
      </font>
    </ndxf>
  </rcc>
  <rcc rId="20791" sId="3" odxf="1" dxf="1">
    <nc r="AM375">
      <v>0</v>
    </nc>
    <odxf>
      <font>
        <sz val="10"/>
        <color auto="1"/>
      </font>
    </odxf>
    <ndxf>
      <font>
        <sz val="10"/>
        <color auto="1"/>
      </font>
    </ndxf>
  </rcc>
  <rcc rId="20792" sId="3" odxf="1" dxf="1">
    <nc r="AN375">
      <v>0</v>
    </nc>
    <odxf>
      <font>
        <sz val="10"/>
        <color auto="1"/>
      </font>
    </odxf>
    <ndxf>
      <font>
        <sz val="10"/>
        <color auto="1"/>
      </font>
    </ndxf>
  </rcc>
  <rcc rId="20793" sId="3" odxf="1" dxf="1">
    <nc r="AO375">
      <v>1.2</v>
    </nc>
    <odxf>
      <font>
        <sz val="10"/>
        <color auto="1"/>
      </font>
    </odxf>
    <ndxf>
      <font>
        <sz val="10"/>
        <color auto="1"/>
      </font>
    </ndxf>
  </rcc>
  <rcc rId="20794" sId="3" odxf="1" dxf="1">
    <nc r="AP375">
      <v>0.7</v>
    </nc>
    <odxf>
      <font>
        <sz val="10"/>
        <color auto="1"/>
      </font>
    </odxf>
    <ndxf>
      <font>
        <sz val="10"/>
        <color auto="1"/>
      </font>
    </ndxf>
  </rcc>
  <rcc rId="20795" sId="3" odxf="1" dxf="1">
    <nc r="AQ375">
      <v>0.6</v>
    </nc>
    <odxf>
      <font>
        <sz val="10"/>
        <color auto="1"/>
      </font>
    </odxf>
    <ndxf>
      <font>
        <sz val="10"/>
        <color auto="1"/>
      </font>
    </ndxf>
  </rcc>
  <rcc rId="20796" sId="3" odxf="1" dxf="1">
    <nc r="AR375">
      <v>1.8</v>
    </nc>
    <odxf>
      <font>
        <sz val="10"/>
        <color auto="1"/>
      </font>
    </odxf>
    <ndxf>
      <font>
        <sz val="10"/>
        <color auto="1"/>
      </font>
    </ndxf>
  </rcc>
  <rcc rId="20797" sId="3" odxf="1" dxf="1">
    <nc r="AS375">
      <v>0.5</v>
    </nc>
    <odxf>
      <font>
        <sz val="10"/>
        <color auto="1"/>
      </font>
    </odxf>
    <ndxf>
      <font>
        <sz val="10"/>
        <color auto="1"/>
      </font>
    </ndxf>
  </rcc>
  <rcc rId="20798" sId="3" odxf="1" dxf="1">
    <nc r="AT375">
      <v>0.4</v>
    </nc>
    <odxf>
      <font>
        <sz val="10"/>
        <color auto="1"/>
      </font>
    </odxf>
    <ndxf>
      <font>
        <sz val="10"/>
        <color auto="1"/>
      </font>
    </ndxf>
  </rcc>
  <rcc rId="20799" sId="3" odxf="1" dxf="1">
    <nc r="AU375">
      <v>0.5</v>
    </nc>
    <odxf>
      <font>
        <sz val="10"/>
        <color auto="1"/>
      </font>
    </odxf>
    <ndxf>
      <font>
        <sz val="10"/>
        <color auto="1"/>
      </font>
    </ndxf>
  </rcc>
  <rcc rId="20800" sId="3" odxf="1" dxf="1">
    <nc r="AV375">
      <v>0.7</v>
    </nc>
    <odxf>
      <font>
        <sz val="10"/>
        <color auto="1"/>
      </font>
    </odxf>
    <ndxf>
      <font>
        <sz val="10"/>
        <color auto="1"/>
      </font>
    </ndxf>
  </rcc>
  <rcc rId="20801" sId="3" odxf="1" dxf="1">
    <nc r="AW375">
      <v>1.3</v>
    </nc>
    <odxf>
      <font>
        <sz val="10"/>
        <color auto="1"/>
      </font>
    </odxf>
    <ndxf>
      <font>
        <sz val="10"/>
        <color auto="1"/>
      </font>
    </ndxf>
  </rcc>
  <rcc rId="20802" sId="3" odxf="1" dxf="1">
    <nc r="AX375">
      <v>1.9</v>
    </nc>
    <odxf>
      <font>
        <sz val="10"/>
        <color auto="1"/>
      </font>
    </odxf>
    <ndxf>
      <font>
        <sz val="10"/>
        <color auto="1"/>
      </font>
    </ndxf>
  </rcc>
  <rcc rId="20803" sId="3" odxf="1" dxf="1">
    <nc r="AY375">
      <v>1.1000000000000001</v>
    </nc>
    <odxf>
      <font>
        <sz val="10"/>
        <color auto="1"/>
      </font>
    </odxf>
    <ndxf>
      <font>
        <sz val="10"/>
        <color auto="1"/>
      </font>
    </ndxf>
  </rcc>
  <rcc rId="20804" sId="3" odxf="1" dxf="1">
    <nc r="AZ375">
      <v>0.8</v>
    </nc>
    <odxf>
      <font>
        <sz val="10"/>
        <color auto="1"/>
      </font>
    </odxf>
    <ndxf>
      <font>
        <sz val="10"/>
        <color auto="1"/>
      </font>
    </ndxf>
  </rcc>
  <rcc rId="20805" sId="3" odxf="1" dxf="1">
    <nc r="BA3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806" sId="3" odxf="1" dxf="1">
    <nc r="BB375">
      <v>0.8</v>
    </nc>
    <odxf>
      <font>
        <sz val="10"/>
        <color auto="1"/>
      </font>
    </odxf>
    <ndxf>
      <font>
        <sz val="10"/>
        <color auto="1"/>
      </font>
    </ndxf>
  </rcc>
  <rcc rId="20807" sId="3" odxf="1" dxf="1">
    <nc r="BC3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808" sId="3" odxf="1" dxf="1">
    <nc r="BD375">
      <v>0.7</v>
    </nc>
    <odxf>
      <font>
        <sz val="10"/>
        <color auto="1"/>
      </font>
    </odxf>
    <ndxf>
      <font>
        <sz val="10"/>
        <color auto="1"/>
      </font>
    </ndxf>
  </rcc>
  <rcc rId="20809" sId="3" odxf="1" dxf="1">
    <nc r="BE37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810" sId="3" odxf="1" dxf="1">
    <nc r="BF375">
      <v>4.5</v>
    </nc>
    <odxf>
      <font>
        <sz val="10"/>
        <color auto="1"/>
      </font>
    </odxf>
    <ndxf>
      <font>
        <sz val="10"/>
        <color auto="1"/>
      </font>
    </ndxf>
  </rcc>
  <rcc rId="20811" sId="3" odxf="1" dxf="1">
    <nc r="BG375">
      <v>20</v>
    </nc>
    <odxf>
      <font>
        <sz val="10"/>
        <color auto="1"/>
      </font>
    </odxf>
    <ndxf>
      <font>
        <sz val="10"/>
        <color auto="1"/>
      </font>
    </ndxf>
  </rcc>
  <rcc rId="20812" sId="3" odxf="1" dxf="1">
    <nc r="BH375">
      <v>0</v>
    </nc>
    <odxf>
      <font>
        <sz val="10"/>
        <color auto="1"/>
      </font>
    </odxf>
    <ndxf>
      <font>
        <sz val="10"/>
        <color auto="1"/>
      </font>
    </ndxf>
  </rcc>
  <rfmt sheetId="3" sqref="A375:XFD375" start="0" length="0">
    <dxf>
      <alignment vertical="center" wrapText="1"/>
    </dxf>
  </rfmt>
  <rfmt sheetId="3" sqref="A376" start="0" length="0">
    <dxf>
      <font>
        <sz val="10"/>
        <color auto="1"/>
      </font>
    </dxf>
  </rfmt>
  <rcc rId="20813" sId="3" odxf="1" dxf="1">
    <oc r="B376" t="inlineStr">
      <is>
        <t>Bình Thuận</t>
      </is>
    </oc>
    <nc r="B376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76" start="0" length="0">
    <dxf>
      <font>
        <sz val="10"/>
        <color auto="1"/>
      </font>
    </dxf>
  </rfmt>
  <rfmt sheetId="3" sqref="D376" start="0" length="0">
    <dxf>
      <font>
        <sz val="10"/>
        <color auto="1"/>
      </font>
    </dxf>
  </rfmt>
  <rcc rId="20814" sId="3" odxf="1" dxf="1">
    <oc r="E376" t="inlineStr">
      <is>
        <t>NMĐG TUY PHONG</t>
      </is>
    </oc>
    <nc r="E376" t="inlineStr">
      <is>
        <t>NMĐG TRUNG NAM</t>
      </is>
    </nc>
    <odxf>
      <font>
        <sz val="10"/>
        <color auto="1"/>
      </font>
    </odxf>
    <ndxf>
      <font>
        <sz val="10"/>
        <color auto="1"/>
      </font>
    </ndxf>
  </rcc>
  <rcc rId="20815" sId="3" odxf="1" dxf="1">
    <oc r="F376" t="inlineStr">
      <is>
        <t>PPN</t>
      </is>
    </oc>
    <nc r="F376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20816" sId="3" odxf="1" dxf="1">
    <nc r="G37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817" sId="3" odxf="1" dxf="1">
    <nc r="H376">
      <v>42.7</v>
    </nc>
    <odxf>
      <font>
        <sz val="10"/>
        <color auto="1"/>
      </font>
    </odxf>
    <ndxf>
      <font>
        <sz val="10"/>
        <color auto="1"/>
      </font>
    </ndxf>
  </rcc>
  <rfmt sheetId="3" sqref="I376" start="0" length="0">
    <dxf>
      <font>
        <sz val="10"/>
        <color auto="1"/>
      </font>
    </dxf>
  </rfmt>
  <rcc rId="20818" sId="3" odxf="1" dxf="1">
    <nc r="J376">
      <v>0.1</v>
    </nc>
    <odxf>
      <font>
        <sz val="10"/>
        <color auto="1"/>
      </font>
    </odxf>
    <ndxf>
      <font>
        <sz val="10"/>
        <color auto="1"/>
      </font>
    </ndxf>
  </rcc>
  <rcc rId="20819" sId="3" odxf="1" dxf="1">
    <nc r="K376">
      <v>0.1</v>
    </nc>
    <odxf>
      <font>
        <sz val="10"/>
        <color auto="1"/>
      </font>
    </odxf>
    <ndxf>
      <font>
        <sz val="10"/>
        <color auto="1"/>
      </font>
    </ndxf>
  </rcc>
  <rcc rId="20820" sId="3" odxf="1" dxf="1">
    <nc r="L376">
      <v>0.1</v>
    </nc>
    <odxf>
      <font>
        <sz val="10"/>
        <color auto="1"/>
      </font>
    </odxf>
    <ndxf>
      <font>
        <sz val="10"/>
        <color auto="1"/>
      </font>
    </ndxf>
  </rcc>
  <rcc rId="20821" sId="3" odxf="1" dxf="1">
    <nc r="M376">
      <v>0.1</v>
    </nc>
    <odxf>
      <font>
        <sz val="10"/>
        <color auto="1"/>
      </font>
    </odxf>
    <ndxf>
      <font>
        <sz val="10"/>
        <color auto="1"/>
      </font>
    </ndxf>
  </rcc>
  <rcc rId="20822" sId="3" odxf="1" dxf="1">
    <nc r="N376">
      <v>0.2</v>
    </nc>
    <odxf>
      <font>
        <sz val="10"/>
        <color auto="1"/>
      </font>
    </odxf>
    <ndxf>
      <font>
        <sz val="10"/>
        <color auto="1"/>
      </font>
    </ndxf>
  </rcc>
  <rcc rId="20823" sId="3" odxf="1" dxf="1">
    <nc r="O376">
      <v>0.1</v>
    </nc>
    <odxf>
      <font>
        <sz val="10"/>
        <color auto="1"/>
      </font>
    </odxf>
    <ndxf>
      <font>
        <sz val="10"/>
        <color auto="1"/>
      </font>
    </ndxf>
  </rcc>
  <rcc rId="20824" sId="3" odxf="1" dxf="1">
    <nc r="P376">
      <v>0.2</v>
    </nc>
    <odxf>
      <font>
        <sz val="10"/>
        <color auto="1"/>
      </font>
    </odxf>
    <ndxf>
      <font>
        <sz val="10"/>
        <color auto="1"/>
      </font>
    </ndxf>
  </rcc>
  <rcc rId="20825" sId="3" odxf="1" dxf="1">
    <nc r="Q376">
      <v>0.1</v>
    </nc>
    <odxf>
      <font>
        <sz val="10"/>
        <color auto="1"/>
      </font>
    </odxf>
    <ndxf>
      <font>
        <sz val="10"/>
        <color auto="1"/>
      </font>
    </ndxf>
  </rcc>
  <rcc rId="20826" sId="3" odxf="1" dxf="1">
    <nc r="R376">
      <v>0.1</v>
    </nc>
    <odxf>
      <font>
        <sz val="10"/>
        <color auto="1"/>
      </font>
    </odxf>
    <ndxf>
      <font>
        <sz val="10"/>
        <color auto="1"/>
      </font>
    </ndxf>
  </rcc>
  <rcc rId="20827" sId="3" odxf="1" dxf="1">
    <nc r="S376">
      <v>0.2</v>
    </nc>
    <odxf>
      <font>
        <sz val="10"/>
        <color auto="1"/>
      </font>
    </odxf>
    <ndxf>
      <font>
        <sz val="10"/>
        <color auto="1"/>
      </font>
    </ndxf>
  </rcc>
  <rcc rId="20828" sId="3" odxf="1" dxf="1">
    <nc r="T376">
      <v>0.2</v>
    </nc>
    <odxf>
      <font>
        <sz val="10"/>
        <color auto="1"/>
      </font>
    </odxf>
    <ndxf>
      <font>
        <sz val="10"/>
        <color auto="1"/>
      </font>
    </ndxf>
  </rcc>
  <rcc rId="20829" sId="3" odxf="1" dxf="1">
    <nc r="U376">
      <v>0.1</v>
    </nc>
    <odxf>
      <font>
        <sz val="10"/>
        <color auto="1"/>
      </font>
    </odxf>
    <ndxf>
      <font>
        <sz val="10"/>
        <color auto="1"/>
      </font>
    </ndxf>
  </rcc>
  <rcc rId="20830" sId="3" odxf="1" dxf="1">
    <nc r="V376">
      <v>0.1</v>
    </nc>
    <odxf>
      <font>
        <sz val="10"/>
        <color auto="1"/>
      </font>
    </odxf>
    <ndxf>
      <font>
        <sz val="10"/>
        <color auto="1"/>
      </font>
    </ndxf>
  </rcc>
  <rcc rId="20831" sId="3" odxf="1" dxf="1">
    <nc r="W376">
      <v>0.1</v>
    </nc>
    <odxf>
      <font>
        <sz val="10"/>
        <color auto="1"/>
      </font>
    </odxf>
    <ndxf>
      <font>
        <sz val="10"/>
        <color auto="1"/>
      </font>
    </ndxf>
  </rcc>
  <rcc rId="20832" sId="3" odxf="1" dxf="1">
    <nc r="X376">
      <v>0.2</v>
    </nc>
    <odxf>
      <font>
        <sz val="10"/>
        <color auto="1"/>
      </font>
    </odxf>
    <ndxf>
      <font>
        <sz val="10"/>
        <color auto="1"/>
      </font>
    </ndxf>
  </rcc>
  <rcc rId="20833" sId="3" odxf="1" dxf="1">
    <nc r="Y376">
      <v>0.2</v>
    </nc>
    <odxf>
      <font>
        <sz val="10"/>
        <color auto="1"/>
      </font>
    </odxf>
    <ndxf>
      <font>
        <sz val="10"/>
        <color auto="1"/>
      </font>
    </ndxf>
  </rcc>
  <rcc rId="20834" sId="3" odxf="1" dxf="1">
    <nc r="Z376">
      <v>0.2</v>
    </nc>
    <odxf>
      <font>
        <sz val="10"/>
        <color auto="1"/>
      </font>
    </odxf>
    <ndxf>
      <font>
        <sz val="10"/>
        <color auto="1"/>
      </font>
    </ndxf>
  </rcc>
  <rcc rId="20835" sId="3" odxf="1" dxf="1">
    <nc r="AA376">
      <v>0.2</v>
    </nc>
    <odxf>
      <font>
        <sz val="10"/>
        <color auto="1"/>
      </font>
    </odxf>
    <ndxf>
      <font>
        <sz val="10"/>
        <color auto="1"/>
      </font>
    </ndxf>
  </rcc>
  <rcc rId="20836" sId="3" odxf="1" dxf="1">
    <nc r="AB376">
      <v>0.3</v>
    </nc>
    <odxf>
      <font>
        <sz val="10"/>
        <color auto="1"/>
      </font>
    </odxf>
    <ndxf>
      <font>
        <sz val="10"/>
        <color auto="1"/>
      </font>
    </ndxf>
  </rcc>
  <rcc rId="20837" sId="3" odxf="1" dxf="1">
    <nc r="AC376">
      <v>0</v>
    </nc>
    <odxf>
      <font>
        <sz val="10"/>
        <color auto="1"/>
      </font>
    </odxf>
    <ndxf>
      <font>
        <sz val="10"/>
        <color auto="1"/>
      </font>
    </ndxf>
  </rcc>
  <rcc rId="20838" sId="3" odxf="1" dxf="1">
    <nc r="AD376">
      <v>0.8</v>
    </nc>
    <odxf>
      <font>
        <sz val="10"/>
        <color auto="1"/>
      </font>
    </odxf>
    <ndxf>
      <font>
        <sz val="10"/>
        <color auto="1"/>
      </font>
    </ndxf>
  </rcc>
  <rcc rId="20839" sId="3" odxf="1" dxf="1">
    <nc r="AE376">
      <v>1.8</v>
    </nc>
    <odxf>
      <font>
        <sz val="10"/>
        <color auto="1"/>
      </font>
    </odxf>
    <ndxf>
      <font>
        <sz val="10"/>
        <color auto="1"/>
      </font>
    </ndxf>
  </rcc>
  <rcc rId="20840" sId="3" odxf="1" dxf="1">
    <nc r="AF376">
      <v>0.5</v>
    </nc>
    <odxf>
      <font>
        <sz val="10"/>
        <color auto="1"/>
      </font>
    </odxf>
    <ndxf>
      <font>
        <sz val="10"/>
        <color auto="1"/>
      </font>
    </ndxf>
  </rcc>
  <rcc rId="20841" sId="3" odxf="1" dxf="1">
    <nc r="AG376">
      <v>1</v>
    </nc>
    <odxf>
      <font>
        <sz val="10"/>
        <color auto="1"/>
      </font>
    </odxf>
    <ndxf>
      <font>
        <sz val="10"/>
        <color auto="1"/>
      </font>
    </ndxf>
  </rcc>
  <rcc rId="20842" sId="3" odxf="1" dxf="1">
    <nc r="AH376">
      <v>3.9</v>
    </nc>
    <odxf>
      <font>
        <sz val="10"/>
        <color auto="1"/>
      </font>
    </odxf>
    <ndxf>
      <font>
        <sz val="10"/>
        <color auto="1"/>
      </font>
    </ndxf>
  </rcc>
  <rcc rId="20843" sId="3" odxf="1" dxf="1">
    <nc r="AI376">
      <v>4.4000000000000004</v>
    </nc>
    <odxf>
      <font>
        <sz val="10"/>
        <color auto="1"/>
      </font>
    </odxf>
    <ndxf>
      <font>
        <sz val="10"/>
        <color auto="1"/>
      </font>
    </ndxf>
  </rcc>
  <rcc rId="20844" sId="3" odxf="1" dxf="1">
    <nc r="AJ376">
      <v>7.3</v>
    </nc>
    <odxf>
      <font>
        <sz val="10"/>
        <color auto="1"/>
      </font>
    </odxf>
    <ndxf>
      <font>
        <sz val="10"/>
        <color auto="1"/>
      </font>
    </ndxf>
  </rcc>
  <rcc rId="20845" sId="3" odxf="1" dxf="1">
    <nc r="AK376">
      <v>5.0999999999999996</v>
    </nc>
    <odxf>
      <font>
        <sz val="10"/>
        <color auto="1"/>
      </font>
    </odxf>
    <ndxf>
      <font>
        <sz val="10"/>
        <color auto="1"/>
      </font>
    </ndxf>
  </rcc>
  <rcc rId="20846" sId="3" odxf="1" dxf="1">
    <nc r="AL376">
      <v>6.4</v>
    </nc>
    <odxf>
      <font>
        <sz val="10"/>
        <color auto="1"/>
      </font>
    </odxf>
    <ndxf>
      <font>
        <sz val="10"/>
        <color auto="1"/>
      </font>
    </ndxf>
  </rcc>
  <rcc rId="20847" sId="3" odxf="1" dxf="1">
    <nc r="AM376">
      <v>15</v>
    </nc>
    <odxf>
      <font>
        <sz val="10"/>
        <color auto="1"/>
      </font>
    </odxf>
    <ndxf>
      <font>
        <sz val="10"/>
        <color auto="1"/>
      </font>
    </ndxf>
  </rcc>
  <rcc rId="20848" sId="3" odxf="1" dxf="1">
    <nc r="AN376">
      <v>7.6</v>
    </nc>
    <odxf>
      <font>
        <sz val="10"/>
        <color auto="1"/>
      </font>
    </odxf>
    <ndxf>
      <font>
        <sz val="10"/>
        <color auto="1"/>
      </font>
    </ndxf>
  </rcc>
  <rcc rId="20849" sId="3" odxf="1" dxf="1">
    <nc r="AO376">
      <v>5.0999999999999996</v>
    </nc>
    <odxf>
      <font>
        <sz val="10"/>
        <color auto="1"/>
      </font>
    </odxf>
    <ndxf>
      <font>
        <sz val="10"/>
        <color auto="1"/>
      </font>
    </ndxf>
  </rcc>
  <rcc rId="20850" sId="3" odxf="1" dxf="1">
    <nc r="AP376">
      <v>5.6</v>
    </nc>
    <odxf>
      <font>
        <sz val="10"/>
        <color auto="1"/>
      </font>
    </odxf>
    <ndxf>
      <font>
        <sz val="10"/>
        <color auto="1"/>
      </font>
    </ndxf>
  </rcc>
  <rcc rId="20851" sId="3" odxf="1" dxf="1">
    <nc r="AQ376">
      <v>5.3</v>
    </nc>
    <odxf>
      <font>
        <sz val="10"/>
        <color auto="1"/>
      </font>
    </odxf>
    <ndxf>
      <font>
        <sz val="10"/>
        <color auto="1"/>
      </font>
    </ndxf>
  </rcc>
  <rcc rId="20852" sId="3" odxf="1" dxf="1">
    <nc r="AR376">
      <v>6.3</v>
    </nc>
    <odxf>
      <font>
        <sz val="10"/>
        <color auto="1"/>
      </font>
    </odxf>
    <ndxf>
      <font>
        <sz val="10"/>
        <color auto="1"/>
      </font>
    </ndxf>
  </rcc>
  <rcc rId="20853" sId="3" odxf="1" dxf="1">
    <nc r="AS376">
      <v>2.2999999999999998</v>
    </nc>
    <odxf>
      <font>
        <sz val="10"/>
        <color auto="1"/>
      </font>
    </odxf>
    <ndxf>
      <font>
        <sz val="10"/>
        <color auto="1"/>
      </font>
    </ndxf>
  </rcc>
  <rcc rId="20854" sId="3" odxf="1" dxf="1">
    <nc r="AT376">
      <v>2.9</v>
    </nc>
    <odxf>
      <font>
        <sz val="10"/>
        <color auto="1"/>
      </font>
    </odxf>
    <ndxf>
      <font>
        <sz val="10"/>
        <color auto="1"/>
      </font>
    </ndxf>
  </rcc>
  <rcc rId="20855" sId="3" odxf="1" dxf="1">
    <nc r="AU376">
      <v>0.5</v>
    </nc>
    <odxf>
      <font>
        <sz val="10"/>
        <color auto="1"/>
      </font>
    </odxf>
    <ndxf>
      <font>
        <sz val="10"/>
        <color auto="1"/>
      </font>
    </ndxf>
  </rcc>
  <rcc rId="20856" sId="3" odxf="1" dxf="1">
    <nc r="AV376">
      <v>0.3</v>
    </nc>
    <odxf>
      <font>
        <sz val="10"/>
        <color auto="1"/>
      </font>
    </odxf>
    <ndxf>
      <font>
        <sz val="10"/>
        <color auto="1"/>
      </font>
    </ndxf>
  </rcc>
  <rcc rId="20857" sId="3" odxf="1" dxf="1">
    <nc r="AW376">
      <v>0.2</v>
    </nc>
    <odxf>
      <font>
        <sz val="10"/>
        <color auto="1"/>
      </font>
    </odxf>
    <ndxf>
      <font>
        <sz val="10"/>
        <color auto="1"/>
      </font>
    </ndxf>
  </rcc>
  <rcc rId="20858" sId="3" odxf="1" dxf="1">
    <nc r="AX376">
      <v>0.1</v>
    </nc>
    <odxf>
      <font>
        <sz val="10"/>
        <color auto="1"/>
      </font>
    </odxf>
    <ndxf>
      <font>
        <sz val="10"/>
        <color auto="1"/>
      </font>
    </ndxf>
  </rcc>
  <rcc rId="20859" sId="3" odxf="1" dxf="1">
    <nc r="AY376">
      <v>0.2</v>
    </nc>
    <odxf>
      <font>
        <sz val="10"/>
        <color auto="1"/>
      </font>
    </odxf>
    <ndxf>
      <font>
        <sz val="10"/>
        <color auto="1"/>
      </font>
    </ndxf>
  </rcc>
  <rcc rId="20860" sId="3" odxf="1" dxf="1">
    <nc r="AZ376">
      <v>0.2</v>
    </nc>
    <odxf>
      <font>
        <sz val="10"/>
        <color auto="1"/>
      </font>
    </odxf>
    <ndxf>
      <font>
        <sz val="10"/>
        <color auto="1"/>
      </font>
    </ndxf>
  </rcc>
  <rcc rId="20861" sId="3" odxf="1" dxf="1">
    <nc r="BA3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862" sId="3" odxf="1" dxf="1">
    <nc r="BB376">
      <v>0.5</v>
    </nc>
    <odxf>
      <font>
        <sz val="10"/>
        <color auto="1"/>
      </font>
    </odxf>
    <ndxf>
      <font>
        <sz val="10"/>
        <color auto="1"/>
      </font>
    </ndxf>
  </rcc>
  <rcc rId="20863" sId="3" odxf="1" dxf="1">
    <nc r="BC3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864" sId="3" odxf="1" dxf="1">
    <nc r="BD376">
      <v>0</v>
    </nc>
    <odxf>
      <font>
        <sz val="10"/>
        <color auto="1"/>
      </font>
    </odxf>
    <ndxf>
      <font>
        <sz val="10"/>
        <color auto="1"/>
      </font>
    </ndxf>
  </rcc>
  <rcc rId="20865" sId="3" odxf="1" dxf="1">
    <nc r="BE37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866" sId="3" odxf="1" dxf="1">
    <nc r="BF376">
      <v>1.8</v>
    </nc>
    <odxf>
      <font>
        <sz val="10"/>
        <color auto="1"/>
      </font>
    </odxf>
    <ndxf>
      <font>
        <sz val="10"/>
        <color auto="1"/>
      </font>
    </ndxf>
  </rcc>
  <rcc rId="20867" sId="3" odxf="1" dxf="1">
    <nc r="BG376">
      <v>15</v>
    </nc>
    <odxf>
      <font>
        <sz val="10"/>
        <color auto="1"/>
      </font>
    </odxf>
    <ndxf>
      <font>
        <sz val="10"/>
        <color auto="1"/>
      </font>
    </ndxf>
  </rcc>
  <rcc rId="20868" sId="3" odxf="1" dxf="1">
    <nc r="BH376">
      <v>0</v>
    </nc>
    <odxf>
      <font>
        <sz val="10"/>
        <color auto="1"/>
      </font>
    </odxf>
    <ndxf>
      <font>
        <sz val="10"/>
        <color auto="1"/>
      </font>
    </ndxf>
  </rcc>
  <rfmt sheetId="3" sqref="A376:XFD376" start="0" length="0">
    <dxf>
      <alignment vertical="center" wrapText="1"/>
    </dxf>
  </rfmt>
  <rfmt sheetId="3" sqref="A377" start="0" length="0">
    <dxf>
      <font>
        <sz val="10"/>
        <color auto="1"/>
      </font>
    </dxf>
  </rfmt>
  <rcc rId="20869" sId="3" odxf="1" dxf="1">
    <oc r="B377" t="inlineStr">
      <is>
        <t>Bình Thuận</t>
      </is>
    </oc>
    <nc r="B377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77" start="0" length="0">
    <dxf>
      <font>
        <sz val="10"/>
        <color auto="1"/>
      </font>
    </dxf>
  </rfmt>
  <rfmt sheetId="3" sqref="D377" start="0" length="0">
    <dxf>
      <font>
        <sz val="10"/>
        <color auto="1"/>
      </font>
    </dxf>
  </rfmt>
  <rcc rId="20870" sId="3" odxf="1" dxf="1">
    <oc r="E377" t="inlineStr">
      <is>
        <t>NMĐG TUY PHONG</t>
      </is>
    </oc>
    <nc r="E377" t="inlineStr">
      <is>
        <t>NMĐG TRUNG NAM</t>
      </is>
    </nc>
    <odxf>
      <font>
        <sz val="10"/>
        <color auto="1"/>
      </font>
    </odxf>
    <ndxf>
      <font>
        <sz val="10"/>
        <color auto="1"/>
      </font>
    </ndxf>
  </rcc>
  <rcc rId="20871" sId="3" odxf="1" dxf="1">
    <oc r="F377" t="inlineStr">
      <is>
        <t>PPN</t>
      </is>
    </oc>
    <nc r="F377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20872" sId="3" odxf="1" dxf="1">
    <nc r="G37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873" sId="3" odxf="1" dxf="1">
    <nc r="H377">
      <v>42.7</v>
    </nc>
    <odxf>
      <font>
        <sz val="10"/>
        <color auto="1"/>
      </font>
    </odxf>
    <ndxf>
      <font>
        <sz val="10"/>
        <color auto="1"/>
      </font>
    </ndxf>
  </rcc>
  <rfmt sheetId="3" sqref="I377" start="0" length="0">
    <dxf>
      <font>
        <sz val="10"/>
        <color auto="1"/>
      </font>
    </dxf>
  </rfmt>
  <rcc rId="20874" sId="3" odxf="1" dxf="1">
    <nc r="J377">
      <v>-0.8</v>
    </nc>
    <odxf>
      <font>
        <sz val="10"/>
        <color auto="1"/>
      </font>
    </odxf>
    <ndxf>
      <font>
        <sz val="10"/>
        <color auto="1"/>
      </font>
    </ndxf>
  </rcc>
  <rcc rId="20875" sId="3" odxf="1" dxf="1">
    <nc r="K377">
      <v>-0.8</v>
    </nc>
    <odxf>
      <font>
        <sz val="10"/>
        <color auto="1"/>
      </font>
    </odxf>
    <ndxf>
      <font>
        <sz val="10"/>
        <color auto="1"/>
      </font>
    </ndxf>
  </rcc>
  <rcc rId="20876" sId="3" odxf="1" dxf="1">
    <nc r="L377">
      <v>-0.8</v>
    </nc>
    <odxf>
      <font>
        <sz val="10"/>
        <color auto="1"/>
      </font>
    </odxf>
    <ndxf>
      <font>
        <sz val="10"/>
        <color auto="1"/>
      </font>
    </ndxf>
  </rcc>
  <rcc rId="20877" sId="3" odxf="1" dxf="1">
    <nc r="M377">
      <v>-0.8</v>
    </nc>
    <odxf>
      <font>
        <sz val="10"/>
        <color auto="1"/>
      </font>
    </odxf>
    <ndxf>
      <font>
        <sz val="10"/>
        <color auto="1"/>
      </font>
    </ndxf>
  </rcc>
  <rcc rId="20878" sId="3" odxf="1" dxf="1">
    <nc r="N377">
      <v>-0.8</v>
    </nc>
    <odxf>
      <font>
        <sz val="10"/>
        <color auto="1"/>
      </font>
    </odxf>
    <ndxf>
      <font>
        <sz val="10"/>
        <color auto="1"/>
      </font>
    </ndxf>
  </rcc>
  <rcc rId="20879" sId="3" odxf="1" dxf="1">
    <nc r="O377">
      <v>-0.8</v>
    </nc>
    <odxf>
      <font>
        <sz val="10"/>
        <color auto="1"/>
      </font>
    </odxf>
    <ndxf>
      <font>
        <sz val="10"/>
        <color auto="1"/>
      </font>
    </ndxf>
  </rcc>
  <rcc rId="20880" sId="3" odxf="1" dxf="1">
    <nc r="P377">
      <v>-0.8</v>
    </nc>
    <odxf>
      <font>
        <sz val="10"/>
        <color auto="1"/>
      </font>
    </odxf>
    <ndxf>
      <font>
        <sz val="10"/>
        <color auto="1"/>
      </font>
    </ndxf>
  </rcc>
  <rcc rId="20881" sId="3" odxf="1" dxf="1">
    <nc r="Q377">
      <v>-0.8</v>
    </nc>
    <odxf>
      <font>
        <sz val="10"/>
        <color auto="1"/>
      </font>
    </odxf>
    <ndxf>
      <font>
        <sz val="10"/>
        <color auto="1"/>
      </font>
    </ndxf>
  </rcc>
  <rcc rId="20882" sId="3" odxf="1" dxf="1">
    <nc r="R377">
      <v>-0.8</v>
    </nc>
    <odxf>
      <font>
        <sz val="10"/>
        <color auto="1"/>
      </font>
    </odxf>
    <ndxf>
      <font>
        <sz val="10"/>
        <color auto="1"/>
      </font>
    </ndxf>
  </rcc>
  <rcc rId="20883" sId="3" odxf="1" dxf="1">
    <nc r="S377">
      <v>-0.7</v>
    </nc>
    <odxf>
      <font>
        <sz val="10"/>
        <color auto="1"/>
      </font>
    </odxf>
    <ndxf>
      <font>
        <sz val="10"/>
        <color auto="1"/>
      </font>
    </ndxf>
  </rcc>
  <rcc rId="20884" sId="3" odxf="1" dxf="1">
    <nc r="T377">
      <v>-0.8</v>
    </nc>
    <odxf>
      <font>
        <sz val="10"/>
        <color auto="1"/>
      </font>
    </odxf>
    <ndxf>
      <font>
        <sz val="10"/>
        <color auto="1"/>
      </font>
    </ndxf>
  </rcc>
  <rcc rId="20885" sId="3" odxf="1" dxf="1">
    <nc r="U377">
      <v>-0.8</v>
    </nc>
    <odxf>
      <font>
        <sz val="10"/>
        <color auto="1"/>
      </font>
    </odxf>
    <ndxf>
      <font>
        <sz val="10"/>
        <color auto="1"/>
      </font>
    </ndxf>
  </rcc>
  <rcc rId="20886" sId="3" odxf="1" dxf="1">
    <nc r="V377">
      <v>-0.8</v>
    </nc>
    <odxf>
      <font>
        <sz val="10"/>
        <color auto="1"/>
      </font>
    </odxf>
    <ndxf>
      <font>
        <sz val="10"/>
        <color auto="1"/>
      </font>
    </ndxf>
  </rcc>
  <rcc rId="20887" sId="3" odxf="1" dxf="1">
    <nc r="W377">
      <v>-0.8</v>
    </nc>
    <odxf>
      <font>
        <sz val="10"/>
        <color auto="1"/>
      </font>
    </odxf>
    <ndxf>
      <font>
        <sz val="10"/>
        <color auto="1"/>
      </font>
    </ndxf>
  </rcc>
  <rcc rId="20888" sId="3" odxf="1" dxf="1">
    <nc r="X377">
      <v>-0.8</v>
    </nc>
    <odxf>
      <font>
        <sz val="10"/>
        <color auto="1"/>
      </font>
    </odxf>
    <ndxf>
      <font>
        <sz val="10"/>
        <color auto="1"/>
      </font>
    </ndxf>
  </rcc>
  <rcc rId="20889" sId="3" odxf="1" dxf="1">
    <nc r="Y377">
      <v>-0.8</v>
    </nc>
    <odxf>
      <font>
        <sz val="10"/>
        <color auto="1"/>
      </font>
    </odxf>
    <ndxf>
      <font>
        <sz val="10"/>
        <color auto="1"/>
      </font>
    </ndxf>
  </rcc>
  <rcc rId="20890" sId="3" odxf="1" dxf="1">
    <nc r="Z377">
      <v>-0.9</v>
    </nc>
    <odxf>
      <font>
        <sz val="10"/>
        <color auto="1"/>
      </font>
    </odxf>
    <ndxf>
      <font>
        <sz val="10"/>
        <color auto="1"/>
      </font>
    </ndxf>
  </rcc>
  <rcc rId="20891" sId="3" odxf="1" dxf="1">
    <nc r="AA377">
      <v>-0.7</v>
    </nc>
    <odxf>
      <font>
        <sz val="10"/>
        <color auto="1"/>
      </font>
    </odxf>
    <ndxf>
      <font>
        <sz val="10"/>
        <color auto="1"/>
      </font>
    </ndxf>
  </rcc>
  <rcc rId="20892" sId="3" odxf="1" dxf="1">
    <nc r="AB377">
      <v>0.5</v>
    </nc>
    <odxf>
      <font>
        <sz val="10"/>
        <color auto="1"/>
      </font>
    </odxf>
    <ndxf>
      <font>
        <sz val="10"/>
        <color auto="1"/>
      </font>
    </ndxf>
  </rcc>
  <rcc rId="20893" sId="3" odxf="1" dxf="1">
    <nc r="AC377">
      <v>0.2</v>
    </nc>
    <odxf>
      <font>
        <sz val="10"/>
        <color auto="1"/>
      </font>
    </odxf>
    <ndxf>
      <font>
        <sz val="10"/>
        <color auto="1"/>
      </font>
    </ndxf>
  </rcc>
  <rcc rId="20894" sId="3" odxf="1" dxf="1">
    <nc r="AD377">
      <v>-0.3</v>
    </nc>
    <odxf>
      <font>
        <sz val="10"/>
        <color auto="1"/>
      </font>
    </odxf>
    <ndxf>
      <font>
        <sz val="10"/>
        <color auto="1"/>
      </font>
    </ndxf>
  </rcc>
  <rcc rId="20895" sId="3" odxf="1" dxf="1">
    <nc r="AE377">
      <v>0</v>
    </nc>
    <odxf>
      <font>
        <sz val="10"/>
        <color auto="1"/>
      </font>
    </odxf>
    <ndxf>
      <font>
        <sz val="10"/>
        <color auto="1"/>
      </font>
    </ndxf>
  </rcc>
  <rcc rId="20896" sId="3" odxf="1" dxf="1">
    <nc r="AF377">
      <v>-0.3</v>
    </nc>
    <odxf>
      <font>
        <sz val="10"/>
        <color auto="1"/>
      </font>
    </odxf>
    <ndxf>
      <font>
        <sz val="10"/>
        <color auto="1"/>
      </font>
    </ndxf>
  </rcc>
  <rcc rId="20897" sId="3" odxf="1" dxf="1">
    <nc r="AG377">
      <v>-0.1</v>
    </nc>
    <odxf>
      <font>
        <sz val="10"/>
        <color auto="1"/>
      </font>
    </odxf>
    <ndxf>
      <font>
        <sz val="10"/>
        <color auto="1"/>
      </font>
    </ndxf>
  </rcc>
  <rcc rId="20898" sId="3" odxf="1" dxf="1">
    <nc r="AH377">
      <v>0.2</v>
    </nc>
    <odxf>
      <font>
        <sz val="10"/>
        <color auto="1"/>
      </font>
    </odxf>
    <ndxf>
      <font>
        <sz val="10"/>
        <color auto="1"/>
      </font>
    </ndxf>
  </rcc>
  <rcc rId="20899" sId="3" odxf="1" dxf="1">
    <nc r="AI377">
      <v>0.2</v>
    </nc>
    <odxf>
      <font>
        <sz val="10"/>
        <color auto="1"/>
      </font>
    </odxf>
    <ndxf>
      <font>
        <sz val="10"/>
        <color auto="1"/>
      </font>
    </ndxf>
  </rcc>
  <rcc rId="20900" sId="3" odxf="1" dxf="1">
    <nc r="AJ377">
      <v>0.1</v>
    </nc>
    <odxf>
      <font>
        <sz val="10"/>
        <color auto="1"/>
      </font>
    </odxf>
    <ndxf>
      <font>
        <sz val="10"/>
        <color auto="1"/>
      </font>
    </ndxf>
  </rcc>
  <rcc rId="20901" sId="3" odxf="1" dxf="1">
    <nc r="AK377">
      <v>0.1</v>
    </nc>
    <odxf>
      <font>
        <sz val="10"/>
        <color auto="1"/>
      </font>
    </odxf>
    <ndxf>
      <font>
        <sz val="10"/>
        <color auto="1"/>
      </font>
    </ndxf>
  </rcc>
  <rcc rId="20902" sId="3" odxf="1" dxf="1">
    <nc r="AL377">
      <v>0.1</v>
    </nc>
    <odxf>
      <font>
        <sz val="10"/>
        <color auto="1"/>
      </font>
    </odxf>
    <ndxf>
      <font>
        <sz val="10"/>
        <color auto="1"/>
      </font>
    </ndxf>
  </rcc>
  <rcc rId="20903" sId="3" odxf="1" dxf="1">
    <nc r="AM377">
      <v>0.2</v>
    </nc>
    <odxf>
      <font>
        <sz val="10"/>
        <color auto="1"/>
      </font>
    </odxf>
    <ndxf>
      <font>
        <sz val="10"/>
        <color auto="1"/>
      </font>
    </ndxf>
  </rcc>
  <rcc rId="20904" sId="3" odxf="1" dxf="1">
    <nc r="AN377">
      <v>0.1</v>
    </nc>
    <odxf>
      <font>
        <sz val="10"/>
        <color auto="1"/>
      </font>
    </odxf>
    <ndxf>
      <font>
        <sz val="10"/>
        <color auto="1"/>
      </font>
    </ndxf>
  </rcc>
  <rcc rId="20905" sId="3" odxf="1" dxf="1">
    <nc r="AO377">
      <v>0.1</v>
    </nc>
    <odxf>
      <font>
        <sz val="10"/>
        <color auto="1"/>
      </font>
    </odxf>
    <ndxf>
      <font>
        <sz val="10"/>
        <color auto="1"/>
      </font>
    </ndxf>
  </rcc>
  <rcc rId="20906" sId="3" odxf="1" dxf="1">
    <nc r="AP377">
      <v>0.1</v>
    </nc>
    <odxf>
      <font>
        <sz val="10"/>
        <color auto="1"/>
      </font>
    </odxf>
    <ndxf>
      <font>
        <sz val="10"/>
        <color auto="1"/>
      </font>
    </ndxf>
  </rcc>
  <rcc rId="20907" sId="3" odxf="1" dxf="1">
    <nc r="AQ377">
      <v>0.2</v>
    </nc>
    <odxf>
      <font>
        <sz val="10"/>
        <color auto="1"/>
      </font>
    </odxf>
    <ndxf>
      <font>
        <sz val="10"/>
        <color auto="1"/>
      </font>
    </ndxf>
  </rcc>
  <rcc rId="20908" sId="3" odxf="1" dxf="1">
    <nc r="AR377">
      <v>0.4</v>
    </nc>
    <odxf>
      <font>
        <sz val="10"/>
        <color auto="1"/>
      </font>
    </odxf>
    <ndxf>
      <font>
        <sz val="10"/>
        <color auto="1"/>
      </font>
    </ndxf>
  </rcc>
  <rcc rId="20909" sId="3" odxf="1" dxf="1">
    <nc r="AS377">
      <v>0.3</v>
    </nc>
    <odxf>
      <font>
        <sz val="10"/>
        <color auto="1"/>
      </font>
    </odxf>
    <ndxf>
      <font>
        <sz val="10"/>
        <color auto="1"/>
      </font>
    </ndxf>
  </rcc>
  <rcc rId="20910" sId="3" odxf="1" dxf="1">
    <nc r="AT377">
      <v>-0.2</v>
    </nc>
    <odxf>
      <font>
        <sz val="10"/>
        <color auto="1"/>
      </font>
    </odxf>
    <ndxf>
      <font>
        <sz val="10"/>
        <color auto="1"/>
      </font>
    </ndxf>
  </rcc>
  <rcc rId="20911" sId="3" odxf="1" dxf="1">
    <nc r="AU377">
      <v>0.1</v>
    </nc>
    <odxf>
      <font>
        <sz val="10"/>
        <color auto="1"/>
      </font>
    </odxf>
    <ndxf>
      <font>
        <sz val="10"/>
        <color auto="1"/>
      </font>
    </ndxf>
  </rcc>
  <rcc rId="20912" sId="3" odxf="1" dxf="1">
    <nc r="AV377">
      <v>0</v>
    </nc>
    <odxf>
      <font>
        <sz val="10"/>
        <color auto="1"/>
      </font>
    </odxf>
    <ndxf>
      <font>
        <sz val="10"/>
        <color auto="1"/>
      </font>
    </ndxf>
  </rcc>
  <rcc rId="20913" sId="3" odxf="1" dxf="1">
    <nc r="AW377">
      <v>-0.8</v>
    </nc>
    <odxf>
      <font>
        <sz val="10"/>
        <color auto="1"/>
      </font>
    </odxf>
    <ndxf>
      <font>
        <sz val="10"/>
        <color auto="1"/>
      </font>
    </ndxf>
  </rcc>
  <rcc rId="20914" sId="3" odxf="1" dxf="1">
    <nc r="AX377">
      <v>-0.7</v>
    </nc>
    <odxf>
      <font>
        <sz val="10"/>
        <color auto="1"/>
      </font>
    </odxf>
    <ndxf>
      <font>
        <sz val="10"/>
        <color auto="1"/>
      </font>
    </ndxf>
  </rcc>
  <rcc rId="20915" sId="3" odxf="1" dxf="1">
    <nc r="AY377">
      <v>-0.8</v>
    </nc>
    <odxf>
      <font>
        <sz val="10"/>
        <color auto="1"/>
      </font>
    </odxf>
    <ndxf>
      <font>
        <sz val="10"/>
        <color auto="1"/>
      </font>
    </ndxf>
  </rcc>
  <rcc rId="20916" sId="3" odxf="1" dxf="1">
    <nc r="AZ377">
      <v>-0.8</v>
    </nc>
    <odxf>
      <font>
        <sz val="10"/>
        <color auto="1"/>
      </font>
    </odxf>
    <ndxf>
      <font>
        <sz val="10"/>
        <color auto="1"/>
      </font>
    </ndxf>
  </rcc>
  <rcc rId="20917" sId="3" odxf="1" dxf="1">
    <nc r="BA3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918" sId="3" odxf="1" dxf="1">
    <nc r="BB377">
      <v>-0.1</v>
    </nc>
    <odxf>
      <font>
        <sz val="10"/>
        <color auto="1"/>
      </font>
    </odxf>
    <ndxf>
      <font>
        <sz val="10"/>
        <color auto="1"/>
      </font>
    </ndxf>
  </rcc>
  <rcc rId="20919" sId="3" odxf="1" dxf="1">
    <nc r="BC3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920" sId="3" odxf="1" dxf="1">
    <nc r="BD377">
      <v>0</v>
    </nc>
    <odxf>
      <font>
        <sz val="10"/>
        <color auto="1"/>
      </font>
    </odxf>
    <ndxf>
      <font>
        <sz val="10"/>
        <color auto="1"/>
      </font>
    </ndxf>
  </rcc>
  <rcc rId="20921" sId="3" odxf="1" dxf="1">
    <nc r="BE37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922" sId="3" odxf="1" dxf="1">
    <nc r="BF377">
      <v>1.8</v>
    </nc>
    <odxf>
      <font>
        <sz val="10"/>
        <color auto="1"/>
      </font>
    </odxf>
    <ndxf>
      <font>
        <sz val="10"/>
        <color auto="1"/>
      </font>
    </ndxf>
  </rcc>
  <rcc rId="20923" sId="3" odxf="1" dxf="1">
    <nc r="BG377">
      <v>15</v>
    </nc>
    <odxf>
      <font>
        <sz val="10"/>
        <color auto="1"/>
      </font>
    </odxf>
    <ndxf>
      <font>
        <sz val="10"/>
        <color auto="1"/>
      </font>
    </ndxf>
  </rcc>
  <rcc rId="20924" sId="3" odxf="1" dxf="1">
    <nc r="BH377">
      <v>0</v>
    </nc>
    <odxf>
      <font>
        <sz val="10"/>
        <color auto="1"/>
      </font>
    </odxf>
    <ndxf>
      <font>
        <sz val="10"/>
        <color auto="1"/>
      </font>
    </ndxf>
  </rcc>
  <rfmt sheetId="3" sqref="A377:XFD377" start="0" length="0">
    <dxf>
      <alignment vertical="center" wrapText="1"/>
    </dxf>
  </rfmt>
  <rfmt sheetId="3" sqref="A378" start="0" length="0">
    <dxf>
      <font>
        <sz val="10"/>
        <color auto="1"/>
      </font>
    </dxf>
  </rfmt>
  <rcc rId="20925" sId="3" odxf="1" dxf="1">
    <oc r="B378" t="inlineStr">
      <is>
        <t>Bạc Liêu</t>
      </is>
    </oc>
    <nc r="B378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78" start="0" length="0">
    <dxf>
      <font>
        <sz val="10"/>
        <color auto="1"/>
      </font>
    </dxf>
  </rfmt>
  <rfmt sheetId="3" sqref="D378" start="0" length="0">
    <dxf>
      <font>
        <sz val="10"/>
        <color auto="1"/>
      </font>
    </dxf>
  </rfmt>
  <rcc rId="20926" sId="3" odxf="1" dxf="1">
    <oc r="E378" t="inlineStr">
      <is>
        <t>NMD BAC LIEU</t>
      </is>
    </oc>
    <nc r="E378" t="inlineStr">
      <is>
        <t>NMĐG TUY PHONG</t>
      </is>
    </nc>
    <odxf>
      <font>
        <sz val="10"/>
        <color auto="1"/>
      </font>
    </odxf>
    <ndxf>
      <font>
        <sz val="10"/>
        <color auto="1"/>
      </font>
    </ndxf>
  </rcc>
  <rcc rId="20927" sId="3" odxf="1" dxf="1">
    <oc r="F378" t="inlineStr">
      <is>
        <t>PP</t>
      </is>
    </oc>
    <nc r="F378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20928" sId="3" odxf="1" dxf="1">
    <nc r="G37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929" sId="3" odxf="1" dxf="1">
    <nc r="H378">
      <v>69.900000000000006</v>
    </nc>
    <odxf>
      <font>
        <sz val="10"/>
        <color auto="1"/>
      </font>
    </odxf>
    <ndxf>
      <font>
        <sz val="10"/>
        <color auto="1"/>
      </font>
    </ndxf>
  </rcc>
  <rfmt sheetId="3" sqref="I378" start="0" length="0">
    <dxf>
      <font>
        <sz val="10"/>
        <color auto="1"/>
      </font>
    </dxf>
  </rfmt>
  <rcc rId="20930" sId="3" odxf="1" dxf="1">
    <nc r="J378">
      <v>3.5</v>
    </nc>
    <odxf>
      <font>
        <sz val="10"/>
        <color auto="1"/>
      </font>
    </odxf>
    <ndxf>
      <font>
        <sz val="10"/>
        <color auto="1"/>
      </font>
    </ndxf>
  </rcc>
  <rcc rId="20931" sId="3" odxf="1" dxf="1">
    <nc r="K378">
      <v>3</v>
    </nc>
    <odxf>
      <font>
        <sz val="10"/>
        <color auto="1"/>
      </font>
    </odxf>
    <ndxf>
      <font>
        <sz val="10"/>
        <color auto="1"/>
      </font>
    </ndxf>
  </rcc>
  <rcc rId="20932" sId="3" odxf="1" dxf="1">
    <nc r="L378">
      <v>2</v>
    </nc>
    <odxf>
      <font>
        <sz val="10"/>
        <color auto="1"/>
      </font>
    </odxf>
    <ndxf>
      <font>
        <sz val="10"/>
        <color auto="1"/>
      </font>
    </ndxf>
  </rcc>
  <rcc rId="20933" sId="3" odxf="1" dxf="1">
    <nc r="M378">
      <v>1.4</v>
    </nc>
    <odxf>
      <font>
        <sz val="10"/>
        <color auto="1"/>
      </font>
    </odxf>
    <ndxf>
      <font>
        <sz val="10"/>
        <color auto="1"/>
      </font>
    </ndxf>
  </rcc>
  <rcc rId="20934" sId="3" odxf="1" dxf="1">
    <nc r="N378">
      <v>0</v>
    </nc>
    <odxf>
      <font>
        <sz val="10"/>
        <color auto="1"/>
      </font>
    </odxf>
    <ndxf>
      <font>
        <sz val="10"/>
        <color auto="1"/>
      </font>
    </ndxf>
  </rcc>
  <rcc rId="20935" sId="3" odxf="1" dxf="1">
    <nc r="O378">
      <v>0</v>
    </nc>
    <odxf>
      <font>
        <sz val="10"/>
        <color auto="1"/>
      </font>
    </odxf>
    <ndxf>
      <font>
        <sz val="10"/>
        <color auto="1"/>
      </font>
    </ndxf>
  </rcc>
  <rcc rId="20936" sId="3" odxf="1" dxf="1">
    <nc r="P378">
      <v>0</v>
    </nc>
    <odxf>
      <font>
        <sz val="10"/>
        <color auto="1"/>
      </font>
    </odxf>
    <ndxf>
      <font>
        <sz val="10"/>
        <color auto="1"/>
      </font>
    </ndxf>
  </rcc>
  <rcc rId="20937" sId="3" odxf="1" dxf="1">
    <nc r="Q378">
      <v>0</v>
    </nc>
    <odxf>
      <font>
        <sz val="10"/>
        <color auto="1"/>
      </font>
    </odxf>
    <ndxf>
      <font>
        <sz val="10"/>
        <color auto="1"/>
      </font>
    </ndxf>
  </rcc>
  <rcc rId="20938" sId="3" odxf="1" dxf="1">
    <nc r="R378">
      <v>0</v>
    </nc>
    <odxf>
      <font>
        <sz val="10"/>
        <color auto="1"/>
      </font>
    </odxf>
    <ndxf>
      <font>
        <sz val="10"/>
        <color auto="1"/>
      </font>
    </ndxf>
  </rcc>
  <rcc rId="20939" sId="3" odxf="1" dxf="1">
    <nc r="S378">
      <v>0</v>
    </nc>
    <odxf>
      <font>
        <sz val="10"/>
        <color auto="1"/>
      </font>
    </odxf>
    <ndxf>
      <font>
        <sz val="10"/>
        <color auto="1"/>
      </font>
    </ndxf>
  </rcc>
  <rcc rId="20940" sId="3" odxf="1" dxf="1">
    <nc r="T378">
      <v>0</v>
    </nc>
    <odxf>
      <font>
        <sz val="10"/>
        <color auto="1"/>
      </font>
    </odxf>
    <ndxf>
      <font>
        <sz val="10"/>
        <color auto="1"/>
      </font>
    </ndxf>
  </rcc>
  <rcc rId="20941" sId="3" odxf="1" dxf="1">
    <nc r="U378">
      <v>0</v>
    </nc>
    <odxf>
      <font>
        <sz val="10"/>
        <color auto="1"/>
      </font>
    </odxf>
    <ndxf>
      <font>
        <sz val="10"/>
        <color auto="1"/>
      </font>
    </ndxf>
  </rcc>
  <rcc rId="20942" sId="3" odxf="1" dxf="1">
    <nc r="V378">
      <v>0</v>
    </nc>
    <odxf>
      <font>
        <sz val="10"/>
        <color auto="1"/>
      </font>
    </odxf>
    <ndxf>
      <font>
        <sz val="10"/>
        <color auto="1"/>
      </font>
    </ndxf>
  </rcc>
  <rcc rId="20943" sId="3" odxf="1" dxf="1">
    <nc r="W378">
      <v>0</v>
    </nc>
    <odxf>
      <font>
        <sz val="10"/>
        <color auto="1"/>
      </font>
    </odxf>
    <ndxf>
      <font>
        <sz val="10"/>
        <color auto="1"/>
      </font>
    </ndxf>
  </rcc>
  <rcc rId="20944" sId="3" odxf="1" dxf="1">
    <nc r="X378">
      <v>0</v>
    </nc>
    <odxf>
      <font>
        <sz val="10"/>
        <color auto="1"/>
      </font>
    </odxf>
    <ndxf>
      <font>
        <sz val="10"/>
        <color auto="1"/>
      </font>
    </ndxf>
  </rcc>
  <rcc rId="20945" sId="3" odxf="1" dxf="1">
    <nc r="Y378">
      <v>0</v>
    </nc>
    <odxf>
      <font>
        <sz val="10"/>
        <color auto="1"/>
      </font>
    </odxf>
    <ndxf>
      <font>
        <sz val="10"/>
        <color auto="1"/>
      </font>
    </ndxf>
  </rcc>
  <rcc rId="20946" sId="3" odxf="1" dxf="1">
    <nc r="Z378">
      <v>0</v>
    </nc>
    <odxf>
      <font>
        <sz val="10"/>
        <color auto="1"/>
      </font>
    </odxf>
    <ndxf>
      <font>
        <sz val="10"/>
        <color auto="1"/>
      </font>
    </ndxf>
  </rcc>
  <rcc rId="20947" sId="3" odxf="1" dxf="1">
    <nc r="AA378">
      <v>0</v>
    </nc>
    <odxf>
      <font>
        <sz val="10"/>
        <color auto="1"/>
      </font>
    </odxf>
    <ndxf>
      <font>
        <sz val="10"/>
        <color auto="1"/>
      </font>
    </ndxf>
  </rcc>
  <rcc rId="20948" sId="3" odxf="1" dxf="1">
    <nc r="AB378">
      <v>0</v>
    </nc>
    <odxf>
      <font>
        <sz val="10"/>
        <color auto="1"/>
      </font>
    </odxf>
    <ndxf>
      <font>
        <sz val="10"/>
        <color auto="1"/>
      </font>
    </ndxf>
  </rcc>
  <rcc rId="20949" sId="3" odxf="1" dxf="1">
    <nc r="AC378">
      <v>1.3</v>
    </nc>
    <odxf>
      <font>
        <sz val="10"/>
        <color auto="1"/>
      </font>
    </odxf>
    <ndxf>
      <font>
        <sz val="10"/>
        <color auto="1"/>
      </font>
    </ndxf>
  </rcc>
  <rcc rId="20950" sId="3" odxf="1" dxf="1">
    <nc r="AD378">
      <v>1.9</v>
    </nc>
    <odxf>
      <font>
        <sz val="10"/>
        <color auto="1"/>
      </font>
    </odxf>
    <ndxf>
      <font>
        <sz val="10"/>
        <color auto="1"/>
      </font>
    </ndxf>
  </rcc>
  <rcc rId="20951" sId="3" odxf="1" dxf="1">
    <nc r="AE378">
      <v>2.6</v>
    </nc>
    <odxf>
      <font>
        <sz val="10"/>
        <color auto="1"/>
      </font>
    </odxf>
    <ndxf>
      <font>
        <sz val="10"/>
        <color auto="1"/>
      </font>
    </ndxf>
  </rcc>
  <rcc rId="20952" sId="3" odxf="1" dxf="1">
    <nc r="AF378">
      <v>2.8</v>
    </nc>
    <odxf>
      <font>
        <sz val="10"/>
        <color auto="1"/>
      </font>
    </odxf>
    <ndxf>
      <font>
        <sz val="10"/>
        <color auto="1"/>
      </font>
    </ndxf>
  </rcc>
  <rcc rId="20953" sId="3" odxf="1" dxf="1">
    <nc r="AG378">
      <v>2.2999999999999998</v>
    </nc>
    <odxf>
      <font>
        <sz val="10"/>
        <color auto="1"/>
      </font>
    </odxf>
    <ndxf>
      <font>
        <sz val="10"/>
        <color auto="1"/>
      </font>
    </ndxf>
  </rcc>
  <rcc rId="20954" sId="3" odxf="1" dxf="1">
    <nc r="AH378">
      <v>4.3</v>
    </nc>
    <odxf>
      <font>
        <sz val="10"/>
        <color auto="1"/>
      </font>
    </odxf>
    <ndxf>
      <font>
        <sz val="10"/>
        <color auto="1"/>
      </font>
    </ndxf>
  </rcc>
  <rcc rId="20955" sId="3" odxf="1" dxf="1">
    <nc r="AI378">
      <v>2.5</v>
    </nc>
    <odxf>
      <font>
        <sz val="10"/>
        <color auto="1"/>
      </font>
    </odxf>
    <ndxf>
      <font>
        <sz val="10"/>
        <color auto="1"/>
      </font>
    </ndxf>
  </rcc>
  <rcc rId="20956" sId="3" odxf="1" dxf="1">
    <nc r="AJ378">
      <v>4.0999999999999996</v>
    </nc>
    <odxf>
      <font>
        <sz val="10"/>
        <color auto="1"/>
      </font>
    </odxf>
    <ndxf>
      <font>
        <sz val="10"/>
        <color auto="1"/>
      </font>
    </ndxf>
  </rcc>
  <rcc rId="20957" sId="3" odxf="1" dxf="1">
    <nc r="AK378">
      <v>3.4</v>
    </nc>
    <odxf>
      <font>
        <sz val="10"/>
        <color auto="1"/>
      </font>
    </odxf>
    <ndxf>
      <font>
        <sz val="10"/>
        <color auto="1"/>
      </font>
    </ndxf>
  </rcc>
  <rcc rId="20958" sId="3" odxf="1" dxf="1">
    <nc r="AL378">
      <v>1.8</v>
    </nc>
    <odxf>
      <font>
        <sz val="10"/>
        <color auto="1"/>
      </font>
    </odxf>
    <ndxf>
      <font>
        <sz val="10"/>
        <color auto="1"/>
      </font>
    </ndxf>
  </rcc>
  <rcc rId="20959" sId="3" odxf="1" dxf="1">
    <nc r="AM378">
      <v>2.4</v>
    </nc>
    <odxf>
      <font>
        <sz val="10"/>
        <color auto="1"/>
      </font>
    </odxf>
    <ndxf>
      <font>
        <sz val="10"/>
        <color auto="1"/>
      </font>
    </ndxf>
  </rcc>
  <rcc rId="20960" sId="3" odxf="1" dxf="1">
    <nc r="AN378">
      <v>4.3</v>
    </nc>
    <odxf>
      <font>
        <sz val="10"/>
        <color auto="1"/>
      </font>
    </odxf>
    <ndxf>
      <font>
        <sz val="10"/>
        <color auto="1"/>
      </font>
    </ndxf>
  </rcc>
  <rcc rId="20961" sId="3" odxf="1" dxf="1">
    <nc r="AO378">
      <v>4</v>
    </nc>
    <odxf>
      <font>
        <sz val="10"/>
        <color auto="1"/>
      </font>
    </odxf>
    <ndxf>
      <font>
        <sz val="10"/>
        <color auto="1"/>
      </font>
    </ndxf>
  </rcc>
  <rcc rId="20962" sId="3" odxf="1" dxf="1">
    <nc r="AP378">
      <v>7.3</v>
    </nc>
    <odxf>
      <font>
        <sz val="10"/>
        <color auto="1"/>
      </font>
    </odxf>
    <ndxf>
      <font>
        <sz val="10"/>
        <color auto="1"/>
      </font>
    </ndxf>
  </rcc>
  <rcc rId="20963" sId="3" odxf="1" dxf="1">
    <nc r="AQ378">
      <v>11.8</v>
    </nc>
    <odxf>
      <font>
        <sz val="10"/>
        <color auto="1"/>
      </font>
    </odxf>
    <ndxf>
      <font>
        <sz val="10"/>
        <color auto="1"/>
      </font>
    </ndxf>
  </rcc>
  <rcc rId="20964" sId="3" odxf="1" dxf="1">
    <nc r="AR378">
      <v>11.3</v>
    </nc>
    <odxf>
      <font>
        <sz val="10"/>
        <color auto="1"/>
      </font>
    </odxf>
    <ndxf>
      <font>
        <sz val="10"/>
        <color auto="1"/>
      </font>
    </ndxf>
  </rcc>
  <rcc rId="20965" sId="3" odxf="1" dxf="1">
    <nc r="AS378">
      <v>7.7</v>
    </nc>
    <odxf>
      <font>
        <sz val="10"/>
        <color auto="1"/>
      </font>
    </odxf>
    <ndxf>
      <font>
        <sz val="10"/>
        <color auto="1"/>
      </font>
    </ndxf>
  </rcc>
  <rcc rId="20966" sId="3" odxf="1" dxf="1">
    <nc r="AT378">
      <v>5.2</v>
    </nc>
    <odxf>
      <font>
        <sz val="10"/>
        <color auto="1"/>
      </font>
    </odxf>
    <ndxf>
      <font>
        <sz val="10"/>
        <color auto="1"/>
      </font>
    </ndxf>
  </rcc>
  <rcc rId="20967" sId="3" odxf="1" dxf="1">
    <nc r="AU378">
      <v>5.9</v>
    </nc>
    <odxf>
      <font>
        <sz val="10"/>
        <color auto="1"/>
      </font>
    </odxf>
    <ndxf>
      <font>
        <sz val="10"/>
        <color auto="1"/>
      </font>
    </ndxf>
  </rcc>
  <rcc rId="20968" sId="3" odxf="1" dxf="1">
    <nc r="AV378">
      <v>1.7</v>
    </nc>
    <odxf>
      <font>
        <sz val="10"/>
        <color auto="1"/>
      </font>
    </odxf>
    <ndxf>
      <font>
        <sz val="10"/>
        <color auto="1"/>
      </font>
    </ndxf>
  </rcc>
  <rcc rId="20969" sId="3" odxf="1" dxf="1">
    <nc r="AW378">
      <v>1.5</v>
    </nc>
    <odxf>
      <font>
        <sz val="10"/>
        <color auto="1"/>
      </font>
    </odxf>
    <ndxf>
      <font>
        <sz val="10"/>
        <color auto="1"/>
      </font>
    </ndxf>
  </rcc>
  <rcc rId="20970" sId="3" odxf="1" dxf="1">
    <nc r="AX378">
      <v>1.7</v>
    </nc>
    <odxf>
      <font>
        <sz val="10"/>
        <color auto="1"/>
      </font>
    </odxf>
    <ndxf>
      <font>
        <sz val="10"/>
        <color auto="1"/>
      </font>
    </ndxf>
  </rcc>
  <rcc rId="20971" sId="3" odxf="1" dxf="1">
    <nc r="AY378">
      <v>2.6</v>
    </nc>
    <odxf>
      <font>
        <sz val="10"/>
        <color auto="1"/>
      </font>
    </odxf>
    <ndxf>
      <font>
        <sz val="10"/>
        <color auto="1"/>
      </font>
    </ndxf>
  </rcc>
  <rcc rId="20972" sId="3" odxf="1" dxf="1">
    <nc r="AZ378">
      <v>1.5</v>
    </nc>
    <odxf>
      <font>
        <sz val="10"/>
        <color auto="1"/>
      </font>
    </odxf>
    <ndxf>
      <font>
        <sz val="10"/>
        <color auto="1"/>
      </font>
    </ndxf>
  </rcc>
  <rcc rId="20973" sId="3" odxf="1" dxf="1">
    <nc r="BA3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974" sId="3" odxf="1" dxf="1">
    <nc r="BB378">
      <v>3.4</v>
    </nc>
    <odxf>
      <font>
        <sz val="10"/>
        <color auto="1"/>
      </font>
    </odxf>
    <ndxf>
      <font>
        <sz val="10"/>
        <color auto="1"/>
      </font>
    </ndxf>
  </rcc>
  <rcc rId="20975" sId="3" odxf="1" dxf="1">
    <nc r="BC3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976" sId="3" odxf="1" dxf="1">
    <nc r="BD378">
      <v>2.2000000000000002</v>
    </nc>
    <odxf>
      <font>
        <sz val="10"/>
        <color auto="1"/>
      </font>
    </odxf>
    <ndxf>
      <font>
        <sz val="10"/>
        <color auto="1"/>
      </font>
    </ndxf>
  </rcc>
  <rcc rId="20977" sId="3" odxf="1" dxf="1">
    <nc r="BE37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0978" sId="3" odxf="1" dxf="1">
    <nc r="BF378">
      <v>2.9</v>
    </nc>
    <odxf>
      <font>
        <sz val="10"/>
        <color auto="1"/>
      </font>
    </odxf>
    <ndxf>
      <font>
        <sz val="10"/>
        <color auto="1"/>
      </font>
    </ndxf>
  </rcc>
  <rcc rId="20979" sId="3" odxf="1" dxf="1">
    <nc r="BG378">
      <v>13.4</v>
    </nc>
    <odxf>
      <font>
        <sz val="10"/>
        <color auto="1"/>
      </font>
    </odxf>
    <ndxf>
      <font>
        <sz val="10"/>
        <color auto="1"/>
      </font>
    </ndxf>
  </rcc>
  <rcc rId="20980" sId="3" odxf="1" dxf="1">
    <nc r="BH378">
      <v>0</v>
    </nc>
    <odxf>
      <font>
        <sz val="10"/>
        <color auto="1"/>
      </font>
    </odxf>
    <ndxf>
      <font>
        <sz val="10"/>
        <color auto="1"/>
      </font>
    </ndxf>
  </rcc>
  <rfmt sheetId="3" sqref="A378:XFD378" start="0" length="0">
    <dxf>
      <alignment vertical="center" wrapText="1"/>
    </dxf>
  </rfmt>
  <rfmt sheetId="3" sqref="A379" start="0" length="0">
    <dxf>
      <font>
        <sz val="10"/>
        <color auto="1"/>
      </font>
    </dxf>
  </rfmt>
  <rcc rId="20981" sId="3" odxf="1" dxf="1">
    <oc r="B379" t="inlineStr">
      <is>
        <t>Bạc Liêu</t>
      </is>
    </oc>
    <nc r="B379" t="inlineStr">
      <is>
        <t>Bình Thuận</t>
      </is>
    </nc>
    <odxf>
      <font>
        <sz val="10"/>
        <color auto="1"/>
      </font>
    </odxf>
    <ndxf>
      <font>
        <sz val="10"/>
        <color auto="1"/>
      </font>
    </ndxf>
  </rcc>
  <rfmt sheetId="3" sqref="C379" start="0" length="0">
    <dxf>
      <font>
        <sz val="10"/>
        <color auto="1"/>
      </font>
    </dxf>
  </rfmt>
  <rfmt sheetId="3" sqref="D379" start="0" length="0">
    <dxf>
      <font>
        <sz val="10"/>
        <color auto="1"/>
      </font>
    </dxf>
  </rfmt>
  <rcc rId="20982" sId="3" odxf="1" dxf="1">
    <oc r="E379" t="inlineStr">
      <is>
        <t>NMD BAC LIEU</t>
      </is>
    </oc>
    <nc r="E379" t="inlineStr">
      <is>
        <t>NMĐG TUY PHONG</t>
      </is>
    </nc>
    <odxf>
      <font>
        <sz val="10"/>
        <color auto="1"/>
      </font>
    </odxf>
    <ndxf>
      <font>
        <sz val="10"/>
        <color auto="1"/>
      </font>
    </ndxf>
  </rcc>
  <rcc rId="20983" sId="3" odxf="1" dxf="1">
    <oc r="F379" t="inlineStr">
      <is>
        <t>PP</t>
      </is>
    </oc>
    <nc r="F379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20984" sId="3" odxf="1" dxf="1">
    <nc r="G37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0985" sId="3" odxf="1" dxf="1">
    <nc r="H379">
      <v>69.900000000000006</v>
    </nc>
    <odxf>
      <font>
        <sz val="10"/>
        <color auto="1"/>
      </font>
    </odxf>
    <ndxf>
      <font>
        <sz val="10"/>
        <color auto="1"/>
      </font>
    </ndxf>
  </rcc>
  <rfmt sheetId="3" sqref="I379" start="0" length="0">
    <dxf>
      <font>
        <sz val="10"/>
        <color auto="1"/>
      </font>
    </dxf>
  </rfmt>
  <rcc rId="20986" sId="3" odxf="1" dxf="1">
    <nc r="J379">
      <v>0</v>
    </nc>
    <odxf>
      <font>
        <sz val="10"/>
        <color auto="1"/>
      </font>
    </odxf>
    <ndxf>
      <font>
        <sz val="10"/>
        <color auto="1"/>
      </font>
    </ndxf>
  </rcc>
  <rcc rId="20987" sId="3" odxf="1" dxf="1">
    <nc r="K379">
      <v>0.4</v>
    </nc>
    <odxf>
      <font>
        <sz val="10"/>
        <color auto="1"/>
      </font>
    </odxf>
    <ndxf>
      <font>
        <sz val="10"/>
        <color auto="1"/>
      </font>
    </ndxf>
  </rcc>
  <rcc rId="20988" sId="3" odxf="1" dxf="1">
    <nc r="L379">
      <v>0.1</v>
    </nc>
    <odxf>
      <font>
        <sz val="10"/>
        <color auto="1"/>
      </font>
    </odxf>
    <ndxf>
      <font>
        <sz val="10"/>
        <color auto="1"/>
      </font>
    </ndxf>
  </rcc>
  <rcc rId="20989" sId="3" odxf="1" dxf="1">
    <nc r="M379">
      <v>0.1</v>
    </nc>
    <odxf>
      <font>
        <sz val="10"/>
        <color auto="1"/>
      </font>
    </odxf>
    <ndxf>
      <font>
        <sz val="10"/>
        <color auto="1"/>
      </font>
    </ndxf>
  </rcc>
  <rcc rId="20990" sId="3" odxf="1" dxf="1">
    <nc r="N379">
      <v>0</v>
    </nc>
    <odxf>
      <font>
        <sz val="10"/>
        <color auto="1"/>
      </font>
    </odxf>
    <ndxf>
      <font>
        <sz val="10"/>
        <color auto="1"/>
      </font>
    </ndxf>
  </rcc>
  <rcc rId="20991" sId="3" odxf="1" dxf="1">
    <nc r="O379">
      <v>0</v>
    </nc>
    <odxf>
      <font>
        <sz val="10"/>
        <color auto="1"/>
      </font>
    </odxf>
    <ndxf>
      <font>
        <sz val="10"/>
        <color auto="1"/>
      </font>
    </ndxf>
  </rcc>
  <rcc rId="20992" sId="3" odxf="1" dxf="1">
    <nc r="P379">
      <v>0</v>
    </nc>
    <odxf>
      <font>
        <sz val="10"/>
        <color auto="1"/>
      </font>
    </odxf>
    <ndxf>
      <font>
        <sz val="10"/>
        <color auto="1"/>
      </font>
    </ndxf>
  </rcc>
  <rcc rId="20993" sId="3" odxf="1" dxf="1">
    <nc r="Q379">
      <v>0</v>
    </nc>
    <odxf>
      <font>
        <sz val="10"/>
        <color auto="1"/>
      </font>
    </odxf>
    <ndxf>
      <font>
        <sz val="10"/>
        <color auto="1"/>
      </font>
    </ndxf>
  </rcc>
  <rcc rId="20994" sId="3" odxf="1" dxf="1">
    <nc r="R379">
      <v>0</v>
    </nc>
    <odxf>
      <font>
        <sz val="10"/>
        <color auto="1"/>
      </font>
    </odxf>
    <ndxf>
      <font>
        <sz val="10"/>
        <color auto="1"/>
      </font>
    </ndxf>
  </rcc>
  <rcc rId="20995" sId="3" odxf="1" dxf="1">
    <nc r="S379">
      <v>0</v>
    </nc>
    <odxf>
      <font>
        <sz val="10"/>
        <color auto="1"/>
      </font>
    </odxf>
    <ndxf>
      <font>
        <sz val="10"/>
        <color auto="1"/>
      </font>
    </ndxf>
  </rcc>
  <rcc rId="20996" sId="3" odxf="1" dxf="1">
    <nc r="T379">
      <v>0</v>
    </nc>
    <odxf>
      <font>
        <sz val="10"/>
        <color auto="1"/>
      </font>
    </odxf>
    <ndxf>
      <font>
        <sz val="10"/>
        <color auto="1"/>
      </font>
    </ndxf>
  </rcc>
  <rcc rId="20997" sId="3" odxf="1" dxf="1">
    <nc r="U379">
      <v>0</v>
    </nc>
    <odxf>
      <font>
        <sz val="10"/>
        <color auto="1"/>
      </font>
    </odxf>
    <ndxf>
      <font>
        <sz val="10"/>
        <color auto="1"/>
      </font>
    </ndxf>
  </rcc>
  <rcc rId="20998" sId="3" odxf="1" dxf="1">
    <nc r="V379">
      <v>0</v>
    </nc>
    <odxf>
      <font>
        <sz val="10"/>
        <color auto="1"/>
      </font>
    </odxf>
    <ndxf>
      <font>
        <sz val="10"/>
        <color auto="1"/>
      </font>
    </ndxf>
  </rcc>
  <rcc rId="20999" sId="3" odxf="1" dxf="1">
    <nc r="W379">
      <v>0</v>
    </nc>
    <odxf>
      <font>
        <sz val="10"/>
        <color auto="1"/>
      </font>
    </odxf>
    <ndxf>
      <font>
        <sz val="10"/>
        <color auto="1"/>
      </font>
    </ndxf>
  </rcc>
  <rcc rId="21000" sId="3" odxf="1" dxf="1">
    <nc r="X379">
      <v>0</v>
    </nc>
    <odxf>
      <font>
        <sz val="10"/>
        <color auto="1"/>
      </font>
    </odxf>
    <ndxf>
      <font>
        <sz val="10"/>
        <color auto="1"/>
      </font>
    </ndxf>
  </rcc>
  <rcc rId="21001" sId="3" odxf="1" dxf="1">
    <nc r="Y379">
      <v>0</v>
    </nc>
    <odxf>
      <font>
        <sz val="10"/>
        <color auto="1"/>
      </font>
    </odxf>
    <ndxf>
      <font>
        <sz val="10"/>
        <color auto="1"/>
      </font>
    </ndxf>
  </rcc>
  <rcc rId="21002" sId="3" odxf="1" dxf="1">
    <nc r="Z379">
      <v>0</v>
    </nc>
    <odxf>
      <font>
        <sz val="10"/>
        <color auto="1"/>
      </font>
    </odxf>
    <ndxf>
      <font>
        <sz val="10"/>
        <color auto="1"/>
      </font>
    </ndxf>
  </rcc>
  <rcc rId="21003" sId="3" odxf="1" dxf="1">
    <nc r="AA379">
      <v>0</v>
    </nc>
    <odxf>
      <font>
        <sz val="10"/>
        <color auto="1"/>
      </font>
    </odxf>
    <ndxf>
      <font>
        <sz val="10"/>
        <color auto="1"/>
      </font>
    </ndxf>
  </rcc>
  <rcc rId="21004" sId="3" odxf="1" dxf="1">
    <nc r="AB379">
      <v>0</v>
    </nc>
    <odxf>
      <font>
        <sz val="10"/>
        <color auto="1"/>
      </font>
    </odxf>
    <ndxf>
      <font>
        <sz val="10"/>
        <color auto="1"/>
      </font>
    </ndxf>
  </rcc>
  <rcc rId="21005" sId="3" odxf="1" dxf="1">
    <nc r="AC379">
      <v>-0.1</v>
    </nc>
    <odxf>
      <font>
        <sz val="10"/>
        <color auto="1"/>
      </font>
    </odxf>
    <ndxf>
      <font>
        <sz val="10"/>
        <color auto="1"/>
      </font>
    </ndxf>
  </rcc>
  <rcc rId="21006" sId="3" odxf="1" dxf="1">
    <nc r="AD379">
      <v>0.1</v>
    </nc>
    <odxf>
      <font>
        <sz val="10"/>
        <color auto="1"/>
      </font>
    </odxf>
    <ndxf>
      <font>
        <sz val="10"/>
        <color auto="1"/>
      </font>
    </ndxf>
  </rcc>
  <rcc rId="21007" sId="3" odxf="1" dxf="1">
    <nc r="AE379">
      <v>0</v>
    </nc>
    <odxf>
      <font>
        <sz val="10"/>
        <color auto="1"/>
      </font>
    </odxf>
    <ndxf>
      <font>
        <sz val="10"/>
        <color auto="1"/>
      </font>
    </ndxf>
  </rcc>
  <rcc rId="21008" sId="3" odxf="1" dxf="1">
    <nc r="AF379">
      <v>0</v>
    </nc>
    <odxf>
      <font>
        <sz val="10"/>
        <color auto="1"/>
      </font>
    </odxf>
    <ndxf>
      <font>
        <sz val="10"/>
        <color auto="1"/>
      </font>
    </ndxf>
  </rcc>
  <rcc rId="21009" sId="3" odxf="1" dxf="1">
    <nc r="AG379">
      <v>-0.1</v>
    </nc>
    <odxf>
      <font>
        <sz val="10"/>
        <color auto="1"/>
      </font>
    </odxf>
    <ndxf>
      <font>
        <sz val="10"/>
        <color auto="1"/>
      </font>
    </ndxf>
  </rcc>
  <rcc rId="21010" sId="3" odxf="1" dxf="1">
    <nc r="AH379">
      <v>0.3</v>
    </nc>
    <odxf>
      <font>
        <sz val="10"/>
        <color auto="1"/>
      </font>
    </odxf>
    <ndxf>
      <font>
        <sz val="10"/>
        <color auto="1"/>
      </font>
    </ndxf>
  </rcc>
  <rcc rId="21011" sId="3" odxf="1" dxf="1">
    <nc r="AI379">
      <v>0</v>
    </nc>
    <odxf>
      <font>
        <sz val="10"/>
        <color auto="1"/>
      </font>
    </odxf>
    <ndxf>
      <font>
        <sz val="10"/>
        <color auto="1"/>
      </font>
    </ndxf>
  </rcc>
  <rcc rId="21012" sId="3" odxf="1" dxf="1">
    <nc r="AJ379">
      <v>0</v>
    </nc>
    <odxf>
      <font>
        <sz val="10"/>
        <color auto="1"/>
      </font>
    </odxf>
    <ndxf>
      <font>
        <sz val="10"/>
        <color auto="1"/>
      </font>
    </ndxf>
  </rcc>
  <rcc rId="21013" sId="3" odxf="1" dxf="1">
    <nc r="AK379">
      <v>0.3</v>
    </nc>
    <odxf>
      <font>
        <sz val="10"/>
        <color auto="1"/>
      </font>
    </odxf>
    <ndxf>
      <font>
        <sz val="10"/>
        <color auto="1"/>
      </font>
    </ndxf>
  </rcc>
  <rcc rId="21014" sId="3" odxf="1" dxf="1">
    <nc r="AL379">
      <v>0</v>
    </nc>
    <odxf>
      <font>
        <sz val="10"/>
        <color auto="1"/>
      </font>
    </odxf>
    <ndxf>
      <font>
        <sz val="10"/>
        <color auto="1"/>
      </font>
    </ndxf>
  </rcc>
  <rcc rId="21015" sId="3" odxf="1" dxf="1">
    <nc r="AM379">
      <v>0.1</v>
    </nc>
    <odxf>
      <font>
        <sz val="10"/>
        <color auto="1"/>
      </font>
    </odxf>
    <ndxf>
      <font>
        <sz val="10"/>
        <color auto="1"/>
      </font>
    </ndxf>
  </rcc>
  <rcc rId="21016" sId="3" odxf="1" dxf="1">
    <nc r="AN379">
      <v>0</v>
    </nc>
    <odxf>
      <font>
        <sz val="10"/>
        <color auto="1"/>
      </font>
    </odxf>
    <ndxf>
      <font>
        <sz val="10"/>
        <color auto="1"/>
      </font>
    </ndxf>
  </rcc>
  <rcc rId="21017" sId="3" odxf="1" dxf="1">
    <nc r="AO379">
      <v>0</v>
    </nc>
    <odxf>
      <font>
        <sz val="10"/>
        <color auto="1"/>
      </font>
    </odxf>
    <ndxf>
      <font>
        <sz val="10"/>
        <color auto="1"/>
      </font>
    </ndxf>
  </rcc>
  <rcc rId="21018" sId="3" odxf="1" dxf="1">
    <nc r="AP379">
      <v>0</v>
    </nc>
    <odxf>
      <font>
        <sz val="10"/>
        <color auto="1"/>
      </font>
    </odxf>
    <ndxf>
      <font>
        <sz val="10"/>
        <color auto="1"/>
      </font>
    </ndxf>
  </rcc>
  <rcc rId="21019" sId="3" odxf="1" dxf="1">
    <nc r="AQ379">
      <v>0</v>
    </nc>
    <odxf>
      <font>
        <sz val="10"/>
        <color auto="1"/>
      </font>
    </odxf>
    <ndxf>
      <font>
        <sz val="10"/>
        <color auto="1"/>
      </font>
    </ndxf>
  </rcc>
  <rcc rId="21020" sId="3" odxf="1" dxf="1">
    <nc r="AR379">
      <v>0</v>
    </nc>
    <odxf>
      <font>
        <sz val="10"/>
        <color auto="1"/>
      </font>
    </odxf>
    <ndxf>
      <font>
        <sz val="10"/>
        <color auto="1"/>
      </font>
    </ndxf>
  </rcc>
  <rcc rId="21021" sId="3" odxf="1" dxf="1">
    <nc r="AS379">
      <v>0</v>
    </nc>
    <odxf>
      <font>
        <sz val="10"/>
        <color auto="1"/>
      </font>
    </odxf>
    <ndxf>
      <font>
        <sz val="10"/>
        <color auto="1"/>
      </font>
    </ndxf>
  </rcc>
  <rcc rId="21022" sId="3" odxf="1" dxf="1">
    <nc r="AT379">
      <v>0</v>
    </nc>
    <odxf>
      <font>
        <sz val="10"/>
        <color auto="1"/>
      </font>
    </odxf>
    <ndxf>
      <font>
        <sz val="10"/>
        <color auto="1"/>
      </font>
    </ndxf>
  </rcc>
  <rcc rId="21023" sId="3" odxf="1" dxf="1">
    <nc r="AU379">
      <v>0</v>
    </nc>
    <odxf>
      <font>
        <sz val="10"/>
        <color auto="1"/>
      </font>
    </odxf>
    <ndxf>
      <font>
        <sz val="10"/>
        <color auto="1"/>
      </font>
    </ndxf>
  </rcc>
  <rcc rId="21024" sId="3" odxf="1" dxf="1">
    <nc r="AV379">
      <v>0.1</v>
    </nc>
    <odxf>
      <font>
        <sz val="10"/>
        <color auto="1"/>
      </font>
    </odxf>
    <ndxf>
      <font>
        <sz val="10"/>
        <color auto="1"/>
      </font>
    </ndxf>
  </rcc>
  <rcc rId="21025" sId="3" odxf="1" dxf="1">
    <nc r="AW379">
      <v>0.1</v>
    </nc>
    <odxf>
      <font>
        <sz val="10"/>
        <color auto="1"/>
      </font>
    </odxf>
    <ndxf>
      <font>
        <sz val="10"/>
        <color auto="1"/>
      </font>
    </ndxf>
  </rcc>
  <rcc rId="21026" sId="3" odxf="1" dxf="1">
    <nc r="AX379">
      <v>-0.1</v>
    </nc>
    <odxf>
      <font>
        <sz val="10"/>
        <color auto="1"/>
      </font>
    </odxf>
    <ndxf>
      <font>
        <sz val="10"/>
        <color auto="1"/>
      </font>
    </ndxf>
  </rcc>
  <rcc rId="21027" sId="3" odxf="1" dxf="1">
    <nc r="AY379">
      <v>0.1</v>
    </nc>
    <odxf>
      <font>
        <sz val="10"/>
        <color auto="1"/>
      </font>
    </odxf>
    <ndxf>
      <font>
        <sz val="10"/>
        <color auto="1"/>
      </font>
    </ndxf>
  </rcc>
  <rcc rId="21028" sId="3" odxf="1" dxf="1">
    <nc r="AZ379">
      <v>0.1</v>
    </nc>
    <odxf>
      <font>
        <sz val="10"/>
        <color auto="1"/>
      </font>
    </odxf>
    <ndxf>
      <font>
        <sz val="10"/>
        <color auto="1"/>
      </font>
    </ndxf>
  </rcc>
  <rcc rId="21029" sId="3" odxf="1" dxf="1">
    <nc r="BA3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030" sId="3" odxf="1" dxf="1">
    <nc r="BB379">
      <v>0</v>
    </nc>
    <odxf>
      <font>
        <sz val="10"/>
        <color auto="1"/>
      </font>
    </odxf>
    <ndxf>
      <font>
        <sz val="10"/>
        <color auto="1"/>
      </font>
    </ndxf>
  </rcc>
  <rcc rId="21031" sId="3" odxf="1" dxf="1">
    <nc r="BC3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032" sId="3" odxf="1" dxf="1">
    <nc r="BD379">
      <v>0</v>
    </nc>
    <odxf>
      <font>
        <sz val="10"/>
        <color auto="1"/>
      </font>
    </odxf>
    <ndxf>
      <font>
        <sz val="10"/>
        <color auto="1"/>
      </font>
    </ndxf>
  </rcc>
  <rcc rId="21033" sId="3" odxf="1" dxf="1">
    <nc r="BE37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034" sId="3" odxf="1" dxf="1">
    <nc r="BF379">
      <v>2.9</v>
    </nc>
    <odxf>
      <font>
        <sz val="10"/>
        <color auto="1"/>
      </font>
    </odxf>
    <ndxf>
      <font>
        <sz val="10"/>
        <color auto="1"/>
      </font>
    </ndxf>
  </rcc>
  <rcc rId="21035" sId="3" odxf="1" dxf="1">
    <nc r="BG379">
      <v>13.4</v>
    </nc>
    <odxf>
      <font>
        <sz val="10"/>
        <color auto="1"/>
      </font>
    </odxf>
    <ndxf>
      <font>
        <sz val="10"/>
        <color auto="1"/>
      </font>
    </ndxf>
  </rcc>
  <rcc rId="21036" sId="3" odxf="1" dxf="1">
    <nc r="BH379">
      <v>0</v>
    </nc>
    <odxf>
      <font>
        <sz val="10"/>
        <color auto="1"/>
      </font>
    </odxf>
    <ndxf>
      <font>
        <sz val="10"/>
        <color auto="1"/>
      </font>
    </ndxf>
  </rcc>
  <rfmt sheetId="3" sqref="A379:XFD379" start="0" length="0">
    <dxf>
      <alignment vertical="center" wrapText="1"/>
    </dxf>
  </rfmt>
  <rfmt sheetId="3" sqref="A380" start="0" length="0">
    <dxf>
      <font>
        <sz val="10"/>
        <color auto="1"/>
      </font>
    </dxf>
  </rfmt>
  <rcc rId="21037" sId="3" odxf="1" dxf="1">
    <oc r="B380" t="inlineStr">
      <is>
        <t>Trà Vinh</t>
      </is>
    </oc>
    <nc r="B380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80" start="0" length="0">
    <dxf>
      <font>
        <sz val="10"/>
        <color auto="1"/>
      </font>
    </dxf>
  </rfmt>
  <rfmt sheetId="3" sqref="D380" start="0" length="0">
    <dxf>
      <font>
        <sz val="10"/>
        <color auto="1"/>
      </font>
    </dxf>
  </rfmt>
  <rcc rId="21038" sId="3" odxf="1" dxf="1">
    <oc r="E380" t="inlineStr">
      <is>
        <t>NMĐG V1-2 TRÀ VINH</t>
      </is>
    </oc>
    <nc r="E380" t="inlineStr">
      <is>
        <t>NMD BAC LIEU</t>
      </is>
    </nc>
    <odxf>
      <font>
        <sz val="10"/>
        <color auto="1"/>
      </font>
    </odxf>
    <ndxf>
      <font>
        <sz val="10"/>
        <color auto="1"/>
      </font>
    </ndxf>
  </rcc>
  <rfmt sheetId="3" sqref="F380" start="0" length="0">
    <dxf>
      <font>
        <sz val="10"/>
        <color auto="1"/>
      </font>
    </dxf>
  </rfmt>
  <rcc rId="21039" sId="3" odxf="1" dxf="1">
    <nc r="G38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040" sId="3" odxf="1" dxf="1">
    <nc r="H380">
      <v>398.7</v>
    </nc>
    <odxf>
      <font>
        <sz val="10"/>
        <color auto="1"/>
      </font>
    </odxf>
    <ndxf>
      <font>
        <sz val="10"/>
        <color auto="1"/>
      </font>
    </ndxf>
  </rcc>
  <rfmt sheetId="3" sqref="I380" start="0" length="0">
    <dxf>
      <font>
        <sz val="10"/>
        <color auto="1"/>
      </font>
    </dxf>
  </rfmt>
  <rcc rId="21041" sId="3" odxf="1" dxf="1">
    <nc r="J380">
      <v>7.1</v>
    </nc>
    <odxf>
      <font>
        <sz val="10"/>
        <color auto="1"/>
      </font>
    </odxf>
    <ndxf>
      <font>
        <sz val="10"/>
        <color auto="1"/>
      </font>
    </ndxf>
  </rcc>
  <rcc rId="21042" sId="3" odxf="1" dxf="1">
    <nc r="K380">
      <v>10</v>
    </nc>
    <odxf>
      <font>
        <sz val="10"/>
        <color auto="1"/>
      </font>
    </odxf>
    <ndxf>
      <font>
        <sz val="10"/>
        <color auto="1"/>
      </font>
    </ndxf>
  </rcc>
  <rcc rId="21043" sId="3" odxf="1" dxf="1">
    <nc r="L380">
      <v>7.4</v>
    </nc>
    <odxf>
      <font>
        <sz val="10"/>
        <color auto="1"/>
      </font>
    </odxf>
    <ndxf>
      <font>
        <sz val="10"/>
        <color auto="1"/>
      </font>
    </ndxf>
  </rcc>
  <rcc rId="21044" sId="3" odxf="1" dxf="1">
    <nc r="M380">
      <v>18.2</v>
    </nc>
    <odxf>
      <font>
        <sz val="10"/>
        <color auto="1"/>
      </font>
    </odxf>
    <ndxf>
      <font>
        <sz val="10"/>
        <color auto="1"/>
      </font>
    </ndxf>
  </rcc>
  <rcc rId="21045" sId="3" odxf="1" dxf="1">
    <nc r="N380">
      <v>19.3</v>
    </nc>
    <odxf>
      <font>
        <sz val="10"/>
        <color auto="1"/>
      </font>
    </odxf>
    <ndxf>
      <font>
        <sz val="10"/>
        <color auto="1"/>
      </font>
    </ndxf>
  </rcc>
  <rcc rId="21046" sId="3" odxf="1" dxf="1">
    <nc r="O380">
      <v>13.9</v>
    </nc>
    <odxf>
      <font>
        <sz val="10"/>
        <color auto="1"/>
      </font>
    </odxf>
    <ndxf>
      <font>
        <sz val="10"/>
        <color auto="1"/>
      </font>
    </ndxf>
  </rcc>
  <rcc rId="21047" sId="3" odxf="1" dxf="1">
    <nc r="P380">
      <v>11.8</v>
    </nc>
    <odxf>
      <font>
        <sz val="10"/>
        <color auto="1"/>
      </font>
    </odxf>
    <ndxf>
      <font>
        <sz val="10"/>
        <color auto="1"/>
      </font>
    </ndxf>
  </rcc>
  <rcc rId="21048" sId="3" odxf="1" dxf="1">
    <nc r="Q380">
      <v>4</v>
    </nc>
    <odxf>
      <font>
        <sz val="10"/>
        <color auto="1"/>
      </font>
    </odxf>
    <ndxf>
      <font>
        <sz val="10"/>
        <color auto="1"/>
      </font>
    </ndxf>
  </rcc>
  <rcc rId="21049" sId="3" odxf="1" dxf="1">
    <nc r="R380">
      <v>2.4</v>
    </nc>
    <odxf>
      <font>
        <sz val="10"/>
        <color auto="1"/>
      </font>
    </odxf>
    <ndxf>
      <font>
        <sz val="10"/>
        <color auto="1"/>
      </font>
    </ndxf>
  </rcc>
  <rcc rId="21050" sId="3" odxf="1" dxf="1">
    <nc r="S380">
      <v>4.5</v>
    </nc>
    <odxf>
      <font>
        <sz val="10"/>
        <color auto="1"/>
      </font>
    </odxf>
    <ndxf>
      <font>
        <sz val="10"/>
        <color auto="1"/>
      </font>
    </ndxf>
  </rcc>
  <rcc rId="21051" sId="3" odxf="1" dxf="1">
    <nc r="T380">
      <v>3.3</v>
    </nc>
    <odxf>
      <font>
        <sz val="10"/>
        <color auto="1"/>
      </font>
    </odxf>
    <ndxf>
      <font>
        <sz val="10"/>
        <color auto="1"/>
      </font>
    </ndxf>
  </rcc>
  <rcc rId="21052" sId="3" odxf="1" dxf="1">
    <nc r="U380">
      <v>4.9000000000000004</v>
    </nc>
    <odxf>
      <font>
        <sz val="10"/>
        <color auto="1"/>
      </font>
    </odxf>
    <ndxf>
      <font>
        <sz val="10"/>
        <color auto="1"/>
      </font>
    </ndxf>
  </rcc>
  <rcc rId="21053" sId="3" odxf="1" dxf="1">
    <nc r="V380">
      <v>3.8</v>
    </nc>
    <odxf>
      <font>
        <sz val="10"/>
        <color auto="1"/>
      </font>
    </odxf>
    <ndxf>
      <font>
        <sz val="10"/>
        <color auto="1"/>
      </font>
    </ndxf>
  </rcc>
  <rcc rId="21054" sId="3" odxf="1" dxf="1">
    <nc r="W380">
      <v>1.6</v>
    </nc>
    <odxf>
      <font>
        <sz val="10"/>
        <color auto="1"/>
      </font>
    </odxf>
    <ndxf>
      <font>
        <sz val="10"/>
        <color auto="1"/>
      </font>
    </ndxf>
  </rcc>
  <rcc rId="21055" sId="3" odxf="1" dxf="1">
    <nc r="X380">
      <v>1.8</v>
    </nc>
    <odxf>
      <font>
        <sz val="10"/>
        <color auto="1"/>
      </font>
    </odxf>
    <ndxf>
      <font>
        <sz val="10"/>
        <color auto="1"/>
      </font>
    </ndxf>
  </rcc>
  <rcc rId="21056" sId="3" odxf="1" dxf="1">
    <nc r="Y380">
      <v>0.1</v>
    </nc>
    <odxf>
      <font>
        <sz val="10"/>
        <color auto="1"/>
      </font>
    </odxf>
    <ndxf>
      <font>
        <sz val="10"/>
        <color auto="1"/>
      </font>
    </ndxf>
  </rcc>
  <rcc rId="21057" sId="3" odxf="1" dxf="1">
    <nc r="Z380">
      <v>1.5</v>
    </nc>
    <odxf>
      <font>
        <sz val="10"/>
        <color auto="1"/>
      </font>
    </odxf>
    <ndxf>
      <font>
        <sz val="10"/>
        <color auto="1"/>
      </font>
    </ndxf>
  </rcc>
  <rcc rId="21058" sId="3" odxf="1" dxf="1">
    <nc r="AA380">
      <v>1.1000000000000001</v>
    </nc>
    <odxf>
      <font>
        <sz val="10"/>
        <color auto="1"/>
      </font>
    </odxf>
    <ndxf>
      <font>
        <sz val="10"/>
        <color auto="1"/>
      </font>
    </ndxf>
  </rcc>
  <rcc rId="21059" sId="3" odxf="1" dxf="1">
    <nc r="AB380">
      <v>3.2</v>
    </nc>
    <odxf>
      <font>
        <sz val="10"/>
        <color auto="1"/>
      </font>
    </odxf>
    <ndxf>
      <font>
        <sz val="10"/>
        <color auto="1"/>
      </font>
    </ndxf>
  </rcc>
  <rcc rId="21060" sId="3" odxf="1" dxf="1">
    <nc r="AC380">
      <v>1.6</v>
    </nc>
    <odxf>
      <font>
        <sz val="10"/>
        <color auto="1"/>
      </font>
    </odxf>
    <ndxf>
      <font>
        <sz val="10"/>
        <color auto="1"/>
      </font>
    </ndxf>
  </rcc>
  <rcc rId="21061" sId="3" odxf="1" dxf="1">
    <nc r="AD380">
      <v>9.4</v>
    </nc>
    <odxf>
      <font>
        <sz val="10"/>
        <color auto="1"/>
      </font>
    </odxf>
    <ndxf>
      <font>
        <sz val="10"/>
        <color auto="1"/>
      </font>
    </ndxf>
  </rcc>
  <rcc rId="21062" sId="3" odxf="1" dxf="1">
    <nc r="AE380">
      <v>8.6999999999999993</v>
    </nc>
    <odxf>
      <font>
        <sz val="10"/>
        <color auto="1"/>
      </font>
    </odxf>
    <ndxf>
      <font>
        <sz val="10"/>
        <color auto="1"/>
      </font>
    </ndxf>
  </rcc>
  <rcc rId="21063" sId="3" odxf="1" dxf="1">
    <nc r="AF380">
      <v>9.6</v>
    </nc>
    <odxf>
      <font>
        <sz val="10"/>
        <color auto="1"/>
      </font>
    </odxf>
    <ndxf>
      <font>
        <sz val="10"/>
        <color auto="1"/>
      </font>
    </ndxf>
  </rcc>
  <rcc rId="21064" sId="3" odxf="1" dxf="1">
    <nc r="AG380">
      <v>11.3</v>
    </nc>
    <odxf>
      <font>
        <sz val="10"/>
        <color auto="1"/>
      </font>
    </odxf>
    <ndxf>
      <font>
        <sz val="10"/>
        <color auto="1"/>
      </font>
    </ndxf>
  </rcc>
  <rcc rId="21065" sId="3" odxf="1" dxf="1">
    <nc r="AH380">
      <v>7.2</v>
    </nc>
    <odxf>
      <font>
        <sz val="10"/>
        <color auto="1"/>
      </font>
    </odxf>
    <ndxf>
      <font>
        <sz val="10"/>
        <color auto="1"/>
      </font>
    </ndxf>
  </rcc>
  <rcc rId="21066" sId="3" odxf="1" dxf="1">
    <nc r="AI380">
      <v>8</v>
    </nc>
    <odxf>
      <font>
        <sz val="10"/>
        <color auto="1"/>
      </font>
    </odxf>
    <ndxf>
      <font>
        <sz val="10"/>
        <color auto="1"/>
      </font>
    </ndxf>
  </rcc>
  <rcc rId="21067" sId="3" odxf="1" dxf="1">
    <nc r="AJ380">
      <v>38.6</v>
    </nc>
    <odxf>
      <font>
        <sz val="10"/>
        <color auto="1"/>
      </font>
    </odxf>
    <ndxf>
      <font>
        <sz val="10"/>
        <color auto="1"/>
      </font>
    </ndxf>
  </rcc>
  <rcc rId="21068" sId="3" odxf="1" dxf="1">
    <nc r="AK380">
      <v>11.3</v>
    </nc>
    <odxf>
      <font>
        <sz val="10"/>
        <color auto="1"/>
      </font>
    </odxf>
    <ndxf>
      <font>
        <sz val="10"/>
        <color auto="1"/>
      </font>
    </ndxf>
  </rcc>
  <rcc rId="21069" sId="3" odxf="1" dxf="1">
    <nc r="AL380">
      <v>12.6</v>
    </nc>
    <odxf>
      <font>
        <sz val="10"/>
        <color auto="1"/>
      </font>
    </odxf>
    <ndxf>
      <font>
        <sz val="10"/>
        <color auto="1"/>
      </font>
    </ndxf>
  </rcc>
  <rcc rId="21070" sId="3" odxf="1" dxf="1">
    <nc r="AM380">
      <v>24.9</v>
    </nc>
    <odxf>
      <font>
        <sz val="10"/>
        <color auto="1"/>
      </font>
    </odxf>
    <ndxf>
      <font>
        <sz val="10"/>
        <color auto="1"/>
      </font>
    </ndxf>
  </rcc>
  <rcc rId="21071" sId="3" odxf="1" dxf="1">
    <nc r="AN380">
      <v>32.200000000000003</v>
    </nc>
    <odxf>
      <font>
        <sz val="10"/>
        <color auto="1"/>
      </font>
    </odxf>
    <ndxf>
      <font>
        <sz val="10"/>
        <color auto="1"/>
      </font>
    </ndxf>
  </rcc>
  <rcc rId="21072" sId="3" odxf="1" dxf="1">
    <nc r="AO380">
      <v>16.100000000000001</v>
    </nc>
    <odxf>
      <font>
        <sz val="10"/>
        <color auto="1"/>
      </font>
    </odxf>
    <ndxf>
      <font>
        <sz val="10"/>
        <color auto="1"/>
      </font>
    </ndxf>
  </rcc>
  <rcc rId="21073" sId="3" odxf="1" dxf="1">
    <nc r="AP380">
      <v>16.3</v>
    </nc>
    <odxf>
      <font>
        <sz val="10"/>
        <color auto="1"/>
      </font>
    </odxf>
    <ndxf>
      <font>
        <sz val="10"/>
        <color auto="1"/>
      </font>
    </ndxf>
  </rcc>
  <rcc rId="21074" sId="3" odxf="1" dxf="1">
    <nc r="AQ380">
      <v>43.3</v>
    </nc>
    <odxf>
      <font>
        <sz val="10"/>
        <color auto="1"/>
      </font>
    </odxf>
    <ndxf>
      <font>
        <sz val="10"/>
        <color auto="1"/>
      </font>
    </ndxf>
  </rcc>
  <rcc rId="21075" sId="3" odxf="1" dxf="1">
    <nc r="AR380">
      <v>30.5</v>
    </nc>
    <odxf>
      <font>
        <sz val="10"/>
        <color auto="1"/>
      </font>
    </odxf>
    <ndxf>
      <font>
        <sz val="10"/>
        <color auto="1"/>
      </font>
    </ndxf>
  </rcc>
  <rcc rId="21076" sId="3" odxf="1" dxf="1">
    <nc r="AS380">
      <v>18.100000000000001</v>
    </nc>
    <odxf>
      <font>
        <sz val="10"/>
        <color auto="1"/>
      </font>
    </odxf>
    <ndxf>
      <font>
        <sz val="10"/>
        <color auto="1"/>
      </font>
    </ndxf>
  </rcc>
  <rcc rId="21077" sId="3" odxf="1" dxf="1">
    <nc r="AT380">
      <v>18.2</v>
    </nc>
    <odxf>
      <font>
        <sz val="10"/>
        <color auto="1"/>
      </font>
    </odxf>
    <ndxf>
      <font>
        <sz val="10"/>
        <color auto="1"/>
      </font>
    </ndxf>
  </rcc>
  <rcc rId="21078" sId="3" odxf="1" dxf="1">
    <nc r="AU380">
      <v>13.4</v>
    </nc>
    <odxf>
      <font>
        <sz val="10"/>
        <color auto="1"/>
      </font>
    </odxf>
    <ndxf>
      <font>
        <sz val="10"/>
        <color auto="1"/>
      </font>
    </ndxf>
  </rcc>
  <rcc rId="21079" sId="3" odxf="1" dxf="1">
    <nc r="AV380">
      <v>26.2</v>
    </nc>
    <odxf>
      <font>
        <sz val="10"/>
        <color auto="1"/>
      </font>
    </odxf>
    <ndxf>
      <font>
        <sz val="10"/>
        <color auto="1"/>
      </font>
    </ndxf>
  </rcc>
  <rcc rId="21080" sId="3" odxf="1" dxf="1">
    <nc r="AW380">
      <v>43.8</v>
    </nc>
    <odxf>
      <font>
        <sz val="10"/>
        <color auto="1"/>
      </font>
    </odxf>
    <ndxf>
      <font>
        <sz val="10"/>
        <color auto="1"/>
      </font>
    </ndxf>
  </rcc>
  <rcc rId="21081" sId="3" odxf="1" dxf="1">
    <nc r="AX380">
      <v>17.100000000000001</v>
    </nc>
    <odxf>
      <font>
        <sz val="10"/>
        <color auto="1"/>
      </font>
    </odxf>
    <ndxf>
      <font>
        <sz val="10"/>
        <color auto="1"/>
      </font>
    </ndxf>
  </rcc>
  <rcc rId="21082" sId="3" odxf="1" dxf="1">
    <nc r="AY380">
      <v>14.8</v>
    </nc>
    <odxf>
      <font>
        <sz val="10"/>
        <color auto="1"/>
      </font>
    </odxf>
    <ndxf>
      <font>
        <sz val="10"/>
        <color auto="1"/>
      </font>
    </ndxf>
  </rcc>
  <rcc rId="21083" sId="3" odxf="1" dxf="1">
    <nc r="AZ380">
      <v>11.4</v>
    </nc>
    <odxf>
      <font>
        <sz val="10"/>
        <color auto="1"/>
      </font>
    </odxf>
    <ndxf>
      <font>
        <sz val="10"/>
        <color auto="1"/>
      </font>
    </ndxf>
  </rcc>
  <rcc rId="21084" sId="3" odxf="1" dxf="1">
    <nc r="BA3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085" sId="3" odxf="1" dxf="1">
    <nc r="BB380">
      <v>4.9000000000000004</v>
    </nc>
    <odxf>
      <font>
        <sz val="10"/>
        <color auto="1"/>
      </font>
    </odxf>
    <ndxf>
      <font>
        <sz val="10"/>
        <color auto="1"/>
      </font>
    </ndxf>
  </rcc>
  <rcc rId="21086" sId="3" odxf="1" dxf="1">
    <nc r="BC3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087" sId="3" odxf="1" dxf="1">
    <nc r="BD380">
      <v>12</v>
    </nc>
    <odxf>
      <font>
        <sz val="10"/>
        <color auto="1"/>
      </font>
    </odxf>
    <ndxf>
      <font>
        <sz val="10"/>
        <color auto="1"/>
      </font>
    </ndxf>
  </rcc>
  <rcc rId="21088" sId="3" odxf="1" dxf="1">
    <nc r="BE38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089" sId="3" odxf="1" dxf="1">
    <nc r="BF380">
      <v>16.600000000000001</v>
    </nc>
    <odxf>
      <font>
        <sz val="10"/>
        <color auto="1"/>
      </font>
    </odxf>
    <ndxf>
      <font>
        <sz val="10"/>
        <color auto="1"/>
      </font>
    </ndxf>
  </rcc>
  <rcc rId="21090" sId="3" odxf="1" dxf="1">
    <nc r="BG380">
      <v>84</v>
    </nc>
    <odxf>
      <font>
        <sz val="10"/>
        <color auto="1"/>
      </font>
    </odxf>
    <ndxf>
      <font>
        <sz val="10"/>
        <color auto="1"/>
      </font>
    </ndxf>
  </rcc>
  <rcc rId="21091" sId="3" odxf="1" dxf="1">
    <nc r="BH380">
      <v>1</v>
    </nc>
    <odxf>
      <font>
        <sz val="10"/>
        <color auto="1"/>
      </font>
    </odxf>
    <ndxf>
      <font>
        <sz val="10"/>
        <color auto="1"/>
      </font>
    </ndxf>
  </rcc>
  <rfmt sheetId="3" sqref="A380:XFD380" start="0" length="0">
    <dxf>
      <alignment vertical="center" wrapText="1"/>
    </dxf>
  </rfmt>
  <rfmt sheetId="3" sqref="A381" start="0" length="0">
    <dxf>
      <font>
        <sz val="10"/>
        <color auto="1"/>
      </font>
    </dxf>
  </rfmt>
  <rcc rId="21092" sId="3" odxf="1" dxf="1">
    <oc r="B381" t="inlineStr">
      <is>
        <t>Trà Vinh</t>
      </is>
    </oc>
    <nc r="B381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81" start="0" length="0">
    <dxf>
      <font>
        <sz val="10"/>
        <color auto="1"/>
      </font>
    </dxf>
  </rfmt>
  <rfmt sheetId="3" sqref="D381" start="0" length="0">
    <dxf>
      <font>
        <sz val="10"/>
        <color auto="1"/>
      </font>
    </dxf>
  </rfmt>
  <rcc rId="21093" sId="3" odxf="1" dxf="1">
    <oc r="E381" t="inlineStr">
      <is>
        <t>NMĐG V1-2 TRÀ VINH</t>
      </is>
    </oc>
    <nc r="E381" t="inlineStr">
      <is>
        <t>NMD BAC LIEU</t>
      </is>
    </nc>
    <odxf>
      <font>
        <sz val="10"/>
        <color auto="1"/>
      </font>
    </odxf>
    <ndxf>
      <font>
        <sz val="10"/>
        <color auto="1"/>
      </font>
    </ndxf>
  </rcc>
  <rfmt sheetId="3" sqref="F381" start="0" length="0">
    <dxf>
      <font>
        <sz val="10"/>
        <color auto="1"/>
      </font>
    </dxf>
  </rfmt>
  <rcc rId="21094" sId="3" odxf="1" dxf="1">
    <nc r="G38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095" sId="3" odxf="1" dxf="1">
    <nc r="H381">
      <v>398.7</v>
    </nc>
    <odxf>
      <font>
        <sz val="10"/>
        <color auto="1"/>
      </font>
    </odxf>
    <ndxf>
      <font>
        <sz val="10"/>
        <color auto="1"/>
      </font>
    </ndxf>
  </rcc>
  <rfmt sheetId="3" sqref="I381" start="0" length="0">
    <dxf>
      <font>
        <sz val="10"/>
        <color auto="1"/>
      </font>
    </dxf>
  </rfmt>
  <rcc rId="21096" sId="3" odxf="1" dxf="1">
    <nc r="J381">
      <v>6.7</v>
    </nc>
    <odxf>
      <font>
        <sz val="10"/>
        <color auto="1"/>
      </font>
    </odxf>
    <ndxf>
      <font>
        <sz val="10"/>
        <color auto="1"/>
      </font>
    </ndxf>
  </rcc>
  <rcc rId="21097" sId="3" odxf="1" dxf="1">
    <nc r="K381">
      <v>6.8</v>
    </nc>
    <odxf>
      <font>
        <sz val="10"/>
        <color auto="1"/>
      </font>
    </odxf>
    <ndxf>
      <font>
        <sz val="10"/>
        <color auto="1"/>
      </font>
    </ndxf>
  </rcc>
  <rcc rId="21098" sId="3" odxf="1" dxf="1">
    <nc r="L381">
      <v>6.7</v>
    </nc>
    <odxf>
      <font>
        <sz val="10"/>
        <color auto="1"/>
      </font>
    </odxf>
    <ndxf>
      <font>
        <sz val="10"/>
        <color auto="1"/>
      </font>
    </ndxf>
  </rcc>
  <rcc rId="21099" sId="3" odxf="1" dxf="1">
    <nc r="M381">
      <v>8</v>
    </nc>
    <odxf>
      <font>
        <sz val="10"/>
        <color auto="1"/>
      </font>
    </odxf>
    <ndxf>
      <font>
        <sz val="10"/>
        <color auto="1"/>
      </font>
    </ndxf>
  </rcc>
  <rcc rId="21100" sId="3" odxf="1" dxf="1">
    <nc r="N381">
      <v>7.9</v>
    </nc>
    <odxf>
      <font>
        <sz val="10"/>
        <color auto="1"/>
      </font>
    </odxf>
    <ndxf>
      <font>
        <sz val="10"/>
        <color auto="1"/>
      </font>
    </ndxf>
  </rcc>
  <rcc rId="21101" sId="3" odxf="1" dxf="1">
    <nc r="O381">
      <v>7.9</v>
    </nc>
    <odxf>
      <font>
        <sz val="10"/>
        <color auto="1"/>
      </font>
    </odxf>
    <ndxf>
      <font>
        <sz val="10"/>
        <color auto="1"/>
      </font>
    </ndxf>
  </rcc>
  <rcc rId="21102" sId="3" odxf="1" dxf="1">
    <nc r="P381">
      <v>6.8</v>
    </nc>
    <odxf>
      <font>
        <sz val="10"/>
        <color auto="1"/>
      </font>
    </odxf>
    <ndxf>
      <font>
        <sz val="10"/>
        <color auto="1"/>
      </font>
    </ndxf>
  </rcc>
  <rcc rId="21103" sId="3" odxf="1" dxf="1">
    <nc r="Q381">
      <v>6.5</v>
    </nc>
    <odxf>
      <font>
        <sz val="10"/>
        <color auto="1"/>
      </font>
    </odxf>
    <ndxf>
      <font>
        <sz val="10"/>
        <color auto="1"/>
      </font>
    </ndxf>
  </rcc>
  <rcc rId="21104" sId="3" odxf="1" dxf="1">
    <nc r="R381">
      <v>6</v>
    </nc>
    <odxf>
      <font>
        <sz val="10"/>
        <color auto="1"/>
      </font>
    </odxf>
    <ndxf>
      <font>
        <sz val="10"/>
        <color auto="1"/>
      </font>
    </ndxf>
  </rcc>
  <rcc rId="21105" sId="3" odxf="1" dxf="1">
    <nc r="S381">
      <v>6.4</v>
    </nc>
    <odxf>
      <font>
        <sz val="10"/>
        <color auto="1"/>
      </font>
    </odxf>
    <ndxf>
      <font>
        <sz val="10"/>
        <color auto="1"/>
      </font>
    </ndxf>
  </rcc>
  <rcc rId="21106" sId="3" odxf="1" dxf="1">
    <nc r="T381">
      <v>5.0999999999999996</v>
    </nc>
    <odxf>
      <font>
        <sz val="10"/>
        <color auto="1"/>
      </font>
    </odxf>
    <ndxf>
      <font>
        <sz val="10"/>
        <color auto="1"/>
      </font>
    </ndxf>
  </rcc>
  <rcc rId="21107" sId="3" odxf="1" dxf="1">
    <nc r="U381">
      <v>5.2</v>
    </nc>
    <odxf>
      <font>
        <sz val="10"/>
        <color auto="1"/>
      </font>
    </odxf>
    <ndxf>
      <font>
        <sz val="10"/>
        <color auto="1"/>
      </font>
    </ndxf>
  </rcc>
  <rcc rId="21108" sId="3" odxf="1" dxf="1">
    <nc r="V381">
      <v>6.1</v>
    </nc>
    <odxf>
      <font>
        <sz val="10"/>
        <color auto="1"/>
      </font>
    </odxf>
    <ndxf>
      <font>
        <sz val="10"/>
        <color auto="1"/>
      </font>
    </ndxf>
  </rcc>
  <rcc rId="21109" sId="3" odxf="1" dxf="1">
    <nc r="W381">
      <v>4.3</v>
    </nc>
    <odxf>
      <font>
        <sz val="10"/>
        <color auto="1"/>
      </font>
    </odxf>
    <ndxf>
      <font>
        <sz val="10"/>
        <color auto="1"/>
      </font>
    </ndxf>
  </rcc>
  <rcc rId="21110" sId="3" odxf="1" dxf="1">
    <nc r="X381">
      <v>2.7</v>
    </nc>
    <odxf>
      <font>
        <sz val="10"/>
        <color auto="1"/>
      </font>
    </odxf>
    <ndxf>
      <font>
        <sz val="10"/>
        <color auto="1"/>
      </font>
    </ndxf>
  </rcc>
  <rcc rId="21111" sId="3" odxf="1" dxf="1">
    <nc r="Y381">
      <v>0.9</v>
    </nc>
    <odxf>
      <font>
        <sz val="10"/>
        <color auto="1"/>
      </font>
    </odxf>
    <ndxf>
      <font>
        <sz val="10"/>
        <color auto="1"/>
      </font>
    </ndxf>
  </rcc>
  <rcc rId="21112" sId="3" odxf="1" dxf="1">
    <nc r="Z381">
      <v>0.9</v>
    </nc>
    <odxf>
      <font>
        <sz val="10"/>
        <color auto="1"/>
      </font>
    </odxf>
    <ndxf>
      <font>
        <sz val="10"/>
        <color auto="1"/>
      </font>
    </ndxf>
  </rcc>
  <rcc rId="21113" sId="3" odxf="1" dxf="1">
    <nc r="AA381">
      <v>0.4</v>
    </nc>
    <odxf>
      <font>
        <sz val="10"/>
        <color auto="1"/>
      </font>
    </odxf>
    <ndxf>
      <font>
        <sz val="10"/>
        <color auto="1"/>
      </font>
    </ndxf>
  </rcc>
  <rcc rId="21114" sId="3" odxf="1" dxf="1">
    <nc r="AB381">
      <v>2.4</v>
    </nc>
    <odxf>
      <font>
        <sz val="10"/>
        <color auto="1"/>
      </font>
    </odxf>
    <ndxf>
      <font>
        <sz val="10"/>
        <color auto="1"/>
      </font>
    </ndxf>
  </rcc>
  <rcc rId="21115" sId="3" odxf="1" dxf="1">
    <nc r="AC381">
      <v>4.8</v>
    </nc>
    <odxf>
      <font>
        <sz val="10"/>
        <color auto="1"/>
      </font>
    </odxf>
    <ndxf>
      <font>
        <sz val="10"/>
        <color auto="1"/>
      </font>
    </ndxf>
  </rcc>
  <rcc rId="21116" sId="3" odxf="1" dxf="1">
    <nc r="AD381">
      <v>5.0999999999999996</v>
    </nc>
    <odxf>
      <font>
        <sz val="10"/>
        <color auto="1"/>
      </font>
    </odxf>
    <ndxf>
      <font>
        <sz val="10"/>
        <color auto="1"/>
      </font>
    </ndxf>
  </rcc>
  <rcc rId="21117" sId="3" odxf="1" dxf="1">
    <nc r="AE381">
      <v>6.5</v>
    </nc>
    <odxf>
      <font>
        <sz val="10"/>
        <color auto="1"/>
      </font>
    </odxf>
    <ndxf>
      <font>
        <sz val="10"/>
        <color auto="1"/>
      </font>
    </ndxf>
  </rcc>
  <rcc rId="21118" sId="3" odxf="1" dxf="1">
    <nc r="AF381">
      <v>6.8</v>
    </nc>
    <odxf>
      <font>
        <sz val="10"/>
        <color auto="1"/>
      </font>
    </odxf>
    <ndxf>
      <font>
        <sz val="10"/>
        <color auto="1"/>
      </font>
    </ndxf>
  </rcc>
  <rcc rId="21119" sId="3" odxf="1" dxf="1">
    <nc r="AG381">
      <v>6.3</v>
    </nc>
    <odxf>
      <font>
        <sz val="10"/>
        <color auto="1"/>
      </font>
    </odxf>
    <ndxf>
      <font>
        <sz val="10"/>
        <color auto="1"/>
      </font>
    </ndxf>
  </rcc>
  <rcc rId="21120" sId="3" odxf="1" dxf="1">
    <nc r="AH381">
      <v>4.4000000000000004</v>
    </nc>
    <odxf>
      <font>
        <sz val="10"/>
        <color auto="1"/>
      </font>
    </odxf>
    <ndxf>
      <font>
        <sz val="10"/>
        <color auto="1"/>
      </font>
    </ndxf>
  </rcc>
  <rcc rId="21121" sId="3" odxf="1" dxf="1">
    <nc r="AI381">
      <v>1.3</v>
    </nc>
    <odxf>
      <font>
        <sz val="10"/>
        <color auto="1"/>
      </font>
    </odxf>
    <ndxf>
      <font>
        <sz val="10"/>
        <color auto="1"/>
      </font>
    </ndxf>
  </rcc>
  <rcc rId="21122" sId="3" odxf="1" dxf="1">
    <nc r="AJ381">
      <v>5.4</v>
    </nc>
    <odxf>
      <font>
        <sz val="10"/>
        <color auto="1"/>
      </font>
    </odxf>
    <ndxf>
      <font>
        <sz val="10"/>
        <color auto="1"/>
      </font>
    </ndxf>
  </rcc>
  <rcc rId="21123" sId="3" odxf="1" dxf="1">
    <nc r="AK381">
      <v>2.7</v>
    </nc>
    <odxf>
      <font>
        <sz val="10"/>
        <color auto="1"/>
      </font>
    </odxf>
    <ndxf>
      <font>
        <sz val="10"/>
        <color auto="1"/>
      </font>
    </ndxf>
  </rcc>
  <rcc rId="21124" sId="3" odxf="1" dxf="1">
    <nc r="AL381">
      <v>1.2</v>
    </nc>
    <odxf>
      <font>
        <sz val="10"/>
        <color auto="1"/>
      </font>
    </odxf>
    <ndxf>
      <font>
        <sz val="10"/>
        <color auto="1"/>
      </font>
    </ndxf>
  </rcc>
  <rcc rId="21125" sId="3" odxf="1" dxf="1">
    <nc r="AM381">
      <v>3.5</v>
    </nc>
    <odxf>
      <font>
        <sz val="10"/>
        <color auto="1"/>
      </font>
    </odxf>
    <ndxf>
      <font>
        <sz val="10"/>
        <color auto="1"/>
      </font>
    </ndxf>
  </rcc>
  <rcc rId="21126" sId="3" odxf="1" dxf="1">
    <nc r="AN381">
      <v>3.4</v>
    </nc>
    <odxf>
      <font>
        <sz val="10"/>
        <color auto="1"/>
      </font>
    </odxf>
    <ndxf>
      <font>
        <sz val="10"/>
        <color auto="1"/>
      </font>
    </ndxf>
  </rcc>
  <rcc rId="21127" sId="3" odxf="1" dxf="1">
    <nc r="AO381">
      <v>2.4</v>
    </nc>
    <odxf>
      <font>
        <sz val="10"/>
        <color auto="1"/>
      </font>
    </odxf>
    <ndxf>
      <font>
        <sz val="10"/>
        <color auto="1"/>
      </font>
    </ndxf>
  </rcc>
  <rcc rId="21128" sId="3" odxf="1" dxf="1">
    <nc r="AP381">
      <v>2.6</v>
    </nc>
    <odxf>
      <font>
        <sz val="10"/>
        <color auto="1"/>
      </font>
    </odxf>
    <ndxf>
      <font>
        <sz val="10"/>
        <color auto="1"/>
      </font>
    </ndxf>
  </rcc>
  <rcc rId="21129" sId="3" odxf="1" dxf="1">
    <nc r="AQ381">
      <v>4.8</v>
    </nc>
    <odxf>
      <font>
        <sz val="10"/>
        <color auto="1"/>
      </font>
    </odxf>
    <ndxf>
      <font>
        <sz val="10"/>
        <color auto="1"/>
      </font>
    </ndxf>
  </rcc>
  <rcc rId="21130" sId="3" odxf="1" dxf="1">
    <nc r="AR381">
      <v>4</v>
    </nc>
    <odxf>
      <font>
        <sz val="10"/>
        <color auto="1"/>
      </font>
    </odxf>
    <ndxf>
      <font>
        <sz val="10"/>
        <color auto="1"/>
      </font>
    </ndxf>
  </rcc>
  <rcc rId="21131" sId="3" odxf="1" dxf="1">
    <nc r="AS381">
      <v>2.5</v>
    </nc>
    <odxf>
      <font>
        <sz val="10"/>
        <color auto="1"/>
      </font>
    </odxf>
    <ndxf>
      <font>
        <sz val="10"/>
        <color auto="1"/>
      </font>
    </ndxf>
  </rcc>
  <rcc rId="21132" sId="3" odxf="1" dxf="1">
    <nc r="AT381">
      <v>2.5</v>
    </nc>
    <odxf>
      <font>
        <sz val="10"/>
        <color auto="1"/>
      </font>
    </odxf>
    <ndxf>
      <font>
        <sz val="10"/>
        <color auto="1"/>
      </font>
    </ndxf>
  </rcc>
  <rcc rId="21133" sId="3" odxf="1" dxf="1">
    <nc r="AU381">
      <v>2.7</v>
    </nc>
    <odxf>
      <font>
        <sz val="10"/>
        <color auto="1"/>
      </font>
    </odxf>
    <ndxf>
      <font>
        <sz val="10"/>
        <color auto="1"/>
      </font>
    </ndxf>
  </rcc>
  <rcc rId="21134" sId="3" odxf="1" dxf="1">
    <nc r="AV381">
      <v>3.9</v>
    </nc>
    <odxf>
      <font>
        <sz val="10"/>
        <color auto="1"/>
      </font>
    </odxf>
    <ndxf>
      <font>
        <sz val="10"/>
        <color auto="1"/>
      </font>
    </ndxf>
  </rcc>
  <rcc rId="21135" sId="3" odxf="1" dxf="1">
    <nc r="AW381">
      <v>4.5</v>
    </nc>
    <odxf>
      <font>
        <sz val="10"/>
        <color auto="1"/>
      </font>
    </odxf>
    <ndxf>
      <font>
        <sz val="10"/>
        <color auto="1"/>
      </font>
    </ndxf>
  </rcc>
  <rcc rId="21136" sId="3" odxf="1" dxf="1">
    <nc r="AX381">
      <v>2.4</v>
    </nc>
    <odxf>
      <font>
        <sz val="10"/>
        <color auto="1"/>
      </font>
    </odxf>
    <ndxf>
      <font>
        <sz val="10"/>
        <color auto="1"/>
      </font>
    </ndxf>
  </rcc>
  <rcc rId="21137" sId="3" odxf="1" dxf="1">
    <nc r="AY381">
      <v>2.9</v>
    </nc>
    <odxf>
      <font>
        <sz val="10"/>
        <color auto="1"/>
      </font>
    </odxf>
    <ndxf>
      <font>
        <sz val="10"/>
        <color auto="1"/>
      </font>
    </ndxf>
  </rcc>
  <rcc rId="21138" sId="3" odxf="1" dxf="1">
    <nc r="AZ381">
      <v>4.4000000000000004</v>
    </nc>
    <odxf>
      <font>
        <sz val="10"/>
        <color auto="1"/>
      </font>
    </odxf>
    <ndxf>
      <font>
        <sz val="10"/>
        <color auto="1"/>
      </font>
    </ndxf>
  </rcc>
  <rcc rId="21139" sId="3" odxf="1" dxf="1">
    <nc r="BA3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140" sId="3" odxf="1" dxf="1">
    <nc r="BB381">
      <v>4.9000000000000004</v>
    </nc>
    <odxf>
      <font>
        <sz val="10"/>
        <color auto="1"/>
      </font>
    </odxf>
    <ndxf>
      <font>
        <sz val="10"/>
        <color auto="1"/>
      </font>
    </ndxf>
  </rcc>
  <rcc rId="21141" sId="3" odxf="1" dxf="1">
    <nc r="BC3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142" sId="3" odxf="1" dxf="1">
    <nc r="BD381">
      <v>6.9</v>
    </nc>
    <odxf>
      <font>
        <sz val="10"/>
        <color auto="1"/>
      </font>
    </odxf>
    <ndxf>
      <font>
        <sz val="10"/>
        <color auto="1"/>
      </font>
    </ndxf>
  </rcc>
  <rcc rId="21143" sId="3" odxf="1" dxf="1">
    <nc r="BE38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144" sId="3" odxf="1" dxf="1">
    <nc r="BF381">
      <v>16.600000000000001</v>
    </nc>
    <odxf>
      <font>
        <sz val="10"/>
        <color auto="1"/>
      </font>
    </odxf>
    <ndxf>
      <font>
        <sz val="10"/>
        <color auto="1"/>
      </font>
    </ndxf>
  </rcc>
  <rcc rId="21145" sId="3" odxf="1" dxf="1">
    <nc r="BG381">
      <v>84</v>
    </nc>
    <odxf>
      <font>
        <sz val="10"/>
        <color auto="1"/>
      </font>
    </odxf>
    <ndxf>
      <font>
        <sz val="10"/>
        <color auto="1"/>
      </font>
    </ndxf>
  </rcc>
  <rcc rId="21146" sId="3" odxf="1" dxf="1">
    <nc r="BH381">
      <v>1</v>
    </nc>
    <odxf>
      <font>
        <sz val="10"/>
        <color auto="1"/>
      </font>
    </odxf>
    <ndxf>
      <font>
        <sz val="10"/>
        <color auto="1"/>
      </font>
    </ndxf>
  </rcc>
  <rfmt sheetId="3" sqref="A381:XFD381" start="0" length="0">
    <dxf>
      <alignment vertical="center" wrapText="1"/>
    </dxf>
  </rfmt>
  <rfmt sheetId="3" sqref="A382" start="0" length="0">
    <dxf>
      <font>
        <sz val="10"/>
        <color auto="1"/>
      </font>
    </dxf>
  </rfmt>
  <rcc rId="21147" sId="3" odxf="1" dxf="1">
    <oc r="B382" t="inlineStr">
      <is>
        <t>Bến Tre</t>
      </is>
    </oc>
    <nc r="B382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82" start="0" length="0">
    <dxf>
      <font>
        <sz val="10"/>
        <color auto="1"/>
      </font>
    </dxf>
  </rfmt>
  <rfmt sheetId="3" sqref="D382" start="0" length="0">
    <dxf>
      <font>
        <sz val="10"/>
        <color auto="1"/>
      </font>
    </dxf>
  </rfmt>
  <rcc rId="21148" sId="3" odxf="1" dxf="1">
    <oc r="E382" t="inlineStr">
      <is>
        <t>NMĐG V1-3 BẾN TRE</t>
      </is>
    </oc>
    <nc r="E382" t="inlineStr">
      <is>
        <t>NMĐG V1-2 TRÀ VINH</t>
      </is>
    </nc>
    <odxf>
      <font>
        <sz val="10"/>
        <color auto="1"/>
      </font>
    </odxf>
    <ndxf>
      <font>
        <sz val="10"/>
        <color auto="1"/>
      </font>
    </ndxf>
  </rcc>
  <rcc rId="21149" sId="3" odxf="1" dxf="1">
    <oc r="F382" t="inlineStr">
      <is>
        <t>PPN</t>
      </is>
    </oc>
    <nc r="F382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21150" sId="3" odxf="1" dxf="1">
    <nc r="G38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151" sId="3" odxf="1" dxf="1">
    <nc r="H382">
      <v>427.6</v>
    </nc>
    <odxf>
      <font>
        <sz val="10"/>
        <color auto="1"/>
      </font>
    </odxf>
    <ndxf>
      <font>
        <sz val="10"/>
        <color auto="1"/>
      </font>
    </ndxf>
  </rcc>
  <rfmt sheetId="3" sqref="I382" start="0" length="0">
    <dxf>
      <font>
        <sz val="10"/>
        <color auto="1"/>
      </font>
    </dxf>
  </rfmt>
  <rcc rId="21152" sId="3" odxf="1" dxf="1">
    <nc r="J382">
      <v>17</v>
    </nc>
    <odxf>
      <font>
        <sz val="10"/>
        <color auto="1"/>
      </font>
    </odxf>
    <ndxf>
      <font>
        <sz val="10"/>
        <color auto="1"/>
      </font>
    </ndxf>
  </rcc>
  <rcc rId="21153" sId="3" odxf="1" dxf="1">
    <nc r="K382">
      <v>23</v>
    </nc>
    <odxf>
      <font>
        <sz val="10"/>
        <color auto="1"/>
      </font>
    </odxf>
    <ndxf>
      <font>
        <sz val="10"/>
        <color auto="1"/>
      </font>
    </ndxf>
  </rcc>
  <rcc rId="21154" sId="3" odxf="1" dxf="1">
    <nc r="L382">
      <v>15.1</v>
    </nc>
    <odxf>
      <font>
        <sz val="10"/>
        <color auto="1"/>
      </font>
    </odxf>
    <ndxf>
      <font>
        <sz val="10"/>
        <color auto="1"/>
      </font>
    </ndxf>
  </rcc>
  <rcc rId="21155" sId="3" odxf="1" dxf="1">
    <nc r="M382">
      <v>20.399999999999999</v>
    </nc>
    <odxf>
      <font>
        <sz val="10"/>
        <color auto="1"/>
      </font>
    </odxf>
    <ndxf>
      <font>
        <sz val="10"/>
        <color auto="1"/>
      </font>
    </ndxf>
  </rcc>
  <rcc rId="21156" sId="3" odxf="1" dxf="1">
    <nc r="N382">
      <v>15.1</v>
    </nc>
    <odxf>
      <font>
        <sz val="10"/>
        <color auto="1"/>
      </font>
    </odxf>
    <ndxf>
      <font>
        <sz val="10"/>
        <color auto="1"/>
      </font>
    </ndxf>
  </rcc>
  <rcc rId="21157" sId="3" odxf="1" dxf="1">
    <nc r="O382">
      <v>19.7</v>
    </nc>
    <odxf>
      <font>
        <sz val="10"/>
        <color auto="1"/>
      </font>
    </odxf>
    <ndxf>
      <font>
        <sz val="10"/>
        <color auto="1"/>
      </font>
    </ndxf>
  </rcc>
  <rcc rId="21158" sId="3" odxf="1" dxf="1">
    <nc r="P382">
      <v>22.3</v>
    </nc>
    <odxf>
      <font>
        <sz val="10"/>
        <color auto="1"/>
      </font>
    </odxf>
    <ndxf>
      <font>
        <sz val="10"/>
        <color auto="1"/>
      </font>
    </ndxf>
  </rcc>
  <rcc rId="21159" sId="3" odxf="1" dxf="1">
    <nc r="Q382">
      <v>20.399999999999999</v>
    </nc>
    <odxf>
      <font>
        <sz val="10"/>
        <color auto="1"/>
      </font>
    </odxf>
    <ndxf>
      <font>
        <sz val="10"/>
        <color auto="1"/>
      </font>
    </ndxf>
  </rcc>
  <rcc rId="21160" sId="3" odxf="1" dxf="1">
    <nc r="R382">
      <v>21.8</v>
    </nc>
    <odxf>
      <font>
        <sz val="10"/>
        <color auto="1"/>
      </font>
    </odxf>
    <ndxf>
      <font>
        <sz val="10"/>
        <color auto="1"/>
      </font>
    </ndxf>
  </rcc>
  <rcc rId="21161" sId="3" odxf="1" dxf="1">
    <nc r="S382">
      <v>14</v>
    </nc>
    <odxf>
      <font>
        <sz val="10"/>
        <color auto="1"/>
      </font>
    </odxf>
    <ndxf>
      <font>
        <sz val="10"/>
        <color auto="1"/>
      </font>
    </ndxf>
  </rcc>
  <rcc rId="21162" sId="3" odxf="1" dxf="1">
    <nc r="T382">
      <v>10.9</v>
    </nc>
    <odxf>
      <font>
        <sz val="10"/>
        <color auto="1"/>
      </font>
    </odxf>
    <ndxf>
      <font>
        <sz val="10"/>
        <color auto="1"/>
      </font>
    </ndxf>
  </rcc>
  <rcc rId="21163" sId="3" odxf="1" dxf="1">
    <nc r="U382">
      <v>7.1</v>
    </nc>
    <odxf>
      <font>
        <sz val="10"/>
        <color auto="1"/>
      </font>
    </odxf>
    <ndxf>
      <font>
        <sz val="10"/>
        <color auto="1"/>
      </font>
    </ndxf>
  </rcc>
  <rcc rId="21164" sId="3" odxf="1" dxf="1">
    <nc r="V382">
      <v>1.6</v>
    </nc>
    <odxf>
      <font>
        <sz val="10"/>
        <color auto="1"/>
      </font>
    </odxf>
    <ndxf>
      <font>
        <sz val="10"/>
        <color auto="1"/>
      </font>
    </ndxf>
  </rcc>
  <rcc rId="21165" sId="3" odxf="1" dxf="1">
    <nc r="W382">
      <v>1.1000000000000001</v>
    </nc>
    <odxf>
      <font>
        <sz val="10"/>
        <color auto="1"/>
      </font>
    </odxf>
    <ndxf>
      <font>
        <sz val="10"/>
        <color auto="1"/>
      </font>
    </ndxf>
  </rcc>
  <rcc rId="21166" sId="3" odxf="1" dxf="1">
    <nc r="X382">
      <v>1.6</v>
    </nc>
    <odxf>
      <font>
        <sz val="10"/>
        <color auto="1"/>
      </font>
    </odxf>
    <ndxf>
      <font>
        <sz val="10"/>
        <color auto="1"/>
      </font>
    </ndxf>
  </rcc>
  <rcc rId="21167" sId="3" odxf="1" dxf="1">
    <nc r="Y382">
      <v>2.2000000000000002</v>
    </nc>
    <odxf>
      <font>
        <sz val="10"/>
        <color auto="1"/>
      </font>
    </odxf>
    <ndxf>
      <font>
        <sz val="10"/>
        <color auto="1"/>
      </font>
    </ndxf>
  </rcc>
  <rcc rId="21168" sId="3" odxf="1" dxf="1">
    <nc r="Z382">
      <v>2.6</v>
    </nc>
    <odxf>
      <font>
        <sz val="10"/>
        <color auto="1"/>
      </font>
    </odxf>
    <ndxf>
      <font>
        <sz val="10"/>
        <color auto="1"/>
      </font>
    </ndxf>
  </rcc>
  <rcc rId="21169" sId="3" odxf="1" dxf="1">
    <nc r="AA382">
      <v>1.9</v>
    </nc>
    <odxf>
      <font>
        <sz val="10"/>
        <color auto="1"/>
      </font>
    </odxf>
    <ndxf>
      <font>
        <sz val="10"/>
        <color auto="1"/>
      </font>
    </ndxf>
  </rcc>
  <rcc rId="21170" sId="3" odxf="1" dxf="1">
    <nc r="AB382">
      <v>6.2</v>
    </nc>
    <odxf>
      <font>
        <sz val="10"/>
        <color auto="1"/>
      </font>
    </odxf>
    <ndxf>
      <font>
        <sz val="10"/>
        <color auto="1"/>
      </font>
    </ndxf>
  </rcc>
  <rcc rId="21171" sId="3" odxf="1" dxf="1">
    <nc r="AC382">
      <v>4</v>
    </nc>
    <odxf>
      <font>
        <sz val="10"/>
        <color auto="1"/>
      </font>
    </odxf>
    <ndxf>
      <font>
        <sz val="10"/>
        <color auto="1"/>
      </font>
    </ndxf>
  </rcc>
  <rcc rId="21172" sId="3" odxf="1" dxf="1">
    <nc r="AD382">
      <v>6.4</v>
    </nc>
    <odxf>
      <font>
        <sz val="10"/>
        <color auto="1"/>
      </font>
    </odxf>
    <ndxf>
      <font>
        <sz val="10"/>
        <color auto="1"/>
      </font>
    </ndxf>
  </rcc>
  <rcc rId="21173" sId="3" odxf="1" dxf="1">
    <nc r="AE382">
      <v>7.2</v>
    </nc>
    <odxf>
      <font>
        <sz val="10"/>
        <color auto="1"/>
      </font>
    </odxf>
    <ndxf>
      <font>
        <sz val="10"/>
        <color auto="1"/>
      </font>
    </ndxf>
  </rcc>
  <rcc rId="21174" sId="3" odxf="1" dxf="1">
    <nc r="AF382">
      <v>6.4</v>
    </nc>
    <odxf>
      <font>
        <sz val="10"/>
        <color auto="1"/>
      </font>
    </odxf>
    <ndxf>
      <font>
        <sz val="10"/>
        <color auto="1"/>
      </font>
    </ndxf>
  </rcc>
  <rcc rId="21175" sId="3" odxf="1" dxf="1">
    <nc r="AG382">
      <v>3.6</v>
    </nc>
    <odxf>
      <font>
        <sz val="10"/>
        <color auto="1"/>
      </font>
    </odxf>
    <ndxf>
      <font>
        <sz val="10"/>
        <color auto="1"/>
      </font>
    </ndxf>
  </rcc>
  <rcc rId="21176" sId="3" odxf="1" dxf="1">
    <nc r="AH382">
      <v>9.5</v>
    </nc>
    <odxf>
      <font>
        <sz val="10"/>
        <color auto="1"/>
      </font>
    </odxf>
    <ndxf>
      <font>
        <sz val="10"/>
        <color auto="1"/>
      </font>
    </ndxf>
  </rcc>
  <rcc rId="21177" sId="3" odxf="1" dxf="1">
    <nc r="AI382">
      <v>43.2</v>
    </nc>
    <odxf>
      <font>
        <sz val="10"/>
        <color auto="1"/>
      </font>
    </odxf>
    <ndxf>
      <font>
        <sz val="10"/>
        <color auto="1"/>
      </font>
    </ndxf>
  </rcc>
  <rcc rId="21178" sId="3" odxf="1" dxf="1">
    <nc r="AJ382">
      <v>42.4</v>
    </nc>
    <odxf>
      <font>
        <sz val="10"/>
        <color auto="1"/>
      </font>
    </odxf>
    <ndxf>
      <font>
        <sz val="10"/>
        <color auto="1"/>
      </font>
    </ndxf>
  </rcc>
  <rcc rId="21179" sId="3" odxf="1" dxf="1">
    <nc r="AK382">
      <v>42</v>
    </nc>
    <odxf>
      <font>
        <sz val="10"/>
        <color auto="1"/>
      </font>
    </odxf>
    <ndxf>
      <font>
        <sz val="10"/>
        <color auto="1"/>
      </font>
    </ndxf>
  </rcc>
  <rcc rId="21180" sId="3" odxf="1" dxf="1">
    <nc r="AL382">
      <v>35.1</v>
    </nc>
    <odxf>
      <font>
        <sz val="10"/>
        <color auto="1"/>
      </font>
    </odxf>
    <ndxf>
      <font>
        <sz val="10"/>
        <color auto="1"/>
      </font>
    </ndxf>
  </rcc>
  <rcc rId="21181" sId="3" odxf="1" dxf="1">
    <nc r="AM382">
      <v>34.700000000000003</v>
    </nc>
    <odxf>
      <font>
        <sz val="10"/>
        <color auto="1"/>
      </font>
    </odxf>
    <ndxf>
      <font>
        <sz val="10"/>
        <color auto="1"/>
      </font>
    </ndxf>
  </rcc>
  <rcc rId="21182" sId="3" odxf="1" dxf="1">
    <nc r="AN382">
      <v>22.2</v>
    </nc>
    <odxf>
      <font>
        <sz val="10"/>
        <color auto="1"/>
      </font>
    </odxf>
    <ndxf>
      <font>
        <sz val="10"/>
        <color auto="1"/>
      </font>
    </ndxf>
  </rcc>
  <rcc rId="21183" sId="3" odxf="1" dxf="1">
    <nc r="AO382">
      <v>23.1</v>
    </nc>
    <odxf>
      <font>
        <sz val="10"/>
        <color auto="1"/>
      </font>
    </odxf>
    <ndxf>
      <font>
        <sz val="10"/>
        <color auto="1"/>
      </font>
    </ndxf>
  </rcc>
  <rcc rId="21184" sId="3" odxf="1" dxf="1">
    <nc r="AP382">
      <v>18</v>
    </nc>
    <odxf>
      <font>
        <sz val="10"/>
        <color auto="1"/>
      </font>
    </odxf>
    <ndxf>
      <font>
        <sz val="10"/>
        <color auto="1"/>
      </font>
    </ndxf>
  </rcc>
  <rcc rId="21185" sId="3" odxf="1" dxf="1">
    <nc r="AQ382">
      <v>24.7</v>
    </nc>
    <odxf>
      <font>
        <sz val="10"/>
        <color auto="1"/>
      </font>
    </odxf>
    <ndxf>
      <font>
        <sz val="10"/>
        <color auto="1"/>
      </font>
    </ndxf>
  </rcc>
  <rcc rId="21186" sId="3" odxf="1" dxf="1">
    <nc r="AR382">
      <v>18.600000000000001</v>
    </nc>
    <odxf>
      <font>
        <sz val="10"/>
        <color auto="1"/>
      </font>
    </odxf>
    <ndxf>
      <font>
        <sz val="10"/>
        <color auto="1"/>
      </font>
    </ndxf>
  </rcc>
  <rcc rId="21187" sId="3" odxf="1" dxf="1">
    <nc r="AS382">
      <v>17.3</v>
    </nc>
    <odxf>
      <font>
        <sz val="10"/>
        <color auto="1"/>
      </font>
    </odxf>
    <ndxf>
      <font>
        <sz val="10"/>
        <color auto="1"/>
      </font>
    </ndxf>
  </rcc>
  <rcc rId="21188" sId="3" odxf="1" dxf="1">
    <nc r="AT382">
      <v>21.7</v>
    </nc>
    <odxf>
      <font>
        <sz val="10"/>
        <color auto="1"/>
      </font>
    </odxf>
    <ndxf>
      <font>
        <sz val="10"/>
        <color auto="1"/>
      </font>
    </ndxf>
  </rcc>
  <rcc rId="21189" sId="3" odxf="1" dxf="1">
    <nc r="AU382">
      <v>24.3</v>
    </nc>
    <odxf>
      <font>
        <sz val="10"/>
        <color auto="1"/>
      </font>
    </odxf>
    <ndxf>
      <font>
        <sz val="10"/>
        <color auto="1"/>
      </font>
    </ndxf>
  </rcc>
  <rcc rId="21190" sId="3" odxf="1" dxf="1">
    <nc r="AV382">
      <v>18.600000000000001</v>
    </nc>
    <odxf>
      <font>
        <sz val="10"/>
        <color auto="1"/>
      </font>
    </odxf>
    <ndxf>
      <font>
        <sz val="10"/>
        <color auto="1"/>
      </font>
    </ndxf>
  </rcc>
  <rcc rId="21191" sId="3" odxf="1" dxf="1">
    <nc r="AW382">
      <v>18.600000000000001</v>
    </nc>
    <odxf>
      <font>
        <sz val="10"/>
        <color auto="1"/>
      </font>
    </odxf>
    <ndxf>
      <font>
        <sz val="10"/>
        <color auto="1"/>
      </font>
    </ndxf>
  </rcc>
  <rcc rId="21192" sId="3" odxf="1" dxf="1">
    <nc r="AX382">
      <v>20.5</v>
    </nc>
    <odxf>
      <font>
        <sz val="10"/>
        <color auto="1"/>
      </font>
    </odxf>
    <ndxf>
      <font>
        <sz val="10"/>
        <color auto="1"/>
      </font>
    </ndxf>
  </rcc>
  <rcc rId="21193" sId="3" odxf="1" dxf="1">
    <nc r="AY382">
      <v>26.1</v>
    </nc>
    <odxf>
      <font>
        <sz val="10"/>
        <color auto="1"/>
      </font>
    </odxf>
    <ndxf>
      <font>
        <sz val="10"/>
        <color auto="1"/>
      </font>
    </ndxf>
  </rcc>
  <rcc rId="21194" sId="3" odxf="1" dxf="1">
    <nc r="AZ382">
      <v>21.1</v>
    </nc>
    <odxf>
      <font>
        <sz val="10"/>
        <color auto="1"/>
      </font>
    </odxf>
    <ndxf>
      <font>
        <sz val="10"/>
        <color auto="1"/>
      </font>
    </ndxf>
  </rcc>
  <rcc rId="21195" sId="3" odxf="1" dxf="1">
    <nc r="BA3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196" sId="3" odxf="1" dxf="1">
    <nc r="BB382">
      <v>16.600000000000001</v>
    </nc>
    <odxf>
      <font>
        <sz val="10"/>
        <color auto="1"/>
      </font>
    </odxf>
    <ndxf>
      <font>
        <sz val="10"/>
        <color auto="1"/>
      </font>
    </ndxf>
  </rcc>
  <rcc rId="21197" sId="3" odxf="1" dxf="1">
    <nc r="BC3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198" sId="3" odxf="1" dxf="1">
    <nc r="BD382">
      <v>14.3</v>
    </nc>
    <odxf>
      <font>
        <sz val="10"/>
        <color auto="1"/>
      </font>
    </odxf>
    <ndxf>
      <font>
        <sz val="10"/>
        <color auto="1"/>
      </font>
    </ndxf>
  </rcc>
  <rcc rId="21199" sId="3" odxf="1" dxf="1">
    <nc r="BE38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200" sId="3" odxf="1" dxf="1">
    <nc r="BF382">
      <v>17.8</v>
    </nc>
    <odxf>
      <font>
        <sz val="10"/>
        <color auto="1"/>
      </font>
    </odxf>
    <ndxf>
      <font>
        <sz val="10"/>
        <color auto="1"/>
      </font>
    </ndxf>
  </rcc>
  <rcc rId="21201" sId="3" odxf="1" dxf="1">
    <nc r="BG382">
      <v>43.4</v>
    </nc>
    <odxf>
      <font>
        <sz val="10"/>
        <color auto="1"/>
      </font>
    </odxf>
    <ndxf>
      <font>
        <sz val="10"/>
        <color auto="1"/>
      </font>
    </ndxf>
  </rcc>
  <rcc rId="21202" sId="3" odxf="1" dxf="1">
    <nc r="BH382">
      <v>1.9</v>
    </nc>
    <odxf>
      <font>
        <sz val="10"/>
        <color auto="1"/>
      </font>
    </odxf>
    <ndxf>
      <font>
        <sz val="10"/>
        <color auto="1"/>
      </font>
    </ndxf>
  </rcc>
  <rfmt sheetId="3" sqref="A382:XFD382" start="0" length="0">
    <dxf>
      <alignment vertical="center" wrapText="1"/>
    </dxf>
  </rfmt>
  <rfmt sheetId="3" sqref="A383" start="0" length="0">
    <dxf>
      <font>
        <sz val="10"/>
        <color auto="1"/>
      </font>
    </dxf>
  </rfmt>
  <rcc rId="21203" sId="3" odxf="1" dxf="1">
    <oc r="B383" t="inlineStr">
      <is>
        <t>Bến Tre</t>
      </is>
    </oc>
    <nc r="B383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83" start="0" length="0">
    <dxf>
      <font>
        <sz val="10"/>
        <color auto="1"/>
      </font>
    </dxf>
  </rfmt>
  <rfmt sheetId="3" sqref="D383" start="0" length="0">
    <dxf>
      <font>
        <sz val="10"/>
        <color auto="1"/>
      </font>
    </dxf>
  </rfmt>
  <rcc rId="21204" sId="3" odxf="1" dxf="1">
    <oc r="E383" t="inlineStr">
      <is>
        <t>NMĐG V1-3 BẾN TRE</t>
      </is>
    </oc>
    <nc r="E383" t="inlineStr">
      <is>
        <t>NMĐG V1-2 TRÀ VINH</t>
      </is>
    </nc>
    <odxf>
      <font>
        <sz val="10"/>
        <color auto="1"/>
      </font>
    </odxf>
    <ndxf>
      <font>
        <sz val="10"/>
        <color auto="1"/>
      </font>
    </ndxf>
  </rcc>
  <rcc rId="21205" sId="3" odxf="1" dxf="1">
    <oc r="F383" t="inlineStr">
      <is>
        <t>PPN</t>
      </is>
    </oc>
    <nc r="F383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21206" sId="3" odxf="1" dxf="1">
    <nc r="G38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207" sId="3" odxf="1" dxf="1">
    <nc r="H383">
      <v>427.6</v>
    </nc>
    <odxf>
      <font>
        <sz val="10"/>
        <color auto="1"/>
      </font>
    </odxf>
    <ndxf>
      <font>
        <sz val="10"/>
        <color auto="1"/>
      </font>
    </ndxf>
  </rcc>
  <rfmt sheetId="3" sqref="I383" start="0" length="0">
    <dxf>
      <font>
        <sz val="10"/>
        <color auto="1"/>
      </font>
    </dxf>
  </rfmt>
  <rcc rId="21208" sId="3" odxf="1" dxf="1">
    <nc r="J383">
      <v>0.4</v>
    </nc>
    <odxf>
      <font>
        <sz val="10"/>
        <color auto="1"/>
      </font>
    </odxf>
    <ndxf>
      <font>
        <sz val="10"/>
        <color auto="1"/>
      </font>
    </ndxf>
  </rcc>
  <rcc rId="21209" sId="3" odxf="1" dxf="1">
    <nc r="K383">
      <v>1.1000000000000001</v>
    </nc>
    <odxf>
      <font>
        <sz val="10"/>
        <color auto="1"/>
      </font>
    </odxf>
    <ndxf>
      <font>
        <sz val="10"/>
        <color auto="1"/>
      </font>
    </ndxf>
  </rcc>
  <rcc rId="21210" sId="3" odxf="1" dxf="1">
    <nc r="L383">
      <v>0.2</v>
    </nc>
    <odxf>
      <font>
        <sz val="10"/>
        <color auto="1"/>
      </font>
    </odxf>
    <ndxf>
      <font>
        <sz val="10"/>
        <color auto="1"/>
      </font>
    </ndxf>
  </rcc>
  <rcc rId="21211" sId="3" odxf="1" dxf="1">
    <nc r="M383">
      <v>1.2</v>
    </nc>
    <odxf>
      <font>
        <sz val="10"/>
        <color auto="1"/>
      </font>
    </odxf>
    <ndxf>
      <font>
        <sz val="10"/>
        <color auto="1"/>
      </font>
    </ndxf>
  </rcc>
  <rcc rId="21212" sId="3" odxf="1" dxf="1">
    <nc r="N383">
      <v>0.3</v>
    </nc>
    <odxf>
      <font>
        <sz val="10"/>
        <color auto="1"/>
      </font>
    </odxf>
    <ndxf>
      <font>
        <sz val="10"/>
        <color auto="1"/>
      </font>
    </ndxf>
  </rcc>
  <rcc rId="21213" sId="3" odxf="1" dxf="1">
    <nc r="O383">
      <v>1.1000000000000001</v>
    </nc>
    <odxf>
      <font>
        <sz val="10"/>
        <color auto="1"/>
      </font>
    </odxf>
    <ndxf>
      <font>
        <sz val="10"/>
        <color auto="1"/>
      </font>
    </ndxf>
  </rcc>
  <rcc rId="21214" sId="3" odxf="1" dxf="1">
    <nc r="P383">
      <v>0.9</v>
    </nc>
    <odxf>
      <font>
        <sz val="10"/>
        <color auto="1"/>
      </font>
    </odxf>
    <ndxf>
      <font>
        <sz val="10"/>
        <color auto="1"/>
      </font>
    </ndxf>
  </rcc>
  <rcc rId="21215" sId="3" odxf="1" dxf="1">
    <nc r="Q383">
      <v>0.7</v>
    </nc>
    <odxf>
      <font>
        <sz val="10"/>
        <color auto="1"/>
      </font>
    </odxf>
    <ndxf>
      <font>
        <sz val="10"/>
        <color auto="1"/>
      </font>
    </ndxf>
  </rcc>
  <rcc rId="21216" sId="3" odxf="1" dxf="1">
    <nc r="R383">
      <v>0.1</v>
    </nc>
    <odxf>
      <font>
        <sz val="10"/>
        <color auto="1"/>
      </font>
    </odxf>
    <ndxf>
      <font>
        <sz val="10"/>
        <color auto="1"/>
      </font>
    </ndxf>
  </rcc>
  <rcc rId="21217" sId="3" odxf="1" dxf="1">
    <nc r="S383">
      <v>-1</v>
    </nc>
    <odxf>
      <font>
        <sz val="10"/>
        <color auto="1"/>
      </font>
    </odxf>
    <ndxf>
      <font>
        <sz val="10"/>
        <color auto="1"/>
      </font>
    </ndxf>
  </rcc>
  <rcc rId="21218" sId="3" odxf="1" dxf="1">
    <nc r="T383">
      <v>-1.9</v>
    </nc>
    <odxf>
      <font>
        <sz val="10"/>
        <color auto="1"/>
      </font>
    </odxf>
    <ndxf>
      <font>
        <sz val="10"/>
        <color auto="1"/>
      </font>
    </ndxf>
  </rcc>
  <rcc rId="21219" sId="3" odxf="1" dxf="1">
    <nc r="U383">
      <v>-2.7</v>
    </nc>
    <odxf>
      <font>
        <sz val="10"/>
        <color auto="1"/>
      </font>
    </odxf>
    <ndxf>
      <font>
        <sz val="10"/>
        <color auto="1"/>
      </font>
    </ndxf>
  </rcc>
  <rcc rId="21220" sId="3" odxf="1" dxf="1">
    <nc r="V383">
      <v>-3.7</v>
    </nc>
    <odxf>
      <font>
        <sz val="10"/>
        <color auto="1"/>
      </font>
    </odxf>
    <ndxf>
      <font>
        <sz val="10"/>
        <color auto="1"/>
      </font>
    </ndxf>
  </rcc>
  <rcc rId="21221" sId="3" odxf="1" dxf="1">
    <nc r="W383">
      <v>-4.5</v>
    </nc>
    <odxf>
      <font>
        <sz val="10"/>
        <color auto="1"/>
      </font>
    </odxf>
    <ndxf>
      <font>
        <sz val="10"/>
        <color auto="1"/>
      </font>
    </ndxf>
  </rcc>
  <rcc rId="21222" sId="3" odxf="1" dxf="1">
    <nc r="X383">
      <v>-5.8</v>
    </nc>
    <odxf>
      <font>
        <sz val="10"/>
        <color auto="1"/>
      </font>
    </odxf>
    <ndxf>
      <font>
        <sz val="10"/>
        <color auto="1"/>
      </font>
    </ndxf>
  </rcc>
  <rcc rId="21223" sId="3" odxf="1" dxf="1">
    <nc r="Y383">
      <v>-6.4</v>
    </nc>
    <odxf>
      <font>
        <sz val="10"/>
        <color auto="1"/>
      </font>
    </odxf>
    <ndxf>
      <font>
        <sz val="10"/>
        <color auto="1"/>
      </font>
    </ndxf>
  </rcc>
  <rcc rId="21224" sId="3" odxf="1" dxf="1">
    <nc r="Z383">
      <v>-5.7</v>
    </nc>
    <odxf>
      <font>
        <sz val="10"/>
        <color auto="1"/>
      </font>
    </odxf>
    <ndxf>
      <font>
        <sz val="10"/>
        <color auto="1"/>
      </font>
    </ndxf>
  </rcc>
  <rcc rId="21225" sId="3" odxf="1" dxf="1">
    <nc r="AA383">
      <v>-5.4</v>
    </nc>
    <odxf>
      <font>
        <sz val="10"/>
        <color auto="1"/>
      </font>
    </odxf>
    <ndxf>
      <font>
        <sz val="10"/>
        <color auto="1"/>
      </font>
    </ndxf>
  </rcc>
  <rcc rId="21226" sId="3" odxf="1" dxf="1">
    <nc r="AB383">
      <v>-3.3</v>
    </nc>
    <odxf>
      <font>
        <sz val="10"/>
        <color auto="1"/>
      </font>
    </odxf>
    <ndxf>
      <font>
        <sz val="10"/>
        <color auto="1"/>
      </font>
    </ndxf>
  </rcc>
  <rcc rId="21227" sId="3" odxf="1" dxf="1">
    <nc r="AC383">
      <v>-3.1</v>
    </nc>
    <odxf>
      <font>
        <sz val="10"/>
        <color auto="1"/>
      </font>
    </odxf>
    <ndxf>
      <font>
        <sz val="10"/>
        <color auto="1"/>
      </font>
    </ndxf>
  </rcc>
  <rcc rId="21228" sId="3" odxf="1" dxf="1">
    <nc r="AD383">
      <v>-2.4</v>
    </nc>
    <odxf>
      <font>
        <sz val="10"/>
        <color auto="1"/>
      </font>
    </odxf>
    <ndxf>
      <font>
        <sz val="10"/>
        <color auto="1"/>
      </font>
    </ndxf>
  </rcc>
  <rcc rId="21229" sId="3" odxf="1" dxf="1">
    <nc r="AE383">
      <v>-1.2</v>
    </nc>
    <odxf>
      <font>
        <sz val="10"/>
        <color auto="1"/>
      </font>
    </odxf>
    <ndxf>
      <font>
        <sz val="10"/>
        <color auto="1"/>
      </font>
    </ndxf>
  </rcc>
  <rcc rId="21230" sId="3" odxf="1" dxf="1">
    <nc r="AF383">
      <v>-1.3</v>
    </nc>
    <odxf>
      <font>
        <sz val="10"/>
        <color auto="1"/>
      </font>
    </odxf>
    <ndxf>
      <font>
        <sz val="10"/>
        <color auto="1"/>
      </font>
    </ndxf>
  </rcc>
  <rcc rId="21231" sId="3" odxf="1" dxf="1">
    <nc r="AG383">
      <v>-1.8</v>
    </nc>
    <odxf>
      <font>
        <sz val="10"/>
        <color auto="1"/>
      </font>
    </odxf>
    <ndxf>
      <font>
        <sz val="10"/>
        <color auto="1"/>
      </font>
    </ndxf>
  </rcc>
  <rcc rId="21232" sId="3" odxf="1" dxf="1">
    <nc r="AH383">
      <v>-1.3</v>
    </nc>
    <odxf>
      <font>
        <sz val="10"/>
        <color auto="1"/>
      </font>
    </odxf>
    <ndxf>
      <font>
        <sz val="10"/>
        <color auto="1"/>
      </font>
    </ndxf>
  </rcc>
  <rcc rId="21233" sId="3" odxf="1" dxf="1">
    <nc r="AI383">
      <v>0.9</v>
    </nc>
    <odxf>
      <font>
        <sz val="10"/>
        <color auto="1"/>
      </font>
    </odxf>
    <ndxf>
      <font>
        <sz val="10"/>
        <color auto="1"/>
      </font>
    </ndxf>
  </rcc>
  <rcc rId="21234" sId="3" odxf="1" dxf="1">
    <nc r="AJ383">
      <v>0.5</v>
    </nc>
    <odxf>
      <font>
        <sz val="10"/>
        <color auto="1"/>
      </font>
    </odxf>
    <ndxf>
      <font>
        <sz val="10"/>
        <color auto="1"/>
      </font>
    </ndxf>
  </rcc>
  <rcc rId="21235" sId="3" odxf="1" dxf="1">
    <nc r="AK383">
      <v>-0.2</v>
    </nc>
    <odxf>
      <font>
        <sz val="10"/>
        <color auto="1"/>
      </font>
    </odxf>
    <ndxf>
      <font>
        <sz val="10"/>
        <color auto="1"/>
      </font>
    </ndxf>
  </rcc>
  <rcc rId="21236" sId="3" odxf="1" dxf="1">
    <nc r="AL383">
      <v>0</v>
    </nc>
    <odxf>
      <font>
        <sz val="10"/>
        <color auto="1"/>
      </font>
    </odxf>
    <ndxf>
      <font>
        <sz val="10"/>
        <color auto="1"/>
      </font>
    </ndxf>
  </rcc>
  <rcc rId="21237" sId="3" odxf="1" dxf="1">
    <nc r="AM383">
      <v>-0.2</v>
    </nc>
    <odxf>
      <font>
        <sz val="10"/>
        <color auto="1"/>
      </font>
    </odxf>
    <ndxf>
      <font>
        <sz val="10"/>
        <color auto="1"/>
      </font>
    </ndxf>
  </rcc>
  <rcc rId="21238" sId="3" odxf="1" dxf="1">
    <nc r="AN383">
      <v>-1.8</v>
    </nc>
    <odxf>
      <font>
        <sz val="10"/>
        <color auto="1"/>
      </font>
    </odxf>
    <ndxf>
      <font>
        <sz val="10"/>
        <color auto="1"/>
      </font>
    </ndxf>
  </rcc>
  <rcc rId="21239" sId="3" odxf="1" dxf="1">
    <nc r="AO383">
      <v>-1.2</v>
    </nc>
    <odxf>
      <font>
        <sz val="10"/>
        <color auto="1"/>
      </font>
    </odxf>
    <ndxf>
      <font>
        <sz val="10"/>
        <color auto="1"/>
      </font>
    </ndxf>
  </rcc>
  <rcc rId="21240" sId="3" odxf="1" dxf="1">
    <nc r="AP383">
      <v>-1.1000000000000001</v>
    </nc>
    <odxf>
      <font>
        <sz val="10"/>
        <color auto="1"/>
      </font>
    </odxf>
    <ndxf>
      <font>
        <sz val="10"/>
        <color auto="1"/>
      </font>
    </ndxf>
  </rcc>
  <rcc rId="21241" sId="3" odxf="1" dxf="1">
    <nc r="AQ383">
      <v>0.9</v>
    </nc>
    <odxf>
      <font>
        <sz val="10"/>
        <color auto="1"/>
      </font>
    </odxf>
    <ndxf>
      <font>
        <sz val="10"/>
        <color auto="1"/>
      </font>
    </ndxf>
  </rcc>
  <rcc rId="21242" sId="3" odxf="1" dxf="1">
    <nc r="AR383">
      <v>-0.8</v>
    </nc>
    <odxf>
      <font>
        <sz val="10"/>
        <color auto="1"/>
      </font>
    </odxf>
    <ndxf>
      <font>
        <sz val="10"/>
        <color auto="1"/>
      </font>
    </ndxf>
  </rcc>
  <rcc rId="21243" sId="3" odxf="1" dxf="1">
    <nc r="AS383">
      <v>-1.8</v>
    </nc>
    <odxf>
      <font>
        <sz val="10"/>
        <color auto="1"/>
      </font>
    </odxf>
    <ndxf>
      <font>
        <sz val="10"/>
        <color auto="1"/>
      </font>
    </ndxf>
  </rcc>
  <rcc rId="21244" sId="3" odxf="1" dxf="1">
    <nc r="AT383">
      <v>-1.7</v>
    </nc>
    <odxf>
      <font>
        <sz val="10"/>
        <color auto="1"/>
      </font>
    </odxf>
    <ndxf>
      <font>
        <sz val="10"/>
        <color auto="1"/>
      </font>
    </ndxf>
  </rcc>
  <rcc rId="21245" sId="3" odxf="1" dxf="1">
    <nc r="AU383">
      <v>-0.5</v>
    </nc>
    <odxf>
      <font>
        <sz val="10"/>
        <color auto="1"/>
      </font>
    </odxf>
    <ndxf>
      <font>
        <sz val="10"/>
        <color auto="1"/>
      </font>
    </ndxf>
  </rcc>
  <rcc rId="21246" sId="3" odxf="1" dxf="1">
    <nc r="AV383">
      <v>-0.9</v>
    </nc>
    <odxf>
      <font>
        <sz val="10"/>
        <color auto="1"/>
      </font>
    </odxf>
    <ndxf>
      <font>
        <sz val="10"/>
        <color auto="1"/>
      </font>
    </ndxf>
  </rcc>
  <rcc rId="21247" sId="3" odxf="1" dxf="1">
    <nc r="AW383">
      <v>-0.9</v>
    </nc>
    <odxf>
      <font>
        <sz val="10"/>
        <color auto="1"/>
      </font>
    </odxf>
    <ndxf>
      <font>
        <sz val="10"/>
        <color auto="1"/>
      </font>
    </ndxf>
  </rcc>
  <rcc rId="21248" sId="3" odxf="1" dxf="1">
    <nc r="AX383">
      <v>-1.5</v>
    </nc>
    <odxf>
      <font>
        <sz val="10"/>
        <color auto="1"/>
      </font>
    </odxf>
    <ndxf>
      <font>
        <sz val="10"/>
        <color auto="1"/>
      </font>
    </ndxf>
  </rcc>
  <rcc rId="21249" sId="3" odxf="1" dxf="1">
    <nc r="AY383">
      <v>0.3</v>
    </nc>
    <odxf>
      <font>
        <sz val="10"/>
        <color auto="1"/>
      </font>
    </odxf>
    <ndxf>
      <font>
        <sz val="10"/>
        <color auto="1"/>
      </font>
    </ndxf>
  </rcc>
  <rcc rId="21250" sId="3" odxf="1" dxf="1">
    <nc r="AZ383">
      <v>0.7</v>
    </nc>
    <odxf>
      <font>
        <sz val="10"/>
        <color auto="1"/>
      </font>
    </odxf>
    <ndxf>
      <font>
        <sz val="10"/>
        <color auto="1"/>
      </font>
    </ndxf>
  </rcc>
  <rcc rId="21251" sId="3" odxf="1" dxf="1">
    <nc r="BA3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252" sId="3" odxf="1" dxf="1">
    <nc r="BB383">
      <v>0.3</v>
    </nc>
    <odxf>
      <font>
        <sz val="10"/>
        <color auto="1"/>
      </font>
    </odxf>
    <ndxf>
      <font>
        <sz val="10"/>
        <color auto="1"/>
      </font>
    </ndxf>
  </rcc>
  <rcc rId="21253" sId="3" odxf="1" dxf="1">
    <nc r="BC3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254" sId="3" odxf="1" dxf="1">
    <nc r="BD383">
      <v>-0.4</v>
    </nc>
    <odxf>
      <font>
        <sz val="10"/>
        <color auto="1"/>
      </font>
    </odxf>
    <ndxf>
      <font>
        <sz val="10"/>
        <color auto="1"/>
      </font>
    </ndxf>
  </rcc>
  <rcc rId="21255" sId="3" odxf="1" dxf="1">
    <nc r="BE38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256" sId="3" odxf="1" dxf="1">
    <nc r="BF383">
      <v>17.8</v>
    </nc>
    <odxf>
      <font>
        <sz val="10"/>
        <color auto="1"/>
      </font>
    </odxf>
    <ndxf>
      <font>
        <sz val="10"/>
        <color auto="1"/>
      </font>
    </ndxf>
  </rcc>
  <rcc rId="21257" sId="3" odxf="1" dxf="1">
    <nc r="BG383">
      <v>43.4</v>
    </nc>
    <odxf>
      <font>
        <sz val="10"/>
        <color auto="1"/>
      </font>
    </odxf>
    <ndxf>
      <font>
        <sz val="10"/>
        <color auto="1"/>
      </font>
    </ndxf>
  </rcc>
  <rcc rId="21258" sId="3" odxf="1" dxf="1">
    <nc r="BH383">
      <v>1.9</v>
    </nc>
    <odxf>
      <font>
        <sz val="10"/>
        <color auto="1"/>
      </font>
    </odxf>
    <ndxf>
      <font>
        <sz val="10"/>
        <color auto="1"/>
      </font>
    </ndxf>
  </rcc>
  <rfmt sheetId="3" sqref="A383:XFD383" start="0" length="0">
    <dxf>
      <alignment vertical="center" wrapText="1"/>
    </dxf>
  </rfmt>
  <rfmt sheetId="3" sqref="A384" start="0" length="0">
    <dxf>
      <font>
        <sz val="10"/>
        <color auto="1"/>
      </font>
    </dxf>
  </rfmt>
  <rcc rId="21259" sId="3" odxf="1" dxf="1">
    <oc r="B384" t="inlineStr">
      <is>
        <t>Trà Vinh</t>
      </is>
    </oc>
    <nc r="B384" t="inlineStr">
      <is>
        <t>Bến Tre</t>
      </is>
    </nc>
    <odxf>
      <font>
        <sz val="10"/>
        <color auto="1"/>
      </font>
    </odxf>
    <ndxf>
      <font>
        <sz val="10"/>
        <color auto="1"/>
      </font>
    </ndxf>
  </rcc>
  <rfmt sheetId="3" sqref="C384" start="0" length="0">
    <dxf>
      <font>
        <sz val="10"/>
        <color auto="1"/>
      </font>
    </dxf>
  </rfmt>
  <rfmt sheetId="3" sqref="D384" start="0" length="0">
    <dxf>
      <font>
        <sz val="10"/>
        <color auto="1"/>
      </font>
    </dxf>
  </rfmt>
  <rcc rId="21260" sId="3" odxf="1" dxf="1">
    <oc r="E384" t="inlineStr">
      <is>
        <t>NMĐG V1-3 TRÀ VINH</t>
      </is>
    </oc>
    <nc r="E384" t="inlineStr">
      <is>
        <t>NMĐG V1-3 BẾN TRE</t>
      </is>
    </nc>
    <odxf>
      <font>
        <sz val="10"/>
        <color auto="1"/>
      </font>
    </odxf>
    <ndxf>
      <font>
        <sz val="10"/>
        <color auto="1"/>
      </font>
    </ndxf>
  </rcc>
  <rcc rId="21261" sId="3" odxf="1" dxf="1">
    <oc r="F384" t="inlineStr">
      <is>
        <t>PP</t>
      </is>
    </oc>
    <nc r="F384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21262" sId="3" odxf="1" dxf="1">
    <nc r="G38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263" sId="3" odxf="1" dxf="1">
    <nc r="H384">
      <v>217.8</v>
    </nc>
    <odxf>
      <font>
        <sz val="10"/>
        <color auto="1"/>
      </font>
    </odxf>
    <ndxf>
      <font>
        <sz val="10"/>
        <color auto="1"/>
      </font>
    </ndxf>
  </rcc>
  <rfmt sheetId="3" sqref="I384" start="0" length="0">
    <dxf>
      <font>
        <sz val="10"/>
        <color auto="1"/>
      </font>
    </dxf>
  </rfmt>
  <rcc rId="21264" sId="3" odxf="1" dxf="1">
    <nc r="J384">
      <v>15</v>
    </nc>
    <odxf>
      <font>
        <sz val="10"/>
        <color auto="1"/>
      </font>
    </odxf>
    <ndxf>
      <font>
        <sz val="10"/>
        <color auto="1"/>
      </font>
    </ndxf>
  </rcc>
  <rcc rId="21265" sId="3" odxf="1" dxf="1">
    <nc r="K384">
      <v>17.8</v>
    </nc>
    <odxf>
      <font>
        <sz val="10"/>
        <color auto="1"/>
      </font>
    </odxf>
    <ndxf>
      <font>
        <sz val="10"/>
        <color auto="1"/>
      </font>
    </ndxf>
  </rcc>
  <rcc rId="21266" sId="3" odxf="1" dxf="1">
    <nc r="L384">
      <v>19</v>
    </nc>
    <odxf>
      <font>
        <sz val="10"/>
        <color auto="1"/>
      </font>
    </odxf>
    <ndxf>
      <font>
        <sz val="10"/>
        <color auto="1"/>
      </font>
    </ndxf>
  </rcc>
  <rcc rId="21267" sId="3" odxf="1" dxf="1">
    <nc r="M384">
      <v>13</v>
    </nc>
    <odxf>
      <font>
        <sz val="10"/>
        <color auto="1"/>
      </font>
    </odxf>
    <ndxf>
      <font>
        <sz val="10"/>
        <color auto="1"/>
      </font>
    </ndxf>
  </rcc>
  <rcc rId="21268" sId="3" odxf="1" dxf="1">
    <nc r="N384">
      <v>10.199999999999999</v>
    </nc>
    <odxf>
      <font>
        <sz val="10"/>
        <color auto="1"/>
      </font>
    </odxf>
    <ndxf>
      <font>
        <sz val="10"/>
        <color auto="1"/>
      </font>
    </ndxf>
  </rcc>
  <rcc rId="21269" sId="3" odxf="1" dxf="1">
    <nc r="O384">
      <v>10.8</v>
    </nc>
    <odxf>
      <font>
        <sz val="10"/>
        <color auto="1"/>
      </font>
    </odxf>
    <ndxf>
      <font>
        <sz val="10"/>
        <color auto="1"/>
      </font>
    </ndxf>
  </rcc>
  <rcc rId="21270" sId="3" odxf="1" dxf="1">
    <nc r="P384">
      <v>8.1999999999999993</v>
    </nc>
    <odxf>
      <font>
        <sz val="10"/>
        <color auto="1"/>
      </font>
    </odxf>
    <ndxf>
      <font>
        <sz val="10"/>
        <color auto="1"/>
      </font>
    </ndxf>
  </rcc>
  <rcc rId="21271" sId="3" odxf="1" dxf="1">
    <nc r="Q384">
      <v>11.1</v>
    </nc>
    <odxf>
      <font>
        <sz val="10"/>
        <color auto="1"/>
      </font>
    </odxf>
    <ndxf>
      <font>
        <sz val="10"/>
        <color auto="1"/>
      </font>
    </ndxf>
  </rcc>
  <rcc rId="21272" sId="3" odxf="1" dxf="1">
    <nc r="R384">
      <v>7.9</v>
    </nc>
    <odxf>
      <font>
        <sz val="10"/>
        <color auto="1"/>
      </font>
    </odxf>
    <ndxf>
      <font>
        <sz val="10"/>
        <color auto="1"/>
      </font>
    </ndxf>
  </rcc>
  <rcc rId="21273" sId="3" odxf="1" dxf="1">
    <nc r="S384">
      <v>8.1999999999999993</v>
    </nc>
    <odxf>
      <font>
        <sz val="10"/>
        <color auto="1"/>
      </font>
    </odxf>
    <ndxf>
      <font>
        <sz val="10"/>
        <color auto="1"/>
      </font>
    </ndxf>
  </rcc>
  <rcc rId="21274" sId="3" odxf="1" dxf="1">
    <nc r="T384">
      <v>6.2</v>
    </nc>
    <odxf>
      <font>
        <sz val="10"/>
        <color auto="1"/>
      </font>
    </odxf>
    <ndxf>
      <font>
        <sz val="10"/>
        <color auto="1"/>
      </font>
    </ndxf>
  </rcc>
  <rcc rId="21275" sId="3" odxf="1" dxf="1">
    <nc r="U384">
      <v>3.7</v>
    </nc>
    <odxf>
      <font>
        <sz val="10"/>
        <color auto="1"/>
      </font>
    </odxf>
    <ndxf>
      <font>
        <sz val="10"/>
        <color auto="1"/>
      </font>
    </ndxf>
  </rcc>
  <rcc rId="21276" sId="3" odxf="1" dxf="1">
    <nc r="V384">
      <v>4.0999999999999996</v>
    </nc>
    <odxf>
      <font>
        <sz val="10"/>
        <color auto="1"/>
      </font>
    </odxf>
    <ndxf>
      <font>
        <sz val="10"/>
        <color auto="1"/>
      </font>
    </ndxf>
  </rcc>
  <rcc rId="21277" sId="3" odxf="1" dxf="1">
    <nc r="W384">
      <v>3.7</v>
    </nc>
    <odxf>
      <font>
        <sz val="10"/>
        <color auto="1"/>
      </font>
    </odxf>
    <ndxf>
      <font>
        <sz val="10"/>
        <color auto="1"/>
      </font>
    </ndxf>
  </rcc>
  <rcc rId="21278" sId="3" odxf="1" dxf="1">
    <nc r="X384">
      <v>2.4</v>
    </nc>
    <odxf>
      <font>
        <sz val="10"/>
        <color auto="1"/>
      </font>
    </odxf>
    <ndxf>
      <font>
        <sz val="10"/>
        <color auto="1"/>
      </font>
    </ndxf>
  </rcc>
  <rcc rId="21279" sId="3" odxf="1" dxf="1">
    <nc r="Y384">
      <v>1.9</v>
    </nc>
    <odxf>
      <font>
        <sz val="10"/>
        <color auto="1"/>
      </font>
    </odxf>
    <ndxf>
      <font>
        <sz val="10"/>
        <color auto="1"/>
      </font>
    </ndxf>
  </rcc>
  <rcc rId="21280" sId="3" odxf="1" dxf="1">
    <nc r="Z384">
      <v>24.8</v>
    </nc>
    <odxf>
      <font>
        <sz val="10"/>
        <color auto="1"/>
      </font>
    </odxf>
    <ndxf>
      <font>
        <sz val="10"/>
        <color auto="1"/>
      </font>
    </ndxf>
  </rcc>
  <rcc rId="21281" sId="3" odxf="1" dxf="1">
    <nc r="AA384">
      <v>3.8</v>
    </nc>
    <odxf>
      <font>
        <sz val="10"/>
        <color auto="1"/>
      </font>
    </odxf>
    <ndxf>
      <font>
        <sz val="10"/>
        <color auto="1"/>
      </font>
    </ndxf>
  </rcc>
  <rcc rId="21282" sId="3" odxf="1" dxf="1">
    <nc r="AB384">
      <v>2.8</v>
    </nc>
    <odxf>
      <font>
        <sz val="10"/>
        <color auto="1"/>
      </font>
    </odxf>
    <ndxf>
      <font>
        <sz val="10"/>
        <color auto="1"/>
      </font>
    </ndxf>
  </rcc>
  <rcc rId="21283" sId="3" odxf="1" dxf="1">
    <nc r="AC384">
      <v>2.8</v>
    </nc>
    <odxf>
      <font>
        <sz val="10"/>
        <color auto="1"/>
      </font>
    </odxf>
    <ndxf>
      <font>
        <sz val="10"/>
        <color auto="1"/>
      </font>
    </ndxf>
  </rcc>
  <rcc rId="21284" sId="3" odxf="1" dxf="1">
    <nc r="AD384">
      <v>0.7</v>
    </nc>
    <odxf>
      <font>
        <sz val="10"/>
        <color auto="1"/>
      </font>
    </odxf>
    <ndxf>
      <font>
        <sz val="10"/>
        <color auto="1"/>
      </font>
    </ndxf>
  </rcc>
  <rcc rId="21285" sId="3" odxf="1" dxf="1">
    <nc r="AE384">
      <v>0.3</v>
    </nc>
    <odxf>
      <font>
        <sz val="10"/>
        <color auto="1"/>
      </font>
    </odxf>
    <ndxf>
      <font>
        <sz val="10"/>
        <color auto="1"/>
      </font>
    </ndxf>
  </rcc>
  <rcc rId="21286" sId="3" odxf="1" dxf="1">
    <nc r="AF384">
      <v>0</v>
    </nc>
    <odxf>
      <font>
        <sz val="10"/>
        <color auto="1"/>
      </font>
    </odxf>
    <ndxf>
      <font>
        <sz val="10"/>
        <color auto="1"/>
      </font>
    </ndxf>
  </rcc>
  <rcc rId="21287" sId="3" odxf="1" dxf="1">
    <nc r="AG384">
      <v>0.9</v>
    </nc>
    <odxf>
      <font>
        <sz val="10"/>
        <color auto="1"/>
      </font>
    </odxf>
    <ndxf>
      <font>
        <sz val="10"/>
        <color auto="1"/>
      </font>
    </ndxf>
  </rcc>
  <rcc rId="21288" sId="3" odxf="1" dxf="1">
    <nc r="AH384">
      <v>0.1</v>
    </nc>
    <odxf>
      <font>
        <sz val="10"/>
        <color auto="1"/>
      </font>
    </odxf>
    <ndxf>
      <font>
        <sz val="10"/>
        <color auto="1"/>
      </font>
    </ndxf>
  </rcc>
  <rcc rId="21289" sId="3" odxf="1" dxf="1">
    <nc r="AI384">
      <v>11.2</v>
    </nc>
    <odxf>
      <font>
        <sz val="10"/>
        <color auto="1"/>
      </font>
    </odxf>
    <ndxf>
      <font>
        <sz val="10"/>
        <color auto="1"/>
      </font>
    </ndxf>
  </rcc>
  <rcc rId="21290" sId="3" odxf="1" dxf="1">
    <nc r="AJ384">
      <v>24.3</v>
    </nc>
    <odxf>
      <font>
        <sz val="10"/>
        <color auto="1"/>
      </font>
    </odxf>
    <ndxf>
      <font>
        <sz val="10"/>
        <color auto="1"/>
      </font>
    </ndxf>
  </rcc>
  <rcc rId="21291" sId="3" odxf="1" dxf="1">
    <nc r="AK384">
      <v>24.3</v>
    </nc>
    <odxf>
      <font>
        <sz val="10"/>
        <color auto="1"/>
      </font>
    </odxf>
    <ndxf>
      <font>
        <sz val="10"/>
        <color auto="1"/>
      </font>
    </ndxf>
  </rcc>
  <rcc rId="21292" sId="3" odxf="1" dxf="1">
    <nc r="AL384">
      <v>23.6</v>
    </nc>
    <odxf>
      <font>
        <sz val="10"/>
        <color auto="1"/>
      </font>
    </odxf>
    <ndxf>
      <font>
        <sz val="10"/>
        <color auto="1"/>
      </font>
    </ndxf>
  </rcc>
  <rcc rId="21293" sId="3" odxf="1" dxf="1">
    <nc r="AM384">
      <v>22.5</v>
    </nc>
    <odxf>
      <font>
        <sz val="10"/>
        <color auto="1"/>
      </font>
    </odxf>
    <ndxf>
      <font>
        <sz val="10"/>
        <color auto="1"/>
      </font>
    </ndxf>
  </rcc>
  <rcc rId="21294" sId="3" odxf="1" dxf="1">
    <nc r="AN384">
      <v>17.899999999999999</v>
    </nc>
    <odxf>
      <font>
        <sz val="10"/>
        <color auto="1"/>
      </font>
    </odxf>
    <ndxf>
      <font>
        <sz val="10"/>
        <color auto="1"/>
      </font>
    </ndxf>
  </rcc>
  <rcc rId="21295" sId="3" odxf="1" dxf="1">
    <nc r="AO384">
      <v>13</v>
    </nc>
    <odxf>
      <font>
        <sz val="10"/>
        <color auto="1"/>
      </font>
    </odxf>
    <ndxf>
      <font>
        <sz val="10"/>
        <color auto="1"/>
      </font>
    </ndxf>
  </rcc>
  <rcc rId="21296" sId="3" odxf="1" dxf="1">
    <nc r="AP384">
      <v>8.8000000000000007</v>
    </nc>
    <odxf>
      <font>
        <sz val="10"/>
        <color auto="1"/>
      </font>
    </odxf>
    <ndxf>
      <font>
        <sz val="10"/>
        <color auto="1"/>
      </font>
    </ndxf>
  </rcc>
  <rcc rId="21297" sId="3" odxf="1" dxf="1">
    <nc r="AQ384">
      <v>5.9</v>
    </nc>
    <odxf>
      <font>
        <sz val="10"/>
        <color auto="1"/>
      </font>
    </odxf>
    <ndxf>
      <font>
        <sz val="10"/>
        <color auto="1"/>
      </font>
    </ndxf>
  </rcc>
  <rcc rId="21298" sId="3" odxf="1" dxf="1">
    <nc r="AR384">
      <v>6</v>
    </nc>
    <odxf>
      <font>
        <sz val="10"/>
        <color auto="1"/>
      </font>
    </odxf>
    <ndxf>
      <font>
        <sz val="10"/>
        <color auto="1"/>
      </font>
    </ndxf>
  </rcc>
  <rcc rId="21299" sId="3" odxf="1" dxf="1">
    <nc r="AS384">
      <v>5.7</v>
    </nc>
    <odxf>
      <font>
        <sz val="10"/>
        <color auto="1"/>
      </font>
    </odxf>
    <ndxf>
      <font>
        <sz val="10"/>
        <color auto="1"/>
      </font>
    </ndxf>
  </rcc>
  <rcc rId="21300" sId="3" odxf="1" dxf="1">
    <nc r="AT384">
      <v>1.9</v>
    </nc>
    <odxf>
      <font>
        <sz val="10"/>
        <color auto="1"/>
      </font>
    </odxf>
    <ndxf>
      <font>
        <sz val="10"/>
        <color auto="1"/>
      </font>
    </ndxf>
  </rcc>
  <rcc rId="21301" sId="3" odxf="1" dxf="1">
    <nc r="AU384">
      <v>2.9</v>
    </nc>
    <odxf>
      <font>
        <sz val="10"/>
        <color auto="1"/>
      </font>
    </odxf>
    <ndxf>
      <font>
        <sz val="10"/>
        <color auto="1"/>
      </font>
    </ndxf>
  </rcc>
  <rcc rId="21302" sId="3" odxf="1" dxf="1">
    <nc r="AV384">
      <v>3.5</v>
    </nc>
    <odxf>
      <font>
        <sz val="10"/>
        <color auto="1"/>
      </font>
    </odxf>
    <ndxf>
      <font>
        <sz val="10"/>
        <color auto="1"/>
      </font>
    </ndxf>
  </rcc>
  <rcc rId="21303" sId="3" odxf="1" dxf="1">
    <nc r="AW384">
      <v>8.9</v>
    </nc>
    <odxf>
      <font>
        <sz val="10"/>
        <color auto="1"/>
      </font>
    </odxf>
    <ndxf>
      <font>
        <sz val="10"/>
        <color auto="1"/>
      </font>
    </ndxf>
  </rcc>
  <rcc rId="21304" sId="3" odxf="1" dxf="1">
    <nc r="AX384">
      <v>16.399999999999999</v>
    </nc>
    <odxf>
      <font>
        <sz val="10"/>
        <color auto="1"/>
      </font>
    </odxf>
    <ndxf>
      <font>
        <sz val="10"/>
        <color auto="1"/>
      </font>
    </ndxf>
  </rcc>
  <rcc rId="21305" sId="3" odxf="1" dxf="1">
    <nc r="AY384">
      <v>8.8000000000000007</v>
    </nc>
    <odxf>
      <font>
        <sz val="10"/>
        <color auto="1"/>
      </font>
    </odxf>
    <ndxf>
      <font>
        <sz val="10"/>
        <color auto="1"/>
      </font>
    </ndxf>
  </rcc>
  <rcc rId="21306" sId="3" odxf="1" dxf="1">
    <nc r="AZ384">
      <v>6.7</v>
    </nc>
    <odxf>
      <font>
        <sz val="10"/>
        <color auto="1"/>
      </font>
    </odxf>
    <ndxf>
      <font>
        <sz val="10"/>
        <color auto="1"/>
      </font>
    </ndxf>
  </rcc>
  <rcc rId="21307" sId="3" odxf="1" dxf="1">
    <nc r="BA3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308" sId="3" odxf="1" dxf="1">
    <nc r="BB384">
      <v>6.2</v>
    </nc>
    <odxf>
      <font>
        <sz val="10"/>
        <color auto="1"/>
      </font>
    </odxf>
    <ndxf>
      <font>
        <sz val="10"/>
        <color auto="1"/>
      </font>
    </ndxf>
  </rcc>
  <rcc rId="21309" sId="3" odxf="1" dxf="1">
    <nc r="BC3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310" sId="3" odxf="1" dxf="1">
    <nc r="BD384">
      <v>4.3</v>
    </nc>
    <odxf>
      <font>
        <sz val="10"/>
        <color auto="1"/>
      </font>
    </odxf>
    <ndxf>
      <font>
        <sz val="10"/>
        <color auto="1"/>
      </font>
    </ndxf>
  </rcc>
  <rcc rId="21311" sId="3" odxf="1" dxf="1">
    <nc r="BE38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312" sId="3" odxf="1" dxf="1">
    <nc r="BF384">
      <v>9.1</v>
    </nc>
    <odxf>
      <font>
        <sz val="10"/>
        <color auto="1"/>
      </font>
    </odxf>
    <ndxf>
      <font>
        <sz val="10"/>
        <color auto="1"/>
      </font>
    </ndxf>
  </rcc>
  <rcc rId="21313" sId="3" odxf="1" dxf="1">
    <nc r="BG384">
      <v>24.4</v>
    </nc>
    <odxf>
      <font>
        <sz val="10"/>
        <color auto="1"/>
      </font>
    </odxf>
    <ndxf>
      <font>
        <sz val="10"/>
        <color auto="1"/>
      </font>
    </ndxf>
  </rcc>
  <rcc rId="21314" sId="3" odxf="1" dxf="1">
    <nc r="BH384">
      <v>0</v>
    </nc>
    <odxf>
      <font>
        <sz val="10"/>
        <color auto="1"/>
      </font>
    </odxf>
    <ndxf>
      <font>
        <sz val="10"/>
        <color auto="1"/>
      </font>
    </ndxf>
  </rcc>
  <rfmt sheetId="3" sqref="A384:XFD384" start="0" length="0">
    <dxf>
      <alignment vertical="center" wrapText="1"/>
    </dxf>
  </rfmt>
  <rfmt sheetId="3" sqref="A385" start="0" length="0">
    <dxf>
      <font>
        <sz val="10"/>
        <color auto="1"/>
      </font>
    </dxf>
  </rfmt>
  <rcc rId="21315" sId="3" odxf="1" dxf="1">
    <oc r="B385" t="inlineStr">
      <is>
        <t>Trà Vinh</t>
      </is>
    </oc>
    <nc r="B385" t="inlineStr">
      <is>
        <t>Bến Tre</t>
      </is>
    </nc>
    <odxf>
      <font>
        <sz val="10"/>
        <color auto="1"/>
      </font>
    </odxf>
    <ndxf>
      <font>
        <sz val="10"/>
        <color auto="1"/>
      </font>
    </ndxf>
  </rcc>
  <rfmt sheetId="3" sqref="C385" start="0" length="0">
    <dxf>
      <font>
        <sz val="10"/>
        <color auto="1"/>
      </font>
    </dxf>
  </rfmt>
  <rfmt sheetId="3" sqref="D385" start="0" length="0">
    <dxf>
      <font>
        <sz val="10"/>
        <color auto="1"/>
      </font>
    </dxf>
  </rfmt>
  <rcc rId="21316" sId="3" odxf="1" dxf="1">
    <oc r="E385" t="inlineStr">
      <is>
        <t>NMĐG V1-3 TRÀ VINH</t>
      </is>
    </oc>
    <nc r="E385" t="inlineStr">
      <is>
        <t>NMĐG V1-3 BẾN TRE</t>
      </is>
    </nc>
    <odxf>
      <font>
        <sz val="10"/>
        <color auto="1"/>
      </font>
    </odxf>
    <ndxf>
      <font>
        <sz val="10"/>
        <color auto="1"/>
      </font>
    </ndxf>
  </rcc>
  <rcc rId="21317" sId="3" odxf="1" dxf="1">
    <oc r="F385" t="inlineStr">
      <is>
        <t>PP</t>
      </is>
    </oc>
    <nc r="F385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21318" sId="3" odxf="1" dxf="1">
    <nc r="G38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319" sId="3" odxf="1" dxf="1">
    <nc r="H385">
      <v>217.8</v>
    </nc>
    <odxf>
      <font>
        <sz val="10"/>
        <color auto="1"/>
      </font>
    </odxf>
    <ndxf>
      <font>
        <sz val="10"/>
        <color auto="1"/>
      </font>
    </ndxf>
  </rcc>
  <rfmt sheetId="3" sqref="I385" start="0" length="0">
    <dxf>
      <font>
        <sz val="10"/>
        <color auto="1"/>
      </font>
    </dxf>
  </rfmt>
  <rcc rId="21320" sId="3" odxf="1" dxf="1">
    <nc r="J385">
      <v>0.3</v>
    </nc>
    <odxf>
      <font>
        <sz val="10"/>
        <color auto="1"/>
      </font>
    </odxf>
    <ndxf>
      <font>
        <sz val="10"/>
        <color auto="1"/>
      </font>
    </ndxf>
  </rcc>
  <rcc rId="21321" sId="3" odxf="1" dxf="1">
    <nc r="K385">
      <v>0.5</v>
    </nc>
    <odxf>
      <font>
        <sz val="10"/>
        <color auto="1"/>
      </font>
    </odxf>
    <ndxf>
      <font>
        <sz val="10"/>
        <color auto="1"/>
      </font>
    </ndxf>
  </rcc>
  <rcc rId="21322" sId="3" odxf="1" dxf="1">
    <nc r="L385">
      <v>0.7</v>
    </nc>
    <odxf>
      <font>
        <sz val="10"/>
        <color auto="1"/>
      </font>
    </odxf>
    <ndxf>
      <font>
        <sz val="10"/>
        <color auto="1"/>
      </font>
    </ndxf>
  </rcc>
  <rcc rId="21323" sId="3" odxf="1" dxf="1">
    <nc r="M385">
      <v>1.6</v>
    </nc>
    <odxf>
      <font>
        <sz val="10"/>
        <color auto="1"/>
      </font>
    </odxf>
    <ndxf>
      <font>
        <sz val="10"/>
        <color auto="1"/>
      </font>
    </ndxf>
  </rcc>
  <rcc rId="21324" sId="3" odxf="1" dxf="1">
    <nc r="N385">
      <v>1.6</v>
    </nc>
    <odxf>
      <font>
        <sz val="10"/>
        <color auto="1"/>
      </font>
    </odxf>
    <ndxf>
      <font>
        <sz val="10"/>
        <color auto="1"/>
      </font>
    </ndxf>
  </rcc>
  <rcc rId="21325" sId="3" odxf="1" dxf="1">
    <nc r="O385">
      <v>1.7</v>
    </nc>
    <odxf>
      <font>
        <sz val="10"/>
        <color auto="1"/>
      </font>
    </odxf>
    <ndxf>
      <font>
        <sz val="10"/>
        <color auto="1"/>
      </font>
    </ndxf>
  </rcc>
  <rcc rId="21326" sId="3" odxf="1" dxf="1">
    <nc r="P385">
      <v>1.2</v>
    </nc>
    <odxf>
      <font>
        <sz val="10"/>
        <color auto="1"/>
      </font>
    </odxf>
    <ndxf>
      <font>
        <sz val="10"/>
        <color auto="1"/>
      </font>
    </ndxf>
  </rcc>
  <rcc rId="21327" sId="3" odxf="1" dxf="1">
    <nc r="Q385">
      <v>1.6</v>
    </nc>
    <odxf>
      <font>
        <sz val="10"/>
        <color auto="1"/>
      </font>
    </odxf>
    <ndxf>
      <font>
        <sz val="10"/>
        <color auto="1"/>
      </font>
    </ndxf>
  </rcc>
  <rcc rId="21328" sId="3" odxf="1" dxf="1">
    <nc r="R385">
      <v>1.1000000000000001</v>
    </nc>
    <odxf>
      <font>
        <sz val="10"/>
        <color auto="1"/>
      </font>
    </odxf>
    <ndxf>
      <font>
        <sz val="10"/>
        <color auto="1"/>
      </font>
    </ndxf>
  </rcc>
  <rcc rId="21329" sId="3" odxf="1" dxf="1">
    <nc r="S385">
      <v>0.5</v>
    </nc>
    <odxf>
      <font>
        <sz val="10"/>
        <color auto="1"/>
      </font>
    </odxf>
    <ndxf>
      <font>
        <sz val="10"/>
        <color auto="1"/>
      </font>
    </ndxf>
  </rcc>
  <rcc rId="21330" sId="3" odxf="1" dxf="1">
    <nc r="T385">
      <v>-0.4</v>
    </nc>
    <odxf>
      <font>
        <sz val="10"/>
        <color auto="1"/>
      </font>
    </odxf>
    <ndxf>
      <font>
        <sz val="10"/>
        <color auto="1"/>
      </font>
    </ndxf>
  </rcc>
  <rcc rId="21331" sId="3" odxf="1" dxf="1">
    <nc r="U385">
      <v>0.7</v>
    </nc>
    <odxf>
      <font>
        <sz val="10"/>
        <color auto="1"/>
      </font>
    </odxf>
    <ndxf>
      <font>
        <sz val="10"/>
        <color auto="1"/>
      </font>
    </ndxf>
  </rcc>
  <rcc rId="21332" sId="3" odxf="1" dxf="1">
    <nc r="V385">
      <v>1.4</v>
    </nc>
    <odxf>
      <font>
        <sz val="10"/>
        <color auto="1"/>
      </font>
    </odxf>
    <ndxf>
      <font>
        <sz val="10"/>
        <color auto="1"/>
      </font>
    </ndxf>
  </rcc>
  <rcc rId="21333" sId="3" odxf="1" dxf="1">
    <nc r="W385">
      <v>1.5</v>
    </nc>
    <odxf>
      <font>
        <sz val="10"/>
        <color auto="1"/>
      </font>
    </odxf>
    <ndxf>
      <font>
        <sz val="10"/>
        <color auto="1"/>
      </font>
    </ndxf>
  </rcc>
  <rcc rId="21334" sId="3" odxf="1" dxf="1">
    <nc r="X385">
      <v>-1.2</v>
    </nc>
    <odxf>
      <font>
        <sz val="10"/>
        <color auto="1"/>
      </font>
    </odxf>
    <ndxf>
      <font>
        <sz val="10"/>
        <color auto="1"/>
      </font>
    </ndxf>
  </rcc>
  <rcc rId="21335" sId="3" odxf="1" dxf="1">
    <nc r="Y385">
      <v>-0.9</v>
    </nc>
    <odxf>
      <font>
        <sz val="10"/>
        <color auto="1"/>
      </font>
    </odxf>
    <ndxf>
      <font>
        <sz val="10"/>
        <color auto="1"/>
      </font>
    </ndxf>
  </rcc>
  <rcc rId="21336" sId="3" odxf="1" dxf="1">
    <nc r="Z385">
      <v>4.4000000000000004</v>
    </nc>
    <odxf>
      <font>
        <sz val="10"/>
        <color auto="1"/>
      </font>
    </odxf>
    <ndxf>
      <font>
        <sz val="10"/>
        <color auto="1"/>
      </font>
    </ndxf>
  </rcc>
  <rcc rId="21337" sId="3" odxf="1" dxf="1">
    <nc r="AA385">
      <v>-1.1000000000000001</v>
    </nc>
    <odxf>
      <font>
        <sz val="10"/>
        <color auto="1"/>
      </font>
    </odxf>
    <ndxf>
      <font>
        <sz val="10"/>
        <color auto="1"/>
      </font>
    </ndxf>
  </rcc>
  <rcc rId="21338" sId="3" odxf="1" dxf="1">
    <nc r="AB385">
      <v>0.6</v>
    </nc>
    <odxf>
      <font>
        <sz val="10"/>
        <color auto="1"/>
      </font>
    </odxf>
    <ndxf>
      <font>
        <sz val="10"/>
        <color auto="1"/>
      </font>
    </ndxf>
  </rcc>
  <rcc rId="21339" sId="3" odxf="1" dxf="1">
    <nc r="AC385">
      <v>1</v>
    </nc>
    <odxf>
      <font>
        <sz val="10"/>
        <color auto="1"/>
      </font>
    </odxf>
    <ndxf>
      <font>
        <sz val="10"/>
        <color auto="1"/>
      </font>
    </ndxf>
  </rcc>
  <rcc rId="21340" sId="3" odxf="1" dxf="1">
    <nc r="AD385">
      <v>1</v>
    </nc>
    <odxf>
      <font>
        <sz val="10"/>
        <color auto="1"/>
      </font>
    </odxf>
    <ndxf>
      <font>
        <sz val="10"/>
        <color auto="1"/>
      </font>
    </ndxf>
  </rcc>
  <rcc rId="21341" sId="3" odxf="1" dxf="1">
    <nc r="AE385">
      <v>-0.4</v>
    </nc>
    <odxf>
      <font>
        <sz val="10"/>
        <color auto="1"/>
      </font>
    </odxf>
    <ndxf>
      <font>
        <sz val="10"/>
        <color auto="1"/>
      </font>
    </ndxf>
  </rcc>
  <rcc rId="21342" sId="3" odxf="1" dxf="1">
    <nc r="AF385">
      <v>0.5</v>
    </nc>
    <odxf>
      <font>
        <sz val="10"/>
        <color auto="1"/>
      </font>
    </odxf>
    <ndxf>
      <font>
        <sz val="10"/>
        <color auto="1"/>
      </font>
    </ndxf>
  </rcc>
  <rcc rId="21343" sId="3" odxf="1" dxf="1">
    <nc r="AG385">
      <v>0.3</v>
    </nc>
    <odxf>
      <font>
        <sz val="10"/>
        <color auto="1"/>
      </font>
    </odxf>
    <ndxf>
      <font>
        <sz val="10"/>
        <color auto="1"/>
      </font>
    </ndxf>
  </rcc>
  <rcc rId="21344" sId="3" odxf="1" dxf="1">
    <nc r="AH385">
      <v>-0.8</v>
    </nc>
    <odxf>
      <font>
        <sz val="10"/>
        <color auto="1"/>
      </font>
    </odxf>
    <ndxf>
      <font>
        <sz val="10"/>
        <color auto="1"/>
      </font>
    </ndxf>
  </rcc>
  <rcc rId="21345" sId="3" odxf="1" dxf="1">
    <nc r="AI385">
      <v>-1.2</v>
    </nc>
    <odxf>
      <font>
        <sz val="10"/>
        <color auto="1"/>
      </font>
    </odxf>
    <ndxf>
      <font>
        <sz val="10"/>
        <color auto="1"/>
      </font>
    </ndxf>
  </rcc>
  <rcc rId="21346" sId="3" odxf="1" dxf="1">
    <nc r="AJ385">
      <v>0.8</v>
    </nc>
    <odxf>
      <font>
        <sz val="10"/>
        <color auto="1"/>
      </font>
    </odxf>
    <ndxf>
      <font>
        <sz val="10"/>
        <color auto="1"/>
      </font>
    </ndxf>
  </rcc>
  <rcc rId="21347" sId="3" odxf="1" dxf="1">
    <nc r="AK385">
      <v>0.6</v>
    </nc>
    <odxf>
      <font>
        <sz val="10"/>
        <color auto="1"/>
      </font>
    </odxf>
    <ndxf>
      <font>
        <sz val="10"/>
        <color auto="1"/>
      </font>
    </ndxf>
  </rcc>
  <rcc rId="21348" sId="3" odxf="1" dxf="1">
    <nc r="AL385">
      <v>0</v>
    </nc>
    <odxf>
      <font>
        <sz val="10"/>
        <color auto="1"/>
      </font>
    </odxf>
    <ndxf>
      <font>
        <sz val="10"/>
        <color auto="1"/>
      </font>
    </ndxf>
  </rcc>
  <rcc rId="21349" sId="3" odxf="1" dxf="1">
    <nc r="AM385">
      <v>0</v>
    </nc>
    <odxf>
      <font>
        <sz val="10"/>
        <color auto="1"/>
      </font>
    </odxf>
    <ndxf>
      <font>
        <sz val="10"/>
        <color auto="1"/>
      </font>
    </ndxf>
  </rcc>
  <rcc rId="21350" sId="3" odxf="1" dxf="1">
    <nc r="AN385">
      <v>0.2</v>
    </nc>
    <odxf>
      <font>
        <sz val="10"/>
        <color auto="1"/>
      </font>
    </odxf>
    <ndxf>
      <font>
        <sz val="10"/>
        <color auto="1"/>
      </font>
    </ndxf>
  </rcc>
  <rcc rId="21351" sId="3" odxf="1" dxf="1">
    <nc r="AO385">
      <v>0</v>
    </nc>
    <odxf>
      <font>
        <sz val="10"/>
        <color auto="1"/>
      </font>
    </odxf>
    <ndxf>
      <font>
        <sz val="10"/>
        <color auto="1"/>
      </font>
    </ndxf>
  </rcc>
  <rcc rId="21352" sId="3" odxf="1" dxf="1">
    <nc r="AP385">
      <v>0.4</v>
    </nc>
    <odxf>
      <font>
        <sz val="10"/>
        <color auto="1"/>
      </font>
    </odxf>
    <ndxf>
      <font>
        <sz val="10"/>
        <color auto="1"/>
      </font>
    </ndxf>
  </rcc>
  <rcc rId="21353" sId="3" odxf="1" dxf="1">
    <nc r="AQ385">
      <v>1.4</v>
    </nc>
    <odxf>
      <font>
        <sz val="10"/>
        <color auto="1"/>
      </font>
    </odxf>
    <ndxf>
      <font>
        <sz val="10"/>
        <color auto="1"/>
      </font>
    </ndxf>
  </rcc>
  <rcc rId="21354" sId="3" odxf="1" dxf="1">
    <nc r="AR385">
      <v>1.3</v>
    </nc>
    <odxf>
      <font>
        <sz val="10"/>
        <color auto="1"/>
      </font>
    </odxf>
    <ndxf>
      <font>
        <sz val="10"/>
        <color auto="1"/>
      </font>
    </ndxf>
  </rcc>
  <rcc rId="21355" sId="3" odxf="1" dxf="1">
    <nc r="AS385">
      <v>0.3</v>
    </nc>
    <odxf>
      <font>
        <sz val="10"/>
        <color auto="1"/>
      </font>
    </odxf>
    <ndxf>
      <font>
        <sz val="10"/>
        <color auto="1"/>
      </font>
    </ndxf>
  </rcc>
  <rcc rId="21356" sId="3" odxf="1" dxf="1">
    <nc r="AT385">
      <v>-0.7</v>
    </nc>
    <odxf>
      <font>
        <sz val="10"/>
        <color auto="1"/>
      </font>
    </odxf>
    <ndxf>
      <font>
        <sz val="10"/>
        <color auto="1"/>
      </font>
    </ndxf>
  </rcc>
  <rcc rId="21357" sId="3" odxf="1" dxf="1">
    <nc r="AU385">
      <v>-0.7</v>
    </nc>
    <odxf>
      <font>
        <sz val="10"/>
        <color auto="1"/>
      </font>
    </odxf>
    <ndxf>
      <font>
        <sz val="10"/>
        <color auto="1"/>
      </font>
    </ndxf>
  </rcc>
  <rcc rId="21358" sId="3" odxf="1" dxf="1">
    <nc r="AV385">
      <v>-0.6</v>
    </nc>
    <odxf>
      <font>
        <sz val="10"/>
        <color auto="1"/>
      </font>
    </odxf>
    <ndxf>
      <font>
        <sz val="10"/>
        <color auto="1"/>
      </font>
    </ndxf>
  </rcc>
  <rcc rId="21359" sId="3" odxf="1" dxf="1">
    <nc r="AW385">
      <v>0.9</v>
    </nc>
    <odxf>
      <font>
        <sz val="10"/>
        <color auto="1"/>
      </font>
    </odxf>
    <ndxf>
      <font>
        <sz val="10"/>
        <color auto="1"/>
      </font>
    </ndxf>
  </rcc>
  <rcc rId="21360" sId="3" odxf="1" dxf="1">
    <nc r="AX385">
      <v>1.2</v>
    </nc>
    <odxf>
      <font>
        <sz val="10"/>
        <color auto="1"/>
      </font>
    </odxf>
    <ndxf>
      <font>
        <sz val="10"/>
        <color auto="1"/>
      </font>
    </ndxf>
  </rcc>
  <rcc rId="21361" sId="3" odxf="1" dxf="1">
    <nc r="AY385">
      <v>1.1000000000000001</v>
    </nc>
    <odxf>
      <font>
        <sz val="10"/>
        <color auto="1"/>
      </font>
    </odxf>
    <ndxf>
      <font>
        <sz val="10"/>
        <color auto="1"/>
      </font>
    </ndxf>
  </rcc>
  <rcc rId="21362" sId="3" odxf="1" dxf="1">
    <nc r="AZ385">
      <v>1.7</v>
    </nc>
    <odxf>
      <font>
        <sz val="10"/>
        <color auto="1"/>
      </font>
    </odxf>
    <ndxf>
      <font>
        <sz val="10"/>
        <color auto="1"/>
      </font>
    </ndxf>
  </rcc>
  <rcc rId="21363" sId="3" odxf="1" dxf="1">
    <nc r="BA3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364" sId="3" odxf="1" dxf="1">
    <nc r="BB385">
      <v>-1.7</v>
    </nc>
    <odxf>
      <font>
        <sz val="10"/>
        <color auto="1"/>
      </font>
    </odxf>
    <ndxf>
      <font>
        <sz val="10"/>
        <color auto="1"/>
      </font>
    </ndxf>
  </rcc>
  <rcc rId="21365" sId="3" odxf="1" dxf="1">
    <nc r="BC3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366" sId="3" odxf="1" dxf="1">
    <nc r="BD385">
      <v>1.4</v>
    </nc>
    <odxf>
      <font>
        <sz val="10"/>
        <color auto="1"/>
      </font>
    </odxf>
    <ndxf>
      <font>
        <sz val="10"/>
        <color auto="1"/>
      </font>
    </ndxf>
  </rcc>
  <rcc rId="21367" sId="3" odxf="1" dxf="1">
    <nc r="BE38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368" sId="3" odxf="1" dxf="1">
    <nc r="BF385">
      <v>9.1</v>
    </nc>
    <odxf>
      <font>
        <sz val="10"/>
        <color auto="1"/>
      </font>
    </odxf>
    <ndxf>
      <font>
        <sz val="10"/>
        <color auto="1"/>
      </font>
    </ndxf>
  </rcc>
  <rcc rId="21369" sId="3" odxf="1" dxf="1">
    <nc r="BG385">
      <v>24.4</v>
    </nc>
    <odxf>
      <font>
        <sz val="10"/>
        <color auto="1"/>
      </font>
    </odxf>
    <ndxf>
      <font>
        <sz val="10"/>
        <color auto="1"/>
      </font>
    </ndxf>
  </rcc>
  <rcc rId="21370" sId="3" odxf="1" dxf="1">
    <nc r="BH385">
      <v>0</v>
    </nc>
    <odxf>
      <font>
        <sz val="10"/>
        <color auto="1"/>
      </font>
    </odxf>
    <ndxf>
      <font>
        <sz val="10"/>
        <color auto="1"/>
      </font>
    </ndxf>
  </rcc>
  <rfmt sheetId="3" sqref="A385:XFD385" start="0" length="0">
    <dxf>
      <alignment vertical="center" wrapText="1"/>
    </dxf>
  </rfmt>
  <rfmt sheetId="3" sqref="A386" start="0" length="0">
    <dxf>
      <font>
        <sz val="10"/>
        <color auto="1"/>
      </font>
    </dxf>
  </rfmt>
  <rcc rId="21371" sId="3" odxf="1" dxf="1">
    <oc r="B386" t="inlineStr">
      <is>
        <t>Cà Mau</t>
      </is>
    </oc>
    <nc r="B386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86" start="0" length="0">
    <dxf>
      <font>
        <sz val="10"/>
        <color auto="1"/>
      </font>
    </dxf>
  </rfmt>
  <rfmt sheetId="3" sqref="D386" start="0" length="0">
    <dxf>
      <font>
        <sz val="10"/>
        <color auto="1"/>
      </font>
    </dxf>
  </rfmt>
  <rcc rId="21372" sId="3" odxf="1" dxf="1">
    <oc r="E386" t="inlineStr">
      <is>
        <t>NMĐG VIÊN AN</t>
      </is>
    </oc>
    <nc r="E386" t="inlineStr">
      <is>
        <t>NMĐG V1-3 TRÀ VINH</t>
      </is>
    </nc>
    <odxf>
      <font>
        <sz val="10"/>
        <color auto="1"/>
      </font>
    </odxf>
    <ndxf>
      <font>
        <sz val="10"/>
        <color auto="1"/>
      </font>
    </ndxf>
  </rcc>
  <rfmt sheetId="3" sqref="F386" start="0" length="0">
    <dxf>
      <font>
        <sz val="10"/>
        <color auto="1"/>
      </font>
    </dxf>
  </rfmt>
  <rcc rId="21373" sId="3" odxf="1" dxf="1">
    <nc r="G38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374" sId="3" odxf="1" dxf="1">
    <nc r="H386">
      <v>358.8</v>
    </nc>
    <odxf>
      <font>
        <sz val="10"/>
        <color auto="1"/>
      </font>
    </odxf>
    <ndxf>
      <font>
        <sz val="10"/>
        <color auto="1"/>
      </font>
    </ndxf>
  </rcc>
  <rfmt sheetId="3" sqref="I386" start="0" length="0">
    <dxf>
      <font>
        <sz val="10"/>
        <color auto="1"/>
      </font>
    </dxf>
  </rfmt>
  <rcc rId="21375" sId="3" odxf="1" dxf="1">
    <nc r="J386">
      <v>16.5</v>
    </nc>
    <odxf>
      <font>
        <sz val="10"/>
        <color auto="1"/>
      </font>
    </odxf>
    <ndxf>
      <font>
        <sz val="10"/>
        <color auto="1"/>
      </font>
    </ndxf>
  </rcc>
  <rcc rId="21376" sId="3" odxf="1" dxf="1">
    <nc r="K386">
      <v>20.2</v>
    </nc>
    <odxf>
      <font>
        <sz val="10"/>
        <color auto="1"/>
      </font>
    </odxf>
    <ndxf>
      <font>
        <sz val="10"/>
        <color auto="1"/>
      </font>
    </ndxf>
  </rcc>
  <rcc rId="21377" sId="3" odxf="1" dxf="1">
    <nc r="L386">
      <v>15.7</v>
    </nc>
    <odxf>
      <font>
        <sz val="10"/>
        <color auto="1"/>
      </font>
    </odxf>
    <ndxf>
      <font>
        <sz val="10"/>
        <color auto="1"/>
      </font>
    </ndxf>
  </rcc>
  <rcc rId="21378" sId="3" odxf="1" dxf="1">
    <nc r="M386">
      <v>16.899999999999999</v>
    </nc>
    <odxf>
      <font>
        <sz val="10"/>
        <color auto="1"/>
      </font>
    </odxf>
    <ndxf>
      <font>
        <sz val="10"/>
        <color auto="1"/>
      </font>
    </ndxf>
  </rcc>
  <rcc rId="21379" sId="3" odxf="1" dxf="1">
    <nc r="N386">
      <v>12.3</v>
    </nc>
    <odxf>
      <font>
        <sz val="10"/>
        <color auto="1"/>
      </font>
    </odxf>
    <ndxf>
      <font>
        <sz val="10"/>
        <color auto="1"/>
      </font>
    </ndxf>
  </rcc>
  <rcc rId="21380" sId="3" odxf="1" dxf="1">
    <nc r="O386">
      <v>15.2</v>
    </nc>
    <odxf>
      <font>
        <sz val="10"/>
        <color auto="1"/>
      </font>
    </odxf>
    <ndxf>
      <font>
        <sz val="10"/>
        <color auto="1"/>
      </font>
    </ndxf>
  </rcc>
  <rcc rId="21381" sId="3" odxf="1" dxf="1">
    <nc r="P386">
      <v>13.5</v>
    </nc>
    <odxf>
      <font>
        <sz val="10"/>
        <color auto="1"/>
      </font>
    </odxf>
    <ndxf>
      <font>
        <sz val="10"/>
        <color auto="1"/>
      </font>
    </ndxf>
  </rcc>
  <rcc rId="21382" sId="3" odxf="1" dxf="1">
    <nc r="Q386">
      <v>13.7</v>
    </nc>
    <odxf>
      <font>
        <sz val="10"/>
        <color auto="1"/>
      </font>
    </odxf>
    <ndxf>
      <font>
        <sz val="10"/>
        <color auto="1"/>
      </font>
    </ndxf>
  </rcc>
  <rcc rId="21383" sId="3" odxf="1" dxf="1">
    <nc r="R386">
      <v>17.899999999999999</v>
    </nc>
    <odxf>
      <font>
        <sz val="10"/>
        <color auto="1"/>
      </font>
    </odxf>
    <ndxf>
      <font>
        <sz val="10"/>
        <color auto="1"/>
      </font>
    </ndxf>
  </rcc>
  <rcc rId="21384" sId="3" odxf="1" dxf="1">
    <nc r="S386">
      <v>10.7</v>
    </nc>
    <odxf>
      <font>
        <sz val="10"/>
        <color auto="1"/>
      </font>
    </odxf>
    <ndxf>
      <font>
        <sz val="10"/>
        <color auto="1"/>
      </font>
    </ndxf>
  </rcc>
  <rcc rId="21385" sId="3" odxf="1" dxf="1">
    <nc r="T386">
      <v>12.8</v>
    </nc>
    <odxf>
      <font>
        <sz val="10"/>
        <color auto="1"/>
      </font>
    </odxf>
    <ndxf>
      <font>
        <sz val="10"/>
        <color auto="1"/>
      </font>
    </ndxf>
  </rcc>
  <rcc rId="21386" sId="3" odxf="1" dxf="1">
    <nc r="U386">
      <v>9.1999999999999993</v>
    </nc>
    <odxf>
      <font>
        <sz val="10"/>
        <color auto="1"/>
      </font>
    </odxf>
    <ndxf>
      <font>
        <sz val="10"/>
        <color auto="1"/>
      </font>
    </ndxf>
  </rcc>
  <rcc rId="21387" sId="3" odxf="1" dxf="1">
    <nc r="V386">
      <v>4.0999999999999996</v>
    </nc>
    <odxf>
      <font>
        <sz val="10"/>
        <color auto="1"/>
      </font>
    </odxf>
    <ndxf>
      <font>
        <sz val="10"/>
        <color auto="1"/>
      </font>
    </ndxf>
  </rcc>
  <rcc rId="21388" sId="3" odxf="1" dxf="1">
    <nc r="W386">
      <v>3.6</v>
    </nc>
    <odxf>
      <font>
        <sz val="10"/>
        <color auto="1"/>
      </font>
    </odxf>
    <ndxf>
      <font>
        <sz val="10"/>
        <color auto="1"/>
      </font>
    </ndxf>
  </rcc>
  <rcc rId="21389" sId="3" odxf="1" dxf="1">
    <nc r="X386">
      <v>2.2000000000000002</v>
    </nc>
    <odxf>
      <font>
        <sz val="10"/>
        <color auto="1"/>
      </font>
    </odxf>
    <ndxf>
      <font>
        <sz val="10"/>
        <color auto="1"/>
      </font>
    </ndxf>
  </rcc>
  <rcc rId="21390" sId="3" odxf="1" dxf="1">
    <nc r="Y386">
      <v>1.6</v>
    </nc>
    <odxf>
      <font>
        <sz val="10"/>
        <color auto="1"/>
      </font>
    </odxf>
    <ndxf>
      <font>
        <sz val="10"/>
        <color auto="1"/>
      </font>
    </ndxf>
  </rcc>
  <rcc rId="21391" sId="3" odxf="1" dxf="1">
    <nc r="Z386">
      <v>2.9</v>
    </nc>
    <odxf>
      <font>
        <sz val="10"/>
        <color auto="1"/>
      </font>
    </odxf>
    <ndxf>
      <font>
        <sz val="10"/>
        <color auto="1"/>
      </font>
    </ndxf>
  </rcc>
  <rcc rId="21392" sId="3" odxf="1" dxf="1">
    <nc r="AA386">
      <v>2.9</v>
    </nc>
    <odxf>
      <font>
        <sz val="10"/>
        <color auto="1"/>
      </font>
    </odxf>
    <ndxf>
      <font>
        <sz val="10"/>
        <color auto="1"/>
      </font>
    </ndxf>
  </rcc>
  <rcc rId="21393" sId="3" odxf="1" dxf="1">
    <nc r="AB386">
      <v>2</v>
    </nc>
    <odxf>
      <font>
        <sz val="10"/>
        <color auto="1"/>
      </font>
    </odxf>
    <ndxf>
      <font>
        <sz val="10"/>
        <color auto="1"/>
      </font>
    </ndxf>
  </rcc>
  <rcc rId="21394" sId="3" odxf="1" dxf="1">
    <nc r="AC386">
      <v>1.9</v>
    </nc>
    <odxf>
      <font>
        <sz val="10"/>
        <color auto="1"/>
      </font>
    </odxf>
    <ndxf>
      <font>
        <sz val="10"/>
        <color auto="1"/>
      </font>
    </ndxf>
  </rcc>
  <rcc rId="21395" sId="3" odxf="1" dxf="1">
    <nc r="AD386">
      <v>0</v>
    </nc>
    <odxf>
      <font>
        <sz val="10"/>
        <color auto="1"/>
      </font>
    </odxf>
    <ndxf>
      <font>
        <sz val="10"/>
        <color auto="1"/>
      </font>
    </ndxf>
  </rcc>
  <rcc rId="21396" sId="3" odxf="1" dxf="1">
    <nc r="AE386">
      <v>0.2</v>
    </nc>
    <odxf>
      <font>
        <sz val="10"/>
        <color auto="1"/>
      </font>
    </odxf>
    <ndxf>
      <font>
        <sz val="10"/>
        <color auto="1"/>
      </font>
    </ndxf>
  </rcc>
  <rcc rId="21397" sId="3" odxf="1" dxf="1">
    <nc r="AF386">
      <v>3.7</v>
    </nc>
    <odxf>
      <font>
        <sz val="10"/>
        <color auto="1"/>
      </font>
    </odxf>
    <ndxf>
      <font>
        <sz val="10"/>
        <color auto="1"/>
      </font>
    </ndxf>
  </rcc>
  <rcc rId="21398" sId="3" odxf="1" dxf="1">
    <nc r="AG386">
      <v>6</v>
    </nc>
    <odxf>
      <font>
        <sz val="10"/>
        <color auto="1"/>
      </font>
    </odxf>
    <ndxf>
      <font>
        <sz val="10"/>
        <color auto="1"/>
      </font>
    </ndxf>
  </rcc>
  <rcc rId="21399" sId="3" odxf="1" dxf="1">
    <nc r="AH386">
      <v>11.8</v>
    </nc>
    <odxf>
      <font>
        <sz val="10"/>
        <color auto="1"/>
      </font>
    </odxf>
    <ndxf>
      <font>
        <sz val="10"/>
        <color auto="1"/>
      </font>
    </ndxf>
  </rcc>
  <rcc rId="21400" sId="3" odxf="1" dxf="1">
    <nc r="AI386">
      <v>42.2</v>
    </nc>
    <odxf>
      <font>
        <sz val="10"/>
        <color auto="1"/>
      </font>
    </odxf>
    <ndxf>
      <font>
        <sz val="10"/>
        <color auto="1"/>
      </font>
    </ndxf>
  </rcc>
  <rcc rId="21401" sId="3" odxf="1" dxf="1">
    <nc r="AJ386">
      <v>36.6</v>
    </nc>
    <odxf>
      <font>
        <sz val="10"/>
        <color auto="1"/>
      </font>
    </odxf>
    <ndxf>
      <font>
        <sz val="10"/>
        <color auto="1"/>
      </font>
    </ndxf>
  </rcc>
  <rcc rId="21402" sId="3" odxf="1" dxf="1">
    <nc r="AK386">
      <v>41.9</v>
    </nc>
    <odxf>
      <font>
        <sz val="10"/>
        <color auto="1"/>
      </font>
    </odxf>
    <ndxf>
      <font>
        <sz val="10"/>
        <color auto="1"/>
      </font>
    </ndxf>
  </rcc>
  <rcc rId="21403" sId="3" odxf="1" dxf="1">
    <nc r="AL386">
      <v>40.4</v>
    </nc>
    <odxf>
      <font>
        <sz val="10"/>
        <color auto="1"/>
      </font>
    </odxf>
    <ndxf>
      <font>
        <sz val="10"/>
        <color auto="1"/>
      </font>
    </ndxf>
  </rcc>
  <rcc rId="21404" sId="3" odxf="1" dxf="1">
    <nc r="AM386">
      <v>33.9</v>
    </nc>
    <odxf>
      <font>
        <sz val="10"/>
        <color auto="1"/>
      </font>
    </odxf>
    <ndxf>
      <font>
        <sz val="10"/>
        <color auto="1"/>
      </font>
    </ndxf>
  </rcc>
  <rcc rId="21405" sId="3" odxf="1" dxf="1">
    <nc r="AN386">
      <v>15.6</v>
    </nc>
    <odxf>
      <font>
        <sz val="10"/>
        <color auto="1"/>
      </font>
    </odxf>
    <ndxf>
      <font>
        <sz val="10"/>
        <color auto="1"/>
      </font>
    </ndxf>
  </rcc>
  <rcc rId="21406" sId="3" odxf="1" dxf="1">
    <nc r="AO386">
      <v>22.3</v>
    </nc>
    <odxf>
      <font>
        <sz val="10"/>
        <color auto="1"/>
      </font>
    </odxf>
    <ndxf>
      <font>
        <sz val="10"/>
        <color auto="1"/>
      </font>
    </ndxf>
  </rcc>
  <rcc rId="21407" sId="3" odxf="1" dxf="1">
    <nc r="AP386">
      <v>11.1</v>
    </nc>
    <odxf>
      <font>
        <sz val="10"/>
        <color auto="1"/>
      </font>
    </odxf>
    <ndxf>
      <font>
        <sz val="10"/>
        <color auto="1"/>
      </font>
    </ndxf>
  </rcc>
  <rcc rId="21408" sId="3" odxf="1" dxf="1">
    <nc r="AQ386">
      <v>16.600000000000001</v>
    </nc>
    <odxf>
      <font>
        <sz val="10"/>
        <color auto="1"/>
      </font>
    </odxf>
    <ndxf>
      <font>
        <sz val="10"/>
        <color auto="1"/>
      </font>
    </ndxf>
  </rcc>
  <rcc rId="21409" sId="3" odxf="1" dxf="1">
    <nc r="AR386">
      <v>16.100000000000001</v>
    </nc>
    <odxf>
      <font>
        <sz val="10"/>
        <color auto="1"/>
      </font>
    </odxf>
    <ndxf>
      <font>
        <sz val="10"/>
        <color auto="1"/>
      </font>
    </ndxf>
  </rcc>
  <rcc rId="21410" sId="3" odxf="1" dxf="1">
    <nc r="AS386">
      <v>14.5</v>
    </nc>
    <odxf>
      <font>
        <sz val="10"/>
        <color auto="1"/>
      </font>
    </odxf>
    <ndxf>
      <font>
        <sz val="10"/>
        <color auto="1"/>
      </font>
    </ndxf>
  </rcc>
  <rcc rId="21411" sId="3" odxf="1" dxf="1">
    <nc r="AT386">
      <v>17.2</v>
    </nc>
    <odxf>
      <font>
        <sz val="10"/>
        <color auto="1"/>
      </font>
    </odxf>
    <ndxf>
      <font>
        <sz val="10"/>
        <color auto="1"/>
      </font>
    </ndxf>
  </rcc>
  <rcc rId="21412" sId="3" odxf="1" dxf="1">
    <nc r="AU386">
      <v>12</v>
    </nc>
    <odxf>
      <font>
        <sz val="10"/>
        <color auto="1"/>
      </font>
    </odxf>
    <ndxf>
      <font>
        <sz val="10"/>
        <color auto="1"/>
      </font>
    </ndxf>
  </rcc>
  <rcc rId="21413" sId="3" odxf="1" dxf="1">
    <nc r="AV386">
      <v>13.1</v>
    </nc>
    <odxf>
      <font>
        <sz val="10"/>
        <color auto="1"/>
      </font>
    </odxf>
    <ndxf>
      <font>
        <sz val="10"/>
        <color auto="1"/>
      </font>
    </ndxf>
  </rcc>
  <rcc rId="21414" sId="3" odxf="1" dxf="1">
    <nc r="AW386">
      <v>13.5</v>
    </nc>
    <odxf>
      <font>
        <sz val="10"/>
        <color auto="1"/>
      </font>
    </odxf>
    <ndxf>
      <font>
        <sz val="10"/>
        <color auto="1"/>
      </font>
    </ndxf>
  </rcc>
  <rcc rId="21415" sId="3" odxf="1" dxf="1">
    <nc r="AX386">
      <v>12.5</v>
    </nc>
    <odxf>
      <font>
        <sz val="10"/>
        <color auto="1"/>
      </font>
    </odxf>
    <ndxf>
      <font>
        <sz val="10"/>
        <color auto="1"/>
      </font>
    </ndxf>
  </rcc>
  <rcc rId="21416" sId="3" odxf="1" dxf="1">
    <nc r="AY386">
      <v>12.7</v>
    </nc>
    <odxf>
      <font>
        <sz val="10"/>
        <color auto="1"/>
      </font>
    </odxf>
    <ndxf>
      <font>
        <sz val="10"/>
        <color auto="1"/>
      </font>
    </ndxf>
  </rcc>
  <rcc rId="21417" sId="3" odxf="1" dxf="1">
    <nc r="AZ386">
      <v>13.4</v>
    </nc>
    <odxf>
      <font>
        <sz val="10"/>
        <color auto="1"/>
      </font>
    </odxf>
    <ndxf>
      <font>
        <sz val="10"/>
        <color auto="1"/>
      </font>
    </ndxf>
  </rcc>
  <rcc rId="21418" sId="3" odxf="1" dxf="1">
    <nc r="BA3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419" sId="3" odxf="1" dxf="1">
    <nc r="BB386">
      <v>17.100000000000001</v>
    </nc>
    <odxf>
      <font>
        <sz val="10"/>
        <color auto="1"/>
      </font>
    </odxf>
    <ndxf>
      <font>
        <sz val="10"/>
        <color auto="1"/>
      </font>
    </ndxf>
  </rcc>
  <rcc rId="21420" sId="3" odxf="1" dxf="1">
    <nc r="BC3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421" sId="3" odxf="1" dxf="1">
    <nc r="BD386">
      <v>9.8000000000000007</v>
    </nc>
    <odxf>
      <font>
        <sz val="10"/>
        <color auto="1"/>
      </font>
    </odxf>
    <ndxf>
      <font>
        <sz val="10"/>
        <color auto="1"/>
      </font>
    </ndxf>
  </rcc>
  <rcc rId="21422" sId="3" odxf="1" dxf="1">
    <nc r="BE38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423" sId="3" odxf="1" dxf="1">
    <nc r="BF386">
      <v>15</v>
    </nc>
    <odxf>
      <font>
        <sz val="10"/>
        <color auto="1"/>
      </font>
    </odxf>
    <ndxf>
      <font>
        <sz val="10"/>
        <color auto="1"/>
      </font>
    </ndxf>
  </rcc>
  <rcc rId="21424" sId="3" odxf="1" dxf="1">
    <nc r="BG386">
      <v>44.2</v>
    </nc>
    <odxf>
      <font>
        <sz val="10"/>
        <color auto="1"/>
      </font>
    </odxf>
    <ndxf>
      <font>
        <sz val="10"/>
        <color auto="1"/>
      </font>
    </ndxf>
  </rcc>
  <rcc rId="21425" sId="3" odxf="1" dxf="1">
    <nc r="BH386">
      <v>0.2</v>
    </nc>
    <odxf>
      <font>
        <sz val="10"/>
        <color auto="1"/>
      </font>
    </odxf>
    <ndxf>
      <font>
        <sz val="10"/>
        <color auto="1"/>
      </font>
    </ndxf>
  </rcc>
  <rfmt sheetId="3" sqref="A386:XFD386" start="0" length="0">
    <dxf>
      <alignment vertical="center" wrapText="1"/>
    </dxf>
  </rfmt>
  <rfmt sheetId="3" sqref="A387" start="0" length="0">
    <dxf>
      <font>
        <sz val="10"/>
        <color auto="1"/>
      </font>
    </dxf>
  </rfmt>
  <rcc rId="21426" sId="3" odxf="1" dxf="1">
    <oc r="B387" t="inlineStr">
      <is>
        <t>Cà Mau</t>
      </is>
    </oc>
    <nc r="B387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87" start="0" length="0">
    <dxf>
      <font>
        <sz val="10"/>
        <color auto="1"/>
      </font>
    </dxf>
  </rfmt>
  <rfmt sheetId="3" sqref="D387" start="0" length="0">
    <dxf>
      <font>
        <sz val="10"/>
        <color auto="1"/>
      </font>
    </dxf>
  </rfmt>
  <rcc rId="21427" sId="3" odxf="1" dxf="1">
    <oc r="E387" t="inlineStr">
      <is>
        <t>NMĐG VIÊN AN</t>
      </is>
    </oc>
    <nc r="E387" t="inlineStr">
      <is>
        <t>NMĐG V1-3 TRÀ VINH</t>
      </is>
    </nc>
    <odxf>
      <font>
        <sz val="10"/>
        <color auto="1"/>
      </font>
    </odxf>
    <ndxf>
      <font>
        <sz val="10"/>
        <color auto="1"/>
      </font>
    </ndxf>
  </rcc>
  <rfmt sheetId="3" sqref="F387" start="0" length="0">
    <dxf>
      <font>
        <sz val="10"/>
        <color auto="1"/>
      </font>
    </dxf>
  </rfmt>
  <rcc rId="21428" sId="3" odxf="1" dxf="1">
    <nc r="G38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429" sId="3" odxf="1" dxf="1">
    <nc r="H387">
      <v>358.8</v>
    </nc>
    <odxf>
      <font>
        <sz val="10"/>
        <color auto="1"/>
      </font>
    </odxf>
    <ndxf>
      <font>
        <sz val="10"/>
        <color auto="1"/>
      </font>
    </ndxf>
  </rcc>
  <rfmt sheetId="3" sqref="I387" start="0" length="0">
    <dxf>
      <font>
        <sz val="10"/>
        <color auto="1"/>
      </font>
    </dxf>
  </rfmt>
  <rcc rId="21430" sId="3" odxf="1" dxf="1">
    <nc r="J387">
      <v>6.8</v>
    </nc>
    <odxf>
      <font>
        <sz val="10"/>
        <color auto="1"/>
      </font>
    </odxf>
    <ndxf>
      <font>
        <sz val="10"/>
        <color auto="1"/>
      </font>
    </ndxf>
  </rcc>
  <rcc rId="21431" sId="3" odxf="1" dxf="1">
    <nc r="K387">
      <v>7.5</v>
    </nc>
    <odxf>
      <font>
        <sz val="10"/>
        <color auto="1"/>
      </font>
    </odxf>
    <ndxf>
      <font>
        <sz val="10"/>
        <color auto="1"/>
      </font>
    </ndxf>
  </rcc>
  <rcc rId="21432" sId="3" odxf="1" dxf="1">
    <nc r="L387">
      <v>6.7</v>
    </nc>
    <odxf>
      <font>
        <sz val="10"/>
        <color auto="1"/>
      </font>
    </odxf>
    <ndxf>
      <font>
        <sz val="10"/>
        <color auto="1"/>
      </font>
    </ndxf>
  </rcc>
  <rcc rId="21433" sId="3" odxf="1" dxf="1">
    <nc r="M387">
      <v>7.2</v>
    </nc>
    <odxf>
      <font>
        <sz val="10"/>
        <color auto="1"/>
      </font>
    </odxf>
    <ndxf>
      <font>
        <sz val="10"/>
        <color auto="1"/>
      </font>
    </ndxf>
  </rcc>
  <rcc rId="21434" sId="3" odxf="1" dxf="1">
    <nc r="N387">
      <v>6.8</v>
    </nc>
    <odxf>
      <font>
        <sz val="10"/>
        <color auto="1"/>
      </font>
    </odxf>
    <ndxf>
      <font>
        <sz val="10"/>
        <color auto="1"/>
      </font>
    </ndxf>
  </rcc>
  <rcc rId="21435" sId="3" odxf="1" dxf="1">
    <nc r="O387">
      <v>7.2</v>
    </nc>
    <odxf>
      <font>
        <sz val="10"/>
        <color auto="1"/>
      </font>
    </odxf>
    <ndxf>
      <font>
        <sz val="10"/>
        <color auto="1"/>
      </font>
    </ndxf>
  </rcc>
  <rcc rId="21436" sId="3" odxf="1" dxf="1">
    <nc r="P387">
      <v>7</v>
    </nc>
    <odxf>
      <font>
        <sz val="10"/>
        <color auto="1"/>
      </font>
    </odxf>
    <ndxf>
      <font>
        <sz val="10"/>
        <color auto="1"/>
      </font>
    </ndxf>
  </rcc>
  <rcc rId="21437" sId="3" odxf="1" dxf="1">
    <nc r="Q387">
      <v>6.9</v>
    </nc>
    <odxf>
      <font>
        <sz val="10"/>
        <color auto="1"/>
      </font>
    </odxf>
    <ndxf>
      <font>
        <sz val="10"/>
        <color auto="1"/>
      </font>
    </ndxf>
  </rcc>
  <rcc rId="21438" sId="3" odxf="1" dxf="1">
    <nc r="R387">
      <v>7.6</v>
    </nc>
    <odxf>
      <font>
        <sz val="10"/>
        <color auto="1"/>
      </font>
    </odxf>
    <ndxf>
      <font>
        <sz val="10"/>
        <color auto="1"/>
      </font>
    </ndxf>
  </rcc>
  <rcc rId="21439" sId="3" odxf="1" dxf="1">
    <nc r="S387">
      <v>6.5</v>
    </nc>
    <odxf>
      <font>
        <sz val="10"/>
        <color auto="1"/>
      </font>
    </odxf>
    <ndxf>
      <font>
        <sz val="10"/>
        <color auto="1"/>
      </font>
    </ndxf>
  </rcc>
  <rcc rId="21440" sId="3" odxf="1" dxf="1">
    <nc r="T387">
      <v>6.6</v>
    </nc>
    <odxf>
      <font>
        <sz val="10"/>
        <color auto="1"/>
      </font>
    </odxf>
    <ndxf>
      <font>
        <sz val="10"/>
        <color auto="1"/>
      </font>
    </ndxf>
  </rcc>
  <rcc rId="21441" sId="3" odxf="1" dxf="1">
    <nc r="U387">
      <v>5.6</v>
    </nc>
    <odxf>
      <font>
        <sz val="10"/>
        <color auto="1"/>
      </font>
    </odxf>
    <ndxf>
      <font>
        <sz val="10"/>
        <color auto="1"/>
      </font>
    </ndxf>
  </rcc>
  <rcc rId="21442" sId="3" odxf="1" dxf="1">
    <nc r="V387">
      <v>4.8</v>
    </nc>
    <odxf>
      <font>
        <sz val="10"/>
        <color auto="1"/>
      </font>
    </odxf>
    <ndxf>
      <font>
        <sz val="10"/>
        <color auto="1"/>
      </font>
    </ndxf>
  </rcc>
  <rcc rId="21443" sId="3" odxf="1" dxf="1">
    <nc r="W387">
      <v>4.5</v>
    </nc>
    <odxf>
      <font>
        <sz val="10"/>
        <color auto="1"/>
      </font>
    </odxf>
    <ndxf>
      <font>
        <sz val="10"/>
        <color auto="1"/>
      </font>
    </ndxf>
  </rcc>
  <rcc rId="21444" sId="3" odxf="1" dxf="1">
    <nc r="X387">
      <v>2.5</v>
    </nc>
    <odxf>
      <font>
        <sz val="10"/>
        <color auto="1"/>
      </font>
    </odxf>
    <ndxf>
      <font>
        <sz val="10"/>
        <color auto="1"/>
      </font>
    </ndxf>
  </rcc>
  <rcc rId="21445" sId="3" odxf="1" dxf="1">
    <nc r="Y387">
      <v>1.7</v>
    </nc>
    <odxf>
      <font>
        <sz val="10"/>
        <color auto="1"/>
      </font>
    </odxf>
    <ndxf>
      <font>
        <sz val="10"/>
        <color auto="1"/>
      </font>
    </ndxf>
  </rcc>
  <rcc rId="21446" sId="3" odxf="1" dxf="1">
    <nc r="Z387">
      <v>1.5</v>
    </nc>
    <odxf>
      <font>
        <sz val="10"/>
        <color auto="1"/>
      </font>
    </odxf>
    <ndxf>
      <font>
        <sz val="10"/>
        <color auto="1"/>
      </font>
    </ndxf>
  </rcc>
  <rcc rId="21447" sId="3" odxf="1" dxf="1">
    <nc r="AA387">
      <v>1.5</v>
    </nc>
    <odxf>
      <font>
        <sz val="10"/>
        <color auto="1"/>
      </font>
    </odxf>
    <ndxf>
      <font>
        <sz val="10"/>
        <color auto="1"/>
      </font>
    </ndxf>
  </rcc>
  <rcc rId="21448" sId="3" odxf="1" dxf="1">
    <nc r="AB387">
      <v>1.9</v>
    </nc>
    <odxf>
      <font>
        <sz val="10"/>
        <color auto="1"/>
      </font>
    </odxf>
    <ndxf>
      <font>
        <sz val="10"/>
        <color auto="1"/>
      </font>
    </ndxf>
  </rcc>
  <rcc rId="21449" sId="3" odxf="1" dxf="1">
    <nc r="AC387">
      <v>2.7</v>
    </nc>
    <odxf>
      <font>
        <sz val="10"/>
        <color auto="1"/>
      </font>
    </odxf>
    <ndxf>
      <font>
        <sz val="10"/>
        <color auto="1"/>
      </font>
    </ndxf>
  </rcc>
  <rcc rId="21450" sId="3" odxf="1" dxf="1">
    <nc r="AD387">
      <v>3</v>
    </nc>
    <odxf>
      <font>
        <sz val="10"/>
        <color auto="1"/>
      </font>
    </odxf>
    <ndxf>
      <font>
        <sz val="10"/>
        <color auto="1"/>
      </font>
    </ndxf>
  </rcc>
  <rcc rId="21451" sId="3" odxf="1" dxf="1">
    <nc r="AE387">
      <v>3.6</v>
    </nc>
    <odxf>
      <font>
        <sz val="10"/>
        <color auto="1"/>
      </font>
    </odxf>
    <ndxf>
      <font>
        <sz val="10"/>
        <color auto="1"/>
      </font>
    </ndxf>
  </rcc>
  <rcc rId="21452" sId="3" odxf="1" dxf="1">
    <nc r="AF387">
      <v>4.7</v>
    </nc>
    <odxf>
      <font>
        <sz val="10"/>
        <color auto="1"/>
      </font>
    </odxf>
    <ndxf>
      <font>
        <sz val="10"/>
        <color auto="1"/>
      </font>
    </ndxf>
  </rcc>
  <rcc rId="21453" sId="3" odxf="1" dxf="1">
    <nc r="AG387">
      <v>5</v>
    </nc>
    <odxf>
      <font>
        <sz val="10"/>
        <color auto="1"/>
      </font>
    </odxf>
    <ndxf>
      <font>
        <sz val="10"/>
        <color auto="1"/>
      </font>
    </ndxf>
  </rcc>
  <rcc rId="21454" sId="3" odxf="1" dxf="1">
    <nc r="AH387">
      <v>5.8</v>
    </nc>
    <odxf>
      <font>
        <sz val="10"/>
        <color auto="1"/>
      </font>
    </odxf>
    <ndxf>
      <font>
        <sz val="10"/>
        <color auto="1"/>
      </font>
    </ndxf>
  </rcc>
  <rcc rId="21455" sId="3" odxf="1" dxf="1">
    <nc r="AI387">
      <v>7.1</v>
    </nc>
    <odxf>
      <font>
        <sz val="10"/>
        <color auto="1"/>
      </font>
    </odxf>
    <ndxf>
      <font>
        <sz val="10"/>
        <color auto="1"/>
      </font>
    </ndxf>
  </rcc>
  <rcc rId="21456" sId="3" odxf="1" dxf="1">
    <nc r="AJ387">
      <v>5.7</v>
    </nc>
    <odxf>
      <font>
        <sz val="10"/>
        <color auto="1"/>
      </font>
    </odxf>
    <ndxf>
      <font>
        <sz val="10"/>
        <color auto="1"/>
      </font>
    </ndxf>
  </rcc>
  <rcc rId="21457" sId="3" odxf="1" dxf="1">
    <nc r="AK387">
      <v>6.7</v>
    </nc>
    <odxf>
      <font>
        <sz val="10"/>
        <color auto="1"/>
      </font>
    </odxf>
    <ndxf>
      <font>
        <sz val="10"/>
        <color auto="1"/>
      </font>
    </ndxf>
  </rcc>
  <rcc rId="21458" sId="3" odxf="1" dxf="1">
    <nc r="AL387">
      <v>6</v>
    </nc>
    <odxf>
      <font>
        <sz val="10"/>
        <color auto="1"/>
      </font>
    </odxf>
    <ndxf>
      <font>
        <sz val="10"/>
        <color auto="1"/>
      </font>
    </ndxf>
  </rcc>
  <rcc rId="21459" sId="3" odxf="1" dxf="1">
    <nc r="AM387">
      <v>6.3</v>
    </nc>
    <odxf>
      <font>
        <sz val="10"/>
        <color auto="1"/>
      </font>
    </odxf>
    <ndxf>
      <font>
        <sz val="10"/>
        <color auto="1"/>
      </font>
    </ndxf>
  </rcc>
  <rcc rId="21460" sId="3" odxf="1" dxf="1">
    <nc r="AN387">
      <v>2.7</v>
    </nc>
    <odxf>
      <font>
        <sz val="10"/>
        <color auto="1"/>
      </font>
    </odxf>
    <ndxf>
      <font>
        <sz val="10"/>
        <color auto="1"/>
      </font>
    </ndxf>
  </rcc>
  <rcc rId="21461" sId="3" odxf="1" dxf="1">
    <nc r="AO387">
      <v>4.0999999999999996</v>
    </nc>
    <odxf>
      <font>
        <sz val="10"/>
        <color auto="1"/>
      </font>
    </odxf>
    <ndxf>
      <font>
        <sz val="10"/>
        <color auto="1"/>
      </font>
    </ndxf>
  </rcc>
  <rcc rId="21462" sId="3" odxf="1" dxf="1">
    <nc r="AP387">
      <v>3.2</v>
    </nc>
    <odxf>
      <font>
        <sz val="10"/>
        <color auto="1"/>
      </font>
    </odxf>
    <ndxf>
      <font>
        <sz val="10"/>
        <color auto="1"/>
      </font>
    </ndxf>
  </rcc>
  <rcc rId="21463" sId="3" odxf="1" dxf="1">
    <nc r="AQ387">
      <v>4.7</v>
    </nc>
    <odxf>
      <font>
        <sz val="10"/>
        <color auto="1"/>
      </font>
    </odxf>
    <ndxf>
      <font>
        <sz val="10"/>
        <color auto="1"/>
      </font>
    </ndxf>
  </rcc>
  <rcc rId="21464" sId="3" odxf="1" dxf="1">
    <nc r="AR387">
      <v>4.7</v>
    </nc>
    <odxf>
      <font>
        <sz val="10"/>
        <color auto="1"/>
      </font>
    </odxf>
    <ndxf>
      <font>
        <sz val="10"/>
        <color auto="1"/>
      </font>
    </ndxf>
  </rcc>
  <rcc rId="21465" sId="3" odxf="1" dxf="1">
    <nc r="AS387">
      <v>4.4000000000000004</v>
    </nc>
    <odxf>
      <font>
        <sz val="10"/>
        <color auto="1"/>
      </font>
    </odxf>
    <ndxf>
      <font>
        <sz val="10"/>
        <color auto="1"/>
      </font>
    </ndxf>
  </rcc>
  <rcc rId="21466" sId="3" odxf="1" dxf="1">
    <nc r="AT387">
      <v>4.5</v>
    </nc>
    <odxf>
      <font>
        <sz val="10"/>
        <color auto="1"/>
      </font>
    </odxf>
    <ndxf>
      <font>
        <sz val="10"/>
        <color auto="1"/>
      </font>
    </ndxf>
  </rcc>
  <rcc rId="21467" sId="3" odxf="1" dxf="1">
    <nc r="AU387">
      <v>3.7</v>
    </nc>
    <odxf>
      <font>
        <sz val="10"/>
        <color auto="1"/>
      </font>
    </odxf>
    <ndxf>
      <font>
        <sz val="10"/>
        <color auto="1"/>
      </font>
    </ndxf>
  </rcc>
  <rcc rId="21468" sId="3" odxf="1" dxf="1">
    <nc r="AV387">
      <v>3.8</v>
    </nc>
    <odxf>
      <font>
        <sz val="10"/>
        <color auto="1"/>
      </font>
    </odxf>
    <ndxf>
      <font>
        <sz val="10"/>
        <color auto="1"/>
      </font>
    </ndxf>
  </rcc>
  <rcc rId="21469" sId="3" odxf="1" dxf="1">
    <nc r="AW387">
      <v>3.9</v>
    </nc>
    <odxf>
      <font>
        <sz val="10"/>
        <color auto="1"/>
      </font>
    </odxf>
    <ndxf>
      <font>
        <sz val="10"/>
        <color auto="1"/>
      </font>
    </ndxf>
  </rcc>
  <rcc rId="21470" sId="3" odxf="1" dxf="1">
    <nc r="AX387">
      <v>3.7</v>
    </nc>
    <odxf>
      <font>
        <sz val="10"/>
        <color auto="1"/>
      </font>
    </odxf>
    <ndxf>
      <font>
        <sz val="10"/>
        <color auto="1"/>
      </font>
    </ndxf>
  </rcc>
  <rcc rId="21471" sId="3" odxf="1" dxf="1">
    <nc r="AY387">
      <v>3.8</v>
    </nc>
    <odxf>
      <font>
        <sz val="10"/>
        <color auto="1"/>
      </font>
    </odxf>
    <ndxf>
      <font>
        <sz val="10"/>
        <color auto="1"/>
      </font>
    </ndxf>
  </rcc>
  <rcc rId="21472" sId="3" odxf="1" dxf="1">
    <nc r="AZ387">
      <v>4.0999999999999996</v>
    </nc>
    <odxf>
      <font>
        <sz val="10"/>
        <color auto="1"/>
      </font>
    </odxf>
    <ndxf>
      <font>
        <sz val="10"/>
        <color auto="1"/>
      </font>
    </ndxf>
  </rcc>
  <rcc rId="21473" sId="3" odxf="1" dxf="1">
    <nc r="BA3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474" sId="3" odxf="1" dxf="1">
    <nc r="BB387">
      <v>5.4</v>
    </nc>
    <odxf>
      <font>
        <sz val="10"/>
        <color auto="1"/>
      </font>
    </odxf>
    <ndxf>
      <font>
        <sz val="10"/>
        <color auto="1"/>
      </font>
    </ndxf>
  </rcc>
  <rcc rId="21475" sId="3" odxf="1" dxf="1">
    <nc r="BC3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476" sId="3" odxf="1" dxf="1">
    <nc r="BD387">
      <v>5.3</v>
    </nc>
    <odxf>
      <font>
        <sz val="10"/>
        <color auto="1"/>
      </font>
    </odxf>
    <ndxf>
      <font>
        <sz val="10"/>
        <color auto="1"/>
      </font>
    </ndxf>
  </rcc>
  <rcc rId="21477" sId="3" odxf="1" dxf="1">
    <nc r="BE38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478" sId="3" odxf="1" dxf="1">
    <nc r="BF387">
      <v>15</v>
    </nc>
    <odxf>
      <font>
        <sz val="10"/>
        <color auto="1"/>
      </font>
    </odxf>
    <ndxf>
      <font>
        <sz val="10"/>
        <color auto="1"/>
      </font>
    </ndxf>
  </rcc>
  <rcc rId="21479" sId="3" odxf="1" dxf="1">
    <nc r="BG387">
      <v>44.2</v>
    </nc>
    <odxf>
      <font>
        <sz val="10"/>
        <color auto="1"/>
      </font>
    </odxf>
    <ndxf>
      <font>
        <sz val="10"/>
        <color auto="1"/>
      </font>
    </ndxf>
  </rcc>
  <rcc rId="21480" sId="3" odxf="1" dxf="1">
    <nc r="BH387">
      <v>0.2</v>
    </nc>
    <odxf>
      <font>
        <sz val="10"/>
        <color auto="1"/>
      </font>
    </odxf>
    <ndxf>
      <font>
        <sz val="10"/>
        <color auto="1"/>
      </font>
    </ndxf>
  </rcc>
  <rfmt sheetId="3" sqref="A387:XFD387" start="0" length="0">
    <dxf>
      <alignment vertical="center" wrapText="1"/>
    </dxf>
  </rfmt>
  <rfmt sheetId="3" sqref="A388" start="0" length="0">
    <dxf>
      <font>
        <sz val="10"/>
        <color auto="1"/>
      </font>
    </dxf>
  </rfmt>
  <rcc rId="21481" sId="3" odxf="1" dxf="1">
    <oc r="B388" t="inlineStr">
      <is>
        <t>Bến Tre</t>
      </is>
    </oc>
    <nc r="B388" t="inlineStr">
      <is>
        <t>Cà Mau</t>
      </is>
    </nc>
    <odxf>
      <font>
        <sz val="10"/>
        <color auto="1"/>
      </font>
    </odxf>
    <ndxf>
      <font>
        <sz val="10"/>
        <color auto="1"/>
      </font>
    </ndxf>
  </rcc>
  <rfmt sheetId="3" sqref="C388" start="0" length="0">
    <dxf>
      <font>
        <sz val="10"/>
        <color auto="1"/>
      </font>
    </dxf>
  </rfmt>
  <rfmt sheetId="3" sqref="D388" start="0" length="0">
    <dxf>
      <font>
        <sz val="10"/>
        <color auto="1"/>
      </font>
    </dxf>
  </rfmt>
  <rcc rId="21482" sId="3" odxf="1" dxf="1">
    <oc r="E388" t="inlineStr">
      <is>
        <t>NMĐG VPL BẾN TRE</t>
      </is>
    </oc>
    <nc r="E388" t="inlineStr">
      <is>
        <t>NMĐG VIÊN AN</t>
      </is>
    </nc>
    <odxf>
      <font>
        <sz val="10"/>
        <color auto="1"/>
      </font>
    </odxf>
    <ndxf>
      <font>
        <sz val="10"/>
        <color auto="1"/>
      </font>
    </ndxf>
  </rcc>
  <rcc rId="21483" sId="3" odxf="1" dxf="1">
    <oc r="F388" t="inlineStr">
      <is>
        <t>PPN</t>
      </is>
    </oc>
    <nc r="F388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21484" sId="3" odxf="1" dxf="1">
    <nc r="G38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485" sId="3" odxf="1" dxf="1">
    <nc r="H388">
      <v>155.9</v>
    </nc>
    <odxf>
      <font>
        <sz val="10"/>
        <color auto="1"/>
      </font>
    </odxf>
    <ndxf>
      <font>
        <sz val="10"/>
        <color auto="1"/>
      </font>
    </ndxf>
  </rcc>
  <rfmt sheetId="3" sqref="I388" start="0" length="0">
    <dxf>
      <font>
        <sz val="10"/>
        <color auto="1"/>
      </font>
    </dxf>
  </rfmt>
  <rcc rId="21486" sId="3" odxf="1" dxf="1">
    <nc r="J388">
      <v>10.3</v>
    </nc>
    <odxf>
      <font>
        <sz val="10"/>
        <color auto="1"/>
      </font>
    </odxf>
    <ndxf>
      <font>
        <sz val="10"/>
        <color auto="1"/>
      </font>
    </ndxf>
  </rcc>
  <rcc rId="21487" sId="3" odxf="1" dxf="1">
    <nc r="K388">
      <v>6.6</v>
    </nc>
    <odxf>
      <font>
        <sz val="10"/>
        <color auto="1"/>
      </font>
    </odxf>
    <ndxf>
      <font>
        <sz val="10"/>
        <color auto="1"/>
      </font>
    </ndxf>
  </rcc>
  <rcc rId="21488" sId="3" odxf="1" dxf="1">
    <nc r="L388">
      <v>7.5</v>
    </nc>
    <odxf>
      <font>
        <sz val="10"/>
        <color auto="1"/>
      </font>
    </odxf>
    <ndxf>
      <font>
        <sz val="10"/>
        <color auto="1"/>
      </font>
    </ndxf>
  </rcc>
  <rcc rId="21489" sId="3" odxf="1" dxf="1">
    <nc r="M388">
      <v>9.6</v>
    </nc>
    <odxf>
      <font>
        <sz val="10"/>
        <color auto="1"/>
      </font>
    </odxf>
    <ndxf>
      <font>
        <sz val="10"/>
        <color auto="1"/>
      </font>
    </ndxf>
  </rcc>
  <rcc rId="21490" sId="3" odxf="1" dxf="1">
    <nc r="N388">
      <v>8.6999999999999993</v>
    </nc>
    <odxf>
      <font>
        <sz val="10"/>
        <color auto="1"/>
      </font>
    </odxf>
    <ndxf>
      <font>
        <sz val="10"/>
        <color auto="1"/>
      </font>
    </ndxf>
  </rcc>
  <rcc rId="21491" sId="3" odxf="1" dxf="1">
    <nc r="O388">
      <v>8.6999999999999993</v>
    </nc>
    <odxf>
      <font>
        <sz val="10"/>
        <color auto="1"/>
      </font>
    </odxf>
    <ndxf>
      <font>
        <sz val="10"/>
        <color auto="1"/>
      </font>
    </ndxf>
  </rcc>
  <rcc rId="21492" sId="3" odxf="1" dxf="1">
    <nc r="P388">
      <v>10.1</v>
    </nc>
    <odxf>
      <font>
        <sz val="10"/>
        <color auto="1"/>
      </font>
    </odxf>
    <ndxf>
      <font>
        <sz val="10"/>
        <color auto="1"/>
      </font>
    </ndxf>
  </rcc>
  <rcc rId="21493" sId="3" odxf="1" dxf="1">
    <nc r="Q388">
      <v>11.9</v>
    </nc>
    <odxf>
      <font>
        <sz val="10"/>
        <color auto="1"/>
      </font>
    </odxf>
    <ndxf>
      <font>
        <sz val="10"/>
        <color auto="1"/>
      </font>
    </ndxf>
  </rcc>
  <rcc rId="21494" sId="3" odxf="1" dxf="1">
    <nc r="R388">
      <v>12.4</v>
    </nc>
    <odxf>
      <font>
        <sz val="10"/>
        <color auto="1"/>
      </font>
    </odxf>
    <ndxf>
      <font>
        <sz val="10"/>
        <color auto="1"/>
      </font>
    </ndxf>
  </rcc>
  <rcc rId="21495" sId="3" odxf="1" dxf="1">
    <nc r="S388">
      <v>7.9</v>
    </nc>
    <odxf>
      <font>
        <sz val="10"/>
        <color auto="1"/>
      </font>
    </odxf>
    <ndxf>
      <font>
        <sz val="10"/>
        <color auto="1"/>
      </font>
    </ndxf>
  </rcc>
  <rcc rId="21496" sId="3" odxf="1" dxf="1">
    <nc r="T388">
      <v>7.9</v>
    </nc>
    <odxf>
      <font>
        <sz val="10"/>
        <color auto="1"/>
      </font>
    </odxf>
    <ndxf>
      <font>
        <sz val="10"/>
        <color auto="1"/>
      </font>
    </ndxf>
  </rcc>
  <rcc rId="21497" sId="3" odxf="1" dxf="1">
    <nc r="U388">
      <v>3.8</v>
    </nc>
    <odxf>
      <font>
        <sz val="10"/>
        <color auto="1"/>
      </font>
    </odxf>
    <ndxf>
      <font>
        <sz val="10"/>
        <color auto="1"/>
      </font>
    </ndxf>
  </rcc>
  <rcc rId="21498" sId="3" odxf="1" dxf="1">
    <nc r="V388">
      <v>3.8</v>
    </nc>
    <odxf>
      <font>
        <sz val="10"/>
        <color auto="1"/>
      </font>
    </odxf>
    <ndxf>
      <font>
        <sz val="10"/>
        <color auto="1"/>
      </font>
    </ndxf>
  </rcc>
  <rcc rId="21499" sId="3" odxf="1" dxf="1">
    <nc r="W388">
      <v>3.9</v>
    </nc>
    <odxf>
      <font>
        <sz val="10"/>
        <color auto="1"/>
      </font>
    </odxf>
    <ndxf>
      <font>
        <sz val="10"/>
        <color auto="1"/>
      </font>
    </ndxf>
  </rcc>
  <rcc rId="21500" sId="3" odxf="1" dxf="1">
    <nc r="X388">
      <v>3.3</v>
    </nc>
    <odxf>
      <font>
        <sz val="10"/>
        <color auto="1"/>
      </font>
    </odxf>
    <ndxf>
      <font>
        <sz val="10"/>
        <color auto="1"/>
      </font>
    </ndxf>
  </rcc>
  <rcc rId="21501" sId="3" odxf="1" dxf="1">
    <nc r="Y388">
      <v>5.2</v>
    </nc>
    <odxf>
      <font>
        <sz val="10"/>
        <color auto="1"/>
      </font>
    </odxf>
    <ndxf>
      <font>
        <sz val="10"/>
        <color auto="1"/>
      </font>
    </ndxf>
  </rcc>
  <rcc rId="21502" sId="3" odxf="1" dxf="1">
    <nc r="Z388">
      <v>14.9</v>
    </nc>
    <odxf>
      <font>
        <sz val="10"/>
        <color auto="1"/>
      </font>
    </odxf>
    <ndxf>
      <font>
        <sz val="10"/>
        <color auto="1"/>
      </font>
    </ndxf>
  </rcc>
  <rcc rId="21503" sId="3" odxf="1" dxf="1">
    <nc r="AA388">
      <v>9.5</v>
    </nc>
    <odxf>
      <font>
        <sz val="10"/>
        <color auto="1"/>
      </font>
    </odxf>
    <ndxf>
      <font>
        <sz val="10"/>
        <color auto="1"/>
      </font>
    </ndxf>
  </rcc>
  <rcc rId="21504" sId="3" odxf="1" dxf="1">
    <nc r="AB388">
      <v>3.4</v>
    </nc>
    <odxf>
      <font>
        <sz val="10"/>
        <color auto="1"/>
      </font>
    </odxf>
    <ndxf>
      <font>
        <sz val="10"/>
        <color auto="1"/>
      </font>
    </ndxf>
  </rcc>
  <rcc rId="21505" sId="3" odxf="1" dxf="1">
    <nc r="AC388">
      <v>4</v>
    </nc>
    <odxf>
      <font>
        <sz val="10"/>
        <color auto="1"/>
      </font>
    </odxf>
    <ndxf>
      <font>
        <sz val="10"/>
        <color auto="1"/>
      </font>
    </ndxf>
  </rcc>
  <rcc rId="21506" sId="3" odxf="1" dxf="1">
    <nc r="AD388">
      <v>2.2999999999999998</v>
    </nc>
    <odxf>
      <font>
        <sz val="10"/>
        <color auto="1"/>
      </font>
    </odxf>
    <ndxf>
      <font>
        <sz val="10"/>
        <color auto="1"/>
      </font>
    </ndxf>
  </rcc>
  <rcc rId="21507" sId="3" odxf="1" dxf="1">
    <nc r="AE388">
      <v>0.8</v>
    </nc>
    <odxf>
      <font>
        <sz val="10"/>
        <color auto="1"/>
      </font>
    </odxf>
    <ndxf>
      <font>
        <sz val="10"/>
        <color auto="1"/>
      </font>
    </ndxf>
  </rcc>
  <rcc rId="21508" sId="3" odxf="1" dxf="1">
    <nc r="AF388">
      <v>0.4</v>
    </nc>
    <odxf>
      <font>
        <sz val="10"/>
        <color auto="1"/>
      </font>
    </odxf>
    <ndxf>
      <font>
        <sz val="10"/>
        <color auto="1"/>
      </font>
    </ndxf>
  </rcc>
  <rcc rId="21509" sId="3" odxf="1" dxf="1">
    <nc r="AG388">
      <v>0.4</v>
    </nc>
    <odxf>
      <font>
        <sz val="10"/>
        <color auto="1"/>
      </font>
    </odxf>
    <ndxf>
      <font>
        <sz val="10"/>
        <color auto="1"/>
      </font>
    </ndxf>
  </rcc>
  <rcc rId="21510" sId="3" odxf="1" dxf="1">
    <nc r="AH388">
      <v>0.3</v>
    </nc>
    <odxf>
      <font>
        <sz val="10"/>
        <color auto="1"/>
      </font>
    </odxf>
    <ndxf>
      <font>
        <sz val="10"/>
        <color auto="1"/>
      </font>
    </ndxf>
  </rcc>
  <rcc rId="21511" sId="3" odxf="1" dxf="1">
    <nc r="AI388">
      <v>0.3</v>
    </nc>
    <odxf>
      <font>
        <sz val="10"/>
        <color auto="1"/>
      </font>
    </odxf>
    <ndxf>
      <font>
        <sz val="10"/>
        <color auto="1"/>
      </font>
    </ndxf>
  </rcc>
  <rcc rId="21512" sId="3" odxf="1" dxf="1">
    <nc r="AJ388">
      <v>11.3</v>
    </nc>
    <odxf>
      <font>
        <sz val="10"/>
        <color auto="1"/>
      </font>
    </odxf>
    <ndxf>
      <font>
        <sz val="10"/>
        <color auto="1"/>
      </font>
    </ndxf>
  </rcc>
  <rcc rId="21513" sId="3" odxf="1" dxf="1">
    <nc r="AK388">
      <v>1</v>
    </nc>
    <odxf>
      <font>
        <sz val="10"/>
        <color auto="1"/>
      </font>
    </odxf>
    <ndxf>
      <font>
        <sz val="10"/>
        <color auto="1"/>
      </font>
    </ndxf>
  </rcc>
  <rcc rId="21514" sId="3" odxf="1" dxf="1">
    <nc r="AL388">
      <v>18</v>
    </nc>
    <odxf>
      <font>
        <sz val="10"/>
        <color auto="1"/>
      </font>
    </odxf>
    <ndxf>
      <font>
        <sz val="10"/>
        <color auto="1"/>
      </font>
    </ndxf>
  </rcc>
  <rcc rId="21515" sId="3" odxf="1" dxf="1">
    <nc r="AM388">
      <v>14.9</v>
    </nc>
    <odxf>
      <font>
        <sz val="10"/>
        <color auto="1"/>
      </font>
    </odxf>
    <ndxf>
      <font>
        <sz val="10"/>
        <color auto="1"/>
      </font>
    </ndxf>
  </rcc>
  <rcc rId="21516" sId="3" odxf="1" dxf="1">
    <nc r="AN388">
      <v>11.3</v>
    </nc>
    <odxf>
      <font>
        <sz val="10"/>
        <color auto="1"/>
      </font>
    </odxf>
    <ndxf>
      <font>
        <sz val="10"/>
        <color auto="1"/>
      </font>
    </ndxf>
  </rcc>
  <rcc rId="21517" sId="3" odxf="1" dxf="1">
    <nc r="AO388">
      <v>5.9</v>
    </nc>
    <odxf>
      <font>
        <sz val="10"/>
        <color auto="1"/>
      </font>
    </odxf>
    <ndxf>
      <font>
        <sz val="10"/>
        <color auto="1"/>
      </font>
    </ndxf>
  </rcc>
  <rcc rId="21518" sId="3" odxf="1" dxf="1">
    <nc r="AP388">
      <v>3.5</v>
    </nc>
    <odxf>
      <font>
        <sz val="10"/>
        <color auto="1"/>
      </font>
    </odxf>
    <ndxf>
      <font>
        <sz val="10"/>
        <color auto="1"/>
      </font>
    </ndxf>
  </rcc>
  <rcc rId="21519" sId="3" odxf="1" dxf="1">
    <nc r="AQ388">
      <v>0.3</v>
    </nc>
    <odxf>
      <font>
        <sz val="10"/>
        <color auto="1"/>
      </font>
    </odxf>
    <ndxf>
      <font>
        <sz val="10"/>
        <color auto="1"/>
      </font>
    </ndxf>
  </rcc>
  <rcc rId="21520" sId="3" odxf="1" dxf="1">
    <nc r="AR388">
      <v>3.7</v>
    </nc>
    <odxf>
      <font>
        <sz val="10"/>
        <color auto="1"/>
      </font>
    </odxf>
    <ndxf>
      <font>
        <sz val="10"/>
        <color auto="1"/>
      </font>
    </ndxf>
  </rcc>
  <rcc rId="21521" sId="3" odxf="1" dxf="1">
    <nc r="AS388">
      <v>4.4000000000000004</v>
    </nc>
    <odxf>
      <font>
        <sz val="10"/>
        <color auto="1"/>
      </font>
    </odxf>
    <ndxf>
      <font>
        <sz val="10"/>
        <color auto="1"/>
      </font>
    </ndxf>
  </rcc>
  <rcc rId="21522" sId="3" odxf="1" dxf="1">
    <nc r="AT388">
      <v>14.1</v>
    </nc>
    <odxf>
      <font>
        <sz val="10"/>
        <color auto="1"/>
      </font>
    </odxf>
    <ndxf>
      <font>
        <sz val="10"/>
        <color auto="1"/>
      </font>
    </ndxf>
  </rcc>
  <rcc rId="21523" sId="3" odxf="1" dxf="1">
    <nc r="AU388">
      <v>7.9</v>
    </nc>
    <odxf>
      <font>
        <sz val="10"/>
        <color auto="1"/>
      </font>
    </odxf>
    <ndxf>
      <font>
        <sz val="10"/>
        <color auto="1"/>
      </font>
    </ndxf>
  </rcc>
  <rcc rId="21524" sId="3" odxf="1" dxf="1">
    <nc r="AV388">
      <v>5.6</v>
    </nc>
    <odxf>
      <font>
        <sz val="10"/>
        <color auto="1"/>
      </font>
    </odxf>
    <ndxf>
      <font>
        <sz val="10"/>
        <color auto="1"/>
      </font>
    </ndxf>
  </rcc>
  <rcc rId="21525" sId="3" odxf="1" dxf="1">
    <nc r="AW388">
      <v>5.6</v>
    </nc>
    <odxf>
      <font>
        <sz val="10"/>
        <color auto="1"/>
      </font>
    </odxf>
    <ndxf>
      <font>
        <sz val="10"/>
        <color auto="1"/>
      </font>
    </ndxf>
  </rcc>
  <rcc rId="21526" sId="3" odxf="1" dxf="1">
    <nc r="AX388">
      <v>6.3</v>
    </nc>
    <odxf>
      <font>
        <sz val="10"/>
        <color auto="1"/>
      </font>
    </odxf>
    <ndxf>
      <font>
        <sz val="10"/>
        <color auto="1"/>
      </font>
    </ndxf>
  </rcc>
  <rcc rId="21527" sId="3" odxf="1" dxf="1">
    <nc r="AY388">
      <v>7.1</v>
    </nc>
    <odxf>
      <font>
        <sz val="10"/>
        <color auto="1"/>
      </font>
    </odxf>
    <ndxf>
      <font>
        <sz val="10"/>
        <color auto="1"/>
      </font>
    </ndxf>
  </rcc>
  <rcc rId="21528" sId="3" odxf="1" dxf="1">
    <nc r="AZ388">
      <v>10.4</v>
    </nc>
    <odxf>
      <font>
        <sz val="10"/>
        <color auto="1"/>
      </font>
    </odxf>
    <ndxf>
      <font>
        <sz val="10"/>
        <color auto="1"/>
      </font>
    </ndxf>
  </rcc>
  <rcc rId="21529" sId="3" odxf="1" dxf="1">
    <nc r="BA3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530" sId="3" odxf="1" dxf="1">
    <nc r="BB388">
      <v>3.1</v>
    </nc>
    <odxf>
      <font>
        <sz val="10"/>
        <color auto="1"/>
      </font>
    </odxf>
    <ndxf>
      <font>
        <sz val="10"/>
        <color auto="1"/>
      </font>
    </ndxf>
  </rcc>
  <rcc rId="21531" sId="3" odxf="1" dxf="1">
    <nc r="BC3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532" sId="3" odxf="1" dxf="1">
    <nc r="BD388">
      <v>3.5</v>
    </nc>
    <odxf>
      <font>
        <sz val="10"/>
        <color auto="1"/>
      </font>
    </odxf>
    <ndxf>
      <font>
        <sz val="10"/>
        <color auto="1"/>
      </font>
    </ndxf>
  </rcc>
  <rcc rId="21533" sId="3" odxf="1" dxf="1">
    <nc r="BE38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534" sId="3" odxf="1" dxf="1">
    <nc r="BF388">
      <v>6.5</v>
    </nc>
    <odxf>
      <font>
        <sz val="10"/>
        <color auto="1"/>
      </font>
    </odxf>
    <ndxf>
      <font>
        <sz val="10"/>
        <color auto="1"/>
      </font>
    </ndxf>
  </rcc>
  <rcc rId="21535" sId="3" odxf="1" dxf="1">
    <nc r="BG388">
      <v>18.2</v>
    </nc>
    <odxf>
      <font>
        <sz val="10"/>
        <color auto="1"/>
      </font>
    </odxf>
    <ndxf>
      <font>
        <sz val="10"/>
        <color auto="1"/>
      </font>
    </ndxf>
  </rcc>
  <rcc rId="21536" sId="3" odxf="1" dxf="1">
    <nc r="BH388">
      <v>0</v>
    </nc>
    <odxf>
      <font>
        <sz val="10"/>
        <color auto="1"/>
      </font>
    </odxf>
    <ndxf>
      <font>
        <sz val="10"/>
        <color auto="1"/>
      </font>
    </ndxf>
  </rcc>
  <rfmt sheetId="3" sqref="A388:XFD388" start="0" length="0">
    <dxf>
      <alignment vertical="center" wrapText="1"/>
    </dxf>
  </rfmt>
  <rfmt sheetId="3" sqref="A389" start="0" length="0">
    <dxf>
      <font>
        <sz val="10"/>
        <color auto="1"/>
      </font>
    </dxf>
  </rfmt>
  <rcc rId="21537" sId="3" odxf="1" dxf="1">
    <oc r="B389" t="inlineStr">
      <is>
        <t>Bến Tre</t>
      </is>
    </oc>
    <nc r="B389" t="inlineStr">
      <is>
        <t>Cà Mau</t>
      </is>
    </nc>
    <odxf>
      <font>
        <sz val="10"/>
        <color auto="1"/>
      </font>
    </odxf>
    <ndxf>
      <font>
        <sz val="10"/>
        <color auto="1"/>
      </font>
    </ndxf>
  </rcc>
  <rfmt sheetId="3" sqref="C389" start="0" length="0">
    <dxf>
      <font>
        <sz val="10"/>
        <color auto="1"/>
      </font>
    </dxf>
  </rfmt>
  <rfmt sheetId="3" sqref="D389" start="0" length="0">
    <dxf>
      <font>
        <sz val="10"/>
        <color auto="1"/>
      </font>
    </dxf>
  </rfmt>
  <rcc rId="21538" sId="3" odxf="1" dxf="1">
    <oc r="E389" t="inlineStr">
      <is>
        <t>NMĐG VPL BẾN TRE</t>
      </is>
    </oc>
    <nc r="E389" t="inlineStr">
      <is>
        <t>NMĐG VIÊN AN</t>
      </is>
    </nc>
    <odxf>
      <font>
        <sz val="10"/>
        <color auto="1"/>
      </font>
    </odxf>
    <ndxf>
      <font>
        <sz val="10"/>
        <color auto="1"/>
      </font>
    </ndxf>
  </rcc>
  <rcc rId="21539" sId="3" odxf="1" dxf="1">
    <oc r="F389" t="inlineStr">
      <is>
        <t>PPN</t>
      </is>
    </oc>
    <nc r="F389" t="inlineStr">
      <is>
        <t>PP</t>
      </is>
    </nc>
    <odxf>
      <font>
        <sz val="10"/>
        <color auto="1"/>
      </font>
    </odxf>
    <ndxf>
      <font>
        <sz val="10"/>
        <color auto="1"/>
      </font>
    </ndxf>
  </rcc>
  <rcc rId="21540" sId="3" odxf="1" dxf="1">
    <nc r="G38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541" sId="3" odxf="1" dxf="1">
    <nc r="H389">
      <v>155.9</v>
    </nc>
    <odxf>
      <font>
        <sz val="10"/>
        <color auto="1"/>
      </font>
    </odxf>
    <ndxf>
      <font>
        <sz val="10"/>
        <color auto="1"/>
      </font>
    </ndxf>
  </rcc>
  <rfmt sheetId="3" sqref="I389" start="0" length="0">
    <dxf>
      <font>
        <sz val="10"/>
        <color auto="1"/>
      </font>
    </dxf>
  </rfmt>
  <rcc rId="21542" sId="3" odxf="1" dxf="1">
    <nc r="J389">
      <v>3.4</v>
    </nc>
    <odxf>
      <font>
        <sz val="10"/>
        <color auto="1"/>
      </font>
    </odxf>
    <ndxf>
      <font>
        <sz val="10"/>
        <color auto="1"/>
      </font>
    </ndxf>
  </rcc>
  <rcc rId="21543" sId="3" odxf="1" dxf="1">
    <nc r="K389">
      <v>3.1</v>
    </nc>
    <odxf>
      <font>
        <sz val="10"/>
        <color auto="1"/>
      </font>
    </odxf>
    <ndxf>
      <font>
        <sz val="10"/>
        <color auto="1"/>
      </font>
    </ndxf>
  </rcc>
  <rcc rId="21544" sId="3" odxf="1" dxf="1">
    <nc r="L389">
      <v>3.2</v>
    </nc>
    <odxf>
      <font>
        <sz val="10"/>
        <color auto="1"/>
      </font>
    </odxf>
    <ndxf>
      <font>
        <sz val="10"/>
        <color auto="1"/>
      </font>
    </ndxf>
  </rcc>
  <rcc rId="21545" sId="3" odxf="1" dxf="1">
    <nc r="M389">
      <v>4.5</v>
    </nc>
    <odxf>
      <font>
        <sz val="10"/>
        <color auto="1"/>
      </font>
    </odxf>
    <ndxf>
      <font>
        <sz val="10"/>
        <color auto="1"/>
      </font>
    </ndxf>
  </rcc>
  <rcc rId="21546" sId="3" odxf="1" dxf="1">
    <nc r="N389">
      <v>4.4000000000000004</v>
    </nc>
    <odxf>
      <font>
        <sz val="10"/>
        <color auto="1"/>
      </font>
    </odxf>
    <ndxf>
      <font>
        <sz val="10"/>
        <color auto="1"/>
      </font>
    </ndxf>
  </rcc>
  <rcc rId="21547" sId="3" odxf="1" dxf="1">
    <nc r="O389">
      <v>4.4000000000000004</v>
    </nc>
    <odxf>
      <font>
        <sz val="10"/>
        <color auto="1"/>
      </font>
    </odxf>
    <ndxf>
      <font>
        <sz val="10"/>
        <color auto="1"/>
      </font>
    </ndxf>
  </rcc>
  <rcc rId="21548" sId="3" odxf="1" dxf="1">
    <nc r="P389">
      <v>4.5999999999999996</v>
    </nc>
    <odxf>
      <font>
        <sz val="10"/>
        <color auto="1"/>
      </font>
    </odxf>
    <ndxf>
      <font>
        <sz val="10"/>
        <color auto="1"/>
      </font>
    </ndxf>
  </rcc>
  <rcc rId="21549" sId="3" odxf="1" dxf="1">
    <nc r="Q389">
      <v>6.4</v>
    </nc>
    <odxf>
      <font>
        <sz val="10"/>
        <color auto="1"/>
      </font>
    </odxf>
    <ndxf>
      <font>
        <sz val="10"/>
        <color auto="1"/>
      </font>
    </ndxf>
  </rcc>
  <rcc rId="21550" sId="3" odxf="1" dxf="1">
    <nc r="R389">
      <v>4.9000000000000004</v>
    </nc>
    <odxf>
      <font>
        <sz val="10"/>
        <color auto="1"/>
      </font>
    </odxf>
    <ndxf>
      <font>
        <sz val="10"/>
        <color auto="1"/>
      </font>
    </ndxf>
  </rcc>
  <rcc rId="21551" sId="3" odxf="1" dxf="1">
    <nc r="S389">
      <v>4.4000000000000004</v>
    </nc>
    <odxf>
      <font>
        <sz val="10"/>
        <color auto="1"/>
      </font>
    </odxf>
    <ndxf>
      <font>
        <sz val="10"/>
        <color auto="1"/>
      </font>
    </ndxf>
  </rcc>
  <rcc rId="21552" sId="3" odxf="1" dxf="1">
    <nc r="T389">
      <v>1.3</v>
    </nc>
    <odxf>
      <font>
        <sz val="10"/>
        <color auto="1"/>
      </font>
    </odxf>
    <ndxf>
      <font>
        <sz val="10"/>
        <color auto="1"/>
      </font>
    </ndxf>
  </rcc>
  <rcc rId="21553" sId="3" odxf="1" dxf="1">
    <nc r="U389">
      <v>1</v>
    </nc>
    <odxf>
      <font>
        <sz val="10"/>
        <color auto="1"/>
      </font>
    </odxf>
    <ndxf>
      <font>
        <sz val="10"/>
        <color auto="1"/>
      </font>
    </ndxf>
  </rcc>
  <rcc rId="21554" sId="3" odxf="1" dxf="1">
    <nc r="V389">
      <v>1</v>
    </nc>
    <odxf>
      <font>
        <sz val="10"/>
        <color auto="1"/>
      </font>
    </odxf>
    <ndxf>
      <font>
        <sz val="10"/>
        <color auto="1"/>
      </font>
    </ndxf>
  </rcc>
  <rcc rId="21555" sId="3" odxf="1" dxf="1">
    <nc r="W389">
      <v>1</v>
    </nc>
    <odxf>
      <font>
        <sz val="10"/>
        <color auto="1"/>
      </font>
    </odxf>
    <ndxf>
      <font>
        <sz val="10"/>
        <color auto="1"/>
      </font>
    </ndxf>
  </rcc>
  <rcc rId="21556" sId="3" odxf="1" dxf="1">
    <nc r="X389">
      <v>-0.3</v>
    </nc>
    <odxf>
      <font>
        <sz val="10"/>
        <color auto="1"/>
      </font>
    </odxf>
    <ndxf>
      <font>
        <sz val="10"/>
        <color auto="1"/>
      </font>
    </ndxf>
  </rcc>
  <rcc rId="21557" sId="3" odxf="1" dxf="1">
    <nc r="Y389">
      <v>-1.1000000000000001</v>
    </nc>
    <odxf>
      <font>
        <sz val="10"/>
        <color auto="1"/>
      </font>
    </odxf>
    <ndxf>
      <font>
        <sz val="10"/>
        <color auto="1"/>
      </font>
    </ndxf>
  </rcc>
  <rcc rId="21558" sId="3" odxf="1" dxf="1">
    <nc r="Z389">
      <v>2.6</v>
    </nc>
    <odxf>
      <font>
        <sz val="10"/>
        <color auto="1"/>
      </font>
    </odxf>
    <ndxf>
      <font>
        <sz val="10"/>
        <color auto="1"/>
      </font>
    </ndxf>
  </rcc>
  <rcc rId="21559" sId="3" odxf="1" dxf="1">
    <nc r="AA389">
      <v>3.3</v>
    </nc>
    <odxf>
      <font>
        <sz val="10"/>
        <color auto="1"/>
      </font>
    </odxf>
    <ndxf>
      <font>
        <sz val="10"/>
        <color auto="1"/>
      </font>
    </ndxf>
  </rcc>
  <rcc rId="21560" sId="3" odxf="1" dxf="1">
    <nc r="AB389">
      <v>2.5</v>
    </nc>
    <odxf>
      <font>
        <sz val="10"/>
        <color auto="1"/>
      </font>
    </odxf>
    <ndxf>
      <font>
        <sz val="10"/>
        <color auto="1"/>
      </font>
    </ndxf>
  </rcc>
  <rcc rId="21561" sId="3" odxf="1" dxf="1">
    <nc r="AC389">
      <v>0.7</v>
    </nc>
    <odxf>
      <font>
        <sz val="10"/>
        <color auto="1"/>
      </font>
    </odxf>
    <ndxf>
      <font>
        <sz val="10"/>
        <color auto="1"/>
      </font>
    </ndxf>
  </rcc>
  <rcc rId="21562" sId="3" odxf="1" dxf="1">
    <nc r="AD389">
      <v>0.7</v>
    </nc>
    <odxf>
      <font>
        <sz val="10"/>
        <color auto="1"/>
      </font>
    </odxf>
    <ndxf>
      <font>
        <sz val="10"/>
        <color auto="1"/>
      </font>
    </ndxf>
  </rcc>
  <rcc rId="21563" sId="3" odxf="1" dxf="1">
    <nc r="AE389">
      <v>0.6</v>
    </nc>
    <odxf>
      <font>
        <sz val="10"/>
        <color auto="1"/>
      </font>
    </odxf>
    <ndxf>
      <font>
        <sz val="10"/>
        <color auto="1"/>
      </font>
    </ndxf>
  </rcc>
  <rcc rId="21564" sId="3" odxf="1" dxf="1">
    <nc r="AF389">
      <v>0.6</v>
    </nc>
    <odxf>
      <font>
        <sz val="10"/>
        <color auto="1"/>
      </font>
    </odxf>
    <ndxf>
      <font>
        <sz val="10"/>
        <color auto="1"/>
      </font>
    </ndxf>
  </rcc>
  <rcc rId="21565" sId="3" odxf="1" dxf="1">
    <nc r="AG389">
      <v>-0.8</v>
    </nc>
    <odxf>
      <font>
        <sz val="10"/>
        <color auto="1"/>
      </font>
    </odxf>
    <ndxf>
      <font>
        <sz val="10"/>
        <color auto="1"/>
      </font>
    </ndxf>
  </rcc>
  <rcc rId="21566" sId="3" odxf="1" dxf="1">
    <nc r="AH389">
      <v>0.5</v>
    </nc>
    <odxf>
      <font>
        <sz val="10"/>
        <color auto="1"/>
      </font>
    </odxf>
    <ndxf>
      <font>
        <sz val="10"/>
        <color auto="1"/>
      </font>
    </ndxf>
  </rcc>
  <rcc rId="21567" sId="3" odxf="1" dxf="1">
    <nc r="AI389">
      <v>-0.8</v>
    </nc>
    <odxf>
      <font>
        <sz val="10"/>
        <color auto="1"/>
      </font>
    </odxf>
    <ndxf>
      <font>
        <sz val="10"/>
        <color auto="1"/>
      </font>
    </ndxf>
  </rcc>
  <rcc rId="21568" sId="3" odxf="1" dxf="1">
    <nc r="AJ389">
      <v>3.3</v>
    </nc>
    <odxf>
      <font>
        <sz val="10"/>
        <color auto="1"/>
      </font>
    </odxf>
    <ndxf>
      <font>
        <sz val="10"/>
        <color auto="1"/>
      </font>
    </ndxf>
  </rcc>
  <rcc rId="21569" sId="3" odxf="1" dxf="1">
    <nc r="AK389">
      <v>2.6</v>
    </nc>
    <odxf>
      <font>
        <sz val="10"/>
        <color auto="1"/>
      </font>
    </odxf>
    <ndxf>
      <font>
        <sz val="10"/>
        <color auto="1"/>
      </font>
    </ndxf>
  </rcc>
  <rcc rId="21570" sId="3" odxf="1" dxf="1">
    <nc r="AL389">
      <v>3</v>
    </nc>
    <odxf>
      <font>
        <sz val="10"/>
        <color auto="1"/>
      </font>
    </odxf>
    <ndxf>
      <font>
        <sz val="10"/>
        <color auto="1"/>
      </font>
    </ndxf>
  </rcc>
  <rcc rId="21571" sId="3" odxf="1" dxf="1">
    <nc r="AM389">
      <v>2.4</v>
    </nc>
    <odxf>
      <font>
        <sz val="10"/>
        <color auto="1"/>
      </font>
    </odxf>
    <ndxf>
      <font>
        <sz val="10"/>
        <color auto="1"/>
      </font>
    </ndxf>
  </rcc>
  <rcc rId="21572" sId="3" odxf="1" dxf="1">
    <nc r="AN389">
      <v>1.9</v>
    </nc>
    <odxf>
      <font>
        <sz val="10"/>
        <color auto="1"/>
      </font>
    </odxf>
    <ndxf>
      <font>
        <sz val="10"/>
        <color auto="1"/>
      </font>
    </ndxf>
  </rcc>
  <rcc rId="21573" sId="3" odxf="1" dxf="1">
    <nc r="AO389">
      <v>1.4</v>
    </nc>
    <odxf>
      <font>
        <sz val="10"/>
        <color auto="1"/>
      </font>
    </odxf>
    <ndxf>
      <font>
        <sz val="10"/>
        <color auto="1"/>
      </font>
    </ndxf>
  </rcc>
  <rcc rId="21574" sId="3" odxf="1" dxf="1">
    <nc r="AP389">
      <v>1.2</v>
    </nc>
    <odxf>
      <font>
        <sz val="10"/>
        <color auto="1"/>
      </font>
    </odxf>
    <ndxf>
      <font>
        <sz val="10"/>
        <color auto="1"/>
      </font>
    </ndxf>
  </rcc>
  <rcc rId="21575" sId="3" odxf="1" dxf="1">
    <nc r="AQ389">
      <v>-0.1</v>
    </nc>
    <odxf>
      <font>
        <sz val="10"/>
        <color auto="1"/>
      </font>
    </odxf>
    <ndxf>
      <font>
        <sz val="10"/>
        <color auto="1"/>
      </font>
    </ndxf>
  </rcc>
  <rcc rId="21576" sId="3" odxf="1" dxf="1">
    <nc r="AR389">
      <v>1.3</v>
    </nc>
    <odxf>
      <font>
        <sz val="10"/>
        <color auto="1"/>
      </font>
    </odxf>
    <ndxf>
      <font>
        <sz val="10"/>
        <color auto="1"/>
      </font>
    </ndxf>
  </rcc>
  <rcc rId="21577" sId="3" odxf="1" dxf="1">
    <nc r="AS389">
      <v>1.3</v>
    </nc>
    <odxf>
      <font>
        <sz val="10"/>
        <color auto="1"/>
      </font>
    </odxf>
    <ndxf>
      <font>
        <sz val="10"/>
        <color auto="1"/>
      </font>
    </ndxf>
  </rcc>
  <rcc rId="21578" sId="3" odxf="1" dxf="1">
    <nc r="AT389">
      <v>2.2999999999999998</v>
    </nc>
    <odxf>
      <font>
        <sz val="10"/>
        <color auto="1"/>
      </font>
    </odxf>
    <ndxf>
      <font>
        <sz val="10"/>
        <color auto="1"/>
      </font>
    </ndxf>
  </rcc>
  <rcc rId="21579" sId="3" odxf="1" dxf="1">
    <nc r="AU389">
      <v>1.5</v>
    </nc>
    <odxf>
      <font>
        <sz val="10"/>
        <color auto="1"/>
      </font>
    </odxf>
    <ndxf>
      <font>
        <sz val="10"/>
        <color auto="1"/>
      </font>
    </ndxf>
  </rcc>
  <rcc rId="21580" sId="3" odxf="1" dxf="1">
    <nc r="AV389">
      <v>1.3</v>
    </nc>
    <odxf>
      <font>
        <sz val="10"/>
        <color auto="1"/>
      </font>
    </odxf>
    <ndxf>
      <font>
        <sz val="10"/>
        <color auto="1"/>
      </font>
    </ndxf>
  </rcc>
  <rcc rId="21581" sId="3" odxf="1" dxf="1">
    <nc r="AW389">
      <v>1.3</v>
    </nc>
    <odxf>
      <font>
        <sz val="10"/>
        <color auto="1"/>
      </font>
    </odxf>
    <ndxf>
      <font>
        <sz val="10"/>
        <color auto="1"/>
      </font>
    </ndxf>
  </rcc>
  <rcc rId="21582" sId="3" odxf="1" dxf="1">
    <nc r="AX389">
      <v>1.4</v>
    </nc>
    <odxf>
      <font>
        <sz val="10"/>
        <color auto="1"/>
      </font>
    </odxf>
    <ndxf>
      <font>
        <sz val="10"/>
        <color auto="1"/>
      </font>
    </ndxf>
  </rcc>
  <rcc rId="21583" sId="3" odxf="1" dxf="1">
    <nc r="AY389">
      <v>1.5</v>
    </nc>
    <odxf>
      <font>
        <sz val="10"/>
        <color auto="1"/>
      </font>
    </odxf>
    <ndxf>
      <font>
        <sz val="10"/>
        <color auto="1"/>
      </font>
    </ndxf>
  </rcc>
  <rcc rId="21584" sId="3" odxf="1" dxf="1">
    <nc r="AZ389">
      <v>3.2</v>
    </nc>
    <odxf>
      <font>
        <sz val="10"/>
        <color auto="1"/>
      </font>
    </odxf>
    <ndxf>
      <font>
        <sz val="10"/>
        <color auto="1"/>
      </font>
    </ndxf>
  </rcc>
  <rcc rId="21585" sId="3" odxf="1" dxf="1">
    <nc r="BA3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586" sId="3" odxf="1" dxf="1">
    <nc r="BB389">
      <v>1.2</v>
    </nc>
    <odxf>
      <font>
        <sz val="10"/>
        <color auto="1"/>
      </font>
    </odxf>
    <ndxf>
      <font>
        <sz val="10"/>
        <color auto="1"/>
      </font>
    </ndxf>
  </rcc>
  <rcc rId="21587" sId="3" odxf="1" dxf="1">
    <nc r="BC3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588" sId="3" odxf="1" dxf="1">
    <nc r="BD389">
      <v>1.2</v>
    </nc>
    <odxf>
      <font>
        <sz val="10"/>
        <color auto="1"/>
      </font>
    </odxf>
    <ndxf>
      <font>
        <sz val="10"/>
        <color auto="1"/>
      </font>
    </ndxf>
  </rcc>
  <rcc rId="21589" sId="3" odxf="1" dxf="1">
    <nc r="BE38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590" sId="3" odxf="1" dxf="1">
    <nc r="BF389">
      <v>6.5</v>
    </nc>
    <odxf>
      <font>
        <sz val="10"/>
        <color auto="1"/>
      </font>
    </odxf>
    <ndxf>
      <font>
        <sz val="10"/>
        <color auto="1"/>
      </font>
    </ndxf>
  </rcc>
  <rcc rId="21591" sId="3" odxf="1" dxf="1">
    <nc r="BG389">
      <v>18.2</v>
    </nc>
    <odxf>
      <font>
        <sz val="10"/>
        <color auto="1"/>
      </font>
    </odxf>
    <ndxf>
      <font>
        <sz val="10"/>
        <color auto="1"/>
      </font>
    </ndxf>
  </rcc>
  <rcc rId="21592" sId="3" odxf="1" dxf="1">
    <nc r="BH389">
      <v>0</v>
    </nc>
    <odxf>
      <font>
        <sz val="10"/>
        <color auto="1"/>
      </font>
    </odxf>
    <ndxf>
      <font>
        <sz val="10"/>
        <color auto="1"/>
      </font>
    </ndxf>
  </rcc>
  <rfmt sheetId="3" sqref="A389:XFD389" start="0" length="0">
    <dxf>
      <alignment vertical="center" wrapText="1"/>
    </dxf>
  </rfmt>
  <rfmt sheetId="3" sqref="A390" start="0" length="0">
    <dxf>
      <font>
        <sz val="10"/>
        <color auto="1"/>
      </font>
    </dxf>
  </rfmt>
  <rcc rId="21593" sId="3" odxf="1" dxf="1">
    <oc r="B390" t="inlineStr">
      <is>
        <t>Ninh Thuận</t>
      </is>
    </oc>
    <nc r="B390" t="inlineStr">
      <is>
        <t>Bến Tre</t>
      </is>
    </nc>
    <odxf>
      <font>
        <sz val="10"/>
        <color auto="1"/>
      </font>
    </odxf>
    <ndxf>
      <font>
        <sz val="10"/>
        <color auto="1"/>
      </font>
    </ndxf>
  </rcc>
  <rfmt sheetId="3" sqref="C390" start="0" length="0">
    <dxf>
      <font>
        <sz val="10"/>
        <color auto="1"/>
      </font>
    </dxf>
  </rfmt>
  <rcc rId="21594" sId="3" odxf="1" dxf="1">
    <oc r="D390">
      <v>220</v>
    </oc>
    <nc r="D390">
      <v>110</v>
    </nc>
    <odxf>
      <font>
        <sz val="10"/>
        <color auto="1"/>
      </font>
    </odxf>
    <ndxf>
      <font>
        <sz val="10"/>
        <color auto="1"/>
      </font>
    </ndxf>
  </rcc>
  <rcc rId="21595" sId="3" odxf="1" dxf="1">
    <oc r="E390" t="inlineStr">
      <is>
        <t>NMĐG BIM 4</t>
      </is>
    </oc>
    <nc r="E390" t="inlineStr">
      <is>
        <t>NMĐG VPL BẾN TRE</t>
      </is>
    </nc>
    <odxf>
      <font>
        <sz val="10"/>
        <color auto="1"/>
      </font>
    </odxf>
    <ndxf>
      <font>
        <sz val="10"/>
        <color auto="1"/>
      </font>
    </ndxf>
  </rcc>
  <rcc rId="21596" sId="3" odxf="1" dxf="1">
    <oc r="F390" t="inlineStr">
      <is>
        <t>PP</t>
      </is>
    </oc>
    <nc r="F390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21597" sId="3" odxf="1" dxf="1">
    <nc r="G39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598" sId="3" odxf="1" dxf="1">
    <nc r="H390">
      <v>199.1</v>
    </nc>
    <odxf>
      <font>
        <sz val="10"/>
        <color auto="1"/>
      </font>
    </odxf>
    <ndxf>
      <font>
        <sz val="10"/>
        <color auto="1"/>
      </font>
    </ndxf>
  </rcc>
  <rfmt sheetId="3" sqref="I390" start="0" length="0">
    <dxf>
      <font>
        <sz val="10"/>
        <color auto="1"/>
      </font>
    </dxf>
  </rfmt>
  <rcc rId="21599" sId="3" odxf="1" dxf="1">
    <nc r="J390">
      <v>9.9</v>
    </nc>
    <odxf>
      <font>
        <sz val="10"/>
        <color auto="1"/>
      </font>
    </odxf>
    <ndxf>
      <font>
        <sz val="10"/>
        <color auto="1"/>
      </font>
    </ndxf>
  </rcc>
  <rcc rId="21600" sId="3" odxf="1" dxf="1">
    <nc r="K390">
      <v>5.3</v>
    </nc>
    <odxf>
      <font>
        <sz val="10"/>
        <color auto="1"/>
      </font>
    </odxf>
    <ndxf>
      <font>
        <sz val="10"/>
        <color auto="1"/>
      </font>
    </ndxf>
  </rcc>
  <rcc rId="21601" sId="3" odxf="1" dxf="1">
    <nc r="L390">
      <v>4.2</v>
    </nc>
    <odxf>
      <font>
        <sz val="10"/>
        <color auto="1"/>
      </font>
    </odxf>
    <ndxf>
      <font>
        <sz val="10"/>
        <color auto="1"/>
      </font>
    </ndxf>
  </rcc>
  <rcc rId="21602" sId="3" odxf="1" dxf="1">
    <nc r="M390">
      <v>8.5</v>
    </nc>
    <odxf>
      <font>
        <sz val="10"/>
        <color auto="1"/>
      </font>
    </odxf>
    <ndxf>
      <font>
        <sz val="10"/>
        <color auto="1"/>
      </font>
    </ndxf>
  </rcc>
  <rcc rId="21603" sId="3" odxf="1" dxf="1">
    <nc r="N390">
      <v>11.1</v>
    </nc>
    <odxf>
      <font>
        <sz val="10"/>
        <color auto="1"/>
      </font>
    </odxf>
    <ndxf>
      <font>
        <sz val="10"/>
        <color auto="1"/>
      </font>
    </ndxf>
  </rcc>
  <rcc rId="21604" sId="3" odxf="1" dxf="1">
    <nc r="O390">
      <v>10.8</v>
    </nc>
    <odxf>
      <font>
        <sz val="10"/>
        <color auto="1"/>
      </font>
    </odxf>
    <ndxf>
      <font>
        <sz val="10"/>
        <color auto="1"/>
      </font>
    </ndxf>
  </rcc>
  <rcc rId="21605" sId="3" odxf="1" dxf="1">
    <nc r="P390">
      <v>10.8</v>
    </nc>
    <odxf>
      <font>
        <sz val="10"/>
        <color auto="1"/>
      </font>
    </odxf>
    <ndxf>
      <font>
        <sz val="10"/>
        <color auto="1"/>
      </font>
    </ndxf>
  </rcc>
  <rcc rId="21606" sId="3" odxf="1" dxf="1">
    <nc r="Q390">
      <v>12.3</v>
    </nc>
    <odxf>
      <font>
        <sz val="10"/>
        <color auto="1"/>
      </font>
    </odxf>
    <ndxf>
      <font>
        <sz val="10"/>
        <color auto="1"/>
      </font>
    </ndxf>
  </rcc>
  <rcc rId="21607" sId="3" odxf="1" dxf="1">
    <nc r="R390">
      <v>8.3000000000000007</v>
    </nc>
    <odxf>
      <font>
        <sz val="10"/>
        <color auto="1"/>
      </font>
    </odxf>
    <ndxf>
      <font>
        <sz val="10"/>
        <color auto="1"/>
      </font>
    </ndxf>
  </rcc>
  <rcc rId="21608" sId="3" odxf="1" dxf="1">
    <nc r="S390">
      <v>4.9000000000000004</v>
    </nc>
    <odxf>
      <font>
        <sz val="10"/>
        <color auto="1"/>
      </font>
    </odxf>
    <ndxf>
      <font>
        <sz val="10"/>
        <color auto="1"/>
      </font>
    </ndxf>
  </rcc>
  <rcc rId="21609" sId="3" odxf="1" dxf="1">
    <nc r="T390">
      <v>3.4</v>
    </nc>
    <odxf>
      <font>
        <sz val="10"/>
        <color auto="1"/>
      </font>
    </odxf>
    <ndxf>
      <font>
        <sz val="10"/>
        <color auto="1"/>
      </font>
    </ndxf>
  </rcc>
  <rcc rId="21610" sId="3" odxf="1" dxf="1">
    <nc r="U390">
      <v>2.1</v>
    </nc>
    <odxf>
      <font>
        <sz val="10"/>
        <color auto="1"/>
      </font>
    </odxf>
    <ndxf>
      <font>
        <sz val="10"/>
        <color auto="1"/>
      </font>
    </ndxf>
  </rcc>
  <rcc rId="21611" sId="3" odxf="1" dxf="1">
    <nc r="V390">
      <v>3.4</v>
    </nc>
    <odxf>
      <font>
        <sz val="10"/>
        <color auto="1"/>
      </font>
    </odxf>
    <ndxf>
      <font>
        <sz val="10"/>
        <color auto="1"/>
      </font>
    </ndxf>
  </rcc>
  <rcc rId="21612" sId="3" odxf="1" dxf="1">
    <nc r="W390">
      <v>3.4</v>
    </nc>
    <odxf>
      <font>
        <sz val="10"/>
        <color auto="1"/>
      </font>
    </odxf>
    <ndxf>
      <font>
        <sz val="10"/>
        <color auto="1"/>
      </font>
    </ndxf>
  </rcc>
  <rcc rId="21613" sId="3" odxf="1" dxf="1">
    <nc r="X390">
      <v>2.2000000000000002</v>
    </nc>
    <odxf>
      <font>
        <sz val="10"/>
        <color auto="1"/>
      </font>
    </odxf>
    <ndxf>
      <font>
        <sz val="10"/>
        <color auto="1"/>
      </font>
    </ndxf>
  </rcc>
  <rcc rId="21614" sId="3" odxf="1" dxf="1">
    <nc r="Y390">
      <v>1.5</v>
    </nc>
    <odxf>
      <font>
        <sz val="10"/>
        <color auto="1"/>
      </font>
    </odxf>
    <ndxf>
      <font>
        <sz val="10"/>
        <color auto="1"/>
      </font>
    </ndxf>
  </rcc>
  <rcc rId="21615" sId="3" odxf="1" dxf="1">
    <nc r="Z390">
      <v>0.9</v>
    </nc>
    <odxf>
      <font>
        <sz val="10"/>
        <color auto="1"/>
      </font>
    </odxf>
    <ndxf>
      <font>
        <sz val="10"/>
        <color auto="1"/>
      </font>
    </ndxf>
  </rcc>
  <rcc rId="21616" sId="3" odxf="1" dxf="1">
    <nc r="AA390">
      <v>10</v>
    </nc>
    <odxf>
      <font>
        <sz val="10"/>
        <color auto="1"/>
      </font>
    </odxf>
    <ndxf>
      <font>
        <sz val="10"/>
        <color auto="1"/>
      </font>
    </ndxf>
  </rcc>
  <rcc rId="21617" sId="3" odxf="1" dxf="1">
    <nc r="AB390">
      <v>3.4</v>
    </nc>
    <odxf>
      <font>
        <sz val="10"/>
        <color auto="1"/>
      </font>
    </odxf>
    <ndxf>
      <font>
        <sz val="10"/>
        <color auto="1"/>
      </font>
    </ndxf>
  </rcc>
  <rcc rId="21618" sId="3" odxf="1" dxf="1">
    <nc r="AC390">
      <v>2.1</v>
    </nc>
    <odxf>
      <font>
        <sz val="10"/>
        <color auto="1"/>
      </font>
    </odxf>
    <ndxf>
      <font>
        <sz val="10"/>
        <color auto="1"/>
      </font>
    </ndxf>
  </rcc>
  <rcc rId="21619" sId="3" odxf="1" dxf="1">
    <nc r="AD390">
      <v>9.8000000000000007</v>
    </nc>
    <odxf>
      <font>
        <sz val="10"/>
        <color auto="1"/>
      </font>
    </odxf>
    <ndxf>
      <font>
        <sz val="10"/>
        <color auto="1"/>
      </font>
    </ndxf>
  </rcc>
  <rcc rId="21620" sId="3" odxf="1" dxf="1">
    <nc r="AE390">
      <v>0.8</v>
    </nc>
    <odxf>
      <font>
        <sz val="10"/>
        <color auto="1"/>
      </font>
    </odxf>
    <ndxf>
      <font>
        <sz val="10"/>
        <color auto="1"/>
      </font>
    </ndxf>
  </rcc>
  <rcc rId="21621" sId="3" odxf="1" dxf="1">
    <nc r="AF390">
      <v>0</v>
    </nc>
    <odxf>
      <font>
        <sz val="10"/>
        <color auto="1"/>
      </font>
    </odxf>
    <ndxf>
      <font>
        <sz val="10"/>
        <color auto="1"/>
      </font>
    </ndxf>
  </rcc>
  <rcc rId="21622" sId="3" odxf="1" dxf="1">
    <nc r="AG390">
      <v>2.4</v>
    </nc>
    <odxf>
      <font>
        <sz val="10"/>
        <color auto="1"/>
      </font>
    </odxf>
    <ndxf>
      <font>
        <sz val="10"/>
        <color auto="1"/>
      </font>
    </ndxf>
  </rcc>
  <rcc rId="21623" sId="3" odxf="1" dxf="1">
    <nc r="AH390">
      <v>1.1000000000000001</v>
    </nc>
    <odxf>
      <font>
        <sz val="10"/>
        <color auto="1"/>
      </font>
    </odxf>
    <ndxf>
      <font>
        <sz val="10"/>
        <color auto="1"/>
      </font>
    </ndxf>
  </rcc>
  <rcc rId="21624" sId="3" odxf="1" dxf="1">
    <nc r="AI390">
      <v>0.1</v>
    </nc>
    <odxf>
      <font>
        <sz val="10"/>
        <color auto="1"/>
      </font>
    </odxf>
    <ndxf>
      <font>
        <sz val="10"/>
        <color auto="1"/>
      </font>
    </ndxf>
  </rcc>
  <rcc rId="21625" sId="3" odxf="1" dxf="1">
    <nc r="AJ390">
      <v>26.1</v>
    </nc>
    <odxf>
      <font>
        <sz val="10"/>
        <color auto="1"/>
      </font>
    </odxf>
    <ndxf>
      <font>
        <sz val="10"/>
        <color auto="1"/>
      </font>
    </ndxf>
  </rcc>
  <rcc rId="21626" sId="3" odxf="1" dxf="1">
    <nc r="AK390">
      <v>15.1</v>
    </nc>
    <odxf>
      <font>
        <sz val="10"/>
        <color auto="1"/>
      </font>
    </odxf>
    <ndxf>
      <font>
        <sz val="10"/>
        <color auto="1"/>
      </font>
    </ndxf>
  </rcc>
  <rcc rId="21627" sId="3" odxf="1" dxf="1">
    <nc r="AL390">
      <v>24.4</v>
    </nc>
    <odxf>
      <font>
        <sz val="10"/>
        <color auto="1"/>
      </font>
    </odxf>
    <ndxf>
      <font>
        <sz val="10"/>
        <color auto="1"/>
      </font>
    </ndxf>
  </rcc>
  <rcc rId="21628" sId="3" odxf="1" dxf="1">
    <nc r="AM390">
      <v>22.8</v>
    </nc>
    <odxf>
      <font>
        <sz val="10"/>
        <color auto="1"/>
      </font>
    </odxf>
    <ndxf>
      <font>
        <sz val="10"/>
        <color auto="1"/>
      </font>
    </ndxf>
  </rcc>
  <rcc rId="21629" sId="3" odxf="1" dxf="1">
    <nc r="AN390">
      <v>23.8</v>
    </nc>
    <odxf>
      <font>
        <sz val="10"/>
        <color auto="1"/>
      </font>
    </odxf>
    <ndxf>
      <font>
        <sz val="10"/>
        <color auto="1"/>
      </font>
    </ndxf>
  </rcc>
  <rcc rId="21630" sId="3" odxf="1" dxf="1">
    <nc r="AO390">
      <v>13.1</v>
    </nc>
    <odxf>
      <font>
        <sz val="10"/>
        <color auto="1"/>
      </font>
    </odxf>
    <ndxf>
      <font>
        <sz val="10"/>
        <color auto="1"/>
      </font>
    </ndxf>
  </rcc>
  <rcc rId="21631" sId="3" odxf="1" dxf="1">
    <nc r="AP390">
      <v>12.2</v>
    </nc>
    <odxf>
      <font>
        <sz val="10"/>
        <color auto="1"/>
      </font>
    </odxf>
    <ndxf>
      <font>
        <sz val="10"/>
        <color auto="1"/>
      </font>
    </ndxf>
  </rcc>
  <rcc rId="21632" sId="3" odxf="1" dxf="1">
    <nc r="AQ390">
      <v>7.3</v>
    </nc>
    <odxf>
      <font>
        <sz val="10"/>
        <color auto="1"/>
      </font>
    </odxf>
    <ndxf>
      <font>
        <sz val="10"/>
        <color auto="1"/>
      </font>
    </ndxf>
  </rcc>
  <rcc rId="21633" sId="3" odxf="1" dxf="1">
    <nc r="AR390">
      <v>7.3</v>
    </nc>
    <odxf>
      <font>
        <sz val="10"/>
        <color auto="1"/>
      </font>
    </odxf>
    <ndxf>
      <font>
        <sz val="10"/>
        <color auto="1"/>
      </font>
    </ndxf>
  </rcc>
  <rcc rId="21634" sId="3" odxf="1" dxf="1">
    <nc r="AS390">
      <v>10.5</v>
    </nc>
    <odxf>
      <font>
        <sz val="10"/>
        <color auto="1"/>
      </font>
    </odxf>
    <ndxf>
      <font>
        <sz val="10"/>
        <color auto="1"/>
      </font>
    </ndxf>
  </rcc>
  <rcc rId="21635" sId="3" odxf="1" dxf="1">
    <nc r="AT390">
      <v>5.7</v>
    </nc>
    <odxf>
      <font>
        <sz val="10"/>
        <color auto="1"/>
      </font>
    </odxf>
    <ndxf>
      <font>
        <sz val="10"/>
        <color auto="1"/>
      </font>
    </ndxf>
  </rcc>
  <rcc rId="21636" sId="3" odxf="1" dxf="1">
    <nc r="AU390">
      <v>5.6</v>
    </nc>
    <odxf>
      <font>
        <sz val="10"/>
        <color auto="1"/>
      </font>
    </odxf>
    <ndxf>
      <font>
        <sz val="10"/>
        <color auto="1"/>
      </font>
    </ndxf>
  </rcc>
  <rcc rId="21637" sId="3" odxf="1" dxf="1">
    <nc r="AV390">
      <v>5</v>
    </nc>
    <odxf>
      <font>
        <sz val="10"/>
        <color auto="1"/>
      </font>
    </odxf>
    <ndxf>
      <font>
        <sz val="10"/>
        <color auto="1"/>
      </font>
    </ndxf>
  </rcc>
  <rcc rId="21638" sId="3" odxf="1" dxf="1">
    <nc r="AW390">
      <v>7.7</v>
    </nc>
    <odxf>
      <font>
        <sz val="10"/>
        <color auto="1"/>
      </font>
    </odxf>
    <ndxf>
      <font>
        <sz val="10"/>
        <color auto="1"/>
      </font>
    </ndxf>
  </rcc>
  <rcc rId="21639" sId="3" odxf="1" dxf="1">
    <nc r="AX390">
      <v>8.9</v>
    </nc>
    <odxf>
      <font>
        <sz val="10"/>
        <color auto="1"/>
      </font>
    </odxf>
    <ndxf>
      <font>
        <sz val="10"/>
        <color auto="1"/>
      </font>
    </ndxf>
  </rcc>
  <rcc rId="21640" sId="3" odxf="1" dxf="1">
    <nc r="AY390">
      <v>9.3000000000000007</v>
    </nc>
    <odxf>
      <font>
        <sz val="10"/>
        <color auto="1"/>
      </font>
    </odxf>
    <ndxf>
      <font>
        <sz val="10"/>
        <color auto="1"/>
      </font>
    </ndxf>
  </rcc>
  <rcc rId="21641" sId="3" odxf="1" dxf="1">
    <nc r="AZ390">
      <v>11.5</v>
    </nc>
    <odxf>
      <font>
        <sz val="10"/>
        <color auto="1"/>
      </font>
    </odxf>
    <ndxf>
      <font>
        <sz val="10"/>
        <color auto="1"/>
      </font>
    </ndxf>
  </rcc>
  <rcc rId="21642" sId="3" odxf="1" dxf="1">
    <nc r="BA3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643" sId="3" odxf="1" dxf="1">
    <nc r="BB390">
      <v>8.9</v>
    </nc>
    <odxf>
      <font>
        <sz val="10"/>
        <color auto="1"/>
      </font>
    </odxf>
    <ndxf>
      <font>
        <sz val="10"/>
        <color auto="1"/>
      </font>
    </ndxf>
  </rcc>
  <rcc rId="21644" sId="3" odxf="1" dxf="1">
    <nc r="BC3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645" sId="3" odxf="1" dxf="1">
    <nc r="BD390">
      <v>6.1</v>
    </nc>
    <odxf>
      <font>
        <sz val="10"/>
        <color auto="1"/>
      </font>
    </odxf>
    <ndxf>
      <font>
        <sz val="10"/>
        <color auto="1"/>
      </font>
    </ndxf>
  </rcc>
  <rcc rId="21646" sId="3" odxf="1" dxf="1">
    <nc r="BE39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647" sId="3" odxf="1" dxf="1">
    <nc r="BF390">
      <v>8.3000000000000007</v>
    </nc>
    <odxf>
      <font>
        <sz val="10"/>
        <color auto="1"/>
      </font>
    </odxf>
    <ndxf>
      <font>
        <sz val="10"/>
        <color auto="1"/>
      </font>
    </ndxf>
  </rcc>
  <rcc rId="21648" sId="3" odxf="1" dxf="1">
    <nc r="BG390">
      <v>28.3</v>
    </nc>
    <odxf>
      <font>
        <sz val="10"/>
        <color auto="1"/>
      </font>
    </odxf>
    <ndxf>
      <font>
        <sz val="10"/>
        <color auto="1"/>
      </font>
    </ndxf>
  </rcc>
  <rcc rId="21649" sId="3" odxf="1" dxf="1">
    <nc r="BH390">
      <v>0</v>
    </nc>
    <odxf>
      <font>
        <sz val="10"/>
        <color auto="1"/>
      </font>
    </odxf>
    <ndxf>
      <font>
        <sz val="10"/>
        <color auto="1"/>
      </font>
    </ndxf>
  </rcc>
  <rfmt sheetId="3" sqref="A390:XFD390" start="0" length="0">
    <dxf>
      <alignment vertical="center" wrapText="1"/>
    </dxf>
  </rfmt>
  <rfmt sheetId="3" sqref="A391" start="0" length="0">
    <dxf>
      <font>
        <sz val="10"/>
        <color auto="1"/>
      </font>
    </dxf>
  </rfmt>
  <rcc rId="21650" sId="3" odxf="1" dxf="1">
    <oc r="B391" t="inlineStr">
      <is>
        <t>Ninh Thuận</t>
      </is>
    </oc>
    <nc r="B391" t="inlineStr">
      <is>
        <t>Bến Tre</t>
      </is>
    </nc>
    <odxf>
      <font>
        <sz val="10"/>
        <color auto="1"/>
      </font>
    </odxf>
    <ndxf>
      <font>
        <sz val="10"/>
        <color auto="1"/>
      </font>
    </ndxf>
  </rcc>
  <rfmt sheetId="3" sqref="C391" start="0" length="0">
    <dxf>
      <font>
        <sz val="10"/>
        <color auto="1"/>
      </font>
    </dxf>
  </rfmt>
  <rcc rId="21651" sId="3" odxf="1" dxf="1">
    <oc r="D391">
      <v>220</v>
    </oc>
    <nc r="D391">
      <v>110</v>
    </nc>
    <odxf>
      <font>
        <sz val="10"/>
        <color auto="1"/>
      </font>
    </odxf>
    <ndxf>
      <font>
        <sz val="10"/>
        <color auto="1"/>
      </font>
    </ndxf>
  </rcc>
  <rcc rId="21652" sId="3" odxf="1" dxf="1">
    <oc r="E391" t="inlineStr">
      <is>
        <t>NMĐG BIM 4</t>
      </is>
    </oc>
    <nc r="E391" t="inlineStr">
      <is>
        <t>NMĐG VPL BẾN TRE</t>
      </is>
    </nc>
    <odxf>
      <font>
        <sz val="10"/>
        <color auto="1"/>
      </font>
    </odxf>
    <ndxf>
      <font>
        <sz val="10"/>
        <color auto="1"/>
      </font>
    </ndxf>
  </rcc>
  <rcc rId="21653" sId="3" odxf="1" dxf="1">
    <oc r="F391" t="inlineStr">
      <is>
        <t>PP</t>
      </is>
    </oc>
    <nc r="F391" t="inlineStr">
      <is>
        <t>PPN</t>
      </is>
    </nc>
    <odxf>
      <font>
        <sz val="10"/>
        <color auto="1"/>
      </font>
    </odxf>
    <ndxf>
      <font>
        <sz val="10"/>
        <color auto="1"/>
      </font>
    </ndxf>
  </rcc>
  <rcc rId="21654" sId="3" odxf="1" dxf="1">
    <nc r="G39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655" sId="3" odxf="1" dxf="1">
    <nc r="H391">
      <v>199.1</v>
    </nc>
    <odxf>
      <font>
        <sz val="10"/>
        <color auto="1"/>
      </font>
    </odxf>
    <ndxf>
      <font>
        <sz val="10"/>
        <color auto="1"/>
      </font>
    </ndxf>
  </rcc>
  <rfmt sheetId="3" sqref="I391" start="0" length="0">
    <dxf>
      <font>
        <sz val="10"/>
        <color auto="1"/>
      </font>
    </dxf>
  </rfmt>
  <rcc rId="21656" sId="3" odxf="1" dxf="1">
    <nc r="J391">
      <v>5.2</v>
    </nc>
    <odxf>
      <font>
        <sz val="10"/>
        <color auto="1"/>
      </font>
    </odxf>
    <ndxf>
      <font>
        <sz val="10"/>
        <color auto="1"/>
      </font>
    </ndxf>
  </rcc>
  <rcc rId="21657" sId="3" odxf="1" dxf="1">
    <nc r="K391">
      <v>4.7</v>
    </nc>
    <odxf>
      <font>
        <sz val="10"/>
        <color auto="1"/>
      </font>
    </odxf>
    <ndxf>
      <font>
        <sz val="10"/>
        <color auto="1"/>
      </font>
    </ndxf>
  </rcc>
  <rcc rId="21658" sId="3" odxf="1" dxf="1">
    <nc r="L391">
      <v>4.4000000000000004</v>
    </nc>
    <odxf>
      <font>
        <sz val="10"/>
        <color auto="1"/>
      </font>
    </odxf>
    <ndxf>
      <font>
        <sz val="10"/>
        <color auto="1"/>
      </font>
    </ndxf>
  </rcc>
  <rcc rId="21659" sId="3" odxf="1" dxf="1">
    <nc r="M391">
      <v>4.5999999999999996</v>
    </nc>
    <odxf>
      <font>
        <sz val="10"/>
        <color auto="1"/>
      </font>
    </odxf>
    <ndxf>
      <font>
        <sz val="10"/>
        <color auto="1"/>
      </font>
    </ndxf>
  </rcc>
  <rcc rId="21660" sId="3" odxf="1" dxf="1">
    <nc r="N391">
      <v>5</v>
    </nc>
    <odxf>
      <font>
        <sz val="10"/>
        <color auto="1"/>
      </font>
    </odxf>
    <ndxf>
      <font>
        <sz val="10"/>
        <color auto="1"/>
      </font>
    </ndxf>
  </rcc>
  <rcc rId="21661" sId="3" odxf="1" dxf="1">
    <nc r="O391">
      <v>5</v>
    </nc>
    <odxf>
      <font>
        <sz val="10"/>
        <color auto="1"/>
      </font>
    </odxf>
    <ndxf>
      <font>
        <sz val="10"/>
        <color auto="1"/>
      </font>
    </ndxf>
  </rcc>
  <rcc rId="21662" sId="3" odxf="1" dxf="1">
    <nc r="P391">
      <v>5.7</v>
    </nc>
    <odxf>
      <font>
        <sz val="10"/>
        <color auto="1"/>
      </font>
    </odxf>
    <ndxf>
      <font>
        <sz val="10"/>
        <color auto="1"/>
      </font>
    </ndxf>
  </rcc>
  <rcc rId="21663" sId="3" odxf="1" dxf="1">
    <nc r="Q391">
      <v>5.3</v>
    </nc>
    <odxf>
      <font>
        <sz val="10"/>
        <color auto="1"/>
      </font>
    </odxf>
    <ndxf>
      <font>
        <sz val="10"/>
        <color auto="1"/>
      </font>
    </ndxf>
  </rcc>
  <rcc rId="21664" sId="3" odxf="1" dxf="1">
    <nc r="R391">
      <v>4.7</v>
    </nc>
    <odxf>
      <font>
        <sz val="10"/>
        <color auto="1"/>
      </font>
    </odxf>
    <ndxf>
      <font>
        <sz val="10"/>
        <color auto="1"/>
      </font>
    </ndxf>
  </rcc>
  <rcc rId="21665" sId="3" odxf="1" dxf="1">
    <nc r="S391">
      <v>3.7</v>
    </nc>
    <odxf>
      <font>
        <sz val="10"/>
        <color auto="1"/>
      </font>
    </odxf>
    <ndxf>
      <font>
        <sz val="10"/>
        <color auto="1"/>
      </font>
    </ndxf>
  </rcc>
  <rcc rId="21666" sId="3" odxf="1" dxf="1">
    <nc r="T391">
      <v>2.7</v>
    </nc>
    <odxf>
      <font>
        <sz val="10"/>
        <color auto="1"/>
      </font>
    </odxf>
    <ndxf>
      <font>
        <sz val="10"/>
        <color auto="1"/>
      </font>
    </ndxf>
  </rcc>
  <rcc rId="21667" sId="3" odxf="1" dxf="1">
    <nc r="U391">
      <v>2.5</v>
    </nc>
    <odxf>
      <font>
        <sz val="10"/>
        <color auto="1"/>
      </font>
    </odxf>
    <ndxf>
      <font>
        <sz val="10"/>
        <color auto="1"/>
      </font>
    </ndxf>
  </rcc>
  <rcc rId="21668" sId="3" odxf="1" dxf="1">
    <nc r="V391">
      <v>2.8</v>
    </nc>
    <odxf>
      <font>
        <sz val="10"/>
        <color auto="1"/>
      </font>
    </odxf>
    <ndxf>
      <font>
        <sz val="10"/>
        <color auto="1"/>
      </font>
    </ndxf>
  </rcc>
  <rcc rId="21669" sId="3" odxf="1" dxf="1">
    <nc r="W391">
      <v>3.2</v>
    </nc>
    <odxf>
      <font>
        <sz val="10"/>
        <color auto="1"/>
      </font>
    </odxf>
    <ndxf>
      <font>
        <sz val="10"/>
        <color auto="1"/>
      </font>
    </ndxf>
  </rcc>
  <rcc rId="21670" sId="3" odxf="1" dxf="1">
    <nc r="X391">
      <v>1.8</v>
    </nc>
    <odxf>
      <font>
        <sz val="10"/>
        <color auto="1"/>
      </font>
    </odxf>
    <ndxf>
      <font>
        <sz val="10"/>
        <color auto="1"/>
      </font>
    </ndxf>
  </rcc>
  <rcc rId="21671" sId="3" odxf="1" dxf="1">
    <nc r="Y391">
      <v>1.7</v>
    </nc>
    <odxf>
      <font>
        <sz val="10"/>
        <color auto="1"/>
      </font>
    </odxf>
    <ndxf>
      <font>
        <sz val="10"/>
        <color auto="1"/>
      </font>
    </ndxf>
  </rcc>
  <rcc rId="21672" sId="3" odxf="1" dxf="1">
    <nc r="Z391">
      <v>0.8</v>
    </nc>
    <odxf>
      <font>
        <sz val="10"/>
        <color auto="1"/>
      </font>
    </odxf>
    <ndxf>
      <font>
        <sz val="10"/>
        <color auto="1"/>
      </font>
    </ndxf>
  </rcc>
  <rcc rId="21673" sId="3" odxf="1" dxf="1">
    <nc r="AA391">
      <v>2</v>
    </nc>
    <odxf>
      <font>
        <sz val="10"/>
        <color auto="1"/>
      </font>
    </odxf>
    <ndxf>
      <font>
        <sz val="10"/>
        <color auto="1"/>
      </font>
    </ndxf>
  </rcc>
  <rcc rId="21674" sId="3" odxf="1" dxf="1">
    <nc r="AB391">
      <v>3.1</v>
    </nc>
    <odxf>
      <font>
        <sz val="10"/>
        <color auto="1"/>
      </font>
    </odxf>
    <ndxf>
      <font>
        <sz val="10"/>
        <color auto="1"/>
      </font>
    </ndxf>
  </rcc>
  <rcc rId="21675" sId="3" odxf="1" dxf="1">
    <nc r="AC391">
      <v>3.2</v>
    </nc>
    <odxf>
      <font>
        <sz val="10"/>
        <color auto="1"/>
      </font>
    </odxf>
    <ndxf>
      <font>
        <sz val="10"/>
        <color auto="1"/>
      </font>
    </ndxf>
  </rcc>
  <rcc rId="21676" sId="3" odxf="1" dxf="1">
    <nc r="AD391">
      <v>3.9</v>
    </nc>
    <odxf>
      <font>
        <sz val="10"/>
        <color auto="1"/>
      </font>
    </odxf>
    <ndxf>
      <font>
        <sz val="10"/>
        <color auto="1"/>
      </font>
    </ndxf>
  </rcc>
  <rcc rId="21677" sId="3" odxf="1" dxf="1">
    <nc r="AE391">
      <v>3.4</v>
    </nc>
    <odxf>
      <font>
        <sz val="10"/>
        <color auto="1"/>
      </font>
    </odxf>
    <ndxf>
      <font>
        <sz val="10"/>
        <color auto="1"/>
      </font>
    </ndxf>
  </rcc>
  <rcc rId="21678" sId="3" odxf="1" dxf="1">
    <nc r="AF391">
      <v>3.5</v>
    </nc>
    <odxf>
      <font>
        <sz val="10"/>
        <color auto="1"/>
      </font>
    </odxf>
    <ndxf>
      <font>
        <sz val="10"/>
        <color auto="1"/>
      </font>
    </ndxf>
  </rcc>
  <rcc rId="21679" sId="3" odxf="1" dxf="1">
    <nc r="AG391">
      <v>3.4</v>
    </nc>
    <odxf>
      <font>
        <sz val="10"/>
        <color auto="1"/>
      </font>
    </odxf>
    <ndxf>
      <font>
        <sz val="10"/>
        <color auto="1"/>
      </font>
    </ndxf>
  </rcc>
  <rcc rId="21680" sId="3" odxf="1" dxf="1">
    <nc r="AH391">
      <v>3.1</v>
    </nc>
    <odxf>
      <font>
        <sz val="10"/>
        <color auto="1"/>
      </font>
    </odxf>
    <ndxf>
      <font>
        <sz val="10"/>
        <color auto="1"/>
      </font>
    </ndxf>
  </rcc>
  <rcc rId="21681" sId="3" odxf="1" dxf="1">
    <nc r="AI391">
      <v>1.8</v>
    </nc>
    <odxf>
      <font>
        <sz val="10"/>
        <color auto="1"/>
      </font>
    </odxf>
    <ndxf>
      <font>
        <sz val="10"/>
        <color auto="1"/>
      </font>
    </ndxf>
  </rcc>
  <rcc rId="21682" sId="3" odxf="1" dxf="1">
    <nc r="AJ391">
      <v>4.8</v>
    </nc>
    <odxf>
      <font>
        <sz val="10"/>
        <color auto="1"/>
      </font>
    </odxf>
    <ndxf>
      <font>
        <sz val="10"/>
        <color auto="1"/>
      </font>
    </ndxf>
  </rcc>
  <rcc rId="21683" sId="3" odxf="1" dxf="1">
    <nc r="AK391">
      <v>2.5</v>
    </nc>
    <odxf>
      <font>
        <sz val="10"/>
        <color auto="1"/>
      </font>
    </odxf>
    <ndxf>
      <font>
        <sz val="10"/>
        <color auto="1"/>
      </font>
    </ndxf>
  </rcc>
  <rcc rId="21684" sId="3" odxf="1" dxf="1">
    <nc r="AL391">
      <v>7.5</v>
    </nc>
    <odxf>
      <font>
        <sz val="10"/>
        <color auto="1"/>
      </font>
    </odxf>
    <ndxf>
      <font>
        <sz val="10"/>
        <color auto="1"/>
      </font>
    </ndxf>
  </rcc>
  <rcc rId="21685" sId="3" odxf="1" dxf="1">
    <nc r="AM391">
      <v>6.2</v>
    </nc>
    <odxf>
      <font>
        <sz val="10"/>
        <color auto="1"/>
      </font>
    </odxf>
    <ndxf>
      <font>
        <sz val="10"/>
        <color auto="1"/>
      </font>
    </ndxf>
  </rcc>
  <rcc rId="21686" sId="3" odxf="1" dxf="1">
    <nc r="AN391">
      <v>6.1</v>
    </nc>
    <odxf>
      <font>
        <sz val="10"/>
        <color auto="1"/>
      </font>
    </odxf>
    <ndxf>
      <font>
        <sz val="10"/>
        <color auto="1"/>
      </font>
    </ndxf>
  </rcc>
  <rcc rId="21687" sId="3" odxf="1" dxf="1">
    <nc r="AO391">
      <v>4.7</v>
    </nc>
    <odxf>
      <font>
        <sz val="10"/>
        <color auto="1"/>
      </font>
    </odxf>
    <ndxf>
      <font>
        <sz val="10"/>
        <color auto="1"/>
      </font>
    </ndxf>
  </rcc>
  <rcc rId="21688" sId="3" odxf="1" dxf="1">
    <nc r="AP391">
      <v>4.4000000000000004</v>
    </nc>
    <odxf>
      <font>
        <sz val="10"/>
        <color auto="1"/>
      </font>
    </odxf>
    <ndxf>
      <font>
        <sz val="10"/>
        <color auto="1"/>
      </font>
    </ndxf>
  </rcc>
  <rcc rId="21689" sId="3" odxf="1" dxf="1">
    <nc r="AQ391">
      <v>3.7</v>
    </nc>
    <odxf>
      <font>
        <sz val="10"/>
        <color auto="1"/>
      </font>
    </odxf>
    <ndxf>
      <font>
        <sz val="10"/>
        <color auto="1"/>
      </font>
    </ndxf>
  </rcc>
  <rcc rId="21690" sId="3" odxf="1" dxf="1">
    <nc r="AR391">
      <v>3.3</v>
    </nc>
    <odxf>
      <font>
        <sz val="10"/>
        <color auto="1"/>
      </font>
    </odxf>
    <ndxf>
      <font>
        <sz val="10"/>
        <color auto="1"/>
      </font>
    </ndxf>
  </rcc>
  <rcc rId="21691" sId="3" odxf="1" dxf="1">
    <nc r="AS391">
      <v>3.4</v>
    </nc>
    <odxf>
      <font>
        <sz val="10"/>
        <color auto="1"/>
      </font>
    </odxf>
    <ndxf>
      <font>
        <sz val="10"/>
        <color auto="1"/>
      </font>
    </ndxf>
  </rcc>
  <rcc rId="21692" sId="3" odxf="1" dxf="1">
    <nc r="AT391">
      <v>2.5</v>
    </nc>
    <odxf>
      <font>
        <sz val="10"/>
        <color auto="1"/>
      </font>
    </odxf>
    <ndxf>
      <font>
        <sz val="10"/>
        <color auto="1"/>
      </font>
    </ndxf>
  </rcc>
  <rcc rId="21693" sId="3" odxf="1" dxf="1">
    <nc r="AU391">
      <v>2.8</v>
    </nc>
    <odxf>
      <font>
        <sz val="10"/>
        <color auto="1"/>
      </font>
    </odxf>
    <ndxf>
      <font>
        <sz val="10"/>
        <color auto="1"/>
      </font>
    </ndxf>
  </rcc>
  <rcc rId="21694" sId="3" odxf="1" dxf="1">
    <nc r="AV391">
      <v>2.8</v>
    </nc>
    <odxf>
      <font>
        <sz val="10"/>
        <color auto="1"/>
      </font>
    </odxf>
    <ndxf>
      <font>
        <sz val="10"/>
        <color auto="1"/>
      </font>
    </ndxf>
  </rcc>
  <rcc rId="21695" sId="3" odxf="1" dxf="1">
    <nc r="AW391">
      <v>3.3</v>
    </nc>
    <odxf>
      <font>
        <sz val="10"/>
        <color auto="1"/>
      </font>
    </odxf>
    <ndxf>
      <font>
        <sz val="10"/>
        <color auto="1"/>
      </font>
    </ndxf>
  </rcc>
  <rcc rId="21696" sId="3" odxf="1" dxf="1">
    <nc r="AX391">
      <v>3.1</v>
    </nc>
    <odxf>
      <font>
        <sz val="10"/>
        <color auto="1"/>
      </font>
    </odxf>
    <ndxf>
      <font>
        <sz val="10"/>
        <color auto="1"/>
      </font>
    </ndxf>
  </rcc>
  <rcc rId="21697" sId="3" odxf="1" dxf="1">
    <nc r="AY391">
      <v>3.9</v>
    </nc>
    <odxf>
      <font>
        <sz val="10"/>
        <color auto="1"/>
      </font>
    </odxf>
    <ndxf>
      <font>
        <sz val="10"/>
        <color auto="1"/>
      </font>
    </ndxf>
  </rcc>
  <rcc rId="21698" sId="3" odxf="1" dxf="1">
    <nc r="AZ391">
      <v>4.8</v>
    </nc>
    <odxf>
      <font>
        <sz val="10"/>
        <color auto="1"/>
      </font>
    </odxf>
    <ndxf>
      <font>
        <sz val="10"/>
        <color auto="1"/>
      </font>
    </ndxf>
  </rcc>
  <rcc rId="21699" sId="3" odxf="1" dxf="1">
    <nc r="BA3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700" sId="3" odxf="1" dxf="1">
    <nc r="BB391">
      <v>4.7</v>
    </nc>
    <odxf>
      <font>
        <sz val="10"/>
        <color auto="1"/>
      </font>
    </odxf>
    <ndxf>
      <font>
        <sz val="10"/>
        <color auto="1"/>
      </font>
    </ndxf>
  </rcc>
  <rcc rId="21701" sId="3" odxf="1" dxf="1">
    <nc r="BC3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702" sId="3" odxf="1" dxf="1">
    <nc r="BD391">
      <v>3.2</v>
    </nc>
    <odxf>
      <font>
        <sz val="10"/>
        <color auto="1"/>
      </font>
    </odxf>
    <ndxf>
      <font>
        <sz val="10"/>
        <color auto="1"/>
      </font>
    </ndxf>
  </rcc>
  <rcc rId="21703" sId="3" odxf="1" dxf="1">
    <nc r="BE39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704" sId="3" odxf="1" dxf="1">
    <nc r="BF391">
      <v>8.3000000000000007</v>
    </nc>
    <odxf>
      <font>
        <sz val="10"/>
        <color auto="1"/>
      </font>
    </odxf>
    <ndxf>
      <font>
        <sz val="10"/>
        <color auto="1"/>
      </font>
    </ndxf>
  </rcc>
  <rcc rId="21705" sId="3" odxf="1" dxf="1">
    <nc r="BG391">
      <v>28.3</v>
    </nc>
    <odxf>
      <font>
        <sz val="10"/>
        <color auto="1"/>
      </font>
    </odxf>
    <ndxf>
      <font>
        <sz val="10"/>
        <color auto="1"/>
      </font>
    </ndxf>
  </rcc>
  <rcc rId="21706" sId="3" odxf="1" dxf="1">
    <nc r="BH391">
      <v>0</v>
    </nc>
    <odxf>
      <font>
        <sz val="10"/>
        <color auto="1"/>
      </font>
    </odxf>
    <ndxf>
      <font>
        <sz val="10"/>
        <color auto="1"/>
      </font>
    </ndxf>
  </rcc>
  <rfmt sheetId="3" sqref="A391:XFD391" start="0" length="0">
    <dxf>
      <alignment vertical="center" wrapText="1"/>
    </dxf>
  </rfmt>
  <rfmt sheetId="3" sqref="A392" start="0" length="0">
    <dxf>
      <font>
        <sz val="10"/>
        <color auto="1"/>
      </font>
    </dxf>
  </rfmt>
  <rcc rId="21707" sId="3" odxf="1" dxf="1">
    <oc r="B392" t="inlineStr">
      <is>
        <t>Bạc Liêu</t>
      </is>
    </oc>
    <nc r="B392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92" start="0" length="0">
    <dxf>
      <font>
        <sz val="10"/>
        <color auto="1"/>
      </font>
    </dxf>
  </rfmt>
  <rfmt sheetId="3" sqref="D392" start="0" length="0">
    <dxf>
      <font>
        <sz val="10"/>
        <color auto="1"/>
      </font>
    </dxf>
  </rfmt>
  <rcc rId="21708" sId="3" odxf="1" dxf="1">
    <oc r="E392" t="inlineStr">
      <is>
        <t>NMĐG BẠC LIÊU GĐ3</t>
      </is>
    </oc>
    <nc r="E392" t="inlineStr">
      <is>
        <t>NMĐG BIM 4</t>
      </is>
    </nc>
    <odxf>
      <font>
        <sz val="10"/>
        <color auto="1"/>
      </font>
    </odxf>
    <ndxf>
      <font>
        <sz val="10"/>
        <color auto="1"/>
      </font>
    </ndxf>
  </rcc>
  <rfmt sheetId="3" sqref="F392" start="0" length="0">
    <dxf>
      <font>
        <sz val="10"/>
        <color auto="1"/>
      </font>
    </dxf>
  </rfmt>
  <rcc rId="21709" sId="3" odxf="1" dxf="1">
    <nc r="G39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710" sId="3" odxf="1" dxf="1">
    <nc r="H392">
      <v>620.5</v>
    </nc>
    <odxf>
      <font>
        <sz val="10"/>
        <color auto="1"/>
      </font>
    </odxf>
    <ndxf>
      <font>
        <sz val="10"/>
        <color auto="1"/>
      </font>
    </ndxf>
  </rcc>
  <rfmt sheetId="3" sqref="I392" start="0" length="0">
    <dxf>
      <font>
        <sz val="10"/>
        <color auto="1"/>
      </font>
    </dxf>
  </rfmt>
  <rcc rId="21711" sId="3" odxf="1" dxf="1">
    <nc r="J392">
      <v>0.8</v>
    </nc>
    <odxf>
      <font>
        <sz val="10"/>
        <color auto="1"/>
      </font>
    </odxf>
    <ndxf>
      <font>
        <sz val="10"/>
        <color auto="1"/>
      </font>
    </ndxf>
  </rcc>
  <rcc rId="21712" sId="3" odxf="1" dxf="1">
    <nc r="K392">
      <v>0.8</v>
    </nc>
    <odxf>
      <font>
        <sz val="10"/>
        <color auto="1"/>
      </font>
    </odxf>
    <ndxf>
      <font>
        <sz val="10"/>
        <color auto="1"/>
      </font>
    </ndxf>
  </rcc>
  <rcc rId="21713" sId="3" odxf="1" dxf="1">
    <nc r="L392">
      <v>4.2</v>
    </nc>
    <odxf>
      <font>
        <sz val="10"/>
        <color auto="1"/>
      </font>
    </odxf>
    <ndxf>
      <font>
        <sz val="10"/>
        <color auto="1"/>
      </font>
    </ndxf>
  </rcc>
  <rcc rId="21714" sId="3" odxf="1" dxf="1">
    <nc r="M392">
      <v>2</v>
    </nc>
    <odxf>
      <font>
        <sz val="10"/>
        <color auto="1"/>
      </font>
    </odxf>
    <ndxf>
      <font>
        <sz val="10"/>
        <color auto="1"/>
      </font>
    </ndxf>
  </rcc>
  <rcc rId="21715" sId="3" odxf="1" dxf="1">
    <nc r="N392">
      <v>0.8</v>
    </nc>
    <odxf>
      <font>
        <sz val="10"/>
        <color auto="1"/>
      </font>
    </odxf>
    <ndxf>
      <font>
        <sz val="10"/>
        <color auto="1"/>
      </font>
    </ndxf>
  </rcc>
  <rcc rId="21716" sId="3" odxf="1" dxf="1">
    <nc r="O392">
      <v>0.8</v>
    </nc>
    <odxf>
      <font>
        <sz val="10"/>
        <color auto="1"/>
      </font>
    </odxf>
    <ndxf>
      <font>
        <sz val="10"/>
        <color auto="1"/>
      </font>
    </ndxf>
  </rcc>
  <rcc rId="21717" sId="3" odxf="1" dxf="1">
    <nc r="P392">
      <v>0.8</v>
    </nc>
    <odxf>
      <font>
        <sz val="10"/>
        <color auto="1"/>
      </font>
    </odxf>
    <ndxf>
      <font>
        <sz val="10"/>
        <color auto="1"/>
      </font>
    </ndxf>
  </rcc>
  <rcc rId="21718" sId="3" odxf="1" dxf="1">
    <nc r="Q392">
      <v>0.8</v>
    </nc>
    <odxf>
      <font>
        <sz val="10"/>
        <color auto="1"/>
      </font>
    </odxf>
    <ndxf>
      <font>
        <sz val="10"/>
        <color auto="1"/>
      </font>
    </ndxf>
  </rcc>
  <rcc rId="21719" sId="3" odxf="1" dxf="1">
    <nc r="R392">
      <v>0.8</v>
    </nc>
    <odxf>
      <font>
        <sz val="10"/>
        <color auto="1"/>
      </font>
    </odxf>
    <ndxf>
      <font>
        <sz val="10"/>
        <color auto="1"/>
      </font>
    </ndxf>
  </rcc>
  <rcc rId="21720" sId="3" odxf="1" dxf="1">
    <nc r="S392">
      <v>0.9</v>
    </nc>
    <odxf>
      <font>
        <sz val="10"/>
        <color auto="1"/>
      </font>
    </odxf>
    <ndxf>
      <font>
        <sz val="10"/>
        <color auto="1"/>
      </font>
    </ndxf>
  </rcc>
  <rcc rId="21721" sId="3" odxf="1" dxf="1">
    <nc r="T392">
      <v>0.8</v>
    </nc>
    <odxf>
      <font>
        <sz val="10"/>
        <color auto="1"/>
      </font>
    </odxf>
    <ndxf>
      <font>
        <sz val="10"/>
        <color auto="1"/>
      </font>
    </ndxf>
  </rcc>
  <rcc rId="21722" sId="3" odxf="1" dxf="1">
    <nc r="U392">
      <v>0.8</v>
    </nc>
    <odxf>
      <font>
        <sz val="10"/>
        <color auto="1"/>
      </font>
    </odxf>
    <ndxf>
      <font>
        <sz val="10"/>
        <color auto="1"/>
      </font>
    </ndxf>
  </rcc>
  <rcc rId="21723" sId="3" odxf="1" dxf="1">
    <nc r="V392">
      <v>0.8</v>
    </nc>
    <odxf>
      <font>
        <sz val="10"/>
        <color auto="1"/>
      </font>
    </odxf>
    <ndxf>
      <font>
        <sz val="10"/>
        <color auto="1"/>
      </font>
    </ndxf>
  </rcc>
  <rcc rId="21724" sId="3" odxf="1" dxf="1">
    <nc r="W392">
      <v>0.8</v>
    </nc>
    <odxf>
      <font>
        <sz val="10"/>
        <color auto="1"/>
      </font>
    </odxf>
    <ndxf>
      <font>
        <sz val="10"/>
        <color auto="1"/>
      </font>
    </ndxf>
  </rcc>
  <rcc rId="21725" sId="3" odxf="1" dxf="1">
    <nc r="X392">
      <v>0.8</v>
    </nc>
    <odxf>
      <font>
        <sz val="10"/>
        <color auto="1"/>
      </font>
    </odxf>
    <ndxf>
      <font>
        <sz val="10"/>
        <color auto="1"/>
      </font>
    </ndxf>
  </rcc>
  <rcc rId="21726" sId="3" odxf="1" dxf="1">
    <nc r="Y392">
      <v>0.7</v>
    </nc>
    <odxf>
      <font>
        <sz val="10"/>
        <color auto="1"/>
      </font>
    </odxf>
    <ndxf>
      <font>
        <sz val="10"/>
        <color auto="1"/>
      </font>
    </ndxf>
  </rcc>
  <rcc rId="21727" sId="3" odxf="1" dxf="1">
    <nc r="Z392">
      <v>0.7</v>
    </nc>
    <odxf>
      <font>
        <sz val="10"/>
        <color auto="1"/>
      </font>
    </odxf>
    <ndxf>
      <font>
        <sz val="10"/>
        <color auto="1"/>
      </font>
    </ndxf>
  </rcc>
  <rcc rId="21728" sId="3" odxf="1" dxf="1">
    <nc r="AA392">
      <v>0.2</v>
    </nc>
    <odxf>
      <font>
        <sz val="10"/>
        <color auto="1"/>
      </font>
    </odxf>
    <ndxf>
      <font>
        <sz val="10"/>
        <color auto="1"/>
      </font>
    </ndxf>
  </rcc>
  <rcc rId="21729" sId="3" odxf="1" dxf="1">
    <nc r="AB392">
      <v>4.7</v>
    </nc>
    <odxf>
      <font>
        <sz val="10"/>
        <color auto="1"/>
      </font>
    </odxf>
    <ndxf>
      <font>
        <sz val="10"/>
        <color auto="1"/>
      </font>
    </ndxf>
  </rcc>
  <rcc rId="21730" sId="3" odxf="1" dxf="1">
    <nc r="AC392">
      <v>13.5</v>
    </nc>
    <odxf>
      <font>
        <sz val="10"/>
        <color auto="1"/>
      </font>
    </odxf>
    <ndxf>
      <font>
        <sz val="10"/>
        <color auto="1"/>
      </font>
    </ndxf>
  </rcc>
  <rcc rId="21731" sId="3" odxf="1" dxf="1">
    <nc r="AD392">
      <v>23.7</v>
    </nc>
    <odxf>
      <font>
        <sz val="10"/>
        <color auto="1"/>
      </font>
    </odxf>
    <ndxf>
      <font>
        <sz val="10"/>
        <color auto="1"/>
      </font>
    </ndxf>
  </rcc>
  <rcc rId="21732" sId="3" odxf="1" dxf="1">
    <nc r="AE392">
      <v>26.1</v>
    </nc>
    <odxf>
      <font>
        <sz val="10"/>
        <color auto="1"/>
      </font>
    </odxf>
    <ndxf>
      <font>
        <sz val="10"/>
        <color auto="1"/>
      </font>
    </ndxf>
  </rcc>
  <rcc rId="21733" sId="3" odxf="1" dxf="1">
    <nc r="AF392">
      <v>19.7</v>
    </nc>
    <odxf>
      <font>
        <sz val="10"/>
        <color auto="1"/>
      </font>
    </odxf>
    <ndxf>
      <font>
        <sz val="10"/>
        <color auto="1"/>
      </font>
    </ndxf>
  </rcc>
  <rcc rId="21734" sId="3" odxf="1" dxf="1">
    <nc r="AG392">
      <v>25.4</v>
    </nc>
    <odxf>
      <font>
        <sz val="10"/>
        <color auto="1"/>
      </font>
    </odxf>
    <ndxf>
      <font>
        <sz val="10"/>
        <color auto="1"/>
      </font>
    </ndxf>
  </rcc>
  <rcc rId="21735" sId="3" odxf="1" dxf="1">
    <nc r="AH392">
      <v>40.200000000000003</v>
    </nc>
    <odxf>
      <font>
        <sz val="10"/>
        <color auto="1"/>
      </font>
    </odxf>
    <ndxf>
      <font>
        <sz val="10"/>
        <color auto="1"/>
      </font>
    </ndxf>
  </rcc>
  <rcc rId="21736" sId="3" odxf="1" dxf="1">
    <nc r="AI392">
      <v>42.5</v>
    </nc>
    <odxf>
      <font>
        <sz val="10"/>
        <color auto="1"/>
      </font>
    </odxf>
    <ndxf>
      <font>
        <sz val="10"/>
        <color auto="1"/>
      </font>
    </ndxf>
  </rcc>
  <rcc rId="21737" sId="3" odxf="1" dxf="1">
    <nc r="AJ392">
      <v>37.6</v>
    </nc>
    <odxf>
      <font>
        <sz val="10"/>
        <color auto="1"/>
      </font>
    </odxf>
    <ndxf>
      <font>
        <sz val="10"/>
        <color auto="1"/>
      </font>
    </ndxf>
  </rcc>
  <rcc rId="21738" sId="3" odxf="1" dxf="1">
    <nc r="AK392">
      <v>41.1</v>
    </nc>
    <odxf>
      <font>
        <sz val="10"/>
        <color auto="1"/>
      </font>
    </odxf>
    <ndxf>
      <font>
        <sz val="10"/>
        <color auto="1"/>
      </font>
    </ndxf>
  </rcc>
  <rcc rId="21739" sId="3" odxf="1" dxf="1">
    <nc r="AL392">
      <v>49.9</v>
    </nc>
    <odxf>
      <font>
        <sz val="10"/>
        <color auto="1"/>
      </font>
    </odxf>
    <ndxf>
      <font>
        <sz val="10"/>
        <color auto="1"/>
      </font>
    </ndxf>
  </rcc>
  <rcc rId="21740" sId="3" odxf="1" dxf="1">
    <nc r="AM392">
      <v>41.5</v>
    </nc>
    <odxf>
      <font>
        <sz val="10"/>
        <color auto="1"/>
      </font>
    </odxf>
    <ndxf>
      <font>
        <sz val="10"/>
        <color auto="1"/>
      </font>
    </ndxf>
  </rcc>
  <rcc rId="21741" sId="3" odxf="1" dxf="1">
    <nc r="AN392">
      <v>53</v>
    </nc>
    <odxf>
      <font>
        <sz val="10"/>
        <color auto="1"/>
      </font>
    </odxf>
    <ndxf>
      <font>
        <sz val="10"/>
        <color auto="1"/>
      </font>
    </ndxf>
  </rcc>
  <rcc rId="21742" sId="3" odxf="1" dxf="1">
    <nc r="AO392">
      <v>54.4</v>
    </nc>
    <odxf>
      <font>
        <sz val="10"/>
        <color auto="1"/>
      </font>
    </odxf>
    <ndxf>
      <font>
        <sz val="10"/>
        <color auto="1"/>
      </font>
    </ndxf>
  </rcc>
  <rcc rId="21743" sId="3" odxf="1" dxf="1">
    <nc r="AP392">
      <v>68</v>
    </nc>
    <odxf>
      <font>
        <sz val="10"/>
        <color auto="1"/>
      </font>
    </odxf>
    <ndxf>
      <font>
        <sz val="10"/>
        <color auto="1"/>
      </font>
    </ndxf>
  </rcc>
  <rcc rId="21744" sId="3" odxf="1" dxf="1">
    <nc r="AQ392">
      <v>58.7</v>
    </nc>
    <odxf>
      <font>
        <sz val="10"/>
        <color auto="1"/>
      </font>
    </odxf>
    <ndxf>
      <font>
        <sz val="10"/>
        <color auto="1"/>
      </font>
    </ndxf>
  </rcc>
  <rcc rId="21745" sId="3" odxf="1" dxf="1">
    <nc r="AR392">
      <v>73</v>
    </nc>
    <odxf>
      <font>
        <sz val="10"/>
        <color auto="1"/>
      </font>
    </odxf>
    <ndxf>
      <font>
        <sz val="10"/>
        <color auto="1"/>
      </font>
    </ndxf>
  </rcc>
  <rcc rId="21746" sId="3" odxf="1" dxf="1">
    <nc r="AS392">
      <v>71</v>
    </nc>
    <odxf>
      <font>
        <sz val="10"/>
        <color auto="1"/>
      </font>
    </odxf>
    <ndxf>
      <font>
        <sz val="10"/>
        <color auto="1"/>
      </font>
    </ndxf>
  </rcc>
  <rcc rId="21747" sId="3" odxf="1" dxf="1">
    <nc r="AT392">
      <v>66.099999999999994</v>
    </nc>
    <odxf>
      <font>
        <sz val="10"/>
        <color auto="1"/>
      </font>
    </odxf>
    <ndxf>
      <font>
        <sz val="10"/>
        <color auto="1"/>
      </font>
    </ndxf>
  </rcc>
  <rcc rId="21748" sId="3" odxf="1" dxf="1">
    <nc r="AU392">
      <v>36.9</v>
    </nc>
    <odxf>
      <font>
        <sz val="10"/>
        <color auto="1"/>
      </font>
    </odxf>
    <ndxf>
      <font>
        <sz val="10"/>
        <color auto="1"/>
      </font>
    </ndxf>
  </rcc>
  <rcc rId="21749" sId="3" odxf="1" dxf="1">
    <nc r="AV392">
      <v>37.700000000000003</v>
    </nc>
    <odxf>
      <font>
        <sz val="10"/>
        <color auto="1"/>
      </font>
    </odxf>
    <ndxf>
      <font>
        <sz val="10"/>
        <color auto="1"/>
      </font>
    </ndxf>
  </rcc>
  <rcc rId="21750" sId="3" odxf="1" dxf="1">
    <nc r="AW392">
      <v>31.6</v>
    </nc>
    <odxf>
      <font>
        <sz val="10"/>
        <color auto="1"/>
      </font>
    </odxf>
    <ndxf>
      <font>
        <sz val="10"/>
        <color auto="1"/>
      </font>
    </ndxf>
  </rcc>
  <rcc rId="21751" sId="3" odxf="1" dxf="1">
    <nc r="AX392">
      <v>13.7</v>
    </nc>
    <odxf>
      <font>
        <sz val="10"/>
        <color auto="1"/>
      </font>
    </odxf>
    <ndxf>
      <font>
        <sz val="10"/>
        <color auto="1"/>
      </font>
    </ndxf>
  </rcc>
  <rcc rId="21752" sId="3" odxf="1" dxf="1">
    <nc r="AY392">
      <v>19.8</v>
    </nc>
    <odxf>
      <font>
        <sz val="10"/>
        <color auto="1"/>
      </font>
    </odxf>
    <ndxf>
      <font>
        <sz val="10"/>
        <color auto="1"/>
      </font>
    </ndxf>
  </rcc>
  <rcc rId="21753" sId="3" odxf="1" dxf="1">
    <nc r="AZ392">
      <v>30.5</v>
    </nc>
    <odxf>
      <font>
        <sz val="10"/>
        <color auto="1"/>
      </font>
    </odxf>
    <ndxf>
      <font>
        <sz val="10"/>
        <color auto="1"/>
      </font>
    </ndxf>
  </rcc>
  <rcc rId="21754" sId="3" odxf="1" dxf="1">
    <nc r="BA3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755" sId="3" odxf="1" dxf="1">
    <nc r="BB392">
      <v>20.100000000000001</v>
    </nc>
    <odxf>
      <font>
        <sz val="10"/>
        <color auto="1"/>
      </font>
    </odxf>
    <ndxf>
      <font>
        <sz val="10"/>
        <color auto="1"/>
      </font>
    </ndxf>
  </rcc>
  <rcc rId="21756" sId="3" odxf="1" dxf="1">
    <nc r="BC3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757" sId="3" odxf="1" dxf="1">
    <nc r="BD392">
      <v>46.9</v>
    </nc>
    <odxf>
      <font>
        <sz val="10"/>
        <color auto="1"/>
      </font>
    </odxf>
    <ndxf>
      <font>
        <sz val="10"/>
        <color auto="1"/>
      </font>
    </ndxf>
  </rcc>
  <rcc rId="21758" sId="3" odxf="1" dxf="1">
    <nc r="BE39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759" sId="3" odxf="1" dxf="1">
    <nc r="BF392">
      <v>25.9</v>
    </nc>
    <odxf>
      <font>
        <sz val="10"/>
        <color auto="1"/>
      </font>
    </odxf>
    <ndxf>
      <font>
        <sz val="10"/>
        <color auto="1"/>
      </font>
    </ndxf>
  </rcc>
  <rcc rId="21760" sId="3" odxf="1" dxf="1">
    <nc r="BG392">
      <v>76.7</v>
    </nc>
    <odxf>
      <font>
        <sz val="10"/>
        <color auto="1"/>
      </font>
    </odxf>
    <ndxf>
      <font>
        <sz val="10"/>
        <color auto="1"/>
      </font>
    </ndxf>
  </rcc>
  <rcc rId="21761" sId="3" odxf="1" dxf="1">
    <nc r="BH392">
      <v>0</v>
    </nc>
    <odxf>
      <font>
        <sz val="10"/>
        <color auto="1"/>
      </font>
    </odxf>
    <ndxf>
      <font>
        <sz val="10"/>
        <color auto="1"/>
      </font>
    </ndxf>
  </rcc>
  <rfmt sheetId="3" sqref="A392:XFD392" start="0" length="0">
    <dxf>
      <alignment vertical="center" wrapText="1"/>
    </dxf>
  </rfmt>
  <rfmt sheetId="3" sqref="A393" start="0" length="0">
    <dxf>
      <font>
        <sz val="10"/>
        <color auto="1"/>
      </font>
    </dxf>
  </rfmt>
  <rcc rId="21762" sId="3" odxf="1" dxf="1">
    <oc r="B393" t="inlineStr">
      <is>
        <t>Bạc Liêu</t>
      </is>
    </oc>
    <nc r="B393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393" start="0" length="0">
    <dxf>
      <font>
        <sz val="10"/>
        <color auto="1"/>
      </font>
    </dxf>
  </rfmt>
  <rfmt sheetId="3" sqref="D393" start="0" length="0">
    <dxf>
      <font>
        <sz val="10"/>
        <color auto="1"/>
      </font>
    </dxf>
  </rfmt>
  <rcc rId="21763" sId="3" odxf="1" dxf="1">
    <oc r="E393" t="inlineStr">
      <is>
        <t>NMĐG BẠC LIÊU GĐ3</t>
      </is>
    </oc>
    <nc r="E393" t="inlineStr">
      <is>
        <t>NMĐG BIM 4</t>
      </is>
    </nc>
    <odxf>
      <font>
        <sz val="10"/>
        <color auto="1"/>
      </font>
    </odxf>
    <ndxf>
      <font>
        <sz val="10"/>
        <color auto="1"/>
      </font>
    </ndxf>
  </rcc>
  <rfmt sheetId="3" sqref="F393" start="0" length="0">
    <dxf>
      <font>
        <sz val="10"/>
        <color auto="1"/>
      </font>
    </dxf>
  </rfmt>
  <rcc rId="21764" sId="3" odxf="1" dxf="1">
    <nc r="G39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765" sId="3" odxf="1" dxf="1">
    <nc r="H393">
      <v>620.5</v>
    </nc>
    <odxf>
      <font>
        <sz val="10"/>
        <color auto="1"/>
      </font>
    </odxf>
    <ndxf>
      <font>
        <sz val="10"/>
        <color auto="1"/>
      </font>
    </ndxf>
  </rcc>
  <rfmt sheetId="3" sqref="I393" start="0" length="0">
    <dxf>
      <font>
        <sz val="10"/>
        <color auto="1"/>
      </font>
    </dxf>
  </rfmt>
  <rcc rId="21766" sId="3" odxf="1" dxf="1">
    <nc r="J393">
      <v>2.4</v>
    </nc>
    <odxf>
      <font>
        <sz val="10"/>
        <color auto="1"/>
      </font>
    </odxf>
    <ndxf>
      <font>
        <sz val="10"/>
        <color auto="1"/>
      </font>
    </ndxf>
  </rcc>
  <rcc rId="21767" sId="3" odxf="1" dxf="1">
    <nc r="K393">
      <v>2.2000000000000002</v>
    </nc>
    <odxf>
      <font>
        <sz val="10"/>
        <color auto="1"/>
      </font>
    </odxf>
    <ndxf>
      <font>
        <sz val="10"/>
        <color auto="1"/>
      </font>
    </ndxf>
  </rcc>
  <rcc rId="21768" sId="3" odxf="1" dxf="1">
    <nc r="L393">
      <v>2.1</v>
    </nc>
    <odxf>
      <font>
        <sz val="10"/>
        <color auto="1"/>
      </font>
    </odxf>
    <ndxf>
      <font>
        <sz val="10"/>
        <color auto="1"/>
      </font>
    </ndxf>
  </rcc>
  <rcc rId="21769" sId="3" odxf="1" dxf="1">
    <nc r="M393">
      <v>2.9</v>
    </nc>
    <odxf>
      <font>
        <sz val="10"/>
        <color auto="1"/>
      </font>
    </odxf>
    <ndxf>
      <font>
        <sz val="10"/>
        <color auto="1"/>
      </font>
    </ndxf>
  </rcc>
  <rcc rId="21770" sId="3" odxf="1" dxf="1">
    <nc r="N393">
      <v>2.8</v>
    </nc>
    <odxf>
      <font>
        <sz val="10"/>
        <color auto="1"/>
      </font>
    </odxf>
    <ndxf>
      <font>
        <sz val="10"/>
        <color auto="1"/>
      </font>
    </ndxf>
  </rcc>
  <rcc rId="21771" sId="3" odxf="1" dxf="1">
    <nc r="O393">
      <v>2.6</v>
    </nc>
    <odxf>
      <font>
        <sz val="10"/>
        <color auto="1"/>
      </font>
    </odxf>
    <ndxf>
      <font>
        <sz val="10"/>
        <color auto="1"/>
      </font>
    </ndxf>
  </rcc>
  <rcc rId="21772" sId="3" odxf="1" dxf="1">
    <nc r="P393">
      <v>2.2000000000000002</v>
    </nc>
    <odxf>
      <font>
        <sz val="10"/>
        <color auto="1"/>
      </font>
    </odxf>
    <ndxf>
      <font>
        <sz val="10"/>
        <color auto="1"/>
      </font>
    </ndxf>
  </rcc>
  <rcc rId="21773" sId="3" odxf="1" dxf="1">
    <nc r="Q393">
      <v>3</v>
    </nc>
    <odxf>
      <font>
        <sz val="10"/>
        <color auto="1"/>
      </font>
    </odxf>
    <ndxf>
      <font>
        <sz val="10"/>
        <color auto="1"/>
      </font>
    </ndxf>
  </rcc>
  <rcc rId="21774" sId="3" odxf="1" dxf="1">
    <nc r="R393">
      <v>2.1</v>
    </nc>
    <odxf>
      <font>
        <sz val="10"/>
        <color auto="1"/>
      </font>
    </odxf>
    <ndxf>
      <font>
        <sz val="10"/>
        <color auto="1"/>
      </font>
    </ndxf>
  </rcc>
  <rcc rId="21775" sId="3" odxf="1" dxf="1">
    <nc r="S393">
      <v>2.2000000000000002</v>
    </nc>
    <odxf>
      <font>
        <sz val="10"/>
        <color auto="1"/>
      </font>
    </odxf>
    <ndxf>
      <font>
        <sz val="10"/>
        <color auto="1"/>
      </font>
    </ndxf>
  </rcc>
  <rcc rId="21776" sId="3" odxf="1" dxf="1">
    <nc r="T393">
      <v>2.8</v>
    </nc>
    <odxf>
      <font>
        <sz val="10"/>
        <color auto="1"/>
      </font>
    </odxf>
    <ndxf>
      <font>
        <sz val="10"/>
        <color auto="1"/>
      </font>
    </ndxf>
  </rcc>
  <rcc rId="21777" sId="3" odxf="1" dxf="1">
    <nc r="U393">
      <v>2.2999999999999998</v>
    </nc>
    <odxf>
      <font>
        <sz val="10"/>
        <color auto="1"/>
      </font>
    </odxf>
    <ndxf>
      <font>
        <sz val="10"/>
        <color auto="1"/>
      </font>
    </ndxf>
  </rcc>
  <rcc rId="21778" sId="3" odxf="1" dxf="1">
    <nc r="V393">
      <v>1.4</v>
    </nc>
    <odxf>
      <font>
        <sz val="10"/>
        <color auto="1"/>
      </font>
    </odxf>
    <ndxf>
      <font>
        <sz val="10"/>
        <color auto="1"/>
      </font>
    </ndxf>
  </rcc>
  <rcc rId="21779" sId="3" odxf="1" dxf="1">
    <nc r="W393">
      <v>2.8</v>
    </nc>
    <odxf>
      <font>
        <sz val="10"/>
        <color auto="1"/>
      </font>
    </odxf>
    <ndxf>
      <font>
        <sz val="10"/>
        <color auto="1"/>
      </font>
    </ndxf>
  </rcc>
  <rcc rId="21780" sId="3" odxf="1" dxf="1">
    <nc r="X393">
      <v>-0.4</v>
    </nc>
    <odxf>
      <font>
        <sz val="10"/>
        <color auto="1"/>
      </font>
    </odxf>
    <ndxf>
      <font>
        <sz val="10"/>
        <color auto="1"/>
      </font>
    </ndxf>
  </rcc>
  <rcc rId="21781" sId="3" odxf="1" dxf="1">
    <nc r="Y393">
      <v>-6</v>
    </nc>
    <odxf>
      <font>
        <sz val="10"/>
        <color auto="1"/>
      </font>
    </odxf>
    <ndxf>
      <font>
        <sz val="10"/>
        <color auto="1"/>
      </font>
    </ndxf>
  </rcc>
  <rcc rId="21782" sId="3" odxf="1" dxf="1">
    <nc r="Z393">
      <v>-6.4</v>
    </nc>
    <odxf>
      <font>
        <sz val="10"/>
        <color auto="1"/>
      </font>
    </odxf>
    <ndxf>
      <font>
        <sz val="10"/>
        <color auto="1"/>
      </font>
    </ndxf>
  </rcc>
  <rcc rId="21783" sId="3" odxf="1" dxf="1">
    <nc r="AA393">
      <v>-7.2</v>
    </nc>
    <odxf>
      <font>
        <sz val="10"/>
        <color auto="1"/>
      </font>
    </odxf>
    <ndxf>
      <font>
        <sz val="10"/>
        <color auto="1"/>
      </font>
    </ndxf>
  </rcc>
  <rcc rId="21784" sId="3" odxf="1" dxf="1">
    <nc r="AB393">
      <v>-6.5</v>
    </nc>
    <odxf>
      <font>
        <sz val="10"/>
        <color auto="1"/>
      </font>
    </odxf>
    <ndxf>
      <font>
        <sz val="10"/>
        <color auto="1"/>
      </font>
    </ndxf>
  </rcc>
  <rcc rId="21785" sId="3" odxf="1" dxf="1">
    <nc r="AC393">
      <v>-5.3</v>
    </nc>
    <odxf>
      <font>
        <sz val="10"/>
        <color auto="1"/>
      </font>
    </odxf>
    <ndxf>
      <font>
        <sz val="10"/>
        <color auto="1"/>
      </font>
    </ndxf>
  </rcc>
  <rcc rId="21786" sId="3" odxf="1" dxf="1">
    <nc r="AD393">
      <v>-4.7</v>
    </nc>
    <odxf>
      <font>
        <sz val="10"/>
        <color auto="1"/>
      </font>
    </odxf>
    <ndxf>
      <font>
        <sz val="10"/>
        <color auto="1"/>
      </font>
    </ndxf>
  </rcc>
  <rcc rId="21787" sId="3" odxf="1" dxf="1">
    <nc r="AE393">
      <v>-2.8</v>
    </nc>
    <odxf>
      <font>
        <sz val="10"/>
        <color auto="1"/>
      </font>
    </odxf>
    <ndxf>
      <font>
        <sz val="10"/>
        <color auto="1"/>
      </font>
    </ndxf>
  </rcc>
  <rcc rId="21788" sId="3" odxf="1" dxf="1">
    <nc r="AF393">
      <v>2</v>
    </nc>
    <odxf>
      <font>
        <sz val="10"/>
        <color auto="1"/>
      </font>
    </odxf>
    <ndxf>
      <font>
        <sz val="10"/>
        <color auto="1"/>
      </font>
    </ndxf>
  </rcc>
  <rcc rId="21789" sId="3" odxf="1" dxf="1">
    <nc r="AG393">
      <v>0.9</v>
    </nc>
    <odxf>
      <font>
        <sz val="10"/>
        <color auto="1"/>
      </font>
    </odxf>
    <ndxf>
      <font>
        <sz val="10"/>
        <color auto="1"/>
      </font>
    </ndxf>
  </rcc>
  <rcc rId="21790" sId="3" odxf="1" dxf="1">
    <nc r="AH393">
      <v>-3.8</v>
    </nc>
    <odxf>
      <font>
        <sz val="10"/>
        <color auto="1"/>
      </font>
    </odxf>
    <ndxf>
      <font>
        <sz val="10"/>
        <color auto="1"/>
      </font>
    </ndxf>
  </rcc>
  <rcc rId="21791" sId="3" odxf="1" dxf="1">
    <nc r="AI393">
      <v>-9.3000000000000007</v>
    </nc>
    <odxf>
      <font>
        <sz val="10"/>
        <color auto="1"/>
      </font>
    </odxf>
    <ndxf>
      <font>
        <sz val="10"/>
        <color auto="1"/>
      </font>
    </ndxf>
  </rcc>
  <rcc rId="21792" sId="3" odxf="1" dxf="1">
    <nc r="AJ393">
      <v>-10.4</v>
    </nc>
    <odxf>
      <font>
        <sz val="10"/>
        <color auto="1"/>
      </font>
    </odxf>
    <ndxf>
      <font>
        <sz val="10"/>
        <color auto="1"/>
      </font>
    </ndxf>
  </rcc>
  <rcc rId="21793" sId="3" odxf="1" dxf="1">
    <nc r="AK393">
      <v>-5.5</v>
    </nc>
    <odxf>
      <font>
        <sz val="10"/>
        <color auto="1"/>
      </font>
    </odxf>
    <ndxf>
      <font>
        <sz val="10"/>
        <color auto="1"/>
      </font>
    </ndxf>
  </rcc>
  <rcc rId="21794" sId="3" odxf="1" dxf="1">
    <nc r="AL393">
      <v>-0.5</v>
    </nc>
    <odxf>
      <font>
        <sz val="10"/>
        <color auto="1"/>
      </font>
    </odxf>
    <ndxf>
      <font>
        <sz val="10"/>
        <color auto="1"/>
      </font>
    </ndxf>
  </rcc>
  <rcc rId="21795" sId="3" odxf="1" dxf="1">
    <nc r="AM393">
      <v>1.8</v>
    </nc>
    <odxf>
      <font>
        <sz val="10"/>
        <color auto="1"/>
      </font>
    </odxf>
    <ndxf>
      <font>
        <sz val="10"/>
        <color auto="1"/>
      </font>
    </ndxf>
  </rcc>
  <rcc rId="21796" sId="3" odxf="1" dxf="1">
    <nc r="AN393">
      <v>2.5</v>
    </nc>
    <odxf>
      <font>
        <sz val="10"/>
        <color auto="1"/>
      </font>
    </odxf>
    <ndxf>
      <font>
        <sz val="10"/>
        <color auto="1"/>
      </font>
    </ndxf>
  </rcc>
  <rcc rId="21797" sId="3" odxf="1" dxf="1">
    <nc r="AO393">
      <v>5.5</v>
    </nc>
    <odxf>
      <font>
        <sz val="10"/>
        <color auto="1"/>
      </font>
    </odxf>
    <ndxf>
      <font>
        <sz val="10"/>
        <color auto="1"/>
      </font>
    </ndxf>
  </rcc>
  <rcc rId="21798" sId="3" odxf="1" dxf="1">
    <nc r="AP393">
      <v>8.4</v>
    </nc>
    <odxf>
      <font>
        <sz val="10"/>
        <color auto="1"/>
      </font>
    </odxf>
    <ndxf>
      <font>
        <sz val="10"/>
        <color auto="1"/>
      </font>
    </ndxf>
  </rcc>
  <rcc rId="21799" sId="3" odxf="1" dxf="1">
    <nc r="AQ393">
      <v>9.1999999999999993</v>
    </nc>
    <odxf>
      <font>
        <sz val="10"/>
        <color auto="1"/>
      </font>
    </odxf>
    <ndxf>
      <font>
        <sz val="10"/>
        <color auto="1"/>
      </font>
    </ndxf>
  </rcc>
  <rcc rId="21800" sId="3" odxf="1" dxf="1">
    <nc r="AR393">
      <v>10</v>
    </nc>
    <odxf>
      <font>
        <sz val="10"/>
        <color auto="1"/>
      </font>
    </odxf>
    <ndxf>
      <font>
        <sz val="10"/>
        <color auto="1"/>
      </font>
    </ndxf>
  </rcc>
  <rcc rId="21801" sId="3" odxf="1" dxf="1">
    <nc r="AS393">
      <v>9</v>
    </nc>
    <odxf>
      <font>
        <sz val="10"/>
        <color auto="1"/>
      </font>
    </odxf>
    <ndxf>
      <font>
        <sz val="10"/>
        <color auto="1"/>
      </font>
    </ndxf>
  </rcc>
  <rcc rId="21802" sId="3" odxf="1" dxf="1">
    <nc r="AT393">
      <v>7</v>
    </nc>
    <odxf>
      <font>
        <sz val="10"/>
        <color auto="1"/>
      </font>
    </odxf>
    <ndxf>
      <font>
        <sz val="10"/>
        <color auto="1"/>
      </font>
    </ndxf>
  </rcc>
  <rcc rId="21803" sId="3" odxf="1" dxf="1">
    <nc r="AU393">
      <v>6.6</v>
    </nc>
    <odxf>
      <font>
        <sz val="10"/>
        <color auto="1"/>
      </font>
    </odxf>
    <ndxf>
      <font>
        <sz val="10"/>
        <color auto="1"/>
      </font>
    </ndxf>
  </rcc>
  <rcc rId="21804" sId="3" odxf="1" dxf="1">
    <nc r="AV393">
      <v>7.2</v>
    </nc>
    <odxf>
      <font>
        <sz val="10"/>
        <color auto="1"/>
      </font>
    </odxf>
    <ndxf>
      <font>
        <sz val="10"/>
        <color auto="1"/>
      </font>
    </ndxf>
  </rcc>
  <rcc rId="21805" sId="3" odxf="1" dxf="1">
    <nc r="AW393">
      <v>7.3</v>
    </nc>
    <odxf>
      <font>
        <sz val="10"/>
        <color auto="1"/>
      </font>
    </odxf>
    <ndxf>
      <font>
        <sz val="10"/>
        <color auto="1"/>
      </font>
    </ndxf>
  </rcc>
  <rcc rId="21806" sId="3" odxf="1" dxf="1">
    <nc r="AX393">
      <v>5.2</v>
    </nc>
    <odxf>
      <font>
        <sz val="10"/>
        <color auto="1"/>
      </font>
    </odxf>
    <ndxf>
      <font>
        <sz val="10"/>
        <color auto="1"/>
      </font>
    </ndxf>
  </rcc>
  <rcc rId="21807" sId="3" odxf="1" dxf="1">
    <nc r="AY393">
      <v>6.6</v>
    </nc>
    <odxf>
      <font>
        <sz val="10"/>
        <color auto="1"/>
      </font>
    </odxf>
    <ndxf>
      <font>
        <sz val="10"/>
        <color auto="1"/>
      </font>
    </ndxf>
  </rcc>
  <rcc rId="21808" sId="3" odxf="1" dxf="1">
    <nc r="AZ393">
      <v>8.1</v>
    </nc>
    <odxf>
      <font>
        <sz val="10"/>
        <color auto="1"/>
      </font>
    </odxf>
    <ndxf>
      <font>
        <sz val="10"/>
        <color auto="1"/>
      </font>
    </ndxf>
  </rcc>
  <rcc rId="21809" sId="3" odxf="1" dxf="1">
    <nc r="BA3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810" sId="3" odxf="1" dxf="1">
    <nc r="BB393">
      <v>2.2999999999999998</v>
    </nc>
    <odxf>
      <font>
        <sz val="10"/>
        <color auto="1"/>
      </font>
    </odxf>
    <ndxf>
      <font>
        <sz val="10"/>
        <color auto="1"/>
      </font>
    </ndxf>
  </rcc>
  <rcc rId="21811" sId="3" odxf="1" dxf="1">
    <nc r="BC3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812" sId="3" odxf="1" dxf="1">
    <nc r="BD393">
      <v>5.6</v>
    </nc>
    <odxf>
      <font>
        <sz val="10"/>
        <color auto="1"/>
      </font>
    </odxf>
    <ndxf>
      <font>
        <sz val="10"/>
        <color auto="1"/>
      </font>
    </ndxf>
  </rcc>
  <rcc rId="21813" sId="3" odxf="1" dxf="1">
    <nc r="BE39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814" sId="3" odxf="1" dxf="1">
    <nc r="BF393">
      <v>25.9</v>
    </nc>
    <odxf>
      <font>
        <sz val="10"/>
        <color auto="1"/>
      </font>
    </odxf>
    <ndxf>
      <font>
        <sz val="10"/>
        <color auto="1"/>
      </font>
    </ndxf>
  </rcc>
  <rcc rId="21815" sId="3" odxf="1" dxf="1">
    <nc r="BG393">
      <v>76.7</v>
    </nc>
    <odxf>
      <font>
        <sz val="10"/>
        <color auto="1"/>
      </font>
    </odxf>
    <ndxf>
      <font>
        <sz val="10"/>
        <color auto="1"/>
      </font>
    </ndxf>
  </rcc>
  <rcc rId="21816" sId="3" odxf="1" dxf="1">
    <nc r="BH393">
      <v>0</v>
    </nc>
    <odxf>
      <font>
        <sz val="10"/>
        <color auto="1"/>
      </font>
    </odxf>
    <ndxf>
      <font>
        <sz val="10"/>
        <color auto="1"/>
      </font>
    </ndxf>
  </rcc>
  <rfmt sheetId="3" sqref="A393:XFD393" start="0" length="0">
    <dxf>
      <alignment vertical="center" wrapText="1"/>
    </dxf>
  </rfmt>
  <rfmt sheetId="3" sqref="A394" start="0" length="0">
    <dxf>
      <font>
        <sz val="10"/>
        <color auto="1"/>
      </font>
    </dxf>
  </rfmt>
  <rcc rId="21817" sId="3" odxf="1" dxf="1">
    <oc r="B394" t="inlineStr">
      <is>
        <t>Trà Vinh</t>
      </is>
    </oc>
    <nc r="B394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94" start="0" length="0">
    <dxf>
      <font>
        <sz val="10"/>
        <color auto="1"/>
      </font>
    </dxf>
  </rfmt>
  <rfmt sheetId="3" sqref="D394" start="0" length="0">
    <dxf>
      <font>
        <sz val="10"/>
        <color auto="1"/>
      </font>
    </dxf>
  </rfmt>
  <rcc rId="21818" sId="3" odxf="1" dxf="1">
    <oc r="E394" t="inlineStr">
      <is>
        <t>NMĐG ĐÔNG HẢI 1 TRÀ VINH</t>
      </is>
    </oc>
    <nc r="E394" t="inlineStr">
      <is>
        <t>NMĐG BẠC LIÊU GĐ3</t>
      </is>
    </nc>
    <odxf>
      <font>
        <sz val="10"/>
        <color auto="1"/>
      </font>
    </odxf>
    <ndxf>
      <font>
        <sz val="10"/>
        <color auto="1"/>
      </font>
    </ndxf>
  </rcc>
  <rfmt sheetId="3" sqref="F394" start="0" length="0">
    <dxf>
      <font>
        <sz val="10"/>
        <color auto="1"/>
      </font>
    </dxf>
  </rfmt>
  <rcc rId="21819" sId="3" odxf="1" dxf="1">
    <nc r="G39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820" sId="3" odxf="1" dxf="1">
    <nc r="H394">
      <v>0</v>
    </nc>
    <odxf>
      <font>
        <sz val="10"/>
        <color auto="1"/>
      </font>
    </odxf>
    <ndxf>
      <font>
        <sz val="10"/>
        <color auto="1"/>
      </font>
    </ndxf>
  </rcc>
  <rfmt sheetId="3" sqref="I394" start="0" length="0">
    <dxf>
      <font>
        <sz val="10"/>
        <color auto="1"/>
      </font>
    </dxf>
  </rfmt>
  <rcc rId="21821" sId="3" odxf="1" dxf="1">
    <nc r="J394">
      <v>0</v>
    </nc>
    <odxf>
      <font>
        <sz val="10"/>
        <color auto="1"/>
      </font>
    </odxf>
    <ndxf>
      <font>
        <sz val="10"/>
        <color auto="1"/>
      </font>
    </ndxf>
  </rcc>
  <rcc rId="21822" sId="3" odxf="1" dxf="1">
    <nc r="K394">
      <v>0</v>
    </nc>
    <odxf>
      <font>
        <sz val="10"/>
        <color auto="1"/>
      </font>
    </odxf>
    <ndxf>
      <font>
        <sz val="10"/>
        <color auto="1"/>
      </font>
    </ndxf>
  </rcc>
  <rcc rId="21823" sId="3" odxf="1" dxf="1">
    <nc r="L394">
      <v>0</v>
    </nc>
    <odxf>
      <font>
        <sz val="10"/>
        <color auto="1"/>
      </font>
    </odxf>
    <ndxf>
      <font>
        <sz val="10"/>
        <color auto="1"/>
      </font>
    </ndxf>
  </rcc>
  <rcc rId="21824" sId="3" odxf="1" dxf="1">
    <nc r="M394">
      <v>0</v>
    </nc>
    <odxf>
      <font>
        <sz val="10"/>
        <color auto="1"/>
      </font>
    </odxf>
    <ndxf>
      <font>
        <sz val="10"/>
        <color auto="1"/>
      </font>
    </ndxf>
  </rcc>
  <rcc rId="21825" sId="3" odxf="1" dxf="1">
    <nc r="N394">
      <v>0</v>
    </nc>
    <odxf>
      <font>
        <sz val="10"/>
        <color auto="1"/>
      </font>
    </odxf>
    <ndxf>
      <font>
        <sz val="10"/>
        <color auto="1"/>
      </font>
    </ndxf>
  </rcc>
  <rcc rId="21826" sId="3" odxf="1" dxf="1">
    <nc r="O394">
      <v>0</v>
    </nc>
    <odxf>
      <font>
        <sz val="10"/>
        <color auto="1"/>
      </font>
    </odxf>
    <ndxf>
      <font>
        <sz val="10"/>
        <color auto="1"/>
      </font>
    </ndxf>
  </rcc>
  <rcc rId="21827" sId="3" odxf="1" dxf="1">
    <nc r="P394">
      <v>0</v>
    </nc>
    <odxf>
      <font>
        <sz val="10"/>
        <color auto="1"/>
      </font>
    </odxf>
    <ndxf>
      <font>
        <sz val="10"/>
        <color auto="1"/>
      </font>
    </ndxf>
  </rcc>
  <rcc rId="21828" sId="3" odxf="1" dxf="1">
    <nc r="Q394">
      <v>0</v>
    </nc>
    <odxf>
      <font>
        <sz val="10"/>
        <color auto="1"/>
      </font>
    </odxf>
    <ndxf>
      <font>
        <sz val="10"/>
        <color auto="1"/>
      </font>
    </ndxf>
  </rcc>
  <rcc rId="21829" sId="3" odxf="1" dxf="1">
    <nc r="R394">
      <v>0</v>
    </nc>
    <odxf>
      <font>
        <sz val="10"/>
        <color auto="1"/>
      </font>
    </odxf>
    <ndxf>
      <font>
        <sz val="10"/>
        <color auto="1"/>
      </font>
    </ndxf>
  </rcc>
  <rcc rId="21830" sId="3" odxf="1" dxf="1">
    <nc r="S394">
      <v>0</v>
    </nc>
    <odxf>
      <font>
        <sz val="10"/>
        <color auto="1"/>
      </font>
    </odxf>
    <ndxf>
      <font>
        <sz val="10"/>
        <color auto="1"/>
      </font>
    </ndxf>
  </rcc>
  <rcc rId="21831" sId="3" odxf="1" dxf="1">
    <nc r="T394">
      <v>0</v>
    </nc>
    <odxf>
      <font>
        <sz val="10"/>
        <color auto="1"/>
      </font>
    </odxf>
    <ndxf>
      <font>
        <sz val="10"/>
        <color auto="1"/>
      </font>
    </ndxf>
  </rcc>
  <rcc rId="21832" sId="3" odxf="1" dxf="1">
    <nc r="U394">
      <v>0</v>
    </nc>
    <odxf>
      <font>
        <sz val="10"/>
        <color auto="1"/>
      </font>
    </odxf>
    <ndxf>
      <font>
        <sz val="10"/>
        <color auto="1"/>
      </font>
    </ndxf>
  </rcc>
  <rcc rId="21833" sId="3" odxf="1" dxf="1">
    <nc r="V394">
      <v>0</v>
    </nc>
    <odxf>
      <font>
        <sz val="10"/>
        <color auto="1"/>
      </font>
    </odxf>
    <ndxf>
      <font>
        <sz val="10"/>
        <color auto="1"/>
      </font>
    </ndxf>
  </rcc>
  <rcc rId="21834" sId="3" odxf="1" dxf="1">
    <nc r="W394">
      <v>0</v>
    </nc>
    <odxf>
      <font>
        <sz val="10"/>
        <color auto="1"/>
      </font>
    </odxf>
    <ndxf>
      <font>
        <sz val="10"/>
        <color auto="1"/>
      </font>
    </ndxf>
  </rcc>
  <rcc rId="21835" sId="3" odxf="1" dxf="1">
    <nc r="X394">
      <v>0</v>
    </nc>
    <odxf>
      <font>
        <sz val="10"/>
        <color auto="1"/>
      </font>
    </odxf>
    <ndxf>
      <font>
        <sz val="10"/>
        <color auto="1"/>
      </font>
    </ndxf>
  </rcc>
  <rcc rId="21836" sId="3" odxf="1" dxf="1">
    <nc r="Y394">
      <v>0</v>
    </nc>
    <odxf>
      <font>
        <sz val="10"/>
        <color auto="1"/>
      </font>
    </odxf>
    <ndxf>
      <font>
        <sz val="10"/>
        <color auto="1"/>
      </font>
    </ndxf>
  </rcc>
  <rcc rId="21837" sId="3" odxf="1" dxf="1">
    <nc r="Z394">
      <v>0</v>
    </nc>
    <odxf>
      <font>
        <sz val="10"/>
        <color auto="1"/>
      </font>
    </odxf>
    <ndxf>
      <font>
        <sz val="10"/>
        <color auto="1"/>
      </font>
    </ndxf>
  </rcc>
  <rcc rId="21838" sId="3" odxf="1" dxf="1">
    <nc r="AA394">
      <v>0</v>
    </nc>
    <odxf>
      <font>
        <sz val="10"/>
        <color auto="1"/>
      </font>
    </odxf>
    <ndxf>
      <font>
        <sz val="10"/>
        <color auto="1"/>
      </font>
    </ndxf>
  </rcc>
  <rcc rId="21839" sId="3" odxf="1" dxf="1">
    <nc r="AB394">
      <v>0</v>
    </nc>
    <odxf>
      <font>
        <sz val="10"/>
        <color auto="1"/>
      </font>
    </odxf>
    <ndxf>
      <font>
        <sz val="10"/>
        <color auto="1"/>
      </font>
    </ndxf>
  </rcc>
  <rcc rId="21840" sId="3" odxf="1" dxf="1">
    <nc r="AC394">
      <v>0</v>
    </nc>
    <odxf>
      <font>
        <sz val="10"/>
        <color auto="1"/>
      </font>
    </odxf>
    <ndxf>
      <font>
        <sz val="10"/>
        <color auto="1"/>
      </font>
    </ndxf>
  </rcc>
  <rcc rId="21841" sId="3" odxf="1" dxf="1">
    <nc r="AD3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842" sId="3" odxf="1" dxf="1">
    <nc r="AE394">
      <v>0</v>
    </nc>
    <odxf>
      <font>
        <sz val="10"/>
        <color auto="1"/>
      </font>
    </odxf>
    <ndxf>
      <font>
        <sz val="10"/>
        <color auto="1"/>
      </font>
    </ndxf>
  </rcc>
  <rcc rId="21843" sId="3" odxf="1" dxf="1">
    <nc r="AF394">
      <v>0</v>
    </nc>
    <odxf>
      <font>
        <sz val="10"/>
        <color auto="1"/>
      </font>
    </odxf>
    <ndxf>
      <font>
        <sz val="10"/>
        <color auto="1"/>
      </font>
    </ndxf>
  </rcc>
  <rcc rId="21844" sId="3" odxf="1" dxf="1">
    <nc r="AG394">
      <v>0</v>
    </nc>
    <odxf>
      <font>
        <sz val="10"/>
        <color auto="1"/>
      </font>
    </odxf>
    <ndxf>
      <font>
        <sz val="10"/>
        <color auto="1"/>
      </font>
    </ndxf>
  </rcc>
  <rcc rId="21845" sId="3" odxf="1" dxf="1">
    <nc r="AH394">
      <v>0</v>
    </nc>
    <odxf>
      <font>
        <sz val="10"/>
        <color auto="1"/>
      </font>
    </odxf>
    <ndxf>
      <font>
        <sz val="10"/>
        <color auto="1"/>
      </font>
    </ndxf>
  </rcc>
  <rcc rId="21846" sId="3" odxf="1" dxf="1">
    <nc r="AI394">
      <v>0</v>
    </nc>
    <odxf>
      <font>
        <sz val="10"/>
        <color auto="1"/>
      </font>
    </odxf>
    <ndxf>
      <font>
        <sz val="10"/>
        <color auto="1"/>
      </font>
    </ndxf>
  </rcc>
  <rcc rId="21847" sId="3" odxf="1" dxf="1">
    <nc r="AJ394">
      <v>0</v>
    </nc>
    <odxf>
      <font>
        <sz val="10"/>
        <color auto="1"/>
      </font>
    </odxf>
    <ndxf>
      <font>
        <sz val="10"/>
        <color auto="1"/>
      </font>
    </ndxf>
  </rcc>
  <rcc rId="21848" sId="3" odxf="1" dxf="1">
    <nc r="AK394">
      <v>0</v>
    </nc>
    <odxf>
      <font>
        <sz val="10"/>
        <color auto="1"/>
      </font>
    </odxf>
    <ndxf>
      <font>
        <sz val="10"/>
        <color auto="1"/>
      </font>
    </ndxf>
  </rcc>
  <rcc rId="21849" sId="3" odxf="1" dxf="1">
    <nc r="AL394">
      <v>0</v>
    </nc>
    <odxf>
      <font>
        <sz val="10"/>
        <color auto="1"/>
      </font>
    </odxf>
    <ndxf>
      <font>
        <sz val="10"/>
        <color auto="1"/>
      </font>
    </ndxf>
  </rcc>
  <rcc rId="21850" sId="3" odxf="1" dxf="1">
    <nc r="AM394">
      <v>0</v>
    </nc>
    <odxf>
      <font>
        <sz val="10"/>
        <color auto="1"/>
      </font>
    </odxf>
    <ndxf>
      <font>
        <sz val="10"/>
        <color auto="1"/>
      </font>
    </ndxf>
  </rcc>
  <rcc rId="21851" sId="3" odxf="1" dxf="1">
    <nc r="AN394">
      <v>0</v>
    </nc>
    <odxf>
      <font>
        <sz val="10"/>
        <color auto="1"/>
      </font>
    </odxf>
    <ndxf>
      <font>
        <sz val="10"/>
        <color auto="1"/>
      </font>
    </ndxf>
  </rcc>
  <rcc rId="21852" sId="3" odxf="1" dxf="1">
    <nc r="AO394">
      <v>0</v>
    </nc>
    <odxf>
      <font>
        <sz val="10"/>
        <color auto="1"/>
      </font>
    </odxf>
    <ndxf>
      <font>
        <sz val="10"/>
        <color auto="1"/>
      </font>
    </ndxf>
  </rcc>
  <rcc rId="21853" sId="3" odxf="1" dxf="1">
    <nc r="AP394">
      <v>0</v>
    </nc>
    <odxf>
      <font>
        <sz val="10"/>
        <color auto="1"/>
      </font>
    </odxf>
    <ndxf>
      <font>
        <sz val="10"/>
        <color auto="1"/>
      </font>
    </ndxf>
  </rcc>
  <rcc rId="21854" sId="3" odxf="1" dxf="1">
    <nc r="AQ394">
      <v>0</v>
    </nc>
    <odxf>
      <font>
        <sz val="10"/>
        <color auto="1"/>
      </font>
    </odxf>
    <ndxf>
      <font>
        <sz val="10"/>
        <color auto="1"/>
      </font>
    </ndxf>
  </rcc>
  <rcc rId="21855" sId="3" odxf="1" dxf="1">
    <nc r="AR394">
      <v>0</v>
    </nc>
    <odxf>
      <font>
        <sz val="10"/>
        <color auto="1"/>
      </font>
    </odxf>
    <ndxf>
      <font>
        <sz val="10"/>
        <color auto="1"/>
      </font>
    </ndxf>
  </rcc>
  <rcc rId="21856" sId="3" odxf="1" dxf="1">
    <nc r="AS394">
      <v>0</v>
    </nc>
    <odxf>
      <font>
        <sz val="10"/>
        <color auto="1"/>
      </font>
    </odxf>
    <ndxf>
      <font>
        <sz val="10"/>
        <color auto="1"/>
      </font>
    </ndxf>
  </rcc>
  <rcc rId="21857" sId="3" odxf="1" dxf="1">
    <nc r="AT394">
      <v>0</v>
    </nc>
    <odxf>
      <font>
        <sz val="10"/>
        <color auto="1"/>
      </font>
    </odxf>
    <ndxf>
      <font>
        <sz val="10"/>
        <color auto="1"/>
      </font>
    </ndxf>
  </rcc>
  <rcc rId="21858" sId="3" odxf="1" dxf="1">
    <nc r="AU394">
      <v>0</v>
    </nc>
    <odxf>
      <font>
        <sz val="10"/>
        <color auto="1"/>
      </font>
    </odxf>
    <ndxf>
      <font>
        <sz val="10"/>
        <color auto="1"/>
      </font>
    </ndxf>
  </rcc>
  <rcc rId="21859" sId="3" odxf="1" dxf="1">
    <nc r="AV394">
      <v>0</v>
    </nc>
    <odxf>
      <font>
        <sz val="10"/>
        <color auto="1"/>
      </font>
    </odxf>
    <ndxf>
      <font>
        <sz val="10"/>
        <color auto="1"/>
      </font>
    </ndxf>
  </rcc>
  <rcc rId="21860" sId="3" odxf="1" dxf="1">
    <nc r="AW394">
      <v>0</v>
    </nc>
    <odxf>
      <font>
        <sz val="10"/>
        <color auto="1"/>
      </font>
    </odxf>
    <ndxf>
      <font>
        <sz val="10"/>
        <color auto="1"/>
      </font>
    </ndxf>
  </rcc>
  <rcc rId="21861" sId="3" odxf="1" dxf="1">
    <nc r="AX394">
      <v>0</v>
    </nc>
    <odxf>
      <font>
        <sz val="10"/>
        <color auto="1"/>
      </font>
    </odxf>
    <ndxf>
      <font>
        <sz val="10"/>
        <color auto="1"/>
      </font>
    </ndxf>
  </rcc>
  <rcc rId="21862" sId="3" odxf="1" dxf="1">
    <nc r="AY394">
      <v>0</v>
    </nc>
    <odxf>
      <font>
        <sz val="10"/>
        <color auto="1"/>
      </font>
    </odxf>
    <ndxf>
      <font>
        <sz val="10"/>
        <color auto="1"/>
      </font>
    </ndxf>
  </rcc>
  <rcc rId="21863" sId="3" odxf="1" dxf="1">
    <nc r="AZ394">
      <v>0</v>
    </nc>
    <odxf>
      <font>
        <sz val="10"/>
        <color auto="1"/>
      </font>
    </odxf>
    <ndxf>
      <font>
        <sz val="10"/>
        <color auto="1"/>
      </font>
    </ndxf>
  </rcc>
  <rcc rId="21864" sId="3" odxf="1" dxf="1">
    <nc r="BA3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865" sId="3" odxf="1" dxf="1">
    <nc r="BB394">
      <v>0</v>
    </nc>
    <odxf>
      <font>
        <sz val="10"/>
        <color auto="1"/>
      </font>
    </odxf>
    <ndxf>
      <font>
        <sz val="10"/>
        <color auto="1"/>
      </font>
    </ndxf>
  </rcc>
  <rcc rId="21866" sId="3" odxf="1" dxf="1">
    <nc r="BC3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867" sId="3" odxf="1" dxf="1">
    <nc r="BD394">
      <v>0</v>
    </nc>
    <odxf>
      <font>
        <sz val="10"/>
        <color auto="1"/>
      </font>
    </odxf>
    <ndxf>
      <font>
        <sz val="10"/>
        <color auto="1"/>
      </font>
    </ndxf>
  </rcc>
  <rcc rId="21868" sId="3" odxf="1" dxf="1">
    <nc r="BE39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869" sId="3" odxf="1" dxf="1">
    <nc r="BF394">
      <v>0</v>
    </nc>
    <odxf>
      <font>
        <sz val="10"/>
        <color auto="1"/>
      </font>
    </odxf>
    <ndxf>
      <font>
        <sz val="10"/>
        <color auto="1"/>
      </font>
    </ndxf>
  </rcc>
  <rcc rId="21870" sId="3" odxf="1" dxf="1">
    <nc r="BG394">
      <v>0</v>
    </nc>
    <odxf>
      <font>
        <sz val="10"/>
        <color auto="1"/>
      </font>
    </odxf>
    <ndxf>
      <font>
        <sz val="10"/>
        <color auto="1"/>
      </font>
    </ndxf>
  </rcc>
  <rcc rId="21871" sId="3" odxf="1" dxf="1">
    <nc r="BH394">
      <v>0</v>
    </nc>
    <odxf>
      <font>
        <sz val="10"/>
        <color auto="1"/>
      </font>
    </odxf>
    <ndxf>
      <font>
        <sz val="10"/>
        <color auto="1"/>
      </font>
    </ndxf>
  </rcc>
  <rfmt sheetId="3" sqref="A394:XFD394" start="0" length="0">
    <dxf>
      <alignment vertical="center" wrapText="1"/>
    </dxf>
  </rfmt>
  <rfmt sheetId="3" sqref="A395" start="0" length="0">
    <dxf>
      <font>
        <sz val="10"/>
        <color auto="1"/>
      </font>
    </dxf>
  </rfmt>
  <rcc rId="21872" sId="3" odxf="1" dxf="1">
    <oc r="B395" t="inlineStr">
      <is>
        <t>Trà Vinh</t>
      </is>
    </oc>
    <nc r="B395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95" start="0" length="0">
    <dxf>
      <font>
        <sz val="10"/>
        <color auto="1"/>
      </font>
    </dxf>
  </rfmt>
  <rfmt sheetId="3" sqref="D395" start="0" length="0">
    <dxf>
      <font>
        <sz val="10"/>
        <color auto="1"/>
      </font>
    </dxf>
  </rfmt>
  <rcc rId="21873" sId="3" odxf="1" dxf="1">
    <oc r="E395" t="inlineStr">
      <is>
        <t>NMĐG ĐÔNG HẢI 1 TRÀ VINH</t>
      </is>
    </oc>
    <nc r="E395" t="inlineStr">
      <is>
        <t>NMĐG BẠC LIÊU GĐ3</t>
      </is>
    </nc>
    <odxf>
      <font>
        <sz val="10"/>
        <color auto="1"/>
      </font>
    </odxf>
    <ndxf>
      <font>
        <sz val="10"/>
        <color auto="1"/>
      </font>
    </ndxf>
  </rcc>
  <rfmt sheetId="3" sqref="F395" start="0" length="0">
    <dxf>
      <font>
        <sz val="10"/>
        <color auto="1"/>
      </font>
    </dxf>
  </rfmt>
  <rcc rId="21874" sId="3" odxf="1" dxf="1">
    <nc r="G39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875" sId="3" odxf="1" dxf="1">
    <nc r="H395">
      <v>0</v>
    </nc>
    <odxf>
      <font>
        <sz val="10"/>
        <color auto="1"/>
      </font>
    </odxf>
    <ndxf>
      <font>
        <sz val="10"/>
        <color auto="1"/>
      </font>
    </ndxf>
  </rcc>
  <rfmt sheetId="3" sqref="I395" start="0" length="0">
    <dxf>
      <font>
        <sz val="10"/>
        <color auto="1"/>
      </font>
    </dxf>
  </rfmt>
  <rcc rId="21876" sId="3" odxf="1" dxf="1">
    <nc r="J395">
      <v>0</v>
    </nc>
    <odxf>
      <font>
        <sz val="10"/>
        <color auto="1"/>
      </font>
    </odxf>
    <ndxf>
      <font>
        <sz val="10"/>
        <color auto="1"/>
      </font>
    </ndxf>
  </rcc>
  <rcc rId="21877" sId="3" odxf="1" dxf="1">
    <nc r="K395">
      <v>0</v>
    </nc>
    <odxf>
      <font>
        <sz val="10"/>
        <color auto="1"/>
      </font>
    </odxf>
    <ndxf>
      <font>
        <sz val="10"/>
        <color auto="1"/>
      </font>
    </ndxf>
  </rcc>
  <rcc rId="21878" sId="3" odxf="1" dxf="1">
    <nc r="L395">
      <v>0</v>
    </nc>
    <odxf>
      <font>
        <sz val="10"/>
        <color auto="1"/>
      </font>
    </odxf>
    <ndxf>
      <font>
        <sz val="10"/>
        <color auto="1"/>
      </font>
    </ndxf>
  </rcc>
  <rcc rId="21879" sId="3" odxf="1" dxf="1">
    <nc r="M395">
      <v>0</v>
    </nc>
    <odxf>
      <font>
        <sz val="10"/>
        <color auto="1"/>
      </font>
    </odxf>
    <ndxf>
      <font>
        <sz val="10"/>
        <color auto="1"/>
      </font>
    </ndxf>
  </rcc>
  <rcc rId="21880" sId="3" odxf="1" dxf="1">
    <nc r="N395">
      <v>0</v>
    </nc>
    <odxf>
      <font>
        <sz val="10"/>
        <color auto="1"/>
      </font>
    </odxf>
    <ndxf>
      <font>
        <sz val="10"/>
        <color auto="1"/>
      </font>
    </ndxf>
  </rcc>
  <rcc rId="21881" sId="3" odxf="1" dxf="1">
    <nc r="O395">
      <v>0</v>
    </nc>
    <odxf>
      <font>
        <sz val="10"/>
        <color auto="1"/>
      </font>
    </odxf>
    <ndxf>
      <font>
        <sz val="10"/>
        <color auto="1"/>
      </font>
    </ndxf>
  </rcc>
  <rcc rId="21882" sId="3" odxf="1" dxf="1">
    <nc r="P395">
      <v>0</v>
    </nc>
    <odxf>
      <font>
        <sz val="10"/>
        <color auto="1"/>
      </font>
    </odxf>
    <ndxf>
      <font>
        <sz val="10"/>
        <color auto="1"/>
      </font>
    </ndxf>
  </rcc>
  <rcc rId="21883" sId="3" odxf="1" dxf="1">
    <nc r="Q395">
      <v>0</v>
    </nc>
    <odxf>
      <font>
        <sz val="10"/>
        <color auto="1"/>
      </font>
    </odxf>
    <ndxf>
      <font>
        <sz val="10"/>
        <color auto="1"/>
      </font>
    </ndxf>
  </rcc>
  <rcc rId="21884" sId="3" odxf="1" dxf="1">
    <nc r="R395">
      <v>0</v>
    </nc>
    <odxf>
      <font>
        <sz val="10"/>
        <color auto="1"/>
      </font>
    </odxf>
    <ndxf>
      <font>
        <sz val="10"/>
        <color auto="1"/>
      </font>
    </ndxf>
  </rcc>
  <rcc rId="21885" sId="3" odxf="1" dxf="1">
    <nc r="S395">
      <v>0</v>
    </nc>
    <odxf>
      <font>
        <sz val="10"/>
        <color auto="1"/>
      </font>
    </odxf>
    <ndxf>
      <font>
        <sz val="10"/>
        <color auto="1"/>
      </font>
    </ndxf>
  </rcc>
  <rcc rId="21886" sId="3" odxf="1" dxf="1">
    <nc r="T395">
      <v>0</v>
    </nc>
    <odxf>
      <font>
        <sz val="10"/>
        <color auto="1"/>
      </font>
    </odxf>
    <ndxf>
      <font>
        <sz val="10"/>
        <color auto="1"/>
      </font>
    </ndxf>
  </rcc>
  <rcc rId="21887" sId="3" odxf="1" dxf="1">
    <nc r="U395">
      <v>0</v>
    </nc>
    <odxf>
      <font>
        <sz val="10"/>
        <color auto="1"/>
      </font>
    </odxf>
    <ndxf>
      <font>
        <sz val="10"/>
        <color auto="1"/>
      </font>
    </ndxf>
  </rcc>
  <rcc rId="21888" sId="3" odxf="1" dxf="1">
    <nc r="V395">
      <v>0</v>
    </nc>
    <odxf>
      <font>
        <sz val="10"/>
        <color auto="1"/>
      </font>
    </odxf>
    <ndxf>
      <font>
        <sz val="10"/>
        <color auto="1"/>
      </font>
    </ndxf>
  </rcc>
  <rcc rId="21889" sId="3" odxf="1" dxf="1">
    <nc r="W395">
      <v>0</v>
    </nc>
    <odxf>
      <font>
        <sz val="10"/>
        <color auto="1"/>
      </font>
    </odxf>
    <ndxf>
      <font>
        <sz val="10"/>
        <color auto="1"/>
      </font>
    </ndxf>
  </rcc>
  <rcc rId="21890" sId="3" odxf="1" dxf="1">
    <nc r="X395">
      <v>0</v>
    </nc>
    <odxf>
      <font>
        <sz val="10"/>
        <color auto="1"/>
      </font>
    </odxf>
    <ndxf>
      <font>
        <sz val="10"/>
        <color auto="1"/>
      </font>
    </ndxf>
  </rcc>
  <rcc rId="21891" sId="3" odxf="1" dxf="1">
    <nc r="Y395">
      <v>0</v>
    </nc>
    <odxf>
      <font>
        <sz val="10"/>
        <color auto="1"/>
      </font>
    </odxf>
    <ndxf>
      <font>
        <sz val="10"/>
        <color auto="1"/>
      </font>
    </ndxf>
  </rcc>
  <rcc rId="21892" sId="3" odxf="1" dxf="1">
    <nc r="Z395">
      <v>0</v>
    </nc>
    <odxf>
      <font>
        <sz val="10"/>
        <color auto="1"/>
      </font>
    </odxf>
    <ndxf>
      <font>
        <sz val="10"/>
        <color auto="1"/>
      </font>
    </ndxf>
  </rcc>
  <rcc rId="21893" sId="3" odxf="1" dxf="1">
    <nc r="AA395">
      <v>0</v>
    </nc>
    <odxf>
      <font>
        <sz val="10"/>
        <color auto="1"/>
      </font>
    </odxf>
    <ndxf>
      <font>
        <sz val="10"/>
        <color auto="1"/>
      </font>
    </ndxf>
  </rcc>
  <rcc rId="21894" sId="3" odxf="1" dxf="1">
    <nc r="AB395">
      <v>0</v>
    </nc>
    <odxf>
      <font>
        <sz val="10"/>
        <color auto="1"/>
      </font>
    </odxf>
    <ndxf>
      <font>
        <sz val="10"/>
        <color auto="1"/>
      </font>
    </ndxf>
  </rcc>
  <rcc rId="21895" sId="3" odxf="1" dxf="1">
    <nc r="AC395">
      <v>0</v>
    </nc>
    <odxf>
      <font>
        <sz val="10"/>
        <color auto="1"/>
      </font>
    </odxf>
    <ndxf>
      <font>
        <sz val="10"/>
        <color auto="1"/>
      </font>
    </ndxf>
  </rcc>
  <rcc rId="21896" sId="3" odxf="1" dxf="1">
    <nc r="AD3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897" sId="3" odxf="1" dxf="1">
    <nc r="AE395">
      <v>0</v>
    </nc>
    <odxf>
      <font>
        <sz val="10"/>
        <color auto="1"/>
      </font>
    </odxf>
    <ndxf>
      <font>
        <sz val="10"/>
        <color auto="1"/>
      </font>
    </ndxf>
  </rcc>
  <rcc rId="21898" sId="3" odxf="1" dxf="1">
    <nc r="AF395">
      <v>0</v>
    </nc>
    <odxf>
      <font>
        <sz val="10"/>
        <color auto="1"/>
      </font>
    </odxf>
    <ndxf>
      <font>
        <sz val="10"/>
        <color auto="1"/>
      </font>
    </ndxf>
  </rcc>
  <rcc rId="21899" sId="3" odxf="1" dxf="1">
    <nc r="AG395">
      <v>0</v>
    </nc>
    <odxf>
      <font>
        <sz val="10"/>
        <color auto="1"/>
      </font>
    </odxf>
    <ndxf>
      <font>
        <sz val="10"/>
        <color auto="1"/>
      </font>
    </ndxf>
  </rcc>
  <rcc rId="21900" sId="3" odxf="1" dxf="1">
    <nc r="AH395">
      <v>0</v>
    </nc>
    <odxf>
      <font>
        <sz val="10"/>
        <color auto="1"/>
      </font>
    </odxf>
    <ndxf>
      <font>
        <sz val="10"/>
        <color auto="1"/>
      </font>
    </ndxf>
  </rcc>
  <rcc rId="21901" sId="3" odxf="1" dxf="1">
    <nc r="AI395">
      <v>0</v>
    </nc>
    <odxf>
      <font>
        <sz val="10"/>
        <color auto="1"/>
      </font>
    </odxf>
    <ndxf>
      <font>
        <sz val="10"/>
        <color auto="1"/>
      </font>
    </ndxf>
  </rcc>
  <rcc rId="21902" sId="3" odxf="1" dxf="1">
    <nc r="AJ395">
      <v>0</v>
    </nc>
    <odxf>
      <font>
        <sz val="10"/>
        <color auto="1"/>
      </font>
    </odxf>
    <ndxf>
      <font>
        <sz val="10"/>
        <color auto="1"/>
      </font>
    </ndxf>
  </rcc>
  <rcc rId="21903" sId="3" odxf="1" dxf="1">
    <nc r="AK395">
      <v>0</v>
    </nc>
    <odxf>
      <font>
        <sz val="10"/>
        <color auto="1"/>
      </font>
    </odxf>
    <ndxf>
      <font>
        <sz val="10"/>
        <color auto="1"/>
      </font>
    </ndxf>
  </rcc>
  <rcc rId="21904" sId="3" odxf="1" dxf="1">
    <nc r="AL395">
      <v>0</v>
    </nc>
    <odxf>
      <font>
        <sz val="10"/>
        <color auto="1"/>
      </font>
    </odxf>
    <ndxf>
      <font>
        <sz val="10"/>
        <color auto="1"/>
      </font>
    </ndxf>
  </rcc>
  <rcc rId="21905" sId="3" odxf="1" dxf="1">
    <nc r="AM395">
      <v>0</v>
    </nc>
    <odxf>
      <font>
        <sz val="10"/>
        <color auto="1"/>
      </font>
    </odxf>
    <ndxf>
      <font>
        <sz val="10"/>
        <color auto="1"/>
      </font>
    </ndxf>
  </rcc>
  <rcc rId="21906" sId="3" odxf="1" dxf="1">
    <nc r="AN395">
      <v>0</v>
    </nc>
    <odxf>
      <font>
        <sz val="10"/>
        <color auto="1"/>
      </font>
    </odxf>
    <ndxf>
      <font>
        <sz val="10"/>
        <color auto="1"/>
      </font>
    </ndxf>
  </rcc>
  <rcc rId="21907" sId="3" odxf="1" dxf="1">
    <nc r="AO395">
      <v>0</v>
    </nc>
    <odxf>
      <font>
        <sz val="10"/>
        <color auto="1"/>
      </font>
    </odxf>
    <ndxf>
      <font>
        <sz val="10"/>
        <color auto="1"/>
      </font>
    </ndxf>
  </rcc>
  <rcc rId="21908" sId="3" odxf="1" dxf="1">
    <nc r="AP395">
      <v>0</v>
    </nc>
    <odxf>
      <font>
        <sz val="10"/>
        <color auto="1"/>
      </font>
    </odxf>
    <ndxf>
      <font>
        <sz val="10"/>
        <color auto="1"/>
      </font>
    </ndxf>
  </rcc>
  <rcc rId="21909" sId="3" odxf="1" dxf="1">
    <nc r="AQ395">
      <v>0</v>
    </nc>
    <odxf>
      <font>
        <sz val="10"/>
        <color auto="1"/>
      </font>
    </odxf>
    <ndxf>
      <font>
        <sz val="10"/>
        <color auto="1"/>
      </font>
    </ndxf>
  </rcc>
  <rcc rId="21910" sId="3" odxf="1" dxf="1">
    <nc r="AR395">
      <v>0</v>
    </nc>
    <odxf>
      <font>
        <sz val="10"/>
        <color auto="1"/>
      </font>
    </odxf>
    <ndxf>
      <font>
        <sz val="10"/>
        <color auto="1"/>
      </font>
    </ndxf>
  </rcc>
  <rcc rId="21911" sId="3" odxf="1" dxf="1">
    <nc r="AS395">
      <v>0</v>
    </nc>
    <odxf>
      <font>
        <sz val="10"/>
        <color auto="1"/>
      </font>
    </odxf>
    <ndxf>
      <font>
        <sz val="10"/>
        <color auto="1"/>
      </font>
    </ndxf>
  </rcc>
  <rcc rId="21912" sId="3" odxf="1" dxf="1">
    <nc r="AT395">
      <v>0</v>
    </nc>
    <odxf>
      <font>
        <sz val="10"/>
        <color auto="1"/>
      </font>
    </odxf>
    <ndxf>
      <font>
        <sz val="10"/>
        <color auto="1"/>
      </font>
    </ndxf>
  </rcc>
  <rcc rId="21913" sId="3" odxf="1" dxf="1">
    <nc r="AU395">
      <v>0</v>
    </nc>
    <odxf>
      <font>
        <sz val="10"/>
        <color auto="1"/>
      </font>
    </odxf>
    <ndxf>
      <font>
        <sz val="10"/>
        <color auto="1"/>
      </font>
    </ndxf>
  </rcc>
  <rcc rId="21914" sId="3" odxf="1" dxf="1">
    <nc r="AV395">
      <v>0</v>
    </nc>
    <odxf>
      <font>
        <sz val="10"/>
        <color auto="1"/>
      </font>
    </odxf>
    <ndxf>
      <font>
        <sz val="10"/>
        <color auto="1"/>
      </font>
    </ndxf>
  </rcc>
  <rcc rId="21915" sId="3" odxf="1" dxf="1">
    <nc r="AW395">
      <v>0</v>
    </nc>
    <odxf>
      <font>
        <sz val="10"/>
        <color auto="1"/>
      </font>
    </odxf>
    <ndxf>
      <font>
        <sz val="10"/>
        <color auto="1"/>
      </font>
    </ndxf>
  </rcc>
  <rcc rId="21916" sId="3" odxf="1" dxf="1">
    <nc r="AX395">
      <v>0</v>
    </nc>
    <odxf>
      <font>
        <sz val="10"/>
        <color auto="1"/>
      </font>
    </odxf>
    <ndxf>
      <font>
        <sz val="10"/>
        <color auto="1"/>
      </font>
    </ndxf>
  </rcc>
  <rcc rId="21917" sId="3" odxf="1" dxf="1">
    <nc r="AY395">
      <v>0</v>
    </nc>
    <odxf>
      <font>
        <sz val="10"/>
        <color auto="1"/>
      </font>
    </odxf>
    <ndxf>
      <font>
        <sz val="10"/>
        <color auto="1"/>
      </font>
    </ndxf>
  </rcc>
  <rcc rId="21918" sId="3" odxf="1" dxf="1">
    <nc r="AZ395">
      <v>0</v>
    </nc>
    <odxf>
      <font>
        <sz val="10"/>
        <color auto="1"/>
      </font>
    </odxf>
    <ndxf>
      <font>
        <sz val="10"/>
        <color auto="1"/>
      </font>
    </ndxf>
  </rcc>
  <rcc rId="21919" sId="3" odxf="1" dxf="1">
    <nc r="BA3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920" sId="3" odxf="1" dxf="1">
    <nc r="BB395">
      <v>0</v>
    </nc>
    <odxf>
      <font>
        <sz val="10"/>
        <color auto="1"/>
      </font>
    </odxf>
    <ndxf>
      <font>
        <sz val="10"/>
        <color auto="1"/>
      </font>
    </ndxf>
  </rcc>
  <rcc rId="21921" sId="3" odxf="1" dxf="1">
    <nc r="BC3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922" sId="3" odxf="1" dxf="1">
    <nc r="BD395">
      <v>0</v>
    </nc>
    <odxf>
      <font>
        <sz val="10"/>
        <color auto="1"/>
      </font>
    </odxf>
    <ndxf>
      <font>
        <sz val="10"/>
        <color auto="1"/>
      </font>
    </ndxf>
  </rcc>
  <rcc rId="21923" sId="3" odxf="1" dxf="1">
    <nc r="BE39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924" sId="3" odxf="1" dxf="1">
    <nc r="BF395">
      <v>0</v>
    </nc>
    <odxf>
      <font>
        <sz val="10"/>
        <color auto="1"/>
      </font>
    </odxf>
    <ndxf>
      <font>
        <sz val="10"/>
        <color auto="1"/>
      </font>
    </ndxf>
  </rcc>
  <rcc rId="21925" sId="3" odxf="1" dxf="1">
    <nc r="BG395">
      <v>0</v>
    </nc>
    <odxf>
      <font>
        <sz val="10"/>
        <color auto="1"/>
      </font>
    </odxf>
    <ndxf>
      <font>
        <sz val="10"/>
        <color auto="1"/>
      </font>
    </ndxf>
  </rcc>
  <rcc rId="21926" sId="3" odxf="1" dxf="1">
    <nc r="BH395">
      <v>0</v>
    </nc>
    <odxf>
      <font>
        <sz val="10"/>
        <color auto="1"/>
      </font>
    </odxf>
    <ndxf>
      <font>
        <sz val="10"/>
        <color auto="1"/>
      </font>
    </ndxf>
  </rcc>
  <rfmt sheetId="3" sqref="A395:XFD395" start="0" length="0">
    <dxf>
      <alignment vertical="center" wrapText="1"/>
    </dxf>
  </rfmt>
  <rfmt sheetId="3" sqref="A396" start="0" length="0">
    <dxf>
      <font>
        <sz val="10"/>
        <color auto="1"/>
      </font>
    </dxf>
  </rfmt>
  <rcc rId="21927" sId="3" odxf="1" dxf="1">
    <oc r="B396" t="inlineStr">
      <is>
        <t>Bạc Liêu</t>
      </is>
    </oc>
    <nc r="B396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96" start="0" length="0">
    <dxf>
      <font>
        <sz val="10"/>
        <color auto="1"/>
      </font>
    </dxf>
  </rfmt>
  <rfmt sheetId="3" sqref="D396" start="0" length="0">
    <dxf>
      <font>
        <sz val="10"/>
        <color auto="1"/>
      </font>
    </dxf>
  </rfmt>
  <rcc rId="21928" sId="3" odxf="1" dxf="1">
    <oc r="E396" t="inlineStr">
      <is>
        <t>NMĐG HÒA BÌNH 5</t>
      </is>
    </oc>
    <nc r="E396" t="inlineStr">
      <is>
        <t>NMĐG ĐÔNG HẢI 1 TRÀ VINH</t>
      </is>
    </nc>
    <odxf>
      <font>
        <sz val="10"/>
        <color auto="1"/>
      </font>
    </odxf>
    <ndxf>
      <font>
        <sz val="10"/>
        <color auto="1"/>
      </font>
    </ndxf>
  </rcc>
  <rfmt sheetId="3" sqref="F396" start="0" length="0">
    <dxf>
      <font>
        <sz val="10"/>
        <color auto="1"/>
      </font>
    </dxf>
  </rfmt>
  <rcc rId="21929" sId="3" odxf="1" dxf="1">
    <nc r="G39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930" sId="3" odxf="1" dxf="1">
    <nc r="H396">
      <v>1074.8</v>
    </nc>
    <odxf>
      <font>
        <sz val="10"/>
        <color auto="1"/>
      </font>
    </odxf>
    <ndxf>
      <font>
        <sz val="10"/>
        <color auto="1"/>
      </font>
    </ndxf>
  </rcc>
  <rfmt sheetId="3" sqref="I396" start="0" length="0">
    <dxf>
      <font>
        <sz val="10"/>
        <color auto="1"/>
      </font>
    </dxf>
  </rfmt>
  <rcc rId="21931" sId="3" odxf="1" dxf="1">
    <nc r="J396">
      <v>73</v>
    </nc>
    <odxf>
      <font>
        <sz val="10"/>
        <color auto="1"/>
      </font>
    </odxf>
    <ndxf>
      <font>
        <sz val="10"/>
        <color auto="1"/>
      </font>
    </ndxf>
  </rcc>
  <rcc rId="21932" sId="3" odxf="1" dxf="1">
    <nc r="K396">
      <v>54.2</v>
    </nc>
    <odxf>
      <font>
        <sz val="10"/>
        <color auto="1"/>
      </font>
    </odxf>
    <ndxf>
      <font>
        <sz val="10"/>
        <color auto="1"/>
      </font>
    </ndxf>
  </rcc>
  <rcc rId="21933" sId="3" odxf="1" dxf="1">
    <nc r="L396">
      <v>39.200000000000003</v>
    </nc>
    <odxf>
      <font>
        <sz val="10"/>
        <color auto="1"/>
      </font>
    </odxf>
    <ndxf>
      <font>
        <sz val="10"/>
        <color auto="1"/>
      </font>
    </ndxf>
  </rcc>
  <rcc rId="21934" sId="3" odxf="1" dxf="1">
    <nc r="M396">
      <v>38.9</v>
    </nc>
    <odxf>
      <font>
        <sz val="10"/>
        <color auto="1"/>
      </font>
    </odxf>
    <ndxf>
      <font>
        <sz val="10"/>
        <color auto="1"/>
      </font>
    </ndxf>
  </rcc>
  <rcc rId="21935" sId="3" odxf="1" dxf="1">
    <nc r="N396">
      <v>36.4</v>
    </nc>
    <odxf>
      <font>
        <sz val="10"/>
        <color auto="1"/>
      </font>
    </odxf>
    <ndxf>
      <font>
        <sz val="10"/>
        <color auto="1"/>
      </font>
    </ndxf>
  </rcc>
  <rcc rId="21936" sId="3" odxf="1" dxf="1">
    <nc r="O396">
      <v>47.3</v>
    </nc>
    <odxf>
      <font>
        <sz val="10"/>
        <color auto="1"/>
      </font>
    </odxf>
    <ndxf>
      <font>
        <sz val="10"/>
        <color auto="1"/>
      </font>
    </ndxf>
  </rcc>
  <rcc rId="21937" sId="3" odxf="1" dxf="1">
    <nc r="P396">
      <v>46.9</v>
    </nc>
    <odxf>
      <font>
        <sz val="10"/>
        <color auto="1"/>
      </font>
    </odxf>
    <ndxf>
      <font>
        <sz val="10"/>
        <color auto="1"/>
      </font>
    </ndxf>
  </rcc>
  <rcc rId="21938" sId="3" odxf="1" dxf="1">
    <nc r="Q396">
      <v>46.1</v>
    </nc>
    <odxf>
      <font>
        <sz val="10"/>
        <color auto="1"/>
      </font>
    </odxf>
    <ndxf>
      <font>
        <sz val="10"/>
        <color auto="1"/>
      </font>
    </ndxf>
  </rcc>
  <rcc rId="21939" sId="3" odxf="1" dxf="1">
    <nc r="R396">
      <v>45.9</v>
    </nc>
    <odxf>
      <font>
        <sz val="10"/>
        <color auto="1"/>
      </font>
    </odxf>
    <ndxf>
      <font>
        <sz val="10"/>
        <color auto="1"/>
      </font>
    </ndxf>
  </rcc>
  <rcc rId="21940" sId="3" odxf="1" dxf="1">
    <nc r="S396">
      <v>43.5</v>
    </nc>
    <odxf>
      <font>
        <sz val="10"/>
        <color auto="1"/>
      </font>
    </odxf>
    <ndxf>
      <font>
        <sz val="10"/>
        <color auto="1"/>
      </font>
    </ndxf>
  </rcc>
  <rcc rId="21941" sId="3" odxf="1" dxf="1">
    <nc r="T396">
      <v>34</v>
    </nc>
    <odxf>
      <font>
        <sz val="10"/>
        <color auto="1"/>
      </font>
    </odxf>
    <ndxf>
      <font>
        <sz val="10"/>
        <color auto="1"/>
      </font>
    </ndxf>
  </rcc>
  <rcc rId="21942" sId="3" odxf="1" dxf="1">
    <nc r="U396">
      <v>19.899999999999999</v>
    </nc>
    <odxf>
      <font>
        <sz val="10"/>
        <color auto="1"/>
      </font>
    </odxf>
    <ndxf>
      <font>
        <sz val="10"/>
        <color auto="1"/>
      </font>
    </ndxf>
  </rcc>
  <rcc rId="21943" sId="3" odxf="1" dxf="1">
    <nc r="V396">
      <v>11.4</v>
    </nc>
    <odxf>
      <font>
        <sz val="10"/>
        <color auto="1"/>
      </font>
    </odxf>
    <ndxf>
      <font>
        <sz val="10"/>
        <color auto="1"/>
      </font>
    </ndxf>
  </rcc>
  <rcc rId="21944" sId="3" odxf="1" dxf="1">
    <nc r="W396">
      <v>14.6</v>
    </nc>
    <odxf>
      <font>
        <sz val="10"/>
        <color auto="1"/>
      </font>
    </odxf>
    <ndxf>
      <font>
        <sz val="10"/>
        <color auto="1"/>
      </font>
    </ndxf>
  </rcc>
  <rcc rId="21945" sId="3" odxf="1" dxf="1">
    <nc r="X396">
      <v>7.7</v>
    </nc>
    <odxf>
      <font>
        <sz val="10"/>
        <color auto="1"/>
      </font>
    </odxf>
    <ndxf>
      <font>
        <sz val="10"/>
        <color auto="1"/>
      </font>
    </ndxf>
  </rcc>
  <rcc rId="21946" sId="3" odxf="1" dxf="1">
    <nc r="Y396">
      <v>10.7</v>
    </nc>
    <odxf>
      <font>
        <sz val="10"/>
        <color auto="1"/>
      </font>
    </odxf>
    <ndxf>
      <font>
        <sz val="10"/>
        <color auto="1"/>
      </font>
    </ndxf>
  </rcc>
  <rcc rId="21947" sId="3" odxf="1" dxf="1">
    <nc r="Z396">
      <v>11.5</v>
    </nc>
    <odxf>
      <font>
        <sz val="10"/>
        <color auto="1"/>
      </font>
    </odxf>
    <ndxf>
      <font>
        <sz val="10"/>
        <color auto="1"/>
      </font>
    </ndxf>
  </rcc>
  <rcc rId="21948" sId="3" odxf="1" dxf="1">
    <nc r="AA396">
      <v>12.3</v>
    </nc>
    <odxf>
      <font>
        <sz val="10"/>
        <color auto="1"/>
      </font>
    </odxf>
    <ndxf>
      <font>
        <sz val="10"/>
        <color auto="1"/>
      </font>
    </ndxf>
  </rcc>
  <rcc rId="21949" sId="3" odxf="1" dxf="1">
    <nc r="AB396">
      <v>8.5</v>
    </nc>
    <odxf>
      <font>
        <sz val="10"/>
        <color auto="1"/>
      </font>
    </odxf>
    <ndxf>
      <font>
        <sz val="10"/>
        <color auto="1"/>
      </font>
    </ndxf>
  </rcc>
  <rcc rId="21950" sId="3" odxf="1" dxf="1">
    <nc r="AC396">
      <v>7.8</v>
    </nc>
    <odxf>
      <font>
        <sz val="10"/>
        <color auto="1"/>
      </font>
    </odxf>
    <ndxf>
      <font>
        <sz val="10"/>
        <color auto="1"/>
      </font>
    </ndxf>
  </rcc>
  <rcc rId="21951" sId="3" odxf="1" dxf="1">
    <nc r="AD396">
      <v>10.9</v>
    </nc>
    <odxf>
      <font>
        <sz val="10"/>
        <color auto="1"/>
      </font>
    </odxf>
    <ndxf>
      <font>
        <sz val="10"/>
        <color auto="1"/>
      </font>
    </ndxf>
  </rcc>
  <rcc rId="21952" sId="3" odxf="1" dxf="1">
    <nc r="AE396">
      <v>11.4</v>
    </nc>
    <odxf>
      <font>
        <sz val="10"/>
        <color auto="1"/>
      </font>
    </odxf>
    <ndxf>
      <font>
        <sz val="10"/>
        <color auto="1"/>
      </font>
    </ndxf>
  </rcc>
  <rcc rId="21953" sId="3" odxf="1" dxf="1">
    <nc r="AF396">
      <v>8.9</v>
    </nc>
    <odxf>
      <font>
        <sz val="10"/>
        <color auto="1"/>
      </font>
    </odxf>
    <ndxf>
      <font>
        <sz val="10"/>
        <color auto="1"/>
      </font>
    </ndxf>
  </rcc>
  <rcc rId="21954" sId="3" odxf="1" dxf="1">
    <nc r="AG396">
      <v>13.5</v>
    </nc>
    <odxf>
      <font>
        <sz val="10"/>
        <color auto="1"/>
      </font>
    </odxf>
    <ndxf>
      <font>
        <sz val="10"/>
        <color auto="1"/>
      </font>
    </ndxf>
  </rcc>
  <rcc rId="21955" sId="3" odxf="1" dxf="1">
    <nc r="AH396">
      <v>84.8</v>
    </nc>
    <odxf>
      <font>
        <sz val="10"/>
        <color auto="1"/>
      </font>
    </odxf>
    <ndxf>
      <font>
        <sz val="10"/>
        <color auto="1"/>
      </font>
    </ndxf>
  </rcc>
  <rcc rId="21956" sId="3" odxf="1" dxf="1">
    <nc r="AI396">
      <v>63</v>
    </nc>
    <odxf>
      <font>
        <sz val="10"/>
        <color auto="1"/>
      </font>
    </odxf>
    <ndxf>
      <font>
        <sz val="10"/>
        <color auto="1"/>
      </font>
    </ndxf>
  </rcc>
  <rcc rId="21957" sId="3" odxf="1" dxf="1">
    <nc r="AJ396">
      <v>85.9</v>
    </nc>
    <odxf>
      <font>
        <sz val="10"/>
        <color auto="1"/>
      </font>
    </odxf>
    <ndxf>
      <font>
        <sz val="10"/>
        <color auto="1"/>
      </font>
    </ndxf>
  </rcc>
  <rcc rId="21958" sId="3" odxf="1" dxf="1">
    <nc r="AK396">
      <v>91.7</v>
    </nc>
    <odxf>
      <font>
        <sz val="10"/>
        <color auto="1"/>
      </font>
    </odxf>
    <ndxf>
      <font>
        <sz val="10"/>
        <color auto="1"/>
      </font>
    </ndxf>
  </rcc>
  <rcc rId="21959" sId="3" odxf="1" dxf="1">
    <nc r="AL396">
      <v>87.3</v>
    </nc>
    <odxf>
      <font>
        <sz val="10"/>
        <color auto="1"/>
      </font>
    </odxf>
    <ndxf>
      <font>
        <sz val="10"/>
        <color auto="1"/>
      </font>
    </ndxf>
  </rcc>
  <rcc rId="21960" sId="3" odxf="1" dxf="1">
    <nc r="AM396">
      <v>55</v>
    </nc>
    <odxf>
      <font>
        <sz val="10"/>
        <color auto="1"/>
      </font>
    </odxf>
    <ndxf>
      <font>
        <sz val="10"/>
        <color auto="1"/>
      </font>
    </ndxf>
  </rcc>
  <rcc rId="21961" sId="3" odxf="1" dxf="1">
    <nc r="AN396">
      <v>44.2</v>
    </nc>
    <odxf>
      <font>
        <sz val="10"/>
        <color auto="1"/>
      </font>
    </odxf>
    <ndxf>
      <font>
        <sz val="10"/>
        <color auto="1"/>
      </font>
    </ndxf>
  </rcc>
  <rcc rId="21962" sId="3" odxf="1" dxf="1">
    <nc r="AO396">
      <v>50.3</v>
    </nc>
    <odxf>
      <font>
        <sz val="10"/>
        <color auto="1"/>
      </font>
    </odxf>
    <ndxf>
      <font>
        <sz val="10"/>
        <color auto="1"/>
      </font>
    </ndxf>
  </rcc>
  <rcc rId="21963" sId="3" odxf="1" dxf="1">
    <nc r="AP396">
      <v>63.7</v>
    </nc>
    <odxf>
      <font>
        <sz val="10"/>
        <color auto="1"/>
      </font>
    </odxf>
    <ndxf>
      <font>
        <sz val="10"/>
        <color auto="1"/>
      </font>
    </ndxf>
  </rcc>
  <rcc rId="21964" sId="3" odxf="1" dxf="1">
    <nc r="AQ396">
      <v>37.1</v>
    </nc>
    <odxf>
      <font>
        <sz val="10"/>
        <color auto="1"/>
      </font>
    </odxf>
    <ndxf>
      <font>
        <sz val="10"/>
        <color auto="1"/>
      </font>
    </ndxf>
  </rcc>
  <rcc rId="21965" sId="3" odxf="1" dxf="1">
    <nc r="AR396">
      <v>35.700000000000003</v>
    </nc>
    <odxf>
      <font>
        <sz val="10"/>
        <color auto="1"/>
      </font>
    </odxf>
    <ndxf>
      <font>
        <sz val="10"/>
        <color auto="1"/>
      </font>
    </ndxf>
  </rcc>
  <rcc rId="21966" sId="3" odxf="1" dxf="1">
    <nc r="AS396">
      <v>36.6</v>
    </nc>
    <odxf>
      <font>
        <sz val="10"/>
        <color auto="1"/>
      </font>
    </odxf>
    <ndxf>
      <font>
        <sz val="10"/>
        <color auto="1"/>
      </font>
    </ndxf>
  </rcc>
  <rcc rId="21967" sId="3" odxf="1" dxf="1">
    <nc r="AT396">
      <v>49.4</v>
    </nc>
    <odxf>
      <font>
        <sz val="10"/>
        <color auto="1"/>
      </font>
    </odxf>
    <ndxf>
      <font>
        <sz val="10"/>
        <color auto="1"/>
      </font>
    </ndxf>
  </rcc>
  <rcc rId="21968" sId="3" odxf="1" dxf="1">
    <nc r="AU396">
      <v>49.3</v>
    </nc>
    <odxf>
      <font>
        <sz val="10"/>
        <color auto="1"/>
      </font>
    </odxf>
    <ndxf>
      <font>
        <sz val="10"/>
        <color auto="1"/>
      </font>
    </ndxf>
  </rcc>
  <rcc rId="21969" sId="3" odxf="1" dxf="1">
    <nc r="AV396">
      <v>37.6</v>
    </nc>
    <odxf>
      <font>
        <sz val="10"/>
        <color auto="1"/>
      </font>
    </odxf>
    <ndxf>
      <font>
        <sz val="10"/>
        <color auto="1"/>
      </font>
    </ndxf>
  </rcc>
  <rcc rId="21970" sId="3" odxf="1" dxf="1">
    <nc r="AW396">
      <v>47.7</v>
    </nc>
    <odxf>
      <font>
        <sz val="10"/>
        <color auto="1"/>
      </font>
    </odxf>
    <ndxf>
      <font>
        <sz val="10"/>
        <color auto="1"/>
      </font>
    </ndxf>
  </rcc>
  <rcc rId="21971" sId="3" odxf="1" dxf="1">
    <nc r="AX396">
      <v>65.900000000000006</v>
    </nc>
    <odxf>
      <font>
        <sz val="10"/>
        <color auto="1"/>
      </font>
    </odxf>
    <ndxf>
      <font>
        <sz val="10"/>
        <color auto="1"/>
      </font>
    </ndxf>
  </rcc>
  <rcc rId="21972" sId="3" odxf="1" dxf="1">
    <nc r="AY396">
      <v>66.099999999999994</v>
    </nc>
    <odxf>
      <font>
        <sz val="10"/>
        <color auto="1"/>
      </font>
    </odxf>
    <ndxf>
      <font>
        <sz val="10"/>
        <color auto="1"/>
      </font>
    </ndxf>
  </rcc>
  <rcc rId="21973" sId="3" odxf="1" dxf="1">
    <nc r="AZ396">
      <v>70.5</v>
    </nc>
    <odxf>
      <font>
        <sz val="10"/>
        <color auto="1"/>
      </font>
    </odxf>
    <ndxf>
      <font>
        <sz val="10"/>
        <color auto="1"/>
      </font>
    </ndxf>
  </rcc>
  <rcc rId="21974" sId="3" odxf="1" dxf="1">
    <nc r="BA3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975" sId="3" odxf="1" dxf="1">
    <nc r="BB396">
      <v>36.9</v>
    </nc>
    <odxf>
      <font>
        <sz val="10"/>
        <color auto="1"/>
      </font>
    </odxf>
    <ndxf>
      <font>
        <sz val="10"/>
        <color auto="1"/>
      </font>
    </ndxf>
  </rcc>
  <rcc rId="21976" sId="3" odxf="1" dxf="1">
    <nc r="BC3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977" sId="3" odxf="1" dxf="1">
    <nc r="BD396">
      <v>34.9</v>
    </nc>
    <odxf>
      <font>
        <sz val="10"/>
        <color auto="1"/>
      </font>
    </odxf>
    <ndxf>
      <font>
        <sz val="10"/>
        <color auto="1"/>
      </font>
    </ndxf>
  </rcc>
  <rcc rId="21978" sId="3" odxf="1" dxf="1">
    <nc r="BE39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1979" sId="3" odxf="1" dxf="1">
    <nc r="BF396">
      <v>44.8</v>
    </nc>
    <odxf>
      <font>
        <sz val="10"/>
        <color auto="1"/>
      </font>
    </odxf>
    <ndxf>
      <font>
        <sz val="10"/>
        <color auto="1"/>
      </font>
    </ndxf>
  </rcc>
  <rcc rId="21980" sId="3" odxf="1" dxf="1">
    <nc r="BG396">
      <v>92.5</v>
    </nc>
    <odxf>
      <font>
        <sz val="10"/>
        <color auto="1"/>
      </font>
    </odxf>
    <ndxf>
      <font>
        <sz val="10"/>
        <color auto="1"/>
      </font>
    </ndxf>
  </rcc>
  <rcc rId="21981" sId="3" odxf="1" dxf="1">
    <nc r="BH396">
      <v>6.5</v>
    </nc>
    <odxf>
      <font>
        <sz val="10"/>
        <color auto="1"/>
      </font>
    </odxf>
    <ndxf>
      <font>
        <sz val="10"/>
        <color auto="1"/>
      </font>
    </ndxf>
  </rcc>
  <rfmt sheetId="3" sqref="A396:XFD396" start="0" length="0">
    <dxf>
      <alignment vertical="center" wrapText="1"/>
    </dxf>
  </rfmt>
  <rfmt sheetId="3" sqref="A397" start="0" length="0">
    <dxf>
      <font>
        <sz val="10"/>
        <color auto="1"/>
      </font>
    </dxf>
  </rfmt>
  <rcc rId="21982" sId="3" odxf="1" dxf="1">
    <oc r="B397" t="inlineStr">
      <is>
        <t>Bạc Liêu</t>
      </is>
    </oc>
    <nc r="B397" t="inlineStr">
      <is>
        <t>Trà Vinh</t>
      </is>
    </nc>
    <odxf>
      <font>
        <sz val="10"/>
        <color auto="1"/>
      </font>
    </odxf>
    <ndxf>
      <font>
        <sz val="10"/>
        <color auto="1"/>
      </font>
    </ndxf>
  </rcc>
  <rfmt sheetId="3" sqref="C397" start="0" length="0">
    <dxf>
      <font>
        <sz val="10"/>
        <color auto="1"/>
      </font>
    </dxf>
  </rfmt>
  <rfmt sheetId="3" sqref="D397" start="0" length="0">
    <dxf>
      <font>
        <sz val="10"/>
        <color auto="1"/>
      </font>
    </dxf>
  </rfmt>
  <rcc rId="21983" sId="3" odxf="1" dxf="1">
    <oc r="E397" t="inlineStr">
      <is>
        <t>NMĐG HÒA BÌNH 5</t>
      </is>
    </oc>
    <nc r="E397" t="inlineStr">
      <is>
        <t>NMĐG ĐÔNG HẢI 1 TRÀ VINH</t>
      </is>
    </nc>
    <odxf>
      <font>
        <sz val="10"/>
        <color auto="1"/>
      </font>
    </odxf>
    <ndxf>
      <font>
        <sz val="10"/>
        <color auto="1"/>
      </font>
    </ndxf>
  </rcc>
  <rfmt sheetId="3" sqref="F397" start="0" length="0">
    <dxf>
      <font>
        <sz val="10"/>
        <color auto="1"/>
      </font>
    </dxf>
  </rfmt>
  <rcc rId="21984" sId="3" odxf="1" dxf="1">
    <nc r="G39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1985" sId="3" odxf="1" dxf="1">
    <nc r="H397">
      <v>1074.8</v>
    </nc>
    <odxf>
      <font>
        <sz val="10"/>
        <color auto="1"/>
      </font>
    </odxf>
    <ndxf>
      <font>
        <sz val="10"/>
        <color auto="1"/>
      </font>
    </ndxf>
  </rcc>
  <rfmt sheetId="3" sqref="I397" start="0" length="0">
    <dxf>
      <font>
        <sz val="10"/>
        <color auto="1"/>
      </font>
    </dxf>
  </rfmt>
  <rcc rId="21986" sId="3" odxf="1" dxf="1">
    <nc r="J397">
      <v>6.5</v>
    </nc>
    <odxf>
      <font>
        <sz val="10"/>
        <color auto="1"/>
      </font>
    </odxf>
    <ndxf>
      <font>
        <sz val="10"/>
        <color auto="1"/>
      </font>
    </ndxf>
  </rcc>
  <rcc rId="21987" sId="3" odxf="1" dxf="1">
    <nc r="K397">
      <v>2.6</v>
    </nc>
    <odxf>
      <font>
        <sz val="10"/>
        <color auto="1"/>
      </font>
    </odxf>
    <ndxf>
      <font>
        <sz val="10"/>
        <color auto="1"/>
      </font>
    </ndxf>
  </rcc>
  <rcc rId="21988" sId="3" odxf="1" dxf="1">
    <nc r="L397">
      <v>-0.1</v>
    </nc>
    <odxf>
      <font>
        <sz val="10"/>
        <color auto="1"/>
      </font>
    </odxf>
    <ndxf>
      <font>
        <sz val="10"/>
        <color auto="1"/>
      </font>
    </ndxf>
  </rcc>
  <rcc rId="21989" sId="3" odxf="1" dxf="1">
    <nc r="M397">
      <v>-0.1</v>
    </nc>
    <odxf>
      <font>
        <sz val="10"/>
        <color auto="1"/>
      </font>
    </odxf>
    <ndxf>
      <font>
        <sz val="10"/>
        <color auto="1"/>
      </font>
    </ndxf>
  </rcc>
  <rcc rId="21990" sId="3" odxf="1" dxf="1">
    <nc r="N397">
      <v>-0.7</v>
    </nc>
    <odxf>
      <font>
        <sz val="10"/>
        <color auto="1"/>
      </font>
    </odxf>
    <ndxf>
      <font>
        <sz val="10"/>
        <color auto="1"/>
      </font>
    </ndxf>
  </rcc>
  <rcc rId="21991" sId="3" odxf="1" dxf="1">
    <nc r="O397">
      <v>1.3</v>
    </nc>
    <odxf>
      <font>
        <sz val="10"/>
        <color auto="1"/>
      </font>
    </odxf>
    <ndxf>
      <font>
        <sz val="10"/>
        <color auto="1"/>
      </font>
    </ndxf>
  </rcc>
  <rcc rId="21992" sId="3" odxf="1" dxf="1">
    <nc r="P397">
      <v>1.2</v>
    </nc>
    <odxf>
      <font>
        <sz val="10"/>
        <color auto="1"/>
      </font>
    </odxf>
    <ndxf>
      <font>
        <sz val="10"/>
        <color auto="1"/>
      </font>
    </ndxf>
  </rcc>
  <rcc rId="21993" sId="3" odxf="1" dxf="1">
    <nc r="Q397">
      <v>0.9</v>
    </nc>
    <odxf>
      <font>
        <sz val="10"/>
        <color auto="1"/>
      </font>
    </odxf>
    <ndxf>
      <font>
        <sz val="10"/>
        <color auto="1"/>
      </font>
    </ndxf>
  </rcc>
  <rcc rId="21994" sId="3" odxf="1" dxf="1">
    <nc r="R397">
      <v>1</v>
    </nc>
    <odxf>
      <font>
        <sz val="10"/>
        <color auto="1"/>
      </font>
    </odxf>
    <ndxf>
      <font>
        <sz val="10"/>
        <color auto="1"/>
      </font>
    </ndxf>
  </rcc>
  <rcc rId="21995" sId="3" odxf="1" dxf="1">
    <nc r="S397">
      <v>0.6</v>
    </nc>
    <odxf>
      <font>
        <sz val="10"/>
        <color auto="1"/>
      </font>
    </odxf>
    <ndxf>
      <font>
        <sz val="10"/>
        <color auto="1"/>
      </font>
    </ndxf>
  </rcc>
  <rcc rId="21996" sId="3" odxf="1" dxf="1">
    <nc r="T397">
      <v>-0.7</v>
    </nc>
    <odxf>
      <font>
        <sz val="10"/>
        <color auto="1"/>
      </font>
    </odxf>
    <ndxf>
      <font>
        <sz val="10"/>
        <color auto="1"/>
      </font>
    </ndxf>
  </rcc>
  <rcc rId="21997" sId="3" odxf="1" dxf="1">
    <nc r="U397">
      <v>-2.2000000000000002</v>
    </nc>
    <odxf>
      <font>
        <sz val="10"/>
        <color auto="1"/>
      </font>
    </odxf>
    <ndxf>
      <font>
        <sz val="10"/>
        <color auto="1"/>
      </font>
    </ndxf>
  </rcc>
  <rcc rId="21998" sId="3" odxf="1" dxf="1">
    <nc r="V397">
      <v>-2.8</v>
    </nc>
    <odxf>
      <font>
        <sz val="10"/>
        <color auto="1"/>
      </font>
    </odxf>
    <ndxf>
      <font>
        <sz val="10"/>
        <color auto="1"/>
      </font>
    </ndxf>
  </rcc>
  <rcc rId="21999" sId="3" odxf="1" dxf="1">
    <nc r="W397">
      <v>-2.5</v>
    </nc>
    <odxf>
      <font>
        <sz val="10"/>
        <color auto="1"/>
      </font>
    </odxf>
    <ndxf>
      <font>
        <sz val="10"/>
        <color auto="1"/>
      </font>
    </ndxf>
  </rcc>
  <rcc rId="22000" sId="3" odxf="1" dxf="1">
    <nc r="X397">
      <v>-2.8</v>
    </nc>
    <odxf>
      <font>
        <sz val="10"/>
        <color auto="1"/>
      </font>
    </odxf>
    <ndxf>
      <font>
        <sz val="10"/>
        <color auto="1"/>
      </font>
    </ndxf>
  </rcc>
  <rcc rId="22001" sId="3" odxf="1" dxf="1">
    <nc r="Y397">
      <v>-2.7</v>
    </nc>
    <odxf>
      <font>
        <sz val="10"/>
        <color auto="1"/>
      </font>
    </odxf>
    <ndxf>
      <font>
        <sz val="10"/>
        <color auto="1"/>
      </font>
    </ndxf>
  </rcc>
  <rcc rId="22002" sId="3" odxf="1" dxf="1">
    <nc r="Z397">
      <v>-2.7</v>
    </nc>
    <odxf>
      <font>
        <sz val="10"/>
        <color auto="1"/>
      </font>
    </odxf>
    <ndxf>
      <font>
        <sz val="10"/>
        <color auto="1"/>
      </font>
    </ndxf>
  </rcc>
  <rcc rId="22003" sId="3" odxf="1" dxf="1">
    <nc r="AA397">
      <v>-2.6</v>
    </nc>
    <odxf>
      <font>
        <sz val="10"/>
        <color auto="1"/>
      </font>
    </odxf>
    <ndxf>
      <font>
        <sz val="10"/>
        <color auto="1"/>
      </font>
    </ndxf>
  </rcc>
  <rcc rId="22004" sId="3" odxf="1" dxf="1">
    <nc r="AB397">
      <v>-2.9</v>
    </nc>
    <odxf>
      <font>
        <sz val="10"/>
        <color auto="1"/>
      </font>
    </odxf>
    <ndxf>
      <font>
        <sz val="10"/>
        <color auto="1"/>
      </font>
    </ndxf>
  </rcc>
  <rcc rId="22005" sId="3" odxf="1" dxf="1">
    <nc r="AC397">
      <v>-2.8</v>
    </nc>
    <odxf>
      <font>
        <sz val="10"/>
        <color auto="1"/>
      </font>
    </odxf>
    <ndxf>
      <font>
        <sz val="10"/>
        <color auto="1"/>
      </font>
    </ndxf>
  </rcc>
  <rcc rId="22006" sId="3" odxf="1" dxf="1">
    <nc r="AD397">
      <v>-2.7</v>
    </nc>
    <odxf>
      <font>
        <sz val="10"/>
        <color auto="1"/>
      </font>
    </odxf>
    <ndxf>
      <font>
        <sz val="10"/>
        <color auto="1"/>
      </font>
    </ndxf>
  </rcc>
  <rcc rId="22007" sId="3" odxf="1" dxf="1">
    <nc r="AE397">
      <v>-2.7</v>
    </nc>
    <odxf>
      <font>
        <sz val="10"/>
        <color auto="1"/>
      </font>
    </odxf>
    <ndxf>
      <font>
        <sz val="10"/>
        <color auto="1"/>
      </font>
    </ndxf>
  </rcc>
  <rcc rId="22008" sId="3" odxf="1" dxf="1">
    <nc r="AF397">
      <v>-2.9</v>
    </nc>
    <odxf>
      <font>
        <sz val="10"/>
        <color auto="1"/>
      </font>
    </odxf>
    <ndxf>
      <font>
        <sz val="10"/>
        <color auto="1"/>
      </font>
    </ndxf>
  </rcc>
  <rcc rId="22009" sId="3" odxf="1" dxf="1">
    <nc r="AG397">
      <v>-2.5</v>
    </nc>
    <odxf>
      <font>
        <sz val="10"/>
        <color auto="1"/>
      </font>
    </odxf>
    <ndxf>
      <font>
        <sz val="10"/>
        <color auto="1"/>
      </font>
    </ndxf>
  </rcc>
  <rcc rId="22010" sId="3" odxf="1" dxf="1">
    <nc r="AH397">
      <v>10.8</v>
    </nc>
    <odxf>
      <font>
        <sz val="10"/>
        <color auto="1"/>
      </font>
    </odxf>
    <ndxf>
      <font>
        <sz val="10"/>
        <color auto="1"/>
      </font>
    </ndxf>
  </rcc>
  <rcc rId="22011" sId="3" odxf="1" dxf="1">
    <nc r="AI397">
      <v>4.8</v>
    </nc>
    <odxf>
      <font>
        <sz val="10"/>
        <color auto="1"/>
      </font>
    </odxf>
    <ndxf>
      <font>
        <sz val="10"/>
        <color auto="1"/>
      </font>
    </ndxf>
  </rcc>
  <rcc rId="22012" sId="3" odxf="1" dxf="1">
    <nc r="AJ397">
      <v>11.5</v>
    </nc>
    <odxf>
      <font>
        <sz val="10"/>
        <color auto="1"/>
      </font>
    </odxf>
    <ndxf>
      <font>
        <sz val="10"/>
        <color auto="1"/>
      </font>
    </ndxf>
  </rcc>
  <rcc rId="22013" sId="3" odxf="1" dxf="1">
    <nc r="AK397">
      <v>13</v>
    </nc>
    <odxf>
      <font>
        <sz val="10"/>
        <color auto="1"/>
      </font>
    </odxf>
    <ndxf>
      <font>
        <sz val="10"/>
        <color auto="1"/>
      </font>
    </ndxf>
  </rcc>
  <rcc rId="22014" sId="3" odxf="1" dxf="1">
    <nc r="AL397">
      <v>11.8</v>
    </nc>
    <odxf>
      <font>
        <sz val="10"/>
        <color auto="1"/>
      </font>
    </odxf>
    <ndxf>
      <font>
        <sz val="10"/>
        <color auto="1"/>
      </font>
    </ndxf>
  </rcc>
  <rcc rId="22015" sId="3" odxf="1" dxf="1">
    <nc r="AM397">
      <v>3.1</v>
    </nc>
    <odxf>
      <font>
        <sz val="10"/>
        <color auto="1"/>
      </font>
    </odxf>
    <ndxf>
      <font>
        <sz val="10"/>
        <color auto="1"/>
      </font>
    </ndxf>
  </rcc>
  <rcc rId="22016" sId="3" odxf="1" dxf="1">
    <nc r="AN397">
      <v>0.9</v>
    </nc>
    <odxf>
      <font>
        <sz val="10"/>
        <color auto="1"/>
      </font>
    </odxf>
    <ndxf>
      <font>
        <sz val="10"/>
        <color auto="1"/>
      </font>
    </ndxf>
  </rcc>
  <rcc rId="22017" sId="3" odxf="1" dxf="1">
    <nc r="AO397">
      <v>2.1</v>
    </nc>
    <odxf>
      <font>
        <sz val="10"/>
        <color auto="1"/>
      </font>
    </odxf>
    <ndxf>
      <font>
        <sz val="10"/>
        <color auto="1"/>
      </font>
    </ndxf>
  </rcc>
  <rcc rId="22018" sId="3" odxf="1" dxf="1">
    <nc r="AP397">
      <v>4.5999999999999996</v>
    </nc>
    <odxf>
      <font>
        <sz val="10"/>
        <color auto="1"/>
      </font>
    </odxf>
    <ndxf>
      <font>
        <sz val="10"/>
        <color auto="1"/>
      </font>
    </ndxf>
  </rcc>
  <rcc rId="22019" sId="3" odxf="1" dxf="1">
    <nc r="AQ397">
      <v>-0.2</v>
    </nc>
    <odxf>
      <font>
        <sz val="10"/>
        <color auto="1"/>
      </font>
    </odxf>
    <ndxf>
      <font>
        <sz val="10"/>
        <color auto="1"/>
      </font>
    </ndxf>
  </rcc>
  <rcc rId="22020" sId="3" odxf="1" dxf="1">
    <nc r="AR397">
      <v>-0.5</v>
    </nc>
    <odxf>
      <font>
        <sz val="10"/>
        <color auto="1"/>
      </font>
    </odxf>
    <ndxf>
      <font>
        <sz val="10"/>
        <color auto="1"/>
      </font>
    </ndxf>
  </rcc>
  <rcc rId="22021" sId="3" odxf="1" dxf="1">
    <nc r="AS397">
      <v>-0.3</v>
    </nc>
    <odxf>
      <font>
        <sz val="10"/>
        <color auto="1"/>
      </font>
    </odxf>
    <ndxf>
      <font>
        <sz val="10"/>
        <color auto="1"/>
      </font>
    </ndxf>
  </rcc>
  <rcc rId="22022" sId="3" odxf="1" dxf="1">
    <nc r="AT397">
      <v>2</v>
    </nc>
    <odxf>
      <font>
        <sz val="10"/>
        <color auto="1"/>
      </font>
    </odxf>
    <ndxf>
      <font>
        <sz val="10"/>
        <color auto="1"/>
      </font>
    </ndxf>
  </rcc>
  <rcc rId="22023" sId="3" odxf="1" dxf="1">
    <nc r="AU397">
      <v>1.9</v>
    </nc>
    <odxf>
      <font>
        <sz val="10"/>
        <color auto="1"/>
      </font>
    </odxf>
    <ndxf>
      <font>
        <sz val="10"/>
        <color auto="1"/>
      </font>
    </ndxf>
  </rcc>
  <rcc rId="22024" sId="3" odxf="1" dxf="1">
    <nc r="AV397">
      <v>-0.2</v>
    </nc>
    <odxf>
      <font>
        <sz val="10"/>
        <color auto="1"/>
      </font>
    </odxf>
    <ndxf>
      <font>
        <sz val="10"/>
        <color auto="1"/>
      </font>
    </ndxf>
  </rcc>
  <rcc rId="22025" sId="3" odxf="1" dxf="1">
    <nc r="AW397">
      <v>1.4</v>
    </nc>
    <odxf>
      <font>
        <sz val="10"/>
        <color auto="1"/>
      </font>
    </odxf>
    <ndxf>
      <font>
        <sz val="10"/>
        <color auto="1"/>
      </font>
    </ndxf>
  </rcc>
  <rcc rId="22026" sId="3" odxf="1" dxf="1">
    <nc r="AX397">
      <v>5.3</v>
    </nc>
    <odxf>
      <font>
        <sz val="10"/>
        <color auto="1"/>
      </font>
    </odxf>
    <ndxf>
      <font>
        <sz val="10"/>
        <color auto="1"/>
      </font>
    </ndxf>
  </rcc>
  <rcc rId="22027" sId="3" odxf="1" dxf="1">
    <nc r="AY397">
      <v>5.3</v>
    </nc>
    <odxf>
      <font>
        <sz val="10"/>
        <color auto="1"/>
      </font>
    </odxf>
    <ndxf>
      <font>
        <sz val="10"/>
        <color auto="1"/>
      </font>
    </ndxf>
  </rcc>
  <rcc rId="22028" sId="3" odxf="1" dxf="1">
    <nc r="AZ397">
      <v>6.4</v>
    </nc>
    <odxf>
      <font>
        <sz val="10"/>
        <color auto="1"/>
      </font>
    </odxf>
    <ndxf>
      <font>
        <sz val="10"/>
        <color auto="1"/>
      </font>
    </ndxf>
  </rcc>
  <rcc rId="22029" sId="3" odxf="1" dxf="1">
    <nc r="BA3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30" sId="3" odxf="1" dxf="1">
    <nc r="BB397">
      <v>-0.3</v>
    </nc>
    <odxf>
      <font>
        <sz val="10"/>
        <color auto="1"/>
      </font>
    </odxf>
    <ndxf>
      <font>
        <sz val="10"/>
        <color auto="1"/>
      </font>
    </ndxf>
  </rcc>
  <rcc rId="22031" sId="3" odxf="1" dxf="1">
    <nc r="BC3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32" sId="3" odxf="1" dxf="1">
    <nc r="BD397">
      <v>-0.5</v>
    </nc>
    <odxf>
      <font>
        <sz val="10"/>
        <color auto="1"/>
      </font>
    </odxf>
    <ndxf>
      <font>
        <sz val="10"/>
        <color auto="1"/>
      </font>
    </ndxf>
  </rcc>
  <rcc rId="22033" sId="3" odxf="1" dxf="1">
    <nc r="BE39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34" sId="3" odxf="1" dxf="1">
    <nc r="BF397">
      <v>44.8</v>
    </nc>
    <odxf>
      <font>
        <sz val="10"/>
        <color auto="1"/>
      </font>
    </odxf>
    <ndxf>
      <font>
        <sz val="10"/>
        <color auto="1"/>
      </font>
    </ndxf>
  </rcc>
  <rcc rId="22035" sId="3" odxf="1" dxf="1">
    <nc r="BG397">
      <v>92.5</v>
    </nc>
    <odxf>
      <font>
        <sz val="10"/>
        <color auto="1"/>
      </font>
    </odxf>
    <ndxf>
      <font>
        <sz val="10"/>
        <color auto="1"/>
      </font>
    </ndxf>
  </rcc>
  <rcc rId="22036" sId="3" odxf="1" dxf="1">
    <nc r="BH397">
      <v>6.5</v>
    </nc>
    <odxf>
      <font>
        <sz val="10"/>
        <color auto="1"/>
      </font>
    </odxf>
    <ndxf>
      <font>
        <sz val="10"/>
        <color auto="1"/>
      </font>
    </ndxf>
  </rcc>
  <rfmt sheetId="3" sqref="A397:XFD397" start="0" length="0">
    <dxf>
      <alignment vertical="center" wrapText="1"/>
    </dxf>
  </rfmt>
  <rfmt sheetId="3" sqref="A398" start="0" length="0">
    <dxf>
      <font>
        <sz val="10"/>
        <color auto="1"/>
      </font>
    </dxf>
  </rfmt>
  <rcc rId="22037" sId="3" odxf="1" dxf="1">
    <oc r="B398" t="inlineStr">
      <is>
        <t>Sóc Trăng</t>
      </is>
    </oc>
    <nc r="B398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98" start="0" length="0">
    <dxf>
      <font>
        <sz val="10"/>
        <color auto="1"/>
      </font>
    </dxf>
  </rfmt>
  <rfmt sheetId="3" sqref="D398" start="0" length="0">
    <dxf>
      <font>
        <sz val="10"/>
        <color auto="1"/>
      </font>
    </dxf>
  </rfmt>
  <rcc rId="22038" sId="3" odxf="1" dxf="1">
    <oc r="E398" t="inlineStr">
      <is>
        <t>NMĐG HÒA ĐÔNG 2</t>
      </is>
    </oc>
    <nc r="E398" t="inlineStr">
      <is>
        <t>NMĐG HÒA BÌNH 5</t>
      </is>
    </nc>
    <odxf>
      <font>
        <sz val="10"/>
        <color auto="1"/>
      </font>
    </odxf>
    <ndxf>
      <font>
        <sz val="10"/>
        <color auto="1"/>
      </font>
    </ndxf>
  </rcc>
  <rfmt sheetId="3" sqref="F398" start="0" length="0">
    <dxf>
      <font>
        <sz val="10"/>
        <color auto="1"/>
      </font>
    </dxf>
  </rfmt>
  <rcc rId="22039" sId="3" odxf="1" dxf="1">
    <nc r="G398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040" sId="3" odxf="1" dxf="1">
    <nc r="H398">
      <v>646</v>
    </nc>
    <odxf>
      <font>
        <sz val="10"/>
        <color auto="1"/>
      </font>
    </odxf>
    <ndxf>
      <font>
        <sz val="10"/>
        <color auto="1"/>
      </font>
    </ndxf>
  </rcc>
  <rfmt sheetId="3" sqref="I398" start="0" length="0">
    <dxf>
      <font>
        <sz val="10"/>
        <color auto="1"/>
      </font>
    </dxf>
  </rfmt>
  <rcc rId="22041" sId="3" odxf="1" dxf="1">
    <nc r="J398">
      <v>23.4</v>
    </nc>
    <odxf>
      <font>
        <sz val="10"/>
        <color auto="1"/>
      </font>
    </odxf>
    <ndxf>
      <font>
        <sz val="10"/>
        <color auto="1"/>
      </font>
    </ndxf>
  </rcc>
  <rcc rId="22042" sId="3" odxf="1" dxf="1">
    <nc r="K398">
      <v>19.5</v>
    </nc>
    <odxf>
      <font>
        <sz val="10"/>
        <color auto="1"/>
      </font>
    </odxf>
    <ndxf>
      <font>
        <sz val="10"/>
        <color auto="1"/>
      </font>
    </ndxf>
  </rcc>
  <rcc rId="22043" sId="3" odxf="1" dxf="1">
    <nc r="L398">
      <v>14.5</v>
    </nc>
    <odxf>
      <font>
        <sz val="10"/>
        <color auto="1"/>
      </font>
    </odxf>
    <ndxf>
      <font>
        <sz val="10"/>
        <color auto="1"/>
      </font>
    </ndxf>
  </rcc>
  <rcc rId="22044" sId="3" odxf="1" dxf="1">
    <nc r="M398">
      <v>18.100000000000001</v>
    </nc>
    <odxf>
      <font>
        <sz val="10"/>
        <color auto="1"/>
      </font>
    </odxf>
    <ndxf>
      <font>
        <sz val="10"/>
        <color auto="1"/>
      </font>
    </ndxf>
  </rcc>
  <rcc rId="22045" sId="3" odxf="1" dxf="1">
    <nc r="N398">
      <v>16.7</v>
    </nc>
    <odxf>
      <font>
        <sz val="10"/>
        <color auto="1"/>
      </font>
    </odxf>
    <ndxf>
      <font>
        <sz val="10"/>
        <color auto="1"/>
      </font>
    </ndxf>
  </rcc>
  <rcc rId="22046" sId="3" odxf="1" dxf="1">
    <nc r="O398">
      <v>19.600000000000001</v>
    </nc>
    <odxf>
      <font>
        <sz val="10"/>
        <color auto="1"/>
      </font>
    </odxf>
    <ndxf>
      <font>
        <sz val="10"/>
        <color auto="1"/>
      </font>
    </ndxf>
  </rcc>
  <rcc rId="22047" sId="3" odxf="1" dxf="1">
    <nc r="P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48" sId="3" odxf="1" dxf="1">
    <nc r="Q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49" sId="3" odxf="1" dxf="1">
    <nc r="R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50" sId="3" odxf="1" dxf="1">
    <nc r="S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51" sId="3" odxf="1" dxf="1">
    <nc r="T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52" sId="3" odxf="1" dxf="1">
    <nc r="U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53" sId="3" odxf="1" dxf="1">
    <nc r="V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54" sId="3" odxf="1" dxf="1">
    <nc r="W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55" sId="3" odxf="1" dxf="1">
    <nc r="X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56" sId="3" odxf="1" dxf="1">
    <nc r="Y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57" sId="3" odxf="1" dxf="1">
    <nc r="Z398">
      <v>4.4000000000000004</v>
    </nc>
    <odxf>
      <font>
        <sz val="10"/>
        <color auto="1"/>
      </font>
    </odxf>
    <ndxf>
      <font>
        <sz val="10"/>
        <color auto="1"/>
      </font>
    </ndxf>
  </rcc>
  <rcc rId="22058" sId="3" odxf="1" dxf="1">
    <nc r="AA398">
      <v>3.4</v>
    </nc>
    <odxf>
      <font>
        <sz val="10"/>
        <color auto="1"/>
      </font>
    </odxf>
    <ndxf>
      <font>
        <sz val="10"/>
        <color auto="1"/>
      </font>
    </ndxf>
  </rcc>
  <rcc rId="22059" sId="3" odxf="1" dxf="1">
    <nc r="AB398">
      <v>3.6</v>
    </nc>
    <odxf>
      <font>
        <sz val="10"/>
        <color auto="1"/>
      </font>
    </odxf>
    <ndxf>
      <font>
        <sz val="10"/>
        <color auto="1"/>
      </font>
    </ndxf>
  </rcc>
  <rcc rId="22060" sId="3" odxf="1" dxf="1">
    <nc r="AC398">
      <v>57.2</v>
    </nc>
    <odxf>
      <font>
        <sz val="10"/>
        <color auto="1"/>
      </font>
    </odxf>
    <ndxf>
      <font>
        <sz val="10"/>
        <color auto="1"/>
      </font>
    </ndxf>
  </rcc>
  <rcc rId="22061" sId="3" odxf="1" dxf="1">
    <nc r="AD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62" sId="3" odxf="1" dxf="1">
    <nc r="AE398">
      <v>0.1</v>
    </nc>
    <odxf>
      <font>
        <sz val="10"/>
        <color auto="1"/>
      </font>
    </odxf>
    <ndxf>
      <font>
        <sz val="10"/>
        <color auto="1"/>
      </font>
    </ndxf>
  </rcc>
  <rcc rId="22063" sId="3" odxf="1" dxf="1">
    <nc r="AF398">
      <v>0</v>
    </nc>
    <odxf>
      <font>
        <sz val="10"/>
        <color auto="1"/>
      </font>
    </odxf>
    <ndxf>
      <font>
        <sz val="10"/>
        <color auto="1"/>
      </font>
    </ndxf>
  </rcc>
  <rcc rId="22064" sId="3" odxf="1" dxf="1">
    <nc r="AG398">
      <v>0</v>
    </nc>
    <odxf>
      <font>
        <sz val="10"/>
        <color auto="1"/>
      </font>
    </odxf>
    <ndxf>
      <font>
        <sz val="10"/>
        <color auto="1"/>
      </font>
    </ndxf>
  </rcc>
  <rcc rId="22065" sId="3" odxf="1" dxf="1">
    <nc r="AH398">
      <v>0</v>
    </nc>
    <odxf>
      <font>
        <sz val="10"/>
        <color auto="1"/>
      </font>
    </odxf>
    <ndxf>
      <font>
        <sz val="10"/>
        <color auto="1"/>
      </font>
    </ndxf>
  </rcc>
  <rcc rId="22066" sId="3" odxf="1" dxf="1">
    <nc r="AI398">
      <v>0.2</v>
    </nc>
    <odxf>
      <font>
        <sz val="10"/>
        <color auto="1"/>
      </font>
    </odxf>
    <ndxf>
      <font>
        <sz val="10"/>
        <color auto="1"/>
      </font>
    </ndxf>
  </rcc>
  <rcc rId="22067" sId="3" odxf="1" dxf="1">
    <nc r="AJ398">
      <v>65.099999999999994</v>
    </nc>
    <odxf>
      <font>
        <sz val="10"/>
        <color auto="1"/>
      </font>
    </odxf>
    <ndxf>
      <font>
        <sz val="10"/>
        <color auto="1"/>
      </font>
    </ndxf>
  </rcc>
  <rcc rId="22068" sId="3" odxf="1" dxf="1">
    <nc r="AK398">
      <v>34.700000000000003</v>
    </nc>
    <odxf>
      <font>
        <sz val="10"/>
        <color auto="1"/>
      </font>
    </odxf>
    <ndxf>
      <font>
        <sz val="10"/>
        <color auto="1"/>
      </font>
    </ndxf>
  </rcc>
  <rcc rId="22069" sId="3" odxf="1" dxf="1">
    <nc r="AL398">
      <v>29.4</v>
    </nc>
    <odxf>
      <font>
        <sz val="10"/>
        <color auto="1"/>
      </font>
    </odxf>
    <ndxf>
      <font>
        <sz val="10"/>
        <color auto="1"/>
      </font>
    </ndxf>
  </rcc>
  <rcc rId="22070" sId="3" odxf="1" dxf="1">
    <nc r="AM398">
      <v>51.2</v>
    </nc>
    <odxf>
      <font>
        <sz val="10"/>
        <color auto="1"/>
      </font>
    </odxf>
    <ndxf>
      <font>
        <sz val="10"/>
        <color auto="1"/>
      </font>
    </ndxf>
  </rcc>
  <rcc rId="22071" sId="3" odxf="1" dxf="1">
    <nc r="AN398">
      <v>58.4</v>
    </nc>
    <odxf>
      <font>
        <sz val="10"/>
        <color auto="1"/>
      </font>
    </odxf>
    <ndxf>
      <font>
        <sz val="10"/>
        <color auto="1"/>
      </font>
    </ndxf>
  </rcc>
  <rcc rId="22072" sId="3" odxf="1" dxf="1">
    <nc r="AO398">
      <v>36</v>
    </nc>
    <odxf>
      <font>
        <sz val="10"/>
        <color auto="1"/>
      </font>
    </odxf>
    <ndxf>
      <font>
        <sz val="10"/>
        <color auto="1"/>
      </font>
    </ndxf>
  </rcc>
  <rcc rId="22073" sId="3" odxf="1" dxf="1">
    <nc r="AP398">
      <v>38.4</v>
    </nc>
    <odxf>
      <font>
        <sz val="10"/>
        <color auto="1"/>
      </font>
    </odxf>
    <ndxf>
      <font>
        <sz val="10"/>
        <color auto="1"/>
      </font>
    </ndxf>
  </rcc>
  <rcc rId="22074" sId="3" odxf="1" dxf="1">
    <nc r="AQ398">
      <v>48.6</v>
    </nc>
    <odxf>
      <font>
        <sz val="10"/>
        <color auto="1"/>
      </font>
    </odxf>
    <ndxf>
      <font>
        <sz val="10"/>
        <color auto="1"/>
      </font>
    </ndxf>
  </rcc>
  <rcc rId="22075" sId="3" odxf="1" dxf="1">
    <nc r="AR398">
      <v>37.6</v>
    </nc>
    <odxf>
      <font>
        <sz val="10"/>
        <color auto="1"/>
      </font>
    </odxf>
    <ndxf>
      <font>
        <sz val="10"/>
        <color auto="1"/>
      </font>
    </ndxf>
  </rcc>
  <rcc rId="22076" sId="3" odxf="1" dxf="1">
    <nc r="AS398">
      <v>47</v>
    </nc>
    <odxf>
      <font>
        <sz val="10"/>
        <color auto="1"/>
      </font>
    </odxf>
    <ndxf>
      <font>
        <sz val="10"/>
        <color auto="1"/>
      </font>
    </ndxf>
  </rcc>
  <rcc rId="22077" sId="3" odxf="1" dxf="1">
    <nc r="AT398">
      <v>33.799999999999997</v>
    </nc>
    <odxf>
      <font>
        <sz val="10"/>
        <color auto="1"/>
      </font>
    </odxf>
    <ndxf>
      <font>
        <sz val="10"/>
        <color auto="1"/>
      </font>
    </ndxf>
  </rcc>
  <rcc rId="22078" sId="3" odxf="1" dxf="1">
    <nc r="AU398">
      <v>49.5</v>
    </nc>
    <odxf>
      <font>
        <sz val="10"/>
        <color auto="1"/>
      </font>
    </odxf>
    <ndxf>
      <font>
        <sz val="10"/>
        <color auto="1"/>
      </font>
    </ndxf>
  </rcc>
  <rcc rId="22079" sId="3" odxf="1" dxf="1">
    <nc r="AV398">
      <v>44.9</v>
    </nc>
    <odxf>
      <font>
        <sz val="10"/>
        <color auto="1"/>
      </font>
    </odxf>
    <ndxf>
      <font>
        <sz val="10"/>
        <color auto="1"/>
      </font>
    </ndxf>
  </rcc>
  <rcc rId="22080" sId="3" odxf="1" dxf="1">
    <nc r="AW398">
      <v>46.1</v>
    </nc>
    <odxf>
      <font>
        <sz val="10"/>
        <color auto="1"/>
      </font>
    </odxf>
    <ndxf>
      <font>
        <sz val="10"/>
        <color auto="1"/>
      </font>
    </ndxf>
  </rcc>
  <rcc rId="22081" sId="3" odxf="1" dxf="1">
    <nc r="AX398">
      <v>36.700000000000003</v>
    </nc>
    <odxf>
      <font>
        <sz val="10"/>
        <color auto="1"/>
      </font>
    </odxf>
    <ndxf>
      <font>
        <sz val="10"/>
        <color auto="1"/>
      </font>
    </ndxf>
  </rcc>
  <rcc rId="22082" sId="3" odxf="1" dxf="1">
    <nc r="AY398">
      <v>32.5</v>
    </nc>
    <odxf>
      <font>
        <sz val="10"/>
        <color auto="1"/>
      </font>
    </odxf>
    <ndxf>
      <font>
        <sz val="10"/>
        <color auto="1"/>
      </font>
    </ndxf>
  </rcc>
  <rcc rId="22083" sId="3" odxf="1" dxf="1">
    <nc r="AZ398">
      <v>36</v>
    </nc>
    <odxf>
      <font>
        <sz val="10"/>
        <color auto="1"/>
      </font>
    </odxf>
    <ndxf>
      <font>
        <sz val="10"/>
        <color auto="1"/>
      </font>
    </ndxf>
  </rcc>
  <rcc rId="22084" sId="3" odxf="1" dxf="1">
    <nc r="BA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85" sId="3" odxf="1" dxf="1">
    <nc r="BB398">
      <v>27.9</v>
    </nc>
    <odxf>
      <font>
        <sz val="10"/>
        <color auto="1"/>
      </font>
    </odxf>
    <ndxf>
      <font>
        <sz val="10"/>
        <color auto="1"/>
      </font>
    </ndxf>
  </rcc>
  <rcc rId="22086" sId="3" odxf="1" dxf="1">
    <nc r="BC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87" sId="3" odxf="1" dxf="1">
    <nc r="BD398">
      <v>28.3</v>
    </nc>
    <odxf>
      <font>
        <sz val="10"/>
        <color auto="1"/>
      </font>
    </odxf>
    <ndxf>
      <font>
        <sz val="10"/>
        <color auto="1"/>
      </font>
    </ndxf>
  </rcc>
  <rcc rId="22088" sId="3" odxf="1" dxf="1">
    <nc r="BE398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089" sId="3" odxf="1" dxf="1">
    <nc r="BF398">
      <v>27</v>
    </nc>
    <odxf>
      <font>
        <sz val="10"/>
        <color auto="1"/>
      </font>
    </odxf>
    <ndxf>
      <font>
        <sz val="10"/>
        <color auto="1"/>
      </font>
    </ndxf>
  </rcc>
  <rcc rId="22090" sId="3" odxf="1" dxf="1">
    <nc r="BG398">
      <v>65.099999999999994</v>
    </nc>
    <odxf>
      <font>
        <sz val="10"/>
        <color auto="1"/>
      </font>
    </odxf>
    <ndxf>
      <font>
        <sz val="10"/>
        <color auto="1"/>
      </font>
    </ndxf>
  </rcc>
  <rcc rId="22091" sId="3" odxf="1" dxf="1">
    <nc r="BH398">
      <v>0</v>
    </nc>
    <odxf>
      <font>
        <sz val="10"/>
        <color auto="1"/>
      </font>
    </odxf>
    <ndxf>
      <font>
        <sz val="10"/>
        <color auto="1"/>
      </font>
    </ndxf>
  </rcc>
  <rfmt sheetId="3" sqref="A398:XFD398" start="0" length="0">
    <dxf>
      <alignment vertical="center" wrapText="1"/>
    </dxf>
  </rfmt>
  <rfmt sheetId="3" sqref="A399" start="0" length="0">
    <dxf>
      <font>
        <sz val="10"/>
        <color auto="1"/>
      </font>
    </dxf>
  </rfmt>
  <rcc rId="22092" sId="3" odxf="1" dxf="1">
    <oc r="B399" t="inlineStr">
      <is>
        <t>Sóc Trăng</t>
      </is>
    </oc>
    <nc r="B399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399" start="0" length="0">
    <dxf>
      <font>
        <sz val="10"/>
        <color auto="1"/>
      </font>
    </dxf>
  </rfmt>
  <rfmt sheetId="3" sqref="D399" start="0" length="0">
    <dxf>
      <font>
        <sz val="10"/>
        <color auto="1"/>
      </font>
    </dxf>
  </rfmt>
  <rcc rId="22093" sId="3" odxf="1" dxf="1">
    <oc r="E399" t="inlineStr">
      <is>
        <t>NMĐG HÒA ĐÔNG 2</t>
      </is>
    </oc>
    <nc r="E399" t="inlineStr">
      <is>
        <t>NMĐG HÒA BÌNH 5</t>
      </is>
    </nc>
    <odxf>
      <font>
        <sz val="10"/>
        <color auto="1"/>
      </font>
    </odxf>
    <ndxf>
      <font>
        <sz val="10"/>
        <color auto="1"/>
      </font>
    </ndxf>
  </rcc>
  <rfmt sheetId="3" sqref="F399" start="0" length="0">
    <dxf>
      <font>
        <sz val="10"/>
        <color auto="1"/>
      </font>
    </dxf>
  </rfmt>
  <rcc rId="22094" sId="3" odxf="1" dxf="1">
    <nc r="G399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095" sId="3" odxf="1" dxf="1">
    <nc r="H399">
      <v>646</v>
    </nc>
    <odxf>
      <font>
        <sz val="10"/>
        <color auto="1"/>
      </font>
    </odxf>
    <ndxf>
      <font>
        <sz val="10"/>
        <color auto="1"/>
      </font>
    </ndxf>
  </rcc>
  <rfmt sheetId="3" sqref="I399" start="0" length="0">
    <dxf>
      <font>
        <sz val="10"/>
        <color auto="1"/>
      </font>
    </dxf>
  </rfmt>
  <rcc rId="22096" sId="3" odxf="1" dxf="1">
    <nc r="J399">
      <v>11.2</v>
    </nc>
    <odxf>
      <font>
        <sz val="10"/>
        <color auto="1"/>
      </font>
    </odxf>
    <ndxf>
      <font>
        <sz val="10"/>
        <color auto="1"/>
      </font>
    </ndxf>
  </rcc>
  <rcc rId="22097" sId="3" odxf="1" dxf="1">
    <nc r="K399">
      <v>11.2</v>
    </nc>
    <odxf>
      <font>
        <sz val="10"/>
        <color auto="1"/>
      </font>
    </odxf>
    <ndxf>
      <font>
        <sz val="10"/>
        <color auto="1"/>
      </font>
    </ndxf>
  </rcc>
  <rcc rId="22098" sId="3" odxf="1" dxf="1">
    <nc r="L399">
      <v>11.3</v>
    </nc>
    <odxf>
      <font>
        <sz val="10"/>
        <color auto="1"/>
      </font>
    </odxf>
    <ndxf>
      <font>
        <sz val="10"/>
        <color auto="1"/>
      </font>
    </ndxf>
  </rcc>
  <rcc rId="22099" sId="3" odxf="1" dxf="1">
    <nc r="M399">
      <v>11.8</v>
    </nc>
    <odxf>
      <font>
        <sz val="10"/>
        <color auto="1"/>
      </font>
    </odxf>
    <ndxf>
      <font>
        <sz val="10"/>
        <color auto="1"/>
      </font>
    </ndxf>
  </rcc>
  <rcc rId="22100" sId="3" odxf="1" dxf="1">
    <nc r="N399">
      <v>11.7</v>
    </nc>
    <odxf>
      <font>
        <sz val="10"/>
        <color auto="1"/>
      </font>
    </odxf>
    <ndxf>
      <font>
        <sz val="10"/>
        <color auto="1"/>
      </font>
    </ndxf>
  </rcc>
  <rcc rId="22101" sId="3" odxf="1" dxf="1">
    <nc r="O399">
      <v>11.6</v>
    </nc>
    <odxf>
      <font>
        <sz val="10"/>
        <color auto="1"/>
      </font>
    </odxf>
    <ndxf>
      <font>
        <sz val="10"/>
        <color auto="1"/>
      </font>
    </ndxf>
  </rcc>
  <rcc rId="22102" sId="3" odxf="1" dxf="1">
    <nc r="P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03" sId="3" odxf="1" dxf="1">
    <nc r="Q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04" sId="3" odxf="1" dxf="1">
    <nc r="R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05" sId="3" odxf="1" dxf="1">
    <nc r="S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06" sId="3" odxf="1" dxf="1">
    <nc r="T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07" sId="3" odxf="1" dxf="1">
    <nc r="U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08" sId="3" odxf="1" dxf="1">
    <nc r="V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09" sId="3" odxf="1" dxf="1">
    <nc r="W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10" sId="3" odxf="1" dxf="1">
    <nc r="X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11" sId="3" odxf="1" dxf="1">
    <nc r="Y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12" sId="3" odxf="1" dxf="1">
    <nc r="Z399">
      <v>0.7</v>
    </nc>
    <odxf>
      <font>
        <sz val="10"/>
        <color auto="1"/>
      </font>
    </odxf>
    <ndxf>
      <font>
        <sz val="10"/>
        <color auto="1"/>
      </font>
    </ndxf>
  </rcc>
  <rcc rId="22113" sId="3" odxf="1" dxf="1">
    <nc r="AA399">
      <v>0.8</v>
    </nc>
    <odxf>
      <font>
        <sz val="10"/>
        <color auto="1"/>
      </font>
    </odxf>
    <ndxf>
      <font>
        <sz val="10"/>
        <color auto="1"/>
      </font>
    </ndxf>
  </rcc>
  <rcc rId="22114" sId="3" odxf="1" dxf="1">
    <nc r="AB399">
      <v>3.8</v>
    </nc>
    <odxf>
      <font>
        <sz val="10"/>
        <color auto="1"/>
      </font>
    </odxf>
    <ndxf>
      <font>
        <sz val="10"/>
        <color auto="1"/>
      </font>
    </ndxf>
  </rcc>
  <rcc rId="22115" sId="3" odxf="1" dxf="1">
    <nc r="AC399">
      <v>9.6999999999999993</v>
    </nc>
    <odxf>
      <font>
        <sz val="10"/>
        <color auto="1"/>
      </font>
    </odxf>
    <ndxf>
      <font>
        <sz val="10"/>
        <color auto="1"/>
      </font>
    </ndxf>
  </rcc>
  <rcc rId="22116" sId="3" odxf="1" dxf="1">
    <nc r="AD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17" sId="3" odxf="1" dxf="1">
    <nc r="AE399">
      <v>6.8</v>
    </nc>
    <odxf>
      <font>
        <sz val="10"/>
        <color auto="1"/>
      </font>
    </odxf>
    <ndxf>
      <font>
        <sz val="10"/>
        <color auto="1"/>
      </font>
    </ndxf>
  </rcc>
  <rcc rId="22118" sId="3" odxf="1" dxf="1">
    <nc r="AF399">
      <v>7.9</v>
    </nc>
    <odxf>
      <font>
        <sz val="10"/>
        <color auto="1"/>
      </font>
    </odxf>
    <ndxf>
      <font>
        <sz val="10"/>
        <color auto="1"/>
      </font>
    </ndxf>
  </rcc>
  <rcc rId="22119" sId="3" odxf="1" dxf="1">
    <nc r="AG399">
      <v>6.5</v>
    </nc>
    <odxf>
      <font>
        <sz val="10"/>
        <color auto="1"/>
      </font>
    </odxf>
    <ndxf>
      <font>
        <sz val="10"/>
        <color auto="1"/>
      </font>
    </ndxf>
  </rcc>
  <rcc rId="22120" sId="3" odxf="1" dxf="1">
    <nc r="AH399">
      <v>4.0999999999999996</v>
    </nc>
    <odxf>
      <font>
        <sz val="10"/>
        <color auto="1"/>
      </font>
    </odxf>
    <ndxf>
      <font>
        <sz val="10"/>
        <color auto="1"/>
      </font>
    </ndxf>
  </rcc>
  <rcc rId="22121" sId="3" odxf="1" dxf="1">
    <nc r="AI399">
      <v>1</v>
    </nc>
    <odxf>
      <font>
        <sz val="10"/>
        <color auto="1"/>
      </font>
    </odxf>
    <ndxf>
      <font>
        <sz val="10"/>
        <color auto="1"/>
      </font>
    </ndxf>
  </rcc>
  <rcc rId="22122" sId="3" odxf="1" dxf="1">
    <nc r="AJ399">
      <v>6.7</v>
    </nc>
    <odxf>
      <font>
        <sz val="10"/>
        <color auto="1"/>
      </font>
    </odxf>
    <ndxf>
      <font>
        <sz val="10"/>
        <color auto="1"/>
      </font>
    </ndxf>
  </rcc>
  <rcc rId="22123" sId="3" odxf="1" dxf="1">
    <nc r="AK399">
      <v>3.2</v>
    </nc>
    <odxf>
      <font>
        <sz val="10"/>
        <color auto="1"/>
      </font>
    </odxf>
    <ndxf>
      <font>
        <sz val="10"/>
        <color auto="1"/>
      </font>
    </ndxf>
  </rcc>
  <rcc rId="22124" sId="3" odxf="1" dxf="1">
    <nc r="AL399">
      <v>2.7</v>
    </nc>
    <odxf>
      <font>
        <sz val="10"/>
        <color auto="1"/>
      </font>
    </odxf>
    <ndxf>
      <font>
        <sz val="10"/>
        <color auto="1"/>
      </font>
    </ndxf>
  </rcc>
  <rcc rId="22125" sId="3" odxf="1" dxf="1">
    <nc r="AM399">
      <v>4.7</v>
    </nc>
    <odxf>
      <font>
        <sz val="10"/>
        <color auto="1"/>
      </font>
    </odxf>
    <ndxf>
      <font>
        <sz val="10"/>
        <color auto="1"/>
      </font>
    </ndxf>
  </rcc>
  <rcc rId="22126" sId="3" odxf="1" dxf="1">
    <nc r="AN399">
      <v>4.2</v>
    </nc>
    <odxf>
      <font>
        <sz val="10"/>
        <color auto="1"/>
      </font>
    </odxf>
    <ndxf>
      <font>
        <sz val="10"/>
        <color auto="1"/>
      </font>
    </ndxf>
  </rcc>
  <rcc rId="22127" sId="3" odxf="1" dxf="1">
    <nc r="AO399">
      <v>2.8</v>
    </nc>
    <odxf>
      <font>
        <sz val="10"/>
        <color auto="1"/>
      </font>
    </odxf>
    <ndxf>
      <font>
        <sz val="10"/>
        <color auto="1"/>
      </font>
    </ndxf>
  </rcc>
  <rcc rId="22128" sId="3" odxf="1" dxf="1">
    <nc r="AP399">
      <v>4</v>
    </nc>
    <odxf>
      <font>
        <sz val="10"/>
        <color auto="1"/>
      </font>
    </odxf>
    <ndxf>
      <font>
        <sz val="10"/>
        <color auto="1"/>
      </font>
    </ndxf>
  </rcc>
  <rcc rId="22129" sId="3" odxf="1" dxf="1">
    <nc r="AQ399">
      <v>8</v>
    </nc>
    <odxf>
      <font>
        <sz val="10"/>
        <color auto="1"/>
      </font>
    </odxf>
    <ndxf>
      <font>
        <sz val="10"/>
        <color auto="1"/>
      </font>
    </ndxf>
  </rcc>
  <rcc rId="22130" sId="3" odxf="1" dxf="1">
    <nc r="AR399">
      <v>4.9000000000000004</v>
    </nc>
    <odxf>
      <font>
        <sz val="10"/>
        <color auto="1"/>
      </font>
    </odxf>
    <ndxf>
      <font>
        <sz val="10"/>
        <color auto="1"/>
      </font>
    </ndxf>
  </rcc>
  <rcc rId="22131" sId="3" odxf="1" dxf="1">
    <nc r="AS399">
      <v>3.8</v>
    </nc>
    <odxf>
      <font>
        <sz val="10"/>
        <color auto="1"/>
      </font>
    </odxf>
    <ndxf>
      <font>
        <sz val="10"/>
        <color auto="1"/>
      </font>
    </ndxf>
  </rcc>
  <rcc rId="22132" sId="3" odxf="1" dxf="1">
    <nc r="AT399">
      <v>1.7</v>
    </nc>
    <odxf>
      <font>
        <sz val="10"/>
        <color auto="1"/>
      </font>
    </odxf>
    <ndxf>
      <font>
        <sz val="10"/>
        <color auto="1"/>
      </font>
    </ndxf>
  </rcc>
  <rcc rId="22133" sId="3" odxf="1" dxf="1">
    <nc r="AU399">
      <v>4.4000000000000004</v>
    </nc>
    <odxf>
      <font>
        <sz val="10"/>
        <color auto="1"/>
      </font>
    </odxf>
    <ndxf>
      <font>
        <sz val="10"/>
        <color auto="1"/>
      </font>
    </ndxf>
  </rcc>
  <rcc rId="22134" sId="3" odxf="1" dxf="1">
    <nc r="AV399">
      <v>4.0999999999999996</v>
    </nc>
    <odxf>
      <font>
        <sz val="10"/>
        <color auto="1"/>
      </font>
    </odxf>
    <ndxf>
      <font>
        <sz val="10"/>
        <color auto="1"/>
      </font>
    </ndxf>
  </rcc>
  <rcc rId="22135" sId="3" odxf="1" dxf="1">
    <nc r="AW399">
      <v>3.5</v>
    </nc>
    <odxf>
      <font>
        <sz val="10"/>
        <color auto="1"/>
      </font>
    </odxf>
    <ndxf>
      <font>
        <sz val="10"/>
        <color auto="1"/>
      </font>
    </ndxf>
  </rcc>
  <rcc rId="22136" sId="3" odxf="1" dxf="1">
    <nc r="AX399">
      <v>2</v>
    </nc>
    <odxf>
      <font>
        <sz val="10"/>
        <color auto="1"/>
      </font>
    </odxf>
    <ndxf>
      <font>
        <sz val="10"/>
        <color auto="1"/>
      </font>
    </ndxf>
  </rcc>
  <rcc rId="22137" sId="3" odxf="1" dxf="1">
    <nc r="AY399">
      <v>3.4</v>
    </nc>
    <odxf>
      <font>
        <sz val="10"/>
        <color auto="1"/>
      </font>
    </odxf>
    <ndxf>
      <font>
        <sz val="10"/>
        <color auto="1"/>
      </font>
    </ndxf>
  </rcc>
  <rcc rId="22138" sId="3" odxf="1" dxf="1">
    <nc r="AZ399">
      <v>5.3</v>
    </nc>
    <odxf>
      <font>
        <sz val="10"/>
        <color auto="1"/>
      </font>
    </odxf>
    <ndxf>
      <font>
        <sz val="10"/>
        <color auto="1"/>
      </font>
    </ndxf>
  </rcc>
  <rcc rId="22139" sId="3" odxf="1" dxf="1">
    <nc r="BA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40" sId="3" odxf="1" dxf="1">
    <nc r="BB399">
      <v>7.5</v>
    </nc>
    <odxf>
      <font>
        <sz val="10"/>
        <color auto="1"/>
      </font>
    </odxf>
    <ndxf>
      <font>
        <sz val="10"/>
        <color auto="1"/>
      </font>
    </ndxf>
  </rcc>
  <rcc rId="22141" sId="3" odxf="1" dxf="1">
    <nc r="BC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42" sId="3" odxf="1" dxf="1">
    <nc r="BD399">
      <v>9.8000000000000007</v>
    </nc>
    <odxf>
      <font>
        <sz val="10"/>
        <color auto="1"/>
      </font>
    </odxf>
    <ndxf>
      <font>
        <sz val="10"/>
        <color auto="1"/>
      </font>
    </ndxf>
  </rcc>
  <rcc rId="22143" sId="3" odxf="1" dxf="1">
    <nc r="BE399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44" sId="3" odxf="1" dxf="1">
    <nc r="BF399">
      <v>27</v>
    </nc>
    <odxf>
      <font>
        <sz val="10"/>
        <color auto="1"/>
      </font>
    </odxf>
    <ndxf>
      <font>
        <sz val="10"/>
        <color auto="1"/>
      </font>
    </ndxf>
  </rcc>
  <rcc rId="22145" sId="3" odxf="1" dxf="1">
    <nc r="BG399">
      <v>65.099999999999994</v>
    </nc>
    <odxf>
      <font>
        <sz val="10"/>
        <color auto="1"/>
      </font>
    </odxf>
    <ndxf>
      <font>
        <sz val="10"/>
        <color auto="1"/>
      </font>
    </ndxf>
  </rcc>
  <rcc rId="22146" sId="3" odxf="1" dxf="1">
    <nc r="BH399">
      <v>0</v>
    </nc>
    <odxf>
      <font>
        <sz val="10"/>
        <color auto="1"/>
      </font>
    </odxf>
    <ndxf>
      <font>
        <sz val="10"/>
        <color auto="1"/>
      </font>
    </ndxf>
  </rcc>
  <rfmt sheetId="3" sqref="A399:XFD399" start="0" length="0">
    <dxf>
      <alignment vertical="center" wrapText="1"/>
    </dxf>
  </rfmt>
  <rfmt sheetId="3" sqref="A400" start="0" length="0">
    <dxf>
      <font>
        <sz val="10"/>
        <color auto="1"/>
      </font>
    </dxf>
  </rfmt>
  <rcc rId="22147" sId="3" odxf="1" dxf="1">
    <oc r="B400" t="inlineStr">
      <is>
        <t>Bạc Liêu</t>
      </is>
    </oc>
    <nc r="B400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400" start="0" length="0">
    <dxf>
      <font>
        <sz val="10"/>
        <color auto="1"/>
      </font>
    </dxf>
  </rfmt>
  <rfmt sheetId="3" sqref="D400" start="0" length="0">
    <dxf>
      <font>
        <sz val="10"/>
        <color auto="1"/>
      </font>
    </dxf>
  </rfmt>
  <rcc rId="22148" sId="3" odxf="1" dxf="1">
    <oc r="E400" t="inlineStr">
      <is>
        <t>NMĐG KOSY BẠC LIÊU</t>
      </is>
    </oc>
    <nc r="E400" t="inlineStr">
      <is>
        <t>NMĐG HÒA ĐÔNG 2</t>
      </is>
    </nc>
    <odxf>
      <font>
        <sz val="10"/>
        <color auto="1"/>
      </font>
    </odxf>
    <ndxf>
      <font>
        <sz val="10"/>
        <color auto="1"/>
      </font>
    </ndxf>
  </rcc>
  <rfmt sheetId="3" sqref="F400" start="0" length="0">
    <dxf>
      <font>
        <sz val="10"/>
        <color auto="1"/>
      </font>
    </dxf>
  </rfmt>
  <rcc rId="22149" sId="3" odxf="1" dxf="1">
    <nc r="G400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150" sId="3" odxf="1" dxf="1">
    <nc r="H400">
      <v>513.9</v>
    </nc>
    <odxf>
      <font>
        <sz val="10"/>
        <color auto="1"/>
      </font>
    </odxf>
    <ndxf>
      <font>
        <sz val="10"/>
        <color auto="1"/>
      </font>
    </ndxf>
  </rcc>
  <rfmt sheetId="3" sqref="I400" start="0" length="0">
    <dxf>
      <font>
        <sz val="10"/>
        <color auto="1"/>
      </font>
    </dxf>
  </rfmt>
  <rcc rId="22151" sId="3" odxf="1" dxf="1">
    <nc r="J400">
      <v>17.5</v>
    </nc>
    <odxf>
      <font>
        <sz val="10"/>
        <color auto="1"/>
      </font>
    </odxf>
    <ndxf>
      <font>
        <sz val="10"/>
        <color auto="1"/>
      </font>
    </ndxf>
  </rcc>
  <rcc rId="22152" sId="3" odxf="1" dxf="1">
    <nc r="K400">
      <v>14.6</v>
    </nc>
    <odxf>
      <font>
        <sz val="10"/>
        <color auto="1"/>
      </font>
    </odxf>
    <ndxf>
      <font>
        <sz val="10"/>
        <color auto="1"/>
      </font>
    </ndxf>
  </rcc>
  <rcc rId="22153" sId="3" odxf="1" dxf="1">
    <nc r="L400">
      <v>15.2</v>
    </nc>
    <odxf>
      <font>
        <sz val="10"/>
        <color auto="1"/>
      </font>
    </odxf>
    <ndxf>
      <font>
        <sz val="10"/>
        <color auto="1"/>
      </font>
    </ndxf>
  </rcc>
  <rcc rId="22154" sId="3" odxf="1" dxf="1">
    <nc r="M400">
      <v>15.5</v>
    </nc>
    <odxf>
      <font>
        <sz val="10"/>
        <color auto="1"/>
      </font>
    </odxf>
    <ndxf>
      <font>
        <sz val="10"/>
        <color auto="1"/>
      </font>
    </ndxf>
  </rcc>
  <rcc rId="22155" sId="3" odxf="1" dxf="1">
    <nc r="N400">
      <v>24.1</v>
    </nc>
    <odxf>
      <font>
        <sz val="10"/>
        <color auto="1"/>
      </font>
    </odxf>
    <ndxf>
      <font>
        <sz val="10"/>
        <color auto="1"/>
      </font>
    </ndxf>
  </rcc>
  <rcc rId="22156" sId="3" odxf="1" dxf="1">
    <nc r="O400">
      <v>24.9</v>
    </nc>
    <odxf>
      <font>
        <sz val="10"/>
        <color auto="1"/>
      </font>
    </odxf>
    <ndxf>
      <font>
        <sz val="10"/>
        <color auto="1"/>
      </font>
    </ndxf>
  </rcc>
  <rcc rId="22157" sId="3" odxf="1" dxf="1">
    <nc r="P400">
      <v>22.4</v>
    </nc>
    <odxf>
      <font>
        <sz val="10"/>
        <color auto="1"/>
      </font>
    </odxf>
    <ndxf>
      <font>
        <sz val="10"/>
        <color auto="1"/>
      </font>
    </ndxf>
  </rcc>
  <rcc rId="22158" sId="3" odxf="1" dxf="1">
    <nc r="Q400">
      <v>31.9</v>
    </nc>
    <odxf>
      <font>
        <sz val="10"/>
        <color auto="1"/>
      </font>
    </odxf>
    <ndxf>
      <font>
        <sz val="10"/>
        <color auto="1"/>
      </font>
    </ndxf>
  </rcc>
  <rcc rId="22159" sId="3" odxf="1" dxf="1">
    <nc r="R400">
      <v>46.7</v>
    </nc>
    <odxf>
      <font>
        <sz val="10"/>
        <color auto="1"/>
      </font>
    </odxf>
    <ndxf>
      <font>
        <sz val="10"/>
        <color auto="1"/>
      </font>
    </ndxf>
  </rcc>
  <rcc rId="22160" sId="3" odxf="1" dxf="1">
    <nc r="S400">
      <v>49.3</v>
    </nc>
    <odxf>
      <font>
        <sz val="10"/>
        <color auto="1"/>
      </font>
    </odxf>
    <ndxf>
      <font>
        <sz val="10"/>
        <color auto="1"/>
      </font>
    </ndxf>
  </rcc>
  <rcc rId="22161" sId="3" odxf="1" dxf="1">
    <nc r="T400">
      <v>24.3</v>
    </nc>
    <odxf>
      <font>
        <sz val="10"/>
        <color auto="1"/>
      </font>
    </odxf>
    <ndxf>
      <font>
        <sz val="10"/>
        <color auto="1"/>
      </font>
    </ndxf>
  </rcc>
  <rcc rId="22162" sId="3" odxf="1" dxf="1">
    <nc r="U400">
      <v>20.7</v>
    </nc>
    <odxf>
      <font>
        <sz val="10"/>
        <color auto="1"/>
      </font>
    </odxf>
    <ndxf>
      <font>
        <sz val="10"/>
        <color auto="1"/>
      </font>
    </ndxf>
  </rcc>
  <rcc rId="22163" sId="3" odxf="1" dxf="1">
    <nc r="V400">
      <v>15.4</v>
    </nc>
    <odxf>
      <font>
        <sz val="10"/>
        <color auto="1"/>
      </font>
    </odxf>
    <ndxf>
      <font>
        <sz val="10"/>
        <color auto="1"/>
      </font>
    </ndxf>
  </rcc>
  <rcc rId="22164" sId="3" odxf="1" dxf="1">
    <nc r="W400">
      <v>14.9</v>
    </nc>
    <odxf>
      <font>
        <sz val="10"/>
        <color auto="1"/>
      </font>
    </odxf>
    <ndxf>
      <font>
        <sz val="10"/>
        <color auto="1"/>
      </font>
    </ndxf>
  </rcc>
  <rcc rId="22165" sId="3" odxf="1" dxf="1">
    <nc r="X400">
      <v>9.4</v>
    </nc>
    <odxf>
      <font>
        <sz val="10"/>
        <color auto="1"/>
      </font>
    </odxf>
    <ndxf>
      <font>
        <sz val="10"/>
        <color auto="1"/>
      </font>
    </ndxf>
  </rcc>
  <rcc rId="22166" sId="3" odxf="1" dxf="1">
    <nc r="Y400">
      <v>7.2</v>
    </nc>
    <odxf>
      <font>
        <sz val="10"/>
        <color auto="1"/>
      </font>
    </odxf>
    <ndxf>
      <font>
        <sz val="10"/>
        <color auto="1"/>
      </font>
    </ndxf>
  </rcc>
  <rcc rId="22167" sId="3" odxf="1" dxf="1">
    <nc r="Z400">
      <v>7.5</v>
    </nc>
    <odxf>
      <font>
        <sz val="10"/>
        <color auto="1"/>
      </font>
    </odxf>
    <ndxf>
      <font>
        <sz val="10"/>
        <color auto="1"/>
      </font>
    </ndxf>
  </rcc>
  <rcc rId="22168" sId="3" odxf="1" dxf="1">
    <nc r="AA400">
      <v>2.2000000000000002</v>
    </nc>
    <odxf>
      <font>
        <sz val="10"/>
        <color auto="1"/>
      </font>
    </odxf>
    <ndxf>
      <font>
        <sz val="10"/>
        <color auto="1"/>
      </font>
    </ndxf>
  </rcc>
  <rcc rId="22169" sId="3" odxf="1" dxf="1">
    <nc r="AB400">
      <v>0.2</v>
    </nc>
    <odxf>
      <font>
        <sz val="10"/>
        <color auto="1"/>
      </font>
    </odxf>
    <ndxf>
      <font>
        <sz val="10"/>
        <color auto="1"/>
      </font>
    </ndxf>
  </rcc>
  <rcc rId="22170" sId="3" odxf="1" dxf="1">
    <nc r="AC400">
      <v>1.2</v>
    </nc>
    <odxf>
      <font>
        <sz val="10"/>
        <color auto="1"/>
      </font>
    </odxf>
    <ndxf>
      <font>
        <sz val="10"/>
        <color auto="1"/>
      </font>
    </ndxf>
  </rcc>
  <rcc rId="22171" sId="3" odxf="1" dxf="1">
    <nc r="AD400">
      <v>3</v>
    </nc>
    <odxf>
      <font>
        <sz val="10"/>
        <color auto="1"/>
      </font>
    </odxf>
    <ndxf>
      <font>
        <sz val="10"/>
        <color auto="1"/>
      </font>
    </ndxf>
  </rcc>
  <rcc rId="22172" sId="3" odxf="1" dxf="1">
    <nc r="AE400">
      <v>0.1</v>
    </nc>
    <odxf>
      <font>
        <sz val="10"/>
        <color auto="1"/>
      </font>
    </odxf>
    <ndxf>
      <font>
        <sz val="10"/>
        <color auto="1"/>
      </font>
    </ndxf>
  </rcc>
  <rcc rId="22173" sId="3" odxf="1" dxf="1">
    <nc r="AF400">
      <v>0.4</v>
    </nc>
    <odxf>
      <font>
        <sz val="10"/>
        <color auto="1"/>
      </font>
    </odxf>
    <ndxf>
      <font>
        <sz val="10"/>
        <color auto="1"/>
      </font>
    </ndxf>
  </rcc>
  <rcc rId="22174" sId="3" odxf="1" dxf="1">
    <nc r="AG400">
      <v>0.3</v>
    </nc>
    <odxf>
      <font>
        <sz val="10"/>
        <color auto="1"/>
      </font>
    </odxf>
    <ndxf>
      <font>
        <sz val="10"/>
        <color auto="1"/>
      </font>
    </ndxf>
  </rcc>
  <rcc rId="22175" sId="3" odxf="1" dxf="1">
    <nc r="AH400">
      <v>0.3</v>
    </nc>
    <odxf>
      <font>
        <sz val="10"/>
        <color auto="1"/>
      </font>
    </odxf>
    <ndxf>
      <font>
        <sz val="10"/>
        <color auto="1"/>
      </font>
    </ndxf>
  </rcc>
  <rcc rId="22176" sId="3" odxf="1" dxf="1">
    <nc r="AI400">
      <v>0.3</v>
    </nc>
    <odxf>
      <font>
        <sz val="10"/>
        <color auto="1"/>
      </font>
    </odxf>
    <ndxf>
      <font>
        <sz val="10"/>
        <color auto="1"/>
      </font>
    </ndxf>
  </rcc>
  <rcc rId="22177" sId="3" odxf="1" dxf="1">
    <nc r="AJ400">
      <v>71.099999999999994</v>
    </nc>
    <odxf>
      <font>
        <sz val="10"/>
        <color auto="1"/>
      </font>
    </odxf>
    <ndxf>
      <font>
        <sz val="10"/>
        <color auto="1"/>
      </font>
    </ndxf>
  </rcc>
  <rcc rId="22178" sId="3" odxf="1" dxf="1">
    <nc r="AK400">
      <v>29.1</v>
    </nc>
    <odxf>
      <font>
        <sz val="10"/>
        <color auto="1"/>
      </font>
    </odxf>
    <ndxf>
      <font>
        <sz val="10"/>
        <color auto="1"/>
      </font>
    </ndxf>
  </rcc>
  <rcc rId="22179" sId="3" odxf="1" dxf="1">
    <nc r="AL400">
      <v>35.799999999999997</v>
    </nc>
    <odxf>
      <font>
        <sz val="10"/>
        <color auto="1"/>
      </font>
    </odxf>
    <ndxf>
      <font>
        <sz val="10"/>
        <color auto="1"/>
      </font>
    </ndxf>
  </rcc>
  <rcc rId="22180" sId="3" odxf="1" dxf="1">
    <nc r="AM400">
      <v>21.2</v>
    </nc>
    <odxf>
      <font>
        <sz val="10"/>
        <color auto="1"/>
      </font>
    </odxf>
    <ndxf>
      <font>
        <sz val="10"/>
        <color auto="1"/>
      </font>
    </ndxf>
  </rcc>
  <rcc rId="22181" sId="3" odxf="1" dxf="1">
    <nc r="AN400">
      <v>27.7</v>
    </nc>
    <odxf>
      <font>
        <sz val="10"/>
        <color auto="1"/>
      </font>
    </odxf>
    <ndxf>
      <font>
        <sz val="10"/>
        <color auto="1"/>
      </font>
    </ndxf>
  </rcc>
  <rcc rId="22182" sId="3" odxf="1" dxf="1">
    <nc r="AO400">
      <v>19.600000000000001</v>
    </nc>
    <odxf>
      <font>
        <sz val="10"/>
        <color auto="1"/>
      </font>
    </odxf>
    <ndxf>
      <font>
        <sz val="10"/>
        <color auto="1"/>
      </font>
    </ndxf>
  </rcc>
  <rcc rId="22183" sId="3" odxf="1" dxf="1">
    <nc r="AP400">
      <v>19.600000000000001</v>
    </nc>
    <odxf>
      <font>
        <sz val="10"/>
        <color auto="1"/>
      </font>
    </odxf>
    <ndxf>
      <font>
        <sz val="10"/>
        <color auto="1"/>
      </font>
    </ndxf>
  </rcc>
  <rcc rId="22184" sId="3" odxf="1" dxf="1">
    <nc r="AQ400">
      <v>28.2</v>
    </nc>
    <odxf>
      <font>
        <sz val="10"/>
        <color auto="1"/>
      </font>
    </odxf>
    <ndxf>
      <font>
        <sz val="10"/>
        <color auto="1"/>
      </font>
    </ndxf>
  </rcc>
  <rcc rId="22185" sId="3" odxf="1" dxf="1">
    <nc r="AR400">
      <v>30.3</v>
    </nc>
    <odxf>
      <font>
        <sz val="10"/>
        <color auto="1"/>
      </font>
    </odxf>
    <ndxf>
      <font>
        <sz val="10"/>
        <color auto="1"/>
      </font>
    </ndxf>
  </rcc>
  <rcc rId="22186" sId="3" odxf="1" dxf="1">
    <nc r="AS400">
      <v>20.3</v>
    </nc>
    <odxf>
      <font>
        <sz val="10"/>
        <color auto="1"/>
      </font>
    </odxf>
    <ndxf>
      <font>
        <sz val="10"/>
        <color auto="1"/>
      </font>
    </ndxf>
  </rcc>
  <rcc rId="22187" sId="3" odxf="1" dxf="1">
    <nc r="AT400">
      <v>18</v>
    </nc>
    <odxf>
      <font>
        <sz val="10"/>
        <color auto="1"/>
      </font>
    </odxf>
    <ndxf>
      <font>
        <sz val="10"/>
        <color auto="1"/>
      </font>
    </ndxf>
  </rcc>
  <rcc rId="22188" sId="3" odxf="1" dxf="1">
    <nc r="AU400">
      <v>21.4</v>
    </nc>
    <odxf>
      <font>
        <sz val="10"/>
        <color auto="1"/>
      </font>
    </odxf>
    <ndxf>
      <font>
        <sz val="10"/>
        <color auto="1"/>
      </font>
    </ndxf>
  </rcc>
  <rcc rId="22189" sId="3" odxf="1" dxf="1">
    <nc r="AV400">
      <v>30.8</v>
    </nc>
    <odxf>
      <font>
        <sz val="10"/>
        <color auto="1"/>
      </font>
    </odxf>
    <ndxf>
      <font>
        <sz val="10"/>
        <color auto="1"/>
      </font>
    </ndxf>
  </rcc>
  <rcc rId="22190" sId="3" odxf="1" dxf="1">
    <nc r="AW400">
      <v>25.5</v>
    </nc>
    <odxf>
      <font>
        <sz val="10"/>
        <color auto="1"/>
      </font>
    </odxf>
    <ndxf>
      <font>
        <sz val="10"/>
        <color auto="1"/>
      </font>
    </ndxf>
  </rcc>
  <rcc rId="22191" sId="3" odxf="1" dxf="1">
    <nc r="AX400">
      <v>40.799999999999997</v>
    </nc>
    <odxf>
      <font>
        <sz val="10"/>
        <color auto="1"/>
      </font>
    </odxf>
    <ndxf>
      <font>
        <sz val="10"/>
        <color auto="1"/>
      </font>
    </ndxf>
  </rcc>
  <rcc rId="22192" sId="3" odxf="1" dxf="1">
    <nc r="AY400">
      <v>36.5</v>
    </nc>
    <odxf>
      <font>
        <sz val="10"/>
        <color auto="1"/>
      </font>
    </odxf>
    <ndxf>
      <font>
        <sz val="10"/>
        <color auto="1"/>
      </font>
    </ndxf>
  </rcc>
  <rcc rId="22193" sId="3" odxf="1" dxf="1">
    <nc r="AZ400">
      <v>36.799999999999997</v>
    </nc>
    <odxf>
      <font>
        <sz val="10"/>
        <color auto="1"/>
      </font>
    </odxf>
    <ndxf>
      <font>
        <sz val="10"/>
        <color auto="1"/>
      </font>
    </ndxf>
  </rcc>
  <rcc rId="22194" sId="3" odxf="1" dxf="1">
    <nc r="BA4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95" sId="3" odxf="1" dxf="1">
    <nc r="BB400">
      <v>24.5</v>
    </nc>
    <odxf>
      <font>
        <sz val="10"/>
        <color auto="1"/>
      </font>
    </odxf>
    <ndxf>
      <font>
        <sz val="10"/>
        <color auto="1"/>
      </font>
    </ndxf>
  </rcc>
  <rcc rId="22196" sId="3" odxf="1" dxf="1">
    <nc r="BC4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97" sId="3" odxf="1" dxf="1">
    <nc r="BD400">
      <v>29.1</v>
    </nc>
    <odxf>
      <font>
        <sz val="10"/>
        <color auto="1"/>
      </font>
    </odxf>
    <ndxf>
      <font>
        <sz val="10"/>
        <color auto="1"/>
      </font>
    </ndxf>
  </rcc>
  <rcc rId="22198" sId="3" odxf="1" dxf="1">
    <nc r="BE400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199" sId="3" odxf="1" dxf="1">
    <nc r="BF400">
      <v>21.4</v>
    </nc>
    <odxf>
      <font>
        <sz val="10"/>
        <color auto="1"/>
      </font>
    </odxf>
    <ndxf>
      <font>
        <sz val="10"/>
        <color auto="1"/>
      </font>
    </ndxf>
  </rcc>
  <rcc rId="22200" sId="3" odxf="1" dxf="1">
    <nc r="BG400">
      <v>71.099999999999994</v>
    </nc>
    <odxf>
      <font>
        <sz val="10"/>
        <color auto="1"/>
      </font>
    </odxf>
    <ndxf>
      <font>
        <sz val="10"/>
        <color auto="1"/>
      </font>
    </ndxf>
  </rcc>
  <rcc rId="22201" sId="3" odxf="1" dxf="1">
    <nc r="BH400">
      <v>0.1</v>
    </nc>
    <odxf>
      <font>
        <sz val="10"/>
        <color auto="1"/>
      </font>
    </odxf>
    <ndxf>
      <font>
        <sz val="10"/>
        <color auto="1"/>
      </font>
    </ndxf>
  </rcc>
  <rfmt sheetId="3" sqref="A400:XFD400" start="0" length="0">
    <dxf>
      <alignment vertical="center" wrapText="1"/>
    </dxf>
  </rfmt>
  <rfmt sheetId="3" sqref="A401" start="0" length="0">
    <dxf>
      <font>
        <sz val="10"/>
        <color auto="1"/>
      </font>
    </dxf>
  </rfmt>
  <rcc rId="22202" sId="3" odxf="1" dxf="1">
    <oc r="B401" t="inlineStr">
      <is>
        <t>Bạc Liêu</t>
      </is>
    </oc>
    <nc r="B401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401" start="0" length="0">
    <dxf>
      <font>
        <sz val="10"/>
        <color auto="1"/>
      </font>
    </dxf>
  </rfmt>
  <rfmt sheetId="3" sqref="D401" start="0" length="0">
    <dxf>
      <font>
        <sz val="10"/>
        <color auto="1"/>
      </font>
    </dxf>
  </rfmt>
  <rcc rId="22203" sId="3" odxf="1" dxf="1">
    <oc r="E401" t="inlineStr">
      <is>
        <t>NMĐG KOSY BẠC LIÊU</t>
      </is>
    </oc>
    <nc r="E401" t="inlineStr">
      <is>
        <t>NMĐG HÒA ĐÔNG 2</t>
      </is>
    </nc>
    <odxf>
      <font>
        <sz val="10"/>
        <color auto="1"/>
      </font>
    </odxf>
    <ndxf>
      <font>
        <sz val="10"/>
        <color auto="1"/>
      </font>
    </ndxf>
  </rcc>
  <rfmt sheetId="3" sqref="F401" start="0" length="0">
    <dxf>
      <font>
        <sz val="10"/>
        <color auto="1"/>
      </font>
    </dxf>
  </rfmt>
  <rcc rId="22204" sId="3" odxf="1" dxf="1">
    <nc r="G401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205" sId="3" odxf="1" dxf="1">
    <nc r="H401">
      <v>513.9</v>
    </nc>
    <odxf>
      <font>
        <sz val="10"/>
        <color auto="1"/>
      </font>
    </odxf>
    <ndxf>
      <font>
        <sz val="10"/>
        <color auto="1"/>
      </font>
    </ndxf>
  </rcc>
  <rfmt sheetId="3" sqref="I401" start="0" length="0">
    <dxf>
      <font>
        <sz val="10"/>
        <color auto="1"/>
      </font>
    </dxf>
  </rfmt>
  <rcc rId="22206" sId="3" odxf="1" dxf="1">
    <nc r="J401">
      <v>16.399999999999999</v>
    </nc>
    <odxf>
      <font>
        <sz val="10"/>
        <color auto="1"/>
      </font>
    </odxf>
    <ndxf>
      <font>
        <sz val="10"/>
        <color auto="1"/>
      </font>
    </ndxf>
  </rcc>
  <rcc rId="22207" sId="3" odxf="1" dxf="1">
    <nc r="K401">
      <v>16.7</v>
    </nc>
    <odxf>
      <font>
        <sz val="10"/>
        <color auto="1"/>
      </font>
    </odxf>
    <ndxf>
      <font>
        <sz val="10"/>
        <color auto="1"/>
      </font>
    </ndxf>
  </rcc>
  <rcc rId="22208" sId="3" odxf="1" dxf="1">
    <nc r="L401">
      <v>16.899999999999999</v>
    </nc>
    <odxf>
      <font>
        <sz val="10"/>
        <color auto="1"/>
      </font>
    </odxf>
    <ndxf>
      <font>
        <sz val="10"/>
        <color auto="1"/>
      </font>
    </ndxf>
  </rcc>
  <rcc rId="22209" sId="3" odxf="1" dxf="1">
    <nc r="M401">
      <v>17.600000000000001</v>
    </nc>
    <odxf>
      <font>
        <sz val="10"/>
        <color auto="1"/>
      </font>
    </odxf>
    <ndxf>
      <font>
        <sz val="10"/>
        <color auto="1"/>
      </font>
    </ndxf>
  </rcc>
  <rcc rId="22210" sId="3" odxf="1" dxf="1">
    <nc r="N401">
      <v>18.100000000000001</v>
    </nc>
    <odxf>
      <font>
        <sz val="10"/>
        <color auto="1"/>
      </font>
    </odxf>
    <ndxf>
      <font>
        <sz val="10"/>
        <color auto="1"/>
      </font>
    </ndxf>
  </rcc>
  <rcc rId="22211" sId="3" odxf="1" dxf="1">
    <nc r="O401">
      <v>18.3</v>
    </nc>
    <odxf>
      <font>
        <sz val="10"/>
        <color auto="1"/>
      </font>
    </odxf>
    <ndxf>
      <font>
        <sz val="10"/>
        <color auto="1"/>
      </font>
    </ndxf>
  </rcc>
  <rcc rId="22212" sId="3" odxf="1" dxf="1">
    <nc r="P401">
      <v>18</v>
    </nc>
    <odxf>
      <font>
        <sz val="10"/>
        <color auto="1"/>
      </font>
    </odxf>
    <ndxf>
      <font>
        <sz val="10"/>
        <color auto="1"/>
      </font>
    </ndxf>
  </rcc>
  <rcc rId="22213" sId="3" odxf="1" dxf="1">
    <nc r="Q401">
      <v>18.600000000000001</v>
    </nc>
    <odxf>
      <font>
        <sz val="10"/>
        <color auto="1"/>
      </font>
    </odxf>
    <ndxf>
      <font>
        <sz val="10"/>
        <color auto="1"/>
      </font>
    </ndxf>
  </rcc>
  <rcc rId="22214" sId="3" odxf="1" dxf="1">
    <nc r="R401">
      <v>18.3</v>
    </nc>
    <odxf>
      <font>
        <sz val="10"/>
        <color auto="1"/>
      </font>
    </odxf>
    <ndxf>
      <font>
        <sz val="10"/>
        <color auto="1"/>
      </font>
    </ndxf>
  </rcc>
  <rcc rId="22215" sId="3" odxf="1" dxf="1">
    <nc r="S401">
      <v>18.3</v>
    </nc>
    <odxf>
      <font>
        <sz val="10"/>
        <color auto="1"/>
      </font>
    </odxf>
    <ndxf>
      <font>
        <sz val="10"/>
        <color auto="1"/>
      </font>
    </ndxf>
  </rcc>
  <rcc rId="22216" sId="3" odxf="1" dxf="1">
    <nc r="T401">
      <v>14.4</v>
    </nc>
    <odxf>
      <font>
        <sz val="10"/>
        <color auto="1"/>
      </font>
    </odxf>
    <ndxf>
      <font>
        <sz val="10"/>
        <color auto="1"/>
      </font>
    </ndxf>
  </rcc>
  <rcc rId="22217" sId="3" odxf="1" dxf="1">
    <nc r="U401">
      <v>13.6</v>
    </nc>
    <odxf>
      <font>
        <sz val="10"/>
        <color auto="1"/>
      </font>
    </odxf>
    <ndxf>
      <font>
        <sz val="10"/>
        <color auto="1"/>
      </font>
    </ndxf>
  </rcc>
  <rcc rId="22218" sId="3" odxf="1" dxf="1">
    <nc r="V401">
      <v>12.2</v>
    </nc>
    <odxf>
      <font>
        <sz val="10"/>
        <color auto="1"/>
      </font>
    </odxf>
    <ndxf>
      <font>
        <sz val="10"/>
        <color auto="1"/>
      </font>
    </ndxf>
  </rcc>
  <rcc rId="22219" sId="3" odxf="1" dxf="1">
    <nc r="W401">
      <v>8.1</v>
    </nc>
    <odxf>
      <font>
        <sz val="10"/>
        <color auto="1"/>
      </font>
    </odxf>
    <ndxf>
      <font>
        <sz val="10"/>
        <color auto="1"/>
      </font>
    </ndxf>
  </rcc>
  <rcc rId="22220" sId="3" odxf="1" dxf="1">
    <nc r="X401">
      <v>2</v>
    </nc>
    <odxf>
      <font>
        <sz val="10"/>
        <color auto="1"/>
      </font>
    </odxf>
    <ndxf>
      <font>
        <sz val="10"/>
        <color auto="1"/>
      </font>
    </ndxf>
  </rcc>
  <rcc rId="22221" sId="3" odxf="1" dxf="1">
    <nc r="Y401">
      <v>-1.2</v>
    </nc>
    <odxf>
      <font>
        <sz val="10"/>
        <color auto="1"/>
      </font>
    </odxf>
    <ndxf>
      <font>
        <sz val="10"/>
        <color auto="1"/>
      </font>
    </ndxf>
  </rcc>
  <rcc rId="22222" sId="3" odxf="1" dxf="1">
    <nc r="Z401">
      <v>0.4</v>
    </nc>
    <odxf>
      <font>
        <sz val="10"/>
        <color auto="1"/>
      </font>
    </odxf>
    <ndxf>
      <font>
        <sz val="10"/>
        <color auto="1"/>
      </font>
    </ndxf>
  </rcc>
  <rcc rId="22223" sId="3" odxf="1" dxf="1">
    <nc r="AA401">
      <v>0.8</v>
    </nc>
    <odxf>
      <font>
        <sz val="10"/>
        <color auto="1"/>
      </font>
    </odxf>
    <ndxf>
      <font>
        <sz val="10"/>
        <color auto="1"/>
      </font>
    </ndxf>
  </rcc>
  <rcc rId="22224" sId="3" odxf="1" dxf="1">
    <nc r="AB401">
      <v>4.5</v>
    </nc>
    <odxf>
      <font>
        <sz val="10"/>
        <color auto="1"/>
      </font>
    </odxf>
    <ndxf>
      <font>
        <sz val="10"/>
        <color auto="1"/>
      </font>
    </ndxf>
  </rcc>
  <rcc rId="22225" sId="3" odxf="1" dxf="1">
    <nc r="AC401">
      <v>7.8</v>
    </nc>
    <odxf>
      <font>
        <sz val="10"/>
        <color auto="1"/>
      </font>
    </odxf>
    <ndxf>
      <font>
        <sz val="10"/>
        <color auto="1"/>
      </font>
    </ndxf>
  </rcc>
  <rcc rId="22226" sId="3" odxf="1" dxf="1">
    <nc r="AD401">
      <v>9.1</v>
    </nc>
    <odxf>
      <font>
        <sz val="10"/>
        <color auto="1"/>
      </font>
    </odxf>
    <ndxf>
      <font>
        <sz val="10"/>
        <color auto="1"/>
      </font>
    </ndxf>
  </rcc>
  <rcc rId="22227" sId="3" odxf="1" dxf="1">
    <nc r="AE401">
      <v>10.9</v>
    </nc>
    <odxf>
      <font>
        <sz val="10"/>
        <color auto="1"/>
      </font>
    </odxf>
    <ndxf>
      <font>
        <sz val="10"/>
        <color auto="1"/>
      </font>
    </ndxf>
  </rcc>
  <rcc rId="22228" sId="3" odxf="1" dxf="1">
    <nc r="AF401">
      <v>12.2</v>
    </nc>
    <odxf>
      <font>
        <sz val="10"/>
        <color auto="1"/>
      </font>
    </odxf>
    <ndxf>
      <font>
        <sz val="10"/>
        <color auto="1"/>
      </font>
    </ndxf>
  </rcc>
  <rcc rId="22229" sId="3" odxf="1" dxf="1">
    <nc r="AG401">
      <v>10.7</v>
    </nc>
    <odxf>
      <font>
        <sz val="10"/>
        <color auto="1"/>
      </font>
    </odxf>
    <ndxf>
      <font>
        <sz val="10"/>
        <color auto="1"/>
      </font>
    </ndxf>
  </rcc>
  <rcc rId="22230" sId="3" odxf="1" dxf="1">
    <nc r="AH401">
      <v>7.1</v>
    </nc>
    <odxf>
      <font>
        <sz val="10"/>
        <color auto="1"/>
      </font>
    </odxf>
    <ndxf>
      <font>
        <sz val="10"/>
        <color auto="1"/>
      </font>
    </ndxf>
  </rcc>
  <rcc rId="22231" sId="3" odxf="1" dxf="1">
    <nc r="AI401">
      <v>2.4</v>
    </nc>
    <odxf>
      <font>
        <sz val="10"/>
        <color auto="1"/>
      </font>
    </odxf>
    <ndxf>
      <font>
        <sz val="10"/>
        <color auto="1"/>
      </font>
    </ndxf>
  </rcc>
  <rcc rId="22232" sId="3" odxf="1" dxf="1">
    <nc r="AJ401">
      <v>7.9</v>
    </nc>
    <odxf>
      <font>
        <sz val="10"/>
        <color auto="1"/>
      </font>
    </odxf>
    <ndxf>
      <font>
        <sz val="10"/>
        <color auto="1"/>
      </font>
    </ndxf>
  </rcc>
  <rcc rId="22233" sId="3" odxf="1" dxf="1">
    <nc r="AK401">
      <v>4</v>
    </nc>
    <odxf>
      <font>
        <sz val="10"/>
        <color auto="1"/>
      </font>
    </odxf>
    <ndxf>
      <font>
        <sz val="10"/>
        <color auto="1"/>
      </font>
    </ndxf>
  </rcc>
  <rcc rId="22234" sId="3" odxf="1" dxf="1">
    <nc r="AL401">
      <v>3.8</v>
    </nc>
    <odxf>
      <font>
        <sz val="10"/>
        <color auto="1"/>
      </font>
    </odxf>
    <ndxf>
      <font>
        <sz val="10"/>
        <color auto="1"/>
      </font>
    </ndxf>
  </rcc>
  <rcc rId="22235" sId="3" odxf="1" dxf="1">
    <nc r="AM401">
      <v>2.4</v>
    </nc>
    <odxf>
      <font>
        <sz val="10"/>
        <color auto="1"/>
      </font>
    </odxf>
    <ndxf>
      <font>
        <sz val="10"/>
        <color auto="1"/>
      </font>
    </ndxf>
  </rcc>
  <rcc rId="22236" sId="3" odxf="1" dxf="1">
    <nc r="AN401">
      <v>0.3</v>
    </nc>
    <odxf>
      <font>
        <sz val="10"/>
        <color auto="1"/>
      </font>
    </odxf>
    <ndxf>
      <font>
        <sz val="10"/>
        <color auto="1"/>
      </font>
    </ndxf>
  </rcc>
  <rcc rId="22237" sId="3" odxf="1" dxf="1">
    <nc r="AO401">
      <v>1.7</v>
    </nc>
    <odxf>
      <font>
        <sz val="10"/>
        <color auto="1"/>
      </font>
    </odxf>
    <ndxf>
      <font>
        <sz val="10"/>
        <color auto="1"/>
      </font>
    </ndxf>
  </rcc>
  <rcc rId="22238" sId="3" odxf="1" dxf="1">
    <nc r="AP401">
      <v>4.3</v>
    </nc>
    <odxf>
      <font>
        <sz val="10"/>
        <color auto="1"/>
      </font>
    </odxf>
    <ndxf>
      <font>
        <sz val="10"/>
        <color auto="1"/>
      </font>
    </ndxf>
  </rcc>
  <rcc rId="22239" sId="3" odxf="1" dxf="1">
    <nc r="AQ401">
      <v>8.9</v>
    </nc>
    <odxf>
      <font>
        <sz val="10"/>
        <color auto="1"/>
      </font>
    </odxf>
    <ndxf>
      <font>
        <sz val="10"/>
        <color auto="1"/>
      </font>
    </ndxf>
  </rcc>
  <rcc rId="22240" sId="3" odxf="1" dxf="1">
    <nc r="AR401">
      <v>5.7</v>
    </nc>
    <odxf>
      <font>
        <sz val="10"/>
        <color auto="1"/>
      </font>
    </odxf>
    <ndxf>
      <font>
        <sz val="10"/>
        <color auto="1"/>
      </font>
    </ndxf>
  </rcc>
  <rcc rId="22241" sId="3" odxf="1" dxf="1">
    <nc r="AS401">
      <v>2.8</v>
    </nc>
    <odxf>
      <font>
        <sz val="10"/>
        <color auto="1"/>
      </font>
    </odxf>
    <ndxf>
      <font>
        <sz val="10"/>
        <color auto="1"/>
      </font>
    </ndxf>
  </rcc>
  <rcc rId="22242" sId="3" odxf="1" dxf="1">
    <nc r="AT401">
      <v>0.4</v>
    </nc>
    <odxf>
      <font>
        <sz val="10"/>
        <color auto="1"/>
      </font>
    </odxf>
    <ndxf>
      <font>
        <sz val="10"/>
        <color auto="1"/>
      </font>
    </ndxf>
  </rcc>
  <rcc rId="22243" sId="3" odxf="1" dxf="1">
    <nc r="AU401">
      <v>2.7</v>
    </nc>
    <odxf>
      <font>
        <sz val="10"/>
        <color auto="1"/>
      </font>
    </odxf>
    <ndxf>
      <font>
        <sz val="10"/>
        <color auto="1"/>
      </font>
    </ndxf>
  </rcc>
  <rcc rId="22244" sId="3" odxf="1" dxf="1">
    <nc r="AV401">
      <v>3.6</v>
    </nc>
    <odxf>
      <font>
        <sz val="10"/>
        <color auto="1"/>
      </font>
    </odxf>
    <ndxf>
      <font>
        <sz val="10"/>
        <color auto="1"/>
      </font>
    </ndxf>
  </rcc>
  <rcc rId="22245" sId="3" odxf="1" dxf="1">
    <nc r="AW401">
      <v>2.9</v>
    </nc>
    <odxf>
      <font>
        <sz val="10"/>
        <color auto="1"/>
      </font>
    </odxf>
    <ndxf>
      <font>
        <sz val="10"/>
        <color auto="1"/>
      </font>
    </ndxf>
  </rcc>
  <rcc rId="22246" sId="3" odxf="1" dxf="1">
    <nc r="AX401">
      <v>2.7</v>
    </nc>
    <odxf>
      <font>
        <sz val="10"/>
        <color auto="1"/>
      </font>
    </odxf>
    <ndxf>
      <font>
        <sz val="10"/>
        <color auto="1"/>
      </font>
    </ndxf>
  </rcc>
  <rcc rId="22247" sId="3" odxf="1" dxf="1">
    <nc r="AY401">
      <v>4.8</v>
    </nc>
    <odxf>
      <font>
        <sz val="10"/>
        <color auto="1"/>
      </font>
    </odxf>
    <ndxf>
      <font>
        <sz val="10"/>
        <color auto="1"/>
      </font>
    </ndxf>
  </rcc>
  <rcc rId="22248" sId="3" odxf="1" dxf="1">
    <nc r="AZ401">
      <v>7.3</v>
    </nc>
    <odxf>
      <font>
        <sz val="10"/>
        <color auto="1"/>
      </font>
    </odxf>
    <ndxf>
      <font>
        <sz val="10"/>
        <color auto="1"/>
      </font>
    </ndxf>
  </rcc>
  <rcc rId="22249" sId="3" odxf="1" dxf="1">
    <nc r="BA4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250" sId="3" odxf="1" dxf="1">
    <nc r="BB401">
      <v>10.6</v>
    </nc>
    <odxf>
      <font>
        <sz val="10"/>
        <color auto="1"/>
      </font>
    </odxf>
    <ndxf>
      <font>
        <sz val="10"/>
        <color auto="1"/>
      </font>
    </ndxf>
  </rcc>
  <rcc rId="22251" sId="3" odxf="1" dxf="1">
    <nc r="BC4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252" sId="3" odxf="1" dxf="1">
    <nc r="BD401">
      <v>14.3</v>
    </nc>
    <odxf>
      <font>
        <sz val="10"/>
        <color auto="1"/>
      </font>
    </odxf>
    <ndxf>
      <font>
        <sz val="10"/>
        <color auto="1"/>
      </font>
    </ndxf>
  </rcc>
  <rcc rId="22253" sId="3" odxf="1" dxf="1">
    <nc r="BE401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254" sId="3" odxf="1" dxf="1">
    <nc r="BF401">
      <v>21.4</v>
    </nc>
    <odxf>
      <font>
        <sz val="10"/>
        <color auto="1"/>
      </font>
    </odxf>
    <ndxf>
      <font>
        <sz val="10"/>
        <color auto="1"/>
      </font>
    </ndxf>
  </rcc>
  <rcc rId="22255" sId="3" odxf="1" dxf="1">
    <nc r="BG401">
      <v>71.099999999999994</v>
    </nc>
    <odxf>
      <font>
        <sz val="10"/>
        <color auto="1"/>
      </font>
    </odxf>
    <ndxf>
      <font>
        <sz val="10"/>
        <color auto="1"/>
      </font>
    </ndxf>
  </rcc>
  <rcc rId="22256" sId="3" odxf="1" dxf="1">
    <nc r="BH401">
      <v>0.1</v>
    </nc>
    <odxf>
      <font>
        <sz val="10"/>
        <color auto="1"/>
      </font>
    </odxf>
    <ndxf>
      <font>
        <sz val="10"/>
        <color auto="1"/>
      </font>
    </ndxf>
  </rcc>
  <rfmt sheetId="3" sqref="A401:XFD401" start="0" length="0">
    <dxf>
      <alignment vertical="center" wrapText="1"/>
    </dxf>
  </rfmt>
  <rfmt sheetId="3" sqref="A402" start="0" length="0">
    <dxf>
      <font>
        <sz val="10"/>
        <color auto="1"/>
      </font>
    </dxf>
  </rfmt>
  <rcc rId="22257" sId="3" odxf="1" dxf="1">
    <oc r="B402" t="inlineStr">
      <is>
        <t>Sóc Trăng</t>
      </is>
    </oc>
    <nc r="B402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402" start="0" length="0">
    <dxf>
      <font>
        <sz val="10"/>
        <color auto="1"/>
      </font>
    </dxf>
  </rfmt>
  <rfmt sheetId="3" sqref="D402" start="0" length="0">
    <dxf>
      <font>
        <sz val="10"/>
        <color auto="1"/>
      </font>
    </dxf>
  </rfmt>
  <rcc rId="22258" sId="3" odxf="1" dxf="1">
    <oc r="E402" t="inlineStr">
      <is>
        <t>NMĐG LẠC HÒA 2</t>
      </is>
    </oc>
    <nc r="E402" t="inlineStr">
      <is>
        <t>NMĐG KOSY BẠC LIÊU</t>
      </is>
    </nc>
    <odxf>
      <font>
        <sz val="10"/>
        <color auto="1"/>
      </font>
    </odxf>
    <ndxf>
      <font>
        <sz val="10"/>
        <color auto="1"/>
      </font>
    </ndxf>
  </rcc>
  <rfmt sheetId="3" sqref="F402" start="0" length="0">
    <dxf>
      <font>
        <sz val="10"/>
        <color auto="1"/>
      </font>
    </dxf>
  </rfmt>
  <rcc rId="22259" sId="3" odxf="1" dxf="1">
    <nc r="G402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260" sId="3" odxf="1" dxf="1">
    <nc r="H402">
      <v>236.4</v>
    </nc>
    <odxf>
      <font>
        <sz val="10"/>
        <color auto="1"/>
      </font>
    </odxf>
    <ndxf>
      <font>
        <sz val="10"/>
        <color auto="1"/>
      </font>
    </ndxf>
  </rcc>
  <rfmt sheetId="3" sqref="I402" start="0" length="0">
    <dxf>
      <font>
        <sz val="10"/>
        <color auto="1"/>
      </font>
    </dxf>
  </rfmt>
  <rcc rId="22261" sId="3" odxf="1" dxf="1">
    <nc r="J402">
      <v>7.3</v>
    </nc>
    <odxf>
      <font>
        <sz val="10"/>
        <color auto="1"/>
      </font>
    </odxf>
    <ndxf>
      <font>
        <sz val="10"/>
        <color auto="1"/>
      </font>
    </ndxf>
  </rcc>
  <rcc rId="22262" sId="3" odxf="1" dxf="1">
    <nc r="K402">
      <v>7.2</v>
    </nc>
    <odxf>
      <font>
        <sz val="10"/>
        <color auto="1"/>
      </font>
    </odxf>
    <ndxf>
      <font>
        <sz val="10"/>
        <color auto="1"/>
      </font>
    </ndxf>
  </rcc>
  <rcc rId="22263" sId="3" odxf="1" dxf="1">
    <nc r="L402">
      <v>7.2</v>
    </nc>
    <odxf>
      <font>
        <sz val="10"/>
        <color auto="1"/>
      </font>
    </odxf>
    <ndxf>
      <font>
        <sz val="10"/>
        <color auto="1"/>
      </font>
    </ndxf>
  </rcc>
  <rcc rId="22264" sId="3" odxf="1" dxf="1">
    <nc r="M402">
      <v>2.9</v>
    </nc>
    <odxf>
      <font>
        <sz val="10"/>
        <color auto="1"/>
      </font>
    </odxf>
    <ndxf>
      <font>
        <sz val="10"/>
        <color auto="1"/>
      </font>
    </ndxf>
  </rcc>
  <rcc rId="22265" sId="3" odxf="1" dxf="1">
    <nc r="N402">
      <v>6.2</v>
    </nc>
    <odxf>
      <font>
        <sz val="10"/>
        <color auto="1"/>
      </font>
    </odxf>
    <ndxf>
      <font>
        <sz val="10"/>
        <color auto="1"/>
      </font>
    </ndxf>
  </rcc>
  <rcc rId="22266" sId="3" odxf="1" dxf="1">
    <nc r="O402">
      <v>5.8</v>
    </nc>
    <odxf>
      <font>
        <sz val="10"/>
        <color auto="1"/>
      </font>
    </odxf>
    <ndxf>
      <font>
        <sz val="10"/>
        <color auto="1"/>
      </font>
    </ndxf>
  </rcc>
  <rcc rId="22267" sId="3" odxf="1" dxf="1">
    <nc r="P402">
      <v>5</v>
    </nc>
    <odxf>
      <font>
        <sz val="10"/>
        <color auto="1"/>
      </font>
    </odxf>
    <ndxf>
      <font>
        <sz val="10"/>
        <color auto="1"/>
      </font>
    </ndxf>
  </rcc>
  <rcc rId="22268" sId="3" odxf="1" dxf="1">
    <nc r="Q402">
      <v>8</v>
    </nc>
    <odxf>
      <font>
        <sz val="10"/>
        <color auto="1"/>
      </font>
    </odxf>
    <ndxf>
      <font>
        <sz val="10"/>
        <color auto="1"/>
      </font>
    </ndxf>
  </rcc>
  <rcc rId="22269" sId="3" odxf="1" dxf="1">
    <nc r="R402">
      <v>6.3</v>
    </nc>
    <odxf>
      <font>
        <sz val="10"/>
        <color auto="1"/>
      </font>
    </odxf>
    <ndxf>
      <font>
        <sz val="10"/>
        <color auto="1"/>
      </font>
    </ndxf>
  </rcc>
  <rcc rId="22270" sId="3" odxf="1" dxf="1">
    <nc r="S402">
      <v>5.8</v>
    </nc>
    <odxf>
      <font>
        <sz val="10"/>
        <color auto="1"/>
      </font>
    </odxf>
    <ndxf>
      <font>
        <sz val="10"/>
        <color auto="1"/>
      </font>
    </ndxf>
  </rcc>
  <rcc rId="22271" sId="3" odxf="1" dxf="1">
    <nc r="T402">
      <v>6.5</v>
    </nc>
    <odxf>
      <font>
        <sz val="10"/>
        <color auto="1"/>
      </font>
    </odxf>
    <ndxf>
      <font>
        <sz val="10"/>
        <color auto="1"/>
      </font>
    </ndxf>
  </rcc>
  <rcc rId="22272" sId="3" odxf="1" dxf="1">
    <nc r="U402">
      <v>10</v>
    </nc>
    <odxf>
      <font>
        <sz val="10"/>
        <color auto="1"/>
      </font>
    </odxf>
    <ndxf>
      <font>
        <sz val="10"/>
        <color auto="1"/>
      </font>
    </ndxf>
  </rcc>
  <rcc rId="22273" sId="3" odxf="1" dxf="1">
    <nc r="V402">
      <v>8.8000000000000007</v>
    </nc>
    <odxf>
      <font>
        <sz val="10"/>
        <color auto="1"/>
      </font>
    </odxf>
    <ndxf>
      <font>
        <sz val="10"/>
        <color auto="1"/>
      </font>
    </ndxf>
  </rcc>
  <rcc rId="22274" sId="3" odxf="1" dxf="1">
    <nc r="W402">
      <v>6.9</v>
    </nc>
    <odxf>
      <font>
        <sz val="10"/>
        <color auto="1"/>
      </font>
    </odxf>
    <ndxf>
      <font>
        <sz val="10"/>
        <color auto="1"/>
      </font>
    </ndxf>
  </rcc>
  <rcc rId="22275" sId="3" odxf="1" dxf="1">
    <nc r="X402">
      <v>3.8</v>
    </nc>
    <odxf>
      <font>
        <sz val="10"/>
        <color auto="1"/>
      </font>
    </odxf>
    <ndxf>
      <font>
        <sz val="10"/>
        <color auto="1"/>
      </font>
    </ndxf>
  </rcc>
  <rcc rId="22276" sId="3" odxf="1" dxf="1">
    <nc r="Y402">
      <v>2</v>
    </nc>
    <odxf>
      <font>
        <sz val="10"/>
        <color auto="1"/>
      </font>
    </odxf>
    <ndxf>
      <font>
        <sz val="10"/>
        <color auto="1"/>
      </font>
    </ndxf>
  </rcc>
  <rcc rId="22277" sId="3" odxf="1" dxf="1">
    <nc r="Z402">
      <v>1.5</v>
    </nc>
    <odxf>
      <font>
        <sz val="10"/>
        <color auto="1"/>
      </font>
    </odxf>
    <ndxf>
      <font>
        <sz val="10"/>
        <color auto="1"/>
      </font>
    </ndxf>
  </rcc>
  <rcc rId="22278" sId="3" odxf="1" dxf="1">
    <nc r="AA402">
      <v>1.2</v>
    </nc>
    <odxf>
      <font>
        <sz val="10"/>
        <color auto="1"/>
      </font>
    </odxf>
    <ndxf>
      <font>
        <sz val="10"/>
        <color auto="1"/>
      </font>
    </ndxf>
  </rcc>
  <rcc rId="22279" sId="3" odxf="1" dxf="1">
    <nc r="AB402">
      <v>1.5</v>
    </nc>
    <odxf>
      <font>
        <sz val="10"/>
        <color auto="1"/>
      </font>
    </odxf>
    <ndxf>
      <font>
        <sz val="10"/>
        <color auto="1"/>
      </font>
    </ndxf>
  </rcc>
  <rcc rId="22280" sId="3" odxf="1" dxf="1">
    <nc r="AC402">
      <v>9</v>
    </nc>
    <odxf>
      <font>
        <sz val="10"/>
        <color auto="1"/>
      </font>
    </odxf>
    <ndxf>
      <font>
        <sz val="10"/>
        <color auto="1"/>
      </font>
    </ndxf>
  </rcc>
  <rcc rId="22281" sId="3" odxf="1" dxf="1">
    <nc r="AD402">
      <v>8.9</v>
    </nc>
    <odxf>
      <font>
        <sz val="10"/>
        <color auto="1"/>
      </font>
    </odxf>
    <ndxf>
      <font>
        <sz val="10"/>
        <color auto="1"/>
      </font>
    </ndxf>
  </rcc>
  <rcc rId="22282" sId="3" odxf="1" dxf="1">
    <nc r="AE402">
      <v>0.1</v>
    </nc>
    <odxf>
      <font>
        <sz val="10"/>
        <color auto="1"/>
      </font>
    </odxf>
    <ndxf>
      <font>
        <sz val="10"/>
        <color auto="1"/>
      </font>
    </ndxf>
  </rcc>
  <rcc rId="22283" sId="3" odxf="1" dxf="1">
    <nc r="AF402">
      <v>0.1</v>
    </nc>
    <odxf>
      <font>
        <sz val="10"/>
        <color auto="1"/>
      </font>
    </odxf>
    <ndxf>
      <font>
        <sz val="10"/>
        <color auto="1"/>
      </font>
    </ndxf>
  </rcc>
  <rcc rId="22284" sId="3" odxf="1" dxf="1">
    <nc r="AG402">
      <v>0</v>
    </nc>
    <odxf>
      <font>
        <sz val="10"/>
        <color auto="1"/>
      </font>
    </odxf>
    <ndxf>
      <font>
        <sz val="10"/>
        <color auto="1"/>
      </font>
    </ndxf>
  </rcc>
  <rcc rId="22285" sId="3" odxf="1" dxf="1">
    <nc r="AH402">
      <v>0.1</v>
    </nc>
    <odxf>
      <font>
        <sz val="10"/>
        <color auto="1"/>
      </font>
    </odxf>
    <ndxf>
      <font>
        <sz val="10"/>
        <color auto="1"/>
      </font>
    </ndxf>
  </rcc>
  <rcc rId="22286" sId="3" odxf="1" dxf="1">
    <nc r="AI402">
      <v>0.4</v>
    </nc>
    <odxf>
      <font>
        <sz val="10"/>
        <color auto="1"/>
      </font>
    </odxf>
    <ndxf>
      <font>
        <sz val="10"/>
        <color auto="1"/>
      </font>
    </ndxf>
  </rcc>
  <rcc rId="22287" sId="3" odxf="1" dxf="1">
    <nc r="AJ402">
      <v>13.5</v>
    </nc>
    <odxf>
      <font>
        <sz val="10"/>
        <color auto="1"/>
      </font>
    </odxf>
    <ndxf>
      <font>
        <sz val="10"/>
        <color auto="1"/>
      </font>
    </ndxf>
  </rcc>
  <rcc rId="22288" sId="3" odxf="1" dxf="1">
    <nc r="AK402">
      <v>12.3</v>
    </nc>
    <odxf>
      <font>
        <sz val="10"/>
        <color auto="1"/>
      </font>
    </odxf>
    <ndxf>
      <font>
        <sz val="10"/>
        <color auto="1"/>
      </font>
    </ndxf>
  </rcc>
  <rcc rId="22289" sId="3" odxf="1" dxf="1">
    <nc r="AL402">
      <v>9.1999999999999993</v>
    </nc>
    <odxf>
      <font>
        <sz val="10"/>
        <color auto="1"/>
      </font>
    </odxf>
    <ndxf>
      <font>
        <sz val="10"/>
        <color auto="1"/>
      </font>
    </ndxf>
  </rcc>
  <rcc rId="22290" sId="3" odxf="1" dxf="1">
    <nc r="AM402">
      <v>15.4</v>
    </nc>
    <odxf>
      <font>
        <sz val="10"/>
        <color auto="1"/>
      </font>
    </odxf>
    <ndxf>
      <font>
        <sz val="10"/>
        <color auto="1"/>
      </font>
    </ndxf>
  </rcc>
  <rcc rId="22291" sId="3" odxf="1" dxf="1">
    <nc r="AN402">
      <v>16.600000000000001</v>
    </nc>
    <odxf>
      <font>
        <sz val="10"/>
        <color auto="1"/>
      </font>
    </odxf>
    <ndxf>
      <font>
        <sz val="10"/>
        <color auto="1"/>
      </font>
    </ndxf>
  </rcc>
  <rcc rId="22292" sId="3" odxf="1" dxf="1">
    <nc r="AO402">
      <v>20.5</v>
    </nc>
    <odxf>
      <font>
        <sz val="10"/>
        <color auto="1"/>
      </font>
    </odxf>
    <ndxf>
      <font>
        <sz val="10"/>
        <color auto="1"/>
      </font>
    </ndxf>
  </rcc>
  <rcc rId="22293" sId="3" odxf="1" dxf="1">
    <nc r="AP402">
      <v>16.3</v>
    </nc>
    <odxf>
      <font>
        <sz val="10"/>
        <color auto="1"/>
      </font>
    </odxf>
    <ndxf>
      <font>
        <sz val="10"/>
        <color auto="1"/>
      </font>
    </ndxf>
  </rcc>
  <rcc rId="22294" sId="3" odxf="1" dxf="1">
    <nc r="AQ402">
      <v>17.399999999999999</v>
    </nc>
    <odxf>
      <font>
        <sz val="10"/>
        <color auto="1"/>
      </font>
    </odxf>
    <ndxf>
      <font>
        <sz val="10"/>
        <color auto="1"/>
      </font>
    </ndxf>
  </rcc>
  <rcc rId="22295" sId="3" odxf="1" dxf="1">
    <nc r="AR402">
      <v>12.6</v>
    </nc>
    <odxf>
      <font>
        <sz val="10"/>
        <color auto="1"/>
      </font>
    </odxf>
    <ndxf>
      <font>
        <sz val="10"/>
        <color auto="1"/>
      </font>
    </ndxf>
  </rcc>
  <rcc rId="22296" sId="3" odxf="1" dxf="1">
    <nc r="AS402">
      <v>15.3</v>
    </nc>
    <odxf>
      <font>
        <sz val="10"/>
        <color auto="1"/>
      </font>
    </odxf>
    <ndxf>
      <font>
        <sz val="10"/>
        <color auto="1"/>
      </font>
    </ndxf>
  </rcc>
  <rcc rId="22297" sId="3" odxf="1" dxf="1">
    <nc r="AT402">
      <v>15.3</v>
    </nc>
    <odxf>
      <font>
        <sz val="10"/>
        <color auto="1"/>
      </font>
    </odxf>
    <ndxf>
      <font>
        <sz val="10"/>
        <color auto="1"/>
      </font>
    </ndxf>
  </rcc>
  <rcc rId="22298" sId="3" odxf="1" dxf="1">
    <nc r="AU402">
      <v>15.2</v>
    </nc>
    <odxf>
      <font>
        <sz val="10"/>
        <color auto="1"/>
      </font>
    </odxf>
    <ndxf>
      <font>
        <sz val="10"/>
        <color auto="1"/>
      </font>
    </ndxf>
  </rcc>
  <rcc rId="22299" sId="3" odxf="1" dxf="1">
    <nc r="AV402">
      <v>21.1</v>
    </nc>
    <odxf>
      <font>
        <sz val="10"/>
        <color auto="1"/>
      </font>
    </odxf>
    <ndxf>
      <font>
        <sz val="10"/>
        <color auto="1"/>
      </font>
    </ndxf>
  </rcc>
  <rcc rId="22300" sId="3" odxf="1" dxf="1">
    <nc r="AW402">
      <v>15.2</v>
    </nc>
    <odxf>
      <font>
        <sz val="10"/>
        <color auto="1"/>
      </font>
    </odxf>
    <ndxf>
      <font>
        <sz val="10"/>
        <color auto="1"/>
      </font>
    </ndxf>
  </rcc>
  <rcc rId="22301" sId="3" odxf="1" dxf="1">
    <nc r="AX402">
      <v>17.3</v>
    </nc>
    <odxf>
      <font>
        <sz val="10"/>
        <color auto="1"/>
      </font>
    </odxf>
    <ndxf>
      <font>
        <sz val="10"/>
        <color auto="1"/>
      </font>
    </ndxf>
  </rcc>
  <rcc rId="22302" sId="3" odxf="1" dxf="1">
    <nc r="AY402">
      <v>14.2</v>
    </nc>
    <odxf>
      <font>
        <sz val="10"/>
        <color auto="1"/>
      </font>
    </odxf>
    <ndxf>
      <font>
        <sz val="10"/>
        <color auto="1"/>
      </font>
    </ndxf>
  </rcc>
  <rcc rId="22303" sId="3" odxf="1" dxf="1">
    <nc r="AZ402">
      <v>15.1</v>
    </nc>
    <odxf>
      <font>
        <sz val="10"/>
        <color auto="1"/>
      </font>
    </odxf>
    <ndxf>
      <font>
        <sz val="10"/>
        <color auto="1"/>
      </font>
    </ndxf>
  </rcc>
  <rcc rId="22304" sId="3" odxf="1" dxf="1">
    <nc r="BA4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305" sId="3" odxf="1" dxf="1">
    <nc r="BB402">
      <v>8.4</v>
    </nc>
    <odxf>
      <font>
        <sz val="10"/>
        <color auto="1"/>
      </font>
    </odxf>
    <ndxf>
      <font>
        <sz val="10"/>
        <color auto="1"/>
      </font>
    </ndxf>
  </rcc>
  <rcc rId="22306" sId="3" odxf="1" dxf="1">
    <nc r="BC4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307" sId="3" odxf="1" dxf="1">
    <nc r="BD402">
      <v>13.4</v>
    </nc>
    <odxf>
      <font>
        <sz val="10"/>
        <color auto="1"/>
      </font>
    </odxf>
    <ndxf>
      <font>
        <sz val="10"/>
        <color auto="1"/>
      </font>
    </ndxf>
  </rcc>
  <rcc rId="22308" sId="3" odxf="1" dxf="1">
    <nc r="BE402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309" sId="3" odxf="1" dxf="1">
    <nc r="BF402">
      <v>9.9</v>
    </nc>
    <odxf>
      <font>
        <sz val="10"/>
        <color auto="1"/>
      </font>
    </odxf>
    <ndxf>
      <font>
        <sz val="10"/>
        <color auto="1"/>
      </font>
    </ndxf>
  </rcc>
  <rcc rId="22310" sId="3" odxf="1" dxf="1">
    <nc r="BG402">
      <v>28.5</v>
    </nc>
    <odxf>
      <font>
        <sz val="10"/>
        <color auto="1"/>
      </font>
    </odxf>
    <ndxf>
      <font>
        <sz val="10"/>
        <color auto="1"/>
      </font>
    </ndxf>
  </rcc>
  <rcc rId="22311" sId="3" odxf="1" dxf="1">
    <nc r="BH402">
      <v>0</v>
    </nc>
    <odxf>
      <font>
        <sz val="10"/>
        <color auto="1"/>
      </font>
    </odxf>
    <ndxf>
      <font>
        <sz val="10"/>
        <color auto="1"/>
      </font>
    </ndxf>
  </rcc>
  <rfmt sheetId="3" sqref="A402:XFD402" start="0" length="0">
    <dxf>
      <alignment vertical="center" wrapText="1"/>
    </dxf>
  </rfmt>
  <rfmt sheetId="3" sqref="A403" start="0" length="0">
    <dxf>
      <font>
        <sz val="10"/>
        <color auto="1"/>
      </font>
    </dxf>
  </rfmt>
  <rcc rId="22312" sId="3" odxf="1" dxf="1">
    <oc r="B403" t="inlineStr">
      <is>
        <t>Sóc Trăng</t>
      </is>
    </oc>
    <nc r="B403" t="inlineStr">
      <is>
        <t>Bạc Liêu</t>
      </is>
    </nc>
    <odxf>
      <font>
        <sz val="10"/>
        <color auto="1"/>
      </font>
    </odxf>
    <ndxf>
      <font>
        <sz val="10"/>
        <color auto="1"/>
      </font>
    </ndxf>
  </rcc>
  <rfmt sheetId="3" sqref="C403" start="0" length="0">
    <dxf>
      <font>
        <sz val="10"/>
        <color auto="1"/>
      </font>
    </dxf>
  </rfmt>
  <rfmt sheetId="3" sqref="D403" start="0" length="0">
    <dxf>
      <font>
        <sz val="10"/>
        <color auto="1"/>
      </font>
    </dxf>
  </rfmt>
  <rcc rId="22313" sId="3" odxf="1" dxf="1">
    <oc r="E403" t="inlineStr">
      <is>
        <t>NMĐG LẠC HÒA 2</t>
      </is>
    </oc>
    <nc r="E403" t="inlineStr">
      <is>
        <t>NMĐG KOSY BẠC LIÊU</t>
      </is>
    </nc>
    <odxf>
      <font>
        <sz val="10"/>
        <color auto="1"/>
      </font>
    </odxf>
    <ndxf>
      <font>
        <sz val="10"/>
        <color auto="1"/>
      </font>
    </ndxf>
  </rcc>
  <rfmt sheetId="3" sqref="F403" start="0" length="0">
    <dxf>
      <font>
        <sz val="10"/>
        <color auto="1"/>
      </font>
    </dxf>
  </rfmt>
  <rcc rId="22314" sId="3" odxf="1" dxf="1">
    <nc r="G403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315" sId="3" odxf="1" dxf="1">
    <nc r="H403">
      <v>236.4</v>
    </nc>
    <odxf>
      <font>
        <sz val="10"/>
        <color auto="1"/>
      </font>
    </odxf>
    <ndxf>
      <font>
        <sz val="10"/>
        <color auto="1"/>
      </font>
    </ndxf>
  </rcc>
  <rfmt sheetId="3" sqref="I403" start="0" length="0">
    <dxf>
      <font>
        <sz val="10"/>
        <color auto="1"/>
      </font>
    </dxf>
  </rfmt>
  <rcc rId="22316" sId="3" odxf="1" dxf="1">
    <nc r="J403">
      <v>1.4</v>
    </nc>
    <odxf>
      <font>
        <sz val="10"/>
        <color auto="1"/>
      </font>
    </odxf>
    <ndxf>
      <font>
        <sz val="10"/>
        <color auto="1"/>
      </font>
    </ndxf>
  </rcc>
  <rcc rId="22317" sId="3" odxf="1" dxf="1">
    <nc r="K403">
      <v>1.5</v>
    </nc>
    <odxf>
      <font>
        <sz val="10"/>
        <color auto="1"/>
      </font>
    </odxf>
    <ndxf>
      <font>
        <sz val="10"/>
        <color auto="1"/>
      </font>
    </ndxf>
  </rcc>
  <rcc rId="22318" sId="3" odxf="1" dxf="1">
    <nc r="L403">
      <v>1.6</v>
    </nc>
    <odxf>
      <font>
        <sz val="10"/>
        <color auto="1"/>
      </font>
    </odxf>
    <ndxf>
      <font>
        <sz val="10"/>
        <color auto="1"/>
      </font>
    </ndxf>
  </rcc>
  <rcc rId="22319" sId="3" odxf="1" dxf="1">
    <nc r="M403">
      <v>1.7</v>
    </nc>
    <odxf>
      <font>
        <sz val="10"/>
        <color auto="1"/>
      </font>
    </odxf>
    <ndxf>
      <font>
        <sz val="10"/>
        <color auto="1"/>
      </font>
    </ndxf>
  </rcc>
  <rcc rId="22320" sId="3" odxf="1" dxf="1">
    <nc r="N403">
      <v>2</v>
    </nc>
    <odxf>
      <font>
        <sz val="10"/>
        <color auto="1"/>
      </font>
    </odxf>
    <ndxf>
      <font>
        <sz val="10"/>
        <color auto="1"/>
      </font>
    </ndxf>
  </rcc>
  <rcc rId="22321" sId="3" odxf="1" dxf="1">
    <nc r="O403">
      <v>1.9</v>
    </nc>
    <odxf>
      <font>
        <sz val="10"/>
        <color auto="1"/>
      </font>
    </odxf>
    <ndxf>
      <font>
        <sz val="10"/>
        <color auto="1"/>
      </font>
    </ndxf>
  </rcc>
  <rcc rId="22322" sId="3" odxf="1" dxf="1">
    <nc r="P403">
      <v>1.7</v>
    </nc>
    <odxf>
      <font>
        <sz val="10"/>
        <color auto="1"/>
      </font>
    </odxf>
    <ndxf>
      <font>
        <sz val="10"/>
        <color auto="1"/>
      </font>
    </ndxf>
  </rcc>
  <rcc rId="22323" sId="3" odxf="1" dxf="1">
    <nc r="Q403">
      <v>1.8</v>
    </nc>
    <odxf>
      <font>
        <sz val="10"/>
        <color auto="1"/>
      </font>
    </odxf>
    <ndxf>
      <font>
        <sz val="10"/>
        <color auto="1"/>
      </font>
    </ndxf>
  </rcc>
  <rcc rId="22324" sId="3" odxf="1" dxf="1">
    <nc r="R403">
      <v>1.1000000000000001</v>
    </nc>
    <odxf>
      <font>
        <sz val="10"/>
        <color auto="1"/>
      </font>
    </odxf>
    <ndxf>
      <font>
        <sz val="10"/>
        <color auto="1"/>
      </font>
    </ndxf>
  </rcc>
  <rcc rId="22325" sId="3" odxf="1" dxf="1">
    <nc r="S403">
      <v>0.9</v>
    </nc>
    <odxf>
      <font>
        <sz val="10"/>
        <color auto="1"/>
      </font>
    </odxf>
    <ndxf>
      <font>
        <sz val="10"/>
        <color auto="1"/>
      </font>
    </ndxf>
  </rcc>
  <rcc rId="22326" sId="3" odxf="1" dxf="1">
    <nc r="T403">
      <v>0.2</v>
    </nc>
    <odxf>
      <font>
        <sz val="10"/>
        <color auto="1"/>
      </font>
    </odxf>
    <ndxf>
      <font>
        <sz val="10"/>
        <color auto="1"/>
      </font>
    </ndxf>
  </rcc>
  <rcc rId="22327" sId="3" odxf="1" dxf="1">
    <nc r="U403">
      <v>0.6</v>
    </nc>
    <odxf>
      <font>
        <sz val="10"/>
        <color auto="1"/>
      </font>
    </odxf>
    <ndxf>
      <font>
        <sz val="10"/>
        <color auto="1"/>
      </font>
    </ndxf>
  </rcc>
  <rcc rId="22328" sId="3" odxf="1" dxf="1">
    <nc r="V403">
      <v>0.2</v>
    </nc>
    <odxf>
      <font>
        <sz val="10"/>
        <color auto="1"/>
      </font>
    </odxf>
    <ndxf>
      <font>
        <sz val="10"/>
        <color auto="1"/>
      </font>
    </ndxf>
  </rcc>
  <rcc rId="22329" sId="3" odxf="1" dxf="1">
    <nc r="W403">
      <v>-1.2</v>
    </nc>
    <odxf>
      <font>
        <sz val="10"/>
        <color auto="1"/>
      </font>
    </odxf>
    <ndxf>
      <font>
        <sz val="10"/>
        <color auto="1"/>
      </font>
    </ndxf>
  </rcc>
  <rcc rId="22330" sId="3" odxf="1" dxf="1">
    <nc r="X403">
      <v>-3.1</v>
    </nc>
    <odxf>
      <font>
        <sz val="10"/>
        <color auto="1"/>
      </font>
    </odxf>
    <ndxf>
      <font>
        <sz val="10"/>
        <color auto="1"/>
      </font>
    </ndxf>
  </rcc>
  <rcc rId="22331" sId="3" odxf="1" dxf="1">
    <nc r="Y403">
      <v>0.2</v>
    </nc>
    <odxf>
      <font>
        <sz val="10"/>
        <color auto="1"/>
      </font>
    </odxf>
    <ndxf>
      <font>
        <sz val="10"/>
        <color auto="1"/>
      </font>
    </ndxf>
  </rcc>
  <rcc rId="22332" sId="3" odxf="1" dxf="1">
    <nc r="Z403">
      <v>1.2</v>
    </nc>
    <odxf>
      <font>
        <sz val="10"/>
        <color auto="1"/>
      </font>
    </odxf>
    <ndxf>
      <font>
        <sz val="10"/>
        <color auto="1"/>
      </font>
    </ndxf>
  </rcc>
  <rcc rId="22333" sId="3" odxf="1" dxf="1">
    <nc r="AA403">
      <v>0.2</v>
    </nc>
    <odxf>
      <font>
        <sz val="10"/>
        <color auto="1"/>
      </font>
    </odxf>
    <ndxf>
      <font>
        <sz val="10"/>
        <color auto="1"/>
      </font>
    </ndxf>
  </rcc>
  <rcc rId="22334" sId="3" odxf="1" dxf="1">
    <nc r="AB403">
      <v>1.2</v>
    </nc>
    <odxf>
      <font>
        <sz val="10"/>
        <color auto="1"/>
      </font>
    </odxf>
    <ndxf>
      <font>
        <sz val="10"/>
        <color auto="1"/>
      </font>
    </ndxf>
  </rcc>
  <rcc rId="22335" sId="3" odxf="1" dxf="1">
    <nc r="AC403">
      <v>3.6</v>
    </nc>
    <odxf>
      <font>
        <sz val="10"/>
        <color auto="1"/>
      </font>
    </odxf>
    <ndxf>
      <font>
        <sz val="10"/>
        <color auto="1"/>
      </font>
    </ndxf>
  </rcc>
  <rcc rId="22336" sId="3" odxf="1" dxf="1">
    <nc r="AD403">
      <v>2.7</v>
    </nc>
    <odxf>
      <font>
        <sz val="10"/>
        <color auto="1"/>
      </font>
    </odxf>
    <ndxf>
      <font>
        <sz val="10"/>
        <color auto="1"/>
      </font>
    </ndxf>
  </rcc>
  <rcc rId="22337" sId="3" odxf="1" dxf="1">
    <nc r="AE403">
      <v>2.7</v>
    </nc>
    <odxf>
      <font>
        <sz val="10"/>
        <color auto="1"/>
      </font>
    </odxf>
    <ndxf>
      <font>
        <sz val="10"/>
        <color auto="1"/>
      </font>
    </ndxf>
  </rcc>
  <rcc rId="22338" sId="3" odxf="1" dxf="1">
    <nc r="AF403">
      <v>3.5</v>
    </nc>
    <odxf>
      <font>
        <sz val="10"/>
        <color auto="1"/>
      </font>
    </odxf>
    <ndxf>
      <font>
        <sz val="10"/>
        <color auto="1"/>
      </font>
    </ndxf>
  </rcc>
  <rcc rId="22339" sId="3" odxf="1" dxf="1">
    <nc r="AG403">
      <v>2.6</v>
    </nc>
    <odxf>
      <font>
        <sz val="10"/>
        <color auto="1"/>
      </font>
    </odxf>
    <ndxf>
      <font>
        <sz val="10"/>
        <color auto="1"/>
      </font>
    </ndxf>
  </rcc>
  <rcc rId="22340" sId="3" odxf="1" dxf="1">
    <nc r="AH403">
      <v>1.4</v>
    </nc>
    <odxf>
      <font>
        <sz val="10"/>
        <color auto="1"/>
      </font>
    </odxf>
    <ndxf>
      <font>
        <sz val="10"/>
        <color auto="1"/>
      </font>
    </ndxf>
  </rcc>
  <rcc rId="22341" sId="3" odxf="1" dxf="1">
    <nc r="AI403">
      <v>-0.4</v>
    </nc>
    <odxf>
      <font>
        <sz val="10"/>
        <color auto="1"/>
      </font>
    </odxf>
    <ndxf>
      <font>
        <sz val="10"/>
        <color auto="1"/>
      </font>
    </ndxf>
  </rcc>
  <rcc rId="22342" sId="3" odxf="1" dxf="1">
    <nc r="AJ403">
      <v>1.6</v>
    </nc>
    <odxf>
      <font>
        <sz val="10"/>
        <color auto="1"/>
      </font>
    </odxf>
    <ndxf>
      <font>
        <sz val="10"/>
        <color auto="1"/>
      </font>
    </ndxf>
  </rcc>
  <rcc rId="22343" sId="3" odxf="1" dxf="1">
    <nc r="AK403">
      <v>0.6</v>
    </nc>
    <odxf>
      <font>
        <sz val="10"/>
        <color auto="1"/>
      </font>
    </odxf>
    <ndxf>
      <font>
        <sz val="10"/>
        <color auto="1"/>
      </font>
    </ndxf>
  </rcc>
  <rcc rId="22344" sId="3" odxf="1" dxf="1">
    <nc r="AL403">
      <v>0.5</v>
    </nc>
    <odxf>
      <font>
        <sz val="10"/>
        <color auto="1"/>
      </font>
    </odxf>
    <ndxf>
      <font>
        <sz val="10"/>
        <color auto="1"/>
      </font>
    </ndxf>
  </rcc>
  <rcc rId="22345" sId="3" odxf="1" dxf="1">
    <nc r="AM403">
      <v>1.4</v>
    </nc>
    <odxf>
      <font>
        <sz val="10"/>
        <color auto="1"/>
      </font>
    </odxf>
    <ndxf>
      <font>
        <sz val="10"/>
        <color auto="1"/>
      </font>
    </ndxf>
  </rcc>
  <rcc rId="22346" sId="3" odxf="1" dxf="1">
    <nc r="AN403">
      <v>1.2</v>
    </nc>
    <odxf>
      <font>
        <sz val="10"/>
        <color auto="1"/>
      </font>
    </odxf>
    <ndxf>
      <font>
        <sz val="10"/>
        <color auto="1"/>
      </font>
    </ndxf>
  </rcc>
  <rcc rId="22347" sId="3" odxf="1" dxf="1">
    <nc r="AO403">
      <v>1.6</v>
    </nc>
    <odxf>
      <font>
        <sz val="10"/>
        <color auto="1"/>
      </font>
    </odxf>
    <ndxf>
      <font>
        <sz val="10"/>
        <color auto="1"/>
      </font>
    </ndxf>
  </rcc>
  <rcc rId="22348" sId="3" odxf="1" dxf="1">
    <nc r="AP403">
      <v>2.2000000000000002</v>
    </nc>
    <odxf>
      <font>
        <sz val="10"/>
        <color auto="1"/>
      </font>
    </odxf>
    <ndxf>
      <font>
        <sz val="10"/>
        <color auto="1"/>
      </font>
    </ndxf>
  </rcc>
  <rcc rId="22349" sId="3" odxf="1" dxf="1">
    <nc r="AQ403">
      <v>2.7</v>
    </nc>
    <odxf>
      <font>
        <sz val="10"/>
        <color auto="1"/>
      </font>
    </odxf>
    <ndxf>
      <font>
        <sz val="10"/>
        <color auto="1"/>
      </font>
    </ndxf>
  </rcc>
  <rcc rId="22350" sId="3" odxf="1" dxf="1">
    <nc r="AR403">
      <v>0.5</v>
    </nc>
    <odxf>
      <font>
        <sz val="10"/>
        <color auto="1"/>
      </font>
    </odxf>
    <ndxf>
      <font>
        <sz val="10"/>
        <color auto="1"/>
      </font>
    </ndxf>
  </rcc>
  <rcc rId="22351" sId="3" odxf="1" dxf="1">
    <nc r="AS403">
      <v>0.1</v>
    </nc>
    <odxf>
      <font>
        <sz val="10"/>
        <color auto="1"/>
      </font>
    </odxf>
    <ndxf>
      <font>
        <sz val="10"/>
        <color auto="1"/>
      </font>
    </ndxf>
  </rcc>
  <rcc rId="22352" sId="3" odxf="1" dxf="1">
    <nc r="AT403">
      <v>-0.1</v>
    </nc>
    <odxf>
      <font>
        <sz val="10"/>
        <color auto="1"/>
      </font>
    </odxf>
    <ndxf>
      <font>
        <sz val="10"/>
        <color auto="1"/>
      </font>
    </ndxf>
  </rcc>
  <rcc rId="22353" sId="3" odxf="1" dxf="1">
    <nc r="AU403">
      <v>0.5</v>
    </nc>
    <odxf>
      <font>
        <sz val="10"/>
        <color auto="1"/>
      </font>
    </odxf>
    <ndxf>
      <font>
        <sz val="10"/>
        <color auto="1"/>
      </font>
    </ndxf>
  </rcc>
  <rcc rId="22354" sId="3" odxf="1" dxf="1">
    <nc r="AV403">
      <v>1.2</v>
    </nc>
    <odxf>
      <font>
        <sz val="10"/>
        <color auto="1"/>
      </font>
    </odxf>
    <ndxf>
      <font>
        <sz val="10"/>
        <color auto="1"/>
      </font>
    </ndxf>
  </rcc>
  <rcc rId="22355" sId="3" odxf="1" dxf="1">
    <nc r="AW403">
      <v>0.7</v>
    </nc>
    <odxf>
      <font>
        <sz val="10"/>
        <color auto="1"/>
      </font>
    </odxf>
    <ndxf>
      <font>
        <sz val="10"/>
        <color auto="1"/>
      </font>
    </ndxf>
  </rcc>
  <rcc rId="22356" sId="3" odxf="1" dxf="1">
    <nc r="AX403">
      <v>0.2</v>
    </nc>
    <odxf>
      <font>
        <sz val="10"/>
        <color auto="1"/>
      </font>
    </odxf>
    <ndxf>
      <font>
        <sz val="10"/>
        <color auto="1"/>
      </font>
    </ndxf>
  </rcc>
  <rcc rId="22357" sId="3" odxf="1" dxf="1">
    <nc r="AY403">
      <v>0.8</v>
    </nc>
    <odxf>
      <font>
        <sz val="10"/>
        <color auto="1"/>
      </font>
    </odxf>
    <ndxf>
      <font>
        <sz val="10"/>
        <color auto="1"/>
      </font>
    </ndxf>
  </rcc>
  <rcc rId="22358" sId="3" odxf="1" dxf="1">
    <nc r="AZ403">
      <v>1.5</v>
    </nc>
    <odxf>
      <font>
        <sz val="10"/>
        <color auto="1"/>
      </font>
    </odxf>
    <ndxf>
      <font>
        <sz val="10"/>
        <color auto="1"/>
      </font>
    </ndxf>
  </rcc>
  <rcc rId="22359" sId="3" odxf="1" dxf="1">
    <nc r="BA4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360" sId="3" odxf="1" dxf="1">
    <nc r="BB403">
      <v>1.2</v>
    </nc>
    <odxf>
      <font>
        <sz val="10"/>
        <color auto="1"/>
      </font>
    </odxf>
    <ndxf>
      <font>
        <sz val="10"/>
        <color auto="1"/>
      </font>
    </ndxf>
  </rcc>
  <rcc rId="22361" sId="3" odxf="1" dxf="1">
    <nc r="BC4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362" sId="3" odxf="1" dxf="1">
    <nc r="BD403">
      <v>2.7</v>
    </nc>
    <odxf>
      <font>
        <sz val="10"/>
        <color auto="1"/>
      </font>
    </odxf>
    <ndxf>
      <font>
        <sz val="10"/>
        <color auto="1"/>
      </font>
    </ndxf>
  </rcc>
  <rcc rId="22363" sId="3" odxf="1" dxf="1">
    <nc r="BE403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364" sId="3" odxf="1" dxf="1">
    <nc r="BF403">
      <v>9.9</v>
    </nc>
    <odxf>
      <font>
        <sz val="10"/>
        <color auto="1"/>
      </font>
    </odxf>
    <ndxf>
      <font>
        <sz val="10"/>
        <color auto="1"/>
      </font>
    </ndxf>
  </rcc>
  <rcc rId="22365" sId="3" odxf="1" dxf="1">
    <nc r="BG403">
      <v>28.5</v>
    </nc>
    <odxf>
      <font>
        <sz val="10"/>
        <color auto="1"/>
      </font>
    </odxf>
    <ndxf>
      <font>
        <sz val="10"/>
        <color auto="1"/>
      </font>
    </ndxf>
  </rcc>
  <rcc rId="22366" sId="3" odxf="1" dxf="1">
    <nc r="BH403">
      <v>0</v>
    </nc>
    <odxf>
      <font>
        <sz val="10"/>
        <color auto="1"/>
      </font>
    </odxf>
    <ndxf>
      <font>
        <sz val="10"/>
        <color auto="1"/>
      </font>
    </ndxf>
  </rcc>
  <rfmt sheetId="3" sqref="A403:XFD403" start="0" length="0">
    <dxf>
      <alignment vertical="center" wrapText="1"/>
    </dxf>
  </rfmt>
  <rfmt sheetId="3" sqref="A404" start="0" length="0">
    <dxf>
      <font>
        <sz val="10"/>
        <color auto="1"/>
      </font>
    </dxf>
  </rfmt>
  <rcc rId="22367" sId="3" odxf="1" dxf="1">
    <oc r="B404" t="inlineStr">
      <is>
        <t>Ninh Thuận</t>
      </is>
    </oc>
    <nc r="B404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404" start="0" length="0">
    <dxf>
      <font>
        <sz val="10"/>
        <color auto="1"/>
      </font>
    </dxf>
  </rfmt>
  <rfmt sheetId="3" sqref="D404" start="0" length="0">
    <dxf>
      <font>
        <sz val="10"/>
        <color auto="1"/>
      </font>
    </dxf>
  </rfmt>
  <rcc rId="22368" sId="3" odxf="1" dxf="1">
    <oc r="E404" t="inlineStr">
      <is>
        <t>NMĐG SỐ 5 NINH THUẬN</t>
      </is>
    </oc>
    <nc r="E404" t="inlineStr">
      <is>
        <t>NMĐG LẠC HÒA 2</t>
      </is>
    </nc>
    <odxf>
      <font>
        <sz val="10"/>
        <color auto="1"/>
      </font>
    </odxf>
    <ndxf>
      <font>
        <sz val="10"/>
        <color auto="1"/>
      </font>
    </ndxf>
  </rcc>
  <rfmt sheetId="3" sqref="F404" start="0" length="0">
    <dxf>
      <font>
        <sz val="10"/>
        <color auto="1"/>
      </font>
    </dxf>
  </rfmt>
  <rcc rId="22369" sId="3" odxf="1" dxf="1">
    <nc r="G404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370" sId="3" odxf="1" dxf="1">
    <nc r="H404">
      <v>802.6</v>
    </nc>
    <odxf>
      <font>
        <sz val="10"/>
        <color auto="1"/>
      </font>
    </odxf>
    <ndxf>
      <font>
        <sz val="10"/>
        <color auto="1"/>
      </font>
    </ndxf>
  </rcc>
  <rfmt sheetId="3" sqref="I404" start="0" length="0">
    <dxf>
      <font>
        <sz val="10"/>
        <color auto="1"/>
      </font>
    </dxf>
  </rfmt>
  <rcc rId="22371" sId="3" odxf="1" dxf="1">
    <nc r="J404">
      <v>23</v>
    </nc>
    <odxf>
      <font>
        <sz val="10"/>
        <color auto="1"/>
      </font>
    </odxf>
    <ndxf>
      <font>
        <sz val="10"/>
        <color auto="1"/>
      </font>
    </ndxf>
  </rcc>
  <rcc rId="22372" sId="3" odxf="1" dxf="1">
    <nc r="K404">
      <v>24.2</v>
    </nc>
    <odxf>
      <font>
        <sz val="10"/>
        <color auto="1"/>
      </font>
    </odxf>
    <ndxf>
      <font>
        <sz val="10"/>
        <color auto="1"/>
      </font>
    </ndxf>
  </rcc>
  <rcc rId="22373" sId="3" odxf="1" dxf="1">
    <nc r="L404">
      <v>19.399999999999999</v>
    </nc>
    <odxf>
      <font>
        <sz val="10"/>
        <color auto="1"/>
      </font>
    </odxf>
    <ndxf>
      <font>
        <sz val="10"/>
        <color auto="1"/>
      </font>
    </ndxf>
  </rcc>
  <rcc rId="22374" sId="3" odxf="1" dxf="1">
    <nc r="M404">
      <v>24.8</v>
    </nc>
    <odxf>
      <font>
        <sz val="10"/>
        <color auto="1"/>
      </font>
    </odxf>
    <ndxf>
      <font>
        <sz val="10"/>
        <color auto="1"/>
      </font>
    </ndxf>
  </rcc>
  <rcc rId="22375" sId="3" odxf="1" dxf="1">
    <nc r="N404">
      <v>33.700000000000003</v>
    </nc>
    <odxf>
      <font>
        <sz val="10"/>
        <color auto="1"/>
      </font>
    </odxf>
    <ndxf>
      <font>
        <sz val="10"/>
        <color auto="1"/>
      </font>
    </ndxf>
  </rcc>
  <rcc rId="22376" sId="3" odxf="1" dxf="1">
    <nc r="O404">
      <v>36.6</v>
    </nc>
    <odxf>
      <font>
        <sz val="10"/>
        <color auto="1"/>
      </font>
    </odxf>
    <ndxf>
      <font>
        <sz val="10"/>
        <color auto="1"/>
      </font>
    </ndxf>
  </rcc>
  <rcc rId="22377" sId="3" odxf="1" dxf="1">
    <nc r="P404">
      <v>35.4</v>
    </nc>
    <odxf>
      <font>
        <sz val="10"/>
        <color auto="1"/>
      </font>
    </odxf>
    <ndxf>
      <font>
        <sz val="10"/>
        <color auto="1"/>
      </font>
    </ndxf>
  </rcc>
  <rcc rId="22378" sId="3" odxf="1" dxf="1">
    <nc r="Q404">
      <v>43.1</v>
    </nc>
    <odxf>
      <font>
        <sz val="10"/>
        <color auto="1"/>
      </font>
    </odxf>
    <ndxf>
      <font>
        <sz val="10"/>
        <color auto="1"/>
      </font>
    </ndxf>
  </rcc>
  <rcc rId="22379" sId="3" odxf="1" dxf="1">
    <nc r="R404">
      <v>48.7</v>
    </nc>
    <odxf>
      <font>
        <sz val="10"/>
        <color auto="1"/>
      </font>
    </odxf>
    <ndxf>
      <font>
        <sz val="10"/>
        <color auto="1"/>
      </font>
    </ndxf>
  </rcc>
  <rcc rId="22380" sId="3" odxf="1" dxf="1">
    <nc r="S404">
      <v>53.9</v>
    </nc>
    <odxf>
      <font>
        <sz val="10"/>
        <color auto="1"/>
      </font>
    </odxf>
    <ndxf>
      <font>
        <sz val="10"/>
        <color auto="1"/>
      </font>
    </ndxf>
  </rcc>
  <rcc rId="22381" sId="3" odxf="1" dxf="1">
    <nc r="T404">
      <v>38.799999999999997</v>
    </nc>
    <odxf>
      <font>
        <sz val="10"/>
        <color auto="1"/>
      </font>
    </odxf>
    <ndxf>
      <font>
        <sz val="10"/>
        <color auto="1"/>
      </font>
    </ndxf>
  </rcc>
  <rcc rId="22382" sId="3" odxf="1" dxf="1">
    <nc r="U404">
      <v>31</v>
    </nc>
    <odxf>
      <font>
        <sz val="10"/>
        <color auto="1"/>
      </font>
    </odxf>
    <ndxf>
      <font>
        <sz val="10"/>
        <color auto="1"/>
      </font>
    </ndxf>
  </rcc>
  <rcc rId="22383" sId="3" odxf="1" dxf="1">
    <nc r="V404">
      <v>17.8</v>
    </nc>
    <odxf>
      <font>
        <sz val="10"/>
        <color auto="1"/>
      </font>
    </odxf>
    <ndxf>
      <font>
        <sz val="10"/>
        <color auto="1"/>
      </font>
    </ndxf>
  </rcc>
  <rcc rId="22384" sId="3" odxf="1" dxf="1">
    <nc r="W404">
      <v>16</v>
    </nc>
    <odxf>
      <font>
        <sz val="10"/>
        <color auto="1"/>
      </font>
    </odxf>
    <ndxf>
      <font>
        <sz val="10"/>
        <color auto="1"/>
      </font>
    </ndxf>
  </rcc>
  <rcc rId="22385" sId="3" odxf="1" dxf="1">
    <nc r="X404">
      <v>10.9</v>
    </nc>
    <odxf>
      <font>
        <sz val="10"/>
        <color auto="1"/>
      </font>
    </odxf>
    <ndxf>
      <font>
        <sz val="10"/>
        <color auto="1"/>
      </font>
    </ndxf>
  </rcc>
  <rcc rId="22386" sId="3" odxf="1" dxf="1">
    <nc r="Y404">
      <v>7.7</v>
    </nc>
    <odxf>
      <font>
        <sz val="10"/>
        <color auto="1"/>
      </font>
    </odxf>
    <ndxf>
      <font>
        <sz val="10"/>
        <color auto="1"/>
      </font>
    </ndxf>
  </rcc>
  <rcc rId="22387" sId="3" odxf="1" dxf="1">
    <nc r="Z404">
      <v>7.9</v>
    </nc>
    <odxf>
      <font>
        <sz val="10"/>
        <color auto="1"/>
      </font>
    </odxf>
    <ndxf>
      <font>
        <sz val="10"/>
        <color auto="1"/>
      </font>
    </ndxf>
  </rcc>
  <rcc rId="22388" sId="3" odxf="1" dxf="1">
    <nc r="AA404">
      <v>0.7</v>
    </nc>
    <odxf>
      <font>
        <sz val="10"/>
        <color auto="1"/>
      </font>
    </odxf>
    <ndxf>
      <font>
        <sz val="10"/>
        <color auto="1"/>
      </font>
    </ndxf>
  </rcc>
  <rcc rId="22389" sId="3" odxf="1" dxf="1">
    <nc r="AB404">
      <v>0.5</v>
    </nc>
    <odxf>
      <font>
        <sz val="10"/>
        <color auto="1"/>
      </font>
    </odxf>
    <ndxf>
      <font>
        <sz val="10"/>
        <color auto="1"/>
      </font>
    </ndxf>
  </rcc>
  <rcc rId="22390" sId="3" odxf="1" dxf="1">
    <nc r="AC404">
      <v>0.1</v>
    </nc>
    <odxf>
      <font>
        <sz val="10"/>
        <color auto="1"/>
      </font>
    </odxf>
    <ndxf>
      <font>
        <sz val="10"/>
        <color auto="1"/>
      </font>
    </ndxf>
  </rcc>
  <rcc rId="22391" sId="3" odxf="1" dxf="1">
    <nc r="AD404">
      <v>0.2</v>
    </nc>
    <odxf>
      <font>
        <sz val="10"/>
        <color auto="1"/>
      </font>
    </odxf>
    <ndxf>
      <font>
        <sz val="10"/>
        <color auto="1"/>
      </font>
    </ndxf>
  </rcc>
  <rcc rId="22392" sId="3" odxf="1" dxf="1">
    <nc r="AE404">
      <v>0.2</v>
    </nc>
    <odxf>
      <font>
        <sz val="10"/>
        <color auto="1"/>
      </font>
    </odxf>
    <ndxf>
      <font>
        <sz val="10"/>
        <color auto="1"/>
      </font>
    </ndxf>
  </rcc>
  <rcc rId="22393" sId="3" odxf="1" dxf="1">
    <nc r="AF404">
      <v>0.2</v>
    </nc>
    <odxf>
      <font>
        <sz val="10"/>
        <color auto="1"/>
      </font>
    </odxf>
    <ndxf>
      <font>
        <sz val="10"/>
        <color auto="1"/>
      </font>
    </ndxf>
  </rcc>
  <rcc rId="22394" sId="3" odxf="1" dxf="1">
    <nc r="AG404">
      <v>0.2</v>
    </nc>
    <odxf>
      <font>
        <sz val="10"/>
        <color auto="1"/>
      </font>
    </odxf>
    <ndxf>
      <font>
        <sz val="10"/>
        <color auto="1"/>
      </font>
    </ndxf>
  </rcc>
  <rcc rId="22395" sId="3" odxf="1" dxf="1">
    <nc r="AH404">
      <v>0.2</v>
    </nc>
    <odxf>
      <font>
        <sz val="10"/>
        <color auto="1"/>
      </font>
    </odxf>
    <ndxf>
      <font>
        <sz val="10"/>
        <color auto="1"/>
      </font>
    </ndxf>
  </rcc>
  <rcc rId="22396" sId="3" odxf="1" dxf="1">
    <nc r="AI404">
      <v>0.2</v>
    </nc>
    <odxf>
      <font>
        <sz val="10"/>
        <color auto="1"/>
      </font>
    </odxf>
    <ndxf>
      <font>
        <sz val="10"/>
        <color auto="1"/>
      </font>
    </ndxf>
  </rcc>
  <rcc rId="22397" sId="3" odxf="1" dxf="1">
    <nc r="AJ404">
      <v>116.4</v>
    </nc>
    <odxf>
      <font>
        <sz val="10"/>
        <color auto="1"/>
      </font>
    </odxf>
    <ndxf>
      <font>
        <sz val="10"/>
        <color auto="1"/>
      </font>
    </ndxf>
  </rcc>
  <rcc rId="22398" sId="3" odxf="1" dxf="1">
    <nc r="AK404">
      <v>74.3</v>
    </nc>
    <odxf>
      <font>
        <sz val="10"/>
        <color auto="1"/>
      </font>
    </odxf>
    <ndxf>
      <font>
        <sz val="10"/>
        <color auto="1"/>
      </font>
    </ndxf>
  </rcc>
  <rcc rId="22399" sId="3" odxf="1" dxf="1">
    <nc r="AL404">
      <v>58.4</v>
    </nc>
    <odxf>
      <font>
        <sz val="10"/>
        <color auto="1"/>
      </font>
    </odxf>
    <ndxf>
      <font>
        <sz val="10"/>
        <color auto="1"/>
      </font>
    </ndxf>
  </rcc>
  <rcc rId="22400" sId="3" odxf="1" dxf="1">
    <nc r="AM404">
      <v>56.3</v>
    </nc>
    <odxf>
      <font>
        <sz val="10"/>
        <color auto="1"/>
      </font>
    </odxf>
    <ndxf>
      <font>
        <sz val="10"/>
        <color auto="1"/>
      </font>
    </ndxf>
  </rcc>
  <rcc rId="22401" sId="3" odxf="1" dxf="1">
    <nc r="AN404">
      <v>30.7</v>
    </nc>
    <odxf>
      <font>
        <sz val="10"/>
        <color auto="1"/>
      </font>
    </odxf>
    <ndxf>
      <font>
        <sz val="10"/>
        <color auto="1"/>
      </font>
    </ndxf>
  </rcc>
  <rcc rId="22402" sId="3" odxf="1" dxf="1">
    <nc r="AO404">
      <v>29.6</v>
    </nc>
    <odxf>
      <font>
        <sz val="10"/>
        <color auto="1"/>
      </font>
    </odxf>
    <ndxf>
      <font>
        <sz val="10"/>
        <color auto="1"/>
      </font>
    </ndxf>
  </rcc>
  <rcc rId="22403" sId="3" odxf="1" dxf="1">
    <nc r="AP404">
      <v>36.5</v>
    </nc>
    <odxf>
      <font>
        <sz val="10"/>
        <color auto="1"/>
      </font>
    </odxf>
    <ndxf>
      <font>
        <sz val="10"/>
        <color auto="1"/>
      </font>
    </ndxf>
  </rcc>
  <rcc rId="22404" sId="3" odxf="1" dxf="1">
    <nc r="AQ404">
      <v>50.8</v>
    </nc>
    <odxf>
      <font>
        <sz val="10"/>
        <color auto="1"/>
      </font>
    </odxf>
    <ndxf>
      <font>
        <sz val="10"/>
        <color auto="1"/>
      </font>
    </ndxf>
  </rcc>
  <rcc rId="22405" sId="3" odxf="1" dxf="1">
    <nc r="AR404">
      <v>48.1</v>
    </nc>
    <odxf>
      <font>
        <sz val="10"/>
        <color auto="1"/>
      </font>
    </odxf>
    <ndxf>
      <font>
        <sz val="10"/>
        <color auto="1"/>
      </font>
    </ndxf>
  </rcc>
  <rcc rId="22406" sId="3" odxf="1" dxf="1">
    <nc r="AS404">
      <v>43.1</v>
    </nc>
    <odxf>
      <font>
        <sz val="10"/>
        <color auto="1"/>
      </font>
    </odxf>
    <ndxf>
      <font>
        <sz val="10"/>
        <color auto="1"/>
      </font>
    </ndxf>
  </rcc>
  <rcc rId="22407" sId="3" odxf="1" dxf="1">
    <nc r="AT404">
      <v>28</v>
    </nc>
    <odxf>
      <font>
        <sz val="10"/>
        <color auto="1"/>
      </font>
    </odxf>
    <ndxf>
      <font>
        <sz val="10"/>
        <color auto="1"/>
      </font>
    </ndxf>
  </rcc>
  <rcc rId="22408" sId="3" odxf="1" dxf="1">
    <nc r="AU404">
      <v>43.5</v>
    </nc>
    <odxf>
      <font>
        <sz val="10"/>
        <color auto="1"/>
      </font>
    </odxf>
    <ndxf>
      <font>
        <sz val="10"/>
        <color auto="1"/>
      </font>
    </ndxf>
  </rcc>
  <rcc rId="22409" sId="3" odxf="1" dxf="1">
    <nc r="AV404">
      <v>53.8</v>
    </nc>
    <odxf>
      <font>
        <sz val="10"/>
        <color auto="1"/>
      </font>
    </odxf>
    <ndxf>
      <font>
        <sz val="10"/>
        <color auto="1"/>
      </font>
    </ndxf>
  </rcc>
  <rcc rId="22410" sId="3" odxf="1" dxf="1">
    <nc r="AW404">
      <v>70</v>
    </nc>
    <odxf>
      <font>
        <sz val="10"/>
        <color auto="1"/>
      </font>
    </odxf>
    <ndxf>
      <font>
        <sz val="10"/>
        <color auto="1"/>
      </font>
    </ndxf>
  </rcc>
  <rcc rId="22411" sId="3" odxf="1" dxf="1">
    <nc r="AX404">
      <v>73.099999999999994</v>
    </nc>
    <odxf>
      <font>
        <sz val="10"/>
        <color auto="1"/>
      </font>
    </odxf>
    <ndxf>
      <font>
        <sz val="10"/>
        <color auto="1"/>
      </font>
    </ndxf>
  </rcc>
  <rcc rId="22412" sId="3" odxf="1" dxf="1">
    <nc r="AY404">
      <v>61.5</v>
    </nc>
    <odxf>
      <font>
        <sz val="10"/>
        <color auto="1"/>
      </font>
    </odxf>
    <ndxf>
      <font>
        <sz val="10"/>
        <color auto="1"/>
      </font>
    </ndxf>
  </rcc>
  <rcc rId="22413" sId="3" odxf="1" dxf="1">
    <nc r="AZ404">
      <v>41.7</v>
    </nc>
    <odxf>
      <font>
        <sz val="10"/>
        <color auto="1"/>
      </font>
    </odxf>
    <ndxf>
      <font>
        <sz val="10"/>
        <color auto="1"/>
      </font>
    </ndxf>
  </rcc>
  <rcc rId="22414" sId="3" odxf="1" dxf="1">
    <nc r="BA4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415" sId="3" odxf="1" dxf="1">
    <nc r="BB404">
      <v>28.3</v>
    </nc>
    <odxf>
      <font>
        <sz val="10"/>
        <color auto="1"/>
      </font>
    </odxf>
    <ndxf>
      <font>
        <sz val="10"/>
        <color auto="1"/>
      </font>
    </ndxf>
  </rcc>
  <rcc rId="22416" sId="3" odxf="1" dxf="1">
    <nc r="BC4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417" sId="3" odxf="1" dxf="1">
    <nc r="BD404">
      <v>38.700000000000003</v>
    </nc>
    <odxf>
      <font>
        <sz val="10"/>
        <color auto="1"/>
      </font>
    </odxf>
    <ndxf>
      <font>
        <sz val="10"/>
        <color auto="1"/>
      </font>
    </ndxf>
  </rcc>
  <rcc rId="22418" sId="3" odxf="1" dxf="1">
    <nc r="BE404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419" sId="3" odxf="1" dxf="1">
    <nc r="BF404">
      <v>33.5</v>
    </nc>
    <odxf>
      <font>
        <sz val="10"/>
        <color auto="1"/>
      </font>
    </odxf>
    <ndxf>
      <font>
        <sz val="10"/>
        <color auto="1"/>
      </font>
    </ndxf>
  </rcc>
  <rcc rId="22420" sId="3" odxf="1" dxf="1">
    <nc r="BG404">
      <v>122.4</v>
    </nc>
    <odxf>
      <font>
        <sz val="10"/>
        <color auto="1"/>
      </font>
    </odxf>
    <ndxf>
      <font>
        <sz val="10"/>
        <color auto="1"/>
      </font>
    </ndxf>
  </rcc>
  <rcc rId="22421" sId="3" odxf="1" dxf="1">
    <nc r="BH404">
      <v>0.1</v>
    </nc>
    <odxf>
      <font>
        <sz val="10"/>
        <color auto="1"/>
      </font>
    </odxf>
    <ndxf>
      <font>
        <sz val="10"/>
        <color auto="1"/>
      </font>
    </ndxf>
  </rcc>
  <rfmt sheetId="3" sqref="A404:XFD404" start="0" length="0">
    <dxf>
      <alignment vertical="center" wrapText="1"/>
    </dxf>
  </rfmt>
  <rfmt sheetId="3" sqref="A405" start="0" length="0">
    <dxf>
      <font>
        <sz val="10"/>
        <color auto="1"/>
      </font>
    </dxf>
  </rfmt>
  <rcc rId="22422" sId="3" odxf="1" dxf="1">
    <oc r="B405" t="inlineStr">
      <is>
        <t>Ninh Thuận</t>
      </is>
    </oc>
    <nc r="B405" t="inlineStr">
      <is>
        <t>Sóc Trăng</t>
      </is>
    </nc>
    <odxf>
      <font>
        <sz val="10"/>
        <color auto="1"/>
      </font>
    </odxf>
    <ndxf>
      <font>
        <sz val="10"/>
        <color auto="1"/>
      </font>
    </ndxf>
  </rcc>
  <rfmt sheetId="3" sqref="C405" start="0" length="0">
    <dxf>
      <font>
        <sz val="10"/>
        <color auto="1"/>
      </font>
    </dxf>
  </rfmt>
  <rfmt sheetId="3" sqref="D405" start="0" length="0">
    <dxf>
      <font>
        <sz val="10"/>
        <color auto="1"/>
      </font>
    </dxf>
  </rfmt>
  <rcc rId="22423" sId="3" odxf="1" dxf="1">
    <oc r="E405" t="inlineStr">
      <is>
        <t>NMĐG SỐ 5 NINH THUẬN</t>
      </is>
    </oc>
    <nc r="E405" t="inlineStr">
      <is>
        <t>NMĐG LẠC HÒA 2</t>
      </is>
    </nc>
    <odxf>
      <font>
        <sz val="10"/>
        <color auto="1"/>
      </font>
    </odxf>
    <ndxf>
      <font>
        <sz val="10"/>
        <color auto="1"/>
      </font>
    </ndxf>
  </rcc>
  <rfmt sheetId="3" sqref="F405" start="0" length="0">
    <dxf>
      <font>
        <sz val="10"/>
        <color auto="1"/>
      </font>
    </dxf>
  </rfmt>
  <rcc rId="22424" sId="3" odxf="1" dxf="1">
    <nc r="G405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425" sId="3" odxf="1" dxf="1">
    <nc r="H405">
      <v>802.6</v>
    </nc>
    <odxf>
      <font>
        <sz val="10"/>
        <color auto="1"/>
      </font>
    </odxf>
    <ndxf>
      <font>
        <sz val="10"/>
        <color auto="1"/>
      </font>
    </ndxf>
  </rcc>
  <rfmt sheetId="3" sqref="I405" start="0" length="0">
    <dxf>
      <font>
        <sz val="10"/>
        <color auto="1"/>
      </font>
    </dxf>
  </rfmt>
  <rcc rId="22426" sId="3" odxf="1" dxf="1">
    <nc r="J405">
      <v>-0.1</v>
    </nc>
    <odxf>
      <font>
        <sz val="10"/>
        <color auto="1"/>
      </font>
    </odxf>
    <ndxf>
      <font>
        <sz val="10"/>
        <color auto="1"/>
      </font>
    </ndxf>
  </rcc>
  <rcc rId="22427" sId="3" odxf="1" dxf="1">
    <nc r="K405">
      <v>0</v>
    </nc>
    <odxf>
      <font>
        <sz val="10"/>
        <color auto="1"/>
      </font>
    </odxf>
    <ndxf>
      <font>
        <sz val="10"/>
        <color auto="1"/>
      </font>
    </ndxf>
  </rcc>
  <rcc rId="22428" sId="3" odxf="1" dxf="1">
    <nc r="L405">
      <v>-0.1</v>
    </nc>
    <odxf>
      <font>
        <sz val="10"/>
        <color auto="1"/>
      </font>
    </odxf>
    <ndxf>
      <font>
        <sz val="10"/>
        <color auto="1"/>
      </font>
    </ndxf>
  </rcc>
  <rcc rId="22429" sId="3" odxf="1" dxf="1">
    <nc r="M405">
      <v>-0.1</v>
    </nc>
    <odxf>
      <font>
        <sz val="10"/>
        <color auto="1"/>
      </font>
    </odxf>
    <ndxf>
      <font>
        <sz val="10"/>
        <color auto="1"/>
      </font>
    </ndxf>
  </rcc>
  <rcc rId="22430" sId="3" odxf="1" dxf="1">
    <nc r="N405">
      <v>-0.1</v>
    </nc>
    <odxf>
      <font>
        <sz val="10"/>
        <color auto="1"/>
      </font>
    </odxf>
    <ndxf>
      <font>
        <sz val="10"/>
        <color auto="1"/>
      </font>
    </ndxf>
  </rcc>
  <rcc rId="22431" sId="3" odxf="1" dxf="1">
    <nc r="O405">
      <v>0</v>
    </nc>
    <odxf>
      <font>
        <sz val="10"/>
        <color auto="1"/>
      </font>
    </odxf>
    <ndxf>
      <font>
        <sz val="10"/>
        <color auto="1"/>
      </font>
    </ndxf>
  </rcc>
  <rcc rId="22432" sId="3" odxf="1" dxf="1">
    <nc r="P405">
      <v>0.1</v>
    </nc>
    <odxf>
      <font>
        <sz val="10"/>
        <color auto="1"/>
      </font>
    </odxf>
    <ndxf>
      <font>
        <sz val="10"/>
        <color auto="1"/>
      </font>
    </ndxf>
  </rcc>
  <rcc rId="22433" sId="3" odxf="1" dxf="1">
    <nc r="Q405">
      <v>0</v>
    </nc>
    <odxf>
      <font>
        <sz val="10"/>
        <color auto="1"/>
      </font>
    </odxf>
    <ndxf>
      <font>
        <sz val="10"/>
        <color auto="1"/>
      </font>
    </ndxf>
  </rcc>
  <rcc rId="22434" sId="3" odxf="1" dxf="1">
    <nc r="R405">
      <v>0.1</v>
    </nc>
    <odxf>
      <font>
        <sz val="10"/>
        <color auto="1"/>
      </font>
    </odxf>
    <ndxf>
      <font>
        <sz val="10"/>
        <color auto="1"/>
      </font>
    </ndxf>
  </rcc>
  <rcc rId="22435" sId="3" odxf="1" dxf="1">
    <nc r="S405">
      <v>-0.1</v>
    </nc>
    <odxf>
      <font>
        <sz val="10"/>
        <color auto="1"/>
      </font>
    </odxf>
    <ndxf>
      <font>
        <sz val="10"/>
        <color auto="1"/>
      </font>
    </ndxf>
  </rcc>
  <rcc rId="22436" sId="3" odxf="1" dxf="1">
    <nc r="T405">
      <v>-0.1</v>
    </nc>
    <odxf>
      <font>
        <sz val="10"/>
        <color auto="1"/>
      </font>
    </odxf>
    <ndxf>
      <font>
        <sz val="10"/>
        <color auto="1"/>
      </font>
    </ndxf>
  </rcc>
  <rcc rId="22437" sId="3" odxf="1" dxf="1">
    <nc r="U405">
      <v>0</v>
    </nc>
    <odxf>
      <font>
        <sz val="10"/>
        <color auto="1"/>
      </font>
    </odxf>
    <ndxf>
      <font>
        <sz val="10"/>
        <color auto="1"/>
      </font>
    </ndxf>
  </rcc>
  <rcc rId="22438" sId="3" odxf="1" dxf="1">
    <nc r="V405">
      <v>0</v>
    </nc>
    <odxf>
      <font>
        <sz val="10"/>
        <color auto="1"/>
      </font>
    </odxf>
    <ndxf>
      <font>
        <sz val="10"/>
        <color auto="1"/>
      </font>
    </ndxf>
  </rcc>
  <rcc rId="22439" sId="3" odxf="1" dxf="1">
    <nc r="W405">
      <v>0</v>
    </nc>
    <odxf>
      <font>
        <sz val="10"/>
        <color auto="1"/>
      </font>
    </odxf>
    <ndxf>
      <font>
        <sz val="10"/>
        <color auto="1"/>
      </font>
    </ndxf>
  </rcc>
  <rcc rId="22440" sId="3" odxf="1" dxf="1">
    <nc r="X405">
      <v>0.8</v>
    </nc>
    <odxf>
      <font>
        <sz val="10"/>
        <color auto="1"/>
      </font>
    </odxf>
    <ndxf>
      <font>
        <sz val="10"/>
        <color auto="1"/>
      </font>
    </ndxf>
  </rcc>
  <rcc rId="22441" sId="3" odxf="1" dxf="1">
    <nc r="Y405">
      <v>1.5</v>
    </nc>
    <odxf>
      <font>
        <sz val="10"/>
        <color auto="1"/>
      </font>
    </odxf>
    <ndxf>
      <font>
        <sz val="10"/>
        <color auto="1"/>
      </font>
    </ndxf>
  </rcc>
  <rcc rId="22442" sId="3" odxf="1" dxf="1">
    <nc r="Z405">
      <v>1.5</v>
    </nc>
    <odxf>
      <font>
        <sz val="10"/>
        <color auto="1"/>
      </font>
    </odxf>
    <ndxf>
      <font>
        <sz val="10"/>
        <color auto="1"/>
      </font>
    </ndxf>
  </rcc>
  <rcc rId="22443" sId="3" odxf="1" dxf="1">
    <nc r="AA405">
      <v>3.2</v>
    </nc>
    <odxf>
      <font>
        <sz val="10"/>
        <color auto="1"/>
      </font>
    </odxf>
    <ndxf>
      <font>
        <sz val="10"/>
        <color auto="1"/>
      </font>
    </ndxf>
  </rcc>
  <rcc rId="22444" sId="3" odxf="1" dxf="1">
    <nc r="AB405">
      <v>3.1</v>
    </nc>
    <odxf>
      <font>
        <sz val="10"/>
        <color auto="1"/>
      </font>
    </odxf>
    <ndxf>
      <font>
        <sz val="10"/>
        <color auto="1"/>
      </font>
    </ndxf>
  </rcc>
  <rcc rId="22445" sId="3" odxf="1" dxf="1">
    <nc r="AC405">
      <v>3.3</v>
    </nc>
    <odxf>
      <font>
        <sz val="10"/>
        <color auto="1"/>
      </font>
    </odxf>
    <ndxf>
      <font>
        <sz val="10"/>
        <color auto="1"/>
      </font>
    </ndxf>
  </rcc>
  <rcc rId="22446" sId="3" odxf="1" dxf="1">
    <nc r="AD405">
      <v>3.2</v>
    </nc>
    <odxf>
      <font>
        <sz val="10"/>
        <color auto="1"/>
      </font>
    </odxf>
    <ndxf>
      <font>
        <sz val="10"/>
        <color auto="1"/>
      </font>
    </ndxf>
  </rcc>
  <rcc rId="22447" sId="3" odxf="1" dxf="1">
    <nc r="AE405">
      <v>3.3</v>
    </nc>
    <odxf>
      <font>
        <sz val="10"/>
        <color auto="1"/>
      </font>
    </odxf>
    <ndxf>
      <font>
        <sz val="10"/>
        <color auto="1"/>
      </font>
    </ndxf>
  </rcc>
  <rcc rId="22448" sId="3" odxf="1" dxf="1">
    <nc r="AF405">
      <v>3.3</v>
    </nc>
    <odxf>
      <font>
        <sz val="10"/>
        <color auto="1"/>
      </font>
    </odxf>
    <ndxf>
      <font>
        <sz val="10"/>
        <color auto="1"/>
      </font>
    </ndxf>
  </rcc>
  <rcc rId="22449" sId="3" odxf="1" dxf="1">
    <nc r="AG405">
      <v>3.3</v>
    </nc>
    <odxf>
      <font>
        <sz val="10"/>
        <color auto="1"/>
      </font>
    </odxf>
    <ndxf>
      <font>
        <sz val="10"/>
        <color auto="1"/>
      </font>
    </ndxf>
  </rcc>
  <rcc rId="22450" sId="3" odxf="1" dxf="1">
    <nc r="AH405">
      <v>3.3</v>
    </nc>
    <odxf>
      <font>
        <sz val="10"/>
        <color auto="1"/>
      </font>
    </odxf>
    <ndxf>
      <font>
        <sz val="10"/>
        <color auto="1"/>
      </font>
    </ndxf>
  </rcc>
  <rcc rId="22451" sId="3" odxf="1" dxf="1">
    <nc r="AI405">
      <v>3.2</v>
    </nc>
    <odxf>
      <font>
        <sz val="10"/>
        <color auto="1"/>
      </font>
    </odxf>
    <ndxf>
      <font>
        <sz val="10"/>
        <color auto="1"/>
      </font>
    </ndxf>
  </rcc>
  <rcc rId="22452" sId="3" odxf="1" dxf="1">
    <nc r="AJ405">
      <v>0.3</v>
    </nc>
    <odxf>
      <font>
        <sz val="10"/>
        <color auto="1"/>
      </font>
    </odxf>
    <ndxf>
      <font>
        <sz val="10"/>
        <color auto="1"/>
      </font>
    </ndxf>
  </rcc>
  <rcc rId="22453" sId="3" odxf="1" dxf="1">
    <nc r="AK405">
      <v>0.1</v>
    </nc>
    <odxf>
      <font>
        <sz val="10"/>
        <color auto="1"/>
      </font>
    </odxf>
    <ndxf>
      <font>
        <sz val="10"/>
        <color auto="1"/>
      </font>
    </ndxf>
  </rcc>
  <rcc rId="22454" sId="3" odxf="1" dxf="1">
    <nc r="AL405">
      <v>-0.1</v>
    </nc>
    <odxf>
      <font>
        <sz val="10"/>
        <color auto="1"/>
      </font>
    </odxf>
    <ndxf>
      <font>
        <sz val="10"/>
        <color auto="1"/>
      </font>
    </ndxf>
  </rcc>
  <rcc rId="22455" sId="3" odxf="1" dxf="1">
    <nc r="AM405">
      <v>-0.1</v>
    </nc>
    <odxf>
      <font>
        <sz val="10"/>
        <color auto="1"/>
      </font>
    </odxf>
    <ndxf>
      <font>
        <sz val="10"/>
        <color auto="1"/>
      </font>
    </ndxf>
  </rcc>
  <rcc rId="22456" sId="3" odxf="1" dxf="1">
    <nc r="AN405">
      <v>0</v>
    </nc>
    <odxf>
      <font>
        <sz val="10"/>
        <color auto="1"/>
      </font>
    </odxf>
    <ndxf>
      <font>
        <sz val="10"/>
        <color auto="1"/>
      </font>
    </ndxf>
  </rcc>
  <rcc rId="22457" sId="3" odxf="1" dxf="1">
    <nc r="AO405">
      <v>0</v>
    </nc>
    <odxf>
      <font>
        <sz val="10"/>
        <color auto="1"/>
      </font>
    </odxf>
    <ndxf>
      <font>
        <sz val="10"/>
        <color auto="1"/>
      </font>
    </ndxf>
  </rcc>
  <rcc rId="22458" sId="3" odxf="1" dxf="1">
    <nc r="AP405">
      <v>0</v>
    </nc>
    <odxf>
      <font>
        <sz val="10"/>
        <color auto="1"/>
      </font>
    </odxf>
    <ndxf>
      <font>
        <sz val="10"/>
        <color auto="1"/>
      </font>
    </ndxf>
  </rcc>
  <rcc rId="22459" sId="3" odxf="1" dxf="1">
    <nc r="AQ405">
      <v>0</v>
    </nc>
    <odxf>
      <font>
        <sz val="10"/>
        <color auto="1"/>
      </font>
    </odxf>
    <ndxf>
      <font>
        <sz val="10"/>
        <color auto="1"/>
      </font>
    </ndxf>
  </rcc>
  <rcc rId="22460" sId="3" odxf="1" dxf="1">
    <nc r="AR405">
      <v>0.1</v>
    </nc>
    <odxf>
      <font>
        <sz val="10"/>
        <color auto="1"/>
      </font>
    </odxf>
    <ndxf>
      <font>
        <sz val="10"/>
        <color auto="1"/>
      </font>
    </ndxf>
  </rcc>
  <rcc rId="22461" sId="3" odxf="1" dxf="1">
    <nc r="AS405">
      <v>0</v>
    </nc>
    <odxf>
      <font>
        <sz val="10"/>
        <color auto="1"/>
      </font>
    </odxf>
    <ndxf>
      <font>
        <sz val="10"/>
        <color auto="1"/>
      </font>
    </ndxf>
  </rcc>
  <rcc rId="22462" sId="3" odxf="1" dxf="1">
    <nc r="AT405">
      <v>0</v>
    </nc>
    <odxf>
      <font>
        <sz val="10"/>
        <color auto="1"/>
      </font>
    </odxf>
    <ndxf>
      <font>
        <sz val="10"/>
        <color auto="1"/>
      </font>
    </ndxf>
  </rcc>
  <rcc rId="22463" sId="3" odxf="1" dxf="1">
    <nc r="AU405">
      <v>0.1</v>
    </nc>
    <odxf>
      <font>
        <sz val="10"/>
        <color auto="1"/>
      </font>
    </odxf>
    <ndxf>
      <font>
        <sz val="10"/>
        <color auto="1"/>
      </font>
    </ndxf>
  </rcc>
  <rcc rId="22464" sId="3" odxf="1" dxf="1">
    <nc r="AV405">
      <v>0</v>
    </nc>
    <odxf>
      <font>
        <sz val="10"/>
        <color auto="1"/>
      </font>
    </odxf>
    <ndxf>
      <font>
        <sz val="10"/>
        <color auto="1"/>
      </font>
    </ndxf>
  </rcc>
  <rcc rId="22465" sId="3" odxf="1" dxf="1">
    <nc r="AW405">
      <v>0</v>
    </nc>
    <odxf>
      <font>
        <sz val="10"/>
        <color auto="1"/>
      </font>
    </odxf>
    <ndxf>
      <font>
        <sz val="10"/>
        <color auto="1"/>
      </font>
    </ndxf>
  </rcc>
  <rcc rId="22466" sId="3" odxf="1" dxf="1">
    <nc r="AX405">
      <v>0.4</v>
    </nc>
    <odxf>
      <font>
        <sz val="10"/>
        <color auto="1"/>
      </font>
    </odxf>
    <ndxf>
      <font>
        <sz val="10"/>
        <color auto="1"/>
      </font>
    </ndxf>
  </rcc>
  <rcc rId="22467" sId="3" odxf="1" dxf="1">
    <nc r="AY405">
      <v>0.2</v>
    </nc>
    <odxf>
      <font>
        <sz val="10"/>
        <color auto="1"/>
      </font>
    </odxf>
    <ndxf>
      <font>
        <sz val="10"/>
        <color auto="1"/>
      </font>
    </ndxf>
  </rcc>
  <rcc rId="22468" sId="3" odxf="1" dxf="1">
    <nc r="AZ405">
      <v>-0.1</v>
    </nc>
    <odxf>
      <font>
        <sz val="10"/>
        <color auto="1"/>
      </font>
    </odxf>
    <ndxf>
      <font>
        <sz val="10"/>
        <color auto="1"/>
      </font>
    </ndxf>
  </rcc>
  <rcc rId="22469" sId="3" odxf="1" dxf="1">
    <nc r="BA4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470" sId="3" odxf="1" dxf="1">
    <nc r="BB405">
      <v>0</v>
    </nc>
    <odxf>
      <font>
        <sz val="10"/>
        <color auto="1"/>
      </font>
    </odxf>
    <ndxf>
      <font>
        <sz val="10"/>
        <color auto="1"/>
      </font>
    </ndxf>
  </rcc>
  <rcc rId="22471" sId="3" odxf="1" dxf="1">
    <nc r="BC4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472" sId="3" odxf="1" dxf="1">
    <nc r="BD405">
      <v>-0.3</v>
    </nc>
    <odxf>
      <font>
        <sz val="10"/>
        <color auto="1"/>
      </font>
    </odxf>
    <ndxf>
      <font>
        <sz val="10"/>
        <color auto="1"/>
      </font>
    </ndxf>
  </rcc>
  <rcc rId="22473" sId="3" odxf="1" dxf="1">
    <nc r="BE405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474" sId="3" odxf="1" dxf="1">
    <nc r="BF405">
      <v>33.5</v>
    </nc>
    <odxf>
      <font>
        <sz val="10"/>
        <color auto="1"/>
      </font>
    </odxf>
    <ndxf>
      <font>
        <sz val="10"/>
        <color auto="1"/>
      </font>
    </ndxf>
  </rcc>
  <rcc rId="22475" sId="3" odxf="1" dxf="1">
    <nc r="BG405">
      <v>122.4</v>
    </nc>
    <odxf>
      <font>
        <sz val="10"/>
        <color auto="1"/>
      </font>
    </odxf>
    <ndxf>
      <font>
        <sz val="10"/>
        <color auto="1"/>
      </font>
    </ndxf>
  </rcc>
  <rcc rId="22476" sId="3" odxf="1" dxf="1">
    <nc r="BH405">
      <v>0.1</v>
    </nc>
    <odxf>
      <font>
        <sz val="10"/>
        <color auto="1"/>
      </font>
    </odxf>
    <ndxf>
      <font>
        <sz val="10"/>
        <color auto="1"/>
      </font>
    </ndxf>
  </rcc>
  <rfmt sheetId="3" sqref="A405:XFD405" start="0" length="0">
    <dxf>
      <alignment vertical="center" wrapText="1"/>
    </dxf>
  </rfmt>
  <rfmt sheetId="3" sqref="A406" start="0" length="0">
    <dxf>
      <font>
        <sz val="10"/>
        <color auto="1"/>
      </font>
    </dxf>
  </rfmt>
  <rcc rId="22477" sId="3" odxf="1" dxf="1">
    <oc r="B406" t="inlineStr">
      <is>
        <t>Bình Thuận</t>
      </is>
    </oc>
    <nc r="B406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406" start="0" length="0">
    <dxf>
      <font>
        <sz val="10"/>
        <color auto="1"/>
      </font>
    </dxf>
  </rfmt>
  <rfmt sheetId="3" sqref="D406" start="0" length="0">
    <dxf>
      <font>
        <sz val="10"/>
        <color auto="1"/>
      </font>
    </dxf>
  </rfmt>
  <rcc rId="22478" sId="3" odxf="1" dxf="1">
    <oc r="E406" t="inlineStr">
      <is>
        <t>NMĐG THÁI HÒA</t>
      </is>
    </oc>
    <nc r="E406" t="inlineStr">
      <is>
        <t>NMĐG SỐ 5 NINH THUẬN</t>
      </is>
    </nc>
    <odxf>
      <font>
        <sz val="10"/>
        <color auto="1"/>
      </font>
    </odxf>
    <ndxf>
      <font>
        <sz val="10"/>
        <color auto="1"/>
      </font>
    </ndxf>
  </rcc>
  <rfmt sheetId="3" sqref="F406" start="0" length="0">
    <dxf>
      <font>
        <sz val="10"/>
        <color auto="1"/>
      </font>
    </dxf>
  </rfmt>
  <rcc rId="22479" sId="3" odxf="1" dxf="1">
    <nc r="G406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480" sId="3" odxf="1" dxf="1">
    <nc r="H406">
      <v>124.8</v>
    </nc>
    <odxf>
      <font>
        <sz val="10"/>
        <color auto="1"/>
      </font>
    </odxf>
    <ndxf>
      <font>
        <sz val="10"/>
        <color auto="1"/>
      </font>
    </ndxf>
  </rcc>
  <rfmt sheetId="3" sqref="I406" start="0" length="0">
    <dxf>
      <font>
        <sz val="10"/>
        <color auto="1"/>
      </font>
    </dxf>
  </rfmt>
  <rcc rId="22481" sId="3" odxf="1" dxf="1">
    <nc r="J406">
      <v>0.2</v>
    </nc>
    <odxf>
      <font>
        <sz val="10"/>
        <color auto="1"/>
      </font>
    </odxf>
    <ndxf>
      <font>
        <sz val="10"/>
        <color auto="1"/>
      </font>
    </ndxf>
  </rcc>
  <rcc rId="22482" sId="3" odxf="1" dxf="1">
    <nc r="K406">
      <v>0.2</v>
    </nc>
    <odxf>
      <font>
        <sz val="10"/>
        <color auto="1"/>
      </font>
    </odxf>
    <ndxf>
      <font>
        <sz val="10"/>
        <color auto="1"/>
      </font>
    </ndxf>
  </rcc>
  <rcc rId="22483" sId="3" odxf="1" dxf="1">
    <nc r="L406">
      <v>0.2</v>
    </nc>
    <odxf>
      <font>
        <sz val="10"/>
        <color auto="1"/>
      </font>
    </odxf>
    <ndxf>
      <font>
        <sz val="10"/>
        <color auto="1"/>
      </font>
    </ndxf>
  </rcc>
  <rcc rId="22484" sId="3" odxf="1" dxf="1">
    <nc r="M406">
      <v>0.1</v>
    </nc>
    <odxf>
      <font>
        <sz val="10"/>
        <color auto="1"/>
      </font>
    </odxf>
    <ndxf>
      <font>
        <sz val="10"/>
        <color auto="1"/>
      </font>
    </ndxf>
  </rcc>
  <rcc rId="22485" sId="3" odxf="1" dxf="1">
    <nc r="N406">
      <v>0.2</v>
    </nc>
    <odxf>
      <font>
        <sz val="10"/>
        <color auto="1"/>
      </font>
    </odxf>
    <ndxf>
      <font>
        <sz val="10"/>
        <color auto="1"/>
      </font>
    </ndxf>
  </rcc>
  <rcc rId="22486" sId="3" odxf="1" dxf="1">
    <nc r="O406">
      <v>0.2</v>
    </nc>
    <odxf>
      <font>
        <sz val="10"/>
        <color auto="1"/>
      </font>
    </odxf>
    <ndxf>
      <font>
        <sz val="10"/>
        <color auto="1"/>
      </font>
    </ndxf>
  </rcc>
  <rcc rId="22487" sId="3" odxf="1" dxf="1">
    <nc r="P406">
      <v>0.2</v>
    </nc>
    <odxf>
      <font>
        <sz val="10"/>
        <color auto="1"/>
      </font>
    </odxf>
    <ndxf>
      <font>
        <sz val="10"/>
        <color auto="1"/>
      </font>
    </ndxf>
  </rcc>
  <rcc rId="22488" sId="3" odxf="1" dxf="1">
    <nc r="Q406">
      <v>0.2</v>
    </nc>
    <odxf>
      <font>
        <sz val="10"/>
        <color auto="1"/>
      </font>
    </odxf>
    <ndxf>
      <font>
        <sz val="10"/>
        <color auto="1"/>
      </font>
    </ndxf>
  </rcc>
  <rcc rId="22489" sId="3" odxf="1" dxf="1">
    <nc r="R406">
      <v>0.1</v>
    </nc>
    <odxf>
      <font>
        <sz val="10"/>
        <color auto="1"/>
      </font>
    </odxf>
    <ndxf>
      <font>
        <sz val="10"/>
        <color auto="1"/>
      </font>
    </ndxf>
  </rcc>
  <rcc rId="22490" sId="3" odxf="1" dxf="1">
    <nc r="S406">
      <v>0.2</v>
    </nc>
    <odxf>
      <font>
        <sz val="10"/>
        <color auto="1"/>
      </font>
    </odxf>
    <ndxf>
      <font>
        <sz val="10"/>
        <color auto="1"/>
      </font>
    </ndxf>
  </rcc>
  <rcc rId="22491" sId="3" odxf="1" dxf="1">
    <nc r="T406">
      <v>0.2</v>
    </nc>
    <odxf>
      <font>
        <sz val="10"/>
        <color auto="1"/>
      </font>
    </odxf>
    <ndxf>
      <font>
        <sz val="10"/>
        <color auto="1"/>
      </font>
    </ndxf>
  </rcc>
  <rcc rId="22492" sId="3" odxf="1" dxf="1">
    <nc r="U406">
      <v>0.2</v>
    </nc>
    <odxf>
      <font>
        <sz val="10"/>
        <color auto="1"/>
      </font>
    </odxf>
    <ndxf>
      <font>
        <sz val="10"/>
        <color auto="1"/>
      </font>
    </ndxf>
  </rcc>
  <rcc rId="22493" sId="3" odxf="1" dxf="1">
    <nc r="V406">
      <v>0.2</v>
    </nc>
    <odxf>
      <font>
        <sz val="10"/>
        <color auto="1"/>
      </font>
    </odxf>
    <ndxf>
      <font>
        <sz val="10"/>
        <color auto="1"/>
      </font>
    </ndxf>
  </rcc>
  <rcc rId="22494" sId="3" odxf="1" dxf="1">
    <nc r="W406">
      <v>0.2</v>
    </nc>
    <odxf>
      <font>
        <sz val="10"/>
        <color auto="1"/>
      </font>
    </odxf>
    <ndxf>
      <font>
        <sz val="10"/>
        <color auto="1"/>
      </font>
    </ndxf>
  </rcc>
  <rcc rId="22495" sId="3" odxf="1" dxf="1">
    <nc r="X406">
      <v>0.2</v>
    </nc>
    <odxf>
      <font>
        <sz val="10"/>
        <color auto="1"/>
      </font>
    </odxf>
    <ndxf>
      <font>
        <sz val="10"/>
        <color auto="1"/>
      </font>
    </ndxf>
  </rcc>
  <rcc rId="22496" sId="3" odxf="1" dxf="1">
    <nc r="Y406">
      <v>0.2</v>
    </nc>
    <odxf>
      <font>
        <sz val="10"/>
        <color auto="1"/>
      </font>
    </odxf>
    <ndxf>
      <font>
        <sz val="10"/>
        <color auto="1"/>
      </font>
    </ndxf>
  </rcc>
  <rcc rId="22497" sId="3" odxf="1" dxf="1">
    <nc r="Z406">
      <v>0.2</v>
    </nc>
    <odxf>
      <font>
        <sz val="10"/>
        <color auto="1"/>
      </font>
    </odxf>
    <ndxf>
      <font>
        <sz val="10"/>
        <color auto="1"/>
      </font>
    </ndxf>
  </rcc>
  <rcc rId="22498" sId="3" odxf="1" dxf="1">
    <nc r="AA406">
      <v>0.2</v>
    </nc>
    <odxf>
      <font>
        <sz val="10"/>
        <color auto="1"/>
      </font>
    </odxf>
    <ndxf>
      <font>
        <sz val="10"/>
        <color auto="1"/>
      </font>
    </ndxf>
  </rcc>
  <rcc rId="22499" sId="3" odxf="1" dxf="1">
    <nc r="AB406">
      <v>0.2</v>
    </nc>
    <odxf>
      <font>
        <sz val="10"/>
        <color auto="1"/>
      </font>
    </odxf>
    <ndxf>
      <font>
        <sz val="10"/>
        <color auto="1"/>
      </font>
    </ndxf>
  </rcc>
  <rcc rId="22500" sId="3" odxf="1" dxf="1">
    <nc r="AC406">
      <v>0.2</v>
    </nc>
    <odxf>
      <font>
        <sz val="10"/>
        <color auto="1"/>
      </font>
    </odxf>
    <ndxf>
      <font>
        <sz val="10"/>
        <color auto="1"/>
      </font>
    </ndxf>
  </rcc>
  <rcc rId="22501" sId="3" odxf="1" dxf="1">
    <nc r="AD406">
      <v>0.4</v>
    </nc>
    <odxf>
      <font>
        <sz val="10"/>
        <color auto="1"/>
      </font>
    </odxf>
    <ndxf>
      <font>
        <sz val="10"/>
        <color auto="1"/>
      </font>
    </ndxf>
  </rcc>
  <rcc rId="22502" sId="3" odxf="1" dxf="1">
    <nc r="AE406">
      <v>0.4</v>
    </nc>
    <odxf>
      <font>
        <sz val="10"/>
        <color auto="1"/>
      </font>
    </odxf>
    <ndxf>
      <font>
        <sz val="10"/>
        <color auto="1"/>
      </font>
    </ndxf>
  </rcc>
  <rcc rId="22503" sId="3" odxf="1" dxf="1">
    <nc r="AF406">
      <v>0.4</v>
    </nc>
    <odxf>
      <font>
        <sz val="10"/>
        <color auto="1"/>
      </font>
    </odxf>
    <ndxf>
      <font>
        <sz val="10"/>
        <color auto="1"/>
      </font>
    </ndxf>
  </rcc>
  <rcc rId="22504" sId="3" odxf="1" dxf="1">
    <nc r="AG406">
      <v>0.3</v>
    </nc>
    <odxf>
      <font>
        <sz val="10"/>
        <color auto="1"/>
      </font>
    </odxf>
    <ndxf>
      <font>
        <sz val="10"/>
        <color auto="1"/>
      </font>
    </ndxf>
  </rcc>
  <rcc rId="22505" sId="3" odxf="1" dxf="1">
    <nc r="AH406">
      <v>2.2999999999999998</v>
    </nc>
    <odxf>
      <font>
        <sz val="10"/>
        <color auto="1"/>
      </font>
    </odxf>
    <ndxf>
      <font>
        <sz val="10"/>
        <color auto="1"/>
      </font>
    </ndxf>
  </rcc>
  <rcc rId="22506" sId="3" odxf="1" dxf="1">
    <nc r="AI406">
      <v>2.8</v>
    </nc>
    <odxf>
      <font>
        <sz val="10"/>
        <color auto="1"/>
      </font>
    </odxf>
    <ndxf>
      <font>
        <sz val="10"/>
        <color auto="1"/>
      </font>
    </ndxf>
  </rcc>
  <rcc rId="22507" sId="3" odxf="1" dxf="1">
    <nc r="AJ406">
      <v>1.4</v>
    </nc>
    <odxf>
      <font>
        <sz val="10"/>
        <color auto="1"/>
      </font>
    </odxf>
    <ndxf>
      <font>
        <sz val="10"/>
        <color auto="1"/>
      </font>
    </ndxf>
  </rcc>
  <rcc rId="22508" sId="3" odxf="1" dxf="1">
    <nc r="AK406">
      <v>0.4</v>
    </nc>
    <odxf>
      <font>
        <sz val="10"/>
        <color auto="1"/>
      </font>
    </odxf>
    <ndxf>
      <font>
        <sz val="10"/>
        <color auto="1"/>
      </font>
    </ndxf>
  </rcc>
  <rcc rId="22509" sId="3" odxf="1" dxf="1">
    <nc r="AL406">
      <v>1.4</v>
    </nc>
    <odxf>
      <font>
        <sz val="10"/>
        <color auto="1"/>
      </font>
    </odxf>
    <ndxf>
      <font>
        <sz val="10"/>
        <color auto="1"/>
      </font>
    </ndxf>
  </rcc>
  <rcc rId="22510" sId="3" odxf="1" dxf="1">
    <nc r="AM406">
      <v>4.7</v>
    </nc>
    <odxf>
      <font>
        <sz val="10"/>
        <color auto="1"/>
      </font>
    </odxf>
    <ndxf>
      <font>
        <sz val="10"/>
        <color auto="1"/>
      </font>
    </ndxf>
  </rcc>
  <rcc rId="22511" sId="3" odxf="1" dxf="1">
    <nc r="AN406">
      <v>3.7</v>
    </nc>
    <odxf>
      <font>
        <sz val="10"/>
        <color auto="1"/>
      </font>
    </odxf>
    <ndxf>
      <font>
        <sz val="10"/>
        <color auto="1"/>
      </font>
    </ndxf>
  </rcc>
  <rcc rId="22512" sId="3" odxf="1" dxf="1">
    <nc r="AO406">
      <v>2.7</v>
    </nc>
    <odxf>
      <font>
        <sz val="10"/>
        <color auto="1"/>
      </font>
    </odxf>
    <ndxf>
      <font>
        <sz val="10"/>
        <color auto="1"/>
      </font>
    </ndxf>
  </rcc>
  <rcc rId="22513" sId="3" odxf="1" dxf="1">
    <nc r="AP406">
      <v>2.2000000000000002</v>
    </nc>
    <odxf>
      <font>
        <sz val="10"/>
        <color auto="1"/>
      </font>
    </odxf>
    <ndxf>
      <font>
        <sz val="10"/>
        <color auto="1"/>
      </font>
    </ndxf>
  </rcc>
  <rcc rId="22514" sId="3" odxf="1" dxf="1">
    <nc r="AQ406">
      <v>2.9</v>
    </nc>
    <odxf>
      <font>
        <sz val="10"/>
        <color auto="1"/>
      </font>
    </odxf>
    <ndxf>
      <font>
        <sz val="10"/>
        <color auto="1"/>
      </font>
    </ndxf>
  </rcc>
  <rcc rId="22515" sId="3" odxf="1" dxf="1">
    <nc r="AR406">
      <v>3.3</v>
    </nc>
    <odxf>
      <font>
        <sz val="10"/>
        <color auto="1"/>
      </font>
    </odxf>
    <ndxf>
      <font>
        <sz val="10"/>
        <color auto="1"/>
      </font>
    </ndxf>
  </rcc>
  <rcc rId="22516" sId="3" odxf="1" dxf="1">
    <nc r="AS406">
      <v>16.5</v>
    </nc>
    <odxf>
      <font>
        <sz val="10"/>
        <color auto="1"/>
      </font>
    </odxf>
    <ndxf>
      <font>
        <sz val="10"/>
        <color auto="1"/>
      </font>
    </ndxf>
  </rcc>
  <rcc rId="22517" sId="3" odxf="1" dxf="1">
    <nc r="AT406">
      <v>20.100000000000001</v>
    </nc>
    <odxf>
      <font>
        <sz val="10"/>
        <color auto="1"/>
      </font>
    </odxf>
    <ndxf>
      <font>
        <sz val="10"/>
        <color auto="1"/>
      </font>
    </ndxf>
  </rcc>
  <rcc rId="22518" sId="3" odxf="1" dxf="1">
    <nc r="AU406">
      <v>12.1</v>
    </nc>
    <odxf>
      <font>
        <sz val="10"/>
        <color auto="1"/>
      </font>
    </odxf>
    <ndxf>
      <font>
        <sz val="10"/>
        <color auto="1"/>
      </font>
    </ndxf>
  </rcc>
  <rcc rId="22519" sId="3" odxf="1" dxf="1">
    <nc r="AV406">
      <v>19.2</v>
    </nc>
    <odxf>
      <font>
        <sz val="10"/>
        <color auto="1"/>
      </font>
    </odxf>
    <ndxf>
      <font>
        <sz val="10"/>
        <color auto="1"/>
      </font>
    </ndxf>
  </rcc>
  <rcc rId="22520" sId="3" odxf="1" dxf="1">
    <nc r="AW406">
      <v>20</v>
    </nc>
    <odxf>
      <font>
        <sz val="10"/>
        <color auto="1"/>
      </font>
    </odxf>
    <ndxf>
      <font>
        <sz val="10"/>
        <color auto="1"/>
      </font>
    </ndxf>
  </rcc>
  <rcc rId="22521" sId="3" odxf="1" dxf="1">
    <nc r="AX406">
      <v>13.8</v>
    </nc>
    <odxf>
      <font>
        <sz val="10"/>
        <color auto="1"/>
      </font>
    </odxf>
    <ndxf>
      <font>
        <sz val="10"/>
        <color auto="1"/>
      </font>
    </ndxf>
  </rcc>
  <rcc rId="22522" sId="3" odxf="1" dxf="1">
    <nc r="AY406">
      <v>16</v>
    </nc>
    <odxf>
      <font>
        <sz val="10"/>
        <color auto="1"/>
      </font>
    </odxf>
    <ndxf>
      <font>
        <sz val="10"/>
        <color auto="1"/>
      </font>
    </ndxf>
  </rcc>
  <rcc rId="22523" sId="3" odxf="1" dxf="1">
    <nc r="AZ406">
      <v>6.5</v>
    </nc>
    <odxf>
      <font>
        <sz val="10"/>
        <color auto="1"/>
      </font>
    </odxf>
    <ndxf>
      <font>
        <sz val="10"/>
        <color auto="1"/>
      </font>
    </ndxf>
  </rcc>
  <rcc rId="22524" sId="3" odxf="1" dxf="1">
    <nc r="BA4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525" sId="3" odxf="1" dxf="1">
    <nc r="BB406">
      <v>9.4</v>
    </nc>
    <odxf>
      <font>
        <sz val="10"/>
        <color auto="1"/>
      </font>
    </odxf>
    <ndxf>
      <font>
        <sz val="10"/>
        <color auto="1"/>
      </font>
    </ndxf>
  </rcc>
  <rcc rId="22526" sId="3" odxf="1" dxf="1">
    <nc r="BC4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527" sId="3" odxf="1" dxf="1">
    <nc r="BD406">
      <v>11.2</v>
    </nc>
    <odxf>
      <font>
        <sz val="10"/>
        <color auto="1"/>
      </font>
    </odxf>
    <ndxf>
      <font>
        <sz val="10"/>
        <color auto="1"/>
      </font>
    </ndxf>
  </rcc>
  <rcc rId="22528" sId="3" odxf="1" dxf="1">
    <nc r="BE406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529" sId="3" odxf="1" dxf="1">
    <nc r="BF406">
      <v>5.2</v>
    </nc>
    <odxf>
      <font>
        <sz val="10"/>
        <color auto="1"/>
      </font>
    </odxf>
    <ndxf>
      <font>
        <sz val="10"/>
        <color auto="1"/>
      </font>
    </ndxf>
  </rcc>
  <rcc rId="22530" sId="3" odxf="1" dxf="1">
    <nc r="BG406">
      <v>21.6</v>
    </nc>
    <odxf>
      <font>
        <sz val="10"/>
        <color auto="1"/>
      </font>
    </odxf>
    <ndxf>
      <font>
        <sz val="10"/>
        <color auto="1"/>
      </font>
    </ndxf>
  </rcc>
  <rcc rId="22531" sId="3" odxf="1" dxf="1">
    <nc r="BH406">
      <v>0.1</v>
    </nc>
    <odxf>
      <font>
        <sz val="10"/>
        <color auto="1"/>
      </font>
    </odxf>
    <ndxf>
      <font>
        <sz val="10"/>
        <color auto="1"/>
      </font>
    </ndxf>
  </rcc>
  <rfmt sheetId="3" sqref="A406:XFD406" start="0" length="0">
    <dxf>
      <alignment vertical="center" wrapText="1"/>
    </dxf>
  </rfmt>
  <rfmt sheetId="3" sqref="A407" start="0" length="0">
    <dxf>
      <font>
        <sz val="10"/>
        <color auto="1"/>
      </font>
    </dxf>
  </rfmt>
  <rcc rId="22532" sId="3" odxf="1" dxf="1">
    <oc r="B407" t="inlineStr">
      <is>
        <t>Bình Thuận</t>
      </is>
    </oc>
    <nc r="B407" t="inlineStr">
      <is>
        <t>Ninh Thuận</t>
      </is>
    </nc>
    <odxf>
      <font>
        <sz val="10"/>
        <color auto="1"/>
      </font>
    </odxf>
    <ndxf>
      <font>
        <sz val="10"/>
        <color auto="1"/>
      </font>
    </ndxf>
  </rcc>
  <rfmt sheetId="3" sqref="C407" start="0" length="0">
    <dxf>
      <font>
        <sz val="10"/>
        <color auto="1"/>
      </font>
    </dxf>
  </rfmt>
  <rfmt sheetId="3" sqref="D407" start="0" length="0">
    <dxf>
      <font>
        <sz val="10"/>
        <color auto="1"/>
      </font>
    </dxf>
  </rfmt>
  <rcc rId="22533" sId="3" odxf="1" dxf="1">
    <oc r="E407" t="inlineStr">
      <is>
        <t>NMĐG THÁI HÒA</t>
      </is>
    </oc>
    <nc r="E407" t="inlineStr">
      <is>
        <t>NMĐG SỐ 5 NINH THUẬN</t>
      </is>
    </nc>
    <odxf>
      <font>
        <sz val="10"/>
        <color auto="1"/>
      </font>
    </odxf>
    <ndxf>
      <font>
        <sz val="10"/>
        <color auto="1"/>
      </font>
    </ndxf>
  </rcc>
  <rfmt sheetId="3" sqref="F407" start="0" length="0">
    <dxf>
      <font>
        <sz val="10"/>
        <color auto="1"/>
      </font>
    </dxf>
  </rfmt>
  <rcc rId="22534" sId="3" odxf="1" dxf="1">
    <nc r="G407" t="inlineStr">
      <is>
        <t>03-10-2023</t>
      </is>
    </nc>
    <odxf>
      <font>
        <sz val="10"/>
        <color auto="1"/>
      </font>
    </odxf>
    <ndxf>
      <font>
        <sz val="10"/>
        <color auto="1"/>
      </font>
    </ndxf>
  </rcc>
  <rcc rId="22535" sId="3" odxf="1" dxf="1">
    <nc r="H407">
      <v>124.8</v>
    </nc>
    <odxf>
      <font>
        <sz val="10"/>
        <color auto="1"/>
      </font>
    </odxf>
    <ndxf>
      <font>
        <sz val="10"/>
        <color auto="1"/>
      </font>
    </ndxf>
  </rcc>
  <rfmt sheetId="3" sqref="I407" start="0" length="0">
    <dxf>
      <font>
        <sz val="10"/>
        <color auto="1"/>
      </font>
    </dxf>
  </rfmt>
  <rcc rId="22536" sId="3" odxf="1" dxf="1">
    <nc r="J407">
      <v>-0.7</v>
    </nc>
    <odxf>
      <font>
        <sz val="10"/>
        <color auto="1"/>
      </font>
    </odxf>
    <ndxf>
      <font>
        <sz val="10"/>
        <color auto="1"/>
      </font>
    </ndxf>
  </rcc>
  <rcc rId="22537" sId="3" odxf="1" dxf="1">
    <nc r="K407">
      <v>-0.7</v>
    </nc>
    <odxf>
      <font>
        <sz val="10"/>
        <color auto="1"/>
      </font>
    </odxf>
    <ndxf>
      <font>
        <sz val="10"/>
        <color auto="1"/>
      </font>
    </ndxf>
  </rcc>
  <rcc rId="22538" sId="3" odxf="1" dxf="1">
    <nc r="L407">
      <v>-0.7</v>
    </nc>
    <odxf>
      <font>
        <sz val="10"/>
        <color auto="1"/>
      </font>
    </odxf>
    <ndxf>
      <font>
        <sz val="10"/>
        <color auto="1"/>
      </font>
    </ndxf>
  </rcc>
  <rcc rId="22539" sId="3" odxf="1" dxf="1">
    <nc r="M407">
      <v>-0.7</v>
    </nc>
    <odxf>
      <font>
        <sz val="10"/>
        <color auto="1"/>
      </font>
    </odxf>
    <ndxf>
      <font>
        <sz val="10"/>
        <color auto="1"/>
      </font>
    </ndxf>
  </rcc>
  <rcc rId="22540" sId="3" odxf="1" dxf="1">
    <nc r="N407">
      <v>-0.7</v>
    </nc>
    <odxf>
      <font>
        <sz val="10"/>
        <color auto="1"/>
      </font>
    </odxf>
    <ndxf>
      <font>
        <sz val="10"/>
        <color auto="1"/>
      </font>
    </ndxf>
  </rcc>
  <rcc rId="22541" sId="3" odxf="1" dxf="1">
    <nc r="O407">
      <v>-0.7</v>
    </nc>
    <odxf>
      <font>
        <sz val="10"/>
        <color auto="1"/>
      </font>
    </odxf>
    <ndxf>
      <font>
        <sz val="10"/>
        <color auto="1"/>
      </font>
    </ndxf>
  </rcc>
  <rcc rId="22542" sId="3" odxf="1" dxf="1">
    <nc r="P407">
      <v>-0.8</v>
    </nc>
    <odxf>
      <font>
        <sz val="10"/>
        <color auto="1"/>
      </font>
    </odxf>
    <ndxf>
      <font>
        <sz val="10"/>
        <color auto="1"/>
      </font>
    </ndxf>
  </rcc>
  <rcc rId="22543" sId="3" odxf="1" dxf="1">
    <nc r="Q407">
      <v>-0.7</v>
    </nc>
    <odxf>
      <font>
        <sz val="10"/>
        <color auto="1"/>
      </font>
    </odxf>
    <ndxf>
      <font>
        <sz val="10"/>
        <color auto="1"/>
      </font>
    </ndxf>
  </rcc>
  <rcc rId="22544" sId="3" odxf="1" dxf="1">
    <nc r="R407">
      <v>-0.2</v>
    </nc>
    <odxf>
      <font>
        <sz val="10"/>
        <color auto="1"/>
      </font>
    </odxf>
    <ndxf>
      <font>
        <sz val="10"/>
        <color auto="1"/>
      </font>
    </ndxf>
  </rcc>
  <rcc rId="22545" sId="3" odxf="1" dxf="1">
    <nc r="S407">
      <v>-0.8</v>
    </nc>
    <odxf>
      <font>
        <sz val="10"/>
        <color auto="1"/>
      </font>
    </odxf>
    <ndxf>
      <font>
        <sz val="10"/>
        <color auto="1"/>
      </font>
    </ndxf>
  </rcc>
  <rcc rId="22546" sId="3" odxf="1" dxf="1">
    <nc r="T407">
      <v>-0.8</v>
    </nc>
    <odxf>
      <font>
        <sz val="10"/>
        <color auto="1"/>
      </font>
    </odxf>
    <ndxf>
      <font>
        <sz val="10"/>
        <color auto="1"/>
      </font>
    </ndxf>
  </rcc>
  <rcc rId="22547" sId="3" odxf="1" dxf="1">
    <nc r="U407">
      <v>-0.8</v>
    </nc>
    <odxf>
      <font>
        <sz val="10"/>
        <color auto="1"/>
      </font>
    </odxf>
    <ndxf>
      <font>
        <sz val="10"/>
        <color auto="1"/>
      </font>
    </ndxf>
  </rcc>
  <rcc rId="22548" sId="3" odxf="1" dxf="1">
    <nc r="V407">
      <v>-0.8</v>
    </nc>
    <odxf>
      <font>
        <sz val="10"/>
        <color auto="1"/>
      </font>
    </odxf>
    <ndxf>
      <font>
        <sz val="10"/>
        <color auto="1"/>
      </font>
    </ndxf>
  </rcc>
  <rcc rId="22549" sId="3" odxf="1" dxf="1">
    <nc r="W407">
      <v>-0.8</v>
    </nc>
    <odxf>
      <font>
        <sz val="10"/>
        <color auto="1"/>
      </font>
    </odxf>
    <ndxf>
      <font>
        <sz val="10"/>
        <color auto="1"/>
      </font>
    </ndxf>
  </rcc>
  <rcc rId="22550" sId="3" odxf="1" dxf="1">
    <nc r="X407">
      <v>-0.7</v>
    </nc>
    <odxf>
      <font>
        <sz val="10"/>
        <color auto="1"/>
      </font>
    </odxf>
    <ndxf>
      <font>
        <sz val="10"/>
        <color auto="1"/>
      </font>
    </ndxf>
  </rcc>
  <rcc rId="22551" sId="3" odxf="1" dxf="1">
    <nc r="Y407">
      <v>-0.7</v>
    </nc>
    <odxf>
      <font>
        <sz val="10"/>
        <color auto="1"/>
      </font>
    </odxf>
    <ndxf>
      <font>
        <sz val="10"/>
        <color auto="1"/>
      </font>
    </ndxf>
  </rcc>
  <rcc rId="22552" sId="3" odxf="1" dxf="1">
    <nc r="Z407">
      <v>-0.7</v>
    </nc>
    <odxf>
      <font>
        <sz val="10"/>
        <color auto="1"/>
      </font>
    </odxf>
    <ndxf>
      <font>
        <sz val="10"/>
        <color auto="1"/>
      </font>
    </ndxf>
  </rcc>
  <rcc rId="22553" sId="3" odxf="1" dxf="1">
    <nc r="AA407">
      <v>-0.7</v>
    </nc>
    <odxf>
      <font>
        <sz val="10"/>
        <color auto="1"/>
      </font>
    </odxf>
    <ndxf>
      <font>
        <sz val="10"/>
        <color auto="1"/>
      </font>
    </ndxf>
  </rcc>
  <rcc rId="22554" sId="3" odxf="1" dxf="1">
    <nc r="AB407">
      <v>-0.7</v>
    </nc>
    <odxf>
      <font>
        <sz val="10"/>
        <color auto="1"/>
      </font>
    </odxf>
    <ndxf>
      <font>
        <sz val="10"/>
        <color auto="1"/>
      </font>
    </ndxf>
  </rcc>
  <rcc rId="22555" sId="3" odxf="1" dxf="1">
    <nc r="AC407">
      <v>-0.7</v>
    </nc>
    <odxf>
      <font>
        <sz val="10"/>
        <color auto="1"/>
      </font>
    </odxf>
    <ndxf>
      <font>
        <sz val="10"/>
        <color auto="1"/>
      </font>
    </ndxf>
  </rcc>
  <rcc rId="22556" sId="3" odxf="1" dxf="1">
    <nc r="AD407">
      <v>-0.7</v>
    </nc>
    <odxf>
      <font>
        <sz val="10"/>
        <color auto="1"/>
      </font>
    </odxf>
    <ndxf>
      <font>
        <sz val="10"/>
        <color auto="1"/>
      </font>
    </ndxf>
  </rcc>
  <rcc rId="22557" sId="3" odxf="1" dxf="1">
    <nc r="AE407">
      <v>-0.7</v>
    </nc>
    <odxf>
      <font>
        <sz val="10"/>
        <color auto="1"/>
      </font>
    </odxf>
    <ndxf>
      <font>
        <sz val="10"/>
        <color auto="1"/>
      </font>
    </ndxf>
  </rcc>
  <rcc rId="22558" sId="3" odxf="1" dxf="1">
    <nc r="AF407">
      <v>-1.4</v>
    </nc>
    <odxf>
      <font>
        <sz val="10"/>
        <color auto="1"/>
      </font>
    </odxf>
    <ndxf>
      <font>
        <sz val="10"/>
        <color auto="1"/>
      </font>
    </ndxf>
  </rcc>
  <rcc rId="22559" sId="3" odxf="1" dxf="1">
    <nc r="AG407">
      <v>-4.5</v>
    </nc>
    <odxf>
      <font>
        <sz val="10"/>
        <color auto="1"/>
      </font>
    </odxf>
    <ndxf>
      <font>
        <sz val="10"/>
        <color auto="1"/>
      </font>
    </ndxf>
  </rcc>
  <rcc rId="22560" sId="3" odxf="1" dxf="1">
    <nc r="AH407">
      <v>-6.9</v>
    </nc>
    <odxf>
      <font>
        <sz val="10"/>
        <color auto="1"/>
      </font>
    </odxf>
    <ndxf>
      <font>
        <sz val="10"/>
        <color auto="1"/>
      </font>
    </ndxf>
  </rcc>
  <rcc rId="22561" sId="3" odxf="1" dxf="1">
    <nc r="AI407">
      <v>-9.6999999999999993</v>
    </nc>
    <odxf>
      <font>
        <sz val="10"/>
        <color auto="1"/>
      </font>
    </odxf>
    <ndxf>
      <font>
        <sz val="10"/>
        <color auto="1"/>
      </font>
    </ndxf>
  </rcc>
  <rcc rId="22562" sId="3" odxf="1" dxf="1">
    <nc r="AJ407">
      <v>-8</v>
    </nc>
    <odxf>
      <font>
        <sz val="10"/>
        <color auto="1"/>
      </font>
    </odxf>
    <ndxf>
      <font>
        <sz val="10"/>
        <color auto="1"/>
      </font>
    </ndxf>
  </rcc>
  <rcc rId="22563" sId="3" odxf="1" dxf="1">
    <nc r="AK407">
      <v>-6</v>
    </nc>
    <odxf>
      <font>
        <sz val="10"/>
        <color auto="1"/>
      </font>
    </odxf>
    <ndxf>
      <font>
        <sz val="10"/>
        <color auto="1"/>
      </font>
    </ndxf>
  </rcc>
  <rcc rId="22564" sId="3" odxf="1" dxf="1">
    <nc r="AL407">
      <v>-5.7</v>
    </nc>
    <odxf>
      <font>
        <sz val="10"/>
        <color auto="1"/>
      </font>
    </odxf>
    <ndxf>
      <font>
        <sz val="10"/>
        <color auto="1"/>
      </font>
    </ndxf>
  </rcc>
  <rcc rId="22565" sId="3" odxf="1" dxf="1">
    <nc r="AM407">
      <v>-1.5</v>
    </nc>
    <odxf>
      <font>
        <sz val="10"/>
        <color auto="1"/>
      </font>
    </odxf>
    <ndxf>
      <font>
        <sz val="10"/>
        <color auto="1"/>
      </font>
    </ndxf>
  </rcc>
  <rcc rId="22566" sId="3" odxf="1" dxf="1">
    <nc r="AN407">
      <v>-2.7</v>
    </nc>
    <odxf>
      <font>
        <sz val="10"/>
        <color auto="1"/>
      </font>
    </odxf>
    <ndxf>
      <font>
        <sz val="10"/>
        <color auto="1"/>
      </font>
    </ndxf>
  </rcc>
  <rcc rId="22567" sId="3" odxf="1" dxf="1">
    <nc r="AO407">
      <v>1</v>
    </nc>
    <odxf>
      <font>
        <sz val="10"/>
        <color auto="1"/>
      </font>
    </odxf>
    <ndxf>
      <font>
        <sz val="10"/>
        <color auto="1"/>
      </font>
    </ndxf>
  </rcc>
  <rcc rId="22568" sId="3" odxf="1" dxf="1">
    <nc r="AP407">
      <v>1.8</v>
    </nc>
    <odxf>
      <font>
        <sz val="10"/>
        <color auto="1"/>
      </font>
    </odxf>
    <ndxf>
      <font>
        <sz val="10"/>
        <color auto="1"/>
      </font>
    </ndxf>
  </rcc>
  <rcc rId="22569" sId="3" odxf="1" dxf="1">
    <nc r="AQ407">
      <v>4</v>
    </nc>
    <odxf>
      <font>
        <sz val="10"/>
        <color auto="1"/>
      </font>
    </odxf>
    <ndxf>
      <font>
        <sz val="10"/>
        <color auto="1"/>
      </font>
    </ndxf>
  </rcc>
  <rcc rId="22570" sId="3" odxf="1" dxf="1">
    <nc r="AR407">
      <v>3.7</v>
    </nc>
    <odxf>
      <font>
        <sz val="10"/>
        <color auto="1"/>
      </font>
    </odxf>
    <ndxf>
      <font>
        <sz val="10"/>
        <color auto="1"/>
      </font>
    </ndxf>
  </rcc>
  <rcc rId="22571" sId="3" odxf="1" dxf="1">
    <nc r="AS407">
      <v>5.3</v>
    </nc>
    <odxf>
      <font>
        <sz val="10"/>
        <color auto="1"/>
      </font>
    </odxf>
    <ndxf>
      <font>
        <sz val="10"/>
        <color auto="1"/>
      </font>
    </ndxf>
  </rcc>
  <rcc rId="22572" sId="3" odxf="1" dxf="1">
    <nc r="AT407">
      <v>5</v>
    </nc>
    <odxf>
      <font>
        <sz val="10"/>
        <color auto="1"/>
      </font>
    </odxf>
    <ndxf>
      <font>
        <sz val="10"/>
        <color auto="1"/>
      </font>
    </ndxf>
  </rcc>
  <rcc rId="22573" sId="3" odxf="1" dxf="1">
    <nc r="AU407">
      <v>5.2</v>
    </nc>
    <odxf>
      <font>
        <sz val="10"/>
        <color auto="1"/>
      </font>
    </odxf>
    <ndxf>
      <font>
        <sz val="10"/>
        <color auto="1"/>
      </font>
    </ndxf>
  </rcc>
  <rcc rId="22574" sId="3" odxf="1" dxf="1">
    <nc r="AV407">
      <v>5.7</v>
    </nc>
    <odxf>
      <font>
        <sz val="10"/>
        <color auto="1"/>
      </font>
    </odxf>
    <ndxf>
      <font>
        <sz val="10"/>
        <color auto="1"/>
      </font>
    </ndxf>
  </rcc>
  <rcc rId="22575" sId="3" odxf="1" dxf="1">
    <nc r="AW407">
      <v>5.9</v>
    </nc>
    <odxf>
      <font>
        <sz val="10"/>
        <color auto="1"/>
      </font>
    </odxf>
    <ndxf>
      <font>
        <sz val="10"/>
        <color auto="1"/>
      </font>
    </ndxf>
  </rcc>
  <rcc rId="22576" sId="3" odxf="1" dxf="1">
    <nc r="AX407">
      <v>4.9000000000000004</v>
    </nc>
    <odxf>
      <font>
        <sz val="10"/>
        <color auto="1"/>
      </font>
    </odxf>
    <ndxf>
      <font>
        <sz val="10"/>
        <color auto="1"/>
      </font>
    </ndxf>
  </rcc>
  <rcc rId="22577" sId="3" odxf="1" dxf="1">
    <nc r="AY407">
      <v>5.4</v>
    </nc>
    <odxf>
      <font>
        <sz val="10"/>
        <color auto="1"/>
      </font>
    </odxf>
    <ndxf>
      <font>
        <sz val="10"/>
        <color auto="1"/>
      </font>
    </ndxf>
  </rcc>
  <rcc rId="22578" sId="3" odxf="1" dxf="1">
    <nc r="AZ407">
      <v>5.5</v>
    </nc>
    <odxf>
      <font>
        <sz val="10"/>
        <color auto="1"/>
      </font>
    </odxf>
    <ndxf>
      <font>
        <sz val="10"/>
        <color auto="1"/>
      </font>
    </ndxf>
  </rcc>
  <rcc rId="22579" sId="3" odxf="1" dxf="1">
    <nc r="BA4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580" sId="3" odxf="1" dxf="1">
    <nc r="BB407">
      <v>5</v>
    </nc>
    <odxf>
      <font>
        <sz val="10"/>
        <color auto="1"/>
      </font>
    </odxf>
    <ndxf>
      <font>
        <sz val="10"/>
        <color auto="1"/>
      </font>
    </ndxf>
  </rcc>
  <rcc rId="22581" sId="3" odxf="1" dxf="1">
    <nc r="BC4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582" sId="3" odxf="1" dxf="1">
    <nc r="BD407">
      <v>5.8</v>
    </nc>
    <odxf>
      <font>
        <sz val="10"/>
        <color auto="1"/>
      </font>
    </odxf>
    <ndxf>
      <font>
        <sz val="10"/>
        <color auto="1"/>
      </font>
    </ndxf>
  </rcc>
  <rcc rId="22583" sId="3" odxf="1" dxf="1">
    <nc r="BE407" t="inlineStr">
      <is>
        <t/>
      </is>
    </nc>
    <odxf>
      <font>
        <sz val="10"/>
        <color auto="1"/>
      </font>
    </odxf>
    <ndxf>
      <font>
        <sz val="10"/>
        <color auto="1"/>
      </font>
    </ndxf>
  </rcc>
  <rcc rId="22584" sId="3" odxf="1" dxf="1">
    <nc r="BF407">
      <v>5.2</v>
    </nc>
    <odxf>
      <font>
        <sz val="10"/>
        <color auto="1"/>
      </font>
    </odxf>
    <ndxf>
      <font>
        <sz val="10"/>
        <color auto="1"/>
      </font>
    </ndxf>
  </rcc>
  <rcc rId="22585" sId="3" odxf="1" dxf="1">
    <nc r="BG407">
      <v>21.6</v>
    </nc>
    <odxf>
      <font>
        <sz val="10"/>
        <color auto="1"/>
      </font>
    </odxf>
    <ndxf>
      <font>
        <sz val="10"/>
        <color auto="1"/>
      </font>
    </ndxf>
  </rcc>
  <rcc rId="22586" sId="3" odxf="1" dxf="1">
    <nc r="BH407">
      <v>0.1</v>
    </nc>
    <odxf>
      <font>
        <sz val="10"/>
        <color auto="1"/>
      </font>
    </odxf>
    <ndxf>
      <font>
        <sz val="10"/>
        <color auto="1"/>
      </font>
    </ndxf>
  </rcc>
  <rfmt sheetId="3" sqref="A407:XFD407" start="0" length="0">
    <dxf>
      <alignment vertical="center" wrapText="1"/>
    </dxf>
  </rfmt>
  <rcc rId="22587" sId="3" odxf="1" dxf="1">
    <nc r="A408" t="inlineStr">
      <is>
        <t>Ngoài EVN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88" sId="3" odxf="1" dxf="1">
    <nc r="B408" t="inlineStr">
      <is>
        <t>Bình Thuận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89" sId="3" odxf="1" dxf="1">
    <nc r="C408" t="inlineStr">
      <is>
        <t>ĐIỆN GIÓ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90" sId="3" odxf="1" dxf="1">
    <nc r="D408">
      <v>220</v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91" sId="3" odxf="1" dxf="1">
    <nc r="E408" t="inlineStr">
      <is>
        <t>NMĐG THÁI HÒA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92" sId="3" odxf="1" dxf="1">
    <nc r="F408" t="inlineStr">
      <is>
        <t>PP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93" sId="3" odxf="1" dxf="1">
    <nc r="G408" t="inlineStr">
      <is>
        <t>03-10-2023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94" sId="3" odxf="1" dxf="1">
    <nc r="H408">
      <v>434.4</v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95" sId="3" odxf="1" dxf="1">
    <nc r="I408" t="inlineStr">
      <is>
        <t>P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96" sId="3" odxf="1" dxf="1">
    <nc r="J408">
      <v>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97" sId="3" odxf="1" dxf="1">
    <nc r="K408">
      <v>8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98" sId="3" odxf="1" dxf="1">
    <nc r="L408">
      <v>16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599" sId="3" odxf="1" dxf="1">
    <nc r="M408">
      <v>12.9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00" sId="3" odxf="1" dxf="1">
    <nc r="N408">
      <v>16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01" sId="3" odxf="1" dxf="1">
    <nc r="O408">
      <v>17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02" sId="3" odxf="1" dxf="1">
    <nc r="P408">
      <v>14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03" sId="3" odxf="1" dxf="1">
    <nc r="Q408">
      <v>4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04" sId="3" odxf="1" dxf="1">
    <nc r="R408">
      <v>4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05" sId="3" odxf="1" dxf="1">
    <nc r="S408">
      <v>6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06" sId="3" odxf="1" dxf="1">
    <nc r="T408">
      <v>1.9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07" sId="3" odxf="1" dxf="1">
    <nc r="U408">
      <v>2.9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08" sId="3" odxf="1" dxf="1">
    <nc r="V408">
      <v>2.9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09" sId="3" odxf="1" dxf="1">
    <nc r="W408">
      <v>1.9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10" sId="3" odxf="1" dxf="1">
    <nc r="X408">
      <v>0.1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11" sId="3" odxf="1" dxf="1">
    <nc r="Y408">
      <v>0.1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12" sId="3" odxf="1" dxf="1">
    <nc r="Z408">
      <v>0.1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13" sId="3" odxf="1" dxf="1">
    <nc r="AA408">
      <v>0.1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14" sId="3" odxf="1" dxf="1">
    <nc r="AB408">
      <v>0.1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15" sId="3" odxf="1" dxf="1">
    <nc r="AC408">
      <v>0.9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16" sId="3" odxf="1" dxf="1">
    <nc r="AD408">
      <v>1.9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17" sId="3" odxf="1" dxf="1">
    <nc r="AE408">
      <v>3.9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18" sId="3" odxf="1" dxf="1">
    <nc r="AF408">
      <v>4.9000000000000004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19" sId="3" odxf="1" dxf="1">
    <nc r="AG408">
      <v>6.9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20" sId="3" odxf="1" dxf="1">
    <nc r="AH408">
      <v>8.9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21" sId="3" odxf="1" dxf="1">
    <nc r="AI408">
      <v>10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22" sId="3" odxf="1" dxf="1">
    <nc r="AJ408">
      <v>9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23" sId="3" odxf="1" dxf="1">
    <nc r="AK408">
      <v>13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24" sId="3" odxf="1" dxf="1">
    <nc r="AL408">
      <v>14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25" sId="3" odxf="1" dxf="1">
    <nc r="AM408">
      <v>12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26" sId="3" odxf="1" dxf="1">
    <nc r="AN408">
      <v>14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27" sId="3" odxf="1" dxf="1">
    <nc r="AO408">
      <v>25.1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28" sId="3" odxf="1" dxf="1">
    <nc r="AP408">
      <v>34.1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29" sId="3" odxf="1" dxf="1">
    <nc r="AQ408">
      <v>33.299999999999997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30" sId="3" odxf="1" dxf="1">
    <nc r="AR408">
      <v>23.2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31" sId="3" odxf="1" dxf="1">
    <nc r="AS408">
      <v>31.3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32" sId="3" odxf="1" dxf="1">
    <nc r="AT408">
      <v>39.6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33" sId="3" odxf="1" dxf="1">
    <nc r="AU408">
      <v>20.3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34" sId="3" odxf="1" dxf="1">
    <nc r="AV408">
      <v>21.3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35" sId="3" odxf="1" dxf="1">
    <nc r="AW408">
      <v>27.3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36" sId="3" odxf="1" dxf="1">
    <nc r="AX408">
      <v>29.3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37" sId="3" odxf="1" dxf="1">
    <nc r="AY408">
      <v>33.299999999999997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38" sId="3" odxf="1" dxf="1">
    <nc r="AZ408">
      <v>36.4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39" sId="3" odxf="1" dxf="1">
    <nc r="BA408" t="inlineStr">
      <is>
        <t/>
      </is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40" sId="3" odxf="1" dxf="1">
    <nc r="BB408">
      <v>24.3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41" sId="3" odxf="1" dxf="1">
    <nc r="BC408" t="inlineStr">
      <is>
        <t/>
      </is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42" sId="3" odxf="1" dxf="1">
    <nc r="BD408">
      <v>35.4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43" sId="3" odxf="1" dxf="1">
    <nc r="BE408" t="inlineStr">
      <is>
        <t/>
      </is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44" sId="3" odxf="1" dxf="1">
    <nc r="BF408">
      <v>18.100000000000001</v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45" sId="3" odxf="1" dxf="1">
    <nc r="BG408">
      <v>40.1</v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46" sId="3" odxf="1" dxf="1">
    <nc r="BH408">
      <v>0.1</v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3" sqref="A408:XFD408" start="0" length="0">
    <dxf>
      <alignment vertical="center" wrapText="1"/>
    </dxf>
  </rfmt>
  <rcc rId="22647" sId="3" odxf="1" dxf="1">
    <nc r="A409" t="inlineStr">
      <is>
        <t>Ngoài EVN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48" sId="3" odxf="1" dxf="1">
    <nc r="B409" t="inlineStr">
      <is>
        <t>Bình Thuận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49" sId="3" odxf="1" dxf="1">
    <nc r="C409" t="inlineStr">
      <is>
        <t>ĐIỆN GIÓ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50" sId="3" odxf="1" dxf="1">
    <nc r="D409">
      <v>220</v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51" sId="3" odxf="1" dxf="1">
    <nc r="E409" t="inlineStr">
      <is>
        <t>NMĐG THÁI HÒA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52" sId="3" odxf="1" dxf="1">
    <nc r="F409" t="inlineStr">
      <is>
        <t>PP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53" sId="3" odxf="1" dxf="1">
    <nc r="G409" t="inlineStr">
      <is>
        <t>03-10-2023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54" sId="3" odxf="1" dxf="1">
    <nc r="H409">
      <v>434.4</v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55" sId="3" odxf="1" dxf="1">
    <nc r="I409" t="inlineStr">
      <is>
        <t>Q</t>
      </is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56" sId="3" odxf="1" dxf="1">
    <nc r="J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57" sId="3" odxf="1" dxf="1">
    <nc r="K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58" sId="3" odxf="1" dxf="1">
    <nc r="L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59" sId="3" odxf="1" dxf="1">
    <nc r="M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60" sId="3" odxf="1" dxf="1">
    <nc r="N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61" sId="3" odxf="1" dxf="1">
    <nc r="O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62" sId="3" odxf="1" dxf="1">
    <nc r="P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63" sId="3" odxf="1" dxf="1">
    <nc r="Q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64" sId="3" odxf="1" dxf="1">
    <nc r="R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65" sId="3" odxf="1" dxf="1">
    <nc r="S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66" sId="3" odxf="1" dxf="1">
    <nc r="T409">
      <v>-2.7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67" sId="3" odxf="1" dxf="1">
    <nc r="U409">
      <v>-1.7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68" sId="3" odxf="1" dxf="1">
    <nc r="V409">
      <v>-1.7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69" sId="3" odxf="1" dxf="1">
    <nc r="W409">
      <v>1.3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70" sId="3" odxf="1" dxf="1">
    <nc r="X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71" sId="3" odxf="1" dxf="1">
    <nc r="Y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72" sId="3" odxf="1" dxf="1">
    <nc r="Z409">
      <v>-0.7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73" sId="3" odxf="1" dxf="1">
    <nc r="AA409">
      <v>-2.7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74" sId="3" odxf="1" dxf="1">
    <nc r="AB409">
      <v>-3.4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75" sId="3" odxf="1" dxf="1">
    <nc r="AC409">
      <v>-0.3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76" sId="3" odxf="1" dxf="1">
    <nc r="AD409">
      <v>-2.2999999999999998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77" sId="3" odxf="1" dxf="1">
    <nc r="AE409">
      <v>-0.3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78" sId="3" odxf="1" dxf="1">
    <nc r="AF409">
      <v>-0.2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79" sId="3" odxf="1" dxf="1">
    <nc r="AG409">
      <v>-0.2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80" sId="3" odxf="1" dxf="1">
    <nc r="AH409">
      <v>-3.2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81" sId="3" odxf="1" dxf="1">
    <nc r="AI409">
      <v>-8.3000000000000007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82" sId="3" odxf="1" dxf="1">
    <nc r="AJ409">
      <v>-10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83" sId="3" odxf="1" dxf="1">
    <nc r="AK409">
      <v>-5.8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84" sId="3" odxf="1" dxf="1">
    <nc r="AL409">
      <v>1.2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85" sId="3" odxf="1" dxf="1">
    <nc r="AM409">
      <v>2.2000000000000002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86" sId="3" odxf="1" dxf="1">
    <nc r="AN409">
      <v>0.2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87" sId="3" odxf="1" dxf="1">
    <nc r="AO409">
      <v>3.2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88" sId="3" odxf="1" dxf="1">
    <nc r="AP409">
      <v>6.2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89" sId="3" odxf="1" dxf="1">
    <nc r="AQ409">
      <v>3.2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90" sId="3" odxf="1" dxf="1">
    <nc r="AR409">
      <v>2.2000000000000002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91" sId="3" odxf="1" dxf="1">
    <nc r="AS409">
      <v>0.2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92" sId="3" odxf="1" dxf="1">
    <nc r="AT409">
      <v>-0.8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93" sId="3" odxf="1" dxf="1">
    <nc r="AU409">
      <v>-0.8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94" sId="3" odxf="1" dxf="1">
    <nc r="AV409">
      <v>-0.8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95" sId="3" odxf="1" dxf="1">
    <nc r="AW409">
      <v>0.2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96" sId="3" odxf="1" dxf="1">
    <nc r="AX409">
      <v>-0.8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97" sId="3" odxf="1" dxf="1">
    <nc r="AY409">
      <v>0.2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98" sId="3" odxf="1" dxf="1">
    <nc r="AZ409">
      <v>1.3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699" sId="3" odxf="1" dxf="1">
    <nc r="BA409" t="inlineStr">
      <is>
        <t/>
      </is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700" sId="3" odxf="1" dxf="1">
    <nc r="BB409">
      <v>-1.6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701" sId="3" odxf="1" dxf="1">
    <nc r="BC409" t="inlineStr">
      <is>
        <t/>
      </is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702" sId="3" odxf="1" dxf="1">
    <nc r="BD409">
      <v>-0.5</v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703" sId="3" odxf="1" dxf="1">
    <nc r="BE409" t="inlineStr">
      <is>
        <t/>
      </is>
    </nc>
    <odxf>
      <font>
        <sz val="11"/>
        <color theme="1"/>
        <name val="Calibri"/>
        <family val="2"/>
        <scheme val="minor"/>
      </font>
      <alignment horizontal="general"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right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704" sId="3" odxf="1" dxf="1">
    <nc r="BF409">
      <v>18.100000000000001</v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705" sId="3" odxf="1" dxf="1">
    <nc r="BG409">
      <v>40.1</v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2706" sId="3" odxf="1" dxf="1">
    <nc r="BH409">
      <v>0.1</v>
    </nc>
    <odxf>
      <font>
        <sz val="11"/>
        <color theme="1"/>
        <name val="Calibri"/>
        <family val="2"/>
        <scheme val="minor"/>
      </font>
      <alignment vertical="bottom" wrapText="0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3" sqref="A409:XFD409" start="0" length="0">
    <dxf>
      <alignment vertical="center" wrapText="1"/>
    </dxf>
  </rfmt>
  <rfmt sheetId="3" sqref="A1:A1048576" start="0" length="0">
    <dxf>
      <alignment vertical="center" wrapText="1"/>
    </dxf>
  </rfmt>
  <rfmt sheetId="3" sqref="B1:B1048576" start="0" length="0">
    <dxf>
      <alignment vertical="center" wrapText="1"/>
    </dxf>
  </rfmt>
  <rfmt sheetId="3" sqref="C1:C1048576" start="0" length="0">
    <dxf>
      <alignment vertical="center" wrapText="1"/>
    </dxf>
  </rfmt>
  <rfmt sheetId="3" sqref="D1:D1048576" start="0" length="0">
    <dxf>
      <alignment vertical="center" wrapText="1"/>
    </dxf>
  </rfmt>
  <rfmt sheetId="3" sqref="E1:E1048576" start="0" length="0">
    <dxf>
      <alignment vertical="center" wrapText="1"/>
    </dxf>
  </rfmt>
  <rfmt sheetId="3" sqref="F1:F1048576" start="0" length="0">
    <dxf>
      <alignment vertical="center" wrapText="1"/>
    </dxf>
  </rfmt>
  <rfmt sheetId="3" sqref="G1:G1048576" start="0" length="0">
    <dxf>
      <alignment vertical="center" wrapText="1"/>
    </dxf>
  </rfmt>
  <rfmt sheetId="3" sqref="H1:H1048576" start="0" length="0">
    <dxf>
      <alignment vertical="center" wrapText="1"/>
    </dxf>
  </rfmt>
  <rfmt sheetId="3" sqref="I1:I1048576" start="0" length="0">
    <dxf>
      <alignment vertical="center" wrapText="1"/>
    </dxf>
  </rfmt>
  <rfmt sheetId="3" sqref="J1:J1048576" start="0" length="0">
    <dxf>
      <alignment horizontal="right" vertical="center" wrapText="1"/>
    </dxf>
  </rfmt>
  <rfmt sheetId="3" sqref="K1:K1048576" start="0" length="0">
    <dxf>
      <alignment horizontal="right" vertical="center" wrapText="1"/>
    </dxf>
  </rfmt>
  <rfmt sheetId="3" sqref="L1:L1048576" start="0" length="0">
    <dxf>
      <alignment horizontal="right" vertical="center" wrapText="1"/>
    </dxf>
  </rfmt>
  <rfmt sheetId="3" sqref="M1:M1048576" start="0" length="0">
    <dxf>
      <alignment horizontal="right" vertical="center" wrapText="1"/>
    </dxf>
  </rfmt>
  <rfmt sheetId="3" sqref="N1:N1048576" start="0" length="0">
    <dxf>
      <alignment horizontal="right" vertical="center" wrapText="1"/>
    </dxf>
  </rfmt>
  <rfmt sheetId="3" sqref="O1:O1048576" start="0" length="0">
    <dxf>
      <alignment horizontal="right" vertical="center" wrapText="1"/>
    </dxf>
  </rfmt>
  <rfmt sheetId="3" sqref="P1:P1048576" start="0" length="0">
    <dxf>
      <alignment horizontal="right" vertical="center" wrapText="1"/>
    </dxf>
  </rfmt>
  <rfmt sheetId="3" sqref="Q1:Q1048576" start="0" length="0">
    <dxf>
      <alignment horizontal="right" vertical="center" wrapText="1"/>
    </dxf>
  </rfmt>
  <rfmt sheetId="3" sqref="R1:R1048576" start="0" length="0">
    <dxf>
      <alignment horizontal="right" vertical="center" wrapText="1"/>
    </dxf>
  </rfmt>
  <rfmt sheetId="3" sqref="S1:S1048576" start="0" length="0">
    <dxf>
      <alignment horizontal="right" vertical="center" wrapText="1"/>
    </dxf>
  </rfmt>
  <rfmt sheetId="3" sqref="T1:T1048576" start="0" length="0">
    <dxf>
      <alignment horizontal="right" vertical="center" wrapText="1"/>
    </dxf>
  </rfmt>
  <rfmt sheetId="3" sqref="U1:U1048576" start="0" length="0">
    <dxf>
      <alignment horizontal="right" vertical="center" wrapText="1"/>
    </dxf>
  </rfmt>
  <rfmt sheetId="3" sqref="V1:V1048576" start="0" length="0">
    <dxf>
      <alignment horizontal="right" vertical="center" wrapText="1"/>
    </dxf>
  </rfmt>
  <rfmt sheetId="3" sqref="W1:W1048576" start="0" length="0">
    <dxf>
      <alignment horizontal="right" vertical="center" wrapText="1"/>
    </dxf>
  </rfmt>
  <rfmt sheetId="3" sqref="X1:X1048576" start="0" length="0">
    <dxf>
      <alignment horizontal="right" vertical="center" wrapText="1"/>
    </dxf>
  </rfmt>
  <rfmt sheetId="3" sqref="Y1:Y1048576" start="0" length="0">
    <dxf>
      <alignment horizontal="right" vertical="center" wrapText="1"/>
    </dxf>
  </rfmt>
  <rfmt sheetId="3" sqref="Z1:Z1048576" start="0" length="0">
    <dxf>
      <alignment horizontal="right" vertical="center" wrapText="1"/>
    </dxf>
  </rfmt>
  <rfmt sheetId="3" sqref="AA1:AA1048576" start="0" length="0">
    <dxf>
      <alignment horizontal="right" vertical="center" wrapText="1"/>
    </dxf>
  </rfmt>
  <rfmt sheetId="3" sqref="AB1:AB1048576" start="0" length="0">
    <dxf>
      <alignment horizontal="right" vertical="center" wrapText="1"/>
    </dxf>
  </rfmt>
  <rfmt sheetId="3" sqref="AC1:AC1048576" start="0" length="0">
    <dxf>
      <alignment horizontal="right" vertical="center" wrapText="1"/>
    </dxf>
  </rfmt>
  <rfmt sheetId="3" sqref="AD1:AD1048576" start="0" length="0">
    <dxf>
      <alignment horizontal="right" vertical="center" wrapText="1"/>
    </dxf>
  </rfmt>
  <rfmt sheetId="3" sqref="AE1:AE1048576" start="0" length="0">
    <dxf>
      <alignment horizontal="right" vertical="center" wrapText="1"/>
    </dxf>
  </rfmt>
  <rfmt sheetId="3" sqref="AF1:AF1048576" start="0" length="0">
    <dxf>
      <alignment horizontal="right" vertical="center" wrapText="1"/>
    </dxf>
  </rfmt>
  <rfmt sheetId="3" sqref="AG1:AG1048576" start="0" length="0">
    <dxf>
      <alignment horizontal="right" vertical="center" wrapText="1"/>
    </dxf>
  </rfmt>
  <rfmt sheetId="3" sqref="AH1:AH1048576" start="0" length="0">
    <dxf>
      <alignment horizontal="right" vertical="center" wrapText="1"/>
    </dxf>
  </rfmt>
  <rfmt sheetId="3" sqref="AI1:AI1048576" start="0" length="0">
    <dxf>
      <alignment horizontal="right" vertical="center" wrapText="1"/>
    </dxf>
  </rfmt>
  <rfmt sheetId="3" sqref="AJ1:AJ1048576" start="0" length="0">
    <dxf>
      <alignment horizontal="right" vertical="center" wrapText="1"/>
    </dxf>
  </rfmt>
  <rfmt sheetId="3" sqref="AK1:AK1048576" start="0" length="0">
    <dxf>
      <alignment horizontal="right" vertical="center" wrapText="1"/>
    </dxf>
  </rfmt>
  <rfmt sheetId="3" sqref="AL1:AL1048576" start="0" length="0">
    <dxf>
      <alignment horizontal="right" vertical="center" wrapText="1"/>
    </dxf>
  </rfmt>
  <rfmt sheetId="3" sqref="AM1:AM1048576" start="0" length="0">
    <dxf>
      <alignment horizontal="right" vertical="center" wrapText="1"/>
    </dxf>
  </rfmt>
  <rfmt sheetId="3" sqref="AN1:AN1048576" start="0" length="0">
    <dxf>
      <alignment horizontal="right" vertical="center" wrapText="1"/>
    </dxf>
  </rfmt>
  <rfmt sheetId="3" sqref="AO1:AO1048576" start="0" length="0">
    <dxf>
      <alignment horizontal="right" vertical="center" wrapText="1"/>
    </dxf>
  </rfmt>
  <rfmt sheetId="3" sqref="AP1:AP1048576" start="0" length="0">
    <dxf>
      <alignment horizontal="right" vertical="center" wrapText="1"/>
    </dxf>
  </rfmt>
  <rfmt sheetId="3" sqref="AQ1:AQ1048576" start="0" length="0">
    <dxf>
      <alignment horizontal="right" vertical="center" wrapText="1"/>
    </dxf>
  </rfmt>
  <rfmt sheetId="3" sqref="AR1:AR1048576" start="0" length="0">
    <dxf>
      <alignment horizontal="right" vertical="center" wrapText="1"/>
    </dxf>
  </rfmt>
  <rfmt sheetId="3" sqref="AS1:AS1048576" start="0" length="0">
    <dxf>
      <alignment horizontal="right" vertical="center" wrapText="1"/>
    </dxf>
  </rfmt>
  <rfmt sheetId="3" sqref="AT1:AT1048576" start="0" length="0">
    <dxf>
      <alignment horizontal="right" vertical="center" wrapText="1"/>
    </dxf>
  </rfmt>
  <rfmt sheetId="3" sqref="AU1:AU1048576" start="0" length="0">
    <dxf>
      <alignment horizontal="right" vertical="center" wrapText="1"/>
    </dxf>
  </rfmt>
  <rfmt sheetId="3" sqref="AV1:AV1048576" start="0" length="0">
    <dxf>
      <alignment horizontal="right" vertical="center" wrapText="1"/>
    </dxf>
  </rfmt>
  <rfmt sheetId="3" sqref="AW1:AW1048576" start="0" length="0">
    <dxf>
      <alignment horizontal="right" vertical="center" wrapText="1"/>
    </dxf>
  </rfmt>
  <rfmt sheetId="3" sqref="AX1:AX1048576" start="0" length="0">
    <dxf>
      <alignment horizontal="right" vertical="center" wrapText="1"/>
    </dxf>
  </rfmt>
  <rfmt sheetId="3" sqref="AY1:AY1048576" start="0" length="0">
    <dxf>
      <alignment horizontal="right" vertical="center" wrapText="1"/>
    </dxf>
  </rfmt>
  <rfmt sheetId="3" sqref="AZ1:AZ1048576" start="0" length="0">
    <dxf>
      <alignment horizontal="right" vertical="center" wrapText="1"/>
    </dxf>
  </rfmt>
  <rfmt sheetId="3" sqref="BA1:BA1048576" start="0" length="0">
    <dxf>
      <alignment horizontal="right" vertical="center" wrapText="1"/>
    </dxf>
  </rfmt>
  <rfmt sheetId="3" sqref="BB1:BB1048576" start="0" length="0">
    <dxf>
      <alignment horizontal="right" vertical="center" wrapText="1"/>
    </dxf>
  </rfmt>
  <rfmt sheetId="3" sqref="BC1:BC1048576" start="0" length="0">
    <dxf>
      <alignment horizontal="right" vertical="center" wrapText="1"/>
    </dxf>
  </rfmt>
  <rfmt sheetId="3" sqref="BD1:BD1048576" start="0" length="0">
    <dxf>
      <alignment horizontal="right" vertical="center" wrapText="1"/>
    </dxf>
  </rfmt>
  <rfmt sheetId="3" sqref="BE1:BE1048576" start="0" length="0">
    <dxf>
      <alignment horizontal="right" vertical="center" wrapText="1"/>
    </dxf>
  </rfmt>
  <rfmt sheetId="3" sqref="BF1:BF1048576" start="0" length="0">
    <dxf>
      <alignment vertical="center" wrapText="1"/>
    </dxf>
  </rfmt>
  <rfmt sheetId="3" sqref="BG1:BG1048576" start="0" length="0">
    <dxf>
      <alignment vertical="center" wrapText="1"/>
    </dxf>
  </rfmt>
  <rfmt sheetId="3" sqref="BH1:BH1048576" start="0" length="0">
    <dxf>
      <alignment vertical="center" wrapText="1"/>
    </dxf>
  </rfmt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07" sId="3">
    <oc r="BA4" t="inlineStr">
      <is>
        <t/>
      </is>
    </oc>
    <nc r="BA4">
      <v>15.9</v>
    </nc>
  </rcc>
  <rcc rId="22708" sId="3">
    <oc r="BA5" t="inlineStr">
      <is>
        <t/>
      </is>
    </oc>
    <nc r="BA5">
      <v>0</v>
    </nc>
  </rcc>
  <rcc rId="22709" sId="3">
    <oc r="BA6" t="inlineStr">
      <is>
        <t/>
      </is>
    </oc>
    <nc r="BA6">
      <v>41</v>
    </nc>
  </rcc>
  <rcc rId="22710" sId="3">
    <oc r="BA7" t="inlineStr">
      <is>
        <t/>
      </is>
    </oc>
    <nc r="BA7">
      <v>0</v>
    </nc>
  </rcc>
  <rcc rId="22711" sId="3">
    <oc r="BA8" t="inlineStr">
      <is>
        <t/>
      </is>
    </oc>
    <nc r="BA8">
      <v>0.1</v>
    </nc>
  </rcc>
  <rcc rId="22712" sId="3">
    <oc r="BA9" t="inlineStr">
      <is>
        <t/>
      </is>
    </oc>
    <nc r="BA9">
      <v>0</v>
    </nc>
  </rcc>
  <rcc rId="22713" sId="3">
    <oc r="BA10" t="inlineStr">
      <is>
        <t/>
      </is>
    </oc>
    <nc r="BA10">
      <v>993.3</v>
    </nc>
  </rcc>
  <rcc rId="22714" sId="3">
    <oc r="BA11" t="inlineStr">
      <is>
        <t/>
      </is>
    </oc>
    <nc r="BA11">
      <v>0</v>
    </nc>
  </rcc>
  <rcc rId="22715" sId="3">
    <oc r="BA12" t="inlineStr">
      <is>
        <t/>
      </is>
    </oc>
    <nc r="BA12">
      <v>0.4</v>
    </nc>
  </rcc>
  <rcc rId="22716" sId="3">
    <oc r="BA13" t="inlineStr">
      <is>
        <t/>
      </is>
    </oc>
    <nc r="BA13">
      <v>0</v>
    </nc>
  </rcc>
  <rcc rId="22717" sId="3">
    <oc r="BA14" t="inlineStr">
      <is>
        <t/>
      </is>
    </oc>
    <nc r="BA14">
      <v>0.9</v>
    </nc>
  </rcc>
  <rcc rId="22718" sId="3">
    <oc r="BA15" t="inlineStr">
      <is>
        <t/>
      </is>
    </oc>
    <nc r="BA15">
      <v>0</v>
    </nc>
  </rcc>
  <rcc rId="22719" sId="3">
    <oc r="BA16" t="inlineStr">
      <is>
        <t/>
      </is>
    </oc>
    <nc r="BA16">
      <v>752.4</v>
    </nc>
  </rcc>
  <rcc rId="22720" sId="3">
    <oc r="BA17" t="inlineStr">
      <is>
        <t/>
      </is>
    </oc>
    <nc r="BA17">
      <v>0</v>
    </nc>
  </rcc>
  <rcc rId="22721" sId="3">
    <oc r="BA18" t="inlineStr">
      <is>
        <t/>
      </is>
    </oc>
    <nc r="BA18">
      <v>0.2</v>
    </nc>
  </rcc>
  <rcc rId="22722" sId="3">
    <oc r="BA19" t="inlineStr">
      <is>
        <t/>
      </is>
    </oc>
    <nc r="BA19">
      <v>0</v>
    </nc>
  </rcc>
  <rcc rId="22723" sId="3">
    <oc r="BA20" t="inlineStr">
      <is>
        <t/>
      </is>
    </oc>
    <nc r="BA20">
      <v>177.7</v>
    </nc>
  </rcc>
  <rcc rId="22724" sId="3">
    <oc r="BA21" t="inlineStr">
      <is>
        <t/>
      </is>
    </oc>
    <nc r="BA21">
      <v>0</v>
    </nc>
  </rcc>
  <rcc rId="22725" sId="3">
    <oc r="BA22" t="inlineStr">
      <is>
        <t/>
      </is>
    </oc>
    <nc r="BA22">
      <v>744.8</v>
    </nc>
  </rcc>
  <rcc rId="22726" sId="3">
    <oc r="BA23" t="inlineStr">
      <is>
        <t/>
      </is>
    </oc>
    <nc r="BA23">
      <v>0</v>
    </nc>
  </rcc>
  <rcc rId="22727" sId="3">
    <oc r="BA24" t="inlineStr">
      <is>
        <t/>
      </is>
    </oc>
    <nc r="BA24">
      <v>394.3</v>
    </nc>
  </rcc>
  <rcc rId="22728" sId="3">
    <oc r="BA25" t="inlineStr">
      <is>
        <t/>
      </is>
    </oc>
    <nc r="BA25">
      <v>0</v>
    </nc>
  </rcc>
  <rcc rId="22729" sId="3">
    <oc r="BA26" t="inlineStr">
      <is>
        <t/>
      </is>
    </oc>
    <nc r="BA26">
      <v>0</v>
    </nc>
  </rcc>
  <rcc rId="22730" sId="3">
    <oc r="BA27" t="inlineStr">
      <is>
        <t/>
      </is>
    </oc>
    <nc r="BA27">
      <v>0</v>
    </nc>
  </rcc>
  <rcc rId="22731" sId="3">
    <oc r="BA28" t="inlineStr">
      <is>
        <t/>
      </is>
    </oc>
    <nc r="BA28">
      <v>24.5</v>
    </nc>
  </rcc>
  <rcc rId="22732" sId="3">
    <oc r="BA29" t="inlineStr">
      <is>
        <t/>
      </is>
    </oc>
    <nc r="BA29">
      <v>0</v>
    </nc>
  </rcc>
  <rcc rId="22733" sId="3">
    <oc r="BA30" t="inlineStr">
      <is>
        <t/>
      </is>
    </oc>
    <nc r="BA30">
      <v>77.400000000000006</v>
    </nc>
  </rcc>
  <rcc rId="22734" sId="3">
    <oc r="BA31" t="inlineStr">
      <is>
        <t/>
      </is>
    </oc>
    <nc r="BA31">
      <v>0</v>
    </nc>
  </rcc>
  <rcc rId="22735" sId="3">
    <oc r="BA32" t="inlineStr">
      <is>
        <t/>
      </is>
    </oc>
    <nc r="BA32">
      <v>35.299999999999997</v>
    </nc>
  </rcc>
  <rcc rId="22736" sId="3">
    <oc r="BA33" t="inlineStr">
      <is>
        <t/>
      </is>
    </oc>
    <nc r="BA33">
      <v>0</v>
    </nc>
  </rcc>
  <rcc rId="22737" sId="3">
    <oc r="BA34" t="inlineStr">
      <is>
        <t/>
      </is>
    </oc>
    <nc r="BA34">
      <v>11.2</v>
    </nc>
  </rcc>
  <rcc rId="22738" sId="3">
    <oc r="BA35" t="inlineStr">
      <is>
        <t/>
      </is>
    </oc>
    <nc r="BA35">
      <v>0.6</v>
    </nc>
  </rcc>
  <rcc rId="22739" sId="3">
    <oc r="BA36" t="inlineStr">
      <is>
        <t/>
      </is>
    </oc>
    <nc r="BA36">
      <v>19.3</v>
    </nc>
  </rcc>
  <rcc rId="22740" sId="3">
    <oc r="BA37" t="inlineStr">
      <is>
        <t/>
      </is>
    </oc>
    <nc r="BA37">
      <v>0</v>
    </nc>
  </rcc>
  <rcc rId="22741" sId="3">
    <oc r="BA38" t="inlineStr">
      <is>
        <t/>
      </is>
    </oc>
    <nc r="BA38">
      <v>10.5</v>
    </nc>
  </rcc>
  <rcc rId="22742" sId="3">
    <oc r="BA39" t="inlineStr">
      <is>
        <t/>
      </is>
    </oc>
    <nc r="BA39">
      <v>0</v>
    </nc>
  </rcc>
  <rcc rId="22743" sId="3">
    <oc r="BA40" t="inlineStr">
      <is>
        <t/>
      </is>
    </oc>
    <nc r="BA40">
      <v>76.5</v>
    </nc>
  </rcc>
  <rcc rId="22744" sId="3">
    <oc r="BA41" t="inlineStr">
      <is>
        <t/>
      </is>
    </oc>
    <nc r="BA41">
      <v>0</v>
    </nc>
  </rcc>
  <rcc rId="22745" sId="3">
    <oc r="BA42" t="inlineStr">
      <is>
        <t/>
      </is>
    </oc>
    <nc r="BA42">
      <v>14.3</v>
    </nc>
  </rcc>
  <rcc rId="22746" sId="3">
    <oc r="BA43" t="inlineStr">
      <is>
        <t/>
      </is>
    </oc>
    <nc r="BA43">
      <v>0</v>
    </nc>
  </rcc>
  <rcc rId="22747" sId="3">
    <oc r="BA44" t="inlineStr">
      <is>
        <t/>
      </is>
    </oc>
    <nc r="BA44">
      <v>4.9000000000000004</v>
    </nc>
  </rcc>
  <rcc rId="22748" sId="3">
    <oc r="BA45" t="inlineStr">
      <is>
        <t/>
      </is>
    </oc>
    <nc r="BA45">
      <v>0</v>
    </nc>
  </rcc>
  <rcc rId="22749" sId="3">
    <oc r="BA46" t="inlineStr">
      <is>
        <t/>
      </is>
    </oc>
    <nc r="BA46">
      <v>2</v>
    </nc>
  </rcc>
  <rcc rId="22750" sId="3">
    <oc r="BA47" t="inlineStr">
      <is>
        <t/>
      </is>
    </oc>
    <nc r="BA47">
      <v>0</v>
    </nc>
  </rcc>
  <rcc rId="22751" sId="3">
    <oc r="BA48" t="inlineStr">
      <is>
        <t/>
      </is>
    </oc>
    <nc r="BA48">
      <v>29.1</v>
    </nc>
  </rcc>
  <rcc rId="22752" sId="3">
    <oc r="BA49" t="inlineStr">
      <is>
        <t/>
      </is>
    </oc>
    <nc r="BA49">
      <v>0</v>
    </nc>
  </rcc>
  <rcc rId="22753" sId="3">
    <oc r="BA50" t="inlineStr">
      <is>
        <t/>
      </is>
    </oc>
    <nc r="BA50">
      <v>18.100000000000001</v>
    </nc>
  </rcc>
  <rcc rId="22754" sId="3">
    <oc r="BA51" t="inlineStr">
      <is>
        <t/>
      </is>
    </oc>
    <nc r="BA51">
      <v>0</v>
    </nc>
  </rcc>
  <rcc rId="22755" sId="3">
    <oc r="BA52" t="inlineStr">
      <is>
        <t/>
      </is>
    </oc>
    <nc r="BA52">
      <v>97.1</v>
    </nc>
  </rcc>
  <rcc rId="22756" sId="3">
    <oc r="BA53" t="inlineStr">
      <is>
        <t/>
      </is>
    </oc>
    <nc r="BA53">
      <v>0</v>
    </nc>
  </rcc>
  <rcc rId="22757" sId="3">
    <oc r="BA54" t="inlineStr">
      <is>
        <t/>
      </is>
    </oc>
    <nc r="BA54">
      <v>7.4</v>
    </nc>
  </rcc>
  <rcc rId="22758" sId="3">
    <oc r="BA55" t="inlineStr">
      <is>
        <t/>
      </is>
    </oc>
    <nc r="BA55">
      <v>0.5</v>
    </nc>
  </rcc>
  <rcc rId="22759" sId="3">
    <oc r="BA56" t="inlineStr">
      <is>
        <t/>
      </is>
    </oc>
    <nc r="BA56">
      <v>18.2</v>
    </nc>
  </rcc>
  <rcc rId="22760" sId="3">
    <oc r="BA57" t="inlineStr">
      <is>
        <t/>
      </is>
    </oc>
    <nc r="BA57">
      <v>0</v>
    </nc>
  </rcc>
  <rcc rId="22761" sId="3">
    <oc r="BA58" t="inlineStr">
      <is>
        <t/>
      </is>
    </oc>
    <nc r="BA58">
      <v>53.2</v>
    </nc>
  </rcc>
  <rcc rId="22762" sId="3">
    <oc r="BA59" t="inlineStr">
      <is>
        <t/>
      </is>
    </oc>
    <nc r="BA59">
      <v>0</v>
    </nc>
  </rcc>
  <rcc rId="22763" sId="3">
    <oc r="BA60" t="inlineStr">
      <is>
        <t/>
      </is>
    </oc>
    <nc r="BA60">
      <v>142.1</v>
    </nc>
  </rcc>
  <rcc rId="22764" sId="3">
    <oc r="BA61" t="inlineStr">
      <is>
        <t/>
      </is>
    </oc>
    <nc r="BA61">
      <v>0</v>
    </nc>
  </rcc>
  <rcc rId="22765" sId="3">
    <oc r="BA62" t="inlineStr">
      <is>
        <t/>
      </is>
    </oc>
    <nc r="BA62">
      <v>18.2</v>
    </nc>
  </rcc>
  <rcc rId="22766" sId="3">
    <oc r="BA63" t="inlineStr">
      <is>
        <t/>
      </is>
    </oc>
    <nc r="BA63">
      <v>0</v>
    </nc>
  </rcc>
  <rcc rId="22767" sId="3">
    <oc r="BA64" t="inlineStr">
      <is>
        <t/>
      </is>
    </oc>
    <nc r="BA64">
      <v>102.8</v>
    </nc>
  </rcc>
  <rcc rId="22768" sId="3">
    <oc r="BA65" t="inlineStr">
      <is>
        <t/>
      </is>
    </oc>
    <nc r="BA65">
      <v>0</v>
    </nc>
  </rcc>
  <rcc rId="22769" sId="3">
    <oc r="BA66" t="inlineStr">
      <is>
        <t/>
      </is>
    </oc>
    <nc r="BA66">
      <v>120.6</v>
    </nc>
  </rcc>
  <rcc rId="22770" sId="3">
    <oc r="BA67" t="inlineStr">
      <is>
        <t/>
      </is>
    </oc>
    <nc r="BA67">
      <v>0</v>
    </nc>
  </rcc>
  <rcc rId="22771" sId="3">
    <oc r="BA68" t="inlineStr">
      <is>
        <t/>
      </is>
    </oc>
    <nc r="BA68">
      <v>244.3</v>
    </nc>
  </rcc>
  <rcc rId="22772" sId="3">
    <oc r="BA69" t="inlineStr">
      <is>
        <t/>
      </is>
    </oc>
    <nc r="BA69">
      <v>0</v>
    </nc>
  </rcc>
  <rcc rId="22773" sId="3">
    <oc r="BA70" t="inlineStr">
      <is>
        <t/>
      </is>
    </oc>
    <nc r="BA70">
      <v>51.6</v>
    </nc>
  </rcc>
  <rcc rId="22774" sId="3">
    <oc r="BA71" t="inlineStr">
      <is>
        <t/>
      </is>
    </oc>
    <nc r="BA71">
      <v>0</v>
    </nc>
  </rcc>
  <rcc rId="22775" sId="3">
    <oc r="BA72" t="inlineStr">
      <is>
        <t/>
      </is>
    </oc>
    <nc r="BA72">
      <v>118.1</v>
    </nc>
  </rcc>
  <rcc rId="22776" sId="3">
    <oc r="BA73" t="inlineStr">
      <is>
        <t/>
      </is>
    </oc>
    <nc r="BA73">
      <v>0</v>
    </nc>
  </rcc>
  <rcc rId="22777" sId="3">
    <oc r="BA74" t="inlineStr">
      <is>
        <t/>
      </is>
    </oc>
    <nc r="BA74">
      <v>420</v>
    </nc>
  </rcc>
  <rcc rId="22778" sId="3">
    <oc r="BA75" t="inlineStr">
      <is>
        <t/>
      </is>
    </oc>
    <nc r="BA75">
      <v>0</v>
    </nc>
  </rcc>
  <rcc rId="22779" sId="3">
    <oc r="BA76" t="inlineStr">
      <is>
        <t/>
      </is>
    </oc>
    <nc r="BA76">
      <v>0</v>
    </nc>
  </rcc>
  <rcc rId="22780" sId="3">
    <oc r="BA77" t="inlineStr">
      <is>
        <t/>
      </is>
    </oc>
    <nc r="BA77">
      <v>0</v>
    </nc>
  </rcc>
  <rcc rId="22781" sId="3">
    <oc r="BA78" t="inlineStr">
      <is>
        <t/>
      </is>
    </oc>
    <nc r="BA78">
      <v>0</v>
    </nc>
  </rcc>
  <rcc rId="22782" sId="3">
    <oc r="BA79" t="inlineStr">
      <is>
        <t/>
      </is>
    </oc>
    <nc r="BA79">
      <v>0</v>
    </nc>
  </rcc>
  <rcc rId="22783" sId="3">
    <oc r="BA80" t="inlineStr">
      <is>
        <t/>
      </is>
    </oc>
    <nc r="BA80">
      <v>0</v>
    </nc>
  </rcc>
  <rcc rId="22784" sId="3">
    <oc r="BA81" t="inlineStr">
      <is>
        <t/>
      </is>
    </oc>
    <nc r="BA81">
      <v>0</v>
    </nc>
  </rcc>
  <rcc rId="22785" sId="3">
    <oc r="BA82" t="inlineStr">
      <is>
        <t/>
      </is>
    </oc>
    <nc r="BA82">
      <v>0</v>
    </nc>
  </rcc>
  <rcc rId="22786" sId="3">
    <oc r="BA83" t="inlineStr">
      <is>
        <t/>
      </is>
    </oc>
    <nc r="BA83">
      <v>0</v>
    </nc>
  </rcc>
  <rcc rId="22787" sId="3">
    <oc r="BA84" t="inlineStr">
      <is>
        <t/>
      </is>
    </oc>
    <nc r="BA84">
      <v>0</v>
    </nc>
  </rcc>
  <rcc rId="22788" sId="3">
    <oc r="BA85" t="inlineStr">
      <is>
        <t/>
      </is>
    </oc>
    <nc r="BA85">
      <v>0</v>
    </nc>
  </rcc>
  <rcc rId="22789" sId="3">
    <oc r="BA86" t="inlineStr">
      <is>
        <t/>
      </is>
    </oc>
    <nc r="BA86">
      <v>0</v>
    </nc>
  </rcc>
  <rcc rId="22790" sId="3">
    <oc r="BA87" t="inlineStr">
      <is>
        <t/>
      </is>
    </oc>
    <nc r="BA87">
      <v>0</v>
    </nc>
  </rcc>
  <rcc rId="22791" sId="3">
    <oc r="BA88" t="inlineStr">
      <is>
        <t/>
      </is>
    </oc>
    <nc r="BA88">
      <v>0.3</v>
    </nc>
  </rcc>
  <rcc rId="22792" sId="3">
    <oc r="BA89" t="inlineStr">
      <is>
        <t/>
      </is>
    </oc>
    <nc r="BA89">
      <v>-0.7</v>
    </nc>
  </rcc>
  <rcc rId="22793" sId="3">
    <oc r="BA90" t="inlineStr">
      <is>
        <t/>
      </is>
    </oc>
    <nc r="BA90">
      <v>0.2</v>
    </nc>
  </rcc>
  <rcc rId="22794" sId="3">
    <oc r="BA91" t="inlineStr">
      <is>
        <t/>
      </is>
    </oc>
    <nc r="BA91">
      <v>-1.5</v>
    </nc>
  </rcc>
  <rcc rId="22795" sId="3">
    <oc r="BA92" t="inlineStr">
      <is>
        <t/>
      </is>
    </oc>
    <nc r="BA92">
      <v>0.5</v>
    </nc>
  </rcc>
  <rcc rId="22796" sId="3">
    <oc r="BA93" t="inlineStr">
      <is>
        <t/>
      </is>
    </oc>
    <nc r="BA93">
      <v>-0.9</v>
    </nc>
  </rcc>
  <rcc rId="22797" sId="3">
    <oc r="BA94" t="inlineStr">
      <is>
        <t/>
      </is>
    </oc>
    <nc r="BA94">
      <v>0.2</v>
    </nc>
  </rcc>
  <rcc rId="22798" sId="3">
    <oc r="BA95" t="inlineStr">
      <is>
        <t/>
      </is>
    </oc>
    <nc r="BA95">
      <v>0.1</v>
    </nc>
  </rcc>
  <rcc rId="22799" sId="3">
    <oc r="BA96" t="inlineStr">
      <is>
        <t/>
      </is>
    </oc>
    <nc r="BA96">
      <v>0</v>
    </nc>
  </rcc>
  <rcc rId="22800" sId="3">
    <oc r="BA97" t="inlineStr">
      <is>
        <t/>
      </is>
    </oc>
    <nc r="BA97">
      <v>0.1</v>
    </nc>
  </rcc>
  <rcc rId="22801" sId="3">
    <oc r="BA98" t="inlineStr">
      <is>
        <t/>
      </is>
    </oc>
    <nc r="BA98">
      <v>0</v>
    </nc>
  </rcc>
  <rcc rId="22802" sId="3">
    <oc r="BA99" t="inlineStr">
      <is>
        <t/>
      </is>
    </oc>
    <nc r="BA99">
      <v>0</v>
    </nc>
  </rcc>
  <rcc rId="22803" sId="3">
    <oc r="BA100" t="inlineStr">
      <is>
        <t/>
      </is>
    </oc>
    <nc r="BA100">
      <v>0</v>
    </nc>
  </rcc>
  <rcc rId="22804" sId="3">
    <oc r="BA101" t="inlineStr">
      <is>
        <t/>
      </is>
    </oc>
    <nc r="BA101">
      <v>0</v>
    </nc>
  </rcc>
  <rcc rId="22805" sId="3">
    <oc r="BA102" t="inlineStr">
      <is>
        <t/>
      </is>
    </oc>
    <nc r="BA102">
      <v>0.1</v>
    </nc>
  </rcc>
  <rcc rId="22806" sId="3">
    <oc r="BA103" t="inlineStr">
      <is>
        <t/>
      </is>
    </oc>
    <nc r="BA103">
      <v>-0.5</v>
    </nc>
  </rcc>
  <rcc rId="22807" sId="3">
    <oc r="BA104" t="inlineStr">
      <is>
        <t/>
      </is>
    </oc>
    <nc r="BA104">
      <v>0.1</v>
    </nc>
  </rcc>
  <rcc rId="22808" sId="3">
    <oc r="BA105" t="inlineStr">
      <is>
        <t/>
      </is>
    </oc>
    <nc r="BA105">
      <v>-0.1</v>
    </nc>
  </rcc>
  <rcc rId="22809" sId="3">
    <oc r="BA106" t="inlineStr">
      <is>
        <t/>
      </is>
    </oc>
    <nc r="BA106">
      <v>0.1</v>
    </nc>
  </rcc>
  <rcc rId="22810" sId="3">
    <oc r="BA107" t="inlineStr">
      <is>
        <t/>
      </is>
    </oc>
    <nc r="BA107">
      <v>-1.4</v>
    </nc>
  </rcc>
  <rcc rId="22811" sId="3">
    <oc r="BA108" t="inlineStr">
      <is>
        <t/>
      </is>
    </oc>
    <nc r="BA108">
      <v>0.3</v>
    </nc>
  </rcc>
  <rcc rId="22812" sId="3">
    <oc r="BA109" t="inlineStr">
      <is>
        <t/>
      </is>
    </oc>
    <nc r="BA109">
      <v>0</v>
    </nc>
  </rcc>
  <rcc rId="22813" sId="3">
    <oc r="BA110" t="inlineStr">
      <is>
        <t/>
      </is>
    </oc>
    <nc r="BA110">
      <v>0</v>
    </nc>
  </rcc>
  <rcc rId="22814" sId="3">
    <oc r="BA111" t="inlineStr">
      <is>
        <t/>
      </is>
    </oc>
    <nc r="BA111">
      <v>0</v>
    </nc>
  </rcc>
  <rcc rId="22815" sId="3">
    <oc r="BA112" t="inlineStr">
      <is>
        <t/>
      </is>
    </oc>
    <nc r="BA112">
      <v>0</v>
    </nc>
  </rcc>
  <rcc rId="22816" sId="3">
    <oc r="BA113" t="inlineStr">
      <is>
        <t/>
      </is>
    </oc>
    <nc r="BA113">
      <v>0</v>
    </nc>
  </rcc>
  <rcc rId="22817" sId="3">
    <oc r="BA114" t="inlineStr">
      <is>
        <t/>
      </is>
    </oc>
    <nc r="BA114">
      <v>0.1</v>
    </nc>
  </rcc>
  <rcc rId="22818" sId="3">
    <oc r="BA115" t="inlineStr">
      <is>
        <t/>
      </is>
    </oc>
    <nc r="BA115">
      <v>0</v>
    </nc>
  </rcc>
  <rcc rId="22819" sId="3">
    <oc r="BA116" t="inlineStr">
      <is>
        <t/>
      </is>
    </oc>
    <nc r="BA116">
      <v>0.2</v>
    </nc>
  </rcc>
  <rcc rId="22820" sId="3">
    <oc r="BA117" t="inlineStr">
      <is>
        <t/>
      </is>
    </oc>
    <nc r="BA117">
      <v>0</v>
    </nc>
  </rcc>
  <rcc rId="22821" sId="3">
    <oc r="BA118" t="inlineStr">
      <is>
        <t/>
      </is>
    </oc>
    <nc r="BA118">
      <v>0.2</v>
    </nc>
  </rcc>
  <rcc rId="22822" sId="3">
    <oc r="BA119" t="inlineStr">
      <is>
        <t/>
      </is>
    </oc>
    <nc r="BA119">
      <v>0</v>
    </nc>
  </rcc>
  <rcc rId="22823" sId="3">
    <oc r="BA120" t="inlineStr">
      <is>
        <t/>
      </is>
    </oc>
    <nc r="BA120">
      <v>0</v>
    </nc>
  </rcc>
  <rcc rId="22824" sId="3">
    <oc r="BA121" t="inlineStr">
      <is>
        <t/>
      </is>
    </oc>
    <nc r="BA121">
      <v>0</v>
    </nc>
  </rcc>
  <rcc rId="22825" sId="3">
    <oc r="BA122" t="inlineStr">
      <is>
        <t/>
      </is>
    </oc>
    <nc r="BA122">
      <v>0.1</v>
    </nc>
  </rcc>
  <rcc rId="22826" sId="3">
    <oc r="BA123" t="inlineStr">
      <is>
        <t/>
      </is>
    </oc>
    <nc r="BA123">
      <v>-0.2</v>
    </nc>
  </rcc>
  <rcc rId="22827" sId="3">
    <oc r="BA124" t="inlineStr">
      <is>
        <t/>
      </is>
    </oc>
    <nc r="BA124">
      <v>0.1</v>
    </nc>
  </rcc>
  <rcc rId="22828" sId="3">
    <oc r="BA125" t="inlineStr">
      <is>
        <t/>
      </is>
    </oc>
    <nc r="BA125">
      <v>0</v>
    </nc>
  </rcc>
  <rcc rId="22829" sId="3">
    <oc r="BA126" t="inlineStr">
      <is>
        <t/>
      </is>
    </oc>
    <nc r="BA126">
      <v>0</v>
    </nc>
  </rcc>
  <rcc rId="22830" sId="3">
    <oc r="BA127" t="inlineStr">
      <is>
        <t/>
      </is>
    </oc>
    <nc r="BA127">
      <v>0</v>
    </nc>
  </rcc>
  <rcc rId="22831" sId="3">
    <oc r="BA128" t="inlineStr">
      <is>
        <t/>
      </is>
    </oc>
    <nc r="BA128">
      <v>0.1</v>
    </nc>
  </rcc>
  <rcc rId="22832" sId="3">
    <oc r="BA129" t="inlineStr">
      <is>
        <t/>
      </is>
    </oc>
    <nc r="BA129">
      <v>0</v>
    </nc>
  </rcc>
  <rcc rId="22833" sId="3">
    <oc r="BA130" t="inlineStr">
      <is>
        <t/>
      </is>
    </oc>
    <nc r="BA130">
      <v>0</v>
    </nc>
  </rcc>
  <rcc rId="22834" sId="3">
    <oc r="BA131" t="inlineStr">
      <is>
        <t/>
      </is>
    </oc>
    <nc r="BA131">
      <v>0</v>
    </nc>
  </rcc>
  <rcc rId="22835" sId="3">
    <oc r="BA132" t="inlineStr">
      <is>
        <t/>
      </is>
    </oc>
    <nc r="BA132">
      <v>0</v>
    </nc>
  </rcc>
  <rcc rId="22836" sId="3">
    <oc r="BA133" t="inlineStr">
      <is>
        <t/>
      </is>
    </oc>
    <nc r="BA133">
      <v>0</v>
    </nc>
  </rcc>
  <rcc rId="22837" sId="3">
    <oc r="BA134" t="inlineStr">
      <is>
        <t/>
      </is>
    </oc>
    <nc r="BA134">
      <v>0</v>
    </nc>
  </rcc>
  <rcc rId="22838" sId="3">
    <oc r="BA135" t="inlineStr">
      <is>
        <t/>
      </is>
    </oc>
    <nc r="BA135">
      <v>0</v>
    </nc>
  </rcc>
  <rcc rId="22839" sId="3">
    <oc r="BA136" t="inlineStr">
      <is>
        <t/>
      </is>
    </oc>
    <nc r="BA136">
      <v>0</v>
    </nc>
  </rcc>
  <rcc rId="22840" sId="3">
    <oc r="BA137" t="inlineStr">
      <is>
        <t/>
      </is>
    </oc>
    <nc r="BA137">
      <v>0</v>
    </nc>
  </rcc>
  <rcc rId="22841" sId="3">
    <oc r="BA138" t="inlineStr">
      <is>
        <t/>
      </is>
    </oc>
    <nc r="BA138">
      <v>0.1</v>
    </nc>
  </rcc>
  <rcc rId="22842" sId="3">
    <oc r="BA139" t="inlineStr">
      <is>
        <t/>
      </is>
    </oc>
    <nc r="BA139">
      <v>-0.1</v>
    </nc>
  </rcc>
  <rcc rId="22843" sId="3">
    <oc r="BA140" t="inlineStr">
      <is>
        <t/>
      </is>
    </oc>
    <nc r="BA140">
      <v>0</v>
    </nc>
  </rcc>
  <rcc rId="22844" sId="3">
    <oc r="BA141" t="inlineStr">
      <is>
        <t/>
      </is>
    </oc>
    <nc r="BA141">
      <v>0</v>
    </nc>
  </rcc>
  <rcc rId="22845" sId="3">
    <oc r="BA142" t="inlineStr">
      <is>
        <t/>
      </is>
    </oc>
    <nc r="BA142">
      <v>0</v>
    </nc>
  </rcc>
  <rcc rId="22846" sId="3">
    <oc r="BA143" t="inlineStr">
      <is>
        <t/>
      </is>
    </oc>
    <nc r="BA143">
      <v>0</v>
    </nc>
  </rcc>
  <rcc rId="22847" sId="3">
    <oc r="BA144" t="inlineStr">
      <is>
        <t/>
      </is>
    </oc>
    <nc r="BA144">
      <v>0.1</v>
    </nc>
  </rcc>
  <rcc rId="22848" sId="3">
    <oc r="BA145" t="inlineStr">
      <is>
        <t/>
      </is>
    </oc>
    <nc r="BA145">
      <v>0</v>
    </nc>
  </rcc>
  <rcc rId="22849" sId="3">
    <oc r="BA146" t="inlineStr">
      <is>
        <t/>
      </is>
    </oc>
    <nc r="BA146">
      <v>0</v>
    </nc>
  </rcc>
  <rcc rId="22850" sId="3">
    <oc r="BA147" t="inlineStr">
      <is>
        <t/>
      </is>
    </oc>
    <nc r="BA147">
      <v>0</v>
    </nc>
  </rcc>
  <rcc rId="22851" sId="3">
    <oc r="BA148" t="inlineStr">
      <is>
        <t/>
      </is>
    </oc>
    <nc r="BA148">
      <v>0</v>
    </nc>
  </rcc>
  <rcc rId="22852" sId="3">
    <oc r="BA149" t="inlineStr">
      <is>
        <t/>
      </is>
    </oc>
    <nc r="BA149">
      <v>0</v>
    </nc>
  </rcc>
  <rcc rId="22853" sId="3">
    <oc r="BA150" t="inlineStr">
      <is>
        <t/>
      </is>
    </oc>
    <nc r="BA150">
      <v>0</v>
    </nc>
  </rcc>
  <rcc rId="22854" sId="3">
    <oc r="BA151" t="inlineStr">
      <is>
        <t/>
      </is>
    </oc>
    <nc r="BA151">
      <v>0</v>
    </nc>
  </rcc>
  <rcc rId="22855" sId="3">
    <oc r="BA152" t="inlineStr">
      <is>
        <t/>
      </is>
    </oc>
    <nc r="BA152">
      <v>0.1</v>
    </nc>
  </rcc>
  <rcc rId="22856" sId="3">
    <oc r="BA153" t="inlineStr">
      <is>
        <t/>
      </is>
    </oc>
    <nc r="BA153">
      <v>0</v>
    </nc>
  </rcc>
  <rcc rId="22857" sId="3">
    <oc r="BA154" t="inlineStr">
      <is>
        <t/>
      </is>
    </oc>
    <nc r="BA154">
      <v>0</v>
    </nc>
  </rcc>
  <rcc rId="22858" sId="3">
    <oc r="BA155" t="inlineStr">
      <is>
        <t/>
      </is>
    </oc>
    <nc r="BA155">
      <v>0</v>
    </nc>
  </rcc>
  <rcc rId="22859" sId="3">
    <oc r="BA156" t="inlineStr">
      <is>
        <t/>
      </is>
    </oc>
    <nc r="BA156">
      <v>0.1</v>
    </nc>
  </rcc>
  <rcc rId="22860" sId="3">
    <oc r="BA157" t="inlineStr">
      <is>
        <t/>
      </is>
    </oc>
    <nc r="BA157">
      <v>-0.1</v>
    </nc>
  </rcc>
  <rcc rId="22861" sId="3">
    <oc r="BA158" t="inlineStr">
      <is>
        <t/>
      </is>
    </oc>
    <nc r="BA158">
      <v>0</v>
    </nc>
  </rcc>
  <rcc rId="22862" sId="3">
    <oc r="BA159" t="inlineStr">
      <is>
        <t/>
      </is>
    </oc>
    <nc r="BA159">
      <v>-0.3</v>
    </nc>
  </rcc>
  <rcc rId="22863" sId="3">
    <oc r="BA160" t="inlineStr">
      <is>
        <t/>
      </is>
    </oc>
    <nc r="BA160">
      <v>0.1</v>
    </nc>
  </rcc>
  <rcc rId="22864" sId="3">
    <oc r="BA161" t="inlineStr">
      <is>
        <t/>
      </is>
    </oc>
    <nc r="BA161">
      <v>-0.2</v>
    </nc>
  </rcc>
  <rcc rId="22865" sId="3">
    <oc r="BA162" t="inlineStr">
      <is>
        <t/>
      </is>
    </oc>
    <nc r="BA162">
      <v>0</v>
    </nc>
  </rcc>
  <rcc rId="22866" sId="3">
    <oc r="BA163" t="inlineStr">
      <is>
        <t/>
      </is>
    </oc>
    <nc r="BA163">
      <v>0</v>
    </nc>
  </rcc>
  <rcc rId="22867" sId="3">
    <oc r="BA164" t="inlineStr">
      <is>
        <t/>
      </is>
    </oc>
    <nc r="BA164">
      <v>0</v>
    </nc>
  </rcc>
  <rcc rId="22868" sId="3">
    <oc r="BA165" t="inlineStr">
      <is>
        <t/>
      </is>
    </oc>
    <nc r="BA165">
      <v>0</v>
    </nc>
  </rcc>
  <rcc rId="22869" sId="3">
    <oc r="BA166" t="inlineStr">
      <is>
        <t/>
      </is>
    </oc>
    <nc r="BA166">
      <v>0</v>
    </nc>
  </rcc>
  <rcc rId="22870" sId="3">
    <oc r="BA167" t="inlineStr">
      <is>
        <t/>
      </is>
    </oc>
    <nc r="BA167">
      <v>0</v>
    </nc>
  </rcc>
  <rcc rId="22871" sId="3">
    <oc r="BA168" t="inlineStr">
      <is>
        <t/>
      </is>
    </oc>
    <nc r="BA168">
      <v>0</v>
    </nc>
  </rcc>
  <rcc rId="22872" sId="3">
    <oc r="BA169" t="inlineStr">
      <is>
        <t/>
      </is>
    </oc>
    <nc r="BA169">
      <v>-0.1</v>
    </nc>
  </rcc>
  <rcc rId="22873" sId="3">
    <oc r="BA170" t="inlineStr">
      <is>
        <t/>
      </is>
    </oc>
    <nc r="BA170">
      <v>0.1</v>
    </nc>
  </rcc>
  <rcc rId="22874" sId="3">
    <oc r="BA171" t="inlineStr">
      <is>
        <t/>
      </is>
    </oc>
    <nc r="BA171">
      <v>-0.1</v>
    </nc>
  </rcc>
  <rcc rId="22875" sId="3">
    <oc r="BA172" t="inlineStr">
      <is>
        <t/>
      </is>
    </oc>
    <nc r="BA172">
      <v>0</v>
    </nc>
  </rcc>
  <rcc rId="22876" sId="3">
    <oc r="BA173" t="inlineStr">
      <is>
        <t/>
      </is>
    </oc>
    <nc r="BA173">
      <v>0</v>
    </nc>
  </rcc>
  <rcc rId="22877" sId="3">
    <oc r="BA174" t="inlineStr">
      <is>
        <t/>
      </is>
    </oc>
    <nc r="BA174">
      <v>0</v>
    </nc>
  </rcc>
  <rcc rId="22878" sId="3">
    <oc r="BA175" t="inlineStr">
      <is>
        <t/>
      </is>
    </oc>
    <nc r="BA175">
      <v>0</v>
    </nc>
  </rcc>
  <rcc rId="22879" sId="3">
    <oc r="BA176" t="inlineStr">
      <is>
        <t/>
      </is>
    </oc>
    <nc r="BA176">
      <v>0</v>
    </nc>
  </rcc>
  <rcc rId="22880" sId="3">
    <oc r="BA177" t="inlineStr">
      <is>
        <t/>
      </is>
    </oc>
    <nc r="BA177">
      <v>0</v>
    </nc>
  </rcc>
  <rcc rId="22881" sId="3">
    <oc r="BA178" t="inlineStr">
      <is>
        <t/>
      </is>
    </oc>
    <nc r="BA178">
      <v>0.3</v>
    </nc>
  </rcc>
  <rcc rId="22882" sId="3">
    <oc r="BA179" t="inlineStr">
      <is>
        <t/>
      </is>
    </oc>
    <nc r="BA179">
      <v>5</v>
    </nc>
  </rcc>
  <rcc rId="22883" sId="3">
    <oc r="BA180" t="inlineStr">
      <is>
        <t/>
      </is>
    </oc>
    <nc r="BA180">
      <v>0.2</v>
    </nc>
  </rcc>
  <rcc rId="22884" sId="3">
    <oc r="BA181" t="inlineStr">
      <is>
        <t/>
      </is>
    </oc>
    <nc r="BA181">
      <v>-0.8</v>
    </nc>
  </rcc>
  <rcc rId="22885" sId="3">
    <oc r="BA182" t="inlineStr">
      <is>
        <t/>
      </is>
    </oc>
    <nc r="BA182">
      <v>0</v>
    </nc>
  </rcc>
  <rcc rId="22886" sId="3">
    <oc r="BA183" t="inlineStr">
      <is>
        <t/>
      </is>
    </oc>
    <nc r="BA183">
      <v>0</v>
    </nc>
  </rcc>
  <rcc rId="22887" sId="3">
    <oc r="BA184" t="inlineStr">
      <is>
        <t/>
      </is>
    </oc>
    <nc r="BA184">
      <v>0</v>
    </nc>
  </rcc>
  <rcc rId="22888" sId="3">
    <oc r="BA185" t="inlineStr">
      <is>
        <t/>
      </is>
    </oc>
    <nc r="BA185">
      <v>-0.1</v>
    </nc>
  </rcc>
  <rcc rId="22889" sId="3">
    <oc r="BA186" t="inlineStr">
      <is>
        <t/>
      </is>
    </oc>
    <nc r="BA186">
      <v>0.1</v>
    </nc>
  </rcc>
  <rcc rId="22890" sId="3">
    <oc r="BA187" t="inlineStr">
      <is>
        <t/>
      </is>
    </oc>
    <nc r="BA187">
      <v>-0.1</v>
    </nc>
  </rcc>
  <rcc rId="22891" sId="3">
    <oc r="BA188" t="inlineStr">
      <is>
        <t/>
      </is>
    </oc>
    <nc r="BA188">
      <v>0.1</v>
    </nc>
  </rcc>
  <rcc rId="22892" sId="3">
    <oc r="BA189" t="inlineStr">
      <is>
        <t/>
      </is>
    </oc>
    <nc r="BA189">
      <v>-0.2</v>
    </nc>
  </rcc>
  <rcc rId="22893" sId="3">
    <oc r="BA190" t="inlineStr">
      <is>
        <t/>
      </is>
    </oc>
    <nc r="BA190">
      <v>0</v>
    </nc>
  </rcc>
  <rcc rId="22894" sId="3">
    <oc r="BA191" t="inlineStr">
      <is>
        <t/>
      </is>
    </oc>
    <nc r="BA191">
      <v>0</v>
    </nc>
  </rcc>
  <rcc rId="22895" sId="3">
    <oc r="BA192" t="inlineStr">
      <is>
        <t/>
      </is>
    </oc>
    <nc r="BA192">
      <v>0.1</v>
    </nc>
  </rcc>
  <rcc rId="22896" sId="3">
    <oc r="BA193" t="inlineStr">
      <is>
        <t/>
      </is>
    </oc>
    <nc r="BA193">
      <v>-0.1</v>
    </nc>
  </rcc>
  <rcc rId="22897" sId="3">
    <oc r="BA194" t="inlineStr">
      <is>
        <t/>
      </is>
    </oc>
    <nc r="BA194">
      <v>0.1</v>
    </nc>
  </rcc>
  <rcc rId="22898" sId="3">
    <oc r="BA195" t="inlineStr">
      <is>
        <t/>
      </is>
    </oc>
    <nc r="BA195">
      <v>0</v>
    </nc>
  </rcc>
  <rcc rId="22899" sId="3">
    <oc r="BA196" t="inlineStr">
      <is>
        <t/>
      </is>
    </oc>
    <nc r="BA196">
      <v>0</v>
    </nc>
  </rcc>
  <rcc rId="22900" sId="3">
    <oc r="BA197" t="inlineStr">
      <is>
        <t/>
      </is>
    </oc>
    <nc r="BA197">
      <v>0</v>
    </nc>
  </rcc>
  <rcc rId="22901" sId="3">
    <oc r="BA198" t="inlineStr">
      <is>
        <t/>
      </is>
    </oc>
    <nc r="BA198">
      <v>0.1</v>
    </nc>
  </rcc>
  <rcc rId="22902" sId="3">
    <oc r="BA199" t="inlineStr">
      <is>
        <t/>
      </is>
    </oc>
    <nc r="BA199">
      <v>-0.2</v>
    </nc>
  </rcc>
  <rcc rId="22903" sId="3">
    <oc r="BA200" t="inlineStr">
      <is>
        <t/>
      </is>
    </oc>
    <nc r="BA200">
      <v>0.2</v>
    </nc>
  </rcc>
  <rcc rId="22904" sId="3">
    <oc r="BA201" t="inlineStr">
      <is>
        <t/>
      </is>
    </oc>
    <nc r="BA201">
      <v>0.5</v>
    </nc>
  </rcc>
  <rcc rId="22905" sId="3">
    <oc r="BA202" t="inlineStr">
      <is>
        <t/>
      </is>
    </oc>
    <nc r="BA202">
      <v>0.1</v>
    </nc>
  </rcc>
  <rcc rId="22906" sId="3">
    <oc r="BA203" t="inlineStr">
      <is>
        <t/>
      </is>
    </oc>
    <nc r="BA203">
      <v>0</v>
    </nc>
  </rcc>
  <rcc rId="22907" sId="3">
    <oc r="BA204" t="inlineStr">
      <is>
        <t/>
      </is>
    </oc>
    <nc r="BA204">
      <v>0.3</v>
    </nc>
  </rcc>
  <rcc rId="22908" sId="3">
    <oc r="BA205" t="inlineStr">
      <is>
        <t/>
      </is>
    </oc>
    <nc r="BA205">
      <v>-0.8</v>
    </nc>
  </rcc>
  <rcc rId="22909" sId="3">
    <oc r="BA206" t="inlineStr">
      <is>
        <t/>
      </is>
    </oc>
    <nc r="BA206">
      <v>0.1</v>
    </nc>
  </rcc>
  <rcc rId="22910" sId="3">
    <oc r="BA207" t="inlineStr">
      <is>
        <t/>
      </is>
    </oc>
    <nc r="BA207">
      <v>-0.2</v>
    </nc>
  </rcc>
  <rcc rId="22911" sId="3">
    <oc r="BA208" t="inlineStr">
      <is>
        <t/>
      </is>
    </oc>
    <nc r="BA208">
      <v>0</v>
    </nc>
  </rcc>
  <rcc rId="22912" sId="3">
    <oc r="BA209" t="inlineStr">
      <is>
        <t/>
      </is>
    </oc>
    <nc r="BA209">
      <v>0</v>
    </nc>
  </rcc>
  <rcc rId="22913" sId="3">
    <oc r="BA210" t="inlineStr">
      <is>
        <t/>
      </is>
    </oc>
    <nc r="BA210">
      <v>0</v>
    </nc>
  </rcc>
  <rcc rId="22914" sId="3">
    <oc r="BA211" t="inlineStr">
      <is>
        <t/>
      </is>
    </oc>
    <nc r="BA211">
      <v>0</v>
    </nc>
  </rcc>
  <rcc rId="22915" sId="3">
    <oc r="BA212" t="inlineStr">
      <is>
        <t/>
      </is>
    </oc>
    <nc r="BA212">
      <v>0</v>
    </nc>
  </rcc>
  <rcc rId="22916" sId="3">
    <oc r="BA213" t="inlineStr">
      <is>
        <t/>
      </is>
    </oc>
    <nc r="BA213">
      <v>0</v>
    </nc>
  </rcc>
  <rcc rId="22917" sId="3">
    <oc r="BA214" t="inlineStr">
      <is>
        <t/>
      </is>
    </oc>
    <nc r="BA214">
      <v>0</v>
    </nc>
  </rcc>
  <rcc rId="22918" sId="3">
    <oc r="BA215" t="inlineStr">
      <is>
        <t/>
      </is>
    </oc>
    <nc r="BA215">
      <v>0</v>
    </nc>
  </rcc>
  <rcc rId="22919" sId="3">
    <oc r="BA216" t="inlineStr">
      <is>
        <t/>
      </is>
    </oc>
    <nc r="BA216">
      <v>0</v>
    </nc>
  </rcc>
  <rcc rId="22920" sId="3">
    <oc r="BA217" t="inlineStr">
      <is>
        <t/>
      </is>
    </oc>
    <nc r="BA217">
      <v>0</v>
    </nc>
  </rcc>
  <rcc rId="22921" sId="3">
    <oc r="BA218" t="inlineStr">
      <is>
        <t/>
      </is>
    </oc>
    <nc r="BA218">
      <v>0.3</v>
    </nc>
  </rcc>
  <rcc rId="22922" sId="3">
    <oc r="BA219" t="inlineStr">
      <is>
        <t/>
      </is>
    </oc>
    <nc r="BA219">
      <v>1</v>
    </nc>
  </rcc>
  <rcc rId="22923" sId="3">
    <oc r="BA220" t="inlineStr">
      <is>
        <t/>
      </is>
    </oc>
    <nc r="BA220">
      <v>0</v>
    </nc>
  </rcc>
  <rcc rId="22924" sId="3">
    <oc r="BA221" t="inlineStr">
      <is>
        <t/>
      </is>
    </oc>
    <nc r="BA221">
      <v>0</v>
    </nc>
  </rcc>
  <rcc rId="22925" sId="3">
    <oc r="BA222" t="inlineStr">
      <is>
        <t/>
      </is>
    </oc>
    <nc r="BA222">
      <v>0</v>
    </nc>
  </rcc>
  <rcc rId="22926" sId="3">
    <oc r="BA223" t="inlineStr">
      <is>
        <t/>
      </is>
    </oc>
    <nc r="BA223">
      <v>0</v>
    </nc>
  </rcc>
  <rcc rId="22927" sId="3">
    <oc r="BA224" t="inlineStr">
      <is>
        <t/>
      </is>
    </oc>
    <nc r="BA224">
      <v>0.3</v>
    </nc>
  </rcc>
  <rcc rId="22928" sId="3">
    <oc r="BA225" t="inlineStr">
      <is>
        <t/>
      </is>
    </oc>
    <nc r="BA225">
      <v>-1</v>
    </nc>
  </rcc>
  <rcc rId="22929" sId="3">
    <oc r="BA226" t="inlineStr">
      <is>
        <t/>
      </is>
    </oc>
    <nc r="BA226">
      <v>0.2</v>
    </nc>
  </rcc>
  <rcc rId="22930" sId="3">
    <oc r="BA227" t="inlineStr">
      <is>
        <t/>
      </is>
    </oc>
    <nc r="BA227">
      <v>-0.6</v>
    </nc>
  </rcc>
  <rcc rId="22931" sId="3">
    <oc r="BA228" t="inlineStr">
      <is>
        <t/>
      </is>
    </oc>
    <nc r="BA228">
      <v>0</v>
    </nc>
  </rcc>
  <rcc rId="22932" sId="3">
    <oc r="BA229" t="inlineStr">
      <is>
        <t/>
      </is>
    </oc>
    <nc r="BA229">
      <v>0</v>
    </nc>
  </rcc>
  <rcc rId="22933" sId="3">
    <oc r="BA230" t="inlineStr">
      <is>
        <t/>
      </is>
    </oc>
    <nc r="BA230">
      <v>0</v>
    </nc>
  </rcc>
  <rcc rId="22934" sId="3">
    <oc r="BA231" t="inlineStr">
      <is>
        <t/>
      </is>
    </oc>
    <nc r="BA231">
      <v>0</v>
    </nc>
  </rcc>
  <rcc rId="22935" sId="3">
    <oc r="BA232" t="inlineStr">
      <is>
        <t/>
      </is>
    </oc>
    <nc r="BA232">
      <v>0</v>
    </nc>
  </rcc>
  <rcc rId="22936" sId="3">
    <oc r="BA233" t="inlineStr">
      <is>
        <t/>
      </is>
    </oc>
    <nc r="BA233">
      <v>0</v>
    </nc>
  </rcc>
  <rcc rId="22937" sId="3">
    <oc r="BA234" t="inlineStr">
      <is>
        <t/>
      </is>
    </oc>
    <nc r="BA234">
      <v>0</v>
    </nc>
  </rcc>
  <rcc rId="22938" sId="3">
    <oc r="BA235" t="inlineStr">
      <is>
        <t/>
      </is>
    </oc>
    <nc r="BA235">
      <v>0.2</v>
    </nc>
  </rcc>
  <rcc rId="22939" sId="3">
    <oc r="BA236" t="inlineStr">
      <is>
        <t/>
      </is>
    </oc>
    <nc r="BA236">
      <v>0.3</v>
    </nc>
  </rcc>
  <rcc rId="22940" sId="3">
    <oc r="BA237" t="inlineStr">
      <is>
        <t/>
      </is>
    </oc>
    <nc r="BA237">
      <v>0</v>
    </nc>
  </rcc>
  <rcc rId="22941" sId="3">
    <oc r="BA238" t="inlineStr">
      <is>
        <t/>
      </is>
    </oc>
    <nc r="BA238">
      <v>0.3</v>
    </nc>
  </rcc>
  <rcc rId="22942" sId="3">
    <oc r="BA239" t="inlineStr">
      <is>
        <t/>
      </is>
    </oc>
    <nc r="BA239">
      <v>-0.1</v>
    </nc>
  </rcc>
  <rcc rId="22943" sId="3">
    <oc r="BA240" t="inlineStr">
      <is>
        <t/>
      </is>
    </oc>
    <nc r="BA240">
      <v>0</v>
    </nc>
  </rcc>
  <rcc rId="22944" sId="3">
    <oc r="BA241" t="inlineStr">
      <is>
        <t/>
      </is>
    </oc>
    <nc r="BA241">
      <v>0</v>
    </nc>
  </rcc>
  <rcc rId="22945" sId="3">
    <oc r="BA242" t="inlineStr">
      <is>
        <t/>
      </is>
    </oc>
    <nc r="BA242">
      <v>0</v>
    </nc>
  </rcc>
  <rcc rId="22946" sId="3">
    <oc r="BA243" t="inlineStr">
      <is>
        <t/>
      </is>
    </oc>
    <nc r="BA243">
      <v>0</v>
    </nc>
  </rcc>
  <rcc rId="22947" sId="3">
    <oc r="BA244" t="inlineStr">
      <is>
        <t/>
      </is>
    </oc>
    <nc r="BA244">
      <v>0</v>
    </nc>
  </rcc>
  <rcc rId="22948" sId="3">
    <oc r="BA245" t="inlineStr">
      <is>
        <t/>
      </is>
    </oc>
    <nc r="BA245">
      <v>0</v>
    </nc>
  </rcc>
  <rcc rId="22949" sId="3">
    <oc r="BA246" t="inlineStr">
      <is>
        <t/>
      </is>
    </oc>
    <nc r="BA246">
      <v>0</v>
    </nc>
  </rcc>
  <rcc rId="22950" sId="3">
    <oc r="BA247" t="inlineStr">
      <is>
        <t/>
      </is>
    </oc>
    <nc r="BA247">
      <v>0</v>
    </nc>
  </rcc>
  <rcc rId="22951" sId="3">
    <oc r="BA248" t="inlineStr">
      <is>
        <t/>
      </is>
    </oc>
    <nc r="BA248">
      <v>0.1</v>
    </nc>
  </rcc>
  <rcc rId="22952" sId="3">
    <oc r="BA249" t="inlineStr">
      <is>
        <t/>
      </is>
    </oc>
    <nc r="BA249">
      <v>0</v>
    </nc>
  </rcc>
  <rcc rId="22953" sId="3">
    <oc r="BA250" t="inlineStr">
      <is>
        <t/>
      </is>
    </oc>
    <nc r="BA250">
      <v>0</v>
    </nc>
  </rcc>
  <rcc rId="22954" sId="3">
    <oc r="BA251" t="inlineStr">
      <is>
        <t/>
      </is>
    </oc>
    <nc r="BA251">
      <v>0</v>
    </nc>
  </rcc>
  <rcc rId="22955" sId="3">
    <oc r="BA252" t="inlineStr">
      <is>
        <t/>
      </is>
    </oc>
    <nc r="BA252">
      <v>0.9</v>
    </nc>
  </rcc>
  <rcc rId="22956" sId="3">
    <oc r="BA253" t="inlineStr">
      <is>
        <t/>
      </is>
    </oc>
    <nc r="BA253">
      <v>0</v>
    </nc>
  </rcc>
  <rcc rId="22957" sId="3">
    <oc r="BA254" t="inlineStr">
      <is>
        <t/>
      </is>
    </oc>
    <nc r="BA254">
      <v>0</v>
    </nc>
  </rcc>
  <rcc rId="22958" sId="3">
    <oc r="BA255" t="inlineStr">
      <is>
        <t/>
      </is>
    </oc>
    <nc r="BA255">
      <v>0</v>
    </nc>
  </rcc>
  <rcc rId="22959" sId="3">
    <oc r="BA256" t="inlineStr">
      <is>
        <t/>
      </is>
    </oc>
    <nc r="BA256">
      <v>0.4</v>
    </nc>
  </rcc>
  <rcc rId="22960" sId="3">
    <oc r="BA257" t="inlineStr">
      <is>
        <t/>
      </is>
    </oc>
    <nc r="BA257">
      <v>1.9</v>
    </nc>
  </rcc>
  <rcc rId="22961" sId="3">
    <oc r="BA258" t="inlineStr">
      <is>
        <t/>
      </is>
    </oc>
    <nc r="BA258">
      <v>0.1</v>
    </nc>
  </rcc>
  <rcc rId="22962" sId="3">
    <oc r="BA259" t="inlineStr">
      <is>
        <t/>
      </is>
    </oc>
    <nc r="BA259">
      <v>0</v>
    </nc>
  </rcc>
  <rcc rId="22963" sId="3">
    <oc r="BA260" t="inlineStr">
      <is>
        <t/>
      </is>
    </oc>
    <nc r="BA260">
      <v>0.2</v>
    </nc>
  </rcc>
  <rcc rId="22964" sId="3">
    <oc r="BA261" t="inlineStr">
      <is>
        <t/>
      </is>
    </oc>
    <nc r="BA261">
      <v>0</v>
    </nc>
  </rcc>
  <rcc rId="22965" sId="3">
    <oc r="BA262" t="inlineStr">
      <is>
        <t/>
      </is>
    </oc>
    <nc r="BA262">
      <v>0.7</v>
    </nc>
  </rcc>
  <rcc rId="22966" sId="3">
    <oc r="BA263" t="inlineStr">
      <is>
        <t/>
      </is>
    </oc>
    <nc r="BA263">
      <v>7.4</v>
    </nc>
  </rcc>
  <rcc rId="22967" sId="3">
    <oc r="BA264" t="inlineStr">
      <is>
        <t/>
      </is>
    </oc>
    <nc r="BA264">
      <v>10</v>
    </nc>
  </rcc>
  <rcc rId="22968" sId="3">
    <oc r="BA265" t="inlineStr">
      <is>
        <t/>
      </is>
    </oc>
    <nc r="BA265">
      <v>9.5</v>
    </nc>
  </rcc>
  <rcc rId="22969" sId="3">
    <oc r="BA266" t="inlineStr">
      <is>
        <t/>
      </is>
    </oc>
    <nc r="BA266">
      <v>7.2</v>
    </nc>
  </rcc>
  <rcc rId="22970" sId="3">
    <oc r="BA267" t="inlineStr">
      <is>
        <t/>
      </is>
    </oc>
    <nc r="BA267">
      <v>0</v>
    </nc>
  </rcc>
  <rcc rId="22971" sId="3">
    <oc r="BA268" t="inlineStr">
      <is>
        <t/>
      </is>
    </oc>
    <nc r="BA268">
      <v>0</v>
    </nc>
  </rcc>
  <rcc rId="22972" sId="3">
    <oc r="BA269" t="inlineStr">
      <is>
        <t/>
      </is>
    </oc>
    <nc r="BA269">
      <v>0</v>
    </nc>
  </rcc>
  <rcc rId="22973" sId="3">
    <oc r="BA270" t="inlineStr">
      <is>
        <t/>
      </is>
    </oc>
    <nc r="BA270">
      <v>0.3</v>
    </nc>
  </rcc>
  <rcc rId="22974" sId="3">
    <oc r="BA271" t="inlineStr">
      <is>
        <t/>
      </is>
    </oc>
    <nc r="BA271">
      <v>0</v>
    </nc>
  </rcc>
  <rcc rId="22975" sId="3">
    <oc r="BA272" t="inlineStr">
      <is>
        <t/>
      </is>
    </oc>
    <nc r="BA272">
      <v>466</v>
    </nc>
  </rcc>
  <rcc rId="22976" sId="3">
    <oc r="BA273" t="inlineStr">
      <is>
        <t/>
      </is>
    </oc>
    <nc r="BA273">
      <v>0</v>
    </nc>
  </rcc>
  <rcc rId="22977" sId="3">
    <oc r="BA274" t="inlineStr">
      <is>
        <t/>
      </is>
    </oc>
    <nc r="BA274">
      <v>97.1</v>
    </nc>
  </rcc>
  <rcc rId="22978" sId="3">
    <oc r="BA275" t="inlineStr">
      <is>
        <t/>
      </is>
    </oc>
    <nc r="BA275">
      <v>0</v>
    </nc>
  </rcc>
  <rcc rId="22979" sId="3">
    <oc r="BA276" t="inlineStr">
      <is>
        <t/>
      </is>
    </oc>
    <nc r="BA276">
      <v>0.5</v>
    </nc>
  </rcc>
  <rcc rId="22980" sId="3">
    <oc r="BA277" t="inlineStr">
      <is>
        <t/>
      </is>
    </oc>
    <nc r="BA277">
      <v>0</v>
    </nc>
  </rcc>
  <rcc rId="22981" sId="3">
    <oc r="BA278" t="inlineStr">
      <is>
        <t/>
      </is>
    </oc>
    <nc r="BA278">
      <v>949.5</v>
    </nc>
  </rcc>
  <rcc rId="22982" sId="3">
    <oc r="BA279" t="inlineStr">
      <is>
        <t/>
      </is>
    </oc>
    <nc r="BA279">
      <v>0</v>
    </nc>
  </rcc>
  <rcc rId="22983" sId="3">
    <oc r="BA280" t="inlineStr">
      <is>
        <t/>
      </is>
    </oc>
    <nc r="BA280">
      <v>1225.5</v>
    </nc>
  </rcc>
  <rcc rId="22984" sId="3">
    <oc r="BA281" t="inlineStr">
      <is>
        <t/>
      </is>
    </oc>
    <nc r="BA281">
      <v>0</v>
    </nc>
  </rcc>
  <rcc rId="22985" sId="3">
    <oc r="BA282" t="inlineStr">
      <is>
        <t/>
      </is>
    </oc>
    <nc r="BA282">
      <v>298</v>
    </nc>
  </rcc>
  <rcc rId="22986" sId="3">
    <oc r="BA283" t="inlineStr">
      <is>
        <t/>
      </is>
    </oc>
    <nc r="BA283">
      <v>0</v>
    </nc>
  </rcc>
  <rcc rId="22987" sId="3">
    <oc r="BA284" t="inlineStr">
      <is>
        <t/>
      </is>
    </oc>
    <nc r="BA284">
      <v>385.8</v>
    </nc>
  </rcc>
  <rcc rId="22988" sId="3">
    <oc r="BA285" t="inlineStr">
      <is>
        <t/>
      </is>
    </oc>
    <nc r="BA285">
      <v>0</v>
    </nc>
  </rcc>
  <rcc rId="22989" sId="3">
    <oc r="BA286" t="inlineStr">
      <is>
        <t/>
      </is>
    </oc>
    <nc r="BA286">
      <v>361.3</v>
    </nc>
  </rcc>
  <rcc rId="22990" sId="3">
    <oc r="BA287" t="inlineStr">
      <is>
        <t/>
      </is>
    </oc>
    <nc r="BA287">
      <v>0</v>
    </nc>
  </rcc>
  <rcc rId="22991" sId="3">
    <oc r="BA288" t="inlineStr">
      <is>
        <t/>
      </is>
    </oc>
    <nc r="BA288">
      <v>595</v>
    </nc>
  </rcc>
  <rcc rId="22992" sId="3">
    <oc r="BA289" t="inlineStr">
      <is>
        <t/>
      </is>
    </oc>
    <nc r="BA289">
      <v>0</v>
    </nc>
  </rcc>
  <rcc rId="22993" sId="3">
    <oc r="BA290" t="inlineStr">
      <is>
        <t/>
      </is>
    </oc>
    <nc r="BA290">
      <v>736.2</v>
    </nc>
  </rcc>
  <rcc rId="22994" sId="3">
    <oc r="BA291" t="inlineStr">
      <is>
        <t/>
      </is>
    </oc>
    <nc r="BA291">
      <v>0</v>
    </nc>
  </rcc>
  <rcc rId="22995" sId="3">
    <oc r="BA292" t="inlineStr">
      <is>
        <t/>
      </is>
    </oc>
    <nc r="BA292">
      <v>8.8000000000000007</v>
    </nc>
  </rcc>
  <rcc rId="22996" sId="3">
    <oc r="BA293" t="inlineStr">
      <is>
        <t/>
      </is>
    </oc>
    <nc r="BA293">
      <v>0.6</v>
    </nc>
  </rcc>
  <rcc rId="22997" sId="3">
    <oc r="BA294" t="inlineStr">
      <is>
        <t/>
      </is>
    </oc>
    <nc r="BA294">
      <v>17.399999999999999</v>
    </nc>
  </rcc>
  <rcc rId="22998" sId="3">
    <oc r="BA295" t="inlineStr">
      <is>
        <t/>
      </is>
    </oc>
    <nc r="BA295">
      <v>1.6</v>
    </nc>
  </rcc>
  <rcc rId="22999" sId="3">
    <oc r="BA296" t="inlineStr">
      <is>
        <t/>
      </is>
    </oc>
    <nc r="BA296">
      <v>13.8</v>
    </nc>
  </rcc>
  <rcc rId="23000" sId="3">
    <oc r="BA297" t="inlineStr">
      <is>
        <t/>
      </is>
    </oc>
    <nc r="BA297">
      <v>2.2999999999999998</v>
    </nc>
  </rcc>
  <rcc rId="23001" sId="3">
    <oc r="BA298" t="inlineStr">
      <is>
        <t/>
      </is>
    </oc>
    <nc r="BA298">
      <v>0.2</v>
    </nc>
  </rcc>
  <rcc rId="23002" sId="3">
    <oc r="BA299" t="inlineStr">
      <is>
        <t/>
      </is>
    </oc>
    <nc r="BA299">
      <v>-0.4</v>
    </nc>
  </rcc>
  <rcc rId="23003" sId="3">
    <oc r="BA300" t="inlineStr">
      <is>
        <t/>
      </is>
    </oc>
    <nc r="BA300">
      <v>10.4</v>
    </nc>
  </rcc>
  <rcc rId="23004" sId="3">
    <oc r="BA301" t="inlineStr">
      <is>
        <t/>
      </is>
    </oc>
    <nc r="BA301">
      <v>10.1</v>
    </nc>
  </rcc>
  <rcc rId="23005" sId="3">
    <oc r="BA302" t="inlineStr">
      <is>
        <t/>
      </is>
    </oc>
    <nc r="BA302">
      <v>14.1</v>
    </nc>
  </rcc>
  <rcc rId="23006" sId="3">
    <oc r="BA303" t="inlineStr">
      <is>
        <t/>
      </is>
    </oc>
    <nc r="BA303">
      <v>0</v>
    </nc>
  </rcc>
  <rcc rId="23007" sId="3">
    <oc r="BA304" t="inlineStr">
      <is>
        <t/>
      </is>
    </oc>
    <nc r="BA304">
      <v>0.4</v>
    </nc>
  </rcc>
  <rcc rId="23008" sId="3">
    <oc r="BA305" t="inlineStr">
      <is>
        <t/>
      </is>
    </oc>
    <nc r="BA305">
      <v>0.2</v>
    </nc>
  </rcc>
  <rcc rId="23009" sId="3">
    <oc r="BA306" t="inlineStr">
      <is>
        <t/>
      </is>
    </oc>
    <nc r="BA306">
      <v>12.6</v>
    </nc>
  </rcc>
  <rcc rId="23010" sId="3">
    <oc r="BA307" t="inlineStr">
      <is>
        <t/>
      </is>
    </oc>
    <nc r="BA307">
      <v>3</v>
    </nc>
  </rcc>
  <rcc rId="23011" sId="3">
    <oc r="BA308" t="inlineStr">
      <is>
        <t/>
      </is>
    </oc>
    <nc r="BA308">
      <v>14.7</v>
    </nc>
  </rcc>
  <rcc rId="23012" sId="3">
    <oc r="BA309" t="inlineStr">
      <is>
        <t/>
      </is>
    </oc>
    <nc r="BA309">
      <v>1</v>
    </nc>
  </rcc>
  <rcc rId="23013" sId="3">
    <oc r="BA310" t="inlineStr">
      <is>
        <t/>
      </is>
    </oc>
    <nc r="BA310">
      <v>10.1</v>
    </nc>
  </rcc>
  <rcc rId="23014" sId="3">
    <oc r="BA311" t="inlineStr">
      <is>
        <t/>
      </is>
    </oc>
    <nc r="BA311">
      <v>-0.1</v>
    </nc>
  </rcc>
  <rcc rId="23015" sId="3">
    <oc r="BA312" t="inlineStr">
      <is>
        <t/>
      </is>
    </oc>
    <nc r="BA312">
      <v>0</v>
    </nc>
  </rcc>
  <rcc rId="23016" sId="3">
    <oc r="BA313" t="inlineStr">
      <is>
        <t/>
      </is>
    </oc>
    <nc r="BA313">
      <v>0</v>
    </nc>
  </rcc>
  <rcc rId="23017" sId="3">
    <oc r="BA314" t="inlineStr">
      <is>
        <t/>
      </is>
    </oc>
    <nc r="BA314">
      <v>0</v>
    </nc>
  </rcc>
  <rcc rId="23018" sId="3">
    <oc r="BA315" t="inlineStr">
      <is>
        <t/>
      </is>
    </oc>
    <nc r="BA315">
      <v>0</v>
    </nc>
  </rcc>
  <rcc rId="23019" sId="3">
    <oc r="BA316" t="inlineStr">
      <is>
        <t/>
      </is>
    </oc>
    <nc r="BA316">
      <v>9.4</v>
    </nc>
  </rcc>
  <rcc rId="23020" sId="3">
    <oc r="BA317" t="inlineStr">
      <is>
        <t/>
      </is>
    </oc>
    <nc r="BA317">
      <v>1.8</v>
    </nc>
  </rcc>
  <rcc rId="23021" sId="3">
    <oc r="BA318" t="inlineStr">
      <is>
        <t/>
      </is>
    </oc>
    <nc r="BA318">
      <v>15.7</v>
    </nc>
  </rcc>
  <rcc rId="23022" sId="3">
    <oc r="BA319" t="inlineStr">
      <is>
        <t/>
      </is>
    </oc>
    <nc r="BA319">
      <v>0.8</v>
    </nc>
  </rcc>
  <rcc rId="23023" sId="3">
    <oc r="BA320" t="inlineStr">
      <is>
        <t/>
      </is>
    </oc>
    <nc r="BA320">
      <v>1.4</v>
    </nc>
  </rcc>
  <rcc rId="23024" sId="3">
    <oc r="BA321" t="inlineStr">
      <is>
        <t/>
      </is>
    </oc>
    <nc r="BA321">
      <v>0.1</v>
    </nc>
  </rcc>
  <rcc rId="23025" sId="3">
    <oc r="BA322" t="inlineStr">
      <is>
        <t/>
      </is>
    </oc>
    <nc r="BA322">
      <v>12.2</v>
    </nc>
  </rcc>
  <rcc rId="23026" sId="3">
    <oc r="BA323" t="inlineStr">
      <is>
        <t/>
      </is>
    </oc>
    <nc r="BA323">
      <v>7.4</v>
    </nc>
  </rcc>
  <rcc rId="23027" sId="3">
    <oc r="BA324" t="inlineStr">
      <is>
        <t/>
      </is>
    </oc>
    <nc r="BA324">
      <v>14</v>
    </nc>
  </rcc>
  <rcc rId="23028" sId="3">
    <oc r="BA325" t="inlineStr">
      <is>
        <t/>
      </is>
    </oc>
    <nc r="BA325">
      <v>0.8</v>
    </nc>
  </rcc>
  <rcc rId="23029" sId="3">
    <oc r="BA326" t="inlineStr">
      <is>
        <t/>
      </is>
    </oc>
    <nc r="BA326">
      <v>0.2</v>
    </nc>
  </rcc>
  <rcc rId="23030" sId="3">
    <oc r="BA327" t="inlineStr">
      <is>
        <t/>
      </is>
    </oc>
    <nc r="BA327">
      <v>-0.1</v>
    </nc>
  </rcc>
  <rcc rId="23031" sId="3">
    <oc r="BA328" t="inlineStr">
      <is>
        <t/>
      </is>
    </oc>
    <nc r="BA328">
      <v>38.6</v>
    </nc>
  </rcc>
  <rcc rId="23032" sId="3">
    <oc r="BA329" t="inlineStr">
      <is>
        <t/>
      </is>
    </oc>
    <nc r="BA329">
      <v>3</v>
    </nc>
  </rcc>
  <rcc rId="23033" sId="3">
    <oc r="BA330" t="inlineStr">
      <is>
        <t/>
      </is>
    </oc>
    <nc r="BA330">
      <v>11.9</v>
    </nc>
  </rcc>
  <rcc rId="23034" sId="3">
    <oc r="BA331" t="inlineStr">
      <is>
        <t/>
      </is>
    </oc>
    <nc r="BA331">
      <v>-0.9</v>
    </nc>
  </rcc>
  <rcc rId="23035" sId="3">
    <oc r="BA332" t="inlineStr">
      <is>
        <t/>
      </is>
    </oc>
    <nc r="BA332">
      <v>12.2</v>
    </nc>
  </rcc>
  <rcc rId="23036" sId="3">
    <oc r="BA333" t="inlineStr">
      <is>
        <t/>
      </is>
    </oc>
    <nc r="BA333">
      <v>1.2</v>
    </nc>
  </rcc>
  <rcc rId="23037" sId="3">
    <oc r="BA334" t="inlineStr">
      <is>
        <t/>
      </is>
    </oc>
    <nc r="BA334">
      <v>0</v>
    </nc>
  </rcc>
  <rcc rId="23038" sId="3">
    <oc r="BA335" t="inlineStr">
      <is>
        <t/>
      </is>
    </oc>
    <nc r="BA335">
      <v>0</v>
    </nc>
  </rcc>
  <rcc rId="23039" sId="3">
    <oc r="BA336" t="inlineStr">
      <is>
        <t/>
      </is>
    </oc>
    <nc r="BA336">
      <v>10.1</v>
    </nc>
  </rcc>
  <rcc rId="23040" sId="3">
    <oc r="BA337" t="inlineStr">
      <is>
        <t/>
      </is>
    </oc>
    <nc r="BA337">
      <v>0.8</v>
    </nc>
  </rcc>
  <rcc rId="23041" sId="3">
    <oc r="BA338" t="inlineStr">
      <is>
        <t/>
      </is>
    </oc>
    <nc r="BA338">
      <v>17</v>
    </nc>
  </rcc>
  <rcc rId="23042" sId="3">
    <oc r="BA339" t="inlineStr">
      <is>
        <t/>
      </is>
    </oc>
    <nc r="BA339">
      <v>-1.1000000000000001</v>
    </nc>
  </rcc>
  <rcc rId="23043" sId="3">
    <oc r="BA340" t="inlineStr">
      <is>
        <t/>
      </is>
    </oc>
    <nc r="BA340">
      <v>0.6</v>
    </nc>
  </rcc>
  <rcc rId="23044" sId="3">
    <oc r="BA341" t="inlineStr">
      <is>
        <t/>
      </is>
    </oc>
    <nc r="BA341">
      <v>2.2000000000000002</v>
    </nc>
  </rcc>
  <rcc rId="23045" sId="3">
    <oc r="BA342" t="inlineStr">
      <is>
        <t/>
      </is>
    </oc>
    <nc r="BA342">
      <v>3.8</v>
    </nc>
  </rcc>
  <rcc rId="23046" sId="3">
    <oc r="BA343" t="inlineStr">
      <is>
        <t/>
      </is>
    </oc>
    <nc r="BA343">
      <v>-1.8</v>
    </nc>
  </rcc>
  <rcc rId="23047" sId="3">
    <oc r="BA344" t="inlineStr">
      <is>
        <t/>
      </is>
    </oc>
    <nc r="BA344">
      <v>4.5999999999999996</v>
    </nc>
  </rcc>
  <rcc rId="23048" sId="3">
    <oc r="BA345" t="inlineStr">
      <is>
        <t/>
      </is>
    </oc>
    <nc r="BA345">
      <v>-0.9</v>
    </nc>
  </rcc>
  <rcc rId="23049" sId="3">
    <oc r="BA346" t="inlineStr">
      <is>
        <t/>
      </is>
    </oc>
    <nc r="BA346">
      <v>6.5</v>
    </nc>
  </rcc>
  <rcc rId="23050" sId="3">
    <oc r="BA347" t="inlineStr">
      <is>
        <t/>
      </is>
    </oc>
    <nc r="BA347">
      <v>-0.2</v>
    </nc>
  </rcc>
  <rcc rId="23051" sId="3">
    <oc r="BA348" t="inlineStr">
      <is>
        <t/>
      </is>
    </oc>
    <nc r="BA348">
      <v>4.9000000000000004</v>
    </nc>
  </rcc>
  <rcc rId="23052" sId="3">
    <oc r="BA349" t="inlineStr">
      <is>
        <t/>
      </is>
    </oc>
    <nc r="BA349">
      <v>1.3</v>
    </nc>
  </rcc>
  <rcc rId="23053" sId="3">
    <oc r="BA350" t="inlineStr">
      <is>
        <t/>
      </is>
    </oc>
    <nc r="BA350">
      <v>0</v>
    </nc>
  </rcc>
  <rcc rId="23054" sId="3">
    <oc r="BA351" t="inlineStr">
      <is>
        <t/>
      </is>
    </oc>
    <nc r="BA351">
      <v>0</v>
    </nc>
  </rcc>
  <rcc rId="23055" sId="3">
    <oc r="BA352" t="inlineStr">
      <is>
        <t/>
      </is>
    </oc>
    <nc r="BA352">
      <v>0</v>
    </nc>
  </rcc>
  <rcc rId="23056" sId="3">
    <oc r="BA353" t="inlineStr">
      <is>
        <t/>
      </is>
    </oc>
    <nc r="BA353">
      <v>0</v>
    </nc>
  </rcc>
  <rcc rId="23057" sId="3">
    <oc r="BA354" t="inlineStr">
      <is>
        <t/>
      </is>
    </oc>
    <nc r="BA354">
      <v>0</v>
    </nc>
  </rcc>
  <rcc rId="23058" sId="3">
    <oc r="BA355" t="inlineStr">
      <is>
        <t/>
      </is>
    </oc>
    <nc r="BA355">
      <v>0</v>
    </nc>
  </rcc>
  <rcc rId="23059" sId="3">
    <oc r="BA356" t="inlineStr">
      <is>
        <t/>
      </is>
    </oc>
    <nc r="BA356">
      <v>17.399999999999999</v>
    </nc>
  </rcc>
  <rcc rId="23060" sId="3">
    <oc r="BA357" t="inlineStr">
      <is>
        <t/>
      </is>
    </oc>
    <nc r="BA357">
      <v>1</v>
    </nc>
  </rcc>
  <rcc rId="23061" sId="3">
    <oc r="BA358" t="inlineStr">
      <is>
        <t/>
      </is>
    </oc>
    <nc r="BA358">
      <v>0.1</v>
    </nc>
  </rcc>
  <rcc rId="23062" sId="3">
    <oc r="BA359" t="inlineStr">
      <is>
        <t/>
      </is>
    </oc>
    <nc r="BA359">
      <v>0</v>
    </nc>
  </rcc>
  <rcc rId="23063" sId="3">
    <oc r="BA360" t="inlineStr">
      <is>
        <t/>
      </is>
    </oc>
    <nc r="BA360">
      <v>0</v>
    </nc>
  </rcc>
  <rcc rId="23064" sId="3">
    <oc r="BA361" t="inlineStr">
      <is>
        <t/>
      </is>
    </oc>
    <nc r="BA361">
      <v>0</v>
    </nc>
  </rcc>
  <rcc rId="23065" sId="3">
    <oc r="BA362" t="inlineStr">
      <is>
        <t/>
      </is>
    </oc>
    <nc r="BA362">
      <v>14.9</v>
    </nc>
  </rcc>
  <rcc rId="23066" sId="3">
    <oc r="BA363" t="inlineStr">
      <is>
        <t/>
      </is>
    </oc>
    <nc r="BA363">
      <v>8.6999999999999993</v>
    </nc>
  </rcc>
  <rcc rId="23067" sId="3">
    <oc r="BA364" t="inlineStr">
      <is>
        <t/>
      </is>
    </oc>
    <nc r="BA364">
      <v>4.5</v>
    </nc>
  </rcc>
  <rcc rId="23068" sId="3">
    <oc r="BA365" t="inlineStr">
      <is>
        <t/>
      </is>
    </oc>
    <nc r="BA365">
      <v>0.9</v>
    </nc>
  </rcc>
  <rcc rId="23069" sId="3">
    <oc r="BA366" t="inlineStr">
      <is>
        <t/>
      </is>
    </oc>
    <nc r="BA366">
      <v>25.1</v>
    </nc>
  </rcc>
  <rcc rId="23070" sId="3">
    <oc r="BA367" t="inlineStr">
      <is>
        <t/>
      </is>
    </oc>
    <nc r="BA367">
      <v>4.5</v>
    </nc>
  </rcc>
  <rcc rId="23071" sId="3">
    <oc r="BA368" t="inlineStr">
      <is>
        <t/>
      </is>
    </oc>
    <nc r="BA368">
      <v>8.6</v>
    </nc>
  </rcc>
  <rcc rId="23072" sId="3">
    <oc r="BA369" t="inlineStr">
      <is>
        <t/>
      </is>
    </oc>
    <nc r="BA369">
      <v>2.5</v>
    </nc>
  </rcc>
  <rcc rId="23073" sId="3">
    <oc r="BA370" t="inlineStr">
      <is>
        <t/>
      </is>
    </oc>
    <nc r="BA370">
      <v>19.3</v>
    </nc>
  </rcc>
  <rcc rId="23074" sId="3">
    <oc r="BA371" t="inlineStr">
      <is>
        <t/>
      </is>
    </oc>
    <nc r="BA371">
      <v>1.2</v>
    </nc>
  </rcc>
  <rcc rId="23075" sId="3">
    <oc r="BA372" t="inlineStr">
      <is>
        <t/>
      </is>
    </oc>
    <nc r="BA372">
      <v>18.399999999999999</v>
    </nc>
  </rcc>
  <rcc rId="23076" sId="3">
    <oc r="BA373" t="inlineStr">
      <is>
        <t/>
      </is>
    </oc>
    <nc r="BA373">
      <v>-1.1000000000000001</v>
    </nc>
  </rcc>
  <rcc rId="23077" sId="3">
    <oc r="BA374" t="inlineStr">
      <is>
        <t/>
      </is>
    </oc>
    <nc r="BA374">
      <v>8.9</v>
    </nc>
  </rcc>
  <rcc rId="23078" sId="3">
    <oc r="BA375" t="inlineStr">
      <is>
        <t/>
      </is>
    </oc>
    <nc r="BA375">
      <v>0.8</v>
    </nc>
  </rcc>
  <rcc rId="23079" sId="3">
    <oc r="BA376" t="inlineStr">
      <is>
        <t/>
      </is>
    </oc>
    <nc r="BA376">
      <v>0.2</v>
    </nc>
  </rcc>
  <rcc rId="23080" sId="3">
    <oc r="BA377" t="inlineStr">
      <is>
        <t/>
      </is>
    </oc>
    <nc r="BA377">
      <v>-0.8</v>
    </nc>
  </rcc>
  <rcc rId="23081" sId="3">
    <oc r="BA378" t="inlineStr">
      <is>
        <t/>
      </is>
    </oc>
    <nc r="BA378">
      <v>1.5</v>
    </nc>
  </rcc>
  <rcc rId="23082" sId="3">
    <oc r="BA379" t="inlineStr">
      <is>
        <t/>
      </is>
    </oc>
    <nc r="BA379">
      <v>0.1</v>
    </nc>
  </rcc>
  <rcc rId="23083" sId="3">
    <oc r="BA380" t="inlineStr">
      <is>
        <t/>
      </is>
    </oc>
    <nc r="BA380">
      <v>11.4</v>
    </nc>
  </rcc>
  <rcc rId="23084" sId="3">
    <oc r="BA381" t="inlineStr">
      <is>
        <t/>
      </is>
    </oc>
    <nc r="BA381">
      <v>4.4000000000000004</v>
    </nc>
  </rcc>
  <rcc rId="23085" sId="3">
    <oc r="BA382" t="inlineStr">
      <is>
        <t/>
      </is>
    </oc>
    <nc r="BA382">
      <v>21.1</v>
    </nc>
  </rcc>
  <rcc rId="23086" sId="3">
    <oc r="BA383" t="inlineStr">
      <is>
        <t/>
      </is>
    </oc>
    <nc r="BA383">
      <v>0.7</v>
    </nc>
  </rcc>
  <rcc rId="23087" sId="3">
    <oc r="BA384" t="inlineStr">
      <is>
        <t/>
      </is>
    </oc>
    <nc r="BA384">
      <v>6.7</v>
    </nc>
  </rcc>
  <rcc rId="23088" sId="3">
    <oc r="BA385" t="inlineStr">
      <is>
        <t/>
      </is>
    </oc>
    <nc r="BA385">
      <v>1.7</v>
    </nc>
  </rcc>
  <rcc rId="23089" sId="3">
    <oc r="BA386" t="inlineStr">
      <is>
        <t/>
      </is>
    </oc>
    <nc r="BA386">
      <v>13.4</v>
    </nc>
  </rcc>
  <rcc rId="23090" sId="3">
    <oc r="BA387" t="inlineStr">
      <is>
        <t/>
      </is>
    </oc>
    <nc r="BA387">
      <v>4.0999999999999996</v>
    </nc>
  </rcc>
  <rcc rId="23091" sId="3">
    <oc r="BA388" t="inlineStr">
      <is>
        <t/>
      </is>
    </oc>
    <nc r="BA388">
      <v>10.4</v>
    </nc>
  </rcc>
  <rcc rId="23092" sId="3">
    <oc r="BA389" t="inlineStr">
      <is>
        <t/>
      </is>
    </oc>
    <nc r="BA389">
      <v>3.2</v>
    </nc>
  </rcc>
  <rcc rId="23093" sId="3">
    <oc r="BA390" t="inlineStr">
      <is>
        <t/>
      </is>
    </oc>
    <nc r="BA390">
      <v>11.5</v>
    </nc>
  </rcc>
  <rcc rId="23094" sId="3">
    <oc r="BA391" t="inlineStr">
      <is>
        <t/>
      </is>
    </oc>
    <nc r="BA391">
      <v>4.8</v>
    </nc>
  </rcc>
  <rcc rId="23095" sId="3">
    <oc r="BA392" t="inlineStr">
      <is>
        <t/>
      </is>
    </oc>
    <nc r="BA392">
      <v>30.5</v>
    </nc>
  </rcc>
  <rcc rId="23096" sId="3">
    <oc r="BA393" t="inlineStr">
      <is>
        <t/>
      </is>
    </oc>
    <nc r="BA393">
      <v>8.1</v>
    </nc>
  </rcc>
  <rcc rId="23097" sId="3">
    <oc r="BA394" t="inlineStr">
      <is>
        <t/>
      </is>
    </oc>
    <nc r="BA394">
      <v>0</v>
    </nc>
  </rcc>
  <rcc rId="23098" sId="3">
    <oc r="BA395" t="inlineStr">
      <is>
        <t/>
      </is>
    </oc>
    <nc r="BA395">
      <v>0</v>
    </nc>
  </rcc>
  <rcc rId="23099" sId="3">
    <oc r="BA396" t="inlineStr">
      <is>
        <t/>
      </is>
    </oc>
    <nc r="BA396">
      <v>70.5</v>
    </nc>
  </rcc>
  <rcc rId="23100" sId="3">
    <oc r="BA397" t="inlineStr">
      <is>
        <t/>
      </is>
    </oc>
    <nc r="BA397">
      <v>6.4</v>
    </nc>
  </rcc>
  <rcc rId="23101" sId="3">
    <oc r="BA398" t="inlineStr">
      <is>
        <t/>
      </is>
    </oc>
    <nc r="BA398">
      <v>36</v>
    </nc>
  </rcc>
  <rcc rId="23102" sId="3">
    <oc r="BA399" t="inlineStr">
      <is>
        <t/>
      </is>
    </oc>
    <nc r="BA399">
      <v>5.3</v>
    </nc>
  </rcc>
  <rcc rId="23103" sId="3">
    <oc r="BA400" t="inlineStr">
      <is>
        <t/>
      </is>
    </oc>
    <nc r="BA400">
      <v>36.799999999999997</v>
    </nc>
  </rcc>
  <rcc rId="23104" sId="3">
    <oc r="BA401" t="inlineStr">
      <is>
        <t/>
      </is>
    </oc>
    <nc r="BA401">
      <v>7.3</v>
    </nc>
  </rcc>
  <rcc rId="23105" sId="3">
    <oc r="BA402" t="inlineStr">
      <is>
        <t/>
      </is>
    </oc>
    <nc r="BA402">
      <v>15.1</v>
    </nc>
  </rcc>
  <rcc rId="23106" sId="3">
    <oc r="BA403" t="inlineStr">
      <is>
        <t/>
      </is>
    </oc>
    <nc r="BA403">
      <v>1.5</v>
    </nc>
  </rcc>
  <rcc rId="23107" sId="3">
    <oc r="BA404" t="inlineStr">
      <is>
        <t/>
      </is>
    </oc>
    <nc r="BA404">
      <v>41.7</v>
    </nc>
  </rcc>
  <rcc rId="23108" sId="3">
    <oc r="BA405" t="inlineStr">
      <is>
        <t/>
      </is>
    </oc>
    <nc r="BA405">
      <v>-0.1</v>
    </nc>
  </rcc>
  <rcc rId="23109" sId="3">
    <oc r="BA406" t="inlineStr">
      <is>
        <t/>
      </is>
    </oc>
    <nc r="BA406">
      <v>6.5</v>
    </nc>
  </rcc>
  <rcc rId="23110" sId="3">
    <oc r="BA407" t="inlineStr">
      <is>
        <t/>
      </is>
    </oc>
    <nc r="BA407">
      <v>5.5</v>
    </nc>
  </rcc>
  <rcc rId="23111" sId="3">
    <oc r="BA408" t="inlineStr">
      <is>
        <t/>
      </is>
    </oc>
    <nc r="BA408">
      <v>36.4</v>
    </nc>
  </rcc>
  <rcc rId="23112" sId="3">
    <oc r="BA409" t="inlineStr">
      <is>
        <t/>
      </is>
    </oc>
    <nc r="BA409">
      <v>1.3</v>
    </nc>
  </rcc>
  <rcc rId="23113" sId="3">
    <oc r="BC4" t="inlineStr">
      <is>
        <t/>
      </is>
    </oc>
    <nc r="BC4">
      <v>15.9</v>
    </nc>
  </rcc>
  <rcc rId="23114" sId="3">
    <oc r="BC5" t="inlineStr">
      <is>
        <t/>
      </is>
    </oc>
    <nc r="BC5">
      <v>0</v>
    </nc>
  </rcc>
  <rcc rId="23115" sId="3">
    <oc r="BC6" t="inlineStr">
      <is>
        <t/>
      </is>
    </oc>
    <nc r="BC6">
      <v>41</v>
    </nc>
  </rcc>
  <rcc rId="23116" sId="3">
    <oc r="BC7" t="inlineStr">
      <is>
        <t/>
      </is>
    </oc>
    <nc r="BC7">
      <v>0</v>
    </nc>
  </rcc>
  <rcc rId="23117" sId="3">
    <oc r="BC8" t="inlineStr">
      <is>
        <t/>
      </is>
    </oc>
    <nc r="BC8">
      <v>0.1</v>
    </nc>
  </rcc>
  <rcc rId="23118" sId="3">
    <oc r="BC9" t="inlineStr">
      <is>
        <t/>
      </is>
    </oc>
    <nc r="BC9">
      <v>0</v>
    </nc>
  </rcc>
  <rcc rId="23119" sId="3">
    <oc r="BC10" t="inlineStr">
      <is>
        <t/>
      </is>
    </oc>
    <nc r="BC10">
      <v>610.4</v>
    </nc>
  </rcc>
  <rcc rId="23120" sId="3">
    <oc r="BC11" t="inlineStr">
      <is>
        <t/>
      </is>
    </oc>
    <nc r="BC11">
      <v>0</v>
    </nc>
  </rcc>
  <rcc rId="23121" sId="3">
    <oc r="BC12" t="inlineStr">
      <is>
        <t/>
      </is>
    </oc>
    <nc r="BC12">
      <v>0.4</v>
    </nc>
  </rcc>
  <rcc rId="23122" sId="3">
    <oc r="BC13" t="inlineStr">
      <is>
        <t/>
      </is>
    </oc>
    <nc r="BC13">
      <v>0</v>
    </nc>
  </rcc>
  <rcc rId="23123" sId="3">
    <oc r="BC14" t="inlineStr">
      <is>
        <t/>
      </is>
    </oc>
    <nc r="BC14">
      <v>0.9</v>
    </nc>
  </rcc>
  <rcc rId="23124" sId="3">
    <oc r="BC15" t="inlineStr">
      <is>
        <t/>
      </is>
    </oc>
    <nc r="BC15">
      <v>0</v>
    </nc>
  </rcc>
  <rcc rId="23125" sId="3">
    <oc r="BC16" t="inlineStr">
      <is>
        <t/>
      </is>
    </oc>
    <nc r="BC16">
      <v>637.29999999999995</v>
    </nc>
  </rcc>
  <rcc rId="23126" sId="3">
    <oc r="BC17" t="inlineStr">
      <is>
        <t/>
      </is>
    </oc>
    <nc r="BC17">
      <v>0</v>
    </nc>
  </rcc>
  <rcc rId="23127" sId="3">
    <oc r="BC18" t="inlineStr">
      <is>
        <t/>
      </is>
    </oc>
    <nc r="BC18">
      <v>0.1</v>
    </nc>
  </rcc>
  <rcc rId="23128" sId="3">
    <oc r="BC19" t="inlineStr">
      <is>
        <t/>
      </is>
    </oc>
    <nc r="BC19">
      <v>0</v>
    </nc>
  </rcc>
  <rcc rId="23129" sId="3">
    <oc r="BC20" t="inlineStr">
      <is>
        <t/>
      </is>
    </oc>
    <nc r="BC20">
      <v>179.5</v>
    </nc>
  </rcc>
  <rcc rId="23130" sId="3">
    <oc r="BC21" t="inlineStr">
      <is>
        <t/>
      </is>
    </oc>
    <nc r="BC21">
      <v>0</v>
    </nc>
  </rcc>
  <rcc rId="23131" sId="3">
    <oc r="BC22" t="inlineStr">
      <is>
        <t/>
      </is>
    </oc>
    <nc r="BC22">
      <v>748.4</v>
    </nc>
  </rcc>
  <rcc rId="23132" sId="3">
    <oc r="BC23" t="inlineStr">
      <is>
        <t/>
      </is>
    </oc>
    <nc r="BC23">
      <v>0</v>
    </nc>
  </rcc>
  <rcc rId="23133" sId="3">
    <oc r="BC24" t="inlineStr">
      <is>
        <t/>
      </is>
    </oc>
    <nc r="BC24">
      <v>356.1</v>
    </nc>
  </rcc>
  <rcc rId="23134" sId="3">
    <oc r="BC25" t="inlineStr">
      <is>
        <t/>
      </is>
    </oc>
    <nc r="BC25">
      <v>0</v>
    </nc>
  </rcc>
  <rcc rId="23135" sId="3">
    <oc r="BC26" t="inlineStr">
      <is>
        <t/>
      </is>
    </oc>
    <nc r="BC26">
      <v>0</v>
    </nc>
  </rcc>
  <rcc rId="23136" sId="3">
    <oc r="BC27" t="inlineStr">
      <is>
        <t/>
      </is>
    </oc>
    <nc r="BC27">
      <v>0</v>
    </nc>
  </rcc>
  <rcc rId="23137" sId="3">
    <oc r="BC28" t="inlineStr">
      <is>
        <t/>
      </is>
    </oc>
    <nc r="BC28">
      <v>24.6</v>
    </nc>
  </rcc>
  <rcc rId="23138" sId="3">
    <oc r="BC29" t="inlineStr">
      <is>
        <t/>
      </is>
    </oc>
    <nc r="BC29">
      <v>0</v>
    </nc>
  </rcc>
  <rcc rId="23139" sId="3">
    <oc r="BC30" t="inlineStr">
      <is>
        <t/>
      </is>
    </oc>
    <nc r="BC30">
      <v>77.400000000000006</v>
    </nc>
  </rcc>
  <rcc rId="23140" sId="3">
    <oc r="BC31" t="inlineStr">
      <is>
        <t/>
      </is>
    </oc>
    <nc r="BC31">
      <v>0</v>
    </nc>
  </rcc>
  <rcc rId="23141" sId="3">
    <oc r="BC32" t="inlineStr">
      <is>
        <t/>
      </is>
    </oc>
    <nc r="BC32">
      <v>35.5</v>
    </nc>
  </rcc>
  <rcc rId="23142" sId="3">
    <oc r="BC33" t="inlineStr">
      <is>
        <t/>
      </is>
    </oc>
    <nc r="BC33">
      <v>0</v>
    </nc>
  </rcc>
  <rcc rId="23143" sId="3">
    <oc r="BC34" t="inlineStr">
      <is>
        <t/>
      </is>
    </oc>
    <nc r="BC34">
      <v>11.2</v>
    </nc>
  </rcc>
  <rcc rId="23144" sId="3">
    <oc r="BC35" t="inlineStr">
      <is>
        <t/>
      </is>
    </oc>
    <nc r="BC35">
      <v>1.2</v>
    </nc>
  </rcc>
  <rcc rId="23145" sId="3">
    <oc r="BC36" t="inlineStr">
      <is>
        <t/>
      </is>
    </oc>
    <nc r="BC36">
      <v>19.399999999999999</v>
    </nc>
  </rcc>
  <rcc rId="23146" sId="3">
    <oc r="BC37" t="inlineStr">
      <is>
        <t/>
      </is>
    </oc>
    <nc r="BC37">
      <v>0</v>
    </nc>
  </rcc>
  <rcc rId="23147" sId="3">
    <oc r="BC38" t="inlineStr">
      <is>
        <t/>
      </is>
    </oc>
    <nc r="BC38">
      <v>10.5</v>
    </nc>
  </rcc>
  <rcc rId="23148" sId="3">
    <oc r="BC39" t="inlineStr">
      <is>
        <t/>
      </is>
    </oc>
    <nc r="BC39">
      <v>0</v>
    </nc>
  </rcc>
  <rcc rId="23149" sId="3">
    <oc r="BC40" t="inlineStr">
      <is>
        <t/>
      </is>
    </oc>
    <nc r="BC40">
      <v>76.2</v>
    </nc>
  </rcc>
  <rcc rId="23150" sId="3">
    <oc r="BC41" t="inlineStr">
      <is>
        <t/>
      </is>
    </oc>
    <nc r="BC41">
      <v>0</v>
    </nc>
  </rcc>
  <rcc rId="23151" sId="3">
    <oc r="BC42" t="inlineStr">
      <is>
        <t/>
      </is>
    </oc>
    <nc r="BC42">
      <v>10.199999999999999</v>
    </nc>
  </rcc>
  <rcc rId="23152" sId="3">
    <oc r="BC43" t="inlineStr">
      <is>
        <t/>
      </is>
    </oc>
    <nc r="BC43">
      <v>0</v>
    </nc>
  </rcc>
  <rcc rId="23153" sId="3">
    <oc r="BC44" t="inlineStr">
      <is>
        <t/>
      </is>
    </oc>
    <nc r="BC44">
      <v>4.8</v>
    </nc>
  </rcc>
  <rcc rId="23154" sId="3">
    <oc r="BC45" t="inlineStr">
      <is>
        <t/>
      </is>
    </oc>
    <nc r="BC45">
      <v>0</v>
    </nc>
  </rcc>
  <rcc rId="23155" sId="3">
    <oc r="BC46" t="inlineStr">
      <is>
        <t/>
      </is>
    </oc>
    <nc r="BC46">
      <v>2</v>
    </nc>
  </rcc>
  <rcc rId="23156" sId="3">
    <oc r="BC47" t="inlineStr">
      <is>
        <t/>
      </is>
    </oc>
    <nc r="BC47">
      <v>0</v>
    </nc>
  </rcc>
  <rcc rId="23157" sId="3">
    <oc r="BC48" t="inlineStr">
      <is>
        <t/>
      </is>
    </oc>
    <nc r="BC48">
      <v>29.1</v>
    </nc>
  </rcc>
  <rcc rId="23158" sId="3">
    <oc r="BC49" t="inlineStr">
      <is>
        <t/>
      </is>
    </oc>
    <nc r="BC49">
      <v>0</v>
    </nc>
  </rcc>
  <rcc rId="23159" sId="3">
    <oc r="BC50" t="inlineStr">
      <is>
        <t/>
      </is>
    </oc>
    <nc r="BC50">
      <v>18.100000000000001</v>
    </nc>
  </rcc>
  <rcc rId="23160" sId="3">
    <oc r="BC51" t="inlineStr">
      <is>
        <t/>
      </is>
    </oc>
    <nc r="BC51">
      <v>0</v>
    </nc>
  </rcc>
  <rcc rId="23161" sId="3">
    <oc r="BC52" t="inlineStr">
      <is>
        <t/>
      </is>
    </oc>
    <nc r="BC52">
      <v>97.4</v>
    </nc>
  </rcc>
  <rcc rId="23162" sId="3">
    <oc r="BC53" t="inlineStr">
      <is>
        <t/>
      </is>
    </oc>
    <nc r="BC53">
      <v>0</v>
    </nc>
  </rcc>
  <rcc rId="23163" sId="3">
    <oc r="BC54" t="inlineStr">
      <is>
        <t/>
      </is>
    </oc>
    <nc r="BC54">
      <v>7.4</v>
    </nc>
  </rcc>
  <rcc rId="23164" sId="3">
    <oc r="BC55" t="inlineStr">
      <is>
        <t/>
      </is>
    </oc>
    <nc r="BC55">
      <v>0.5</v>
    </nc>
  </rcc>
  <rcc rId="23165" sId="3">
    <oc r="BC56" t="inlineStr">
      <is>
        <t/>
      </is>
    </oc>
    <nc r="BC56">
      <v>16.399999999999999</v>
    </nc>
  </rcc>
  <rcc rId="23166" sId="3">
    <oc r="BC57" t="inlineStr">
      <is>
        <t/>
      </is>
    </oc>
    <nc r="BC57">
      <v>0</v>
    </nc>
  </rcc>
  <rcc rId="23167" sId="3">
    <oc r="BC58" t="inlineStr">
      <is>
        <t/>
      </is>
    </oc>
    <nc r="BC58">
      <v>53.3</v>
    </nc>
  </rcc>
  <rcc rId="23168" sId="3">
    <oc r="BC59" t="inlineStr">
      <is>
        <t/>
      </is>
    </oc>
    <nc r="BC59">
      <v>0</v>
    </nc>
  </rcc>
  <rcc rId="23169" sId="3">
    <oc r="BC60" t="inlineStr">
      <is>
        <t/>
      </is>
    </oc>
    <nc r="BC60">
      <v>139.30000000000001</v>
    </nc>
  </rcc>
  <rcc rId="23170" sId="3">
    <oc r="BC61" t="inlineStr">
      <is>
        <t/>
      </is>
    </oc>
    <nc r="BC61">
      <v>0</v>
    </nc>
  </rcc>
  <rcc rId="23171" sId="3">
    <oc r="BC62" t="inlineStr">
      <is>
        <t/>
      </is>
    </oc>
    <nc r="BC62">
      <v>18.2</v>
    </nc>
  </rcc>
  <rcc rId="23172" sId="3">
    <oc r="BC63" t="inlineStr">
      <is>
        <t/>
      </is>
    </oc>
    <nc r="BC63">
      <v>0</v>
    </nc>
  </rcc>
  <rcc rId="23173" sId="3">
    <oc r="BC64" t="inlineStr">
      <is>
        <t/>
      </is>
    </oc>
    <nc r="BC64">
      <v>42.5</v>
    </nc>
  </rcc>
  <rcc rId="23174" sId="3">
    <oc r="BC65" t="inlineStr">
      <is>
        <t/>
      </is>
    </oc>
    <nc r="BC65">
      <v>0</v>
    </nc>
  </rcc>
  <rcc rId="23175" sId="3">
    <oc r="BC66" t="inlineStr">
      <is>
        <t/>
      </is>
    </oc>
    <nc r="BC66">
      <v>160</v>
    </nc>
  </rcc>
  <rcc rId="23176" sId="3">
    <oc r="BC67" t="inlineStr">
      <is>
        <t/>
      </is>
    </oc>
    <nc r="BC67">
      <v>0</v>
    </nc>
  </rcc>
  <rcc rId="23177" sId="3">
    <oc r="BC68" t="inlineStr">
      <is>
        <t/>
      </is>
    </oc>
    <nc r="BC68">
      <v>243.9</v>
    </nc>
  </rcc>
  <rcc rId="23178" sId="3">
    <oc r="BC69" t="inlineStr">
      <is>
        <t/>
      </is>
    </oc>
    <nc r="BC69">
      <v>0</v>
    </nc>
  </rcc>
  <rcc rId="23179" sId="3">
    <oc r="BC70" t="inlineStr">
      <is>
        <t/>
      </is>
    </oc>
    <nc r="BC70">
      <v>51.6</v>
    </nc>
  </rcc>
  <rcc rId="23180" sId="3">
    <oc r="BC71" t="inlineStr">
      <is>
        <t/>
      </is>
    </oc>
    <nc r="BC71">
      <v>0</v>
    </nc>
  </rcc>
  <rcc rId="23181" sId="3">
    <oc r="BC72" t="inlineStr">
      <is>
        <t/>
      </is>
    </oc>
    <nc r="BC72">
      <v>287.60000000000002</v>
    </nc>
  </rcc>
  <rcc rId="23182" sId="3">
    <oc r="BC73" t="inlineStr">
      <is>
        <t/>
      </is>
    </oc>
    <nc r="BC73">
      <v>0</v>
    </nc>
  </rcc>
  <rcc rId="23183" sId="3">
    <oc r="BC74" t="inlineStr">
      <is>
        <t/>
      </is>
    </oc>
    <nc r="BC74">
      <v>404.9</v>
    </nc>
  </rcc>
  <rcc rId="23184" sId="3">
    <oc r="BC75" t="inlineStr">
      <is>
        <t/>
      </is>
    </oc>
    <nc r="BC75">
      <v>0</v>
    </nc>
  </rcc>
  <rcc rId="23185" sId="3">
    <oc r="BC76" t="inlineStr">
      <is>
        <t/>
      </is>
    </oc>
    <nc r="BC76">
      <v>0</v>
    </nc>
  </rcc>
  <rcc rId="23186" sId="3">
    <oc r="BC77" t="inlineStr">
      <is>
        <t/>
      </is>
    </oc>
    <nc r="BC77">
      <v>0</v>
    </nc>
  </rcc>
  <rcc rId="23187" sId="3">
    <oc r="BC78" t="inlineStr">
      <is>
        <t/>
      </is>
    </oc>
    <nc r="BC78">
      <v>0</v>
    </nc>
  </rcc>
  <rcc rId="23188" sId="3">
    <oc r="BC79" t="inlineStr">
      <is>
        <t/>
      </is>
    </oc>
    <nc r="BC79">
      <v>0</v>
    </nc>
  </rcc>
  <rcc rId="23189" sId="3">
    <oc r="BC80" t="inlineStr">
      <is>
        <t/>
      </is>
    </oc>
    <nc r="BC80">
      <v>0</v>
    </nc>
  </rcc>
  <rcc rId="23190" sId="3">
    <oc r="BC81" t="inlineStr">
      <is>
        <t/>
      </is>
    </oc>
    <nc r="BC81">
      <v>0</v>
    </nc>
  </rcc>
  <rcc rId="23191" sId="3">
    <oc r="BC82" t="inlineStr">
      <is>
        <t/>
      </is>
    </oc>
    <nc r="BC82">
      <v>0</v>
    </nc>
  </rcc>
  <rcc rId="23192" sId="3">
    <oc r="BC83" t="inlineStr">
      <is>
        <t/>
      </is>
    </oc>
    <nc r="BC83">
      <v>0</v>
    </nc>
  </rcc>
  <rcc rId="23193" sId="3">
    <oc r="BC84" t="inlineStr">
      <is>
        <t/>
      </is>
    </oc>
    <nc r="BC84">
      <v>0</v>
    </nc>
  </rcc>
  <rcc rId="23194" sId="3">
    <oc r="BC85" t="inlineStr">
      <is>
        <t/>
      </is>
    </oc>
    <nc r="BC85">
      <v>0</v>
    </nc>
  </rcc>
  <rcc rId="23195" sId="3">
    <oc r="BC86" t="inlineStr">
      <is>
        <t/>
      </is>
    </oc>
    <nc r="BC86">
      <v>0</v>
    </nc>
  </rcc>
  <rcc rId="23196" sId="3">
    <oc r="BC87" t="inlineStr">
      <is>
        <t/>
      </is>
    </oc>
    <nc r="BC87">
      <v>0</v>
    </nc>
  </rcc>
  <rcc rId="23197" sId="3">
    <oc r="BC88" t="inlineStr">
      <is>
        <t/>
      </is>
    </oc>
    <nc r="BC88">
      <v>0.3</v>
    </nc>
  </rcc>
  <rcc rId="23198" sId="3">
    <oc r="BC89" t="inlineStr">
      <is>
        <t/>
      </is>
    </oc>
    <nc r="BC89">
      <v>-0.7</v>
    </nc>
  </rcc>
  <rcc rId="23199" sId="3">
    <oc r="BC90" t="inlineStr">
      <is>
        <t/>
      </is>
    </oc>
    <nc r="BC90">
      <v>0.2</v>
    </nc>
  </rcc>
  <rcc rId="23200" sId="3">
    <oc r="BC91" t="inlineStr">
      <is>
        <t/>
      </is>
    </oc>
    <nc r="BC91">
      <v>-1.5</v>
    </nc>
  </rcc>
  <rcc rId="23201" sId="3">
    <oc r="BC92" t="inlineStr">
      <is>
        <t/>
      </is>
    </oc>
    <nc r="BC92">
      <v>0.5</v>
    </nc>
  </rcc>
  <rcc rId="23202" sId="3">
    <oc r="BC93" t="inlineStr">
      <is>
        <t/>
      </is>
    </oc>
    <nc r="BC93">
      <v>-0.9</v>
    </nc>
  </rcc>
  <rcc rId="23203" sId="3">
    <oc r="BC94" t="inlineStr">
      <is>
        <t/>
      </is>
    </oc>
    <nc r="BC94">
      <v>0.2</v>
    </nc>
  </rcc>
  <rcc rId="23204" sId="3">
    <oc r="BC95" t="inlineStr">
      <is>
        <t/>
      </is>
    </oc>
    <nc r="BC95">
      <v>0.1</v>
    </nc>
  </rcc>
  <rcc rId="23205" sId="3">
    <oc r="BC96" t="inlineStr">
      <is>
        <t/>
      </is>
    </oc>
    <nc r="BC96">
      <v>0</v>
    </nc>
  </rcc>
  <rcc rId="23206" sId="3">
    <oc r="BC97" t="inlineStr">
      <is>
        <t/>
      </is>
    </oc>
    <nc r="BC97">
      <v>0.1</v>
    </nc>
  </rcc>
  <rcc rId="23207" sId="3">
    <oc r="BC98" t="inlineStr">
      <is>
        <t/>
      </is>
    </oc>
    <nc r="BC98">
      <v>0</v>
    </nc>
  </rcc>
  <rcc rId="23208" sId="3">
    <oc r="BC99" t="inlineStr">
      <is>
        <t/>
      </is>
    </oc>
    <nc r="BC99">
      <v>0</v>
    </nc>
  </rcc>
  <rcc rId="23209" sId="3">
    <oc r="BC100" t="inlineStr">
      <is>
        <t/>
      </is>
    </oc>
    <nc r="BC100">
      <v>0</v>
    </nc>
  </rcc>
  <rcc rId="23210" sId="3">
    <oc r="BC101" t="inlineStr">
      <is>
        <t/>
      </is>
    </oc>
    <nc r="BC101">
      <v>0</v>
    </nc>
  </rcc>
  <rcc rId="23211" sId="3">
    <oc r="BC102" t="inlineStr">
      <is>
        <t/>
      </is>
    </oc>
    <nc r="BC102">
      <v>0.1</v>
    </nc>
  </rcc>
  <rcc rId="23212" sId="3">
    <oc r="BC103" t="inlineStr">
      <is>
        <t/>
      </is>
    </oc>
    <nc r="BC103">
      <v>-0.5</v>
    </nc>
  </rcc>
  <rcc rId="23213" sId="3">
    <oc r="BC104" t="inlineStr">
      <is>
        <t/>
      </is>
    </oc>
    <nc r="BC104">
      <v>0.1</v>
    </nc>
  </rcc>
  <rcc rId="23214" sId="3">
    <oc r="BC105" t="inlineStr">
      <is>
        <t/>
      </is>
    </oc>
    <nc r="BC105">
      <v>-0.1</v>
    </nc>
  </rcc>
  <rcc rId="23215" sId="3">
    <oc r="BC106" t="inlineStr">
      <is>
        <t/>
      </is>
    </oc>
    <nc r="BC106">
      <v>0.1</v>
    </nc>
  </rcc>
  <rcc rId="23216" sId="3">
    <oc r="BC107" t="inlineStr">
      <is>
        <t/>
      </is>
    </oc>
    <nc r="BC107">
      <v>-1.6</v>
    </nc>
  </rcc>
  <rcc rId="23217" sId="3">
    <oc r="BC108" t="inlineStr">
      <is>
        <t/>
      </is>
    </oc>
    <nc r="BC108">
      <v>0.3</v>
    </nc>
  </rcc>
  <rcc rId="23218" sId="3">
    <oc r="BC109" t="inlineStr">
      <is>
        <t/>
      </is>
    </oc>
    <nc r="BC109">
      <v>0</v>
    </nc>
  </rcc>
  <rcc rId="23219" sId="3">
    <oc r="BC110" t="inlineStr">
      <is>
        <t/>
      </is>
    </oc>
    <nc r="BC110">
      <v>0</v>
    </nc>
  </rcc>
  <rcc rId="23220" sId="3">
    <oc r="BC111" t="inlineStr">
      <is>
        <t/>
      </is>
    </oc>
    <nc r="BC111">
      <v>0</v>
    </nc>
  </rcc>
  <rcc rId="23221" sId="3">
    <oc r="BC112" t="inlineStr">
      <is>
        <t/>
      </is>
    </oc>
    <nc r="BC112">
      <v>0</v>
    </nc>
  </rcc>
  <rcc rId="23222" sId="3">
    <oc r="BC113" t="inlineStr">
      <is>
        <t/>
      </is>
    </oc>
    <nc r="BC113">
      <v>0</v>
    </nc>
  </rcc>
  <rcc rId="23223" sId="3">
    <oc r="BC114" t="inlineStr">
      <is>
        <t/>
      </is>
    </oc>
    <nc r="BC114">
      <v>0.1</v>
    </nc>
  </rcc>
  <rcc rId="23224" sId="3">
    <oc r="BC115" t="inlineStr">
      <is>
        <t/>
      </is>
    </oc>
    <nc r="BC115">
      <v>0</v>
    </nc>
  </rcc>
  <rcc rId="23225" sId="3">
    <oc r="BC116" t="inlineStr">
      <is>
        <t/>
      </is>
    </oc>
    <nc r="BC116">
      <v>0.2</v>
    </nc>
  </rcc>
  <rcc rId="23226" sId="3">
    <oc r="BC117" t="inlineStr">
      <is>
        <t/>
      </is>
    </oc>
    <nc r="BC117">
      <v>0</v>
    </nc>
  </rcc>
  <rcc rId="23227" sId="3">
    <oc r="BC118" t="inlineStr">
      <is>
        <t/>
      </is>
    </oc>
    <nc r="BC118">
      <v>0.2</v>
    </nc>
  </rcc>
  <rcc rId="23228" sId="3">
    <oc r="BC119" t="inlineStr">
      <is>
        <t/>
      </is>
    </oc>
    <nc r="BC119">
      <v>0</v>
    </nc>
  </rcc>
  <rcc rId="23229" sId="3">
    <oc r="BC120" t="inlineStr">
      <is>
        <t/>
      </is>
    </oc>
    <nc r="BC120">
      <v>0</v>
    </nc>
  </rcc>
  <rcc rId="23230" sId="3">
    <oc r="BC121" t="inlineStr">
      <is>
        <t/>
      </is>
    </oc>
    <nc r="BC121">
      <v>0</v>
    </nc>
  </rcc>
  <rcc rId="23231" sId="3">
    <oc r="BC122" t="inlineStr">
      <is>
        <t/>
      </is>
    </oc>
    <nc r="BC122">
      <v>0.1</v>
    </nc>
  </rcc>
  <rcc rId="23232" sId="3">
    <oc r="BC123" t="inlineStr">
      <is>
        <t/>
      </is>
    </oc>
    <nc r="BC123">
      <v>-0.3</v>
    </nc>
  </rcc>
  <rcc rId="23233" sId="3">
    <oc r="BC124" t="inlineStr">
      <is>
        <t/>
      </is>
    </oc>
    <nc r="BC124">
      <v>0.1</v>
    </nc>
  </rcc>
  <rcc rId="23234" sId="3">
    <oc r="BC125" t="inlineStr">
      <is>
        <t/>
      </is>
    </oc>
    <nc r="BC125">
      <v>0.1</v>
    </nc>
  </rcc>
  <rcc rId="23235" sId="3">
    <oc r="BC126" t="inlineStr">
      <is>
        <t/>
      </is>
    </oc>
    <nc r="BC126">
      <v>0</v>
    </nc>
  </rcc>
  <rcc rId="23236" sId="3">
    <oc r="BC127" t="inlineStr">
      <is>
        <t/>
      </is>
    </oc>
    <nc r="BC127">
      <v>0</v>
    </nc>
  </rcc>
  <rcc rId="23237" sId="3">
    <oc r="BC128" t="inlineStr">
      <is>
        <t/>
      </is>
    </oc>
    <nc r="BC128">
      <v>0.1</v>
    </nc>
  </rcc>
  <rcc rId="23238" sId="3">
    <oc r="BC129" t="inlineStr">
      <is>
        <t/>
      </is>
    </oc>
    <nc r="BC129">
      <v>0</v>
    </nc>
  </rcc>
  <rcc rId="23239" sId="3">
    <oc r="BC130" t="inlineStr">
      <is>
        <t/>
      </is>
    </oc>
    <nc r="BC130">
      <v>0</v>
    </nc>
  </rcc>
  <rcc rId="23240" sId="3">
    <oc r="BC131" t="inlineStr">
      <is>
        <t/>
      </is>
    </oc>
    <nc r="BC131">
      <v>0</v>
    </nc>
  </rcc>
  <rcc rId="23241" sId="3">
    <oc r="BC132" t="inlineStr">
      <is>
        <t/>
      </is>
    </oc>
    <nc r="BC132">
      <v>0</v>
    </nc>
  </rcc>
  <rcc rId="23242" sId="3">
    <oc r="BC133" t="inlineStr">
      <is>
        <t/>
      </is>
    </oc>
    <nc r="BC133">
      <v>0</v>
    </nc>
  </rcc>
  <rcc rId="23243" sId="3">
    <oc r="BC134" t="inlineStr">
      <is>
        <t/>
      </is>
    </oc>
    <nc r="BC134">
      <v>0</v>
    </nc>
  </rcc>
  <rcc rId="23244" sId="3">
    <oc r="BC135" t="inlineStr">
      <is>
        <t/>
      </is>
    </oc>
    <nc r="BC135">
      <v>0</v>
    </nc>
  </rcc>
  <rcc rId="23245" sId="3">
    <oc r="BC136" t="inlineStr">
      <is>
        <t/>
      </is>
    </oc>
    <nc r="BC136">
      <v>0</v>
    </nc>
  </rcc>
  <rcc rId="23246" sId="3">
    <oc r="BC137" t="inlineStr">
      <is>
        <t/>
      </is>
    </oc>
    <nc r="BC137">
      <v>0</v>
    </nc>
  </rcc>
  <rcc rId="23247" sId="3">
    <oc r="BC138" t="inlineStr">
      <is>
        <t/>
      </is>
    </oc>
    <nc r="BC138">
      <v>0.1</v>
    </nc>
  </rcc>
  <rcc rId="23248" sId="3">
    <oc r="BC139" t="inlineStr">
      <is>
        <t/>
      </is>
    </oc>
    <nc r="BC139">
      <v>-0.2</v>
    </nc>
  </rcc>
  <rcc rId="23249" sId="3">
    <oc r="BC140" t="inlineStr">
      <is>
        <t/>
      </is>
    </oc>
    <nc r="BC140">
      <v>0</v>
    </nc>
  </rcc>
  <rcc rId="23250" sId="3">
    <oc r="BC141" t="inlineStr">
      <is>
        <t/>
      </is>
    </oc>
    <nc r="BC141">
      <v>0</v>
    </nc>
  </rcc>
  <rcc rId="23251" sId="3">
    <oc r="BC142" t="inlineStr">
      <is>
        <t/>
      </is>
    </oc>
    <nc r="BC142">
      <v>0</v>
    </nc>
  </rcc>
  <rcc rId="23252" sId="3">
    <oc r="BC143" t="inlineStr">
      <is>
        <t/>
      </is>
    </oc>
    <nc r="BC143">
      <v>0</v>
    </nc>
  </rcc>
  <rcc rId="23253" sId="3">
    <oc r="BC144" t="inlineStr">
      <is>
        <t/>
      </is>
    </oc>
    <nc r="BC144">
      <v>0.1</v>
    </nc>
  </rcc>
  <rcc rId="23254" sId="3">
    <oc r="BC145" t="inlineStr">
      <is>
        <t/>
      </is>
    </oc>
    <nc r="BC145">
      <v>0</v>
    </nc>
  </rcc>
  <rcc rId="23255" sId="3">
    <oc r="BC146" t="inlineStr">
      <is>
        <t/>
      </is>
    </oc>
    <nc r="BC146">
      <v>0</v>
    </nc>
  </rcc>
  <rcc rId="23256" sId="3">
    <oc r="BC147" t="inlineStr">
      <is>
        <t/>
      </is>
    </oc>
    <nc r="BC147">
      <v>0</v>
    </nc>
  </rcc>
  <rcc rId="23257" sId="3">
    <oc r="BC148" t="inlineStr">
      <is>
        <t/>
      </is>
    </oc>
    <nc r="BC148">
      <v>0</v>
    </nc>
  </rcc>
  <rcc rId="23258" sId="3">
    <oc r="BC149" t="inlineStr">
      <is>
        <t/>
      </is>
    </oc>
    <nc r="BC149">
      <v>0</v>
    </nc>
  </rcc>
  <rcc rId="23259" sId="3">
    <oc r="BC150" t="inlineStr">
      <is>
        <t/>
      </is>
    </oc>
    <nc r="BC150">
      <v>0</v>
    </nc>
  </rcc>
  <rcc rId="23260" sId="3">
    <oc r="BC151" t="inlineStr">
      <is>
        <t/>
      </is>
    </oc>
    <nc r="BC151">
      <v>0</v>
    </nc>
  </rcc>
  <rcc rId="23261" sId="3">
    <oc r="BC152" t="inlineStr">
      <is>
        <t/>
      </is>
    </oc>
    <nc r="BC152">
      <v>0.1</v>
    </nc>
  </rcc>
  <rcc rId="23262" sId="3">
    <oc r="BC153" t="inlineStr">
      <is>
        <t/>
      </is>
    </oc>
    <nc r="BC153">
      <v>0</v>
    </nc>
  </rcc>
  <rcc rId="23263" sId="3">
    <oc r="BC154" t="inlineStr">
      <is>
        <t/>
      </is>
    </oc>
    <nc r="BC154">
      <v>0</v>
    </nc>
  </rcc>
  <rcc rId="23264" sId="3">
    <oc r="BC155" t="inlineStr">
      <is>
        <t/>
      </is>
    </oc>
    <nc r="BC155">
      <v>0</v>
    </nc>
  </rcc>
  <rcc rId="23265" sId="3">
    <oc r="BC156" t="inlineStr">
      <is>
        <t/>
      </is>
    </oc>
    <nc r="BC156">
      <v>0.1</v>
    </nc>
  </rcc>
  <rcc rId="23266" sId="3">
    <oc r="BC157" t="inlineStr">
      <is>
        <t/>
      </is>
    </oc>
    <nc r="BC157">
      <v>-0.1</v>
    </nc>
  </rcc>
  <rcc rId="23267" sId="3">
    <oc r="BC158" t="inlineStr">
      <is>
        <t/>
      </is>
    </oc>
    <nc r="BC158">
      <v>0</v>
    </nc>
  </rcc>
  <rcc rId="23268" sId="3">
    <oc r="BC159" t="inlineStr">
      <is>
        <t/>
      </is>
    </oc>
    <nc r="BC159">
      <v>-0.3</v>
    </nc>
  </rcc>
  <rcc rId="23269" sId="3">
    <oc r="BC160" t="inlineStr">
      <is>
        <t/>
      </is>
    </oc>
    <nc r="BC160">
      <v>0.1</v>
    </nc>
  </rcc>
  <rcc rId="23270" sId="3">
    <oc r="BC161" t="inlineStr">
      <is>
        <t/>
      </is>
    </oc>
    <nc r="BC161">
      <v>-0.2</v>
    </nc>
  </rcc>
  <rcc rId="23271" sId="3">
    <oc r="BC162" t="inlineStr">
      <is>
        <t/>
      </is>
    </oc>
    <nc r="BC162">
      <v>0</v>
    </nc>
  </rcc>
  <rcc rId="23272" sId="3">
    <oc r="BC163" t="inlineStr">
      <is>
        <t/>
      </is>
    </oc>
    <nc r="BC163">
      <v>0</v>
    </nc>
  </rcc>
  <rcc rId="23273" sId="3">
    <oc r="BC164" t="inlineStr">
      <is>
        <t/>
      </is>
    </oc>
    <nc r="BC164">
      <v>0</v>
    </nc>
  </rcc>
  <rcc rId="23274" sId="3">
    <oc r="BC165" t="inlineStr">
      <is>
        <t/>
      </is>
    </oc>
    <nc r="BC165">
      <v>0</v>
    </nc>
  </rcc>
  <rcc rId="23275" sId="3">
    <oc r="BC166" t="inlineStr">
      <is>
        <t/>
      </is>
    </oc>
    <nc r="BC166">
      <v>0</v>
    </nc>
  </rcc>
  <rcc rId="23276" sId="3">
    <oc r="BC167" t="inlineStr">
      <is>
        <t/>
      </is>
    </oc>
    <nc r="BC167">
      <v>0</v>
    </nc>
  </rcc>
  <rcc rId="23277" sId="3">
    <oc r="BC168" t="inlineStr">
      <is>
        <t/>
      </is>
    </oc>
    <nc r="BC168">
      <v>0</v>
    </nc>
  </rcc>
  <rcc rId="23278" sId="3">
    <oc r="BC169" t="inlineStr">
      <is>
        <t/>
      </is>
    </oc>
    <nc r="BC169">
      <v>0</v>
    </nc>
  </rcc>
  <rcc rId="23279" sId="3">
    <oc r="BC170" t="inlineStr">
      <is>
        <t/>
      </is>
    </oc>
    <nc r="BC170">
      <v>0.1</v>
    </nc>
  </rcc>
  <rcc rId="23280" sId="3">
    <oc r="BC171" t="inlineStr">
      <is>
        <t/>
      </is>
    </oc>
    <nc r="BC171">
      <v>-0.1</v>
    </nc>
  </rcc>
  <rcc rId="23281" sId="3">
    <oc r="BC172" t="inlineStr">
      <is>
        <t/>
      </is>
    </oc>
    <nc r="BC172">
      <v>0</v>
    </nc>
  </rcc>
  <rcc rId="23282" sId="3">
    <oc r="BC173" t="inlineStr">
      <is>
        <t/>
      </is>
    </oc>
    <nc r="BC173">
      <v>0</v>
    </nc>
  </rcc>
  <rcc rId="23283" sId="3">
    <oc r="BC174" t="inlineStr">
      <is>
        <t/>
      </is>
    </oc>
    <nc r="BC174">
      <v>0</v>
    </nc>
  </rcc>
  <rcc rId="23284" sId="3">
    <oc r="BC175" t="inlineStr">
      <is>
        <t/>
      </is>
    </oc>
    <nc r="BC175">
      <v>0</v>
    </nc>
  </rcc>
  <rcc rId="23285" sId="3">
    <oc r="BC176" t="inlineStr">
      <is>
        <t/>
      </is>
    </oc>
    <nc r="BC176">
      <v>0</v>
    </nc>
  </rcc>
  <rcc rId="23286" sId="3">
    <oc r="BC177" t="inlineStr">
      <is>
        <t/>
      </is>
    </oc>
    <nc r="BC177">
      <v>0</v>
    </nc>
  </rcc>
  <rcc rId="23287" sId="3">
    <oc r="BC178" t="inlineStr">
      <is>
        <t/>
      </is>
    </oc>
    <nc r="BC178">
      <v>0.3</v>
    </nc>
  </rcc>
  <rcc rId="23288" sId="3">
    <oc r="BC179" t="inlineStr">
      <is>
        <t/>
      </is>
    </oc>
    <nc r="BC179">
      <v>8.4</v>
    </nc>
  </rcc>
  <rcc rId="23289" sId="3">
    <oc r="BC180" t="inlineStr">
      <is>
        <t/>
      </is>
    </oc>
    <nc r="BC180">
      <v>0.2</v>
    </nc>
  </rcc>
  <rcc rId="23290" sId="3">
    <oc r="BC181" t="inlineStr">
      <is>
        <t/>
      </is>
    </oc>
    <nc r="BC181">
      <v>-1</v>
    </nc>
  </rcc>
  <rcc rId="23291" sId="3">
    <oc r="BC182" t="inlineStr">
      <is>
        <t/>
      </is>
    </oc>
    <nc r="BC182">
      <v>0</v>
    </nc>
  </rcc>
  <rcc rId="23292" sId="3">
    <oc r="BC183" t="inlineStr">
      <is>
        <t/>
      </is>
    </oc>
    <nc r="BC183">
      <v>0</v>
    </nc>
  </rcc>
  <rcc rId="23293" sId="3">
    <oc r="BC184" t="inlineStr">
      <is>
        <t/>
      </is>
    </oc>
    <nc r="BC184">
      <v>0</v>
    </nc>
  </rcc>
  <rcc rId="23294" sId="3">
    <oc r="BC185" t="inlineStr">
      <is>
        <t/>
      </is>
    </oc>
    <nc r="BC185">
      <v>-0.1</v>
    </nc>
  </rcc>
  <rcc rId="23295" sId="3">
    <oc r="BC186" t="inlineStr">
      <is>
        <t/>
      </is>
    </oc>
    <nc r="BC186">
      <v>0.1</v>
    </nc>
  </rcc>
  <rcc rId="23296" sId="3">
    <oc r="BC187" t="inlineStr">
      <is>
        <t/>
      </is>
    </oc>
    <nc r="BC187">
      <v>-0.1</v>
    </nc>
  </rcc>
  <rcc rId="23297" sId="3">
    <oc r="BC188" t="inlineStr">
      <is>
        <t/>
      </is>
    </oc>
    <nc r="BC188">
      <v>0.1</v>
    </nc>
  </rcc>
  <rcc rId="23298" sId="3">
    <oc r="BC189" t="inlineStr">
      <is>
        <t/>
      </is>
    </oc>
    <nc r="BC189">
      <v>-0.1</v>
    </nc>
  </rcc>
  <rcc rId="23299" sId="3">
    <oc r="BC190" t="inlineStr">
      <is>
        <t/>
      </is>
    </oc>
    <nc r="BC190">
      <v>0</v>
    </nc>
  </rcc>
  <rcc rId="23300" sId="3">
    <oc r="BC191" t="inlineStr">
      <is>
        <t/>
      </is>
    </oc>
    <nc r="BC191">
      <v>0</v>
    </nc>
  </rcc>
  <rcc rId="23301" sId="3">
    <oc r="BC192" t="inlineStr">
      <is>
        <t/>
      </is>
    </oc>
    <nc r="BC192">
      <v>0.1</v>
    </nc>
  </rcc>
  <rcc rId="23302" sId="3">
    <oc r="BC193" t="inlineStr">
      <is>
        <t/>
      </is>
    </oc>
    <nc r="BC193">
      <v>-0.1</v>
    </nc>
  </rcc>
  <rcc rId="23303" sId="3">
    <oc r="BC194" t="inlineStr">
      <is>
        <t/>
      </is>
    </oc>
    <nc r="BC194">
      <v>0.1</v>
    </nc>
  </rcc>
  <rcc rId="23304" sId="3">
    <oc r="BC195" t="inlineStr">
      <is>
        <t/>
      </is>
    </oc>
    <nc r="BC195">
      <v>0</v>
    </nc>
  </rcc>
  <rcc rId="23305" sId="3">
    <oc r="BC196" t="inlineStr">
      <is>
        <t/>
      </is>
    </oc>
    <nc r="BC196">
      <v>0</v>
    </nc>
  </rcc>
  <rcc rId="23306" sId="3">
    <oc r="BC197" t="inlineStr">
      <is>
        <t/>
      </is>
    </oc>
    <nc r="BC197">
      <v>0</v>
    </nc>
  </rcc>
  <rcc rId="23307" sId="3">
    <oc r="BC198" t="inlineStr">
      <is>
        <t/>
      </is>
    </oc>
    <nc r="BC198">
      <v>0.1</v>
    </nc>
  </rcc>
  <rcc rId="23308" sId="3">
    <oc r="BC199" t="inlineStr">
      <is>
        <t/>
      </is>
    </oc>
    <nc r="BC199">
      <v>-0.3</v>
    </nc>
  </rcc>
  <rcc rId="23309" sId="3">
    <oc r="BC200" t="inlineStr">
      <is>
        <t/>
      </is>
    </oc>
    <nc r="BC200">
      <v>0.2</v>
    </nc>
  </rcc>
  <rcc rId="23310" sId="3">
    <oc r="BC201" t="inlineStr">
      <is>
        <t/>
      </is>
    </oc>
    <nc r="BC201">
      <v>0.4</v>
    </nc>
  </rcc>
  <rcc rId="23311" sId="3">
    <oc r="BC202" t="inlineStr">
      <is>
        <t/>
      </is>
    </oc>
    <nc r="BC202">
      <v>0.1</v>
    </nc>
  </rcc>
  <rcc rId="23312" sId="3">
    <oc r="BC203" t="inlineStr">
      <is>
        <t/>
      </is>
    </oc>
    <nc r="BC203">
      <v>0</v>
    </nc>
  </rcc>
  <rcc rId="23313" sId="3">
    <oc r="BC204" t="inlineStr">
      <is>
        <t/>
      </is>
    </oc>
    <nc r="BC204">
      <v>0.2</v>
    </nc>
  </rcc>
  <rcc rId="23314" sId="3">
    <oc r="BC205" t="inlineStr">
      <is>
        <t/>
      </is>
    </oc>
    <nc r="BC205">
      <v>-0.8</v>
    </nc>
  </rcc>
  <rcc rId="23315" sId="3">
    <oc r="BC206" t="inlineStr">
      <is>
        <t/>
      </is>
    </oc>
    <nc r="BC206">
      <v>0</v>
    </nc>
  </rcc>
  <rcc rId="23316" sId="3">
    <oc r="BC207" t="inlineStr">
      <is>
        <t/>
      </is>
    </oc>
    <nc r="BC207">
      <v>-0.2</v>
    </nc>
  </rcc>
  <rcc rId="23317" sId="3">
    <oc r="BC208" t="inlineStr">
      <is>
        <t/>
      </is>
    </oc>
    <nc r="BC208">
      <v>0</v>
    </nc>
  </rcc>
  <rcc rId="23318" sId="3">
    <oc r="BC209" t="inlineStr">
      <is>
        <t/>
      </is>
    </oc>
    <nc r="BC209">
      <v>0</v>
    </nc>
  </rcc>
  <rcc rId="23319" sId="3">
    <oc r="BC210" t="inlineStr">
      <is>
        <t/>
      </is>
    </oc>
    <nc r="BC210">
      <v>0</v>
    </nc>
  </rcc>
  <rcc rId="23320" sId="3">
    <oc r="BC211" t="inlineStr">
      <is>
        <t/>
      </is>
    </oc>
    <nc r="BC211">
      <v>0</v>
    </nc>
  </rcc>
  <rcc rId="23321" sId="3">
    <oc r="BC212" t="inlineStr">
      <is>
        <t/>
      </is>
    </oc>
    <nc r="BC212">
      <v>0</v>
    </nc>
  </rcc>
  <rcc rId="23322" sId="3">
    <oc r="BC213" t="inlineStr">
      <is>
        <t/>
      </is>
    </oc>
    <nc r="BC213">
      <v>0</v>
    </nc>
  </rcc>
  <rcc rId="23323" sId="3">
    <oc r="BC214" t="inlineStr">
      <is>
        <t/>
      </is>
    </oc>
    <nc r="BC214">
      <v>0</v>
    </nc>
  </rcc>
  <rcc rId="23324" sId="3">
    <oc r="BC215" t="inlineStr">
      <is>
        <t/>
      </is>
    </oc>
    <nc r="BC215">
      <v>0</v>
    </nc>
  </rcc>
  <rcc rId="23325" sId="3">
    <oc r="BC216" t="inlineStr">
      <is>
        <t/>
      </is>
    </oc>
    <nc r="BC216">
      <v>0</v>
    </nc>
  </rcc>
  <rcc rId="23326" sId="3">
    <oc r="BC217" t="inlineStr">
      <is>
        <t/>
      </is>
    </oc>
    <nc r="BC217">
      <v>0</v>
    </nc>
  </rcc>
  <rcc rId="23327" sId="3">
    <oc r="BC218" t="inlineStr">
      <is>
        <t/>
      </is>
    </oc>
    <nc r="BC218">
      <v>0.3</v>
    </nc>
  </rcc>
  <rcc rId="23328" sId="3">
    <oc r="BC219" t="inlineStr">
      <is>
        <t/>
      </is>
    </oc>
    <nc r="BC219">
      <v>1</v>
    </nc>
  </rcc>
  <rcc rId="23329" sId="3">
    <oc r="BC220" t="inlineStr">
      <is>
        <t/>
      </is>
    </oc>
    <nc r="BC220">
      <v>0</v>
    </nc>
  </rcc>
  <rcc rId="23330" sId="3">
    <oc r="BC221" t="inlineStr">
      <is>
        <t/>
      </is>
    </oc>
    <nc r="BC221">
      <v>0</v>
    </nc>
  </rcc>
  <rcc rId="23331" sId="3">
    <oc r="BC222" t="inlineStr">
      <is>
        <t/>
      </is>
    </oc>
    <nc r="BC222">
      <v>0</v>
    </nc>
  </rcc>
  <rcc rId="23332" sId="3">
    <oc r="BC223" t="inlineStr">
      <is>
        <t/>
      </is>
    </oc>
    <nc r="BC223">
      <v>0</v>
    </nc>
  </rcc>
  <rcc rId="23333" sId="3">
    <oc r="BC224" t="inlineStr">
      <is>
        <t/>
      </is>
    </oc>
    <nc r="BC224">
      <v>0.3</v>
    </nc>
  </rcc>
  <rcc rId="23334" sId="3">
    <oc r="BC225" t="inlineStr">
      <is>
        <t/>
      </is>
    </oc>
    <nc r="BC225">
      <v>-1</v>
    </nc>
  </rcc>
  <rcc rId="23335" sId="3">
    <oc r="BC226" t="inlineStr">
      <is>
        <t/>
      </is>
    </oc>
    <nc r="BC226">
      <v>0.2</v>
    </nc>
  </rcc>
  <rcc rId="23336" sId="3">
    <oc r="BC227" t="inlineStr">
      <is>
        <t/>
      </is>
    </oc>
    <nc r="BC227">
      <v>-0.6</v>
    </nc>
  </rcc>
  <rcc rId="23337" sId="3">
    <oc r="BC228" t="inlineStr">
      <is>
        <t/>
      </is>
    </oc>
    <nc r="BC228">
      <v>0</v>
    </nc>
  </rcc>
  <rcc rId="23338" sId="3">
    <oc r="BC229" t="inlineStr">
      <is>
        <t/>
      </is>
    </oc>
    <nc r="BC229">
      <v>0</v>
    </nc>
  </rcc>
  <rcc rId="23339" sId="3">
    <oc r="BC230" t="inlineStr">
      <is>
        <t/>
      </is>
    </oc>
    <nc r="BC230">
      <v>0</v>
    </nc>
  </rcc>
  <rcc rId="23340" sId="3">
    <oc r="BC231" t="inlineStr">
      <is>
        <t/>
      </is>
    </oc>
    <nc r="BC231">
      <v>0</v>
    </nc>
  </rcc>
  <rcc rId="23341" sId="3">
    <oc r="BC232" t="inlineStr">
      <is>
        <t/>
      </is>
    </oc>
    <nc r="BC232">
      <v>0</v>
    </nc>
  </rcc>
  <rcc rId="23342" sId="3">
    <oc r="BC233" t="inlineStr">
      <is>
        <t/>
      </is>
    </oc>
    <nc r="BC233">
      <v>0</v>
    </nc>
  </rcc>
  <rcc rId="23343" sId="3">
    <oc r="BC234" t="inlineStr">
      <is>
        <t/>
      </is>
    </oc>
    <nc r="BC234">
      <v>0</v>
    </nc>
  </rcc>
  <rcc rId="23344" sId="3">
    <oc r="BC235" t="inlineStr">
      <is>
        <t/>
      </is>
    </oc>
    <nc r="BC235">
      <v>0.2</v>
    </nc>
  </rcc>
  <rcc rId="23345" sId="3">
    <oc r="BC236" t="inlineStr">
      <is>
        <t/>
      </is>
    </oc>
    <nc r="BC236">
      <v>0.3</v>
    </nc>
  </rcc>
  <rcc rId="23346" sId="3">
    <oc r="BC237" t="inlineStr">
      <is>
        <t/>
      </is>
    </oc>
    <nc r="BC237">
      <v>0</v>
    </nc>
  </rcc>
  <rcc rId="23347" sId="3">
    <oc r="BC238" t="inlineStr">
      <is>
        <t/>
      </is>
    </oc>
    <nc r="BC238">
      <v>0.3</v>
    </nc>
  </rcc>
  <rcc rId="23348" sId="3">
    <oc r="BC239" t="inlineStr">
      <is>
        <t/>
      </is>
    </oc>
    <nc r="BC239">
      <v>-0.1</v>
    </nc>
  </rcc>
  <rcc rId="23349" sId="3">
    <oc r="BC240" t="inlineStr">
      <is>
        <t/>
      </is>
    </oc>
    <nc r="BC240">
      <v>0</v>
    </nc>
  </rcc>
  <rcc rId="23350" sId="3">
    <oc r="BC241" t="inlineStr">
      <is>
        <t/>
      </is>
    </oc>
    <nc r="BC241">
      <v>0</v>
    </nc>
  </rcc>
  <rcc rId="23351" sId="3">
    <oc r="BC242" t="inlineStr">
      <is>
        <t/>
      </is>
    </oc>
    <nc r="BC242">
      <v>0</v>
    </nc>
  </rcc>
  <rcc rId="23352" sId="3">
    <oc r="BC243" t="inlineStr">
      <is>
        <t/>
      </is>
    </oc>
    <nc r="BC243">
      <v>0</v>
    </nc>
  </rcc>
  <rcc rId="23353" sId="3">
    <oc r="BC244" t="inlineStr">
      <is>
        <t/>
      </is>
    </oc>
    <nc r="BC244">
      <v>0</v>
    </nc>
  </rcc>
  <rcc rId="23354" sId="3">
    <oc r="BC245" t="inlineStr">
      <is>
        <t/>
      </is>
    </oc>
    <nc r="BC245">
      <v>0</v>
    </nc>
  </rcc>
  <rcc rId="23355" sId="3">
    <oc r="BC246" t="inlineStr">
      <is>
        <t/>
      </is>
    </oc>
    <nc r="BC246">
      <v>0</v>
    </nc>
  </rcc>
  <rcc rId="23356" sId="3">
    <oc r="BC247" t="inlineStr">
      <is>
        <t/>
      </is>
    </oc>
    <nc r="BC247">
      <v>0</v>
    </nc>
  </rcc>
  <rcc rId="23357" sId="3">
    <oc r="BC248" t="inlineStr">
      <is>
        <t/>
      </is>
    </oc>
    <nc r="BC248">
      <v>0.1</v>
    </nc>
  </rcc>
  <rcc rId="23358" sId="3">
    <oc r="BC249" t="inlineStr">
      <is>
        <t/>
      </is>
    </oc>
    <nc r="BC249">
      <v>0</v>
    </nc>
  </rcc>
  <rcc rId="23359" sId="3">
    <oc r="BC250" t="inlineStr">
      <is>
        <t/>
      </is>
    </oc>
    <nc r="BC250">
      <v>0</v>
    </nc>
  </rcc>
  <rcc rId="23360" sId="3">
    <oc r="BC251" t="inlineStr">
      <is>
        <t/>
      </is>
    </oc>
    <nc r="BC251">
      <v>0</v>
    </nc>
  </rcc>
  <rcc rId="23361" sId="3">
    <oc r="BC252" t="inlineStr">
      <is>
        <t/>
      </is>
    </oc>
    <nc r="BC252">
      <v>0.9</v>
    </nc>
  </rcc>
  <rcc rId="23362" sId="3">
    <oc r="BC253" t="inlineStr">
      <is>
        <t/>
      </is>
    </oc>
    <nc r="BC253">
      <v>0</v>
    </nc>
  </rcc>
  <rcc rId="23363" sId="3">
    <oc r="BC254" t="inlineStr">
      <is>
        <t/>
      </is>
    </oc>
    <nc r="BC254">
      <v>0</v>
    </nc>
  </rcc>
  <rcc rId="23364" sId="3">
    <oc r="BC255" t="inlineStr">
      <is>
        <t/>
      </is>
    </oc>
    <nc r="BC255">
      <v>0</v>
    </nc>
  </rcc>
  <rcc rId="23365" sId="3">
    <oc r="BC256" t="inlineStr">
      <is>
        <t/>
      </is>
    </oc>
    <nc r="BC256">
      <v>0.4</v>
    </nc>
  </rcc>
  <rcc rId="23366" sId="3">
    <oc r="BC257" t="inlineStr">
      <is>
        <t/>
      </is>
    </oc>
    <nc r="BC257">
      <v>1.9</v>
    </nc>
  </rcc>
  <rcc rId="23367" sId="3">
    <oc r="BC258" t="inlineStr">
      <is>
        <t/>
      </is>
    </oc>
    <nc r="BC258">
      <v>0.1</v>
    </nc>
  </rcc>
  <rcc rId="23368" sId="3">
    <oc r="BC259" t="inlineStr">
      <is>
        <t/>
      </is>
    </oc>
    <nc r="BC259">
      <v>0</v>
    </nc>
  </rcc>
  <rcc rId="23369" sId="3">
    <oc r="BC260" t="inlineStr">
      <is>
        <t/>
      </is>
    </oc>
    <nc r="BC260">
      <v>0.2</v>
    </nc>
  </rcc>
  <rcc rId="23370" sId="3">
    <oc r="BC261" t="inlineStr">
      <is>
        <t/>
      </is>
    </oc>
    <nc r="BC261">
      <v>0</v>
    </nc>
  </rcc>
  <rcc rId="23371" sId="3">
    <oc r="BC262" t="inlineStr">
      <is>
        <t/>
      </is>
    </oc>
    <nc r="BC262">
      <v>0.7</v>
    </nc>
  </rcc>
  <rcc rId="23372" sId="3">
    <oc r="BC263" t="inlineStr">
      <is>
        <t/>
      </is>
    </oc>
    <nc r="BC263">
      <v>7.4</v>
    </nc>
  </rcc>
  <rcc rId="23373" sId="3">
    <oc r="BC264" t="inlineStr">
      <is>
        <t/>
      </is>
    </oc>
    <nc r="BC264">
      <v>10.7</v>
    </nc>
  </rcc>
  <rcc rId="23374" sId="3">
    <oc r="BC265" t="inlineStr">
      <is>
        <t/>
      </is>
    </oc>
    <nc r="BC265">
      <v>9.6</v>
    </nc>
  </rcc>
  <rcc rId="23375" sId="3">
    <oc r="BC266" t="inlineStr">
      <is>
        <t/>
      </is>
    </oc>
    <nc r="BC266">
      <v>8</v>
    </nc>
  </rcc>
  <rcc rId="23376" sId="3">
    <oc r="BC267" t="inlineStr">
      <is>
        <t/>
      </is>
    </oc>
    <nc r="BC267">
      <v>0</v>
    </nc>
  </rcc>
  <rcc rId="23377" sId="3">
    <oc r="BC268" t="inlineStr">
      <is>
        <t/>
      </is>
    </oc>
    <nc r="BC268">
      <v>0</v>
    </nc>
  </rcc>
  <rcc rId="23378" sId="3">
    <oc r="BC269" t="inlineStr">
      <is>
        <t/>
      </is>
    </oc>
    <nc r="BC269">
      <v>0</v>
    </nc>
  </rcc>
  <rcc rId="23379" sId="3">
    <oc r="BC270" t="inlineStr">
      <is>
        <t/>
      </is>
    </oc>
    <nc r="BC270">
      <v>0.3</v>
    </nc>
  </rcc>
  <rcc rId="23380" sId="3">
    <oc r="BC271" t="inlineStr">
      <is>
        <t/>
      </is>
    </oc>
    <nc r="BC271">
      <v>0</v>
    </nc>
  </rcc>
  <rcc rId="23381" sId="3">
    <oc r="BC272" t="inlineStr">
      <is>
        <t/>
      </is>
    </oc>
    <nc r="BC272">
      <v>466.4</v>
    </nc>
  </rcc>
  <rcc rId="23382" sId="3">
    <oc r="BC273" t="inlineStr">
      <is>
        <t/>
      </is>
    </oc>
    <nc r="BC273">
      <v>0</v>
    </nc>
  </rcc>
  <rcc rId="23383" sId="3">
    <oc r="BC274" t="inlineStr">
      <is>
        <t/>
      </is>
    </oc>
    <nc r="BC274">
      <v>99.8</v>
    </nc>
  </rcc>
  <rcc rId="23384" sId="3">
    <oc r="BC275" t="inlineStr">
      <is>
        <t/>
      </is>
    </oc>
    <nc r="BC275">
      <v>0</v>
    </nc>
  </rcc>
  <rcc rId="23385" sId="3">
    <oc r="BC276" t="inlineStr">
      <is>
        <t/>
      </is>
    </oc>
    <nc r="BC276">
      <v>0.5</v>
    </nc>
  </rcc>
  <rcc rId="23386" sId="3">
    <oc r="BC277" t="inlineStr">
      <is>
        <t/>
      </is>
    </oc>
    <nc r="BC277">
      <v>0</v>
    </nc>
  </rcc>
  <rcc rId="23387" sId="3">
    <oc r="BC278" t="inlineStr">
      <is>
        <t/>
      </is>
    </oc>
    <nc r="BC278">
      <v>953.5</v>
    </nc>
  </rcc>
  <rcc rId="23388" sId="3">
    <oc r="BC279" t="inlineStr">
      <is>
        <t/>
      </is>
    </oc>
    <nc r="BC279">
      <v>0</v>
    </nc>
  </rcc>
  <rcc rId="23389" sId="3">
    <oc r="BC280" t="inlineStr">
      <is>
        <t/>
      </is>
    </oc>
    <nc r="BC280">
      <v>1218.0999999999999</v>
    </nc>
  </rcc>
  <rcc rId="23390" sId="3">
    <oc r="BC281" t="inlineStr">
      <is>
        <t/>
      </is>
    </oc>
    <nc r="BC281">
      <v>0</v>
    </nc>
  </rcc>
  <rcc rId="23391" sId="3">
    <oc r="BC282" t="inlineStr">
      <is>
        <t/>
      </is>
    </oc>
    <nc r="BC282">
      <v>293</v>
    </nc>
  </rcc>
  <rcc rId="23392" sId="3">
    <oc r="BC283" t="inlineStr">
      <is>
        <t/>
      </is>
    </oc>
    <nc r="BC283">
      <v>0</v>
    </nc>
  </rcc>
  <rcc rId="23393" sId="3">
    <oc r="BC284" t="inlineStr">
      <is>
        <t/>
      </is>
    </oc>
    <nc r="BC284">
      <v>351</v>
    </nc>
  </rcc>
  <rcc rId="23394" sId="3">
    <oc r="BC285" t="inlineStr">
      <is>
        <t/>
      </is>
    </oc>
    <nc r="BC285">
      <v>0</v>
    </nc>
  </rcc>
  <rcc rId="23395" sId="3">
    <oc r="BC286" t="inlineStr">
      <is>
        <t/>
      </is>
    </oc>
    <nc r="BC286">
      <v>356.9</v>
    </nc>
  </rcc>
  <rcc rId="23396" sId="3">
    <oc r="BC287" t="inlineStr">
      <is>
        <t/>
      </is>
    </oc>
    <nc r="BC287">
      <v>0</v>
    </nc>
  </rcc>
  <rcc rId="23397" sId="3">
    <oc r="BC288" t="inlineStr">
      <is>
        <t/>
      </is>
    </oc>
    <nc r="BC288">
      <v>370.1</v>
    </nc>
  </rcc>
  <rcc rId="23398" sId="3">
    <oc r="BC289" t="inlineStr">
      <is>
        <t/>
      </is>
    </oc>
    <nc r="BC289">
      <v>0</v>
    </nc>
  </rcc>
  <rcc rId="23399" sId="3">
    <oc r="BC290" t="inlineStr">
      <is>
        <t/>
      </is>
    </oc>
    <nc r="BC290">
      <v>614.5</v>
    </nc>
  </rcc>
  <rcc rId="23400" sId="3">
    <oc r="BC291" t="inlineStr">
      <is>
        <t/>
      </is>
    </oc>
    <nc r="BC291">
      <v>0</v>
    </nc>
  </rcc>
  <rcc rId="23401" sId="3">
    <oc r="BC292" t="inlineStr">
      <is>
        <t/>
      </is>
    </oc>
    <nc r="BC292">
      <v>6.4</v>
    </nc>
  </rcc>
  <rcc rId="23402" sId="3">
    <oc r="BC293" t="inlineStr">
      <is>
        <t/>
      </is>
    </oc>
    <nc r="BC293">
      <v>0.3</v>
    </nc>
  </rcc>
  <rcc rId="23403" sId="3">
    <oc r="BC294" t="inlineStr">
      <is>
        <t/>
      </is>
    </oc>
    <nc r="BC294">
      <v>13.6</v>
    </nc>
  </rcc>
  <rcc rId="23404" sId="3">
    <oc r="BC295" t="inlineStr">
      <is>
        <t/>
      </is>
    </oc>
    <nc r="BC295">
      <v>0.9</v>
    </nc>
  </rcc>
  <rcc rId="23405" sId="3">
    <oc r="BC296" t="inlineStr">
      <is>
        <t/>
      </is>
    </oc>
    <nc r="BC296">
      <v>11.2</v>
    </nc>
  </rcc>
  <rcc rId="23406" sId="3">
    <oc r="BC297" t="inlineStr">
      <is>
        <t/>
      </is>
    </oc>
    <nc r="BC297">
      <v>1.7</v>
    </nc>
  </rcc>
  <rcc rId="23407" sId="3">
    <oc r="BC298" t="inlineStr">
      <is>
        <t/>
      </is>
    </oc>
    <nc r="BC298">
      <v>0.2</v>
    </nc>
  </rcc>
  <rcc rId="23408" sId="3">
    <oc r="BC299" t="inlineStr">
      <is>
        <t/>
      </is>
    </oc>
    <nc r="BC299">
      <v>-0.3</v>
    </nc>
  </rcc>
  <rcc rId="23409" sId="3">
    <oc r="BC300" t="inlineStr">
      <is>
        <t/>
      </is>
    </oc>
    <nc r="BC300">
      <v>8.5</v>
    </nc>
  </rcc>
  <rcc rId="23410" sId="3">
    <oc r="BC301" t="inlineStr">
      <is>
        <t/>
      </is>
    </oc>
    <nc r="BC301">
      <v>10.4</v>
    </nc>
  </rcc>
  <rcc rId="23411" sId="3">
    <oc r="BC302" t="inlineStr">
      <is>
        <t/>
      </is>
    </oc>
    <nc r="BC302">
      <v>14.1</v>
    </nc>
  </rcc>
  <rcc rId="23412" sId="3">
    <oc r="BC303" t="inlineStr">
      <is>
        <t/>
      </is>
    </oc>
    <nc r="BC303">
      <v>-0.1</v>
    </nc>
  </rcc>
  <rcc rId="23413" sId="3">
    <oc r="BC304" t="inlineStr">
      <is>
        <t/>
      </is>
    </oc>
    <nc r="BC304">
      <v>0.4</v>
    </nc>
  </rcc>
  <rcc rId="23414" sId="3">
    <oc r="BC305" t="inlineStr">
      <is>
        <t/>
      </is>
    </oc>
    <nc r="BC305">
      <v>0.2</v>
    </nc>
  </rcc>
  <rcc rId="23415" sId="3">
    <oc r="BC306" t="inlineStr">
      <is>
        <t/>
      </is>
    </oc>
    <nc r="BC306">
      <v>12</v>
    </nc>
  </rcc>
  <rcc rId="23416" sId="3">
    <oc r="BC307" t="inlineStr">
      <is>
        <t/>
      </is>
    </oc>
    <nc r="BC307">
      <v>4</v>
    </nc>
  </rcc>
  <rcc rId="23417" sId="3">
    <oc r="BC308" t="inlineStr">
      <is>
        <t/>
      </is>
    </oc>
    <nc r="BC308">
      <v>0</v>
    </nc>
  </rcc>
  <rcc rId="23418" sId="3">
    <oc r="BC309" t="inlineStr">
      <is>
        <t/>
      </is>
    </oc>
    <nc r="BC309">
      <v>0.7</v>
    </nc>
  </rcc>
  <rcc rId="23419" sId="3">
    <oc r="BC310" t="inlineStr">
      <is>
        <t/>
      </is>
    </oc>
    <nc r="BC310">
      <v>1.4</v>
    </nc>
  </rcc>
  <rcc rId="23420" sId="3">
    <oc r="BC311" t="inlineStr">
      <is>
        <t/>
      </is>
    </oc>
    <nc r="BC311">
      <v>-0.8</v>
    </nc>
  </rcc>
  <rcc rId="23421" sId="3">
    <oc r="BC312" t="inlineStr">
      <is>
        <t/>
      </is>
    </oc>
    <nc r="BC312">
      <v>0</v>
    </nc>
  </rcc>
  <rcc rId="23422" sId="3">
    <oc r="BC313" t="inlineStr">
      <is>
        <t/>
      </is>
    </oc>
    <nc r="BC313">
      <v>0</v>
    </nc>
  </rcc>
  <rcc rId="23423" sId="3">
    <oc r="BC314" t="inlineStr">
      <is>
        <t/>
      </is>
    </oc>
    <nc r="BC314">
      <v>0</v>
    </nc>
  </rcc>
  <rcc rId="23424" sId="3">
    <oc r="BC315" t="inlineStr">
      <is>
        <t/>
      </is>
    </oc>
    <nc r="BC315">
      <v>0</v>
    </nc>
  </rcc>
  <rcc rId="23425" sId="3">
    <oc r="BC316" t="inlineStr">
      <is>
        <t/>
      </is>
    </oc>
    <nc r="BC316">
      <v>14.4</v>
    </nc>
  </rcc>
  <rcc rId="23426" sId="3">
    <oc r="BC317" t="inlineStr">
      <is>
        <t/>
      </is>
    </oc>
    <nc r="BC317">
      <v>1.7</v>
    </nc>
  </rcc>
  <rcc rId="23427" sId="3">
    <oc r="BC318" t="inlineStr">
      <is>
        <t/>
      </is>
    </oc>
    <nc r="BC318">
      <v>15.1</v>
    </nc>
  </rcc>
  <rcc rId="23428" sId="3">
    <oc r="BC319" t="inlineStr">
      <is>
        <t/>
      </is>
    </oc>
    <nc r="BC319">
      <v>1.7</v>
    </nc>
  </rcc>
  <rcc rId="23429" sId="3">
    <oc r="BC320" t="inlineStr">
      <is>
        <t/>
      </is>
    </oc>
    <nc r="BC320">
      <v>0.4</v>
    </nc>
  </rcc>
  <rcc rId="23430" sId="3">
    <oc r="BC321" t="inlineStr">
      <is>
        <t/>
      </is>
    </oc>
    <nc r="BC321">
      <v>0</v>
    </nc>
  </rcc>
  <rcc rId="23431" sId="3">
    <oc r="BC322" t="inlineStr">
      <is>
        <t/>
      </is>
    </oc>
    <nc r="BC322">
      <v>13.4</v>
    </nc>
  </rcc>
  <rcc rId="23432" sId="3">
    <oc r="BC323" t="inlineStr">
      <is>
        <t/>
      </is>
    </oc>
    <nc r="BC323">
      <v>9.1999999999999993</v>
    </nc>
  </rcc>
  <rcc rId="23433" sId="3">
    <oc r="BC324" t="inlineStr">
      <is>
        <t/>
      </is>
    </oc>
    <nc r="BC324">
      <v>0.1</v>
    </nc>
  </rcc>
  <rcc rId="23434" sId="3">
    <oc r="BC325" t="inlineStr">
      <is>
        <t/>
      </is>
    </oc>
    <nc r="BC325">
      <v>-0.8</v>
    </nc>
  </rcc>
  <rcc rId="23435" sId="3">
    <oc r="BC326" t="inlineStr">
      <is>
        <t/>
      </is>
    </oc>
    <nc r="BC326">
      <v>0.2</v>
    </nc>
  </rcc>
  <rcc rId="23436" sId="3">
    <oc r="BC327" t="inlineStr">
      <is>
        <t/>
      </is>
    </oc>
    <nc r="BC327">
      <v>-0.1</v>
    </nc>
  </rcc>
  <rcc rId="23437" sId="3">
    <oc r="BC328" t="inlineStr">
      <is>
        <t/>
      </is>
    </oc>
    <nc r="BC328">
      <v>38.6</v>
    </nc>
  </rcc>
  <rcc rId="23438" sId="3">
    <oc r="BC329" t="inlineStr">
      <is>
        <t/>
      </is>
    </oc>
    <nc r="BC329">
      <v>3</v>
    </nc>
  </rcc>
  <rcc rId="23439" sId="3">
    <oc r="BC330" t="inlineStr">
      <is>
        <t/>
      </is>
    </oc>
    <nc r="BC330">
      <v>9.1</v>
    </nc>
  </rcc>
  <rcc rId="23440" sId="3">
    <oc r="BC331" t="inlineStr">
      <is>
        <t/>
      </is>
    </oc>
    <nc r="BC331">
      <v>-1.6</v>
    </nc>
  </rcc>
  <rcc rId="23441" sId="3">
    <oc r="BC332" t="inlineStr">
      <is>
        <t/>
      </is>
    </oc>
    <nc r="BC332">
      <v>11</v>
    </nc>
  </rcc>
  <rcc rId="23442" sId="3">
    <oc r="BC333" t="inlineStr">
      <is>
        <t/>
      </is>
    </oc>
    <nc r="BC333">
      <v>2</v>
    </nc>
  </rcc>
  <rcc rId="23443" sId="3">
    <oc r="BC334" t="inlineStr">
      <is>
        <t/>
      </is>
    </oc>
    <nc r="BC334">
      <v>0</v>
    </nc>
  </rcc>
  <rcc rId="23444" sId="3">
    <oc r="BC335" t="inlineStr">
      <is>
        <t/>
      </is>
    </oc>
    <nc r="BC335">
      <v>0</v>
    </nc>
  </rcc>
  <rcc rId="23445" sId="3">
    <oc r="BC336" t="inlineStr">
      <is>
        <t/>
      </is>
    </oc>
    <nc r="BC336">
      <v>16.7</v>
    </nc>
  </rcc>
  <rcc rId="23446" sId="3">
    <oc r="BC337" t="inlineStr">
      <is>
        <t/>
      </is>
    </oc>
    <nc r="BC337">
      <v>1.6</v>
    </nc>
  </rcc>
  <rcc rId="23447" sId="3">
    <oc r="BC338" t="inlineStr">
      <is>
        <t/>
      </is>
    </oc>
    <nc r="BC338">
      <v>16.5</v>
    </nc>
  </rcc>
  <rcc rId="23448" sId="3">
    <oc r="BC339" t="inlineStr">
      <is>
        <t/>
      </is>
    </oc>
    <nc r="BC339">
      <v>-1.1000000000000001</v>
    </nc>
  </rcc>
  <rcc rId="23449" sId="3">
    <oc r="BC340" t="inlineStr">
      <is>
        <t/>
      </is>
    </oc>
    <nc r="BC340">
      <v>5.9</v>
    </nc>
  </rcc>
  <rcc rId="23450" sId="3">
    <oc r="BC341" t="inlineStr">
      <is>
        <t/>
      </is>
    </oc>
    <nc r="BC341">
      <v>2.4</v>
    </nc>
  </rcc>
  <rcc rId="23451" sId="3">
    <oc r="BC342" t="inlineStr">
      <is>
        <t/>
      </is>
    </oc>
    <nc r="BC342">
      <v>3.7</v>
    </nc>
  </rcc>
  <rcc rId="23452" sId="3">
    <oc r="BC343" t="inlineStr">
      <is>
        <t/>
      </is>
    </oc>
    <nc r="BC343">
      <v>-1.7</v>
    </nc>
  </rcc>
  <rcc rId="23453" sId="3">
    <oc r="BC344" t="inlineStr">
      <is>
        <t/>
      </is>
    </oc>
    <nc r="BC344">
      <v>4.7</v>
    </nc>
  </rcc>
  <rcc rId="23454" sId="3">
    <oc r="BC345" t="inlineStr">
      <is>
        <t/>
      </is>
    </oc>
    <nc r="BC345">
      <v>-0.3</v>
    </nc>
  </rcc>
  <rcc rId="23455" sId="3">
    <oc r="BC346" t="inlineStr">
      <is>
        <t/>
      </is>
    </oc>
    <nc r="BC346">
      <v>8.4</v>
    </nc>
  </rcc>
  <rcc rId="23456" sId="3">
    <oc r="BC347" t="inlineStr">
      <is>
        <t/>
      </is>
    </oc>
    <nc r="BC347">
      <v>0.9</v>
    </nc>
  </rcc>
  <rcc rId="23457" sId="3">
    <oc r="BC348" t="inlineStr">
      <is>
        <t/>
      </is>
    </oc>
    <nc r="BC348">
      <v>4.3</v>
    </nc>
  </rcc>
  <rcc rId="23458" sId="3">
    <oc r="BC349" t="inlineStr">
      <is>
        <t/>
      </is>
    </oc>
    <nc r="BC349">
      <v>4.0999999999999996</v>
    </nc>
  </rcc>
  <rcc rId="23459" sId="3">
    <oc r="BC350" t="inlineStr">
      <is>
        <t/>
      </is>
    </oc>
    <nc r="BC350">
      <v>0</v>
    </nc>
  </rcc>
  <rcc rId="23460" sId="3">
    <oc r="BC351" t="inlineStr">
      <is>
        <t/>
      </is>
    </oc>
    <nc r="BC351">
      <v>0</v>
    </nc>
  </rcc>
  <rcc rId="23461" sId="3">
    <oc r="BC352" t="inlineStr">
      <is>
        <t/>
      </is>
    </oc>
    <nc r="BC352">
      <v>0</v>
    </nc>
  </rcc>
  <rcc rId="23462" sId="3">
    <oc r="BC353" t="inlineStr">
      <is>
        <t/>
      </is>
    </oc>
    <nc r="BC353">
      <v>0</v>
    </nc>
  </rcc>
  <rcc rId="23463" sId="3">
    <oc r="BC354" t="inlineStr">
      <is>
        <t/>
      </is>
    </oc>
    <nc r="BC354">
      <v>0</v>
    </nc>
  </rcc>
  <rcc rId="23464" sId="3">
    <oc r="BC355" t="inlineStr">
      <is>
        <t/>
      </is>
    </oc>
    <nc r="BC355">
      <v>0</v>
    </nc>
  </rcc>
  <rcc rId="23465" sId="3">
    <oc r="BC356" t="inlineStr">
      <is>
        <t/>
      </is>
    </oc>
    <nc r="BC356">
      <v>11.7</v>
    </nc>
  </rcc>
  <rcc rId="23466" sId="3">
    <oc r="BC357" t="inlineStr">
      <is>
        <t/>
      </is>
    </oc>
    <nc r="BC357">
      <v>1.6</v>
    </nc>
  </rcc>
  <rcc rId="23467" sId="3">
    <oc r="BC358" t="inlineStr">
      <is>
        <t/>
      </is>
    </oc>
    <nc r="BC358">
      <v>0.1</v>
    </nc>
  </rcc>
  <rcc rId="23468" sId="3">
    <oc r="BC359" t="inlineStr">
      <is>
        <t/>
      </is>
    </oc>
    <nc r="BC359">
      <v>0</v>
    </nc>
  </rcc>
  <rcc rId="23469" sId="3">
    <oc r="BC360" t="inlineStr">
      <is>
        <t/>
      </is>
    </oc>
    <nc r="BC360">
      <v>0</v>
    </nc>
  </rcc>
  <rcc rId="23470" sId="3">
    <oc r="BC361" t="inlineStr">
      <is>
        <t/>
      </is>
    </oc>
    <nc r="BC361">
      <v>0</v>
    </nc>
  </rcc>
  <rcc rId="23471" sId="3">
    <oc r="BC362" t="inlineStr">
      <is>
        <t/>
      </is>
    </oc>
    <nc r="BC362">
      <v>22.7</v>
    </nc>
  </rcc>
  <rcc rId="23472" sId="3">
    <oc r="BC363" t="inlineStr">
      <is>
        <t/>
      </is>
    </oc>
    <nc r="BC363">
      <v>9.6</v>
    </nc>
  </rcc>
  <rcc rId="23473" sId="3">
    <oc r="BC364" t="inlineStr">
      <is>
        <t/>
      </is>
    </oc>
    <nc r="BC364">
      <v>4.7</v>
    </nc>
  </rcc>
  <rcc rId="23474" sId="3">
    <oc r="BC365" t="inlineStr">
      <is>
        <t/>
      </is>
    </oc>
    <nc r="BC365">
      <v>0.9</v>
    </nc>
  </rcc>
  <rcc rId="23475" sId="3">
    <oc r="BC366" t="inlineStr">
      <is>
        <t/>
      </is>
    </oc>
    <nc r="BC366">
      <v>17</v>
    </nc>
  </rcc>
  <rcc rId="23476" sId="3">
    <oc r="BC367" t="inlineStr">
      <is>
        <t/>
      </is>
    </oc>
    <nc r="BC367">
      <v>8.5</v>
    </nc>
  </rcc>
  <rcc rId="23477" sId="3">
    <oc r="BC368" t="inlineStr">
      <is>
        <t/>
      </is>
    </oc>
    <nc r="BC368">
      <v>7.3</v>
    </nc>
  </rcc>
  <rcc rId="23478" sId="3">
    <oc r="BC369" t="inlineStr">
      <is>
        <t/>
      </is>
    </oc>
    <nc r="BC369">
      <v>4.5</v>
    </nc>
  </rcc>
  <rcc rId="23479" sId="3">
    <oc r="BC370" t="inlineStr">
      <is>
        <t/>
      </is>
    </oc>
    <nc r="BC370">
      <v>13.8</v>
    </nc>
  </rcc>
  <rcc rId="23480" sId="3">
    <oc r="BC371" t="inlineStr">
      <is>
        <t/>
      </is>
    </oc>
    <nc r="BC371">
      <v>2.7</v>
    </nc>
  </rcc>
  <rcc rId="23481" sId="3">
    <oc r="BC372" t="inlineStr">
      <is>
        <t/>
      </is>
    </oc>
    <nc r="BC372">
      <v>11.9</v>
    </nc>
  </rcc>
  <rcc rId="23482" sId="3">
    <oc r="BC373" t="inlineStr">
      <is>
        <t/>
      </is>
    </oc>
    <nc r="BC373">
      <v>-1.6</v>
    </nc>
  </rcc>
  <rcc rId="23483" sId="3">
    <oc r="BC374" t="inlineStr">
      <is>
        <t/>
      </is>
    </oc>
    <nc r="BC374">
      <v>8</v>
    </nc>
  </rcc>
  <rcc rId="23484" sId="3">
    <oc r="BC375" t="inlineStr">
      <is>
        <t/>
      </is>
    </oc>
    <nc r="BC375">
      <v>0.7</v>
    </nc>
  </rcc>
  <rcc rId="23485" sId="3">
    <oc r="BC376" t="inlineStr">
      <is>
        <t/>
      </is>
    </oc>
    <nc r="BC376">
      <v>0</v>
    </nc>
  </rcc>
  <rcc rId="23486" sId="3">
    <oc r="BC377" t="inlineStr">
      <is>
        <t/>
      </is>
    </oc>
    <nc r="BC377">
      <v>0</v>
    </nc>
  </rcc>
  <rcc rId="23487" sId="3">
    <oc r="BC378" t="inlineStr">
      <is>
        <t/>
      </is>
    </oc>
    <nc r="BC378">
      <v>2.2000000000000002</v>
    </nc>
  </rcc>
  <rcc rId="23488" sId="3">
    <oc r="BC379" t="inlineStr">
      <is>
        <t/>
      </is>
    </oc>
    <nc r="BC379">
      <v>0</v>
    </nc>
  </rcc>
  <rcc rId="23489" sId="3">
    <oc r="BC380" t="inlineStr">
      <is>
        <t/>
      </is>
    </oc>
    <nc r="BC380">
      <v>12</v>
    </nc>
  </rcc>
  <rcc rId="23490" sId="3">
    <oc r="BC381" t="inlineStr">
      <is>
        <t/>
      </is>
    </oc>
    <nc r="BC381">
      <v>6.9</v>
    </nc>
  </rcc>
  <rcc rId="23491" sId="3">
    <oc r="BC382" t="inlineStr">
      <is>
        <t/>
      </is>
    </oc>
    <nc r="BC382">
      <v>14.3</v>
    </nc>
  </rcc>
  <rcc rId="23492" sId="3">
    <oc r="BC383" t="inlineStr">
      <is>
        <t/>
      </is>
    </oc>
    <nc r="BC383">
      <v>-0.4</v>
    </nc>
  </rcc>
  <rcc rId="23493" sId="3">
    <oc r="BC384" t="inlineStr">
      <is>
        <t/>
      </is>
    </oc>
    <nc r="BC384">
      <v>4.3</v>
    </nc>
  </rcc>
  <rcc rId="23494" sId="3">
    <oc r="BC385" t="inlineStr">
      <is>
        <t/>
      </is>
    </oc>
    <nc r="BC385">
      <v>1.4</v>
    </nc>
  </rcc>
  <rcc rId="23495" sId="3">
    <oc r="BC386" t="inlineStr">
      <is>
        <t/>
      </is>
    </oc>
    <nc r="BC386">
      <v>9.8000000000000007</v>
    </nc>
  </rcc>
  <rcc rId="23496" sId="3">
    <oc r="BC387" t="inlineStr">
      <is>
        <t/>
      </is>
    </oc>
    <nc r="BC387">
      <v>5.3</v>
    </nc>
  </rcc>
  <rcc rId="23497" sId="3">
    <oc r="BC388" t="inlineStr">
      <is>
        <t/>
      </is>
    </oc>
    <nc r="BC388">
      <v>3.5</v>
    </nc>
  </rcc>
  <rcc rId="23498" sId="3">
    <oc r="BC389" t="inlineStr">
      <is>
        <t/>
      </is>
    </oc>
    <nc r="BC389">
      <v>1.2</v>
    </nc>
  </rcc>
  <rcc rId="23499" sId="3">
    <oc r="BC390" t="inlineStr">
      <is>
        <t/>
      </is>
    </oc>
    <nc r="BC390">
      <v>6.1</v>
    </nc>
  </rcc>
  <rcc rId="23500" sId="3">
    <oc r="BC391" t="inlineStr">
      <is>
        <t/>
      </is>
    </oc>
    <nc r="BC391">
      <v>3.2</v>
    </nc>
  </rcc>
  <rcc rId="23501" sId="3">
    <oc r="BC392" t="inlineStr">
      <is>
        <t/>
      </is>
    </oc>
    <nc r="BC392">
      <v>46.9</v>
    </nc>
  </rcc>
  <rcc rId="23502" sId="3">
    <oc r="BC393" t="inlineStr">
      <is>
        <t/>
      </is>
    </oc>
    <nc r="BC393">
      <v>5.6</v>
    </nc>
  </rcc>
  <rcc rId="23503" sId="3">
    <oc r="BC394" t="inlineStr">
      <is>
        <t/>
      </is>
    </oc>
    <nc r="BC394">
      <v>0</v>
    </nc>
  </rcc>
  <rcc rId="23504" sId="3">
    <oc r="BC395" t="inlineStr">
      <is>
        <t/>
      </is>
    </oc>
    <nc r="BC395">
      <v>0</v>
    </nc>
  </rcc>
  <rcc rId="23505" sId="3">
    <oc r="BC396" t="inlineStr">
      <is>
        <t/>
      </is>
    </oc>
    <nc r="BC396">
      <v>34.9</v>
    </nc>
  </rcc>
  <rcc rId="23506" sId="3">
    <oc r="BC397" t="inlineStr">
      <is>
        <t/>
      </is>
    </oc>
    <nc r="BC397">
      <v>-0.5</v>
    </nc>
  </rcc>
  <rcc rId="23507" sId="3">
    <oc r="BC398" t="inlineStr">
      <is>
        <t/>
      </is>
    </oc>
    <nc r="BC398">
      <v>28.3</v>
    </nc>
  </rcc>
  <rcc rId="23508" sId="3">
    <oc r="BC399" t="inlineStr">
      <is>
        <t/>
      </is>
    </oc>
    <nc r="BC399">
      <v>9.8000000000000007</v>
    </nc>
  </rcc>
  <rcc rId="23509" sId="3">
    <oc r="BC400" t="inlineStr">
      <is>
        <t/>
      </is>
    </oc>
    <nc r="BC400">
      <v>29.1</v>
    </nc>
  </rcc>
  <rcc rId="23510" sId="3">
    <oc r="BC401" t="inlineStr">
      <is>
        <t/>
      </is>
    </oc>
    <nc r="BC401">
      <v>14.3</v>
    </nc>
  </rcc>
  <rcc rId="23511" sId="3">
    <oc r="BC402" t="inlineStr">
      <is>
        <t/>
      </is>
    </oc>
    <nc r="BC402">
      <v>13.4</v>
    </nc>
  </rcc>
  <rcc rId="23512" sId="3">
    <oc r="BC403" t="inlineStr">
      <is>
        <t/>
      </is>
    </oc>
    <nc r="BC403">
      <v>2.7</v>
    </nc>
  </rcc>
  <rcc rId="23513" sId="3">
    <oc r="BC404" t="inlineStr">
      <is>
        <t/>
      </is>
    </oc>
    <nc r="BC404">
      <v>38.700000000000003</v>
    </nc>
  </rcc>
  <rcc rId="23514" sId="3">
    <oc r="BC405" t="inlineStr">
      <is>
        <t/>
      </is>
    </oc>
    <nc r="BC405">
      <v>-0.3</v>
    </nc>
  </rcc>
  <rcc rId="23515" sId="3">
    <oc r="BC406" t="inlineStr">
      <is>
        <t/>
      </is>
    </oc>
    <nc r="BC406">
      <v>11.2</v>
    </nc>
  </rcc>
  <rcc rId="23516" sId="3">
    <oc r="BC407" t="inlineStr">
      <is>
        <t/>
      </is>
    </oc>
    <nc r="BC407">
      <v>5.8</v>
    </nc>
  </rcc>
  <rcc rId="23517" sId="3">
    <oc r="BC408" t="inlineStr">
      <is>
        <t/>
      </is>
    </oc>
    <nc r="BC408">
      <v>35.4</v>
    </nc>
  </rcc>
  <rcc rId="23518" sId="3">
    <oc r="BC409" t="inlineStr">
      <is>
        <t/>
      </is>
    </oc>
    <nc r="BC409">
      <v>-0.5</v>
    </nc>
  </rc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="1" sqref="A1" start="0" length="0">
    <dxf>
      <font>
        <sz val="18"/>
        <color auto="1"/>
        <name val="Calibri"/>
        <family val="2"/>
        <scheme val="none"/>
      </font>
    </dxf>
  </rfmt>
  <rfmt sheetId="4" s="1" sqref="D1" start="0" length="0">
    <dxf>
      <font>
        <sz val="11"/>
        <color theme="1"/>
        <name val="Calibri"/>
        <family val="2"/>
        <scheme val="minor"/>
      </font>
      <alignment horizontal="center" vertical="center" wrapText="1"/>
    </dxf>
  </rfmt>
  <rfmt sheetId="4" s="1" sqref="E1" start="0" length="0">
    <dxf>
      <font>
        <sz val="11"/>
        <color theme="1"/>
        <name val="Calibri"/>
        <family val="2"/>
        <scheme val="minor"/>
      </font>
      <alignment vertical="center" wrapText="1"/>
    </dxf>
  </rfmt>
  <rfmt sheetId="4" s="1" sqref="F1" start="0" length="0">
    <dxf>
      <font>
        <sz val="11"/>
        <color theme="1"/>
        <name val="Calibri"/>
        <family val="2"/>
        <scheme val="minor"/>
      </font>
      <alignment vertical="center" wrapText="1"/>
    </dxf>
  </rfmt>
  <rfmt sheetId="4" s="1" sqref="G1" start="0" length="0">
    <dxf>
      <font>
        <sz val="11"/>
        <color theme="1"/>
        <name val="Calibri"/>
        <family val="2"/>
        <scheme val="minor"/>
      </font>
      <alignment vertical="center" wrapText="1"/>
    </dxf>
  </rfmt>
  <rfmt sheetId="4" s="1" sqref="H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I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J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K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L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M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N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O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P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Q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R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S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T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U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V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W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X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Y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Z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A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B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C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D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E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F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G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H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I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J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K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L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M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N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O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P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Q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R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S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T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U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V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W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X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Y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Z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A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B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C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D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E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F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G1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cc rId="23519" sId="4" odxf="1" s="1" dxf="1">
    <oc r="A2" t="inlineStr">
      <is>
        <t>Ngày 03-07-2023</t>
      </is>
    </oc>
    <nc r="A2" t="inlineStr">
      <is>
        <t>Ngày 03-10-2023</t>
      </is>
    </nc>
    <odxf>
      <font>
        <b/>
        <i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odxf>
    <ndxf>
      <font>
        <sz val="12"/>
        <color auto="1"/>
        <name val="Calibri"/>
        <family val="2"/>
        <scheme val="none"/>
      </font>
    </ndxf>
  </rcc>
  <rfmt sheetId="4" s="1" sqref="D2" start="0" length="0">
    <dxf>
      <font>
        <sz val="11"/>
        <color theme="1"/>
        <name val="Calibri"/>
        <family val="2"/>
        <scheme val="minor"/>
      </font>
      <alignment horizontal="center" vertical="center" wrapText="1"/>
    </dxf>
  </rfmt>
  <rfmt sheetId="4" s="1" sqref="E2" start="0" length="0">
    <dxf>
      <font>
        <sz val="11"/>
        <color theme="1"/>
        <name val="Calibri"/>
        <family val="2"/>
        <scheme val="minor"/>
      </font>
      <alignment vertical="center" wrapText="1"/>
    </dxf>
  </rfmt>
  <rfmt sheetId="4" s="1" sqref="F2" start="0" length="0">
    <dxf>
      <font>
        <sz val="11"/>
        <color theme="1"/>
        <name val="Calibri"/>
        <family val="2"/>
        <scheme val="minor"/>
      </font>
      <alignment vertical="center" wrapText="1"/>
    </dxf>
  </rfmt>
  <rfmt sheetId="4" s="1" sqref="G2" start="0" length="0">
    <dxf>
      <font>
        <sz val="11"/>
        <color theme="1"/>
        <name val="Calibri"/>
        <family val="2"/>
        <scheme val="minor"/>
      </font>
      <alignment vertical="center" wrapText="1"/>
    </dxf>
  </rfmt>
  <rfmt sheetId="4" s="1" sqref="H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I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J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K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L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M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N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O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P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Q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R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S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T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U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V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W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X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Y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Z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A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B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C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D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E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F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G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H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I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J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K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L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M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N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O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P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Q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R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S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T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U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V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W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X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Y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Z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A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B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C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D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E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F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BG2" start="0" length="0">
    <dxf>
      <font>
        <sz val="11"/>
        <color theme="1"/>
        <name val="Calibri"/>
        <family val="2"/>
        <scheme val="minor"/>
      </font>
      <alignment horizontal="right" vertical="center" wrapText="1"/>
    </dxf>
  </rfmt>
  <rfmt sheetId="4" s="1" sqref="A3" start="0" length="0">
    <dxf>
      <font>
        <sz val="10"/>
        <color rgb="FFFFFFFF"/>
        <name val="Calibri"/>
        <family val="2"/>
        <scheme val="none"/>
      </font>
    </dxf>
  </rfmt>
  <rfmt sheetId="4" s="1" sqref="B3" start="0" length="0">
    <dxf>
      <font>
        <sz val="10"/>
        <color rgb="FFFFFFFF"/>
        <name val="Calibri"/>
        <family val="2"/>
        <scheme val="none"/>
      </font>
    </dxf>
  </rfmt>
  <rfmt sheetId="4" s="1" sqref="C3" start="0" length="0">
    <dxf>
      <font>
        <sz val="10"/>
        <color rgb="FFFFFFFF"/>
        <name val="Calibri"/>
        <family val="2"/>
        <scheme val="none"/>
      </font>
    </dxf>
  </rfmt>
  <rfmt sheetId="4" s="1" sqref="D3" start="0" length="0">
    <dxf>
      <font>
        <sz val="10"/>
        <color rgb="FFFFFFFF"/>
        <name val="Calibri"/>
        <family val="2"/>
        <scheme val="none"/>
      </font>
    </dxf>
  </rfmt>
  <rfmt sheetId="4" s="1" sqref="E3" start="0" length="0">
    <dxf>
      <font>
        <sz val="10"/>
        <color rgb="FFFFFFFF"/>
        <name val="Calibri"/>
        <family val="2"/>
        <scheme val="none"/>
      </font>
    </dxf>
  </rfmt>
  <rfmt sheetId="4" s="1" sqref="F3" start="0" length="0">
    <dxf>
      <font>
        <sz val="10"/>
        <color rgb="FFFFFFFF"/>
        <name val="Calibri"/>
        <family val="2"/>
        <scheme val="none"/>
      </font>
    </dxf>
  </rfmt>
  <rfmt sheetId="4" s="1" sqref="G3" start="0" length="0">
    <dxf>
      <font>
        <sz val="10"/>
        <color rgb="FFFFFFFF"/>
        <name val="Calibri"/>
        <family val="2"/>
        <scheme val="none"/>
      </font>
    </dxf>
  </rfmt>
  <rfmt sheetId="4" s="1" sqref="H3" start="0" length="0">
    <dxf>
      <font>
        <sz val="10"/>
        <color rgb="FFFFFFFF"/>
        <name val="Calibri"/>
        <family val="2"/>
        <scheme val="none"/>
      </font>
    </dxf>
  </rfmt>
  <rfmt sheetId="4" s="1" sqref="I3" start="0" length="0">
    <dxf>
      <font>
        <sz val="10"/>
        <color rgb="FFFFFFFF"/>
        <name val="Calibri"/>
        <family val="2"/>
        <scheme val="none"/>
      </font>
    </dxf>
  </rfmt>
  <rfmt sheetId="4" s="1" sqref="J3" start="0" length="0">
    <dxf>
      <font>
        <sz val="10"/>
        <color rgb="FFFFFFFF"/>
        <name val="Calibri"/>
        <family val="2"/>
        <scheme val="none"/>
      </font>
    </dxf>
  </rfmt>
  <rfmt sheetId="4" s="1" sqref="K3" start="0" length="0">
    <dxf>
      <font>
        <sz val="10"/>
        <color rgb="FFFFFFFF"/>
        <name val="Calibri"/>
        <family val="2"/>
        <scheme val="none"/>
      </font>
    </dxf>
  </rfmt>
  <rfmt sheetId="4" s="1" sqref="L3" start="0" length="0">
    <dxf>
      <font>
        <sz val="10"/>
        <color rgb="FFFFFFFF"/>
        <name val="Calibri"/>
        <family val="2"/>
        <scheme val="none"/>
      </font>
    </dxf>
  </rfmt>
  <rfmt sheetId="4" s="1" sqref="M3" start="0" length="0">
    <dxf>
      <font>
        <sz val="10"/>
        <color rgb="FFFFFFFF"/>
        <name val="Calibri"/>
        <family val="2"/>
        <scheme val="none"/>
      </font>
    </dxf>
  </rfmt>
  <rfmt sheetId="4" s="1" sqref="N3" start="0" length="0">
    <dxf>
      <font>
        <sz val="10"/>
        <color rgb="FFFFFFFF"/>
        <name val="Calibri"/>
        <family val="2"/>
        <scheme val="none"/>
      </font>
    </dxf>
  </rfmt>
  <rfmt sheetId="4" s="1" sqref="O3" start="0" length="0">
    <dxf>
      <font>
        <sz val="10"/>
        <color rgb="FFFFFFFF"/>
        <name val="Calibri"/>
        <family val="2"/>
        <scheme val="none"/>
      </font>
    </dxf>
  </rfmt>
  <rfmt sheetId="4" s="1" sqref="P3" start="0" length="0">
    <dxf>
      <font>
        <sz val="10"/>
        <color rgb="FFFFFFFF"/>
        <name val="Calibri"/>
        <family val="2"/>
        <scheme val="none"/>
      </font>
    </dxf>
  </rfmt>
  <rfmt sheetId="4" s="1" sqref="Q3" start="0" length="0">
    <dxf>
      <font>
        <sz val="10"/>
        <color rgb="FFFFFFFF"/>
        <name val="Calibri"/>
        <family val="2"/>
        <scheme val="none"/>
      </font>
    </dxf>
  </rfmt>
  <rfmt sheetId="4" s="1" sqref="R3" start="0" length="0">
    <dxf>
      <font>
        <sz val="10"/>
        <color rgb="FFFFFFFF"/>
        <name val="Calibri"/>
        <family val="2"/>
        <scheme val="none"/>
      </font>
    </dxf>
  </rfmt>
  <rfmt sheetId="4" s="1" sqref="S3" start="0" length="0">
    <dxf>
      <font>
        <sz val="10"/>
        <color rgb="FFFFFFFF"/>
        <name val="Calibri"/>
        <family val="2"/>
        <scheme val="none"/>
      </font>
    </dxf>
  </rfmt>
  <rfmt sheetId="4" s="1" sqref="T3" start="0" length="0">
    <dxf>
      <font>
        <sz val="10"/>
        <color rgb="FFFFFFFF"/>
        <name val="Calibri"/>
        <family val="2"/>
        <scheme val="none"/>
      </font>
    </dxf>
  </rfmt>
  <rfmt sheetId="4" s="1" sqref="U3" start="0" length="0">
    <dxf>
      <font>
        <sz val="10"/>
        <color rgb="FFFFFFFF"/>
        <name val="Calibri"/>
        <family val="2"/>
        <scheme val="none"/>
      </font>
    </dxf>
  </rfmt>
  <rfmt sheetId="4" s="1" sqref="V3" start="0" length="0">
    <dxf>
      <font>
        <sz val="10"/>
        <color rgb="FFFFFFFF"/>
        <name val="Calibri"/>
        <family val="2"/>
        <scheme val="none"/>
      </font>
    </dxf>
  </rfmt>
  <rfmt sheetId="4" s="1" sqref="W3" start="0" length="0">
    <dxf>
      <font>
        <sz val="10"/>
        <color rgb="FFFFFFFF"/>
        <name val="Calibri"/>
        <family val="2"/>
        <scheme val="none"/>
      </font>
    </dxf>
  </rfmt>
  <rfmt sheetId="4" s="1" sqref="X3" start="0" length="0">
    <dxf>
      <font>
        <sz val="10"/>
        <color rgb="FFFFFFFF"/>
        <name val="Calibri"/>
        <family val="2"/>
        <scheme val="none"/>
      </font>
    </dxf>
  </rfmt>
  <rfmt sheetId="4" s="1" sqref="Y3" start="0" length="0">
    <dxf>
      <font>
        <sz val="10"/>
        <color rgb="FFFFFFFF"/>
        <name val="Calibri"/>
        <family val="2"/>
        <scheme val="none"/>
      </font>
    </dxf>
  </rfmt>
  <rfmt sheetId="4" s="1" sqref="Z3" start="0" length="0">
    <dxf>
      <font>
        <sz val="10"/>
        <color rgb="FFFFFFFF"/>
        <name val="Calibri"/>
        <family val="2"/>
        <scheme val="none"/>
      </font>
    </dxf>
  </rfmt>
  <rfmt sheetId="4" s="1" sqref="AA3" start="0" length="0">
    <dxf>
      <font>
        <sz val="10"/>
        <color rgb="FFFFFFFF"/>
        <name val="Calibri"/>
        <family val="2"/>
        <scheme val="none"/>
      </font>
    </dxf>
  </rfmt>
  <rfmt sheetId="4" s="1" sqref="AB3" start="0" length="0">
    <dxf>
      <font>
        <sz val="10"/>
        <color rgb="FFFFFFFF"/>
        <name val="Calibri"/>
        <family val="2"/>
        <scheme val="none"/>
      </font>
    </dxf>
  </rfmt>
  <rfmt sheetId="4" s="1" sqref="AC3" start="0" length="0">
    <dxf>
      <font>
        <sz val="10"/>
        <color rgb="FFFFFFFF"/>
        <name val="Calibri"/>
        <family val="2"/>
        <scheme val="none"/>
      </font>
    </dxf>
  </rfmt>
  <rfmt sheetId="4" s="1" sqref="AD3" start="0" length="0">
    <dxf>
      <font>
        <sz val="10"/>
        <color rgb="FFFFFFFF"/>
        <name val="Calibri"/>
        <family val="2"/>
        <scheme val="none"/>
      </font>
    </dxf>
  </rfmt>
  <rfmt sheetId="4" s="1" sqref="AE3" start="0" length="0">
    <dxf>
      <font>
        <sz val="10"/>
        <color rgb="FFFFFFFF"/>
        <name val="Calibri"/>
        <family val="2"/>
        <scheme val="none"/>
      </font>
    </dxf>
  </rfmt>
  <rfmt sheetId="4" s="1" sqref="AF3" start="0" length="0">
    <dxf>
      <font>
        <sz val="10"/>
        <color rgb="FFFFFFFF"/>
        <name val="Calibri"/>
        <family val="2"/>
        <scheme val="none"/>
      </font>
    </dxf>
  </rfmt>
  <rfmt sheetId="4" s="1" sqref="AG3" start="0" length="0">
    <dxf>
      <font>
        <sz val="10"/>
        <color rgb="FFFFFFFF"/>
        <name val="Calibri"/>
        <family val="2"/>
        <scheme val="none"/>
      </font>
    </dxf>
  </rfmt>
  <rfmt sheetId="4" s="1" sqref="AH3" start="0" length="0">
    <dxf>
      <font>
        <sz val="10"/>
        <color rgb="FFFFFFFF"/>
        <name val="Calibri"/>
        <family val="2"/>
        <scheme val="none"/>
      </font>
    </dxf>
  </rfmt>
  <rfmt sheetId="4" s="1" sqref="AI3" start="0" length="0">
    <dxf>
      <font>
        <sz val="10"/>
        <color rgb="FFFFFFFF"/>
        <name val="Calibri"/>
        <family val="2"/>
        <scheme val="none"/>
      </font>
    </dxf>
  </rfmt>
  <rfmt sheetId="4" s="1" sqref="AJ3" start="0" length="0">
    <dxf>
      <font>
        <sz val="10"/>
        <color rgb="FFFFFFFF"/>
        <name val="Calibri"/>
        <family val="2"/>
        <scheme val="none"/>
      </font>
    </dxf>
  </rfmt>
  <rfmt sheetId="4" s="1" sqref="AK3" start="0" length="0">
    <dxf>
      <font>
        <sz val="10"/>
        <color rgb="FFFFFFFF"/>
        <name val="Calibri"/>
        <family val="2"/>
        <scheme val="none"/>
      </font>
    </dxf>
  </rfmt>
  <rfmt sheetId="4" s="1" sqref="AL3" start="0" length="0">
    <dxf>
      <font>
        <sz val="10"/>
        <color rgb="FFFFFFFF"/>
        <name val="Calibri"/>
        <family val="2"/>
        <scheme val="none"/>
      </font>
    </dxf>
  </rfmt>
  <rfmt sheetId="4" s="1" sqref="AM3" start="0" length="0">
    <dxf>
      <font>
        <sz val="10"/>
        <color rgb="FFFFFFFF"/>
        <name val="Calibri"/>
        <family val="2"/>
        <scheme val="none"/>
      </font>
    </dxf>
  </rfmt>
  <rfmt sheetId="4" s="1" sqref="AN3" start="0" length="0">
    <dxf>
      <font>
        <sz val="10"/>
        <color rgb="FFFFFFFF"/>
        <name val="Calibri"/>
        <family val="2"/>
        <scheme val="none"/>
      </font>
    </dxf>
  </rfmt>
  <rfmt sheetId="4" s="1" sqref="AO3" start="0" length="0">
    <dxf>
      <font>
        <sz val="10"/>
        <color rgb="FFFFFFFF"/>
        <name val="Calibri"/>
        <family val="2"/>
        <scheme val="none"/>
      </font>
    </dxf>
  </rfmt>
  <rfmt sheetId="4" s="1" sqref="AP3" start="0" length="0">
    <dxf>
      <font>
        <sz val="10"/>
        <color rgb="FFFFFFFF"/>
        <name val="Calibri"/>
        <family val="2"/>
        <scheme val="none"/>
      </font>
    </dxf>
  </rfmt>
  <rfmt sheetId="4" s="1" sqref="AQ3" start="0" length="0">
    <dxf>
      <font>
        <sz val="10"/>
        <color rgb="FFFFFFFF"/>
        <name val="Calibri"/>
        <family val="2"/>
        <scheme val="none"/>
      </font>
    </dxf>
  </rfmt>
  <rfmt sheetId="4" s="1" sqref="AR3" start="0" length="0">
    <dxf>
      <font>
        <sz val="10"/>
        <color rgb="FFFFFFFF"/>
        <name val="Calibri"/>
        <family val="2"/>
        <scheme val="none"/>
      </font>
    </dxf>
  </rfmt>
  <rfmt sheetId="4" s="1" sqref="AS3" start="0" length="0">
    <dxf>
      <font>
        <sz val="10"/>
        <color rgb="FFFFFFFF"/>
        <name val="Calibri"/>
        <family val="2"/>
        <scheme val="none"/>
      </font>
    </dxf>
  </rfmt>
  <rfmt sheetId="4" s="1" sqref="AT3" start="0" length="0">
    <dxf>
      <font>
        <sz val="10"/>
        <color rgb="FFFFFFFF"/>
        <name val="Calibri"/>
        <family val="2"/>
        <scheme val="none"/>
      </font>
    </dxf>
  </rfmt>
  <rfmt sheetId="4" s="1" sqref="AU3" start="0" length="0">
    <dxf>
      <font>
        <sz val="10"/>
        <color rgb="FFFFFFFF"/>
        <name val="Calibri"/>
        <family val="2"/>
        <scheme val="none"/>
      </font>
    </dxf>
  </rfmt>
  <rfmt sheetId="4" s="1" sqref="AV3" start="0" length="0">
    <dxf>
      <font>
        <sz val="10"/>
        <color rgb="FFFFFFFF"/>
        <name val="Calibri"/>
        <family val="2"/>
        <scheme val="none"/>
      </font>
    </dxf>
  </rfmt>
  <rfmt sheetId="4" s="1" sqref="AW3" start="0" length="0">
    <dxf>
      <font>
        <sz val="10"/>
        <color rgb="FFFFFFFF"/>
        <name val="Calibri"/>
        <family val="2"/>
        <scheme val="none"/>
      </font>
    </dxf>
  </rfmt>
  <rfmt sheetId="4" s="1" sqref="AX3" start="0" length="0">
    <dxf>
      <font>
        <sz val="10"/>
        <color rgb="FFFFFFFF"/>
        <name val="Calibri"/>
        <family val="2"/>
        <scheme val="none"/>
      </font>
    </dxf>
  </rfmt>
  <rfmt sheetId="4" s="1" sqref="AY3" start="0" length="0">
    <dxf>
      <font>
        <sz val="10"/>
        <color rgb="FFFFFFFF"/>
        <name val="Calibri"/>
        <family val="2"/>
        <scheme val="none"/>
      </font>
    </dxf>
  </rfmt>
  <rfmt sheetId="4" s="1" sqref="AZ3" start="0" length="0">
    <dxf>
      <font>
        <sz val="10"/>
        <color rgb="FFFFFFFF"/>
        <name val="Calibri"/>
        <family val="2"/>
        <scheme val="none"/>
      </font>
    </dxf>
  </rfmt>
  <rfmt sheetId="4" s="1" sqref="BA3" start="0" length="0">
    <dxf>
      <font>
        <sz val="10"/>
        <color rgb="FFFFFFFF"/>
        <name val="Calibri"/>
        <family val="2"/>
        <scheme val="none"/>
      </font>
    </dxf>
  </rfmt>
  <rfmt sheetId="4" s="1" sqref="BB3" start="0" length="0">
    <dxf>
      <font>
        <sz val="10"/>
        <color rgb="FFFFFFFF"/>
        <name val="Calibri"/>
        <family val="2"/>
        <scheme val="none"/>
      </font>
    </dxf>
  </rfmt>
  <rfmt sheetId="4" s="1" sqref="BC3" start="0" length="0">
    <dxf>
      <font>
        <sz val="10"/>
        <color rgb="FFFFFFFF"/>
        <name val="Calibri"/>
        <family val="2"/>
        <scheme val="none"/>
      </font>
    </dxf>
  </rfmt>
  <rfmt sheetId="4" s="1" sqref="BD3" start="0" length="0">
    <dxf>
      <font>
        <sz val="10"/>
        <color rgb="FFFFFFFF"/>
        <name val="Calibri"/>
        <family val="2"/>
        <scheme val="none"/>
      </font>
    </dxf>
  </rfmt>
  <rfmt sheetId="4" s="1" sqref="BE3" start="0" length="0">
    <dxf>
      <font>
        <sz val="10"/>
        <color rgb="FFFFFFFF"/>
        <name val="Calibri"/>
        <family val="2"/>
        <scheme val="none"/>
      </font>
    </dxf>
  </rfmt>
  <rfmt sheetId="4" s="1" sqref="BF3" start="0" length="0">
    <dxf>
      <font>
        <sz val="10"/>
        <color rgb="FFFFFFFF"/>
        <name val="Calibri"/>
        <family val="2"/>
        <scheme val="none"/>
      </font>
    </dxf>
  </rfmt>
  <rfmt sheetId="4" s="1" sqref="BG3" start="0" length="0">
    <dxf>
      <font>
        <sz val="10"/>
        <color rgb="FFFFFFFF"/>
        <name val="Calibri"/>
        <family val="2"/>
        <scheme val="none"/>
      </font>
    </dxf>
  </rfmt>
  <rfmt sheetId="4" s="1" sqref="A4" start="0" length="0">
    <dxf>
      <font>
        <sz val="10"/>
        <color auto="1"/>
        <name val="Calibri"/>
        <family val="2"/>
        <scheme val="none"/>
      </font>
    </dxf>
  </rfmt>
  <rfmt sheetId="4" s="1" sqref="B4" start="0" length="0">
    <dxf>
      <font>
        <sz val="10"/>
        <color auto="1"/>
        <name val="Calibri"/>
        <family val="2"/>
        <scheme val="none"/>
      </font>
    </dxf>
  </rfmt>
  <rfmt sheetId="4" s="1" sqref="C4" start="0" length="0">
    <dxf>
      <font>
        <sz val="10"/>
        <color auto="1"/>
        <name val="Calibri"/>
        <family val="2"/>
        <scheme val="none"/>
      </font>
    </dxf>
  </rfmt>
  <rfmt sheetId="4" s="1" sqref="D4" start="0" length="0">
    <dxf>
      <font>
        <sz val="10"/>
        <color auto="1"/>
        <name val="Calibri"/>
        <family val="2"/>
        <scheme val="none"/>
      </font>
    </dxf>
  </rfmt>
  <rfmt sheetId="4" s="1" sqref="E4" start="0" length="0">
    <dxf>
      <font>
        <sz val="10"/>
        <color auto="1"/>
        <name val="Calibri"/>
        <family val="2"/>
        <scheme val="none"/>
      </font>
    </dxf>
  </rfmt>
  <rfmt sheetId="4" s="1" sqref="F4" start="0" length="0">
    <dxf>
      <font>
        <sz val="10"/>
        <color auto="1"/>
        <name val="Calibri"/>
        <family val="2"/>
        <scheme val="none"/>
      </font>
    </dxf>
  </rfmt>
  <rcc rId="23520" sId="4" odxf="1" s="1" dxf="1">
    <nc r="G4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21" sId="4" odxf="1" s="1" dxf="1">
    <nc r="H4">
      <v>2062.1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22" sId="4" odxf="1" s="1" dxf="1">
    <nc r="I4">
      <v>27.2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23" sId="4" odxf="1" s="1" dxf="1">
    <nc r="J4">
      <v>26.9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24" sId="4" odxf="1" s="1" dxf="1">
    <nc r="K4">
      <v>28.1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25" sId="4" odxf="1" s="1" dxf="1">
    <nc r="L4">
      <v>28.5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26" sId="4" odxf="1" s="1" dxf="1">
    <nc r="M4">
      <v>28.5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27" sId="4" odxf="1" s="1" dxf="1">
    <nc r="N4">
      <v>27.7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28" sId="4" odxf="1" s="1" dxf="1">
    <nc r="O4">
      <v>26.3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29" sId="4" odxf="1" s="1" dxf="1">
    <nc r="P4">
      <v>29.3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30" sId="4" odxf="1" s="1" dxf="1">
    <nc r="Q4">
      <v>25.3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31" sId="4" odxf="1" s="1" dxf="1">
    <nc r="R4">
      <v>26.8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32" sId="4" odxf="1" s="1" dxf="1">
    <nc r="S4">
      <v>29.9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33" sId="4" odxf="1" s="1" dxf="1">
    <nc r="T4">
      <v>33.9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34" sId="4" odxf="1" s="1" dxf="1">
    <nc r="U4">
      <v>53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35" sId="4" odxf="1" s="1" dxf="1">
    <nc r="V4">
      <v>66.2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36" sId="4" odxf="1" s="1" dxf="1">
    <nc r="W4">
      <v>33.4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37" sId="4" odxf="1" s="1" dxf="1">
    <nc r="X4">
      <v>113.2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38" sId="4" odxf="1" s="1" dxf="1">
    <nc r="Y4">
      <v>180.1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39" sId="4" odxf="1" s="1" dxf="1">
    <nc r="Z4">
      <v>198.3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40" sId="4" odxf="1" s="1" dxf="1">
    <nc r="AA4">
      <v>209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41" sId="4" odxf="1" s="1" dxf="1">
    <nc r="AB4">
      <v>221.8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42" sId="4" odxf="1" s="1" dxf="1">
    <nc r="AC4">
      <v>132.80000000000001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43" sId="4" odxf="1" s="1" dxf="1">
    <nc r="AD4">
      <v>155.4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44" sId="4" odxf="1" s="1" dxf="1">
    <nc r="AE4">
      <v>150.80000000000001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45" sId="4" odxf="1" s="1" dxf="1">
    <nc r="AF4">
      <v>141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46" sId="4" odxf="1" s="1" dxf="1">
    <nc r="AG4">
      <v>216.9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47" sId="4" odxf="1" s="1" dxf="1">
    <nc r="AH4">
      <v>168.7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48" sId="4" odxf="1" s="1" dxf="1">
    <nc r="AI4">
      <v>175.9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49" sId="4" odxf="1" s="1" dxf="1">
    <nc r="AJ4">
      <v>205.1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50" sId="4" odxf="1" s="1" dxf="1">
    <nc r="AK4">
      <v>178.2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51" sId="4" odxf="1" s="1" dxf="1">
    <nc r="AL4">
      <v>171.4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52" sId="4" odxf="1" s="1" dxf="1">
    <nc r="AM4">
      <v>76.599999999999994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53" sId="4" odxf="1" s="1" dxf="1">
    <nc r="AN4">
      <v>35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54" sId="4" odxf="1" s="1" dxf="1">
    <nc r="AO4">
      <v>52.1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55" sId="4" odxf="1" s="1" dxf="1">
    <nc r="AP4">
      <v>37.700000000000003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56" sId="4" odxf="1" s="1" dxf="1">
    <nc r="AQ4">
      <v>40.9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57" sId="4" odxf="1" s="1" dxf="1">
    <nc r="AR4">
      <v>45.3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58" sId="4" odxf="1" s="1" dxf="1">
    <nc r="AS4">
      <v>40.6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59" sId="4" odxf="1" s="1" dxf="1">
    <nc r="AT4">
      <v>34.6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60" sId="4" odxf="1" s="1" dxf="1">
    <nc r="AU4">
      <v>31.7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61" sId="4" odxf="1" s="1" dxf="1">
    <nc r="AV4">
      <v>30.4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62" sId="4" odxf="1" s="1" dxf="1">
    <nc r="AW4">
      <v>32.5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63" sId="4" odxf="1" s="1" dxf="1">
    <nc r="AX4">
      <v>37.700000000000003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64" sId="4" odxf="1" s="1" dxf="1">
    <nc r="AY4">
      <v>29.9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65" sId="4" odxf="1" s="1" dxf="1">
    <nc r="AZ4">
      <v>25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66" sId="4" odxf="1" s="1" dxf="1">
    <nc r="BA4">
      <v>24.1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67" sId="4" odxf="1" s="1" dxf="1">
    <nc r="BB4">
      <v>32.5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68" sId="4" odxf="1" s="1" dxf="1">
    <nc r="BC4">
      <v>29.2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69" sId="4" odxf="1" s="1" dxf="1">
    <nc r="BD4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70" sId="4" odxf="1" s="1" dxf="1">
    <nc r="BE4">
      <v>85.9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71" sId="4" odxf="1" s="1" dxf="1">
    <nc r="BF4">
      <v>230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72" sId="4" odxf="1" s="1" dxf="1">
    <nc r="BG4">
      <v>23.1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5" start="0" length="0">
    <dxf>
      <font>
        <sz val="10"/>
        <color auto="1"/>
        <name val="Calibri"/>
        <family val="2"/>
        <scheme val="none"/>
      </font>
    </dxf>
  </rfmt>
  <rfmt sheetId="4" s="1" sqref="B5" start="0" length="0">
    <dxf>
      <font>
        <sz val="10"/>
        <color auto="1"/>
        <name val="Calibri"/>
        <family val="2"/>
        <scheme val="none"/>
      </font>
    </dxf>
  </rfmt>
  <rfmt sheetId="4" s="1" sqref="C5" start="0" length="0">
    <dxf>
      <font>
        <sz val="10"/>
        <color auto="1"/>
        <name val="Calibri"/>
        <family val="2"/>
        <scheme val="none"/>
      </font>
    </dxf>
  </rfmt>
  <rfmt sheetId="4" s="1" sqref="D5" start="0" length="0">
    <dxf>
      <font>
        <sz val="10"/>
        <color auto="1"/>
        <name val="Calibri"/>
        <family val="2"/>
        <scheme val="none"/>
      </font>
    </dxf>
  </rfmt>
  <rfmt sheetId="4" s="1" sqref="E5" start="0" length="0">
    <dxf>
      <font>
        <sz val="10"/>
        <color auto="1"/>
        <name val="Calibri"/>
        <family val="2"/>
        <scheme val="none"/>
      </font>
    </dxf>
  </rfmt>
  <rfmt sheetId="4" s="1" sqref="F5" start="0" length="0">
    <dxf>
      <font>
        <sz val="10"/>
        <color auto="1"/>
        <name val="Calibri"/>
        <family val="2"/>
        <scheme val="none"/>
      </font>
    </dxf>
  </rfmt>
  <rcc rId="23573" sId="4" odxf="1" s="1" dxf="1">
    <nc r="G5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74" sId="4" odxf="1" s="1" dxf="1">
    <nc r="H5">
      <v>65.599999999999994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75" sId="4" odxf="1" s="1" dxf="1">
    <nc r="I5">
      <v>1.1000000000000001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76" sId="4" odxf="1" s="1" dxf="1">
    <nc r="J5">
      <v>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77" sId="4" odxf="1" s="1" dxf="1">
    <nc r="K5">
      <v>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78" sId="4" odxf="1" s="1" dxf="1">
    <nc r="L5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79" sId="4" odxf="1" s="1" dxf="1">
    <nc r="M5">
      <v>-0.2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80" sId="4" odxf="1" s="1" dxf="1">
    <nc r="N5">
      <v>-0.5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81" sId="4" odxf="1" s="1" dxf="1">
    <nc r="O5">
      <v>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82" sId="4" odxf="1" s="1" dxf="1">
    <nc r="P5">
      <v>-0.9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83" sId="4" odxf="1" s="1" dxf="1">
    <nc r="Q5">
      <v>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84" sId="4" odxf="1" s="1" dxf="1">
    <nc r="R5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85" sId="4" odxf="1" s="1" dxf="1">
    <nc r="S5">
      <v>9.6999999999999993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86" sId="4" odxf="1" s="1" dxf="1">
    <nc r="T5">
      <v>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87" sId="4" odxf="1" s="1" dxf="1">
    <nc r="U5">
      <v>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88" sId="4" odxf="1" s="1" dxf="1">
    <nc r="V5">
      <v>-0.3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89" sId="4" odxf="1" s="1" dxf="1">
    <nc r="W5">
      <v>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90" sId="4" odxf="1" s="1" dxf="1">
    <nc r="X5">
      <v>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91" sId="4" odxf="1" s="1" dxf="1">
    <nc r="Y5">
      <v>-0.3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92" sId="4" odxf="1" s="1" dxf="1">
    <nc r="Z5">
      <v>-4.7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93" sId="4" odxf="1" s="1" dxf="1">
    <nc r="AA5">
      <v>-7.7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94" sId="4" odxf="1" s="1" dxf="1">
    <nc r="AB5">
      <v>-4.7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95" sId="4" odxf="1" s="1" dxf="1">
    <nc r="AC5">
      <v>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96" sId="4" odxf="1" s="1" dxf="1">
    <nc r="AD5">
      <v>-1.4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97" sId="4" odxf="1" s="1" dxf="1">
    <nc r="AE5">
      <v>-5.0999999999999996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98" sId="4" odxf="1" s="1" dxf="1">
    <nc r="AF5">
      <v>-4.8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599" sId="4" odxf="1" s="1" dxf="1">
    <nc r="AG5">
      <v>-7.5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00" sId="4" odxf="1" s="1" dxf="1">
    <nc r="AH5">
      <v>-4.5999999999999996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01" sId="4" odxf="1" s="1" dxf="1">
    <nc r="AI5">
      <v>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02" sId="4" odxf="1" s="1" dxf="1">
    <nc r="AJ5">
      <v>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03" sId="4" odxf="1" s="1" dxf="1">
    <nc r="AK5">
      <v>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04" sId="4" odxf="1" s="1" dxf="1">
    <nc r="AL5">
      <v>1.1000000000000001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05" sId="4" odxf="1" s="1" dxf="1">
    <nc r="AM5">
      <v>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06" sId="4" odxf="1" s="1" dxf="1">
    <nc r="AN5">
      <v>13.7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07" sId="4" odxf="1" s="1" dxf="1">
    <nc r="AO5">
      <v>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08" sId="4" odxf="1" s="1" dxf="1">
    <nc r="AP5">
      <v>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09" sId="4" odxf="1" s="1" dxf="1">
    <nc r="AQ5">
      <v>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10" sId="4" odxf="1" s="1" dxf="1">
    <nc r="AR5">
      <v>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11" sId="4" odxf="1" s="1" dxf="1">
    <nc r="AS5">
      <v>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12" sId="4" odxf="1" s="1" dxf="1">
    <nc r="AT5">
      <v>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13" sId="4" odxf="1" s="1" dxf="1">
    <nc r="AU5">
      <v>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14" sId="4" odxf="1" s="1" dxf="1">
    <nc r="AV5">
      <v>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15" sId="4" odxf="1" s="1" dxf="1">
    <nc r="AW5">
      <v>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16" sId="4" odxf="1" s="1" dxf="1">
    <nc r="AX5">
      <v>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17" sId="4" odxf="1" s="1" dxf="1">
    <nc r="AY5">
      <v>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18" sId="4" odxf="1" s="1" dxf="1">
    <nc r="AZ5">
      <v>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19" sId="4" odxf="1" s="1" dxf="1">
    <nc r="BA5">
      <v>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20" sId="4" odxf="1" s="1" dxf="1">
    <nc r="BB5">
      <v>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21" sId="4" odxf="1" s="1" dxf="1">
    <nc r="BC5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22" sId="4" odxf="1" s="1" dxf="1">
    <nc r="BD5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23" sId="4" odxf="1" s="1" dxf="1">
    <nc r="BE5">
      <v>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24" sId="4" odxf="1" s="1" dxf="1">
    <nc r="BF5">
      <v>16.8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25" sId="4" odxf="1" s="1" dxf="1">
    <nc r="BG5">
      <v>-12.5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6" start="0" length="0">
    <dxf>
      <font>
        <sz val="10"/>
        <color auto="1"/>
        <name val="Calibri"/>
        <family val="2"/>
        <scheme val="none"/>
      </font>
    </dxf>
  </rfmt>
  <rfmt sheetId="4" s="1" sqref="B6" start="0" length="0">
    <dxf>
      <font>
        <sz val="10"/>
        <color auto="1"/>
        <name val="Calibri"/>
        <family val="2"/>
        <scheme val="none"/>
      </font>
    </dxf>
  </rfmt>
  <rfmt sheetId="4" s="1" sqref="C6" start="0" length="0">
    <dxf>
      <font>
        <sz val="10"/>
        <color auto="1"/>
        <name val="Calibri"/>
        <family val="2"/>
        <scheme val="none"/>
      </font>
    </dxf>
  </rfmt>
  <rfmt sheetId="4" s="1" sqref="D6" start="0" length="0">
    <dxf>
      <font>
        <sz val="10"/>
        <color auto="1"/>
        <name val="Calibri"/>
        <family val="2"/>
        <scheme val="none"/>
      </font>
    </dxf>
  </rfmt>
  <rfmt sheetId="4" s="1" sqref="E6" start="0" length="0">
    <dxf>
      <font>
        <sz val="10"/>
        <color auto="1"/>
        <name val="Calibri"/>
        <family val="2"/>
        <scheme val="none"/>
      </font>
    </dxf>
  </rfmt>
  <rfmt sheetId="4" s="1" sqref="F6" start="0" length="0">
    <dxf>
      <font>
        <sz val="10"/>
        <color auto="1"/>
        <name val="Calibri"/>
        <family val="2"/>
        <scheme val="none"/>
      </font>
    </dxf>
  </rfmt>
  <rcc rId="23626" sId="4" odxf="1" s="1" dxf="1">
    <nc r="G6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27" sId="4" odxf="1" s="1" dxf="1">
    <nc r="H6">
      <v>-3110.7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28" sId="4" odxf="1" s="1" dxf="1">
    <nc r="I6">
      <v>-78.900000000000006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29" sId="4" odxf="1" s="1" dxf="1">
    <nc r="J6">
      <v>-83.1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30" sId="4" odxf="1" s="1" dxf="1">
    <nc r="K6">
      <v>-59.3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31" sId="4" odxf="1" s="1" dxf="1">
    <nc r="L6">
      <v>-56.2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32" sId="4" odxf="1" s="1" dxf="1">
    <nc r="M6">
      <v>-56.8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33" sId="4" odxf="1" s="1" dxf="1">
    <nc r="N6">
      <v>-51.2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34" sId="4" odxf="1" s="1" dxf="1">
    <nc r="O6">
      <v>-41.9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35" sId="4" odxf="1" s="1" dxf="1">
    <nc r="P6">
      <v>-64.900000000000006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36" sId="4" odxf="1" s="1" dxf="1">
    <nc r="Q6">
      <v>-53.4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37" sId="4" odxf="1" s="1" dxf="1">
    <nc r="R6">
      <v>-64.2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38" sId="4" odxf="1" s="1" dxf="1">
    <nc r="S6">
      <v>-149.19999999999999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39" sId="4" odxf="1" s="1" dxf="1">
    <nc r="T6">
      <v>-151.80000000000001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40" sId="4" odxf="1" s="1" dxf="1">
    <nc r="U6">
      <v>-171.6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41" sId="4" odxf="1" s="1" dxf="1">
    <nc r="V6">
      <v>-142.19999999999999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42" sId="4" odxf="1" s="1" dxf="1">
    <nc r="W6">
      <v>-269.60000000000002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43" sId="4" odxf="1" s="1" dxf="1">
    <nc r="X6">
      <v>-239.4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44" sId="4" odxf="1" s="1" dxf="1">
    <nc r="Y6">
      <v>-162.5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45" sId="4" odxf="1" s="1" dxf="1">
    <nc r="Z6">
      <v>-169.8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46" sId="4" odxf="1" s="1" dxf="1">
    <nc r="AA6">
      <v>-238.9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47" sId="4" odxf="1" s="1" dxf="1">
    <nc r="AB6">
      <v>-164.1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48" sId="4" odxf="1" s="1" dxf="1">
    <nc r="AC6">
      <v>-167.1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49" sId="4" odxf="1" s="1" dxf="1">
    <nc r="AD6">
      <v>-157.5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50" sId="4" odxf="1" s="1" dxf="1">
    <nc r="AE6">
      <v>-161.1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51" sId="4" odxf="1" s="1" dxf="1">
    <nc r="AF6">
      <v>-161.1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52" sId="4" odxf="1" s="1" dxf="1">
    <nc r="AG6">
      <v>-187.2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53" sId="4" odxf="1" s="1" dxf="1">
    <nc r="AH6">
      <v>-192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54" sId="4" odxf="1" s="1" dxf="1">
    <nc r="AI6">
      <v>-175.8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55" sId="4" odxf="1" s="1" dxf="1">
    <nc r="AJ6">
      <v>-174.3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56" sId="4" odxf="1" s="1" dxf="1">
    <nc r="AK6">
      <v>-148.9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57" sId="4" odxf="1" s="1" dxf="1">
    <nc r="AL6">
      <v>-111.6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58" sId="4" odxf="1" s="1" dxf="1">
    <nc r="AM6">
      <v>-145.80000000000001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59" sId="4" odxf="1" s="1" dxf="1">
    <nc r="AN6">
      <v>-206.1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60" sId="4" odxf="1" s="1" dxf="1">
    <nc r="AO6">
      <v>-216.8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61" sId="4" odxf="1" s="1" dxf="1">
    <nc r="AP6">
      <v>-177.1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62" sId="4" odxf="1" s="1" dxf="1">
    <nc r="AQ6">
      <v>-179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63" sId="4" odxf="1" s="1" dxf="1">
    <nc r="AR6">
      <v>-172.3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64" sId="4" odxf="1" s="1" dxf="1">
    <nc r="AS6">
      <v>-139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65" sId="4" odxf="1" s="1" dxf="1">
    <nc r="AT6">
      <v>-68.5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66" sId="4" odxf="1" s="1" dxf="1">
    <nc r="AU6">
      <v>-44.5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67" sId="4" odxf="1" s="1" dxf="1">
    <nc r="AV6">
      <v>-38.200000000000003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68" sId="4" odxf="1" s="1" dxf="1">
    <nc r="AW6">
      <v>-82.4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69" sId="4" odxf="1" s="1" dxf="1">
    <nc r="AX6">
      <v>-117.7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70" sId="4" odxf="1" s="1" dxf="1">
    <nc r="AY6">
      <v>-73.400000000000006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71" sId="4" odxf="1" s="1" dxf="1">
    <nc r="AZ6">
      <v>-73.2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72" sId="4" odxf="1" s="1" dxf="1">
    <nc r="BA6">
      <v>-85.2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73" sId="4" odxf="1" s="1" dxf="1">
    <nc r="BB6">
      <v>-145.1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74" sId="4" odxf="1" s="1" dxf="1">
    <nc r="BC6">
      <v>-103.1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75" sId="4" odxf="1" s="1" dxf="1">
    <nc r="BD6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76" sId="4" odxf="1" s="1" dxf="1">
    <nc r="BE6">
      <v>-129.6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77" sId="4" odxf="1" s="1" dxf="1">
    <nc r="BF6">
      <v>-38.200000000000003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78" sId="4" odxf="1" s="1" dxf="1">
    <nc r="BG6">
      <v>-234.5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7" start="0" length="0">
    <dxf>
      <font>
        <sz val="10"/>
        <color auto="1"/>
        <name val="Calibri"/>
        <family val="2"/>
        <scheme val="none"/>
      </font>
    </dxf>
  </rfmt>
  <rfmt sheetId="4" s="1" sqref="B7" start="0" length="0">
    <dxf>
      <font>
        <sz val="10"/>
        <color auto="1"/>
        <name val="Calibri"/>
        <family val="2"/>
        <scheme val="none"/>
      </font>
    </dxf>
  </rfmt>
  <rfmt sheetId="4" s="1" sqref="C7" start="0" length="0">
    <dxf>
      <font>
        <sz val="10"/>
        <color auto="1"/>
        <name val="Calibri"/>
        <family val="2"/>
        <scheme val="none"/>
      </font>
    </dxf>
  </rfmt>
  <rfmt sheetId="4" s="1" sqref="D7" start="0" length="0">
    <dxf>
      <font>
        <sz val="10"/>
        <color auto="1"/>
        <name val="Calibri"/>
        <family val="2"/>
        <scheme val="none"/>
      </font>
    </dxf>
  </rfmt>
  <rfmt sheetId="4" s="1" sqref="E7" start="0" length="0">
    <dxf>
      <font>
        <sz val="10"/>
        <color auto="1"/>
        <name val="Calibri"/>
        <family val="2"/>
        <scheme val="none"/>
      </font>
    </dxf>
  </rfmt>
  <rfmt sheetId="4" s="1" sqref="F7" start="0" length="0">
    <dxf>
      <font>
        <sz val="10"/>
        <color auto="1"/>
        <name val="Calibri"/>
        <family val="2"/>
        <scheme val="none"/>
      </font>
    </dxf>
  </rfmt>
  <rcc rId="23679" sId="4" odxf="1" s="1" dxf="1">
    <nc r="G7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80" sId="4" odxf="1" s="1" dxf="1">
    <nc r="H7">
      <v>470.7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81" sId="4" odxf="1" s="1" dxf="1">
    <nc r="I7">
      <v>11.9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82" sId="4" odxf="1" s="1" dxf="1">
    <nc r="J7">
      <v>14.5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83" sId="4" odxf="1" s="1" dxf="1">
    <nc r="K7">
      <v>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84" sId="4" odxf="1" s="1" dxf="1">
    <nc r="L7">
      <v>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85" sId="4" odxf="1" s="1" dxf="1">
    <nc r="M7">
      <v>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86" sId="4" odxf="1" s="1" dxf="1">
    <nc r="N7">
      <v>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87" sId="4" odxf="1" s="1" dxf="1">
    <nc r="O7">
      <v>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88" sId="4" odxf="1" s="1" dxf="1">
    <nc r="P7">
      <v>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89" sId="4" odxf="1" s="1" dxf="1">
    <nc r="Q7">
      <v>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90" sId="4" odxf="1" s="1" dxf="1">
    <nc r="R7">
      <v>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91" sId="4" odxf="1" s="1" dxf="1">
    <nc r="S7">
      <v>11.6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92" sId="4" odxf="1" s="1" dxf="1">
    <nc r="T7">
      <v>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93" sId="4" odxf="1" s="1" dxf="1">
    <nc r="U7">
      <v>11.5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94" sId="4" odxf="1" s="1" dxf="1">
    <nc r="V7">
      <v>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95" sId="4" odxf="1" s="1" dxf="1">
    <nc r="W7">
      <v>24.4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96" sId="4" odxf="1" s="1" dxf="1">
    <nc r="X7">
      <v>19.2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97" sId="4" odxf="1" s="1" dxf="1">
    <nc r="Y7">
      <v>38.4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98" sId="4" odxf="1" s="1" dxf="1">
    <nc r="Z7">
      <v>48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699" sId="4" odxf="1" s="1" dxf="1">
    <nc r="AA7">
      <v>68.400000000000006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00" sId="4" odxf="1" s="1" dxf="1">
    <nc r="AB7">
      <v>50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01" sId="4" odxf="1" s="1" dxf="1">
    <nc r="AC7">
      <v>49.6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02" sId="4" odxf="1" s="1" dxf="1">
    <nc r="AD7">
      <v>49.6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03" sId="4" odxf="1" s="1" dxf="1">
    <nc r="AE7">
      <v>42.9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04" sId="4" odxf="1" s="1" dxf="1">
    <nc r="AF7">
      <v>44.8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05" sId="4" odxf="1" s="1" dxf="1">
    <nc r="AG7">
      <v>48.3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06" sId="4" odxf="1" s="1" dxf="1">
    <nc r="AH7">
      <v>45.9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07" sId="4" odxf="1" s="1" dxf="1">
    <nc r="AI7">
      <v>48.4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08" sId="4" odxf="1" s="1" dxf="1">
    <nc r="AJ7">
      <v>39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09" sId="4" odxf="1" s="1" dxf="1">
    <nc r="AK7">
      <v>30.4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10" sId="4" odxf="1" s="1" dxf="1">
    <nc r="AL7">
      <v>16.2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11" sId="4" odxf="1" s="1" dxf="1">
    <nc r="AM7">
      <v>14.5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12" sId="4" odxf="1" s="1" dxf="1">
    <nc r="AN7">
      <v>24.3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13" sId="4" odxf="1" s="1" dxf="1">
    <nc r="AO7">
      <v>35.9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14" sId="4" odxf="1" s="1" dxf="1">
    <nc r="AP7">
      <v>28.4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15" sId="4" odxf="1" s="1" dxf="1">
    <nc r="AQ7">
      <v>28.1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16" sId="4" odxf="1" s="1" dxf="1">
    <nc r="AR7">
      <v>24.6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17" sId="4" odxf="1" s="1" dxf="1">
    <nc r="AS7">
      <v>-4.3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18" sId="4" odxf="1" s="1" dxf="1">
    <nc r="AT7">
      <v>-11.3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19" sId="4" odxf="1" s="1" dxf="1">
    <nc r="AU7">
      <v>-12.1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20" sId="4" odxf="1" s="1" dxf="1">
    <nc r="AV7">
      <v>-11.3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21" sId="4" odxf="1" s="1" dxf="1">
    <nc r="AW7">
      <v>-9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22" sId="4" odxf="1" s="1" dxf="1">
    <nc r="AX7">
      <v>-2.4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23" sId="4" odxf="1" s="1" dxf="1">
    <nc r="AY7">
      <v>-8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24" sId="4" odxf="1" s="1" dxf="1">
    <nc r="AZ7">
      <v>-5.0999999999999996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25" sId="4" odxf="1" s="1" dxf="1">
    <nc r="BA7">
      <v>-8.9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26" sId="4" odxf="1" s="1" dxf="1">
    <nc r="BB7">
      <v>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27" sId="4" odxf="1" s="1" dxf="1">
    <nc r="BC7">
      <v>2.2999999999999998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28" sId="4" odxf="1" s="1" dxf="1">
    <nc r="BD7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29" sId="4" odxf="1" s="1" dxf="1">
    <nc r="BE7">
      <v>19.600000000000001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30" sId="4" odxf="1" s="1" dxf="1">
    <nc r="BF7">
      <v>67.900000000000006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31" sId="4" odxf="1" s="1" dxf="1">
    <nc r="BG7">
      <v>-14.1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8" start="0" length="0">
    <dxf>
      <font>
        <sz val="10"/>
        <color auto="1"/>
        <name val="Calibri"/>
        <family val="2"/>
        <scheme val="none"/>
      </font>
    </dxf>
  </rfmt>
  <rfmt sheetId="4" s="1" sqref="B8" start="0" length="0">
    <dxf>
      <font>
        <sz val="10"/>
        <color auto="1"/>
        <name val="Calibri"/>
        <family val="2"/>
        <scheme val="none"/>
      </font>
    </dxf>
  </rfmt>
  <rfmt sheetId="4" s="1" sqref="C8" start="0" length="0">
    <dxf>
      <font>
        <sz val="10"/>
        <color auto="1"/>
        <name val="Calibri"/>
        <family val="2"/>
        <scheme val="none"/>
      </font>
    </dxf>
  </rfmt>
  <rfmt sheetId="4" s="1" sqref="D8" start="0" length="0">
    <dxf>
      <font>
        <sz val="10"/>
        <color auto="1"/>
        <name val="Calibri"/>
        <family val="2"/>
        <scheme val="none"/>
      </font>
    </dxf>
  </rfmt>
  <rfmt sheetId="4" s="1" sqref="E8" start="0" length="0">
    <dxf>
      <font>
        <sz val="10"/>
        <color auto="1"/>
        <name val="Calibri"/>
        <family val="2"/>
        <scheme val="none"/>
      </font>
    </dxf>
  </rfmt>
  <rfmt sheetId="4" s="1" sqref="F8" start="0" length="0">
    <dxf>
      <font>
        <sz val="10"/>
        <color auto="1"/>
        <name val="Calibri"/>
        <family val="2"/>
        <scheme val="none"/>
      </font>
    </dxf>
  </rfmt>
  <rcc rId="23732" sId="4" odxf="1" s="1" dxf="1">
    <nc r="G8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33" sId="4" odxf="1" s="1" dxf="1">
    <nc r="H8">
      <v>-8158.5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34" sId="4" odxf="1" s="1" dxf="1">
    <nc r="I8">
      <v>-313.60000000000002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35" sId="4" odxf="1" s="1" dxf="1">
    <nc r="J8">
      <v>-279.2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36" sId="4" odxf="1" s="1" dxf="1">
    <nc r="K8">
      <v>-320.39999999999998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37" sId="4" odxf="1" s="1" dxf="1">
    <nc r="L8">
      <v>-292.3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38" sId="4" odxf="1" s="1" dxf="1">
    <nc r="M8">
      <v>-276.3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39" sId="4" odxf="1" s="1" dxf="1">
    <nc r="N8">
      <v>-285.7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40" sId="4" odxf="1" s="1" dxf="1">
    <nc r="O8">
      <v>-310.7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41" sId="4" odxf="1" s="1" dxf="1">
    <nc r="P8">
      <v>-268.5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42" sId="4" odxf="1" s="1" dxf="1">
    <nc r="Q8">
      <v>-314.5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43" sId="4" odxf="1" s="1" dxf="1">
    <nc r="R8">
      <v>-343.8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44" sId="4" odxf="1" s="1" dxf="1">
    <nc r="S8">
      <v>-297.2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45" sId="4" odxf="1" s="1" dxf="1">
    <nc r="T8">
      <v>-273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46" sId="4" odxf="1" s="1" dxf="1">
    <nc r="U8">
      <v>-224.5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47" sId="4" odxf="1" s="1" dxf="1">
    <nc r="V8">
      <v>-252.4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48" sId="4" odxf="1" s="1" dxf="1">
    <nc r="W8">
      <v>-249.4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49" sId="4" odxf="1" s="1" dxf="1">
    <nc r="X8">
      <v>-290.8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50" sId="4" odxf="1" s="1" dxf="1">
    <nc r="Y8">
      <v>-356.3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51" sId="4" odxf="1" s="1" dxf="1">
    <nc r="Z8">
      <v>-266.3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52" sId="4" odxf="1" s="1" dxf="1">
    <nc r="AA8">
      <v>-11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53" sId="4" odxf="1" s="1" dxf="1">
    <nc r="AB8">
      <v>-32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54" sId="4" odxf="1" s="1" dxf="1">
    <nc r="AC8">
      <v>-26.7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55" sId="4" odxf="1" s="1" dxf="1">
    <nc r="AD8">
      <v>-8.5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56" sId="4" odxf="1" s="1" dxf="1">
    <nc r="AE8">
      <v>51.9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57" sId="4" odxf="1" s="1" dxf="1">
    <nc r="AF8">
      <v>-12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58" sId="4" odxf="1" s="1" dxf="1">
    <nc r="AG8">
      <v>-12.4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59" sId="4" odxf="1" s="1" dxf="1">
    <nc r="AH8">
      <v>-13.4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60" sId="4" odxf="1" s="1" dxf="1">
    <nc r="AI8">
      <v>-36.9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61" sId="4" odxf="1" s="1" dxf="1">
    <nc r="AJ8">
      <v>-85.1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62" sId="4" odxf="1" s="1" dxf="1">
    <nc r="AK8">
      <v>-168.2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63" sId="4" odxf="1" s="1" dxf="1">
    <nc r="AL8">
      <v>-454.3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64" sId="4" odxf="1" s="1" dxf="1">
    <nc r="AM8">
      <v>-552.70000000000005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65" sId="4" odxf="1" s="1" dxf="1">
    <nc r="AN8">
      <v>-504.6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66" sId="4" odxf="1" s="1" dxf="1">
    <nc r="AO8">
      <v>-411.2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67" sId="4" odxf="1" s="1" dxf="1">
    <nc r="AP8">
      <v>-498.7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68" sId="4" odxf="1" s="1" dxf="1">
    <nc r="AQ8">
      <v>-452.9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69" sId="4" odxf="1" s="1" dxf="1">
    <nc r="AR8">
      <v>-490.9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70" sId="4" odxf="1" s="1" dxf="1">
    <nc r="AS8">
      <v>-517.6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71" sId="4" odxf="1" s="1" dxf="1">
    <nc r="AT8">
      <v>-577.79999999999995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72" sId="4" odxf="1" s="1" dxf="1">
    <nc r="AU8">
      <v>-614.9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73" sId="4" odxf="1" s="1" dxf="1">
    <nc r="AV8">
      <v>-632.9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74" sId="4" odxf="1" s="1" dxf="1">
    <nc r="AW8">
      <v>-556.29999999999995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75" sId="4" odxf="1" s="1" dxf="1">
    <nc r="AX8">
      <v>-500.4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76" sId="4" odxf="1" s="1" dxf="1">
    <nc r="AY8">
      <v>-571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77" sId="4" odxf="1" s="1" dxf="1">
    <nc r="AZ8">
      <v>-590.5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78" sId="4" odxf="1" s="1" dxf="1">
    <nc r="BA8">
      <v>-567.1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79" sId="4" odxf="1" s="1" dxf="1">
    <nc r="BB8">
      <v>-420.5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80" sId="4" odxf="1" s="1" dxf="1">
    <nc r="BC8">
      <v>-428.6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81" sId="4" odxf="1" s="1" dxf="1">
    <nc r="BD8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82" sId="4" odxf="1" s="1" dxf="1">
    <nc r="BE8">
      <v>-339.9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83" sId="4" odxf="1" s="1" dxf="1">
    <nc r="BF8">
      <v>66.5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84" sId="4" odxf="1" s="1" dxf="1">
    <nc r="BG8">
      <v>-640.9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9" start="0" length="0">
    <dxf>
      <font>
        <sz val="10"/>
        <color auto="1"/>
        <name val="Calibri"/>
        <family val="2"/>
        <scheme val="none"/>
      </font>
    </dxf>
  </rfmt>
  <rfmt sheetId="4" s="1" sqref="B9" start="0" length="0">
    <dxf>
      <font>
        <sz val="10"/>
        <color auto="1"/>
        <name val="Calibri"/>
        <family val="2"/>
        <scheme val="none"/>
      </font>
    </dxf>
  </rfmt>
  <rfmt sheetId="4" s="1" sqref="C9" start="0" length="0">
    <dxf>
      <font>
        <sz val="10"/>
        <color auto="1"/>
        <name val="Calibri"/>
        <family val="2"/>
        <scheme val="none"/>
      </font>
    </dxf>
  </rfmt>
  <rfmt sheetId="4" s="1" sqref="D9" start="0" length="0">
    <dxf>
      <font>
        <sz val="10"/>
        <color auto="1"/>
        <name val="Calibri"/>
        <family val="2"/>
        <scheme val="none"/>
      </font>
    </dxf>
  </rfmt>
  <rfmt sheetId="4" s="1" sqref="E9" start="0" length="0">
    <dxf>
      <font>
        <sz val="10"/>
        <color auto="1"/>
        <name val="Calibri"/>
        <family val="2"/>
        <scheme val="none"/>
      </font>
    </dxf>
  </rfmt>
  <rfmt sheetId="4" s="1" sqref="F9" start="0" length="0">
    <dxf>
      <font>
        <sz val="10"/>
        <color auto="1"/>
        <name val="Calibri"/>
        <family val="2"/>
        <scheme val="none"/>
      </font>
    </dxf>
  </rfmt>
  <rcc rId="23785" sId="4" odxf="1" s="1" dxf="1">
    <nc r="G9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86" sId="4" odxf="1" s="1" dxf="1">
    <nc r="H9">
      <v>-692.5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87" sId="4" odxf="1" s="1" dxf="1">
    <nc r="I9">
      <v>23.8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88" sId="4" odxf="1" s="1" dxf="1">
    <nc r="J9">
      <v>13.8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89" sId="4" odxf="1" s="1" dxf="1">
    <nc r="K9">
      <v>25.7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90" sId="4" odxf="1" s="1" dxf="1">
    <nc r="L9">
      <v>23.7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91" sId="4" odxf="1" s="1" dxf="1">
    <nc r="M9">
      <v>29.3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92" sId="4" odxf="1" s="1" dxf="1">
    <nc r="N9">
      <v>30.6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93" sId="4" odxf="1" s="1" dxf="1">
    <nc r="O9">
      <v>38.799999999999997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94" sId="4" odxf="1" s="1" dxf="1">
    <nc r="P9">
      <v>31.9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95" sId="4" odxf="1" s="1" dxf="1">
    <nc r="Q9">
      <v>42.2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96" sId="4" odxf="1" s="1" dxf="1">
    <nc r="R9">
      <v>52.1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97" sId="4" odxf="1" s="1" dxf="1">
    <nc r="S9">
      <v>38.200000000000003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98" sId="4" odxf="1" s="1" dxf="1">
    <nc r="T9">
      <v>29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799" sId="4" odxf="1" s="1" dxf="1">
    <nc r="U9">
      <v>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00" sId="4" odxf="1" s="1" dxf="1">
    <nc r="V9">
      <v>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01" sId="4" odxf="1" s="1" dxf="1">
    <nc r="W9">
      <v>-61.1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02" sId="4" odxf="1" s="1" dxf="1">
    <nc r="X9">
      <v>-58.7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03" sId="4" odxf="1" s="1" dxf="1">
    <nc r="Y9">
      <v>-98.5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04" sId="4" odxf="1" s="1" dxf="1">
    <nc r="Z9">
      <v>-125.9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05" sId="4" odxf="1" s="1" dxf="1">
    <nc r="AA9">
      <v>-160.5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06" sId="4" odxf="1" s="1" dxf="1">
    <nc r="AB9">
      <v>-139.9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07" sId="4" odxf="1" s="1" dxf="1">
    <nc r="AC9">
      <v>-141.6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08" sId="4" odxf="1" s="1" dxf="1">
    <nc r="AD9">
      <v>-138.80000000000001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09" sId="4" odxf="1" s="1" dxf="1">
    <nc r="AE9">
      <v>-135.5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10" sId="4" odxf="1" s="1" dxf="1">
    <nc r="AF9">
      <v>-122.1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11" sId="4" odxf="1" s="1" dxf="1">
    <nc r="AG9">
      <v>-136.19999999999999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12" sId="4" odxf="1" s="1" dxf="1">
    <nc r="AH9">
      <v>-138.4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13" sId="4" odxf="1" s="1" dxf="1">
    <nc r="AI9">
      <v>-155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14" sId="4" odxf="1" s="1" dxf="1">
    <nc r="AJ9">
      <v>-153.1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15" sId="4" odxf="1" s="1" dxf="1">
    <nc r="AK9">
      <v>-142.4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16" sId="4" odxf="1" s="1" dxf="1">
    <nc r="AL9">
      <v>-56.4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17" sId="4" odxf="1" s="1" dxf="1">
    <nc r="AM9">
      <v>-36.200000000000003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18" sId="4" odxf="1" s="1" dxf="1">
    <nc r="AN9">
      <v>-46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19" sId="4" odxf="1" s="1" dxf="1">
    <nc r="AO9">
      <v>-55.3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20" sId="4" odxf="1" s="1" dxf="1">
    <nc r="AP9">
      <v>-17.600000000000001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21" sId="4" odxf="1" s="1" dxf="1">
    <nc r="AQ9">
      <v>-35.4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22" sId="4" odxf="1" s="1" dxf="1">
    <nc r="AR9">
      <v>-32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23" sId="4" odxf="1" s="1" dxf="1">
    <nc r="AS9">
      <v>38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24" sId="4" odxf="1" s="1" dxf="1">
    <nc r="AT9">
      <v>62.3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25" sId="4" odxf="1" s="1" dxf="1">
    <nc r="AU9">
      <v>77.400000000000006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26" sId="4" odxf="1" s="1" dxf="1">
    <nc r="AV9">
      <v>78.3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27" sId="4" odxf="1" s="1" dxf="1">
    <nc r="AW9">
      <v>59.4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28" sId="4" odxf="1" s="1" dxf="1">
    <nc r="AX9">
      <v>40.299999999999997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29" sId="4" odxf="1" s="1" dxf="1">
    <nc r="AY9">
      <v>70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30" sId="4" odxf="1" s="1" dxf="1">
    <nc r="AZ9">
      <v>77.599999999999994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31" sId="4" odxf="1" s="1" dxf="1">
    <nc r="BA9">
      <v>83.9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32" sId="4" odxf="1" s="1" dxf="1">
    <nc r="BB9">
      <v>31.2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33" sId="4" odxf="1" s="1" dxf="1">
    <nc r="BC9">
      <v>42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34" sId="4" odxf="1" s="1" dxf="1">
    <nc r="BD9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35" sId="4" odxf="1" s="1" dxf="1">
    <nc r="BE9">
      <v>-28.9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36" sId="4" odxf="1" s="1" dxf="1">
    <nc r="BF9">
      <v>87.3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37" sId="4" odxf="1" s="1" dxf="1">
    <nc r="BG9">
      <v>-164.2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10" start="0" length="0">
    <dxf>
      <font>
        <sz val="10"/>
        <color auto="1"/>
        <name val="Calibri"/>
        <family val="2"/>
        <scheme val="none"/>
      </font>
    </dxf>
  </rfmt>
  <rfmt sheetId="4" s="1" sqref="B10" start="0" length="0">
    <dxf>
      <font>
        <sz val="10"/>
        <color auto="1"/>
        <name val="Calibri"/>
        <family val="2"/>
        <scheme val="none"/>
      </font>
    </dxf>
  </rfmt>
  <rfmt sheetId="4" s="1" sqref="C10" start="0" length="0">
    <dxf>
      <font>
        <sz val="10"/>
        <color auto="1"/>
        <name val="Calibri"/>
        <family val="2"/>
        <scheme val="none"/>
      </font>
    </dxf>
  </rfmt>
  <rfmt sheetId="4" s="1" sqref="D10" start="0" length="0">
    <dxf>
      <font>
        <sz val="10"/>
        <color auto="1"/>
        <name val="Calibri"/>
        <family val="2"/>
        <scheme val="none"/>
      </font>
    </dxf>
  </rfmt>
  <rfmt sheetId="4" s="1" sqref="E10" start="0" length="0">
    <dxf>
      <font>
        <sz val="10"/>
        <color auto="1"/>
        <name val="Calibri"/>
        <family val="2"/>
        <scheme val="none"/>
      </font>
    </dxf>
  </rfmt>
  <rfmt sheetId="4" s="1" sqref="F10" start="0" length="0">
    <dxf>
      <font>
        <sz val="10"/>
        <color auto="1"/>
        <name val="Calibri"/>
        <family val="2"/>
        <scheme val="none"/>
      </font>
    </dxf>
  </rfmt>
  <rcc rId="23838" sId="4" odxf="1" s="1" dxf="1">
    <nc r="G10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39" sId="4" odxf="1" s="1" dxf="1">
    <nc r="H10">
      <v>-3067.7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40" sId="4" odxf="1" s="1" dxf="1">
    <nc r="I10">
      <v>-78.3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41" sId="4" odxf="1" s="1" dxf="1">
    <nc r="J10">
      <v>-81.5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42" sId="4" odxf="1" s="1" dxf="1">
    <nc r="K10">
      <v>-57.2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43" sId="4" odxf="1" s="1" dxf="1">
    <nc r="L10">
      <v>-55.5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44" sId="4" odxf="1" s="1" dxf="1">
    <nc r="M10">
      <v>-55.8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45" sId="4" odxf="1" s="1" dxf="1">
    <nc r="N10">
      <v>-50.7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46" sId="4" odxf="1" s="1" dxf="1">
    <nc r="O10">
      <v>-41.3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47" sId="4" odxf="1" s="1" dxf="1">
    <nc r="P10">
      <v>-64.099999999999994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48" sId="4" odxf="1" s="1" dxf="1">
    <nc r="Q10">
      <v>-52.9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49" sId="4" odxf="1" s="1" dxf="1">
    <nc r="R10">
      <v>-63.7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50" sId="4" odxf="1" s="1" dxf="1">
    <nc r="S10">
      <v>-147.6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51" sId="4" odxf="1" s="1" dxf="1">
    <nc r="T10">
      <v>-149.4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52" sId="4" odxf="1" s="1" dxf="1">
    <nc r="U10">
      <v>-170.5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53" sId="4" odxf="1" s="1" dxf="1">
    <nc r="V10">
      <v>-140.1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54" sId="4" odxf="1" s="1" dxf="1">
    <nc r="W10">
      <v>-267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55" sId="4" odxf="1" s="1" dxf="1">
    <nc r="X10">
      <v>-235.5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56" sId="4" odxf="1" s="1" dxf="1">
    <nc r="Y10">
      <v>-161.4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57" sId="4" odxf="1" s="1" dxf="1">
    <nc r="Z10">
      <v>-167.6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58" sId="4" odxf="1" s="1" dxf="1">
    <nc r="AA10">
      <v>-236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59" sId="4" odxf="1" s="1" dxf="1">
    <nc r="AB10">
      <v>-162.30000000000001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60" sId="4" odxf="1" s="1" dxf="1">
    <nc r="AC10">
      <v>-164.9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61" sId="4" odxf="1" s="1" dxf="1">
    <nc r="AD10">
      <v>-155.69999999999999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62" sId="4" odxf="1" s="1" dxf="1">
    <nc r="AE10">
      <v>-158.6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63" sId="4" odxf="1" s="1" dxf="1">
    <nc r="AF10">
      <v>-159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64" sId="4" odxf="1" s="1" dxf="1">
    <nc r="AG10">
      <v>-184.3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65" sId="4" odxf="1" s="1" dxf="1">
    <nc r="AH10">
      <v>-187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66" sId="4" odxf="1" s="1" dxf="1">
    <nc r="AI10">
      <v>-171.8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67" sId="4" odxf="1" s="1" dxf="1">
    <nc r="AJ10">
      <v>-172.5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68" sId="4" odxf="1" s="1" dxf="1">
    <nc r="AK10">
      <v>-147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69" sId="4" odxf="1" s="1" dxf="1">
    <nc r="AL10">
      <v>-110.4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70" sId="4" odxf="1" s="1" dxf="1">
    <nc r="AM10">
      <v>-143.80000000000001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71" sId="4" odxf="1" s="1" dxf="1">
    <nc r="AN10">
      <v>-203.6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72" sId="4" odxf="1" s="1" dxf="1">
    <nc r="AO10">
      <v>-212.9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73" sId="4" odxf="1" s="1" dxf="1">
    <nc r="AP10">
      <v>-175.2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74" sId="4" odxf="1" s="1" dxf="1">
    <nc r="AQ10">
      <v>-176.4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75" sId="4" odxf="1" s="1" dxf="1">
    <nc r="AR10">
      <v>-170.2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76" sId="4" odxf="1" s="1" dxf="1">
    <nc r="AS10">
      <v>-137.4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77" sId="4" odxf="1" s="1" dxf="1">
    <nc r="AT10">
      <v>-67.2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78" sId="4" odxf="1" s="1" dxf="1">
    <nc r="AU10">
      <v>-44.4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79" sId="4" odxf="1" s="1" dxf="1">
    <nc r="AV10">
      <v>-37.200000000000003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80" sId="4" odxf="1" s="1" dxf="1">
    <nc r="AW10">
      <v>-81.8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81" sId="4" odxf="1" s="1" dxf="1">
    <nc r="AX10">
      <v>-115.7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82" sId="4" odxf="1" s="1" dxf="1">
    <nc r="AY10">
      <v>-72.5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83" sId="4" odxf="1" s="1" dxf="1">
    <nc r="AZ10">
      <v>-73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84" sId="4" odxf="1" s="1" dxf="1">
    <nc r="BA10">
      <v>-84.2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85" sId="4" odxf="1" s="1" dxf="1">
    <nc r="BB10">
      <v>-143.19999999999999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86" sId="4" odxf="1" s="1" dxf="1">
    <nc r="BC10">
      <v>-101.8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87" sId="4" odxf="1" s="1" dxf="1">
    <nc r="BD10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88" sId="4" odxf="1" s="1" dxf="1">
    <nc r="BE10">
      <v>-127.8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89" sId="4" odxf="1" s="1" dxf="1">
    <nc r="BF10">
      <v>-37.200000000000003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90" sId="4" odxf="1" s="1" dxf="1">
    <nc r="BG10">
      <v>-232.2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11" start="0" length="0">
    <dxf>
      <font>
        <sz val="10"/>
        <color auto="1"/>
        <name val="Calibri"/>
        <family val="2"/>
        <scheme val="none"/>
      </font>
    </dxf>
  </rfmt>
  <rfmt sheetId="4" s="1" sqref="B11" start="0" length="0">
    <dxf>
      <font>
        <sz val="10"/>
        <color auto="1"/>
        <name val="Calibri"/>
        <family val="2"/>
        <scheme val="none"/>
      </font>
    </dxf>
  </rfmt>
  <rfmt sheetId="4" s="1" sqref="C11" start="0" length="0">
    <dxf>
      <font>
        <sz val="10"/>
        <color auto="1"/>
        <name val="Calibri"/>
        <family val="2"/>
        <scheme val="none"/>
      </font>
    </dxf>
  </rfmt>
  <rfmt sheetId="4" s="1" sqref="D11" start="0" length="0">
    <dxf>
      <font>
        <sz val="10"/>
        <color auto="1"/>
        <name val="Calibri"/>
        <family val="2"/>
        <scheme val="none"/>
      </font>
    </dxf>
  </rfmt>
  <rfmt sheetId="4" s="1" sqref="E11" start="0" length="0">
    <dxf>
      <font>
        <sz val="10"/>
        <color auto="1"/>
        <name val="Calibri"/>
        <family val="2"/>
        <scheme val="none"/>
      </font>
    </dxf>
  </rfmt>
  <rfmt sheetId="4" s="1" sqref="F11" start="0" length="0">
    <dxf>
      <font>
        <sz val="10"/>
        <color auto="1"/>
        <name val="Calibri"/>
        <family val="2"/>
        <scheme val="none"/>
      </font>
    </dxf>
  </rfmt>
  <rcc rId="23891" sId="4" odxf="1" s="1" dxf="1">
    <nc r="G11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92" sId="4" odxf="1" s="1" dxf="1">
    <nc r="H11">
      <v>149.19999999999999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93" sId="4" odxf="1" s="1" dxf="1">
    <nc r="I11">
      <v>-2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94" sId="4" odxf="1" s="1" dxf="1">
    <nc r="J11">
      <v>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95" sId="4" odxf="1" s="1" dxf="1">
    <nc r="K11">
      <v>-4.4000000000000004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96" sId="4" odxf="1" s="1" dxf="1">
    <nc r="L11">
      <v>-4.4000000000000004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97" sId="4" odxf="1" s="1" dxf="1">
    <nc r="M11">
      <v>-4.7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98" sId="4" odxf="1" s="1" dxf="1">
    <nc r="N11">
      <v>-5.4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899" sId="4" odxf="1" s="1" dxf="1">
    <nc r="O11">
      <v>-4.8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00" sId="4" odxf="1" s="1" dxf="1">
    <nc r="P11">
      <v>-4.9000000000000004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01" sId="4" odxf="1" s="1" dxf="1">
    <nc r="Q11">
      <v>-6.7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02" sId="4" odxf="1" s="1" dxf="1">
    <nc r="R11">
      <v>-9.3000000000000007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03" sId="4" odxf="1" s="1" dxf="1">
    <nc r="S11">
      <v>-1.5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04" sId="4" odxf="1" s="1" dxf="1">
    <nc r="T11">
      <v>-4.2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05" sId="4" odxf="1" s="1" dxf="1">
    <nc r="U11">
      <v>-1.6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06" sId="4" odxf="1" s="1" dxf="1">
    <nc r="V11">
      <v>-10.199999999999999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07" sId="4" odxf="1" s="1" dxf="1">
    <nc r="W11">
      <v>11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08" sId="4" odxf="1" s="1" dxf="1">
    <nc r="X11">
      <v>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09" sId="4" odxf="1" s="1" dxf="1">
    <nc r="Y11">
      <v>25.1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10" sId="4" odxf="1" s="1" dxf="1">
    <nc r="Z11">
      <v>33.799999999999997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11" sId="4" odxf="1" s="1" dxf="1">
    <nc r="AA11">
      <v>54.4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12" sId="4" odxf="1" s="1" dxf="1">
    <nc r="AB11">
      <v>36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13" sId="4" odxf="1" s="1" dxf="1">
    <nc r="AC11">
      <v>35.6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14" sId="4" odxf="1" s="1" dxf="1">
    <nc r="AD11">
      <v>35.5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15" sId="4" odxf="1" s="1" dxf="1">
    <nc r="AE11">
      <v>28.5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16" sId="4" odxf="1" s="1" dxf="1">
    <nc r="AF11">
      <v>30.7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17" sId="4" odxf="1" s="1" dxf="1">
    <nc r="AG11">
      <v>34.1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18" sId="4" odxf="1" s="1" dxf="1">
    <nc r="AH11">
      <v>32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19" sId="4" odxf="1" s="1" dxf="1">
    <nc r="AI11">
      <v>34.4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20" sId="4" odxf="1" s="1" dxf="1">
    <nc r="AJ11">
      <v>25.1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21" sId="4" odxf="1" s="1" dxf="1">
    <nc r="AK11">
      <v>16.600000000000001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22" sId="4" odxf="1" s="1" dxf="1">
    <nc r="AL11">
      <v>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23" sId="4" odxf="1" s="1" dxf="1">
    <nc r="AM11">
      <v>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24" sId="4" odxf="1" s="1" dxf="1">
    <nc r="AN11">
      <v>10.8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25" sId="4" odxf="1" s="1" dxf="1">
    <nc r="AO11">
      <v>22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26" sId="4" odxf="1" s="1" dxf="1">
    <nc r="AP11">
      <v>14.9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27" sId="4" odxf="1" s="1" dxf="1">
    <nc r="AQ11">
      <v>14.1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28" sId="4" odxf="1" s="1" dxf="1">
    <nc r="AR11">
      <v>10.8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29" sId="4" odxf="1" s="1" dxf="1">
    <nc r="AS11">
      <v>-17.5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30" sId="4" odxf="1" s="1" dxf="1">
    <nc r="AT11">
      <v>-23.7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31" sId="4" odxf="1" s="1" dxf="1">
    <nc r="AU11">
      <v>-24.8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32" sId="4" odxf="1" s="1" dxf="1">
    <nc r="AV11">
      <v>-23.6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33" sId="4" odxf="1" s="1" dxf="1">
    <nc r="AW11">
      <v>-22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34" sId="4" odxf="1" s="1" dxf="1">
    <nc r="AX11">
      <v>-15.6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35" sId="4" odxf="1" s="1" dxf="1">
    <nc r="AY11">
      <v>-20.8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36" sId="4" odxf="1" s="1" dxf="1">
    <nc r="AZ11">
      <v>-17.8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37" sId="4" odxf="1" s="1" dxf="1">
    <nc r="BA11">
      <v>-21.6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38" sId="4" odxf="1" s="1" dxf="1">
    <nc r="BB11">
      <v>-4.3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39" sId="4" odxf="1" s="1" dxf="1">
    <nc r="BC11">
      <v>-10.7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40" sId="4" odxf="1" s="1" dxf="1">
    <nc r="BD11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41" sId="4" odxf="1" s="1" dxf="1">
    <nc r="BE11">
      <v>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42" sId="4" odxf="1" s="1" dxf="1">
    <nc r="BF11">
      <v>53.6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43" sId="4" odxf="1" s="1" dxf="1">
    <nc r="BG11">
      <v>-26.8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12" start="0" length="0">
    <dxf>
      <font>
        <sz val="10"/>
        <color auto="1"/>
        <name val="Calibri"/>
        <family val="2"/>
        <scheme val="none"/>
      </font>
    </dxf>
  </rfmt>
  <rfmt sheetId="4" s="1" sqref="B12" start="0" length="0">
    <dxf>
      <font>
        <sz val="10"/>
        <color auto="1"/>
        <name val="Calibri"/>
        <family val="2"/>
        <scheme val="none"/>
      </font>
    </dxf>
  </rfmt>
  <rfmt sheetId="4" s="1" sqref="C12" start="0" length="0">
    <dxf>
      <font>
        <sz val="10"/>
        <color auto="1"/>
        <name val="Calibri"/>
        <family val="2"/>
        <scheme val="none"/>
      </font>
    </dxf>
  </rfmt>
  <rfmt sheetId="4" s="1" sqref="D12" start="0" length="0">
    <dxf>
      <font>
        <sz val="10"/>
        <color auto="1"/>
        <name val="Calibri"/>
        <family val="2"/>
        <scheme val="none"/>
      </font>
    </dxf>
  </rfmt>
  <rfmt sheetId="4" s="1" sqref="E12" start="0" length="0">
    <dxf>
      <font>
        <sz val="10"/>
        <color auto="1"/>
        <name val="Calibri"/>
        <family val="2"/>
        <scheme val="none"/>
      </font>
    </dxf>
  </rfmt>
  <rfmt sheetId="4" s="1" sqref="F12" start="0" length="0">
    <dxf>
      <font>
        <sz val="10"/>
        <color auto="1"/>
        <name val="Calibri"/>
        <family val="2"/>
        <scheme val="none"/>
      </font>
    </dxf>
  </rfmt>
  <rcc rId="23944" sId="4" odxf="1" s="1" dxf="1">
    <nc r="G12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45" sId="4" odxf="1" s="1" dxf="1">
    <nc r="H12">
      <v>14281.7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46" sId="4" odxf="1" s="1" dxf="1">
    <nc r="I12">
      <v>460.7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47" sId="4" odxf="1" s="1" dxf="1">
    <nc r="J12">
      <v>453.8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48" sId="4" odxf="1" s="1" dxf="1">
    <nc r="K12">
      <v>448.6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49" sId="4" odxf="1" s="1" dxf="1">
    <nc r="L12">
      <v>443.4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50" sId="4" odxf="1" s="1" dxf="1">
    <nc r="M12">
      <v>439.9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51" sId="4" odxf="1" s="1" dxf="1">
    <nc r="N12">
      <v>438.2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52" sId="4" odxf="1" s="1" dxf="1">
    <nc r="O12">
      <v>434.7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53" sId="4" odxf="1" s="1" dxf="1">
    <nc r="P12">
      <v>434.7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54" sId="4" odxf="1" s="1" dxf="1">
    <nc r="Q12">
      <v>439.9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55" sId="4" odxf="1" s="1" dxf="1">
    <nc r="R12">
      <v>452.1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56" sId="4" odxf="1" s="1" dxf="1">
    <nc r="S12">
      <v>464.2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57" sId="4" odxf="1" s="1" dxf="1">
    <nc r="T12">
      <v>478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58" sId="4" odxf="1" s="1" dxf="1">
    <nc r="U12">
      <v>500.6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59" sId="4" odxf="1" s="1" dxf="1">
    <nc r="V12">
      <v>514.4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60" sId="4" odxf="1" s="1" dxf="1">
    <nc r="W12">
      <v>573.29999999999995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61" sId="4" odxf="1" s="1" dxf="1">
    <nc r="X12">
      <v>625.29999999999995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62" sId="4" odxf="1" s="1" dxf="1">
    <nc r="Y12">
      <v>642.6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63" sId="4" odxf="1" s="1" dxf="1">
    <nc r="Z12">
      <v>642.6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64" sId="4" odxf="1" s="1" dxf="1">
    <nc r="AA12">
      <v>637.4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65" sId="4" odxf="1" s="1" dxf="1">
    <nc r="AB12">
      <v>632.20000000000005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66" sId="4" odxf="1" s="1" dxf="1">
    <nc r="AC12">
      <v>618.29999999999995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67" sId="4" odxf="1" s="1" dxf="1">
    <nc r="AD12">
      <v>607.9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68" sId="4" odxf="1" s="1" dxf="1">
    <nc r="AE12">
      <v>590.6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69" sId="4" odxf="1" s="1" dxf="1">
    <nc r="AF12">
      <v>585.4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70" sId="4" odxf="1" s="1" dxf="1">
    <nc r="AG12">
      <v>595.79999999999995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71" sId="4" odxf="1" s="1" dxf="1">
    <nc r="AH12">
      <v>616.6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72" sId="4" odxf="1" s="1" dxf="1">
    <nc r="AI12">
      <v>640.79999999999995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73" sId="4" odxf="1" s="1" dxf="1">
    <nc r="AJ12">
      <v>646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74" sId="4" odxf="1" s="1" dxf="1">
    <nc r="AK12">
      <v>653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75" sId="4" odxf="1" s="1" dxf="1">
    <nc r="AL12">
      <v>668.6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76" sId="4" odxf="1" s="1" dxf="1">
    <nc r="AM12">
      <v>680.7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77" sId="4" odxf="1" s="1" dxf="1">
    <nc r="AN12">
      <v>679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78" sId="4" odxf="1" s="1" dxf="1">
    <nc r="AO12">
      <v>656.4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79" sId="4" odxf="1" s="1" dxf="1">
    <nc r="AP12">
      <v>647.79999999999995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80" sId="4" odxf="1" s="1" dxf="1">
    <nc r="AQ12">
      <v>649.5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81" sId="4" odxf="1" s="1" dxf="1">
    <nc r="AR12">
      <v>649.5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82" sId="4" odxf="1" s="1" dxf="1">
    <nc r="AS12">
      <v>651.20000000000005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83" sId="4" odxf="1" s="1" dxf="1">
    <nc r="AT12">
      <v>640.79999999999995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84" sId="4" odxf="1" s="1" dxf="1">
    <nc r="AU12">
      <v>633.9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85" sId="4" odxf="1" s="1" dxf="1">
    <nc r="AV12">
      <v>628.70000000000005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86" sId="4" odxf="1" s="1" dxf="1">
    <nc r="AW12">
      <v>635.70000000000005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87" sId="4" odxf="1" s="1" dxf="1">
    <nc r="AX12">
      <v>625.29999999999995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88" sId="4" odxf="1" s="1" dxf="1">
    <nc r="AY12">
      <v>606.20000000000005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89" sId="4" odxf="1" s="1" dxf="1">
    <nc r="AZ12">
      <v>588.9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90" sId="4" odxf="1" s="1" dxf="1">
    <nc r="BA12">
      <v>571.6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91" sId="4" odxf="1" s="1" dxf="1">
    <nc r="BB12">
      <v>547.29999999999995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92" sId="4" odxf="1" s="1" dxf="1">
    <nc r="BC12">
      <v>530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93" sId="4" odxf="1" s="1" dxf="1">
    <nc r="BD12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94" sId="4" odxf="1" s="1" dxf="1">
    <nc r="BE12">
      <v>595.1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95" sId="4" odxf="1" s="1" dxf="1">
    <nc r="BF12">
      <v>682.4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96" sId="4" odxf="1" s="1" dxf="1">
    <nc r="BG12">
      <v>436.5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13" start="0" length="0">
    <dxf>
      <font>
        <sz val="10"/>
        <color auto="1"/>
        <name val="Calibri"/>
        <family val="2"/>
        <scheme val="none"/>
      </font>
    </dxf>
  </rfmt>
  <rfmt sheetId="4" s="1" sqref="B13" start="0" length="0">
    <dxf>
      <font>
        <sz val="10"/>
        <color auto="1"/>
        <name val="Calibri"/>
        <family val="2"/>
        <scheme val="none"/>
      </font>
    </dxf>
  </rfmt>
  <rfmt sheetId="4" s="1" sqref="C13" start="0" length="0">
    <dxf>
      <font>
        <sz val="10"/>
        <color auto="1"/>
        <name val="Calibri"/>
        <family val="2"/>
        <scheme val="none"/>
      </font>
    </dxf>
  </rfmt>
  <rfmt sheetId="4" s="1" sqref="D13" start="0" length="0">
    <dxf>
      <font>
        <sz val="10"/>
        <color auto="1"/>
        <name val="Calibri"/>
        <family val="2"/>
        <scheme val="none"/>
      </font>
    </dxf>
  </rfmt>
  <rfmt sheetId="4" s="1" sqref="E13" start="0" length="0">
    <dxf>
      <font>
        <sz val="10"/>
        <color auto="1"/>
        <name val="Calibri"/>
        <family val="2"/>
        <scheme val="none"/>
      </font>
    </dxf>
  </rfmt>
  <rfmt sheetId="4" s="1" sqref="F13" start="0" length="0">
    <dxf>
      <font>
        <sz val="10"/>
        <color auto="1"/>
        <name val="Calibri"/>
        <family val="2"/>
        <scheme val="none"/>
      </font>
    </dxf>
  </rfmt>
  <rcc rId="23997" sId="4" odxf="1" s="1" dxf="1">
    <nc r="G13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98" sId="4" odxf="1" s="1" dxf="1">
    <nc r="H13">
      <v>3008.2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3999" sId="4" odxf="1" s="1" dxf="1">
    <nc r="I13">
      <v>58.9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00" sId="4" odxf="1" s="1" dxf="1">
    <nc r="J13">
      <v>52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01" sId="4" odxf="1" s="1" dxf="1">
    <nc r="K13">
      <v>52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02" sId="4" odxf="1" s="1" dxf="1">
    <nc r="L13">
      <v>48.5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03" sId="4" odxf="1" s="1" dxf="1">
    <nc r="M13">
      <v>46.8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04" sId="4" odxf="1" s="1" dxf="1">
    <nc r="N13">
      <v>46.8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05" sId="4" odxf="1" s="1" dxf="1">
    <nc r="O13">
      <v>45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06" sId="4" odxf="1" s="1" dxf="1">
    <nc r="P13">
      <v>45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07" sId="4" odxf="1" s="1" dxf="1">
    <nc r="Q13">
      <v>45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08" sId="4" odxf="1" s="1" dxf="1">
    <nc r="R13">
      <v>48.5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09" sId="4" odxf="1" s="1" dxf="1">
    <nc r="S13">
      <v>52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10" sId="4" odxf="1" s="1" dxf="1">
    <nc r="T13">
      <v>58.9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11" sId="4" odxf="1" s="1" dxf="1">
    <nc r="U13">
      <v>71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12" sId="4" odxf="1" s="1" dxf="1">
    <nc r="V13">
      <v>90.1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13" sId="4" odxf="1" s="1" dxf="1">
    <nc r="W13">
      <v>107.4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14" sId="4" odxf="1" s="1" dxf="1">
    <nc r="X13">
      <v>131.6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15" sId="4" odxf="1" s="1" dxf="1">
    <nc r="Y13">
      <v>145.5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16" sId="4" odxf="1" s="1" dxf="1">
    <nc r="Z13">
      <v>149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17" sId="4" odxf="1" s="1" dxf="1">
    <nc r="AA13">
      <v>152.4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18" sId="4" odxf="1" s="1" dxf="1">
    <nc r="AB13">
      <v>155.9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19" sId="4" odxf="1" s="1" dxf="1">
    <nc r="AC13">
      <v>164.5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20" sId="4" odxf="1" s="1" dxf="1">
    <nc r="AD13">
      <v>159.30000000000001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21" sId="4" odxf="1" s="1" dxf="1">
    <nc r="AE13">
      <v>147.19999999999999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22" sId="4" odxf="1" s="1" dxf="1">
    <nc r="AF13">
      <v>142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23" sId="4" odxf="1" s="1" dxf="1">
    <nc r="AG13">
      <v>140.30000000000001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24" sId="4" odxf="1" s="1" dxf="1">
    <nc r="AH13">
      <v>150.69999999999999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25" sId="4" odxf="1" s="1" dxf="1">
    <nc r="AI13">
      <v>173.2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26" sId="4" odxf="1" s="1" dxf="1">
    <nc r="AJ13">
      <v>174.9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27" sId="4" odxf="1" s="1" dxf="1">
    <nc r="AK13">
      <v>173.2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28" sId="4" odxf="1" s="1" dxf="1">
    <nc r="AL13">
      <v>173.2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29" sId="4" odxf="1" s="1" dxf="1">
    <nc r="AM13">
      <v>174.9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30" sId="4" odxf="1" s="1" dxf="1">
    <nc r="AN13">
      <v>164.5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31" sId="4" odxf="1" s="1" dxf="1">
    <nc r="AO13">
      <v>150.69999999999999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32" sId="4" odxf="1" s="1" dxf="1">
    <nc r="AP13">
      <v>140.30000000000001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33" sId="4" odxf="1" s="1" dxf="1">
    <nc r="AQ13">
      <v>143.80000000000001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34" sId="4" odxf="1" s="1" dxf="1">
    <nc r="AR13">
      <v>149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35" sId="4" odxf="1" s="1" dxf="1">
    <nc r="AS13">
      <v>138.6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36" sId="4" odxf="1" s="1" dxf="1">
    <nc r="AT13">
      <v>133.4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37" sId="4" odxf="1" s="1" dxf="1">
    <nc r="AU13">
      <v>126.4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38" sId="4" odxf="1" s="1" dxf="1">
    <nc r="AV13">
      <v>126.4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39" sId="4" odxf="1" s="1" dxf="1">
    <nc r="AW13">
      <v>126.4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40" sId="4" odxf="1" s="1" dxf="1">
    <nc r="AX13">
      <v>121.2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41" sId="4" odxf="1" s="1" dxf="1">
    <nc r="AY13">
      <v>112.6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42" sId="4" odxf="1" s="1" dxf="1">
    <nc r="AZ13">
      <v>98.7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43" sId="4" odxf="1" s="1" dxf="1">
    <nc r="BA13">
      <v>93.5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44" sId="4" odxf="1" s="1" dxf="1">
    <nc r="BB13">
      <v>86.6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45" sId="4" odxf="1" s="1" dxf="1">
    <nc r="BC13">
      <v>91.8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46" sId="4" odxf="1" s="1" dxf="1">
    <nc r="BD13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47" sId="4" odxf="1" s="1" dxf="1">
    <nc r="BE13">
      <v>125.3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48" sId="4" odxf="1" s="1" dxf="1">
    <nc r="BF13">
      <v>180.1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49" sId="4" odxf="1" s="1" dxf="1">
    <nc r="BG13">
      <v>46.8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14" start="0" length="0">
    <dxf>
      <font>
        <sz val="10"/>
        <color auto="1"/>
        <name val="Calibri"/>
        <family val="2"/>
        <scheme val="none"/>
      </font>
    </dxf>
  </rfmt>
  <rfmt sheetId="4" s="1" sqref="B14" start="0" length="0">
    <dxf>
      <font>
        <sz val="10"/>
        <color auto="1"/>
        <name val="Calibri"/>
        <family val="2"/>
        <scheme val="none"/>
      </font>
    </dxf>
  </rfmt>
  <rfmt sheetId="4" s="1" sqref="C14" start="0" length="0">
    <dxf>
      <font>
        <sz val="10"/>
        <color auto="1"/>
        <name val="Calibri"/>
        <family val="2"/>
        <scheme val="none"/>
      </font>
    </dxf>
  </rfmt>
  <rfmt sheetId="4" s="1" sqref="D14" start="0" length="0">
    <dxf>
      <font>
        <sz val="10"/>
        <color auto="1"/>
        <name val="Calibri"/>
        <family val="2"/>
        <scheme val="none"/>
      </font>
    </dxf>
  </rfmt>
  <rfmt sheetId="4" s="1" sqref="E14" start="0" length="0">
    <dxf>
      <font>
        <sz val="10"/>
        <color auto="1"/>
        <name val="Calibri"/>
        <family val="2"/>
        <scheme val="none"/>
      </font>
    </dxf>
  </rfmt>
  <rfmt sheetId="4" s="1" sqref="F14" start="0" length="0">
    <dxf>
      <font>
        <sz val="10"/>
        <color auto="1"/>
        <name val="Calibri"/>
        <family val="2"/>
        <scheme val="none"/>
      </font>
    </dxf>
  </rfmt>
  <rcc rId="24050" sId="4" odxf="1" s="1" dxf="1">
    <nc r="G14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51" sId="4" odxf="1" s="1" dxf="1">
    <nc r="H14">
      <v>14496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52" sId="4" odxf="1" s="1" dxf="1">
    <nc r="I14">
      <v>471.1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53" sId="4" odxf="1" s="1" dxf="1">
    <nc r="J14">
      <v>459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54" sId="4" odxf="1" s="1" dxf="1">
    <nc r="K14">
      <v>455.5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55" sId="4" odxf="1" s="1" dxf="1">
    <nc r="L14">
      <v>450.3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56" sId="4" odxf="1" s="1" dxf="1">
    <nc r="M14">
      <v>446.9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57" sId="4" odxf="1" s="1" dxf="1">
    <nc r="N14">
      <v>445.1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58" sId="4" odxf="1" s="1" dxf="1">
    <nc r="O14">
      <v>441.7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59" sId="4" odxf="1" s="1" dxf="1">
    <nc r="P14">
      <v>439.9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60" sId="4" odxf="1" s="1" dxf="1">
    <nc r="Q14">
      <v>448.6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61" sId="4" odxf="1" s="1" dxf="1">
    <nc r="R14">
      <v>459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62" sId="4" odxf="1" s="1" dxf="1">
    <nc r="S14">
      <v>471.1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63" sId="4" odxf="1" s="1" dxf="1">
    <nc r="T14">
      <v>486.7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64" sId="4" odxf="1" s="1" dxf="1">
    <nc r="U14">
      <v>509.2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65" sId="4" odxf="1" s="1" dxf="1">
    <nc r="V14">
      <v>523.1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66" sId="4" odxf="1" s="1" dxf="1">
    <nc r="W14">
      <v>582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67" sId="4" odxf="1" s="1" dxf="1">
    <nc r="X14">
      <v>633.9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68" sId="4" odxf="1" s="1" dxf="1">
    <nc r="Y14">
      <v>651.20000000000005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69" sId="4" odxf="1" s="1" dxf="1">
    <nc r="Z14">
      <v>651.20000000000005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70" sId="4" odxf="1" s="1" dxf="1">
    <nc r="AA14">
      <v>647.79999999999995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71" sId="4" odxf="1" s="1" dxf="1">
    <nc r="AB14">
      <v>640.79999999999995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72" sId="4" odxf="1" s="1" dxf="1">
    <nc r="AC14">
      <v>627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73" sId="4" odxf="1" s="1" dxf="1">
    <nc r="AD14">
      <v>620.1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74" sId="4" odxf="1" s="1" dxf="1">
    <nc r="AE14">
      <v>599.29999999999995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75" sId="4" odxf="1" s="1" dxf="1">
    <nc r="AF14">
      <v>594.1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76" sId="4" odxf="1" s="1" dxf="1">
    <nc r="AG14">
      <v>604.5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77" sId="4" odxf="1" s="1" dxf="1">
    <nc r="AH14">
      <v>625.29999999999995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78" sId="4" odxf="1" s="1" dxf="1">
    <nc r="AI14">
      <v>651.20000000000005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79" sId="4" odxf="1" s="1" dxf="1">
    <nc r="AJ14">
      <v>658.2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80" sId="4" odxf="1" s="1" dxf="1">
    <nc r="AK14">
      <v>663.4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81" sId="4" odxf="1" s="1" dxf="1">
    <nc r="AL14">
      <v>677.2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82" sId="4" odxf="1" s="1" dxf="1">
    <nc r="AM14">
      <v>691.1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83" sId="4" odxf="1" s="1" dxf="1">
    <nc r="AN14">
      <v>687.6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84" sId="4" odxf="1" s="1" dxf="1">
    <nc r="AO14">
      <v>666.8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85" sId="4" odxf="1" s="1" dxf="1">
    <nc r="AP14">
      <v>654.70000000000005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86" sId="4" odxf="1" s="1" dxf="1">
    <nc r="AQ14">
      <v>659.9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87" sId="4" odxf="1" s="1" dxf="1">
    <nc r="AR14">
      <v>658.2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88" sId="4" odxf="1" s="1" dxf="1">
    <nc r="AS14">
      <v>659.9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89" sId="4" odxf="1" s="1" dxf="1">
    <nc r="AT14">
      <v>651.20000000000005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90" sId="4" odxf="1" s="1" dxf="1">
    <nc r="AU14">
      <v>644.29999999999995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91" sId="4" odxf="1" s="1" dxf="1">
    <nc r="AV14">
      <v>639.1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92" sId="4" odxf="1" s="1" dxf="1">
    <nc r="AW14">
      <v>646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93" sId="4" odxf="1" s="1" dxf="1">
    <nc r="AX14">
      <v>633.9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94" sId="4" odxf="1" s="1" dxf="1">
    <nc r="AY14">
      <v>618.29999999999995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95" sId="4" odxf="1" s="1" dxf="1">
    <nc r="AZ14">
      <v>597.5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96" sId="4" odxf="1" s="1" dxf="1">
    <nc r="BA14">
      <v>580.20000000000005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97" sId="4" odxf="1" s="1" dxf="1">
    <nc r="BB14">
      <v>554.20000000000005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98" sId="4" odxf="1" s="1" dxf="1">
    <nc r="BC14">
      <v>536.9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099" sId="4" odxf="1" s="1" dxf="1">
    <nc r="BD14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00" sId="4" odxf="1" s="1" dxf="1">
    <nc r="BE14">
      <v>604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01" sId="4" odxf="1" s="1" dxf="1">
    <nc r="BF14">
      <v>691.1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02" sId="4" odxf="1" s="1" dxf="1">
    <nc r="BG14">
      <v>443.4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15" start="0" length="0">
    <dxf>
      <font>
        <sz val="10"/>
        <color auto="1"/>
        <name val="Calibri"/>
        <family val="2"/>
        <scheme val="none"/>
      </font>
    </dxf>
  </rfmt>
  <rfmt sheetId="4" s="1" sqref="B15" start="0" length="0">
    <dxf>
      <font>
        <sz val="10"/>
        <color auto="1"/>
        <name val="Calibri"/>
        <family val="2"/>
        <scheme val="none"/>
      </font>
    </dxf>
  </rfmt>
  <rfmt sheetId="4" s="1" sqref="C15" start="0" length="0">
    <dxf>
      <font>
        <sz val="10"/>
        <color auto="1"/>
        <name val="Calibri"/>
        <family val="2"/>
        <scheme val="none"/>
      </font>
    </dxf>
  </rfmt>
  <rfmt sheetId="4" s="1" sqref="D15" start="0" length="0">
    <dxf>
      <font>
        <sz val="10"/>
        <color auto="1"/>
        <name val="Calibri"/>
        <family val="2"/>
        <scheme val="none"/>
      </font>
    </dxf>
  </rfmt>
  <rfmt sheetId="4" s="1" sqref="E15" start="0" length="0">
    <dxf>
      <font>
        <sz val="10"/>
        <color auto="1"/>
        <name val="Calibri"/>
        <family val="2"/>
        <scheme val="none"/>
      </font>
    </dxf>
  </rfmt>
  <rfmt sheetId="4" s="1" sqref="F15" start="0" length="0">
    <dxf>
      <font>
        <sz val="10"/>
        <color auto="1"/>
        <name val="Calibri"/>
        <family val="2"/>
        <scheme val="none"/>
      </font>
    </dxf>
  </rfmt>
  <rcc rId="24103" sId="4" odxf="1" s="1" dxf="1">
    <nc r="G15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04" sId="4" odxf="1" s="1" dxf="1">
    <nc r="H15">
      <v>2846.8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05" sId="4" odxf="1" s="1" dxf="1">
    <nc r="I15">
      <v>45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06" sId="4" odxf="1" s="1" dxf="1">
    <nc r="J15">
      <v>41.6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07" sId="4" odxf="1" s="1" dxf="1">
    <nc r="K15">
      <v>38.1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08" sId="4" odxf="1" s="1" dxf="1">
    <nc r="L15">
      <v>38.1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09" sId="4" odxf="1" s="1" dxf="1">
    <nc r="M15">
      <v>36.4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10" sId="4" odxf="1" s="1" dxf="1">
    <nc r="N15">
      <v>34.6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11" sId="4" odxf="1" s="1" dxf="1">
    <nc r="O15">
      <v>34.6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12" sId="4" odxf="1" s="1" dxf="1">
    <nc r="P15">
      <v>32.9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13" sId="4" odxf="1" s="1" dxf="1">
    <nc r="Q15">
      <v>32.9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14" sId="4" odxf="1" s="1" dxf="1">
    <nc r="R15">
      <v>36.4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15" sId="4" odxf="1" s="1" dxf="1">
    <nc r="S15">
      <v>39.799999999999997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16" sId="4" odxf="1" s="1" dxf="1">
    <nc r="T15">
      <v>46.8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17" sId="4" odxf="1" s="1" dxf="1">
    <nc r="U15">
      <v>60.6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18" sId="4" odxf="1" s="1" dxf="1">
    <nc r="V15">
      <v>81.400000000000006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19" sId="4" odxf="1" s="1" dxf="1">
    <nc r="W15">
      <v>100.5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20" sId="4" odxf="1" s="1" dxf="1">
    <nc r="X15">
      <v>126.4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21" sId="4" odxf="1" s="1" dxf="1">
    <nc r="Y15">
      <v>142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22" sId="4" odxf="1" s="1" dxf="1">
    <nc r="Z15">
      <v>145.5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23" sId="4" odxf="1" s="1" dxf="1">
    <nc r="AA15">
      <v>149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24" sId="4" odxf="1" s="1" dxf="1">
    <nc r="AB15">
      <v>152.4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25" sId="4" odxf="1" s="1" dxf="1">
    <nc r="AC15">
      <v>161.1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26" sId="4" odxf="1" s="1" dxf="1">
    <nc r="AD15">
      <v>155.9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27" sId="4" odxf="1" s="1" dxf="1">
    <nc r="AE15">
      <v>138.6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28" sId="4" odxf="1" s="1" dxf="1">
    <nc r="AF15">
      <v>133.4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29" sId="4" odxf="1" s="1" dxf="1">
    <nc r="AG15">
      <v>135.1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30" sId="4" odxf="1" s="1" dxf="1">
    <nc r="AH15">
      <v>147.19999999999999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31" sId="4" odxf="1" s="1" dxf="1">
    <nc r="AI15">
      <v>169.7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32" sId="4" odxf="1" s="1" dxf="1">
    <nc r="AJ15">
      <v>171.5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33" sId="4" odxf="1" s="1" dxf="1">
    <nc r="AK15">
      <v>169.7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34" sId="4" odxf="1" s="1" dxf="1">
    <nc r="AL15">
      <v>169.7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35" sId="4" odxf="1" s="1" dxf="1">
    <nc r="AM15">
      <v>171.5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36" sId="4" odxf="1" s="1" dxf="1">
    <nc r="AN15">
      <v>162.80000000000001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37" sId="4" odxf="1" s="1" dxf="1">
    <nc r="AO15">
      <v>145.5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38" sId="4" odxf="1" s="1" dxf="1">
    <nc r="AP15">
      <v>136.80000000000001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39" sId="4" odxf="1" s="1" dxf="1">
    <nc r="AQ15">
      <v>138.6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40" sId="4" odxf="1" s="1" dxf="1">
    <nc r="AR15">
      <v>143.80000000000001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41" sId="4" odxf="1" s="1" dxf="1">
    <nc r="AS15">
      <v>133.4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42" sId="4" odxf="1" s="1" dxf="1">
    <nc r="AT15">
      <v>128.19999999999999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43" sId="4" odxf="1" s="1" dxf="1">
    <nc r="AU15">
      <v>121.2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44" sId="4" odxf="1" s="1" dxf="1">
    <nc r="AV15">
      <v>119.5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45" sId="4" odxf="1" s="1" dxf="1">
    <nc r="AW15">
      <v>121.2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46" sId="4" odxf="1" s="1" dxf="1">
    <nc r="AX15">
      <v>116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47" sId="4" odxf="1" s="1" dxf="1">
    <nc r="AY15">
      <v>107.4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48" sId="4" odxf="1" s="1" dxf="1">
    <nc r="AZ15">
      <v>90.1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49" sId="4" odxf="1" s="1" dxf="1">
    <nc r="BA15">
      <v>86.6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50" sId="4" odxf="1" s="1" dxf="1">
    <nc r="BB15">
      <v>71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51" sId="4" odxf="1" s="1" dxf="1">
    <nc r="BC15">
      <v>76.2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52" sId="4" odxf="1" s="1" dxf="1">
    <nc r="BD15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53" sId="4" odxf="1" s="1" dxf="1">
    <nc r="BE15">
      <v>118.6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54" sId="4" odxf="1" s="1" dxf="1">
    <nc r="BF15">
      <v>176.7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55" sId="4" odxf="1" s="1" dxf="1">
    <nc r="BG15">
      <v>32.9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16" start="0" length="0">
    <dxf>
      <font>
        <sz val="10"/>
        <color auto="1"/>
        <name val="Calibri"/>
        <family val="2"/>
        <scheme val="none"/>
      </font>
    </dxf>
  </rfmt>
  <rfmt sheetId="4" s="1" sqref="B16" start="0" length="0">
    <dxf>
      <font>
        <sz val="10"/>
        <color auto="1"/>
        <name val="Calibri"/>
        <family val="2"/>
        <scheme val="none"/>
      </font>
    </dxf>
  </rfmt>
  <rfmt sheetId="4" s="1" sqref="C16" start="0" length="0">
    <dxf>
      <font>
        <sz val="10"/>
        <color auto="1"/>
        <name val="Calibri"/>
        <family val="2"/>
        <scheme val="none"/>
      </font>
    </dxf>
  </rfmt>
  <rfmt sheetId="4" s="1" sqref="D16" start="0" length="0">
    <dxf>
      <font>
        <sz val="10"/>
        <color auto="1"/>
        <name val="Calibri"/>
        <family val="2"/>
        <scheme val="none"/>
      </font>
    </dxf>
  </rfmt>
  <rfmt sheetId="4" s="1" sqref="E16" start="0" length="0">
    <dxf>
      <font>
        <sz val="10"/>
        <color auto="1"/>
        <name val="Calibri"/>
        <family val="2"/>
        <scheme val="none"/>
      </font>
    </dxf>
  </rfmt>
  <rfmt sheetId="4" s="1" sqref="F16" start="0" length="0">
    <dxf>
      <font>
        <sz val="10"/>
        <color auto="1"/>
        <name val="Calibri"/>
        <family val="2"/>
        <scheme val="none"/>
      </font>
    </dxf>
  </rfmt>
  <rcc rId="24156" sId="4" odxf="1" s="1" dxf="1">
    <nc r="G16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57" sId="4" odxf="1" s="1" dxf="1">
    <nc r="H16">
      <v>7025.9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58" sId="4" odxf="1" s="1" dxf="1">
    <nc r="I16">
      <v>288.8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59" sId="4" odxf="1" s="1" dxf="1">
    <nc r="J16">
      <v>284.3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60" sId="4" odxf="1" s="1" dxf="1">
    <nc r="K16">
      <v>281.2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61" sId="4" odxf="1" s="1" dxf="1">
    <nc r="L16">
      <v>270.10000000000002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62" sId="4" odxf="1" s="1" dxf="1">
    <nc r="M16">
      <v>263.60000000000002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63" sId="4" odxf="1" s="1" dxf="1">
    <nc r="N16">
      <v>264.10000000000002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64" sId="4" odxf="1" s="1" dxf="1">
    <nc r="O16">
      <v>269.89999999999998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65" sId="4" odxf="1" s="1" dxf="1">
    <nc r="P16">
      <v>272.60000000000002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66" sId="4" odxf="1" s="1" dxf="1">
    <nc r="Q16">
      <v>281.39999999999998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67" sId="4" odxf="1" s="1" dxf="1">
    <nc r="R16">
      <v>294.5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68" sId="4" odxf="1" s="1" dxf="1">
    <nc r="S16">
      <v>328.7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69" sId="4" odxf="1" s="1" dxf="1">
    <nc r="T16">
      <v>332.3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70" sId="4" odxf="1" s="1" dxf="1">
    <nc r="U16">
      <v>324.39999999999998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71" sId="4" odxf="1" s="1" dxf="1">
    <nc r="V16">
      <v>324.5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72" sId="4" odxf="1" s="1" dxf="1">
    <nc r="W16">
      <v>367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73" sId="4" odxf="1" s="1" dxf="1">
    <nc r="X16">
      <v>382.3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74" sId="4" odxf="1" s="1" dxf="1">
    <nc r="Y16">
      <v>364.1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75" sId="4" odxf="1" s="1" dxf="1">
    <nc r="Z16">
      <v>350.5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76" sId="4" odxf="1" s="1" dxf="1">
    <nc r="AA16">
      <v>317.3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77" sId="4" odxf="1" s="1" dxf="1">
    <nc r="AB16">
      <v>261.5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78" sId="4" odxf="1" s="1" dxf="1">
    <nc r="AC16">
      <v>269.60000000000002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79" sId="4" odxf="1" s="1" dxf="1">
    <nc r="AD16">
      <v>282.10000000000002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80" sId="4" odxf="1" s="1" dxf="1">
    <nc r="AE16">
      <v>285.5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81" sId="4" odxf="1" s="1" dxf="1">
    <nc r="AF16">
      <v>299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82" sId="4" odxf="1" s="1" dxf="1">
    <nc r="AG16">
      <v>315.39999999999998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83" sId="4" odxf="1" s="1" dxf="1">
    <nc r="AH16">
      <v>289.60000000000002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84" sId="4" odxf="1" s="1" dxf="1">
    <nc r="AI16">
      <v>225.5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85" sId="4" odxf="1" s="1" dxf="1">
    <nc r="AJ16">
      <v>253.8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86" sId="4" odxf="1" s="1" dxf="1">
    <nc r="AK16">
      <v>259.39999999999998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87" sId="4" odxf="1" s="1" dxf="1">
    <nc r="AL16">
      <v>272.8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88" sId="4" odxf="1" s="1" dxf="1">
    <nc r="AM16">
      <v>322.5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89" sId="4" odxf="1" s="1" dxf="1">
    <nc r="AN16">
      <v>331.3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90" sId="4" odxf="1" s="1" dxf="1">
    <nc r="AO16">
      <v>309.8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91" sId="4" odxf="1" s="1" dxf="1">
    <nc r="AP16">
      <v>294.10000000000002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92" sId="4" odxf="1" s="1" dxf="1">
    <nc r="AQ16">
      <v>245.9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93" sId="4" odxf="1" s="1" dxf="1">
    <nc r="AR16">
      <v>262.7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94" sId="4" odxf="1" s="1" dxf="1">
    <nc r="AS16">
      <v>296.60000000000002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95" sId="4" odxf="1" s="1" dxf="1">
    <nc r="AT16">
      <v>290.2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96" sId="4" odxf="1" s="1" dxf="1">
    <nc r="AU16">
      <v>265.8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97" sId="4" odxf="1" s="1" dxf="1">
    <nc r="AV16">
      <v>248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98" sId="4" odxf="1" s="1" dxf="1">
    <nc r="AW16">
      <v>269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199" sId="4" odxf="1" s="1" dxf="1">
    <nc r="AX16">
      <v>281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00" sId="4" odxf="1" s="1" dxf="1">
    <nc r="AY16">
      <v>271.8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01" sId="4" odxf="1" s="1" dxf="1">
    <nc r="AZ16">
      <v>330.8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02" sId="4" odxf="1" s="1" dxf="1">
    <nc r="BA16">
      <v>354.8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03" sId="4" odxf="1" s="1" dxf="1">
    <nc r="BB16">
      <v>335.4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04" sId="4" odxf="1" s="1" dxf="1">
    <nc r="BC16">
      <v>322.8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05" sId="4" odxf="1" s="1" dxf="1">
    <nc r="BD16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06" sId="4" odxf="1" s="1" dxf="1">
    <nc r="BE16">
      <v>292.7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07" sId="4" odxf="1" s="1" dxf="1">
    <nc r="BF16">
      <v>373.8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08" sId="4" odxf="1" s="1" dxf="1">
    <nc r="BG16">
      <v>217.8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17" start="0" length="0">
    <dxf>
      <font>
        <sz val="10"/>
        <color auto="1"/>
        <name val="Calibri"/>
        <family val="2"/>
        <scheme val="none"/>
      </font>
    </dxf>
  </rfmt>
  <rfmt sheetId="4" s="1" sqref="B17" start="0" length="0">
    <dxf>
      <font>
        <sz val="10"/>
        <color auto="1"/>
        <name val="Calibri"/>
        <family val="2"/>
        <scheme val="none"/>
      </font>
    </dxf>
  </rfmt>
  <rfmt sheetId="4" s="1" sqref="C17" start="0" length="0">
    <dxf>
      <font>
        <sz val="10"/>
        <color auto="1"/>
        <name val="Calibri"/>
        <family val="2"/>
        <scheme val="none"/>
      </font>
    </dxf>
  </rfmt>
  <rfmt sheetId="4" s="1" sqref="D17" start="0" length="0">
    <dxf>
      <font>
        <sz val="10"/>
        <color auto="1"/>
        <name val="Calibri"/>
        <family val="2"/>
        <scheme val="none"/>
      </font>
    </dxf>
  </rfmt>
  <rfmt sheetId="4" s="1" sqref="E17" start="0" length="0">
    <dxf>
      <font>
        <sz val="10"/>
        <color auto="1"/>
        <name val="Calibri"/>
        <family val="2"/>
        <scheme val="none"/>
      </font>
    </dxf>
  </rfmt>
  <rfmt sheetId="4" s="1" sqref="F17" start="0" length="0">
    <dxf>
      <font>
        <sz val="10"/>
        <color auto="1"/>
        <name val="Calibri"/>
        <family val="2"/>
        <scheme val="none"/>
      </font>
    </dxf>
  </rfmt>
  <rcc rId="24209" sId="4" odxf="1" s="1" dxf="1">
    <nc r="G17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10" sId="4" odxf="1" s="1" dxf="1">
    <nc r="H17">
      <v>141.4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11" sId="4" odxf="1" s="1" dxf="1">
    <nc r="I17">
      <v>44.4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12" sId="4" odxf="1" s="1" dxf="1">
    <nc r="J17">
      <v>43.4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13" sId="4" odxf="1" s="1" dxf="1">
    <nc r="K17">
      <v>39.200000000000003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14" sId="4" odxf="1" s="1" dxf="1">
    <nc r="L17">
      <v>40.299999999999997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15" sId="4" odxf="1" s="1" dxf="1">
    <nc r="M17">
      <v>41.1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16" sId="4" odxf="1" s="1" dxf="1">
    <nc r="N17">
      <v>41.5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17" sId="4" odxf="1" s="1" dxf="1">
    <nc r="O17">
      <v>41.6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18" sId="4" odxf="1" s="1" dxf="1">
    <nc r="P17">
      <v>43.1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19" sId="4" odxf="1" s="1" dxf="1">
    <nc r="Q17">
      <v>44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20" sId="4" odxf="1" s="1" dxf="1">
    <nc r="R17">
      <v>42.4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21" sId="4" odxf="1" s="1" dxf="1">
    <nc r="S17">
      <v>41.2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22" sId="4" odxf="1" s="1" dxf="1">
    <nc r="T17">
      <v>42.1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23" sId="4" odxf="1" s="1" dxf="1">
    <nc r="U17">
      <v>41.1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24" sId="4" odxf="1" s="1" dxf="1">
    <nc r="V17">
      <v>10.9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25" sId="4" odxf="1" s="1" dxf="1">
    <nc r="W17">
      <v>24.1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26" sId="4" odxf="1" s="1" dxf="1">
    <nc r="X17">
      <v>-10.3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27" sId="4" odxf="1" s="1" dxf="1">
    <nc r="Y17">
      <v>-7.5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28" sId="4" odxf="1" s="1" dxf="1">
    <nc r="Z17">
      <v>-7.9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29" sId="4" odxf="1" s="1" dxf="1">
    <nc r="AA17">
      <v>-12.9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30" sId="4" odxf="1" s="1" dxf="1">
    <nc r="AB17">
      <v>-15.8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31" sId="4" odxf="1" s="1" dxf="1">
    <nc r="AC17">
      <v>-17.899999999999999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32" sId="4" odxf="1" s="1" dxf="1">
    <nc r="AD17">
      <v>-19.100000000000001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33" sId="4" odxf="1" s="1" dxf="1">
    <nc r="AE17">
      <v>-16.5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34" sId="4" odxf="1" s="1" dxf="1">
    <nc r="AF17">
      <v>-7.8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35" sId="4" odxf="1" s="1" dxf="1">
    <nc r="AG17">
      <v>-10.9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36" sId="4" odxf="1" s="1" dxf="1">
    <nc r="AH17">
      <v>-8.6999999999999993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37" sId="4" odxf="1" s="1" dxf="1">
    <nc r="AI17">
      <v>-1.6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38" sId="4" odxf="1" s="1" dxf="1">
    <nc r="AJ17">
      <v>-1.8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39" sId="4" odxf="1" s="1" dxf="1">
    <nc r="AK17">
      <v>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40" sId="4" odxf="1" s="1" dxf="1">
    <nc r="AL17">
      <v>-0.7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41" sId="4" odxf="1" s="1" dxf="1">
    <nc r="AM17">
      <v>-4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42" sId="4" odxf="1" s="1" dxf="1">
    <nc r="AN17">
      <v>-2.2000000000000002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43" sId="4" odxf="1" s="1" dxf="1">
    <nc r="AO17">
      <v>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44" sId="4" odxf="1" s="1" dxf="1">
    <nc r="AP17">
      <v>-7.3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45" sId="4" odxf="1" s="1" dxf="1">
    <nc r="AQ17">
      <v>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46" sId="4" odxf="1" s="1" dxf="1">
    <nc r="AR17">
      <v>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47" sId="4" odxf="1" s="1" dxf="1">
    <nc r="AS17">
      <v>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48" sId="4" odxf="1" s="1" dxf="1">
    <nc r="AT17">
      <v>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49" sId="4" odxf="1" s="1" dxf="1">
    <nc r="AU17">
      <v>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50" sId="4" odxf="1" s="1" dxf="1">
    <nc r="AV17">
      <v>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51" sId="4" odxf="1" s="1" dxf="1">
    <nc r="AW17">
      <v>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52" sId="4" odxf="1" s="1" dxf="1">
    <nc r="AX17">
      <v>-16.2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53" sId="4" odxf="1" s="1" dxf="1">
    <nc r="AY17">
      <v>-20.399999999999999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54" sId="4" odxf="1" s="1" dxf="1">
    <nc r="AZ17">
      <v>38.5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55" sId="4" odxf="1" s="1" dxf="1">
    <nc r="BA17">
      <v>34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56" sId="4" odxf="1" s="1" dxf="1">
    <nc r="BB17">
      <v>34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57" sId="4" odxf="1" s="1" dxf="1">
    <nc r="BC17">
      <v>33.299999999999997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58" sId="4" odxf="1" s="1" dxf="1">
    <nc r="BD17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59" sId="4" odxf="1" s="1" dxf="1">
    <nc r="BE17">
      <v>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60" sId="4" odxf="1" s="1" dxf="1">
    <nc r="BF17">
      <v>46.1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61" sId="4" odxf="1" s="1" dxf="1">
    <nc r="BG17">
      <v>-29.3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18" start="0" length="0">
    <dxf>
      <font>
        <sz val="10"/>
        <color auto="1"/>
        <name val="Calibri"/>
        <family val="2"/>
        <scheme val="none"/>
      </font>
    </dxf>
  </rfmt>
  <rfmt sheetId="4" s="1" sqref="B18" start="0" length="0">
    <dxf>
      <font>
        <sz val="10"/>
        <color auto="1"/>
        <name val="Calibri"/>
        <family val="2"/>
        <scheme val="none"/>
      </font>
    </dxf>
  </rfmt>
  <rfmt sheetId="4" s="1" sqref="C18" start="0" length="0">
    <dxf>
      <font>
        <sz val="10"/>
        <color auto="1"/>
        <name val="Calibri"/>
        <family val="2"/>
        <scheme val="none"/>
      </font>
    </dxf>
  </rfmt>
  <rfmt sheetId="4" s="1" sqref="D18" start="0" length="0">
    <dxf>
      <font>
        <sz val="10"/>
        <color auto="1"/>
        <name val="Calibri"/>
        <family val="2"/>
        <scheme val="none"/>
      </font>
    </dxf>
  </rfmt>
  <rfmt sheetId="4" s="1" sqref="E18" start="0" length="0">
    <dxf>
      <font>
        <sz val="10"/>
        <color auto="1"/>
        <name val="Calibri"/>
        <family val="2"/>
        <scheme val="none"/>
      </font>
    </dxf>
  </rfmt>
  <rfmt sheetId="4" s="1" sqref="F18" start="0" length="0">
    <dxf>
      <font>
        <sz val="10"/>
        <color auto="1"/>
        <name val="Calibri"/>
        <family val="2"/>
        <scheme val="none"/>
      </font>
    </dxf>
  </rfmt>
  <rcc rId="24262" sId="4" odxf="1" s="1" dxf="1">
    <nc r="G18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63" sId="4" odxf="1" s="1" dxf="1">
    <nc r="H18">
      <v>7189.4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64" sId="4" odxf="1" s="1" dxf="1">
    <nc r="I18">
      <v>294.7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65" sId="4" odxf="1" s="1" dxf="1">
    <nc r="J18">
      <v>291.60000000000002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66" sId="4" odxf="1" s="1" dxf="1">
    <nc r="K18">
      <v>287.89999999999998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67" sId="4" odxf="1" s="1" dxf="1">
    <nc r="L18">
      <v>277.8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68" sId="4" odxf="1" s="1" dxf="1">
    <nc r="M18">
      <v>269.5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69" sId="4" odxf="1" s="1" dxf="1">
    <nc r="N18">
      <v>270.2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70" sId="4" odxf="1" s="1" dxf="1">
    <nc r="O18">
      <v>277.10000000000002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71" sId="4" odxf="1" s="1" dxf="1">
    <nc r="P18">
      <v>280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72" sId="4" odxf="1" s="1" dxf="1">
    <nc r="Q18">
      <v>287.7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73" sId="4" odxf="1" s="1" dxf="1">
    <nc r="R18">
      <v>301.60000000000002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74" sId="4" odxf="1" s="1" dxf="1">
    <nc r="S18">
      <v>335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75" sId="4" odxf="1" s="1" dxf="1">
    <nc r="T18">
      <v>340.4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76" sId="4" odxf="1" s="1" dxf="1">
    <nc r="U18">
      <v>331.7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77" sId="4" odxf="1" s="1" dxf="1">
    <nc r="V18">
      <v>332.5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78" sId="4" odxf="1" s="1" dxf="1">
    <nc r="W18">
      <v>375.9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79" sId="4" odxf="1" s="1" dxf="1">
    <nc r="X18">
      <v>390.7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80" sId="4" odxf="1" s="1" dxf="1">
    <nc r="Y18">
      <v>372.1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81" sId="4" odxf="1" s="1" dxf="1">
    <nc r="Z18">
      <v>357.6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82" sId="4" odxf="1" s="1" dxf="1">
    <nc r="AA18">
      <v>325.60000000000002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83" sId="4" odxf="1" s="1" dxf="1">
    <nc r="AB18">
      <v>266.2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84" sId="4" odxf="1" s="1" dxf="1">
    <nc r="AC18">
      <v>275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85" sId="4" odxf="1" s="1" dxf="1">
    <nc r="AD18">
      <v>288.39999999999998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86" sId="4" odxf="1" s="1" dxf="1">
    <nc r="AE18">
      <v>292.2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87" sId="4" odxf="1" s="1" dxf="1">
    <nc r="AF18">
      <v>306.10000000000002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88" sId="4" odxf="1" s="1" dxf="1">
    <nc r="AG18">
      <v>322.3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89" sId="4" odxf="1" s="1" dxf="1">
    <nc r="AH18">
      <v>295.5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90" sId="4" odxf="1" s="1" dxf="1">
    <nc r="AI18">
      <v>230.4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91" sId="4" odxf="1" s="1" dxf="1">
    <nc r="AJ18">
      <v>259.89999999999998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92" sId="4" odxf="1" s="1" dxf="1">
    <nc r="AK18">
      <v>266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93" sId="4" odxf="1" s="1" dxf="1">
    <nc r="AL18">
      <v>278.89999999999998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94" sId="4" odxf="1" s="1" dxf="1">
    <nc r="AM18">
      <v>329.9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95" sId="4" odxf="1" s="1" dxf="1">
    <nc r="AN18">
      <v>338.5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96" sId="4" odxf="1" s="1" dxf="1">
    <nc r="AO18">
      <v>316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97" sId="4" odxf="1" s="1" dxf="1">
    <nc r="AP18">
      <v>300.39999999999998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98" sId="4" odxf="1" s="1" dxf="1">
    <nc r="AQ18">
      <v>251.9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299" sId="4" odxf="1" s="1" dxf="1">
    <nc r="AR18">
      <v>266.89999999999998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00" sId="4" odxf="1" s="1" dxf="1">
    <nc r="AS18">
      <v>303.8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01" sId="4" odxf="1" s="1" dxf="1">
    <nc r="AT18">
      <v>298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02" sId="4" odxf="1" s="1" dxf="1">
    <nc r="AU18">
      <v>272.3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03" sId="4" odxf="1" s="1" dxf="1">
    <nc r="AV18">
      <v>254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04" sId="4" odxf="1" s="1" dxf="1">
    <nc r="AW18">
      <v>275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05" sId="4" odxf="1" s="1" dxf="1">
    <nc r="AX18">
      <v>286.60000000000002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06" sId="4" odxf="1" s="1" dxf="1">
    <nc r="AY18">
      <v>278.8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07" sId="4" odxf="1" s="1" dxf="1">
    <nc r="AZ18">
      <v>339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08" sId="4" odxf="1" s="1" dxf="1">
    <nc r="BA18">
      <v>363.3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09" sId="4" odxf="1" s="1" dxf="1">
    <nc r="BB18">
      <v>342.4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10" sId="4" odxf="1" s="1" dxf="1">
    <nc r="BC18">
      <v>330.7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11" sId="4" odxf="1" s="1" dxf="1">
    <nc r="BD18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12" sId="4" odxf="1" s="1" dxf="1">
    <nc r="BE18">
      <v>299.60000000000002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13" sId="4" odxf="1" s="1" dxf="1">
    <nc r="BF18">
      <v>382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14" sId="4" odxf="1" s="1" dxf="1">
    <nc r="BG18">
      <v>223.4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19" start="0" length="0">
    <dxf>
      <font>
        <sz val="10"/>
        <color auto="1"/>
        <name val="Calibri"/>
        <family val="2"/>
        <scheme val="none"/>
      </font>
    </dxf>
  </rfmt>
  <rfmt sheetId="4" s="1" sqref="B19" start="0" length="0">
    <dxf>
      <font>
        <sz val="10"/>
        <color auto="1"/>
        <name val="Calibri"/>
        <family val="2"/>
        <scheme val="none"/>
      </font>
    </dxf>
  </rfmt>
  <rfmt sheetId="4" s="1" sqref="C19" start="0" length="0">
    <dxf>
      <font>
        <sz val="10"/>
        <color auto="1"/>
        <name val="Calibri"/>
        <family val="2"/>
        <scheme val="none"/>
      </font>
    </dxf>
  </rfmt>
  <rfmt sheetId="4" s="1" sqref="D19" start="0" length="0">
    <dxf>
      <font>
        <sz val="10"/>
        <color auto="1"/>
        <name val="Calibri"/>
        <family val="2"/>
        <scheme val="none"/>
      </font>
    </dxf>
  </rfmt>
  <rfmt sheetId="4" s="1" sqref="E19" start="0" length="0">
    <dxf>
      <font>
        <sz val="10"/>
        <color auto="1"/>
        <name val="Calibri"/>
        <family val="2"/>
        <scheme val="none"/>
      </font>
    </dxf>
  </rfmt>
  <rfmt sheetId="4" s="1" sqref="F19" start="0" length="0">
    <dxf>
      <font>
        <sz val="10"/>
        <color auto="1"/>
        <name val="Calibri"/>
        <family val="2"/>
        <scheme val="none"/>
      </font>
    </dxf>
  </rfmt>
  <rcc rId="24315" sId="4" odxf="1" s="1" dxf="1">
    <nc r="G19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16" sId="4" odxf="1" s="1" dxf="1">
    <nc r="H19">
      <v>252.2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17" sId="4" odxf="1" s="1" dxf="1">
    <nc r="I19">
      <v>53.7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18" sId="4" odxf="1" s="1" dxf="1">
    <nc r="J19">
      <v>53.8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19" sId="4" odxf="1" s="1" dxf="1">
    <nc r="K19">
      <v>49.8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20" sId="4" odxf="1" s="1" dxf="1">
    <nc r="L19">
      <v>49.9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21" sId="4" odxf="1" s="1" dxf="1">
    <nc r="M19">
      <v>50.2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22" sId="4" odxf="1" s="1" dxf="1">
    <nc r="N19">
      <v>51.1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23" sId="4" odxf="1" s="1" dxf="1">
    <nc r="O19">
      <v>50.8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24" sId="4" odxf="1" s="1" dxf="1">
    <nc r="P19">
      <v>52.2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25" sId="4" odxf="1" s="1" dxf="1">
    <nc r="Q19">
      <v>52.8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26" sId="4" odxf="1" s="1" dxf="1">
    <nc r="R19">
      <v>51.8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27" sId="4" odxf="1" s="1" dxf="1">
    <nc r="S19">
      <v>51.3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28" sId="4" odxf="1" s="1" dxf="1">
    <nc r="T19">
      <v>50.7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29" sId="4" odxf="1" s="1" dxf="1">
    <nc r="U19">
      <v>50.7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30" sId="4" odxf="1" s="1" dxf="1">
    <nc r="V19">
      <v>16.5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31" sId="4" odxf="1" s="1" dxf="1">
    <nc r="W19">
      <v>30.4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32" sId="4" odxf="1" s="1" dxf="1">
    <nc r="X19">
      <v>-6.9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33" sId="4" odxf="1" s="1" dxf="1">
    <nc r="Y19">
      <v>-4.3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34" sId="4" odxf="1" s="1" dxf="1">
    <nc r="Z19">
      <v>-4.5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35" sId="4" odxf="1" s="1" dxf="1">
    <nc r="AA19">
      <v>-10.5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36" sId="4" odxf="1" s="1" dxf="1">
    <nc r="AB19">
      <v>-13.2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37" sId="4" odxf="1" s="1" dxf="1">
    <nc r="AC19">
      <v>-14.2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38" sId="4" odxf="1" s="1" dxf="1">
    <nc r="AD19">
      <v>-16.2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39" sId="4" odxf="1" s="1" dxf="1">
    <nc r="AE19">
      <v>-13.3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40" sId="4" odxf="1" s="1" dxf="1">
    <nc r="AF19">
      <v>-4.7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41" sId="4" odxf="1" s="1" dxf="1">
    <nc r="AG19">
      <v>-6.1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42" sId="4" odxf="1" s="1" dxf="1">
    <nc r="AH19">
      <v>-6.4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43" sId="4" odxf="1" s="1" dxf="1">
    <nc r="AI19">
      <v>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44" sId="4" odxf="1" s="1" dxf="1">
    <nc r="AJ19">
      <v>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45" sId="4" odxf="1" s="1" dxf="1">
    <nc r="AK19">
      <v>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46" sId="4" odxf="1" s="1" dxf="1">
    <nc r="AL19">
      <v>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47" sId="4" odxf="1" s="1" dxf="1">
    <nc r="AM19">
      <v>-1.1000000000000001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48" sId="4" odxf="1" s="1" dxf="1">
    <nc r="AN19">
      <v>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49" sId="4" odxf="1" s="1" dxf="1">
    <nc r="AO19">
      <v>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50" sId="4" odxf="1" s="1" dxf="1">
    <nc r="AP19">
      <v>-4.7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51" sId="4" odxf="1" s="1" dxf="1">
    <nc r="AQ19">
      <v>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52" sId="4" odxf="1" s="1" dxf="1">
    <nc r="AR19">
      <v>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53" sId="4" odxf="1" s="1" dxf="1">
    <nc r="AS19">
      <v>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54" sId="4" odxf="1" s="1" dxf="1">
    <nc r="AT19">
      <v>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55" sId="4" odxf="1" s="1" dxf="1">
    <nc r="AU19">
      <v>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56" sId="4" odxf="1" s="1" dxf="1">
    <nc r="AV19">
      <v>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57" sId="4" odxf="1" s="1" dxf="1">
    <nc r="AW19">
      <v>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58" sId="4" odxf="1" s="1" dxf="1">
    <nc r="AX19">
      <v>-13.4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59" sId="4" odxf="1" s="1" dxf="1">
    <nc r="AY19">
      <v>-17.899999999999999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60" sId="4" odxf="1" s="1" dxf="1">
    <nc r="AZ19">
      <v>47.8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61" sId="4" odxf="1" s="1" dxf="1">
    <nc r="BA19">
      <v>42.6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62" sId="4" odxf="1" s="1" dxf="1">
    <nc r="BB19">
      <v>43.2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63" sId="4" odxf="1" s="1" dxf="1">
    <nc r="BC19">
      <v>42.9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64" sId="4" odxf="1" s="1" dxf="1">
    <nc r="BD19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65" sId="4" odxf="1" s="1" dxf="1">
    <nc r="BE19">
      <v>10.5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66" sId="4" odxf="1" s="1" dxf="1">
    <nc r="BF19">
      <v>55.2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67" sId="4" odxf="1" s="1" dxf="1">
    <nc r="BG19">
      <v>-27.4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20" start="0" length="0">
    <dxf>
      <font>
        <sz val="10"/>
        <color auto="1"/>
        <name val="Calibri"/>
        <family val="2"/>
        <scheme val="none"/>
      </font>
    </dxf>
  </rfmt>
  <rfmt sheetId="4" s="1" sqref="B20" start="0" length="0">
    <dxf>
      <font>
        <sz val="10"/>
        <color auto="1"/>
        <name val="Calibri"/>
        <family val="2"/>
        <scheme val="none"/>
      </font>
    </dxf>
  </rfmt>
  <rfmt sheetId="4" s="1" sqref="C20" start="0" length="0">
    <dxf>
      <font>
        <sz val="10"/>
        <color auto="1"/>
        <name val="Calibri"/>
        <family val="2"/>
        <scheme val="none"/>
      </font>
    </dxf>
  </rfmt>
  <rfmt sheetId="4" s="1" sqref="D20" start="0" length="0">
    <dxf>
      <font>
        <sz val="10"/>
        <color auto="1"/>
        <name val="Calibri"/>
        <family val="2"/>
        <scheme val="none"/>
      </font>
    </dxf>
  </rfmt>
  <rfmt sheetId="4" s="1" sqref="E20" start="0" length="0">
    <dxf>
      <font>
        <sz val="10"/>
        <color auto="1"/>
        <name val="Calibri"/>
        <family val="2"/>
        <scheme val="none"/>
      </font>
    </dxf>
  </rfmt>
  <rfmt sheetId="4" s="1" sqref="F20" start="0" length="0">
    <dxf>
      <font>
        <sz val="10"/>
        <color auto="1"/>
        <name val="Calibri"/>
        <family val="2"/>
        <scheme val="none"/>
      </font>
    </dxf>
  </rfmt>
  <rcc rId="24368" sId="4" odxf="1" s="1" dxf="1">
    <nc r="G20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69" sId="4" odxf="1" s="1" dxf="1">
    <nc r="H20">
      <v>12534.1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70" sId="4" odxf="1" s="1" dxf="1">
    <nc r="I20">
      <v>410.9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71" sId="4" odxf="1" s="1" dxf="1">
    <nc r="J20">
      <v>401.9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72" sId="4" odxf="1" s="1" dxf="1">
    <nc r="K20">
      <v>398.9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73" sId="4" odxf="1" s="1" dxf="1">
    <nc r="L20">
      <v>392.3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74" sId="4" odxf="1" s="1" dxf="1">
    <nc r="M20">
      <v>387.7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75" sId="4" odxf="1" s="1" dxf="1">
    <nc r="N20">
      <v>386.3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76" sId="4" odxf="1" s="1" dxf="1">
    <nc r="O20">
      <v>387.3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77" sId="4" odxf="1" s="1" dxf="1">
    <nc r="P20">
      <v>386.8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78" sId="4" odxf="1" s="1" dxf="1">
    <nc r="Q20">
      <v>393.2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79" sId="4" odxf="1" s="1" dxf="1">
    <nc r="R20">
      <v>405.8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80" sId="4" odxf="1" s="1" dxf="1">
    <nc r="S20">
      <v>417.6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81" sId="4" odxf="1" s="1" dxf="1">
    <nc r="T20">
      <v>431.2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82" sId="4" odxf="1" s="1" dxf="1">
    <nc r="U20">
      <v>444.8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83" sId="4" odxf="1" s="1" dxf="1">
    <nc r="V20">
      <v>459.1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84" sId="4" odxf="1" s="1" dxf="1">
    <nc r="W20">
      <v>521.70000000000005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85" sId="4" odxf="1" s="1" dxf="1">
    <nc r="X20">
      <v>561.20000000000005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86" sId="4" odxf="1" s="1" dxf="1">
    <nc r="Y20">
      <v>568.5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87" sId="4" odxf="1" s="1" dxf="1">
    <nc r="Z20">
      <v>566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88" sId="4" odxf="1" s="1" dxf="1">
    <nc r="AA20">
      <v>545.29999999999995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89" sId="4" odxf="1" s="1" dxf="1">
    <nc r="AB20">
      <v>530.1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90" sId="4" odxf="1" s="1" dxf="1">
    <nc r="AC20">
      <v>511.1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91" sId="4" odxf="1" s="1" dxf="1">
    <nc r="AD20">
      <v>499.3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92" sId="4" odxf="1" s="1" dxf="1">
    <nc r="AE20">
      <v>482.6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93" sId="4" odxf="1" s="1" dxf="1">
    <nc r="AF20">
      <v>486.6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94" sId="4" odxf="1" s="1" dxf="1">
    <nc r="AG20">
      <v>495.7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95" sId="4" odxf="1" s="1" dxf="1">
    <nc r="AH20">
      <v>514.4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96" sId="4" odxf="1" s="1" dxf="1">
    <nc r="AI20">
      <v>535.5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97" sId="4" odxf="1" s="1" dxf="1">
    <nc r="AJ20">
      <v>544.1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98" sId="4" odxf="1" s="1" dxf="1">
    <nc r="AK20">
      <v>560.29999999999995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399" sId="4" odxf="1" s="1" dxf="1">
    <nc r="AL20">
      <v>583.1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00" sId="4" odxf="1" s="1" dxf="1">
    <nc r="AM20">
      <v>603.20000000000005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01" sId="4" odxf="1" s="1" dxf="1">
    <nc r="AN20">
      <v>607.70000000000005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02" sId="4" odxf="1" s="1" dxf="1">
    <nc r="AO20">
      <v>585.29999999999995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03" sId="4" odxf="1" s="1" dxf="1">
    <nc r="AP20">
      <v>574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04" sId="4" odxf="1" s="1" dxf="1">
    <nc r="AQ20">
      <v>576.70000000000005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05" sId="4" odxf="1" s="1" dxf="1">
    <nc r="AR20">
      <v>589.29999999999995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06" sId="4" odxf="1" s="1" dxf="1">
    <nc r="AS20">
      <v>585.29999999999995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07" sId="4" odxf="1" s="1" dxf="1">
    <nc r="AT20">
      <v>578.29999999999995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08" sId="4" odxf="1" s="1" dxf="1">
    <nc r="AU20">
      <v>570.1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09" sId="4" odxf="1" s="1" dxf="1">
    <nc r="AV20">
      <v>562.70000000000005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10" sId="4" odxf="1" s="1" dxf="1">
    <nc r="AW20">
      <v>567.20000000000005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11" sId="4" odxf="1" s="1" dxf="1">
    <nc r="AX20">
      <v>556.9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12" sId="4" odxf="1" s="1" dxf="1">
    <nc r="AY20">
      <v>546.4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13" sId="4" odxf="1" s="1" dxf="1">
    <nc r="AZ20">
      <v>532.20000000000005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14" sId="4" odxf="1" s="1" dxf="1">
    <nc r="BA20">
      <v>518.20000000000005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15" sId="4" odxf="1" s="1" dxf="1">
    <nc r="BB20">
      <v>494.5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16" sId="4" odxf="1" s="1" dxf="1">
    <nc r="BC20">
      <v>475.7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17" sId="4" odxf="1" s="1" dxf="1">
    <nc r="BD20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18" sId="4" odxf="1" s="1" dxf="1">
    <nc r="BE20">
      <v>522.29999999999995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19" sId="4" odxf="1" s="1" dxf="1">
    <nc r="BF20">
      <v>607.70000000000005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20" sId="4" odxf="1" s="1" dxf="1">
    <nc r="BG20">
      <v>384.9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21" start="0" length="0">
    <dxf>
      <font>
        <sz val="10"/>
        <color auto="1"/>
        <name val="Calibri"/>
        <family val="2"/>
        <scheme val="none"/>
      </font>
    </dxf>
  </rfmt>
  <rfmt sheetId="4" s="1" sqref="B21" start="0" length="0">
    <dxf>
      <font>
        <sz val="10"/>
        <color auto="1"/>
        <name val="Calibri"/>
        <family val="2"/>
        <scheme val="none"/>
      </font>
    </dxf>
  </rfmt>
  <rfmt sheetId="4" s="1" sqref="C21" start="0" length="0">
    <dxf>
      <font>
        <sz val="10"/>
        <color auto="1"/>
        <name val="Calibri"/>
        <family val="2"/>
        <scheme val="none"/>
      </font>
    </dxf>
  </rfmt>
  <rfmt sheetId="4" s="1" sqref="D21" start="0" length="0">
    <dxf>
      <font>
        <sz val="10"/>
        <color auto="1"/>
        <name val="Calibri"/>
        <family val="2"/>
        <scheme val="none"/>
      </font>
    </dxf>
  </rfmt>
  <rfmt sheetId="4" s="1" sqref="E21" start="0" length="0">
    <dxf>
      <font>
        <sz val="10"/>
        <color auto="1"/>
        <name val="Calibri"/>
        <family val="2"/>
        <scheme val="none"/>
      </font>
    </dxf>
  </rfmt>
  <rfmt sheetId="4" s="1" sqref="F21" start="0" length="0">
    <dxf>
      <font>
        <sz val="10"/>
        <color auto="1"/>
        <name val="Calibri"/>
        <family val="2"/>
        <scheme val="none"/>
      </font>
    </dxf>
  </rfmt>
  <rcc rId="24421" sId="4" odxf="1" s="1" dxf="1">
    <nc r="G21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22" sId="4" odxf="1" s="1" dxf="1">
    <nc r="H21">
      <v>-247.7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23" sId="4" odxf="1" s="1" dxf="1">
    <nc r="I21">
      <v>-75.7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24" sId="4" odxf="1" s="1" dxf="1">
    <nc r="J21">
      <v>-77.7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25" sId="4" odxf="1" s="1" dxf="1">
    <nc r="K21">
      <v>-80.900000000000006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26" sId="4" odxf="1" s="1" dxf="1">
    <nc r="L21">
      <v>-82.8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27" sId="4" odxf="1" s="1" dxf="1">
    <nc r="M21">
      <v>-85.7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28" sId="4" odxf="1" s="1" dxf="1">
    <nc r="N21">
      <v>-85.7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29" sId="4" odxf="1" s="1" dxf="1">
    <nc r="O21">
      <v>-86.7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30" sId="4" odxf="1" s="1" dxf="1">
    <nc r="P21">
      <v>-86.4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31" sId="4" odxf="1" s="1" dxf="1">
    <nc r="Q21">
      <v>-85.6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32" sId="4" odxf="1" s="1" dxf="1">
    <nc r="R21">
      <v>-83.2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33" sId="4" odxf="1" s="1" dxf="1">
    <nc r="S21">
      <v>-79.7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34" sId="4" odxf="1" s="1" dxf="1">
    <nc r="T21">
      <v>-71.2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35" sId="4" odxf="1" s="1" dxf="1">
    <nc r="U21">
      <v>-56.8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36" sId="4" odxf="1" s="1" dxf="1">
    <nc r="V21">
      <v>-40.5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37" sId="4" odxf="1" s="1" dxf="1">
    <nc r="W21">
      <v>-16.899999999999999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38" sId="4" odxf="1" s="1" dxf="1">
    <nc r="X21">
      <v>11.9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39" sId="4" odxf="1" s="1" dxf="1">
    <nc r="Y21">
      <v>18.2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40" sId="4" odxf="1" s="1" dxf="1">
    <nc r="Z21">
      <v>19.600000000000001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41" sId="4" odxf="1" s="1" dxf="1">
    <nc r="AA21">
      <v>14.6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42" sId="4" odxf="1" s="1" dxf="1">
    <nc r="AB21">
      <v>14.5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43" sId="4" odxf="1" s="1" dxf="1">
    <nc r="AC21">
      <v>29.2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44" sId="4" odxf="1" s="1" dxf="1">
    <nc r="AD21">
      <v>22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45" sId="4" odxf="1" s="1" dxf="1">
    <nc r="AE21">
      <v>-3.3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46" sId="4" odxf="1" s="1" dxf="1">
    <nc r="AF21">
      <v>-5.9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47" sId="4" odxf="1" s="1" dxf="1">
    <nc r="AG21">
      <v>-3.8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48" sId="4" odxf="1" s="1" dxf="1">
    <nc r="AH21">
      <v>8.6999999999999993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49" sId="4" odxf="1" s="1" dxf="1">
    <nc r="AI21">
      <v>38.799999999999997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50" sId="4" odxf="1" s="1" dxf="1">
    <nc r="AJ21">
      <v>41.3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51" sId="4" odxf="1" s="1" dxf="1">
    <nc r="AK21">
      <v>34.5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52" sId="4" odxf="1" s="1" dxf="1">
    <nc r="AL21">
      <v>33.4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53" sId="4" odxf="1" s="1" dxf="1">
    <nc r="AM21">
      <v>40.9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54" sId="4" odxf="1" s="1" dxf="1">
    <nc r="AN21">
      <v>31.2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55" sId="4" odxf="1" s="1" dxf="1">
    <nc r="AO21">
      <v>10.6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56" sId="4" odxf="1" s="1" dxf="1">
    <nc r="AP21">
      <v>-6.7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57" sId="4" odxf="1" s="1" dxf="1">
    <nc r="AQ21">
      <v>10.5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58" sId="4" odxf="1" s="1" dxf="1">
    <nc r="AR21">
      <v>18.7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59" sId="4" odxf="1" s="1" dxf="1">
    <nc r="AS21">
      <v>10.3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60" sId="4" odxf="1" s="1" dxf="1">
    <nc r="AT21">
      <v>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61" sId="4" odxf="1" s="1" dxf="1">
    <nc r="AU21">
      <v>-4.3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62" sId="4" odxf="1" s="1" dxf="1">
    <nc r="AV21">
      <v>-7.3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63" sId="4" odxf="1" s="1" dxf="1">
    <nc r="AW21">
      <v>-2.6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64" sId="4" odxf="1" s="1" dxf="1">
    <nc r="AX21">
      <v>-15.4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65" sId="4" odxf="1" s="1" dxf="1">
    <nc r="AY21">
      <v>-23.5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66" sId="4" odxf="1" s="1" dxf="1">
    <nc r="AZ21">
      <v>-38.200000000000003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67" sId="4" odxf="1" s="1" dxf="1">
    <nc r="BA21">
      <v>-41.6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68" sId="4" odxf="1" s="1" dxf="1">
    <nc r="BB21">
      <v>-56.7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69" sId="4" odxf="1" s="1" dxf="1">
    <nc r="BC21">
      <v>-54.3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70" sId="4" odxf="1" s="1" dxf="1">
    <nc r="BD21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71" sId="4" odxf="1" s="1" dxf="1">
    <nc r="BE21">
      <v>-10.3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72" sId="4" odxf="1" s="1" dxf="1">
    <nc r="BF21">
      <v>45.5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73" sId="4" odxf="1" s="1" dxf="1">
    <nc r="BG21">
      <v>-86.8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22" start="0" length="0">
    <dxf>
      <font>
        <sz val="10"/>
        <color auto="1"/>
        <name val="Calibri"/>
        <family val="2"/>
        <scheme val="none"/>
      </font>
    </dxf>
  </rfmt>
  <rfmt sheetId="4" s="1" sqref="B22" start="0" length="0">
    <dxf>
      <font>
        <sz val="10"/>
        <color auto="1"/>
        <name val="Calibri"/>
        <family val="2"/>
        <scheme val="none"/>
      </font>
    </dxf>
  </rfmt>
  <rfmt sheetId="4" s="1" sqref="C22" start="0" length="0">
    <dxf>
      <font>
        <sz val="10"/>
        <color auto="1"/>
        <name val="Calibri"/>
        <family val="2"/>
        <scheme val="none"/>
      </font>
    </dxf>
  </rfmt>
  <rfmt sheetId="4" s="1" sqref="D22" start="0" length="0">
    <dxf>
      <font>
        <sz val="10"/>
        <color auto="1"/>
        <name val="Calibri"/>
        <family val="2"/>
        <scheme val="none"/>
      </font>
    </dxf>
  </rfmt>
  <rfmt sheetId="4" s="1" sqref="E22" start="0" length="0">
    <dxf>
      <font>
        <sz val="10"/>
        <color auto="1"/>
        <name val="Calibri"/>
        <family val="2"/>
        <scheme val="none"/>
      </font>
    </dxf>
  </rfmt>
  <rfmt sheetId="4" s="1" sqref="F22" start="0" length="0">
    <dxf>
      <font>
        <sz val="10"/>
        <color auto="1"/>
        <name val="Calibri"/>
        <family val="2"/>
        <scheme val="none"/>
      </font>
    </dxf>
  </rfmt>
  <rcc rId="24474" sId="4" odxf="1" s="1" dxf="1">
    <nc r="G22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75" sId="4" odxf="1" s="1" dxf="1">
    <nc r="H22">
      <v>11954.3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76" sId="4" odxf="1" s="1" dxf="1">
    <nc r="I22">
      <v>391.4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77" sId="4" odxf="1" s="1" dxf="1">
    <nc r="J22">
      <v>383.1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78" sId="4" odxf="1" s="1" dxf="1">
    <nc r="K22">
      <v>380.6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79" sId="4" odxf="1" s="1" dxf="1">
    <nc r="L22">
      <v>373.4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80" sId="4" odxf="1" s="1" dxf="1">
    <nc r="M22">
      <v>368.7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81" sId="4" odxf="1" s="1" dxf="1">
    <nc r="N22">
      <v>367.2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82" sId="4" odxf="1" s="1" dxf="1">
    <nc r="O22">
      <v>368.9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83" sId="4" odxf="1" s="1" dxf="1">
    <nc r="P22">
      <v>368.5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84" sId="4" odxf="1" s="1" dxf="1">
    <nc r="Q22">
      <v>375.8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85" sId="4" odxf="1" s="1" dxf="1">
    <nc r="R22">
      <v>388.5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86" sId="4" odxf="1" s="1" dxf="1">
    <nc r="S22">
      <v>401.4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87" sId="4" odxf="1" s="1" dxf="1">
    <nc r="T22">
      <v>414.1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88" sId="4" odxf="1" s="1" dxf="1">
    <nc r="U22">
      <v>427.3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89" sId="4" odxf="1" s="1" dxf="1">
    <nc r="V22">
      <v>443.5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90" sId="4" odxf="1" s="1" dxf="1">
    <nc r="W22">
      <v>507.3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91" sId="4" odxf="1" s="1" dxf="1">
    <nc r="X22">
      <v>545.70000000000005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92" sId="4" odxf="1" s="1" dxf="1">
    <nc r="Y22">
      <v>550.9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93" sId="4" odxf="1" s="1" dxf="1">
    <nc r="Z22">
      <v>548.79999999999995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94" sId="4" odxf="1" s="1" dxf="1">
    <nc r="AA22">
      <v>524.4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95" sId="4" odxf="1" s="1" dxf="1">
    <nc r="AB22">
      <v>505.9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96" sId="4" odxf="1" s="1" dxf="1">
    <nc r="AC22">
      <v>488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97" sId="4" odxf="1" s="1" dxf="1">
    <nc r="AD22">
      <v>478.6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98" sId="4" odxf="1" s="1" dxf="1">
    <nc r="AE22">
      <v>461.6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499" sId="4" odxf="1" s="1" dxf="1">
    <nc r="AF22">
      <v>465.3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00" sId="4" odxf="1" s="1" dxf="1">
    <nc r="AG22">
      <v>476.4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01" sId="4" odxf="1" s="1" dxf="1">
    <nc r="AH22">
      <v>497.3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02" sId="4" odxf="1" s="1" dxf="1">
    <nc r="AI22">
      <v>509.9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03" sId="4" odxf="1" s="1" dxf="1">
    <nc r="AJ22">
      <v>518.79999999999995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04" sId="4" odxf="1" s="1" dxf="1">
    <nc r="AK22">
      <v>534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05" sId="4" odxf="1" s="1" dxf="1">
    <nc r="AL22">
      <v>554.20000000000005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06" sId="4" odxf="1" s="1" dxf="1">
    <nc r="AM22">
      <v>577.4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07" sId="4" odxf="1" s="1" dxf="1">
    <nc r="AN22">
      <v>581.6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08" sId="4" odxf="1" s="1" dxf="1">
    <nc r="AO22">
      <v>559.4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09" sId="4" odxf="1" s="1" dxf="1">
    <nc r="AP22">
      <v>546.1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10" sId="4" odxf="1" s="1" dxf="1">
    <nc r="AQ22">
      <v>545.4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11" sId="4" odxf="1" s="1" dxf="1">
    <nc r="AR22">
      <v>557.1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12" sId="4" odxf="1" s="1" dxf="1">
    <nc r="AS22">
      <v>554.20000000000005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13" sId="4" odxf="1" s="1" dxf="1">
    <nc r="AT22">
      <v>546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14" sId="4" odxf="1" s="1" dxf="1">
    <nc r="AU22">
      <v>538.6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15" sId="4" odxf="1" s="1" dxf="1">
    <nc r="AV22">
      <v>530.20000000000005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16" sId="4" odxf="1" s="1" dxf="1">
    <nc r="AW22">
      <v>535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17" sId="4" odxf="1" s="1" dxf="1">
    <nc r="AX22">
      <v>526.70000000000005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18" sId="4" odxf="1" s="1" dxf="1">
    <nc r="AY22">
      <v>517.5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19" sId="4" odxf="1" s="1" dxf="1">
    <nc r="AZ22">
      <v>506.1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20" sId="4" odxf="1" s="1" dxf="1">
    <nc r="BA22">
      <v>495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21" sId="4" odxf="1" s="1" dxf="1">
    <nc r="BB22">
      <v>473.9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22" sId="4" odxf="1" s="1" dxf="1">
    <nc r="BC22">
      <v>454.7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23" sId="4" odxf="1" s="1" dxf="1">
    <nc r="BD22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24" sId="4" odxf="1" s="1" dxf="1">
    <nc r="BE22">
      <v>498.1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25" sId="4" odxf="1" s="1" dxf="1">
    <nc r="BF22">
      <v>583.79999999999995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26" sId="4" odxf="1" s="1" dxf="1">
    <nc r="BG22">
      <v>366.1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23" start="0" length="0">
    <dxf>
      <font>
        <sz val="10"/>
        <color auto="1"/>
        <name val="Calibri"/>
        <family val="2"/>
        <scheme val="none"/>
      </font>
    </dxf>
  </rfmt>
  <rfmt sheetId="4" s="1" sqref="B23" start="0" length="0">
    <dxf>
      <font>
        <sz val="10"/>
        <color auto="1"/>
        <name val="Calibri"/>
        <family val="2"/>
        <scheme val="none"/>
      </font>
    </dxf>
  </rfmt>
  <rfmt sheetId="4" s="1" sqref="C23" start="0" length="0">
    <dxf>
      <font>
        <sz val="10"/>
        <color auto="1"/>
        <name val="Calibri"/>
        <family val="2"/>
        <scheme val="none"/>
      </font>
    </dxf>
  </rfmt>
  <rfmt sheetId="4" s="1" sqref="D23" start="0" length="0">
    <dxf>
      <font>
        <sz val="10"/>
        <color auto="1"/>
        <name val="Calibri"/>
        <family val="2"/>
        <scheme val="none"/>
      </font>
    </dxf>
  </rfmt>
  <rfmt sheetId="4" s="1" sqref="E23" start="0" length="0">
    <dxf>
      <font>
        <sz val="10"/>
        <color auto="1"/>
        <name val="Calibri"/>
        <family val="2"/>
        <scheme val="none"/>
      </font>
    </dxf>
  </rfmt>
  <rfmt sheetId="4" s="1" sqref="F23" start="0" length="0">
    <dxf>
      <font>
        <sz val="10"/>
        <color auto="1"/>
        <name val="Calibri"/>
        <family val="2"/>
        <scheme val="none"/>
      </font>
    </dxf>
  </rfmt>
  <rcc rId="24527" sId="4" odxf="1" s="1" dxf="1">
    <nc r="G23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28" sId="4" odxf="1" s="1" dxf="1">
    <nc r="H23">
      <v>244.8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29" sId="4" odxf="1" s="1" dxf="1">
    <nc r="I23">
      <v>-49.3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30" sId="4" odxf="1" s="1" dxf="1">
    <nc r="J23">
      <v>-54.2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31" sId="4" odxf="1" s="1" dxf="1">
    <nc r="K23">
      <v>-56.5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32" sId="4" odxf="1" s="1" dxf="1">
    <nc r="L23">
      <v>-58.5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33" sId="4" odxf="1" s="1" dxf="1">
    <nc r="M23">
      <v>-61.4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34" sId="4" odxf="1" s="1" dxf="1">
    <nc r="N23">
      <v>-61.5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35" sId="4" odxf="1" s="1" dxf="1">
    <nc r="O23">
      <v>-62.4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36" sId="4" odxf="1" s="1" dxf="1">
    <nc r="P23">
      <v>-62.3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37" sId="4" odxf="1" s="1" dxf="1">
    <nc r="Q23">
      <v>-61.5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38" sId="4" odxf="1" s="1" dxf="1">
    <nc r="R23">
      <v>-59.2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39" sId="4" odxf="1" s="1" dxf="1">
    <nc r="S23">
      <v>-56.8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40" sId="4" odxf="1" s="1" dxf="1">
    <nc r="T23">
      <v>-47.9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41" sId="4" odxf="1" s="1" dxf="1">
    <nc r="U23">
      <v>-35.200000000000003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42" sId="4" odxf="1" s="1" dxf="1">
    <nc r="V23">
      <v>-18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43" sId="4" odxf="1" s="1" dxf="1">
    <nc r="W23">
      <v>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44" sId="4" odxf="1" s="1" dxf="1">
    <nc r="X23">
      <v>34.700000000000003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45" sId="4" odxf="1" s="1" dxf="1">
    <nc r="Y23">
      <v>39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46" sId="4" odxf="1" s="1" dxf="1">
    <nc r="Z23">
      <v>40.4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47" sId="4" odxf="1" s="1" dxf="1">
    <nc r="AA23">
      <v>36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48" sId="4" odxf="1" s="1" dxf="1">
    <nc r="AB23">
      <v>36.1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49" sId="4" odxf="1" s="1" dxf="1">
    <nc r="AC23">
      <v>47.6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50" sId="4" odxf="1" s="1" dxf="1">
    <nc r="AD23">
      <v>39.6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51" sId="4" odxf="1" s="1" dxf="1">
    <nc r="AE23">
      <v>17.3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52" sId="4" odxf="1" s="1" dxf="1">
    <nc r="AF23">
      <v>20.3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53" sId="4" odxf="1" s="1" dxf="1">
    <nc r="AG23">
      <v>21.3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54" sId="4" odxf="1" s="1" dxf="1">
    <nc r="AH23">
      <v>28.9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55" sId="4" odxf="1" s="1" dxf="1">
    <nc r="AI23">
      <v>55.4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56" sId="4" odxf="1" s="1" dxf="1">
    <nc r="AJ23">
      <v>59.2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57" sId="4" odxf="1" s="1" dxf="1">
    <nc r="AK23">
      <v>54.9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58" sId="4" odxf="1" s="1" dxf="1">
    <nc r="AL23">
      <v>51.7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59" sId="4" odxf="1" s="1" dxf="1">
    <nc r="AM23">
      <v>59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60" sId="4" odxf="1" s="1" dxf="1">
    <nc r="AN23">
      <v>49.5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61" sId="4" odxf="1" s="1" dxf="1">
    <nc r="AO23">
      <v>29.9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62" sId="4" odxf="1" s="1" dxf="1">
    <nc r="AP23">
      <v>9.8000000000000007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63" sId="4" odxf="1" s="1" dxf="1">
    <nc r="AQ23">
      <v>28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64" sId="4" odxf="1" s="1" dxf="1">
    <nc r="AR23">
      <v>34.299999999999997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65" sId="4" odxf="1" s="1" dxf="1">
    <nc r="AS23">
      <v>26.8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66" sId="4" odxf="1" s="1" dxf="1">
    <nc r="AT23">
      <v>19.399999999999999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67" sId="4" odxf="1" s="1" dxf="1">
    <nc r="AU23">
      <v>13.3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68" sId="4" odxf="1" s="1" dxf="1">
    <nc r="AV23">
      <v>10.199999999999999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69" sId="4" odxf="1" s="1" dxf="1">
    <nc r="AW23">
      <v>14.7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70" sId="4" odxf="1" s="1" dxf="1">
    <nc r="AX23">
      <v>-0.2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71" sId="4" odxf="1" s="1" dxf="1">
    <nc r="AY23">
      <v>-6.4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72" sId="4" odxf="1" s="1" dxf="1">
    <nc r="AZ23">
      <v>-20.399999999999999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73" sId="4" odxf="1" s="1" dxf="1">
    <nc r="BA23">
      <v>-24.1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74" sId="4" odxf="1" s="1" dxf="1">
    <nc r="BB23">
      <v>-28.7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75" sId="4" odxf="1" s="1" dxf="1">
    <nc r="BC23">
      <v>-25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76" sId="4" odxf="1" s="1" dxf="1">
    <nc r="BD23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77" sId="4" odxf="1" s="1" dxf="1">
    <nc r="BE23">
      <v>10.199999999999999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78" sId="4" odxf="1" s="1" dxf="1">
    <nc r="BF23">
      <v>63.4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79" sId="4" odxf="1" s="1" dxf="1">
    <nc r="BG23">
      <v>-62.5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24" start="0" length="0">
    <dxf>
      <font>
        <sz val="10"/>
        <color auto="1"/>
        <name val="Calibri"/>
        <family val="2"/>
        <scheme val="none"/>
      </font>
    </dxf>
  </rfmt>
  <rfmt sheetId="4" s="1" sqref="B24" start="0" length="0">
    <dxf>
      <font>
        <sz val="10"/>
        <color auto="1"/>
        <name val="Calibri"/>
        <family val="2"/>
        <scheme val="none"/>
      </font>
    </dxf>
  </rfmt>
  <rfmt sheetId="4" s="1" sqref="C24" start="0" length="0">
    <dxf>
      <font>
        <sz val="10"/>
        <color auto="1"/>
        <name val="Calibri"/>
        <family val="2"/>
        <scheme val="none"/>
      </font>
    </dxf>
  </rfmt>
  <rfmt sheetId="4" s="1" sqref="D24" start="0" length="0">
    <dxf>
      <font>
        <sz val="10"/>
        <color auto="1"/>
        <name val="Calibri"/>
        <family val="2"/>
        <scheme val="none"/>
      </font>
    </dxf>
  </rfmt>
  <rfmt sheetId="4" s="1" sqref="E24" start="0" length="0">
    <dxf>
      <font>
        <sz val="10"/>
        <color auto="1"/>
        <name val="Calibri"/>
        <family val="2"/>
        <scheme val="none"/>
      </font>
    </dxf>
  </rfmt>
  <rfmt sheetId="4" s="1" sqref="F24" start="0" length="0">
    <dxf>
      <font>
        <sz val="10"/>
        <color auto="1"/>
        <name val="Calibri"/>
        <family val="2"/>
        <scheme val="none"/>
      </font>
    </dxf>
  </rfmt>
  <rcc rId="24580" sId="4" odxf="1" s="1" dxf="1">
    <nc r="G24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81" sId="4" odxf="1" s="1" dxf="1">
    <nc r="H24">
      <v>3971.4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82" sId="4" odxf="1" s="1" dxf="1">
    <nc r="I24">
      <v>256.5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83" sId="4" odxf="1" s="1" dxf="1">
    <nc r="J24">
      <v>266.39999999999998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84" sId="4" odxf="1" s="1" dxf="1">
    <nc r="K24">
      <v>288.60000000000002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85" sId="4" odxf="1" s="1" dxf="1">
    <nc r="L24">
      <v>265.5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86" sId="4" odxf="1" s="1" dxf="1">
    <nc r="M24">
      <v>271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87" sId="4" odxf="1" s="1" dxf="1">
    <nc r="N24">
      <v>269.2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88" sId="4" odxf="1" s="1" dxf="1">
    <nc r="O24">
      <v>315.2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89" sId="4" odxf="1" s="1" dxf="1">
    <nc r="P24">
      <v>253.6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90" sId="4" odxf="1" s="1" dxf="1">
    <nc r="Q24">
      <v>281.8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91" sId="4" odxf="1" s="1" dxf="1">
    <nc r="R24">
      <v>262.10000000000002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92" sId="4" odxf="1" s="1" dxf="1">
    <nc r="S24">
      <v>271.7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93" sId="4" odxf="1" s="1" dxf="1">
    <nc r="T24">
      <v>231.3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94" sId="4" odxf="1" s="1" dxf="1">
    <nc r="U24">
      <v>166.4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95" sId="4" odxf="1" s="1" dxf="1">
    <nc r="V24">
      <v>133.4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96" sId="4" odxf="1" s="1" dxf="1">
    <nc r="W24">
      <v>93.1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97" sId="4" odxf="1" s="1" dxf="1">
    <nc r="X24">
      <v>59.5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98" sId="4" odxf="1" s="1" dxf="1">
    <nc r="Y24">
      <v>92.1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599" sId="4" odxf="1" s="1" dxf="1">
    <nc r="Z24">
      <v>113.8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00" sId="4" odxf="1" s="1" dxf="1">
    <nc r="AA24">
      <v>-9.1999999999999993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01" sId="4" odxf="1" s="1" dxf="1">
    <nc r="AB24">
      <v>92.6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02" sId="4" odxf="1" s="1" dxf="1">
    <nc r="AC24">
      <v>30.3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03" sId="4" odxf="1" s="1" dxf="1">
    <nc r="AD24">
      <v>41.2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04" sId="4" odxf="1" s="1" dxf="1">
    <nc r="AE24">
      <v>18.899999999999999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05" sId="4" odxf="1" s="1" dxf="1">
    <nc r="AF24">
      <v>23.4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06" sId="4" odxf="1" s="1" dxf="1">
    <nc r="AG24">
      <v>18.7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07" sId="4" odxf="1" s="1" dxf="1">
    <nc r="AH24">
      <v>20.8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08" sId="4" odxf="1" s="1" dxf="1">
    <nc r="AI24">
      <v>63.8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09" sId="4" odxf="1" s="1" dxf="1">
    <nc r="AJ24">
      <v>86.8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10" sId="4" odxf="1" s="1" dxf="1">
    <nc r="AK24">
      <v>101.6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11" sId="4" odxf="1" s="1" dxf="1">
    <nc r="AL24">
      <v>157.80000000000001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12" sId="4" odxf="1" s="1" dxf="1">
    <nc r="AM24">
      <v>190.1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13" sId="4" odxf="1" s="1" dxf="1">
    <nc r="AN24">
      <v>144.4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14" sId="4" odxf="1" s="1" dxf="1">
    <nc r="AO24">
      <v>140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15" sId="4" odxf="1" s="1" dxf="1">
    <nc r="AP24">
      <v>171.3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16" sId="4" odxf="1" s="1" dxf="1">
    <nc r="AQ24">
      <v>149.6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17" sId="4" odxf="1" s="1" dxf="1">
    <nc r="AR24">
      <v>134.80000000000001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18" sId="4" odxf="1" s="1" dxf="1">
    <nc r="AS24">
      <v>172.2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19" sId="4" odxf="1" s="1" dxf="1">
    <nc r="AT24">
      <v>208.9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20" sId="4" odxf="1" s="1" dxf="1">
    <nc r="AU24">
      <v>226.9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21" sId="4" odxf="1" s="1" dxf="1">
    <nc r="AV24">
      <v>245.3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22" sId="4" odxf="1" s="1" dxf="1">
    <nc r="AW24">
      <v>237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23" sId="4" odxf="1" s="1" dxf="1">
    <nc r="AX24">
      <v>221.8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24" sId="4" odxf="1" s="1" dxf="1">
    <nc r="AY24">
      <v>236.9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25" sId="4" odxf="1" s="1" dxf="1">
    <nc r="AZ24">
      <v>260.8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26" sId="4" odxf="1" s="1" dxf="1">
    <nc r="BA24">
      <v>243.1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27" sId="4" odxf="1" s="1" dxf="1">
    <nc r="BB24">
      <v>204.9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28" sId="4" odxf="1" s="1" dxf="1">
    <nc r="BC24">
      <v>246.6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29" sId="4" odxf="1" s="1" dxf="1">
    <nc r="BD24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30" sId="4" odxf="1" s="1" dxf="1">
    <nc r="BE24">
      <v>165.5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31" sId="4" odxf="1" s="1" dxf="1">
    <nc r="BF24">
      <v>318.60000000000002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32" sId="4" odxf="1" s="1" dxf="1">
    <nc r="BG24">
      <v>-15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25" start="0" length="0">
    <dxf>
      <font>
        <sz val="10"/>
        <color auto="1"/>
        <name val="Calibri"/>
        <family val="2"/>
        <scheme val="none"/>
      </font>
    </dxf>
  </rfmt>
  <rfmt sheetId="4" s="1" sqref="B25" start="0" length="0">
    <dxf>
      <font>
        <sz val="10"/>
        <color auto="1"/>
        <name val="Calibri"/>
        <family val="2"/>
        <scheme val="none"/>
      </font>
    </dxf>
  </rfmt>
  <rfmt sheetId="4" s="1" sqref="C25" start="0" length="0">
    <dxf>
      <font>
        <sz val="10"/>
        <color auto="1"/>
        <name val="Calibri"/>
        <family val="2"/>
        <scheme val="none"/>
      </font>
    </dxf>
  </rfmt>
  <rfmt sheetId="4" s="1" sqref="D25" start="0" length="0">
    <dxf>
      <font>
        <sz val="10"/>
        <color auto="1"/>
        <name val="Calibri"/>
        <family val="2"/>
        <scheme val="none"/>
      </font>
    </dxf>
  </rfmt>
  <rfmt sheetId="4" s="1" sqref="E25" start="0" length="0">
    <dxf>
      <font>
        <sz val="10"/>
        <color auto="1"/>
        <name val="Calibri"/>
        <family val="2"/>
        <scheme val="none"/>
      </font>
    </dxf>
  </rfmt>
  <rfmt sheetId="4" s="1" sqref="F25" start="0" length="0">
    <dxf>
      <font>
        <sz val="10"/>
        <color auto="1"/>
        <name val="Calibri"/>
        <family val="2"/>
        <scheme val="none"/>
      </font>
    </dxf>
  </rfmt>
  <rcc rId="24633" sId="4" odxf="1" s="1" dxf="1">
    <nc r="G25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34" sId="4" odxf="1" s="1" dxf="1">
    <nc r="H25">
      <v>600.79999999999995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35" sId="4" odxf="1" s="1" dxf="1">
    <nc r="I25">
      <v>50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36" sId="4" odxf="1" s="1" dxf="1">
    <nc r="J25">
      <v>60.1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37" sId="4" odxf="1" s="1" dxf="1">
    <nc r="K25">
      <v>43.1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38" sId="4" odxf="1" s="1" dxf="1">
    <nc r="L25">
      <v>30.7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39" sId="4" odxf="1" s="1" dxf="1">
    <nc r="M25">
      <v>32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40" sId="4" odxf="1" s="1" dxf="1">
    <nc r="N25">
      <v>30.8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41" sId="4" odxf="1" s="1" dxf="1">
    <nc r="O25">
      <v>50.6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42" sId="4" odxf="1" s="1" dxf="1">
    <nc r="P25">
      <v>29.3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43" sId="4" odxf="1" s="1" dxf="1">
    <nc r="Q25">
      <v>41.5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44" sId="4" odxf="1" s="1" dxf="1">
    <nc r="R25">
      <v>26.7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45" sId="4" odxf="1" s="1" dxf="1">
    <nc r="S25">
      <v>44.2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46" sId="4" odxf="1" s="1" dxf="1">
    <nc r="T25">
      <v>31.3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47" sId="4" odxf="1" s="1" dxf="1">
    <nc r="U25">
      <v>12.1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48" sId="4" odxf="1" s="1" dxf="1">
    <nc r="V25">
      <v>12.3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49" sId="4" odxf="1" s="1" dxf="1">
    <nc r="W25">
      <v>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50" sId="4" odxf="1" s="1" dxf="1">
    <nc r="X25">
      <v>8.6999999999999993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51" sId="4" odxf="1" s="1" dxf="1">
    <nc r="Y25">
      <v>19.399999999999999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52" sId="4" odxf="1" s="1" dxf="1">
    <nc r="Z25">
      <v>54.2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53" sId="4" odxf="1" s="1" dxf="1">
    <nc r="AA25">
      <v>34.700000000000003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54" sId="4" odxf="1" s="1" dxf="1">
    <nc r="AB25">
      <v>30.2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55" sId="4" odxf="1" s="1" dxf="1">
    <nc r="AC25">
      <v>33.700000000000003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56" sId="4" odxf="1" s="1" dxf="1">
    <nc r="AD25">
      <v>30.9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57" sId="4" odxf="1" s="1" dxf="1">
    <nc r="AE25">
      <v>29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58" sId="4" odxf="1" s="1" dxf="1">
    <nc r="AF25">
      <v>29.1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59" sId="4" odxf="1" s="1" dxf="1">
    <nc r="AG25">
      <v>28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60" sId="4" odxf="1" s="1" dxf="1">
    <nc r="AH25">
      <v>30.5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61" sId="4" odxf="1" s="1" dxf="1">
    <nc r="AI25">
      <v>31.3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62" sId="4" odxf="1" s="1" dxf="1">
    <nc r="AJ25">
      <v>33.799999999999997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63" sId="4" odxf="1" s="1" dxf="1">
    <nc r="AK25">
      <v>30.8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64" sId="4" odxf="1" s="1" dxf="1">
    <nc r="AL25">
      <v>26.5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65" sId="4" odxf="1" s="1" dxf="1">
    <nc r="AM25">
      <v>26.3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66" sId="4" odxf="1" s="1" dxf="1">
    <nc r="AN25">
      <v>20.6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67" sId="4" odxf="1" s="1" dxf="1">
    <nc r="AO25">
      <v>26.7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68" sId="4" odxf="1" s="1" dxf="1">
    <nc r="AP25">
      <v>17.100000000000001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69" sId="4" odxf="1" s="1" dxf="1">
    <nc r="AQ25">
      <v>11.4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70" sId="4" odxf="1" s="1" dxf="1">
    <nc r="AR25">
      <v>16.2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71" sId="4" odxf="1" s="1" dxf="1">
    <nc r="AS25">
      <v>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72" sId="4" odxf="1" s="1" dxf="1">
    <nc r="AT25">
      <v>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73" sId="4" odxf="1" s="1" dxf="1">
    <nc r="AU25">
      <v>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74" sId="4" odxf="1" s="1" dxf="1">
    <nc r="AV25">
      <v>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75" sId="4" odxf="1" s="1" dxf="1">
    <nc r="AW25">
      <v>4.4000000000000004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76" sId="4" odxf="1" s="1" dxf="1">
    <nc r="AX25">
      <v>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77" sId="4" odxf="1" s="1" dxf="1">
    <nc r="AY25">
      <v>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78" sId="4" odxf="1" s="1" dxf="1">
    <nc r="AZ25">
      <v>21.4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79" sId="4" odxf="1" s="1" dxf="1">
    <nc r="BA25">
      <v>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80" sId="4" odxf="1" s="1" dxf="1">
    <nc r="BB25">
      <v>17.899999999999999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81" sId="4" odxf="1" s="1" dxf="1">
    <nc r="BC25">
      <v>55.2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82" sId="4" odxf="1" s="1" dxf="1">
    <nc r="BD25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83" sId="4" odxf="1" s="1" dxf="1">
    <nc r="BE25">
      <v>25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84" sId="4" odxf="1" s="1" dxf="1">
    <nc r="BF25">
      <v>65.900000000000006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85" sId="4" odxf="1" s="1" dxf="1">
    <nc r="BG25">
      <v>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26" start="0" length="0">
    <dxf>
      <font>
        <sz val="10"/>
        <color auto="1"/>
        <name val="Calibri"/>
        <family val="2"/>
        <scheme val="none"/>
      </font>
    </dxf>
  </rfmt>
  <rfmt sheetId="4" s="1" sqref="B26" start="0" length="0">
    <dxf>
      <font>
        <sz val="10"/>
        <color auto="1"/>
        <name val="Calibri"/>
        <family val="2"/>
        <scheme val="none"/>
      </font>
    </dxf>
  </rfmt>
  <rfmt sheetId="4" s="1" sqref="C26" start="0" length="0">
    <dxf>
      <font>
        <sz val="10"/>
        <color auto="1"/>
        <name val="Calibri"/>
        <family val="2"/>
        <scheme val="none"/>
      </font>
    </dxf>
  </rfmt>
  <rfmt sheetId="4" s="1" sqref="D26" start="0" length="0">
    <dxf>
      <font>
        <sz val="10"/>
        <color auto="1"/>
        <name val="Calibri"/>
        <family val="2"/>
        <scheme val="none"/>
      </font>
    </dxf>
  </rfmt>
  <rfmt sheetId="4" s="1" sqref="E26" start="0" length="0">
    <dxf>
      <font>
        <sz val="10"/>
        <color auto="1"/>
        <name val="Calibri"/>
        <family val="2"/>
        <scheme val="none"/>
      </font>
    </dxf>
  </rfmt>
  <rfmt sheetId="4" s="1" sqref="F26" start="0" length="0">
    <dxf>
      <font>
        <sz val="10"/>
        <color auto="1"/>
        <name val="Calibri"/>
        <family val="2"/>
        <scheme val="none"/>
      </font>
    </dxf>
  </rfmt>
  <rcc rId="24686" sId="4" odxf="1" s="1" dxf="1">
    <nc r="G26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87" sId="4" odxf="1" s="1" dxf="1">
    <nc r="H26">
      <v>10701.3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88" sId="4" odxf="1" s="1" dxf="1">
    <nc r="I26">
      <v>358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89" sId="4" odxf="1" s="1" dxf="1">
    <nc r="J26">
      <v>343.5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90" sId="4" odxf="1" s="1" dxf="1">
    <nc r="K26">
      <v>347.9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91" sId="4" odxf="1" s="1" dxf="1">
    <nc r="L26">
      <v>353.2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92" sId="4" odxf="1" s="1" dxf="1">
    <nc r="M26">
      <v>348.8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93" sId="4" odxf="1" s="1" dxf="1">
    <nc r="N26">
      <v>352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94" sId="4" odxf="1" s="1" dxf="1">
    <nc r="O26">
      <v>350.1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95" sId="4" odxf="1" s="1" dxf="1">
    <nc r="P26">
      <v>347.8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96" sId="4" odxf="1" s="1" dxf="1">
    <nc r="Q26">
      <v>349.7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97" sId="4" odxf="1" s="1" dxf="1">
    <nc r="R26">
      <v>350.3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98" sId="4" odxf="1" s="1" dxf="1">
    <nc r="S26">
      <v>342.2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699" sId="4" odxf="1" s="1" dxf="1">
    <nc r="T26">
      <v>350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00" sId="4" odxf="1" s="1" dxf="1">
    <nc r="U26">
      <v>381.9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01" sId="4" odxf="1" s="1" dxf="1">
    <nc r="V26">
      <v>411.9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02" sId="4" odxf="1" s="1" dxf="1">
    <nc r="W26">
      <v>478.4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03" sId="4" odxf="1" s="1" dxf="1">
    <nc r="X26">
      <v>526.9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04" sId="4" odxf="1" s="1" dxf="1">
    <nc r="Y26">
      <v>536.9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05" sId="4" odxf="1" s="1" dxf="1">
    <nc r="Z26">
      <v>525.9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06" sId="4" odxf="1" s="1" dxf="1">
    <nc r="AA26">
      <v>502.1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07" sId="4" odxf="1" s="1" dxf="1">
    <nc r="AB26">
      <v>477.8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08" sId="4" odxf="1" s="1" dxf="1">
    <nc r="AC26">
      <v>466.8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09" sId="4" odxf="1" s="1" dxf="1">
    <nc r="AD26">
      <v>419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10" sId="4" odxf="1" s="1" dxf="1">
    <nc r="AE26">
      <v>370.7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11" sId="4" odxf="1" s="1" dxf="1">
    <nc r="AF26">
      <v>377.2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12" sId="4" odxf="1" s="1" dxf="1">
    <nc r="AG26">
      <v>429.2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13" sId="4" odxf="1" s="1" dxf="1">
    <nc r="AH26">
      <v>468.9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14" sId="4" odxf="1" s="1" dxf="1">
    <nc r="AI26">
      <v>499.2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15" sId="4" odxf="1" s="1" dxf="1">
    <nc r="AJ26">
      <v>497.2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16" sId="4" odxf="1" s="1" dxf="1">
    <nc r="AK26">
      <v>512.6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17" sId="4" odxf="1" s="1" dxf="1">
    <nc r="AL26">
      <v>533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18" sId="4" odxf="1" s="1" dxf="1">
    <nc r="AM26">
      <v>529.70000000000005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19" sId="4" odxf="1" s="1" dxf="1">
    <nc r="AN26">
      <v>504.6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20" sId="4" odxf="1" s="1" dxf="1">
    <nc r="AO26">
      <v>467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21" sId="4" odxf="1" s="1" dxf="1">
    <nc r="AP26">
      <v>455.4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22" sId="4" odxf="1" s="1" dxf="1">
    <nc r="AQ26">
      <v>468.9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23" sId="4" odxf="1" s="1" dxf="1">
    <nc r="AR26">
      <v>476.9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24" sId="4" odxf="1" s="1" dxf="1">
    <nc r="AS26">
      <v>476.1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25" sId="4" odxf="1" s="1" dxf="1">
    <nc r="AT26">
      <v>482.3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26" sId="4" odxf="1" s="1" dxf="1">
    <nc r="AU26">
      <v>474.8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27" sId="4" odxf="1" s="1" dxf="1">
    <nc r="AV26">
      <v>462.8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28" sId="4" odxf="1" s="1" dxf="1">
    <nc r="AW26">
      <v>464.6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29" sId="4" odxf="1" s="1" dxf="1">
    <nc r="AX26">
      <v>448.1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30" sId="4" odxf="1" s="1" dxf="1">
    <nc r="AY26">
      <v>452.2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31" sId="4" odxf="1" s="1" dxf="1">
    <nc r="AZ26">
      <v>427.9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32" sId="4" odxf="1" s="1" dxf="1">
    <nc r="BA26">
      <v>407.3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33" sId="4" odxf="1" s="1" dxf="1">
    <nc r="BB26">
      <v>392.1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34" sId="4" odxf="1" s="1" dxf="1">
    <nc r="BC26">
      <v>390.7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35" sId="4" odxf="1" s="1" dxf="1">
    <nc r="BD26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36" sId="4" odxf="1" s="1" dxf="1">
    <nc r="BE26">
      <v>445.9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37" sId="4" odxf="1" s="1" dxf="1">
    <nc r="BF26">
      <v>539.5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38" sId="4" odxf="1" s="1" dxf="1">
    <nc r="BG26">
      <v>342.7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27" start="0" length="0">
    <dxf>
      <font>
        <sz val="10"/>
        <color auto="1"/>
        <name val="Calibri"/>
        <family val="2"/>
        <scheme val="none"/>
      </font>
    </dxf>
  </rfmt>
  <rfmt sheetId="4" s="1" sqref="B27" start="0" length="0">
    <dxf>
      <font>
        <sz val="10"/>
        <color auto="1"/>
        <name val="Calibri"/>
        <family val="2"/>
        <scheme val="none"/>
      </font>
    </dxf>
  </rfmt>
  <rfmt sheetId="4" s="1" sqref="C27" start="0" length="0">
    <dxf>
      <font>
        <sz val="10"/>
        <color auto="1"/>
        <name val="Calibri"/>
        <family val="2"/>
        <scheme val="none"/>
      </font>
    </dxf>
  </rfmt>
  <rfmt sheetId="4" s="1" sqref="D27" start="0" length="0">
    <dxf>
      <font>
        <sz val="10"/>
        <color auto="1"/>
        <name val="Calibri"/>
        <family val="2"/>
        <scheme val="none"/>
      </font>
    </dxf>
  </rfmt>
  <rfmt sheetId="4" s="1" sqref="E27" start="0" length="0">
    <dxf>
      <font>
        <sz val="10"/>
        <color auto="1"/>
        <name val="Calibri"/>
        <family val="2"/>
        <scheme val="none"/>
      </font>
    </dxf>
  </rfmt>
  <rfmt sheetId="4" s="1" sqref="F27" start="0" length="0">
    <dxf>
      <font>
        <sz val="10"/>
        <color auto="1"/>
        <name val="Calibri"/>
        <family val="2"/>
        <scheme val="none"/>
      </font>
    </dxf>
  </rfmt>
  <rcc rId="24739" sId="4" odxf="1" s="1" dxf="1">
    <nc r="G27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40" sId="4" odxf="1" s="1" dxf="1">
    <nc r="H27">
      <v>701.2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41" sId="4" odxf="1" s="1" dxf="1">
    <nc r="I27">
      <v>-13.8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42" sId="4" odxf="1" s="1" dxf="1">
    <nc r="J27">
      <v>-14.8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43" sId="4" odxf="1" s="1" dxf="1">
    <nc r="K27">
      <v>-11.2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44" sId="4" odxf="1" s="1" dxf="1">
    <nc r="L27">
      <v>-10.9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45" sId="4" odxf="1" s="1" dxf="1">
    <nc r="M27">
      <v>-15.1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46" sId="4" odxf="1" s="1" dxf="1">
    <nc r="N27">
      <v>-13.6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47" sId="4" odxf="1" s="1" dxf="1">
    <nc r="O27">
      <v>-17.5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48" sId="4" odxf="1" s="1" dxf="1">
    <nc r="P27">
      <v>-16.2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49" sId="4" odxf="1" s="1" dxf="1">
    <nc r="Q27">
      <v>-20.8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50" sId="4" odxf="1" s="1" dxf="1">
    <nc r="R27">
      <v>-15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51" sId="4" odxf="1" s="1" dxf="1">
    <nc r="S27">
      <v>-17.8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52" sId="4" odxf="1" s="1" dxf="1">
    <nc r="T27">
      <v>-11.8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53" sId="4" odxf="1" s="1" dxf="1">
    <nc r="U27">
      <v>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54" sId="4" odxf="1" s="1" dxf="1">
    <nc r="V27">
      <v>23.4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55" sId="4" odxf="1" s="1" dxf="1">
    <nc r="W27">
      <v>58.2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56" sId="4" odxf="1" s="1" dxf="1">
    <nc r="X27">
      <v>63.8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57" sId="4" odxf="1" s="1" dxf="1">
    <nc r="Y27">
      <v>69.5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58" sId="4" odxf="1" s="1" dxf="1">
    <nc r="Z27">
      <v>55.9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59" sId="4" odxf="1" s="1" dxf="1">
    <nc r="AA27">
      <v>44.7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60" sId="4" odxf="1" s="1" dxf="1">
    <nc r="AB27">
      <v>36.5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61" sId="4" odxf="1" s="1" dxf="1">
    <nc r="AC27">
      <v>48.3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62" sId="4" odxf="1" s="1" dxf="1">
    <nc r="AD27">
      <v>25.4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63" sId="4" odxf="1" s="1" dxf="1">
    <nc r="AE27">
      <v>-3.6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64" sId="4" odxf="1" s="1" dxf="1">
    <nc r="AF27">
      <v>-0.9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65" sId="4" odxf="1" s="1" dxf="1">
    <nc r="AG27">
      <v>25.6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66" sId="4" odxf="1" s="1" dxf="1">
    <nc r="AH27">
      <v>42.8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67" sId="4" odxf="1" s="1" dxf="1">
    <nc r="AI27">
      <v>60.8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68" sId="4" odxf="1" s="1" dxf="1">
    <nc r="AJ27">
      <v>54.8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69" sId="4" odxf="1" s="1" dxf="1">
    <nc r="AK27">
      <v>55.5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70" sId="4" odxf="1" s="1" dxf="1">
    <nc r="AL27">
      <v>62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71" sId="4" odxf="1" s="1" dxf="1">
    <nc r="AM27">
      <v>75.400000000000006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72" sId="4" odxf="1" s="1" dxf="1">
    <nc r="AN27">
      <v>63.9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73" sId="4" odxf="1" s="1" dxf="1">
    <nc r="AO27">
      <v>23.1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74" sId="4" odxf="1" s="1" dxf="1">
    <nc r="AP27">
      <v>26.5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75" sId="4" odxf="1" s="1" dxf="1">
    <nc r="AQ27">
      <v>31.5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76" sId="4" odxf="1" s="1" dxf="1">
    <nc r="AR27">
      <v>37.799999999999997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77" sId="4" odxf="1" s="1" dxf="1">
    <nc r="AS27">
      <v>32.5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78" sId="4" odxf="1" s="1" dxf="1">
    <nc r="AT27">
      <v>26.2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79" sId="4" odxf="1" s="1" dxf="1">
    <nc r="AU27">
      <v>23.3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80" sId="4" odxf="1" s="1" dxf="1">
    <nc r="AV27">
      <v>25.8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81" sId="4" odxf="1" s="1" dxf="1">
    <nc r="AW27">
      <v>27.9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82" sId="4" odxf="1" s="1" dxf="1">
    <nc r="AX27">
      <v>22.8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83" sId="4" odxf="1" s="1" dxf="1">
    <nc r="AY27">
      <v>20.8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84" sId="4" odxf="1" s="1" dxf="1">
    <nc r="AZ27">
      <v>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85" sId="4" odxf="1" s="1" dxf="1">
    <nc r="BA27">
      <v>30.7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86" sId="4" odxf="1" s="1" dxf="1">
    <nc r="BB27">
      <v>27.5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87" sId="4" odxf="1" s="1" dxf="1">
    <nc r="BC27">
      <v>29.2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88" sId="4" odxf="1" s="1" dxf="1">
    <nc r="BD27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89" sId="4" odxf="1" s="1" dxf="1">
    <nc r="BE27">
      <v>29.2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90" sId="4" odxf="1" s="1" dxf="1">
    <nc r="BF27">
      <v>75.599999999999994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91" sId="4" odxf="1" s="1" dxf="1">
    <nc r="BG27">
      <v>-20.5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28" start="0" length="0">
    <dxf>
      <font>
        <sz val="10"/>
        <color auto="1"/>
        <name val="Calibri"/>
        <family val="2"/>
        <scheme val="none"/>
      </font>
    </dxf>
  </rfmt>
  <rfmt sheetId="4" s="1" sqref="B28" start="0" length="0">
    <dxf>
      <font>
        <sz val="10"/>
        <color auto="1"/>
        <name val="Calibri"/>
        <family val="2"/>
        <scheme val="none"/>
      </font>
    </dxf>
  </rfmt>
  <rfmt sheetId="4" s="1" sqref="C28" start="0" length="0">
    <dxf>
      <font>
        <sz val="10"/>
        <color auto="1"/>
        <name val="Calibri"/>
        <family val="2"/>
        <scheme val="none"/>
      </font>
    </dxf>
  </rfmt>
  <rfmt sheetId="4" s="1" sqref="D28" start="0" length="0">
    <dxf>
      <font>
        <sz val="10"/>
        <color auto="1"/>
        <name val="Calibri"/>
        <family val="2"/>
        <scheme val="none"/>
      </font>
    </dxf>
  </rfmt>
  <rfmt sheetId="4" s="1" sqref="E28" start="0" length="0">
    <dxf>
      <font>
        <sz val="10"/>
        <color auto="1"/>
        <name val="Calibri"/>
        <family val="2"/>
        <scheme val="none"/>
      </font>
    </dxf>
  </rfmt>
  <rfmt sheetId="4" s="1" sqref="F28" start="0" length="0">
    <dxf>
      <font>
        <sz val="10"/>
        <color auto="1"/>
        <name val="Calibri"/>
        <family val="2"/>
        <scheme val="none"/>
      </font>
    </dxf>
  </rfmt>
  <rcc rId="24792" sId="4" odxf="1" s="1" dxf="1">
    <nc r="G28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93" sId="4" odxf="1" s="1" dxf="1">
    <nc r="H28">
      <v>8361.1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94" sId="4" odxf="1" s="1" dxf="1">
    <nc r="I28">
      <v>270.3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95" sId="4" odxf="1" s="1" dxf="1">
    <nc r="J28">
      <v>257.8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96" sId="4" odxf="1" s="1" dxf="1">
    <nc r="K28">
      <v>262.89999999999998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97" sId="4" odxf="1" s="1" dxf="1">
    <nc r="L28">
      <v>262.39999999999998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98" sId="4" odxf="1" s="1" dxf="1">
    <nc r="M28">
      <v>259.3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799" sId="4" odxf="1" s="1" dxf="1">
    <nc r="N28">
      <v>262.7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00" sId="4" odxf="1" s="1" dxf="1">
    <nc r="O28">
      <v>259.2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01" sId="4" odxf="1" s="1" dxf="1">
    <nc r="P28">
      <v>259.7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02" sId="4" odxf="1" s="1" dxf="1">
    <nc r="Q28">
      <v>259.8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03" sId="4" odxf="1" s="1" dxf="1">
    <nc r="R28">
      <v>263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04" sId="4" odxf="1" s="1" dxf="1">
    <nc r="S28">
      <v>261.2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05" sId="4" odxf="1" s="1" dxf="1">
    <nc r="T28">
      <v>267.60000000000002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06" sId="4" odxf="1" s="1" dxf="1">
    <nc r="U28">
      <v>294.7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07" sId="4" odxf="1" s="1" dxf="1">
    <nc r="V28">
      <v>318.60000000000002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08" sId="4" odxf="1" s="1" dxf="1">
    <nc r="W28">
      <v>379.5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09" sId="4" odxf="1" s="1" dxf="1">
    <nc r="X28">
      <v>422.6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10" sId="4" odxf="1" s="1" dxf="1">
    <nc r="Y28">
      <v>426.3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11" sId="4" odxf="1" s="1" dxf="1">
    <nc r="Z28">
      <v>416.6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12" sId="4" odxf="1" s="1" dxf="1">
    <nc r="AA28">
      <v>400.6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13" sId="4" odxf="1" s="1" dxf="1">
    <nc r="AB28">
      <v>377.3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14" sId="4" odxf="1" s="1" dxf="1">
    <nc r="AC28">
      <v>367.3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15" sId="4" odxf="1" s="1" dxf="1">
    <nc r="AD28">
      <v>328.6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16" sId="4" odxf="1" s="1" dxf="1">
    <nc r="AE28">
      <v>289.2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17" sId="4" odxf="1" s="1" dxf="1">
    <nc r="AF28">
      <v>293.39999999999998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18" sId="4" odxf="1" s="1" dxf="1">
    <nc r="AG28">
      <v>337.4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19" sId="4" odxf="1" s="1" dxf="1">
    <nc r="AH28">
      <v>373.3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20" sId="4" odxf="1" s="1" dxf="1">
    <nc r="AI28">
      <v>394.7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21" sId="4" odxf="1" s="1" dxf="1">
    <nc r="AJ28">
      <v>393.1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22" sId="4" odxf="1" s="1" dxf="1">
    <nc r="AK28">
      <v>404.7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23" sId="4" odxf="1" s="1" dxf="1">
    <nc r="AL28">
      <v>418.4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24" sId="4" odxf="1" s="1" dxf="1">
    <nc r="AM28">
      <v>418.9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25" sId="4" odxf="1" s="1" dxf="1">
    <nc r="AN28">
      <v>404.3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26" sId="4" odxf="1" s="1" dxf="1">
    <nc r="AO28">
      <v>373.9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27" sId="4" odxf="1" s="1" dxf="1">
    <nc r="AP28">
      <v>360.3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28" sId="4" odxf="1" s="1" dxf="1">
    <nc r="AQ28">
      <v>370.1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29" sId="4" odxf="1" s="1" dxf="1">
    <nc r="AR28">
      <v>378.5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30" sId="4" odxf="1" s="1" dxf="1">
    <nc r="AS28">
      <v>377.6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31" sId="4" odxf="1" s="1" dxf="1">
    <nc r="AT28">
      <v>377.8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32" sId="4" odxf="1" s="1" dxf="1">
    <nc r="AU28">
      <v>368.8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33" sId="4" odxf="1" s="1" dxf="1">
    <nc r="AV28">
      <v>358.6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34" sId="4" odxf="1" s="1" dxf="1">
    <nc r="AW28">
      <v>363.8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35" sId="4" odxf="1" s="1" dxf="1">
    <nc r="AX28">
      <v>351.1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36" sId="4" odxf="1" s="1" dxf="1">
    <nc r="AY28">
      <v>349.6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37" sId="4" odxf="1" s="1" dxf="1">
    <nc r="AZ28">
      <v>332.1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38" sId="4" odxf="1" s="1" dxf="1">
    <nc r="BA28">
      <v>315.5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39" sId="4" odxf="1" s="1" dxf="1">
    <nc r="BB28">
      <v>307.10000000000002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40" sId="4" odxf="1" s="1" dxf="1">
    <nc r="BC28">
      <v>301.2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41" sId="4" odxf="1" s="1" dxf="1">
    <nc r="BD28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42" sId="4" odxf="1" s="1" dxf="1">
    <nc r="BE28">
      <v>348.4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43" sId="4" odxf="1" s="1" dxf="1">
    <nc r="BF28">
      <v>426.7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44" sId="4" odxf="1" s="1" dxf="1">
    <nc r="BG28">
      <v>255.3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29" start="0" length="0">
    <dxf>
      <font>
        <sz val="10"/>
        <color auto="1"/>
        <name val="Calibri"/>
        <family val="2"/>
        <scheme val="none"/>
      </font>
    </dxf>
  </rfmt>
  <rfmt sheetId="4" s="1" sqref="B29" start="0" length="0">
    <dxf>
      <font>
        <sz val="10"/>
        <color auto="1"/>
        <name val="Calibri"/>
        <family val="2"/>
        <scheme val="none"/>
      </font>
    </dxf>
  </rfmt>
  <rfmt sheetId="4" s="1" sqref="C29" start="0" length="0">
    <dxf>
      <font>
        <sz val="10"/>
        <color auto="1"/>
        <name val="Calibri"/>
        <family val="2"/>
        <scheme val="none"/>
      </font>
    </dxf>
  </rfmt>
  <rfmt sheetId="4" s="1" sqref="D29" start="0" length="0">
    <dxf>
      <font>
        <sz val="10"/>
        <color auto="1"/>
        <name val="Calibri"/>
        <family val="2"/>
        <scheme val="none"/>
      </font>
    </dxf>
  </rfmt>
  <rfmt sheetId="4" s="1" sqref="E29" start="0" length="0">
    <dxf>
      <font>
        <sz val="10"/>
        <color auto="1"/>
        <name val="Calibri"/>
        <family val="2"/>
        <scheme val="none"/>
      </font>
    </dxf>
  </rfmt>
  <rfmt sheetId="4" s="1" sqref="F29" start="0" length="0">
    <dxf>
      <font>
        <sz val="10"/>
        <color auto="1"/>
        <name val="Calibri"/>
        <family val="2"/>
        <scheme val="none"/>
      </font>
    </dxf>
  </rfmt>
  <rcc rId="24845" sId="4" odxf="1" s="1" dxf="1">
    <nc r="G29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46" sId="4" odxf="1" s="1" dxf="1">
    <nc r="H29">
      <v>396.5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47" sId="4" odxf="1" s="1" dxf="1">
    <nc r="I29">
      <v>-12.9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48" sId="4" odxf="1" s="1" dxf="1">
    <nc r="J29">
      <v>-14.4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49" sId="4" odxf="1" s="1" dxf="1">
    <nc r="K29">
      <v>-11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50" sId="4" odxf="1" s="1" dxf="1">
    <nc r="L29">
      <v>-9.1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51" sId="4" odxf="1" s="1" dxf="1">
    <nc r="M29">
      <v>-12.8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52" sId="4" odxf="1" s="1" dxf="1">
    <nc r="N29">
      <v>-11.8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53" sId="4" odxf="1" s="1" dxf="1">
    <nc r="O29">
      <v>-15.2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54" sId="4" odxf="1" s="1" dxf="1">
    <nc r="P29">
      <v>-14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55" sId="4" odxf="1" s="1" dxf="1">
    <nc r="Q29">
      <v>-17.8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56" sId="4" odxf="1" s="1" dxf="1">
    <nc r="R29">
      <v>-14.7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57" sId="4" odxf="1" s="1" dxf="1">
    <nc r="S29">
      <v>-17.2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58" sId="4" odxf="1" s="1" dxf="1">
    <nc r="T29">
      <v>-12.4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59" sId="4" odxf="1" s="1" dxf="1">
    <nc r="U29">
      <v>-1.5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60" sId="4" odxf="1" s="1" dxf="1">
    <nc r="V29">
      <v>12.2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61" sId="4" odxf="1" s="1" dxf="1">
    <nc r="W29">
      <v>35.299999999999997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62" sId="4" odxf="1" s="1" dxf="1">
    <nc r="X29">
      <v>35.1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63" sId="4" odxf="1" s="1" dxf="1">
    <nc r="Y29">
      <v>40.9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64" sId="4" odxf="1" s="1" dxf="1">
    <nc r="Z29">
      <v>30.6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65" sId="4" odxf="1" s="1" dxf="1">
    <nc r="AA29">
      <v>21.8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66" sId="4" odxf="1" s="1" dxf="1">
    <nc r="AB29">
      <v>18.8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67" sId="4" odxf="1" s="1" dxf="1">
    <nc r="AC29">
      <v>26.9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68" sId="4" odxf="1" s="1" dxf="1">
    <nc r="AD29">
      <v>12.9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69" sId="4" odxf="1" s="1" dxf="1">
    <nc r="AE29">
      <v>-5.8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70" sId="4" odxf="1" s="1" dxf="1">
    <nc r="AF29">
      <v>-4.5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71" sId="4" odxf="1" s="1" dxf="1">
    <nc r="AG29">
      <v>12.2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72" sId="4" odxf="1" s="1" dxf="1">
    <nc r="AH29">
      <v>21.6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73" sId="4" odxf="1" s="1" dxf="1">
    <nc r="AI29">
      <v>34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74" sId="4" odxf="1" s="1" dxf="1">
    <nc r="AJ29">
      <v>31.6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75" sId="4" odxf="1" s="1" dxf="1">
    <nc r="AK29">
      <v>33.200000000000003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76" sId="4" odxf="1" s="1" dxf="1">
    <nc r="AL29">
      <v>37.299999999999997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77" sId="4" odxf="1" s="1" dxf="1">
    <nc r="AM29">
      <v>46.7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78" sId="4" odxf="1" s="1" dxf="1">
    <nc r="AN29">
      <v>38.299999999999997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79" sId="4" odxf="1" s="1" dxf="1">
    <nc r="AO29">
      <v>10.4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80" sId="4" odxf="1" s="1" dxf="1">
    <nc r="AP29">
      <v>15.6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81" sId="4" odxf="1" s="1" dxf="1">
    <nc r="AQ29">
      <v>20.399999999999999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82" sId="4" odxf="1" s="1" dxf="1">
    <nc r="AR29">
      <v>26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83" sId="4" odxf="1" s="1" dxf="1">
    <nc r="AS29">
      <v>21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84" sId="4" odxf="1" s="1" dxf="1">
    <nc r="AT29">
      <v>17.399999999999999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85" sId="4" odxf="1" s="1" dxf="1">
    <nc r="AU29">
      <v>15.4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86" sId="4" odxf="1" s="1" dxf="1">
    <nc r="AV29">
      <v>17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87" sId="4" odxf="1" s="1" dxf="1">
    <nc r="AW29">
      <v>19.399999999999999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88" sId="4" odxf="1" s="1" dxf="1">
    <nc r="AX29">
      <v>15.4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89" sId="4" odxf="1" s="1" dxf="1">
    <nc r="AY29">
      <v>13.3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90" sId="4" odxf="1" s="1" dxf="1">
    <nc r="AZ29">
      <v>5.0999999999999996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91" sId="4" odxf="1" s="1" dxf="1">
    <nc r="BA29">
      <v>21.8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92" sId="4" odxf="1" s="1" dxf="1">
    <nc r="BB29">
      <v>18.7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93" sId="4" odxf="1" s="1" dxf="1">
    <nc r="BC29">
      <v>19.3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94" sId="4" odxf="1" s="1" dxf="1">
    <nc r="BD29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95" sId="4" odxf="1" s="1" dxf="1">
    <nc r="BE29">
      <v>16.5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96" sId="4" odxf="1" s="1" dxf="1">
    <nc r="BF29">
      <v>46.8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97" sId="4" odxf="1" s="1" dxf="1">
    <nc r="BG29">
      <v>-17.2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30" start="0" length="0">
    <dxf>
      <font>
        <sz val="10"/>
        <color auto="1"/>
        <name val="Calibri"/>
        <family val="2"/>
        <scheme val="none"/>
      </font>
    </dxf>
  </rfmt>
  <rfmt sheetId="4" s="1" sqref="B30" start="0" length="0">
    <dxf>
      <font>
        <sz val="10"/>
        <color auto="1"/>
        <name val="Calibri"/>
        <family val="2"/>
        <scheme val="none"/>
      </font>
    </dxf>
  </rfmt>
  <rfmt sheetId="4" s="1" sqref="C30" start="0" length="0">
    <dxf>
      <font>
        <sz val="10"/>
        <color auto="1"/>
        <name val="Calibri"/>
        <family val="2"/>
        <scheme val="none"/>
      </font>
    </dxf>
  </rfmt>
  <rfmt sheetId="4" s="1" sqref="D30" start="0" length="0">
    <dxf>
      <font>
        <sz val="10"/>
        <color auto="1"/>
        <name val="Calibri"/>
        <family val="2"/>
        <scheme val="none"/>
      </font>
    </dxf>
  </rfmt>
  <rfmt sheetId="4" s="1" sqref="E30" start="0" length="0">
    <dxf>
      <font>
        <sz val="10"/>
        <color auto="1"/>
        <name val="Calibri"/>
        <family val="2"/>
        <scheme val="none"/>
      </font>
    </dxf>
  </rfmt>
  <rfmt sheetId="4" s="1" sqref="F30" start="0" length="0">
    <dxf>
      <font>
        <sz val="10"/>
        <color auto="1"/>
        <name val="Calibri"/>
        <family val="2"/>
        <scheme val="none"/>
      </font>
    </dxf>
  </rfmt>
  <rcc rId="24898" sId="4" odxf="1" s="1" dxf="1">
    <nc r="G30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899" sId="4" odxf="1" s="1" dxf="1">
    <nc r="H30">
      <v>12106.2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00" sId="4" odxf="1" s="1" dxf="1">
    <nc r="I30">
      <v>413.8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01" sId="4" odxf="1" s="1" dxf="1">
    <nc r="J30">
      <v>404.3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02" sId="4" odxf="1" s="1" dxf="1">
    <nc r="K30">
      <v>400.8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03" sId="4" odxf="1" s="1" dxf="1">
    <nc r="L30">
      <v>396.6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04" sId="4" odxf="1" s="1" dxf="1">
    <nc r="M30">
      <v>391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05" sId="4" odxf="1" s="1" dxf="1">
    <nc r="N30">
      <v>399.3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06" sId="4" odxf="1" s="1" dxf="1">
    <nc r="O30">
      <v>398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07" sId="4" odxf="1" s="1" dxf="1">
    <nc r="P30">
      <v>396.7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08" sId="4" odxf="1" s="1" dxf="1">
    <nc r="Q30">
      <v>402.9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09" sId="4" odxf="1" s="1" dxf="1">
    <nc r="R30">
      <v>408.8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10" sId="4" odxf="1" s="1" dxf="1">
    <nc r="S30">
      <v>417.1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11" sId="4" odxf="1" s="1" dxf="1">
    <nc r="T30">
      <v>425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12" sId="4" odxf="1" s="1" dxf="1">
    <nc r="U30">
      <v>450.5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13" sId="4" odxf="1" s="1" dxf="1">
    <nc r="V30">
      <v>468.6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14" sId="4" odxf="1" s="1" dxf="1">
    <nc r="W30">
      <v>552.4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15" sId="4" odxf="1" s="1" dxf="1">
    <nc r="X30">
      <v>601.1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16" sId="4" odxf="1" s="1" dxf="1">
    <nc r="Y30">
      <v>594.20000000000005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17" sId="4" odxf="1" s="1" dxf="1">
    <nc r="Z30">
      <v>574.29999999999995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18" sId="4" odxf="1" s="1" dxf="1">
    <nc r="AA30">
      <v>530.79999999999995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19" sId="4" odxf="1" s="1" dxf="1">
    <nc r="AB30">
      <v>485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20" sId="4" odxf="1" s="1" dxf="1">
    <nc r="AC30">
      <v>455.2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21" sId="4" odxf="1" s="1" dxf="1">
    <nc r="AD30">
      <v>411.3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22" sId="4" odxf="1" s="1" dxf="1">
    <nc r="AE30">
      <v>367.2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23" sId="4" odxf="1" s="1" dxf="1">
    <nc r="AF30">
      <v>384.6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24" sId="4" odxf="1" s="1" dxf="1">
    <nc r="AG30">
      <v>433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25" sId="4" odxf="1" s="1" dxf="1">
    <nc r="AH30">
      <v>466.3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26" sId="4" odxf="1" s="1" dxf="1">
    <nc r="AI30">
      <v>500.9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27" sId="4" odxf="1" s="1" dxf="1">
    <nc r="AJ30">
      <v>513.4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28" sId="4" odxf="1" s="1" dxf="1">
    <nc r="AK30">
      <v>536.29999999999995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29" sId="4" odxf="1" s="1" dxf="1">
    <nc r="AL30">
      <v>592.20000000000005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30" sId="4" odxf="1" s="1" dxf="1">
    <nc r="AM30">
      <v>612.6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31" sId="4" odxf="1" s="1" dxf="1">
    <nc r="AN30">
      <v>604.70000000000005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32" sId="4" odxf="1" s="1" dxf="1">
    <nc r="AO30">
      <v>567.1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33" sId="4" odxf="1" s="1" dxf="1">
    <nc r="AP30">
      <v>555.20000000000005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34" sId="4" odxf="1" s="1" dxf="1">
    <nc r="AQ30">
      <v>569.79999999999995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35" sId="4" odxf="1" s="1" dxf="1">
    <nc r="AR30">
      <v>589.4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36" sId="4" odxf="1" s="1" dxf="1">
    <nc r="AS30">
      <v>583.70000000000005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37" sId="4" odxf="1" s="1" dxf="1">
    <nc r="AT30">
      <v>577.70000000000005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38" sId="4" odxf="1" s="1" dxf="1">
    <nc r="AU30">
      <v>562.79999999999995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39" sId="4" odxf="1" s="1" dxf="1">
    <nc r="AV30">
      <v>556.20000000000005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40" sId="4" odxf="1" s="1" dxf="1">
    <nc r="AW30">
      <v>560.70000000000005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41" sId="4" odxf="1" s="1" dxf="1">
    <nc r="AX30">
      <v>544.6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42" sId="4" odxf="1" s="1" dxf="1">
    <nc r="AY30">
      <v>533.70000000000005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43" sId="4" odxf="1" s="1" dxf="1">
    <nc r="AZ30">
      <v>516.5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44" sId="4" odxf="1" s="1" dxf="1">
    <nc r="BA30">
      <v>496.4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45" sId="4" odxf="1" s="1" dxf="1">
    <nc r="BB30">
      <v>482.9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46" sId="4" odxf="1" s="1" dxf="1">
    <nc r="BC30">
      <v>466.9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47" sId="4" odxf="1" s="1" dxf="1">
    <nc r="BD30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48" sId="4" odxf="1" s="1" dxf="1">
    <nc r="BE30">
      <v>504.4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49" sId="4" odxf="1" s="1" dxf="1">
    <nc r="BF30">
      <v>616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50" sId="4" odxf="1" s="1" dxf="1">
    <nc r="BG30">
      <v>367.4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31" start="0" length="0">
    <dxf>
      <font>
        <sz val="10"/>
        <color auto="1"/>
        <name val="Calibri"/>
        <family val="2"/>
        <scheme val="none"/>
      </font>
    </dxf>
  </rfmt>
  <rfmt sheetId="4" s="1" sqref="B31" start="0" length="0">
    <dxf>
      <font>
        <sz val="10"/>
        <color auto="1"/>
        <name val="Calibri"/>
        <family val="2"/>
        <scheme val="none"/>
      </font>
    </dxf>
  </rfmt>
  <rfmt sheetId="4" s="1" sqref="C31" start="0" length="0">
    <dxf>
      <font>
        <sz val="10"/>
        <color auto="1"/>
        <name val="Calibri"/>
        <family val="2"/>
        <scheme val="none"/>
      </font>
    </dxf>
  </rfmt>
  <rfmt sheetId="4" s="1" sqref="D31" start="0" length="0">
    <dxf>
      <font>
        <sz val="10"/>
        <color auto="1"/>
        <name val="Calibri"/>
        <family val="2"/>
        <scheme val="none"/>
      </font>
    </dxf>
  </rfmt>
  <rfmt sheetId="4" s="1" sqref="E31" start="0" length="0">
    <dxf>
      <font>
        <sz val="10"/>
        <color auto="1"/>
        <name val="Calibri"/>
        <family val="2"/>
        <scheme val="none"/>
      </font>
    </dxf>
  </rfmt>
  <rfmt sheetId="4" s="1" sqref="F31" start="0" length="0">
    <dxf>
      <font>
        <sz val="10"/>
        <color auto="1"/>
        <name val="Calibri"/>
        <family val="2"/>
        <scheme val="none"/>
      </font>
    </dxf>
  </rfmt>
  <rcc rId="24951" sId="4" odxf="1" s="1" dxf="1">
    <nc r="G31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52" sId="4" odxf="1" s="1" dxf="1">
    <nc r="H31">
      <v>269.3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53" sId="4" odxf="1" s="1" dxf="1">
    <nc r="I31">
      <v>-11.4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54" sId="4" odxf="1" s="1" dxf="1">
    <nc r="J31">
      <v>-12.1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55" sId="4" odxf="1" s="1" dxf="1">
    <nc r="K31">
      <v>-14.9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56" sId="4" odxf="1" s="1" dxf="1">
    <nc r="L31">
      <v>-16.100000000000001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57" sId="4" odxf="1" s="1" dxf="1">
    <nc r="M31">
      <v>-19.2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58" sId="4" odxf="1" s="1" dxf="1">
    <nc r="N31">
      <v>-18.5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59" sId="4" odxf="1" s="1" dxf="1">
    <nc r="O31">
      <v>-22.1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60" sId="4" odxf="1" s="1" dxf="1">
    <nc r="P31">
      <v>-22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61" sId="4" odxf="1" s="1" dxf="1">
    <nc r="Q31">
      <v>-24.9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62" sId="4" odxf="1" s="1" dxf="1">
    <nc r="R31">
      <v>-22.8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63" sId="4" odxf="1" s="1" dxf="1">
    <nc r="S31">
      <v>-23.4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64" sId="4" odxf="1" s="1" dxf="1">
    <nc r="T31">
      <v>-18.3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65" sId="4" odxf="1" s="1" dxf="1">
    <nc r="U31">
      <v>-3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66" sId="4" odxf="1" s="1" dxf="1">
    <nc r="V31">
      <v>15.8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67" sId="4" odxf="1" s="1" dxf="1">
    <nc r="W31">
      <v>27.1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68" sId="4" odxf="1" s="1" dxf="1">
    <nc r="X31">
      <v>21.4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69" sId="4" odxf="1" s="1" dxf="1">
    <nc r="Y31">
      <v>24.4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70" sId="4" odxf="1" s="1" dxf="1">
    <nc r="Z31">
      <v>14.9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71" sId="4" odxf="1" s="1" dxf="1">
    <nc r="AA31">
      <v>-1.2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72" sId="4" odxf="1" s="1" dxf="1">
    <nc r="AB31">
      <v>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73" sId="4" odxf="1" s="1" dxf="1">
    <nc r="AC31">
      <v>18.7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74" sId="4" odxf="1" s="1" dxf="1">
    <nc r="AD31">
      <v>12.7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75" sId="4" odxf="1" s="1" dxf="1">
    <nc r="AE31">
      <v>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76" sId="4" odxf="1" s="1" dxf="1">
    <nc r="AF31">
      <v>-8.4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77" sId="4" odxf="1" s="1" dxf="1">
    <nc r="AG31">
      <v>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78" sId="4" odxf="1" s="1" dxf="1">
    <nc r="AH31">
      <v>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79" sId="4" odxf="1" s="1" dxf="1">
    <nc r="AI31">
      <v>27.8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80" sId="4" odxf="1" s="1" dxf="1">
    <nc r="AJ31">
      <v>26.6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81" sId="4" odxf="1" s="1" dxf="1">
    <nc r="AK31">
      <v>20.399999999999999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82" sId="4" odxf="1" s="1" dxf="1">
    <nc r="AL31">
      <v>19.600000000000001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83" sId="4" odxf="1" s="1" dxf="1">
    <nc r="AM31">
      <v>37.299999999999997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84" sId="4" odxf="1" s="1" dxf="1">
    <nc r="AN31">
      <v>27.3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85" sId="4" odxf="1" s="1" dxf="1">
    <nc r="AO31">
      <v>-0.9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86" sId="4" odxf="1" s="1" dxf="1">
    <nc r="AP31">
      <v>18.3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87" sId="4" odxf="1" s="1" dxf="1">
    <nc r="AQ31">
      <v>27.7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88" sId="4" odxf="1" s="1" dxf="1">
    <nc r="AR31">
      <v>37.700000000000003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89" sId="4" odxf="1" s="1" dxf="1">
    <nc r="AS31">
      <v>25.2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90" sId="4" odxf="1" s="1" dxf="1">
    <nc r="AT31">
      <v>18.2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91" sId="4" odxf="1" s="1" dxf="1">
    <nc r="AU31">
      <v>12.3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92" sId="4" odxf="1" s="1" dxf="1">
    <nc r="AV31">
      <v>12.6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93" sId="4" odxf="1" s="1" dxf="1">
    <nc r="AW31">
      <v>20.100000000000001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94" sId="4" odxf="1" s="1" dxf="1">
    <nc r="AX31">
      <v>13.7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95" sId="4" odxf="1" s="1" dxf="1">
    <nc r="AY31">
      <v>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96" sId="4" odxf="1" s="1" dxf="1">
    <nc r="AZ31">
      <v>-3.8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97" sId="4" odxf="1" s="1" dxf="1">
    <nc r="BA31">
      <v>18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98" sId="4" odxf="1" s="1" dxf="1">
    <nc r="BB31">
      <v>16.399999999999999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4999" sId="4" odxf="1" s="1" dxf="1">
    <nc r="BC31">
      <v>15.8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00" sId="4" odxf="1" s="1" dxf="1">
    <nc r="BD31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01" sId="4" odxf="1" s="1" dxf="1">
    <nc r="BE31">
      <v>11.2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02" sId="4" odxf="1" s="1" dxf="1">
    <nc r="BF31">
      <v>40.4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03" sId="4" odxf="1" s="1" dxf="1">
    <nc r="BG31">
      <v>-23.3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32" start="0" length="0">
    <dxf>
      <font>
        <sz val="10"/>
        <color auto="1"/>
        <name val="Calibri"/>
        <family val="2"/>
        <scheme val="none"/>
      </font>
    </dxf>
  </rfmt>
  <rfmt sheetId="4" s="1" sqref="B32" start="0" length="0">
    <dxf>
      <font>
        <sz val="10"/>
        <color auto="1"/>
        <name val="Calibri"/>
        <family val="2"/>
        <scheme val="none"/>
      </font>
    </dxf>
  </rfmt>
  <rfmt sheetId="4" s="1" sqref="C32" start="0" length="0">
    <dxf>
      <font>
        <sz val="10"/>
        <color auto="1"/>
        <name val="Calibri"/>
        <family val="2"/>
        <scheme val="none"/>
      </font>
    </dxf>
  </rfmt>
  <rfmt sheetId="4" s="1" sqref="D32" start="0" length="0">
    <dxf>
      <font>
        <sz val="10"/>
        <color auto="1"/>
        <name val="Calibri"/>
        <family val="2"/>
        <scheme val="none"/>
      </font>
    </dxf>
  </rfmt>
  <rfmt sheetId="4" s="1" sqref="E32" start="0" length="0">
    <dxf>
      <font>
        <sz val="10"/>
        <color auto="1"/>
        <name val="Calibri"/>
        <family val="2"/>
        <scheme val="none"/>
      </font>
    </dxf>
  </rfmt>
  <rfmt sheetId="4" s="1" sqref="F32" start="0" length="0">
    <dxf>
      <font>
        <sz val="10"/>
        <color auto="1"/>
        <name val="Calibri"/>
        <family val="2"/>
        <scheme val="none"/>
      </font>
    </dxf>
  </rfmt>
  <rcc rId="25004" sId="4" odxf="1" s="1" dxf="1">
    <nc r="G32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05" sId="4" odxf="1" s="1" dxf="1">
    <nc r="H32">
      <v>11868.1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06" sId="4" odxf="1" s="1" dxf="1">
    <nc r="I32">
      <v>386.4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07" sId="4" odxf="1" s="1" dxf="1">
    <nc r="J32">
      <v>378.7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08" sId="4" odxf="1" s="1" dxf="1">
    <nc r="K32">
      <v>375.8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09" sId="4" odxf="1" s="1" dxf="1">
    <nc r="L32">
      <v>374.1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10" sId="4" odxf="1" s="1" dxf="1">
    <nc r="M32">
      <v>366.4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11" sId="4" odxf="1" s="1" dxf="1">
    <nc r="N32">
      <v>374.6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12" sId="4" odxf="1" s="1" dxf="1">
    <nc r="O32">
      <v>368.4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13" sId="4" odxf="1" s="1" dxf="1">
    <nc r="P32">
      <v>367.8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14" sId="4" odxf="1" s="1" dxf="1">
    <nc r="Q32">
      <v>377.9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15" sId="4" odxf="1" s="1" dxf="1">
    <nc r="R32">
      <v>380.6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16" sId="4" odxf="1" s="1" dxf="1">
    <nc r="S32">
      <v>397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17" sId="4" odxf="1" s="1" dxf="1">
    <nc r="T32">
      <v>400.3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18" sId="4" odxf="1" s="1" dxf="1">
    <nc r="U32">
      <v>420.5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19" sId="4" odxf="1" s="1" dxf="1">
    <nc r="V32">
      <v>444.2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20" sId="4" odxf="1" s="1" dxf="1">
    <nc r="W32">
      <v>521.9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21" sId="4" odxf="1" s="1" dxf="1">
    <nc r="X32">
      <v>582.9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22" sId="4" odxf="1" s="1" dxf="1">
    <nc r="Y32">
      <v>584.1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23" sId="4" odxf="1" s="1" dxf="1">
    <nc r="Z32">
      <v>568.4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24" sId="4" odxf="1" s="1" dxf="1">
    <nc r="AA32">
      <v>533.9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25" sId="4" odxf="1" s="1" dxf="1">
    <nc r="AB32">
      <v>510.1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26" sId="4" odxf="1" s="1" dxf="1">
    <nc r="AC32">
      <v>496.1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27" sId="4" odxf="1" s="1" dxf="1">
    <nc r="AD32">
      <v>466.2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28" sId="4" odxf="1" s="1" dxf="1">
    <nc r="AE32">
      <v>402.5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29" sId="4" odxf="1" s="1" dxf="1">
    <nc r="AF32">
      <v>404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30" sId="4" odxf="1" s="1" dxf="1">
    <nc r="AG32">
      <v>453.8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31" sId="4" odxf="1" s="1" dxf="1">
    <nc r="AH32">
      <v>492.6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32" sId="4" odxf="1" s="1" dxf="1">
    <nc r="AI32">
      <v>520.9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33" sId="4" odxf="1" s="1" dxf="1">
    <nc r="AJ32">
      <v>530.20000000000005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34" sId="4" odxf="1" s="1" dxf="1">
    <nc r="AK32">
      <v>540.79999999999995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35" sId="4" odxf="1" s="1" dxf="1">
    <nc r="AL32">
      <v>574.4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36" sId="4" odxf="1" s="1" dxf="1">
    <nc r="AM32">
      <v>595.6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37" sId="4" odxf="1" s="1" dxf="1">
    <nc r="AN32">
      <v>592.9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38" sId="4" odxf="1" s="1" dxf="1">
    <nc r="AO32">
      <v>551.79999999999995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39" sId="4" odxf="1" s="1" dxf="1">
    <nc r="AP32">
      <v>534.5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40" sId="4" odxf="1" s="1" dxf="1">
    <nc r="AQ32">
      <v>540.1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41" sId="4" odxf="1" s="1" dxf="1">
    <nc r="AR32">
      <v>556.70000000000005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42" sId="4" odxf="1" s="1" dxf="1">
    <nc r="AS32">
      <v>549.1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43" sId="4" odxf="1" s="1" dxf="1">
    <nc r="AT32">
      <v>542.5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44" sId="4" odxf="1" s="1" dxf="1">
    <nc r="AU32">
      <v>532.4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45" sId="4" odxf="1" s="1" dxf="1">
    <nc r="AV32">
      <v>523.20000000000005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46" sId="4" odxf="1" s="1" dxf="1">
    <nc r="AW32">
      <v>534.79999999999995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47" sId="4" odxf="1" s="1" dxf="1">
    <nc r="AX32">
      <v>519.79999999999995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48" sId="4" odxf="1" s="1" dxf="1">
    <nc r="AY32">
      <v>508.1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49" sId="4" odxf="1" s="1" dxf="1">
    <nc r="AZ32">
      <v>496.3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50" sId="4" odxf="1" s="1" dxf="1">
    <nc r="BA32">
      <v>479.1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51" sId="4" odxf="1" s="1" dxf="1">
    <nc r="BB32">
      <v>462.4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52" sId="4" odxf="1" s="1" dxf="1">
    <nc r="BC32">
      <v>444.3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53" sId="4" odxf="1" s="1" dxf="1">
    <nc r="BD32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54" sId="4" odxf="1" s="1" dxf="1">
    <nc r="BE32">
      <v>494.5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55" sId="4" odxf="1" s="1" dxf="1">
    <nc r="BF32">
      <v>602.79999999999995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56" sId="4" odxf="1" s="1" dxf="1">
    <nc r="BG32">
      <v>361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33" start="0" length="0">
    <dxf>
      <font>
        <sz val="10"/>
        <color auto="1"/>
        <name val="Calibri"/>
        <family val="2"/>
        <scheme val="none"/>
      </font>
    </dxf>
  </rfmt>
  <rfmt sheetId="4" s="1" sqref="B33" start="0" length="0">
    <dxf>
      <font>
        <sz val="10"/>
        <color auto="1"/>
        <name val="Calibri"/>
        <family val="2"/>
        <scheme val="none"/>
      </font>
    </dxf>
  </rfmt>
  <rfmt sheetId="4" s="1" sqref="C33" start="0" length="0">
    <dxf>
      <font>
        <sz val="10"/>
        <color auto="1"/>
        <name val="Calibri"/>
        <family val="2"/>
        <scheme val="none"/>
      </font>
    </dxf>
  </rfmt>
  <rfmt sheetId="4" s="1" sqref="D33" start="0" length="0">
    <dxf>
      <font>
        <sz val="10"/>
        <color auto="1"/>
        <name val="Calibri"/>
        <family val="2"/>
        <scheme val="none"/>
      </font>
    </dxf>
  </rfmt>
  <rfmt sheetId="4" s="1" sqref="E33" start="0" length="0">
    <dxf>
      <font>
        <sz val="10"/>
        <color auto="1"/>
        <name val="Calibri"/>
        <family val="2"/>
        <scheme val="none"/>
      </font>
    </dxf>
  </rfmt>
  <rfmt sheetId="4" s="1" sqref="F33" start="0" length="0">
    <dxf>
      <font>
        <sz val="10"/>
        <color auto="1"/>
        <name val="Calibri"/>
        <family val="2"/>
        <scheme val="none"/>
      </font>
    </dxf>
  </rfmt>
  <rcc rId="25057" sId="4" odxf="1" s="1" dxf="1">
    <nc r="G33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58" sId="4" odxf="1" s="1" dxf="1">
    <nc r="H33">
      <v>555.4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59" sId="4" odxf="1" s="1" dxf="1">
    <nc r="I33">
      <v>-9.6999999999999993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60" sId="4" odxf="1" s="1" dxf="1">
    <nc r="J33">
      <v>-11.8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61" sId="4" odxf="1" s="1" dxf="1">
    <nc r="K33">
      <v>-14.2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62" sId="4" odxf="1" s="1" dxf="1">
    <nc r="L33">
      <v>-14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63" sId="4" odxf="1" s="1" dxf="1">
    <nc r="M33">
      <v>-17.899999999999999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64" sId="4" odxf="1" s="1" dxf="1">
    <nc r="N33">
      <v>-13.6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65" sId="4" odxf="1" s="1" dxf="1">
    <nc r="O33">
      <v>-17.399999999999999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66" sId="4" odxf="1" s="1" dxf="1">
    <nc r="P33">
      <v>-17.3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67" sId="4" odxf="1" s="1" dxf="1">
    <nc r="Q33">
      <v>-17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68" sId="4" odxf="1" s="1" dxf="1">
    <nc r="R33">
      <v>-20.100000000000001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69" sId="4" odxf="1" s="1" dxf="1">
    <nc r="S33">
      <v>-15.9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70" sId="4" odxf="1" s="1" dxf="1">
    <nc r="T33">
      <v>-12.4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71" sId="4" odxf="1" s="1" dxf="1">
    <nc r="U33">
      <v>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72" sId="4" odxf="1" s="1" dxf="1">
    <nc r="V33">
      <v>19.7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73" sId="4" odxf="1" s="1" dxf="1">
    <nc r="W33">
      <v>37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74" sId="4" odxf="1" s="1" dxf="1">
    <nc r="X33">
      <v>35.6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75" sId="4" odxf="1" s="1" dxf="1">
    <nc r="Y33">
      <v>47.5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76" sId="4" odxf="1" s="1" dxf="1">
    <nc r="Z33">
      <v>39.799999999999997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77" sId="4" odxf="1" s="1" dxf="1">
    <nc r="AA33">
      <v>23.5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78" sId="4" odxf="1" s="1" dxf="1">
    <nc r="AB33">
      <v>25.4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79" sId="4" odxf="1" s="1" dxf="1">
    <nc r="AC33">
      <v>37.200000000000003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80" sId="4" odxf="1" s="1" dxf="1">
    <nc r="AD33">
      <v>24.8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81" sId="4" odxf="1" s="1" dxf="1">
    <nc r="AE33">
      <v>11.7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82" sId="4" odxf="1" s="1" dxf="1">
    <nc r="AF33">
      <v>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83" sId="4" odxf="1" s="1" dxf="1">
    <nc r="AG33">
      <v>20.6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84" sId="4" odxf="1" s="1" dxf="1">
    <nc r="AH33">
      <v>26.1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85" sId="4" odxf="1" s="1" dxf="1">
    <nc r="AI33">
      <v>45.5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86" sId="4" odxf="1" s="1" dxf="1">
    <nc r="AJ33">
      <v>45.7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87" sId="4" odxf="1" s="1" dxf="1">
    <nc r="AK33">
      <v>42.9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88" sId="4" odxf="1" s="1" dxf="1">
    <nc r="AL33">
      <v>40.299999999999997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89" sId="4" odxf="1" s="1" dxf="1">
    <nc r="AM33">
      <v>50.9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90" sId="4" odxf="1" s="1" dxf="1">
    <nc r="AN33">
      <v>41.4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91" sId="4" odxf="1" s="1" dxf="1">
    <nc r="AO33">
      <v>11.4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92" sId="4" odxf="1" s="1" dxf="1">
    <nc r="AP33">
      <v>29.4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93" sId="4" odxf="1" s="1" dxf="1">
    <nc r="AQ33">
      <v>37.9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94" sId="4" odxf="1" s="1" dxf="1">
    <nc r="AR33">
      <v>49.3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95" sId="4" odxf="1" s="1" dxf="1">
    <nc r="AS33">
      <v>36.799999999999997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96" sId="4" odxf="1" s="1" dxf="1">
    <nc r="AT33">
      <v>32.200000000000003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97" sId="4" odxf="1" s="1" dxf="1">
    <nc r="AU33">
      <v>28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98" sId="4" odxf="1" s="1" dxf="1">
    <nc r="AV33">
      <v>27.7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099" sId="4" odxf="1" s="1" dxf="1">
    <nc r="AW33">
      <v>32.799999999999997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00" sId="4" odxf="1" s="1" dxf="1">
    <nc r="AX33">
      <v>25.6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01" sId="4" odxf="1" s="1" dxf="1">
    <nc r="AY33">
      <v>19.399999999999999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02" sId="4" odxf="1" s="1" dxf="1">
    <nc r="AZ33">
      <v>14.5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03" sId="4" odxf="1" s="1" dxf="1">
    <nc r="BA33">
      <v>19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04" sId="4" odxf="1" s="1" dxf="1">
    <nc r="BB33">
      <v>14.2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05" sId="4" odxf="1" s="1" dxf="1">
    <nc r="BC33">
      <v>15.3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06" sId="4" odxf="1" s="1" dxf="1">
    <nc r="BD33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07" sId="4" odxf="1" s="1" dxf="1">
    <nc r="BE33">
      <v>23.1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08" sId="4" odxf="1" s="1" dxf="1">
    <nc r="BF33">
      <v>52.3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09" sId="4" odxf="1" s="1" dxf="1">
    <nc r="BG33">
      <v>-23.1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34" start="0" length="0">
    <dxf>
      <font>
        <sz val="10"/>
        <color auto="1"/>
        <name val="Calibri"/>
        <family val="2"/>
        <scheme val="none"/>
      </font>
    </dxf>
  </rfmt>
  <rfmt sheetId="4" s="1" sqref="B34" start="0" length="0">
    <dxf>
      <font>
        <sz val="10"/>
        <color auto="1"/>
        <name val="Calibri"/>
        <family val="2"/>
        <scheme val="none"/>
      </font>
    </dxf>
  </rfmt>
  <rfmt sheetId="4" s="1" sqref="C34" start="0" length="0">
    <dxf>
      <font>
        <sz val="10"/>
        <color auto="1"/>
        <name val="Calibri"/>
        <family val="2"/>
        <scheme val="none"/>
      </font>
    </dxf>
  </rfmt>
  <rfmt sheetId="4" s="1" sqref="D34" start="0" length="0">
    <dxf>
      <font>
        <sz val="10"/>
        <color auto="1"/>
        <name val="Calibri"/>
        <family val="2"/>
        <scheme val="none"/>
      </font>
    </dxf>
  </rfmt>
  <rfmt sheetId="4" s="1" sqref="E34" start="0" length="0">
    <dxf>
      <font>
        <sz val="10"/>
        <color auto="1"/>
        <name val="Calibri"/>
        <family val="2"/>
        <scheme val="none"/>
      </font>
    </dxf>
  </rfmt>
  <rfmt sheetId="4" s="1" sqref="F34" start="0" length="0">
    <dxf>
      <font>
        <sz val="10"/>
        <color auto="1"/>
        <name val="Calibri"/>
        <family val="2"/>
        <scheme val="none"/>
      </font>
    </dxf>
  </rfmt>
  <rcc rId="25110" sId="4" odxf="1" s="1" dxf="1">
    <nc r="G34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11" sId="4" odxf="1" s="1" dxf="1">
    <nc r="H34">
      <v>4929.7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12" sId="4" odxf="1" s="1" dxf="1">
    <nc r="I34">
      <v>181.9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13" sId="4" odxf="1" s="1" dxf="1">
    <nc r="J34">
      <v>192.4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14" sId="4" odxf="1" s="1" dxf="1">
    <nc r="K34">
      <v>205.6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15" sId="4" odxf="1" s="1" dxf="1">
    <nc r="L34">
      <v>199.5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16" sId="4" odxf="1" s="1" dxf="1">
    <nc r="M34">
      <v>200.7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17" sId="4" odxf="1" s="1" dxf="1">
    <nc r="N34">
      <v>190.7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18" sId="4" odxf="1" s="1" dxf="1">
    <nc r="O34">
      <v>192.5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19" sId="4" odxf="1" s="1" dxf="1">
    <nc r="P34">
      <v>193.2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20" sId="4" odxf="1" s="1" dxf="1">
    <nc r="Q34">
      <v>203.1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21" sId="4" odxf="1" s="1" dxf="1">
    <nc r="R34">
      <v>223.6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22" sId="4" odxf="1" s="1" dxf="1">
    <nc r="S34">
      <v>245.2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23" sId="4" odxf="1" s="1" dxf="1">
    <nc r="T34">
      <v>255.4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24" sId="4" odxf="1" s="1" dxf="1">
    <nc r="U34">
      <v>250.1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25" sId="4" odxf="1" s="1" dxf="1">
    <nc r="V34">
      <v>250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26" sId="4" odxf="1" s="1" dxf="1">
    <nc r="W34">
      <v>283.2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27" sId="4" odxf="1" s="1" dxf="1">
    <nc r="X34">
      <v>288.89999999999998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28" sId="4" odxf="1" s="1" dxf="1">
    <nc r="Y34">
      <v>275.3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29" sId="4" odxf="1" s="1" dxf="1">
    <nc r="Z34">
      <v>272.10000000000002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30" sId="4" odxf="1" s="1" dxf="1">
    <nc r="AA34">
      <v>244.8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31" sId="4" odxf="1" s="1" dxf="1">
    <nc r="AB34">
      <v>193.1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32" sId="4" odxf="1" s="1" dxf="1">
    <nc r="AC34">
      <v>157.80000000000001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33" sId="4" odxf="1" s="1" dxf="1">
    <nc r="AD34">
      <v>150.30000000000001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34" sId="4" odxf="1" s="1" dxf="1">
    <nc r="AE34">
      <v>139.9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35" sId="4" odxf="1" s="1" dxf="1">
    <nc r="AF34">
      <v>150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36" sId="4" odxf="1" s="1" dxf="1">
    <nc r="AG34">
      <v>165.6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37" sId="4" odxf="1" s="1" dxf="1">
    <nc r="AH34">
      <v>114.2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38" sId="4" odxf="1" s="1" dxf="1">
    <nc r="AI34">
      <v>91.5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39" sId="4" odxf="1" s="1" dxf="1">
    <nc r="AJ34">
      <v>82.8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40" sId="4" odxf="1" s="1" dxf="1">
    <nc r="AK34">
      <v>114.6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41" sId="4" odxf="1" s="1" dxf="1">
    <nc r="AL34">
      <v>164.2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42" sId="4" odxf="1" s="1" dxf="1">
    <nc r="AM34">
      <v>220.5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43" sId="4" odxf="1" s="1" dxf="1">
    <nc r="AN34">
      <v>235.5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44" sId="4" odxf="1" s="1" dxf="1">
    <nc r="AO34">
      <v>224.1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45" sId="4" odxf="1" s="1" dxf="1">
    <nc r="AP34">
      <v>229.9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46" sId="4" odxf="1" s="1" dxf="1">
    <nc r="AQ34">
      <v>233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47" sId="4" odxf="1" s="1" dxf="1">
    <nc r="AR34">
      <v>246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48" sId="4" odxf="1" s="1" dxf="1">
    <nc r="AS34">
      <v>268.39999999999998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49" sId="4" odxf="1" s="1" dxf="1">
    <nc r="AT34">
      <v>264.2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50" sId="4" odxf="1" s="1" dxf="1">
    <nc r="AU34">
      <v>255.1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51" sId="4" odxf="1" s="1" dxf="1">
    <nc r="AV34">
      <v>239.2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52" sId="4" odxf="1" s="1" dxf="1">
    <nc r="AW34">
      <v>239.3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53" sId="4" odxf="1" s="1" dxf="1">
    <nc r="AX34">
      <v>234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54" sId="4" odxf="1" s="1" dxf="1">
    <nc r="AY34">
      <v>217.8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55" sId="4" odxf="1" s="1" dxf="1">
    <nc r="AZ34">
      <v>229.4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56" sId="4" odxf="1" s="1" dxf="1">
    <nc r="BA34">
      <v>244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57" sId="4" odxf="1" s="1" dxf="1">
    <nc r="BB34">
      <v>239.3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58" sId="4" odxf="1" s="1" dxf="1">
    <nc r="BC34">
      <v>236.9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59" sId="4" odxf="1" s="1" dxf="1">
    <nc r="BD34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60" sId="4" odxf="1" s="1" dxf="1">
    <nc r="BE34">
      <v>205.4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61" sId="4" odxf="1" s="1" dxf="1">
    <nc r="BF34">
      <v>285.10000000000002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62" sId="4" odxf="1" s="1" dxf="1">
    <nc r="BG34">
      <v>73.7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35" start="0" length="0">
    <dxf>
      <font>
        <sz val="10"/>
        <color auto="1"/>
        <name val="Calibri"/>
        <family val="2"/>
        <scheme val="none"/>
      </font>
    </dxf>
  </rfmt>
  <rfmt sheetId="4" s="1" sqref="B35" start="0" length="0">
    <dxf>
      <font>
        <sz val="10"/>
        <color auto="1"/>
        <name val="Calibri"/>
        <family val="2"/>
        <scheme val="none"/>
      </font>
    </dxf>
  </rfmt>
  <rfmt sheetId="4" s="1" sqref="C35" start="0" length="0">
    <dxf>
      <font>
        <sz val="10"/>
        <color auto="1"/>
        <name val="Calibri"/>
        <family val="2"/>
        <scheme val="none"/>
      </font>
    </dxf>
  </rfmt>
  <rfmt sheetId="4" s="1" sqref="D35" start="0" length="0">
    <dxf>
      <font>
        <sz val="10"/>
        <color auto="1"/>
        <name val="Calibri"/>
        <family val="2"/>
        <scheme val="none"/>
      </font>
    </dxf>
  </rfmt>
  <rfmt sheetId="4" s="1" sqref="E35" start="0" length="0">
    <dxf>
      <font>
        <sz val="10"/>
        <color auto="1"/>
        <name val="Calibri"/>
        <family val="2"/>
        <scheme val="none"/>
      </font>
    </dxf>
  </rfmt>
  <rfmt sheetId="4" s="1" sqref="F35" start="0" length="0">
    <dxf>
      <font>
        <sz val="10"/>
        <color auto="1"/>
        <name val="Calibri"/>
        <family val="2"/>
        <scheme val="none"/>
      </font>
    </dxf>
  </rfmt>
  <rcc rId="25163" sId="4" odxf="1" s="1" dxf="1">
    <nc r="G35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64" sId="4" odxf="1" s="1" dxf="1">
    <nc r="H35">
      <v>-108.4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65" sId="4" odxf="1" s="1" dxf="1">
    <nc r="I35">
      <v>-22.9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66" sId="4" odxf="1" s="1" dxf="1">
    <nc r="J35">
      <v>-24.6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67" sId="4" odxf="1" s="1" dxf="1">
    <nc r="K35">
      <v>-26.5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68" sId="4" odxf="1" s="1" dxf="1">
    <nc r="L35">
      <v>-25.8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69" sId="4" odxf="1" s="1" dxf="1">
    <nc r="M35">
      <v>-26.1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70" sId="4" odxf="1" s="1" dxf="1">
    <nc r="N35">
      <v>-25.5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71" sId="4" odxf="1" s="1" dxf="1">
    <nc r="O35">
      <v>-24.4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72" sId="4" odxf="1" s="1" dxf="1">
    <nc r="P35">
      <v>-24.9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73" sId="4" odxf="1" s="1" dxf="1">
    <nc r="Q35">
      <v>-21.5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74" sId="4" odxf="1" s="1" dxf="1">
    <nc r="R35">
      <v>-22.2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75" sId="4" odxf="1" s="1" dxf="1">
    <nc r="S35">
      <v>-20.3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76" sId="4" odxf="1" s="1" dxf="1">
    <nc r="T35">
      <v>-21.4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77" sId="4" odxf="1" s="1" dxf="1">
    <nc r="U35">
      <v>-22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78" sId="4" odxf="1" s="1" dxf="1">
    <nc r="V35">
      <v>-14.3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79" sId="4" odxf="1" s="1" dxf="1">
    <nc r="W35">
      <v>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80" sId="4" odxf="1" s="1" dxf="1">
    <nc r="X35">
      <v>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81" sId="4" odxf="1" s="1" dxf="1">
    <nc r="Y35">
      <v>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82" sId="4" odxf="1" s="1" dxf="1">
    <nc r="Z35">
      <v>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83" sId="4" odxf="1" s="1" dxf="1">
    <nc r="AA35">
      <v>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84" sId="4" odxf="1" s="1" dxf="1">
    <nc r="AB35">
      <v>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85" sId="4" odxf="1" s="1" dxf="1">
    <nc r="AC35">
      <v>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86" sId="4" odxf="1" s="1" dxf="1">
    <nc r="AD35">
      <v>-1.1000000000000001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87" sId="4" odxf="1" s="1" dxf="1">
    <nc r="AE35">
      <v>-3.3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88" sId="4" odxf="1" s="1" dxf="1">
    <nc r="AF35">
      <v>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89" sId="4" odxf="1" s="1" dxf="1">
    <nc r="AG35">
      <v>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90" sId="4" odxf="1" s="1" dxf="1">
    <nc r="AH35">
      <v>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91" sId="4" odxf="1" s="1" dxf="1">
    <nc r="AI35">
      <v>11.4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92" sId="4" odxf="1" s="1" dxf="1">
    <nc r="AJ35">
      <v>11.4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93" sId="4" odxf="1" s="1" dxf="1">
    <nc r="AK35">
      <v>8.3000000000000007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94" sId="4" odxf="1" s="1" dxf="1">
    <nc r="AL35">
      <v>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95" sId="4" odxf="1" s="1" dxf="1">
    <nc r="AM35">
      <v>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96" sId="4" odxf="1" s="1" dxf="1">
    <nc r="AN35">
      <v>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97" sId="4" odxf="1" s="1" dxf="1">
    <nc r="AO35">
      <v>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98" sId="4" odxf="1" s="1" dxf="1">
    <nc r="AP35">
      <v>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199" sId="4" odxf="1" s="1" dxf="1">
    <nc r="AQ35">
      <v>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00" sId="4" odxf="1" s="1" dxf="1">
    <nc r="AR35">
      <v>2.2999999999999998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01" sId="4" odxf="1" s="1" dxf="1">
    <nc r="AS35">
      <v>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02" sId="4" odxf="1" s="1" dxf="1">
    <nc r="AT35">
      <v>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03" sId="4" odxf="1" s="1" dxf="1">
    <nc r="AU35">
      <v>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04" sId="4" odxf="1" s="1" dxf="1">
    <nc r="AV35">
      <v>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05" sId="4" odxf="1" s="1" dxf="1">
    <nc r="AW35">
      <v>4.5999999999999996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06" sId="4" odxf="1" s="1" dxf="1">
    <nc r="AX35">
      <v>-11.3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07" sId="4" odxf="1" s="1" dxf="1">
    <nc r="AY35">
      <v>-11.8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08" sId="4" odxf="1" s="1" dxf="1">
    <nc r="AZ35">
      <v>-20.399999999999999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09" sId="4" odxf="1" s="1" dxf="1">
    <nc r="BA35">
      <v>-20.9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10" sId="4" odxf="1" s="1" dxf="1">
    <nc r="BB35">
      <v>-23.5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11" sId="4" odxf="1" s="1" dxf="1">
    <nc r="BC35">
      <v>-23.3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12" sId="4" odxf="1" s="1" dxf="1">
    <nc r="BD35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13" sId="4" odxf="1" s="1" dxf="1">
    <nc r="BE35">
      <v>-4.5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14" sId="4" odxf="1" s="1" dxf="1">
    <nc r="BF35">
      <v>14.5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15" sId="4" odxf="1" s="1" dxf="1">
    <nc r="BG35">
      <v>-27.3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36" start="0" length="0">
    <dxf>
      <font>
        <sz val="10"/>
        <color auto="1"/>
        <name val="Calibri"/>
        <family val="2"/>
        <scheme val="none"/>
      </font>
    </dxf>
  </rfmt>
  <rfmt sheetId="4" s="1" sqref="B36" start="0" length="0">
    <dxf>
      <font>
        <sz val="10"/>
        <color auto="1"/>
        <name val="Calibri"/>
        <family val="2"/>
        <scheme val="none"/>
      </font>
    </dxf>
  </rfmt>
  <rfmt sheetId="4" s="1" sqref="C36" start="0" length="0">
    <dxf>
      <font>
        <sz val="10"/>
        <color auto="1"/>
        <name val="Calibri"/>
        <family val="2"/>
        <scheme val="none"/>
      </font>
    </dxf>
  </rfmt>
  <rfmt sheetId="4" s="1" sqref="D36" start="0" length="0">
    <dxf>
      <font>
        <sz val="10"/>
        <color auto="1"/>
        <name val="Calibri"/>
        <family val="2"/>
        <scheme val="none"/>
      </font>
    </dxf>
  </rfmt>
  <rfmt sheetId="4" s="1" sqref="E36" start="0" length="0">
    <dxf>
      <font>
        <sz val="10"/>
        <color auto="1"/>
        <name val="Calibri"/>
        <family val="2"/>
        <scheme val="none"/>
      </font>
    </dxf>
  </rfmt>
  <rfmt sheetId="4" s="1" sqref="F36" start="0" length="0">
    <dxf>
      <font>
        <sz val="10"/>
        <color auto="1"/>
        <name val="Calibri"/>
        <family val="2"/>
        <scheme val="none"/>
      </font>
    </dxf>
  </rfmt>
  <rcc rId="25216" sId="4" odxf="1" s="1" dxf="1">
    <nc r="G36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17" sId="4" odxf="1" s="1" dxf="1">
    <nc r="H36">
      <v>-7529.3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18" sId="4" odxf="1" s="1" dxf="1">
    <nc r="I36">
      <v>-194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19" sId="4" odxf="1" s="1" dxf="1">
    <nc r="J36">
      <v>-189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20" sId="4" odxf="1" s="1" dxf="1">
    <nc r="K36">
      <v>-182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21" sId="4" odxf="1" s="1" dxf="1">
    <nc r="L36">
      <v>-179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22" sId="4" odxf="1" s="1" dxf="1">
    <nc r="M36">
      <v>-177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23" sId="4" odxf="1" s="1" dxf="1">
    <nc r="N36">
      <v>-176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24" sId="4" odxf="1" s="1" dxf="1">
    <nc r="O36">
      <v>-168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25" sId="4" odxf="1" s="1" dxf="1">
    <nc r="P36">
      <v>-177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26" sId="4" odxf="1" s="1" dxf="1">
    <nc r="Q36">
      <v>-172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27" sId="4" odxf="1" s="1" dxf="1">
    <nc r="R36">
      <v>-173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28" sId="4" odxf="1" s="1" dxf="1">
    <nc r="S36">
      <v>-190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29" sId="4" odxf="1" s="1" dxf="1">
    <nc r="T36">
      <v>-221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30" sId="4" odxf="1" s="1" dxf="1">
    <nc r="U36">
      <v>-252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31" sId="4" odxf="1" s="1" dxf="1">
    <nc r="V36">
      <v>-295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32" sId="4" odxf="1" s="1" dxf="1">
    <nc r="W36">
      <v>-353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33" sId="4" odxf="1" s="1" dxf="1">
    <nc r="X36">
      <v>-451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34" sId="4" odxf="1" s="1" dxf="1">
    <nc r="Y36">
      <v>-439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35" sId="4" odxf="1" s="1" dxf="1">
    <nc r="Z36">
      <v>-464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36" sId="4" odxf="1" s="1" dxf="1">
    <nc r="AA36">
      <v>-486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37" sId="4" odxf="1" s="1" dxf="1">
    <nc r="AB36">
      <v>-436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38" sId="4" odxf="1" s="1" dxf="1">
    <nc r="AC36">
      <v>-471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39" sId="4" odxf="1" s="1" dxf="1">
    <nc r="AD36">
      <v>-468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40" sId="4" odxf="1" s="1" dxf="1">
    <nc r="AE36">
      <v>-451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41" sId="4" odxf="1" s="1" dxf="1">
    <nc r="AF36">
      <v>-442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42" sId="4" odxf="1" s="1" dxf="1">
    <nc r="AG36">
      <v>-487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43" sId="4" odxf="1" s="1" dxf="1">
    <nc r="AH36">
      <v>-536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44" sId="4" odxf="1" s="1" dxf="1">
    <nc r="AI36">
      <v>-530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45" sId="4" odxf="1" s="1" dxf="1">
    <nc r="AJ36">
      <v>-483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46" sId="4" odxf="1" s="1" dxf="1">
    <nc r="AK36">
      <v>-470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47" sId="4" odxf="1" s="1" dxf="1">
    <nc r="AL36">
      <v>-383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48" sId="4" odxf="1" s="1" dxf="1">
    <nc r="AM36">
      <v>-351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49" sId="4" odxf="1" s="1" dxf="1">
    <nc r="AN36">
      <v>-341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50" sId="4" odxf="1" s="1" dxf="1">
    <nc r="AO36">
      <v>-324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51" sId="4" odxf="1" s="1" dxf="1">
    <nc r="AP36">
      <v>-272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52" sId="4" odxf="1" s="1" dxf="1">
    <nc r="AQ36">
      <v>-275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53" sId="4" odxf="1" s="1" dxf="1">
    <nc r="AR36">
      <v>-293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54" sId="4" odxf="1" s="1" dxf="1">
    <nc r="AS36">
      <v>-273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55" sId="4" odxf="1" s="1" dxf="1">
    <nc r="AT36">
      <v>-245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56" sId="4" odxf="1" s="1" dxf="1">
    <nc r="AU36">
      <v>-222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57" sId="4" odxf="1" s="1" dxf="1">
    <nc r="AV36">
      <v>-189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58" sId="4" odxf="1" s="1" dxf="1">
    <nc r="AW36">
      <v>-188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59" sId="4" odxf="1" s="1" dxf="1">
    <nc r="AX36">
      <v>-200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60" sId="4" odxf="1" s="1" dxf="1">
    <nc r="AY36">
      <v>-188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61" sId="4" odxf="1" s="1" dxf="1">
    <nc r="AZ36">
      <v>-194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62" sId="4" odxf="1" s="1" dxf="1">
    <nc r="BA36">
      <v>-208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63" sId="4" odxf="1" s="1" dxf="1">
    <nc r="BB36">
      <v>-229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64" sId="4" odxf="1" s="1" dxf="1">
    <nc r="BC36">
      <v>-224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65" sId="4" odxf="1" s="1" dxf="1">
    <nc r="BD36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66" sId="4" odxf="1" s="1" dxf="1">
    <nc r="BE36">
      <v>-313.7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67" sId="4" odxf="1" s="1" dxf="1">
    <nc r="BF36">
      <v>-167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68" sId="4" odxf="1" s="1" dxf="1">
    <nc r="BG36">
      <v>-547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37" start="0" length="0">
    <dxf>
      <font>
        <sz val="10"/>
        <color auto="1"/>
        <name val="Calibri"/>
        <family val="2"/>
        <scheme val="none"/>
      </font>
    </dxf>
  </rfmt>
  <rfmt sheetId="4" s="1" sqref="B37" start="0" length="0">
    <dxf>
      <font>
        <sz val="10"/>
        <color auto="1"/>
        <name val="Calibri"/>
        <family val="2"/>
        <scheme val="none"/>
      </font>
    </dxf>
  </rfmt>
  <rfmt sheetId="4" s="1" sqref="C37" start="0" length="0">
    <dxf>
      <font>
        <sz val="10"/>
        <color auto="1"/>
        <name val="Calibri"/>
        <family val="2"/>
        <scheme val="none"/>
      </font>
    </dxf>
  </rfmt>
  <rfmt sheetId="4" s="1" sqref="D37" start="0" length="0">
    <dxf>
      <font>
        <sz val="10"/>
        <color auto="1"/>
        <name val="Calibri"/>
        <family val="2"/>
        <scheme val="none"/>
      </font>
    </dxf>
  </rfmt>
  <rfmt sheetId="4" s="1" sqref="E37" start="0" length="0">
    <dxf>
      <font>
        <sz val="10"/>
        <color auto="1"/>
        <name val="Calibri"/>
        <family val="2"/>
        <scheme val="none"/>
      </font>
    </dxf>
  </rfmt>
  <rfmt sheetId="4" s="1" sqref="F37" start="0" length="0">
    <dxf>
      <font>
        <sz val="10"/>
        <color auto="1"/>
        <name val="Calibri"/>
        <family val="2"/>
        <scheme val="none"/>
      </font>
    </dxf>
  </rfmt>
  <rcc rId="25269" sId="4" odxf="1" s="1" dxf="1">
    <nc r="G37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70" sId="4" odxf="1" s="1" dxf="1">
    <nc r="H37">
      <v>369.1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71" sId="4" odxf="1" s="1" dxf="1">
    <nc r="I37">
      <v>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72" sId="4" odxf="1" s="1" dxf="1">
    <nc r="J37">
      <v>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73" sId="4" odxf="1" s="1" dxf="1">
    <nc r="K37">
      <v>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74" sId="4" odxf="1" s="1" dxf="1">
    <nc r="L37">
      <v>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75" sId="4" odxf="1" s="1" dxf="1">
    <nc r="M37">
      <v>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76" sId="4" odxf="1" s="1" dxf="1">
    <nc r="N37">
      <v>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77" sId="4" odxf="1" s="1" dxf="1">
    <nc r="O37">
      <v>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78" sId="4" odxf="1" s="1" dxf="1">
    <nc r="P37">
      <v>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79" sId="4" odxf="1" s="1" dxf="1">
    <nc r="Q37">
      <v>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80" sId="4" odxf="1" s="1" dxf="1">
    <nc r="R37">
      <v>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81" sId="4" odxf="1" s="1" dxf="1">
    <nc r="S37">
      <v>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82" sId="4" odxf="1" s="1" dxf="1">
    <nc r="T37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83" sId="4" odxf="1" s="1" dxf="1">
    <nc r="U37">
      <v>-7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84" sId="4" odxf="1" s="1" dxf="1">
    <nc r="V37">
      <v>11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85" sId="4" odxf="1" s="1" dxf="1">
    <nc r="W37">
      <v>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86" sId="4" odxf="1" s="1" dxf="1">
    <nc r="X37">
      <v>13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87" sId="4" odxf="1" s="1" dxf="1">
    <nc r="Y37">
      <v>26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88" sId="4" odxf="1" s="1" dxf="1">
    <nc r="Z37">
      <v>33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89" sId="4" odxf="1" s="1" dxf="1">
    <nc r="AA37">
      <v>39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90" sId="4" odxf="1" s="1" dxf="1">
    <nc r="AB37">
      <v>36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91" sId="4" odxf="1" s="1" dxf="1">
    <nc r="AC37">
      <v>42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92" sId="4" odxf="1" s="1" dxf="1">
    <nc r="AD37">
      <v>45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93" sId="4" odxf="1" s="1" dxf="1">
    <nc r="AE37">
      <v>50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94" sId="4" odxf="1" s="1" dxf="1">
    <nc r="AF37">
      <v>43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95" sId="4" odxf="1" s="1" dxf="1">
    <nc r="AG37">
      <v>40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96" sId="4" odxf="1" s="1" dxf="1">
    <nc r="AH37">
      <v>42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97" sId="4" odxf="1" s="1" dxf="1">
    <nc r="AI37">
      <v>42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98" sId="4" odxf="1" s="1" dxf="1">
    <nc r="AJ37">
      <v>33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299" sId="4" odxf="1" s="1" dxf="1">
    <nc r="AK37">
      <v>15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00" sId="4" odxf="1" s="1" dxf="1">
    <nc r="AL37">
      <v>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01" sId="4" odxf="1" s="1" dxf="1">
    <nc r="AM37">
      <v>-8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02" sId="4" odxf="1" s="1" dxf="1">
    <nc r="AN37">
      <v>-4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03" sId="4" odxf="1" s="1" dxf="1">
    <nc r="AO37">
      <v>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04" sId="4" odxf="1" s="1" dxf="1">
    <nc r="AP37">
      <v>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05" sId="4" odxf="1" s="1" dxf="1">
    <nc r="AQ37">
      <v>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06" sId="4" odxf="1" s="1" dxf="1">
    <nc r="AR37">
      <v>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07" sId="4" odxf="1" s="1" dxf="1">
    <nc r="AS37">
      <v>-6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08" sId="4" odxf="1" s="1" dxf="1">
    <nc r="AT37">
      <v>-6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09" sId="4" odxf="1" s="1" dxf="1">
    <nc r="AU37">
      <v>-2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10" sId="4" odxf="1" s="1" dxf="1">
    <nc r="AV37">
      <v>-4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11" sId="4" odxf="1" s="1" dxf="1">
    <nc r="AW37">
      <v>-7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12" sId="4" odxf="1" s="1" dxf="1">
    <nc r="AX37">
      <v>-4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13" sId="4" odxf="1" s="1" dxf="1">
    <nc r="AY37">
      <v>-1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14" sId="4" odxf="1" s="1" dxf="1">
    <nc r="AZ37">
      <v>23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15" sId="4" odxf="1" s="1" dxf="1">
    <nc r="BA37">
      <v>20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16" sId="4" odxf="1" s="1" dxf="1">
    <nc r="BB37">
      <v>29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17" sId="4" odxf="1" s="1" dxf="1">
    <nc r="BC37">
      <v>30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18" sId="4" odxf="1" s="1" dxf="1">
    <nc r="BD37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19" sId="4" odxf="1" s="1" dxf="1">
    <nc r="BE37">
      <v>15.4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20" sId="4" odxf="1" s="1" dxf="1">
    <nc r="BF37">
      <v>48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21" sId="4" odxf="1" s="1" dxf="1">
    <nc r="BG37">
      <v>-10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38" start="0" length="0">
    <dxf>
      <font>
        <sz val="10"/>
        <color auto="1"/>
        <name val="Calibri"/>
        <family val="2"/>
        <scheme val="none"/>
      </font>
    </dxf>
  </rfmt>
  <rfmt sheetId="4" s="1" sqref="B38" start="0" length="0">
    <dxf>
      <font>
        <sz val="10"/>
        <color auto="1"/>
        <name val="Calibri"/>
        <family val="2"/>
        <scheme val="none"/>
      </font>
    </dxf>
  </rfmt>
  <rfmt sheetId="4" s="1" sqref="C38" start="0" length="0">
    <dxf>
      <font>
        <sz val="10"/>
        <color auto="1"/>
        <name val="Calibri"/>
        <family val="2"/>
        <scheme val="none"/>
      </font>
    </dxf>
  </rfmt>
  <rfmt sheetId="4" s="1" sqref="D38" start="0" length="0">
    <dxf>
      <font>
        <sz val="10"/>
        <color auto="1"/>
        <name val="Calibri"/>
        <family val="2"/>
        <scheme val="none"/>
      </font>
    </dxf>
  </rfmt>
  <rfmt sheetId="4" s="1" sqref="E38" start="0" length="0">
    <dxf>
      <font>
        <sz val="10"/>
        <color auto="1"/>
        <name val="Calibri"/>
        <family val="2"/>
        <scheme val="none"/>
      </font>
    </dxf>
  </rfmt>
  <rfmt sheetId="4" s="1" sqref="F38" start="0" length="0">
    <dxf>
      <font>
        <sz val="10"/>
        <color auto="1"/>
        <name val="Calibri"/>
        <family val="2"/>
        <scheme val="none"/>
      </font>
    </dxf>
  </rfmt>
  <rcc rId="25322" sId="4" odxf="1" s="1" dxf="1">
    <nc r="G38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23" sId="4" odxf="1" s="1" dxf="1">
    <nc r="H38">
      <v>-7648.1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24" sId="4" odxf="1" s="1" dxf="1">
    <nc r="I38">
      <v>-198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25" sId="4" odxf="1" s="1" dxf="1">
    <nc r="J38">
      <v>-193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26" sId="4" odxf="1" s="1" dxf="1">
    <nc r="K38">
      <v>-184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27" sId="4" odxf="1" s="1" dxf="1">
    <nc r="L38">
      <v>-180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28" sId="4" odxf="1" s="1" dxf="1">
    <nc r="M38">
      <v>-179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29" sId="4" odxf="1" s="1" dxf="1">
    <nc r="N38">
      <v>-178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30" sId="4" odxf="1" s="1" dxf="1">
    <nc r="O38">
      <v>-169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31" sId="4" odxf="1" s="1" dxf="1">
    <nc r="P38">
      <v>-180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32" sId="4" odxf="1" s="1" dxf="1">
    <nc r="Q38">
      <v>-177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33" sId="4" odxf="1" s="1" dxf="1">
    <nc r="R38">
      <v>-175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34" sId="4" odxf="1" s="1" dxf="1">
    <nc r="S38">
      <v>-193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35" sId="4" odxf="1" s="1" dxf="1">
    <nc r="T38">
      <v>-225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36" sId="4" odxf="1" s="1" dxf="1">
    <nc r="U38">
      <v>-256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37" sId="4" odxf="1" s="1" dxf="1">
    <nc r="V38">
      <v>-300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38" sId="4" odxf="1" s="1" dxf="1">
    <nc r="W38">
      <v>-360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39" sId="4" odxf="1" s="1" dxf="1">
    <nc r="X38">
      <v>-458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40" sId="4" odxf="1" s="1" dxf="1">
    <nc r="Y38">
      <v>-445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41" sId="4" odxf="1" s="1" dxf="1">
    <nc r="Z38">
      <v>-470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42" sId="4" odxf="1" s="1" dxf="1">
    <nc r="AA38">
      <v>-492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43" sId="4" odxf="1" s="1" dxf="1">
    <nc r="AB38">
      <v>-444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44" sId="4" odxf="1" s="1" dxf="1">
    <nc r="AC38">
      <v>-480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45" sId="4" odxf="1" s="1" dxf="1">
    <nc r="AD38">
      <v>-476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46" sId="4" odxf="1" s="1" dxf="1">
    <nc r="AE38">
      <v>-460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47" sId="4" odxf="1" s="1" dxf="1">
    <nc r="AF38">
      <v>-448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48" sId="4" odxf="1" s="1" dxf="1">
    <nc r="AG38">
      <v>-492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49" sId="4" odxf="1" s="1" dxf="1">
    <nc r="AH38">
      <v>-545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50" sId="4" odxf="1" s="1" dxf="1">
    <nc r="AI38">
      <v>-541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51" sId="4" odxf="1" s="1" dxf="1">
    <nc r="AJ38">
      <v>-490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52" sId="4" odxf="1" s="1" dxf="1">
    <nc r="AK38">
      <v>-476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53" sId="4" odxf="1" s="1" dxf="1">
    <nc r="AL38">
      <v>-388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54" sId="4" odxf="1" s="1" dxf="1">
    <nc r="AM38">
      <v>-357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55" sId="4" odxf="1" s="1" dxf="1">
    <nc r="AN38">
      <v>-347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56" sId="4" odxf="1" s="1" dxf="1">
    <nc r="AO38">
      <v>-329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57" sId="4" odxf="1" s="1" dxf="1">
    <nc r="AP38">
      <v>-276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58" sId="4" odxf="1" s="1" dxf="1">
    <nc r="AQ38">
      <v>-280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59" sId="4" odxf="1" s="1" dxf="1">
    <nc r="AR38">
      <v>-298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60" sId="4" odxf="1" s="1" dxf="1">
    <nc r="AS38">
      <v>-278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61" sId="4" odxf="1" s="1" dxf="1">
    <nc r="AT38">
      <v>-248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62" sId="4" odxf="1" s="1" dxf="1">
    <nc r="AU38">
      <v>-226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63" sId="4" odxf="1" s="1" dxf="1">
    <nc r="AV38">
      <v>-193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64" sId="4" odxf="1" s="1" dxf="1">
    <nc r="AW38">
      <v>-190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65" sId="4" odxf="1" s="1" dxf="1">
    <nc r="AX38">
      <v>-203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66" sId="4" odxf="1" s="1" dxf="1">
    <nc r="AY38">
      <v>-191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67" sId="4" odxf="1" s="1" dxf="1">
    <nc r="AZ38">
      <v>-197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68" sId="4" odxf="1" s="1" dxf="1">
    <nc r="BA38">
      <v>-212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69" sId="4" odxf="1" s="1" dxf="1">
    <nc r="BB38">
      <v>-233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70" sId="4" odxf="1" s="1" dxf="1">
    <nc r="BC38">
      <v>-227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71" sId="4" odxf="1" s="1" dxf="1">
    <nc r="BD38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72" sId="4" odxf="1" s="1" dxf="1">
    <nc r="BE38">
      <v>-318.7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73" sId="4" odxf="1" s="1" dxf="1">
    <nc r="BF38">
      <v>-169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74" sId="4" odxf="1" s="1" dxf="1">
    <nc r="BG38">
      <v>-558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39" start="0" length="0">
    <dxf>
      <font>
        <sz val="10"/>
        <color auto="1"/>
        <name val="Calibri"/>
        <family val="2"/>
        <scheme val="none"/>
      </font>
    </dxf>
  </rfmt>
  <rfmt sheetId="4" s="1" sqref="B39" start="0" length="0">
    <dxf>
      <font>
        <sz val="10"/>
        <color auto="1"/>
        <name val="Calibri"/>
        <family val="2"/>
        <scheme val="none"/>
      </font>
    </dxf>
  </rfmt>
  <rfmt sheetId="4" s="1" sqref="C39" start="0" length="0">
    <dxf>
      <font>
        <sz val="10"/>
        <color auto="1"/>
        <name val="Calibri"/>
        <family val="2"/>
        <scheme val="none"/>
      </font>
    </dxf>
  </rfmt>
  <rfmt sheetId="4" s="1" sqref="D39" start="0" length="0">
    <dxf>
      <font>
        <sz val="10"/>
        <color auto="1"/>
        <name val="Calibri"/>
        <family val="2"/>
        <scheme val="none"/>
      </font>
    </dxf>
  </rfmt>
  <rfmt sheetId="4" s="1" sqref="E39" start="0" length="0">
    <dxf>
      <font>
        <sz val="10"/>
        <color auto="1"/>
        <name val="Calibri"/>
        <family val="2"/>
        <scheme val="none"/>
      </font>
    </dxf>
  </rfmt>
  <rfmt sheetId="4" s="1" sqref="F39" start="0" length="0">
    <dxf>
      <font>
        <sz val="10"/>
        <color auto="1"/>
        <name val="Calibri"/>
        <family val="2"/>
        <scheme val="none"/>
      </font>
    </dxf>
  </rfmt>
  <rcc rId="25375" sId="4" odxf="1" s="1" dxf="1">
    <nc r="G39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76" sId="4" odxf="1" s="1" dxf="1">
    <nc r="H39">
      <v>285.3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77" sId="4" odxf="1" s="1" dxf="1">
    <nc r="I39">
      <v>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78" sId="4" odxf="1" s="1" dxf="1">
    <nc r="J39">
      <v>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79" sId="4" odxf="1" s="1" dxf="1">
    <nc r="K39">
      <v>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80" sId="4" odxf="1" s="1" dxf="1">
    <nc r="L39">
      <v>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81" sId="4" odxf="1" s="1" dxf="1">
    <nc r="M39">
      <v>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82" sId="4" odxf="1" s="1" dxf="1">
    <nc r="N39">
      <v>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83" sId="4" odxf="1" s="1" dxf="1">
    <nc r="O39">
      <v>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84" sId="4" odxf="1" s="1" dxf="1">
    <nc r="P39">
      <v>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85" sId="4" odxf="1" s="1" dxf="1">
    <nc r="Q39">
      <v>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86" sId="4" odxf="1" s="1" dxf="1">
    <nc r="R39">
      <v>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87" sId="4" odxf="1" s="1" dxf="1">
    <nc r="S39">
      <v>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88" sId="4" odxf="1" s="1" dxf="1">
    <nc r="T39">
      <v>-4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89" sId="4" odxf="1" s="1" dxf="1">
    <nc r="U39">
      <v>-11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90" sId="4" odxf="1" s="1" dxf="1">
    <nc r="V39">
      <v>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91" sId="4" odxf="1" s="1" dxf="1">
    <nc r="W39">
      <v>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92" sId="4" odxf="1" s="1" dxf="1">
    <nc r="X39">
      <v>10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93" sId="4" odxf="1" s="1" dxf="1">
    <nc r="Y39">
      <v>24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94" sId="4" odxf="1" s="1" dxf="1">
    <nc r="Z39">
      <v>30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95" sId="4" odxf="1" s="1" dxf="1">
    <nc r="AA39">
      <v>36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96" sId="4" odxf="1" s="1" dxf="1">
    <nc r="AB39">
      <v>33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97" sId="4" odxf="1" s="1" dxf="1">
    <nc r="AC39">
      <v>37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98" sId="4" odxf="1" s="1" dxf="1">
    <nc r="AD39">
      <v>42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399" sId="4" odxf="1" s="1" dxf="1">
    <nc r="AE39">
      <v>48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00" sId="4" odxf="1" s="1" dxf="1">
    <nc r="AF39">
      <v>40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01" sId="4" odxf="1" s="1" dxf="1">
    <nc r="AG39">
      <v>37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02" sId="4" odxf="1" s="1" dxf="1">
    <nc r="AH39">
      <v>40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03" sId="4" odxf="1" s="1" dxf="1">
    <nc r="AI39">
      <v>40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04" sId="4" odxf="1" s="1" dxf="1">
    <nc r="AJ39">
      <v>30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05" sId="4" odxf="1" s="1" dxf="1">
    <nc r="AK39">
      <v>12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06" sId="4" odxf="1" s="1" dxf="1">
    <nc r="AL39">
      <v>-2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07" sId="4" odxf="1" s="1" dxf="1">
    <nc r="AM39">
      <v>-12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08" sId="4" odxf="1" s="1" dxf="1">
    <nc r="AN39">
      <v>-7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09" sId="4" odxf="1" s="1" dxf="1">
    <nc r="AO39">
      <v>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10" sId="4" odxf="1" s="1" dxf="1">
    <nc r="AP39">
      <v>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11" sId="4" odxf="1" s="1" dxf="1">
    <nc r="AQ39">
      <v>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12" sId="4" odxf="1" s="1" dxf="1">
    <nc r="AR39">
      <v>-1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13" sId="4" odxf="1" s="1" dxf="1">
    <nc r="AS39">
      <v>-9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14" sId="4" odxf="1" s="1" dxf="1">
    <nc r="AT39">
      <v>-10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15" sId="4" odxf="1" s="1" dxf="1">
    <nc r="AU39">
      <v>-6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16" sId="4" odxf="1" s="1" dxf="1">
    <nc r="AV39">
      <v>-9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17" sId="4" odxf="1" s="1" dxf="1">
    <nc r="AW39">
      <v>-11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18" sId="4" odxf="1" s="1" dxf="1">
    <nc r="AX39">
      <v>-8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19" sId="4" odxf="1" s="1" dxf="1">
    <nc r="AY39">
      <v>-5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20" sId="4" odxf="1" s="1" dxf="1">
    <nc r="AZ39">
      <v>20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21" sId="4" odxf="1" s="1" dxf="1">
    <nc r="BA39">
      <v>17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22" sId="4" odxf="1" s="1" dxf="1">
    <nc r="BB39">
      <v>26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23" sId="4" odxf="1" s="1" dxf="1">
    <nc r="BC39">
      <v>26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24" sId="4" odxf="1" s="1" dxf="1">
    <nc r="BD39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25" sId="4" odxf="1" s="1" dxf="1">
    <nc r="BE39">
      <v>11.9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26" sId="4" odxf="1" s="1" dxf="1">
    <nc r="BF39">
      <v>45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27" sId="4" odxf="1" s="1" dxf="1">
    <nc r="BG39">
      <v>-13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40" start="0" length="0">
    <dxf>
      <font>
        <sz val="10"/>
        <color auto="1"/>
        <name val="Calibri"/>
        <family val="2"/>
        <scheme val="none"/>
      </font>
    </dxf>
  </rfmt>
  <rfmt sheetId="4" s="1" sqref="B40" start="0" length="0">
    <dxf>
      <font>
        <sz val="10"/>
        <color auto="1"/>
        <name val="Calibri"/>
        <family val="2"/>
        <scheme val="none"/>
      </font>
    </dxf>
  </rfmt>
  <rfmt sheetId="4" s="1" sqref="C40" start="0" length="0">
    <dxf>
      <font>
        <sz val="10"/>
        <color auto="1"/>
        <name val="Calibri"/>
        <family val="2"/>
        <scheme val="none"/>
      </font>
    </dxf>
  </rfmt>
  <rfmt sheetId="4" s="1" sqref="D40" start="0" length="0">
    <dxf>
      <font>
        <sz val="10"/>
        <color auto="1"/>
        <name val="Calibri"/>
        <family val="2"/>
        <scheme val="none"/>
      </font>
    </dxf>
  </rfmt>
  <rcc rId="25428" sId="4" odxf="1" s="1" dxf="1">
    <oc r="E40" t="inlineStr">
      <is>
        <t>AT1 500 P</t>
      </is>
    </oc>
    <nc r="E40" t="inlineStr">
      <is>
        <t>574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40" start="0" length="0">
    <dxf>
      <font>
        <sz val="10"/>
        <color auto="1"/>
        <name val="Calibri"/>
        <family val="2"/>
        <scheme val="none"/>
      </font>
    </dxf>
  </rfmt>
  <rcc rId="25429" sId="4" odxf="1" s="1" dxf="1">
    <nc r="G40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30" sId="4" odxf="1" s="1" dxf="1">
    <nc r="H40">
      <v>-21093.200000000001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31" sId="4" odxf="1" s="1" dxf="1">
    <nc r="I40">
      <v>-651.9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32" sId="4" odxf="1" s="1" dxf="1">
    <nc r="J40">
      <v>-632.9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33" sId="4" odxf="1" s="1" dxf="1">
    <nc r="K40">
      <v>-659.5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34" sId="4" odxf="1" s="1" dxf="1">
    <nc r="L40">
      <v>-620.20000000000005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35" sId="4" odxf="1" s="1" dxf="1">
    <nc r="M40">
      <v>-609.29999999999995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36" sId="4" odxf="1" s="1" dxf="1">
    <nc r="N40">
      <v>-606.1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37" sId="4" odxf="1" s="1" dxf="1">
    <nc r="O40">
      <v>-626.4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38" sId="4" odxf="1" s="1" dxf="1">
    <nc r="P40">
      <v>-600.70000000000005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39" sId="4" odxf="1" s="1" dxf="1">
    <nc r="Q40">
      <v>-633.70000000000005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40" sId="4" odxf="1" s="1" dxf="1">
    <nc r="R40">
      <v>-676.1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41" sId="4" odxf="1" s="1" dxf="1">
    <nc r="S40">
      <v>-713.5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42" sId="4" odxf="1" s="1" dxf="1">
    <nc r="T40">
      <v>-701.8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43" sId="4" odxf="1" s="1" dxf="1">
    <nc r="U40">
      <v>-680.5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44" sId="4" odxf="1" s="1" dxf="1">
    <nc r="V40">
      <v>-692.1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45" sId="4" odxf="1" s="1" dxf="1">
    <nc r="W40">
      <v>-870.2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46" sId="4" odxf="1" s="1" dxf="1">
    <nc r="X40">
      <v>-904.3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47" sId="4" odxf="1" s="1" dxf="1">
    <nc r="Y40">
      <v>-924.9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48" sId="4" odxf="1" s="1" dxf="1">
    <nc r="Z40">
      <v>-879.4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49" sId="4" odxf="1" s="1" dxf="1">
    <nc r="AA40">
      <v>-702.5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50" sId="4" odxf="1" s="1" dxf="1">
    <nc r="AB40">
      <v>-650.5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51" sId="4" odxf="1" s="1" dxf="1">
    <nc r="AC40">
      <v>-680.2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52" sId="4" odxf="1" s="1" dxf="1">
    <nc r="AD40">
      <v>-688.2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53" sId="4" odxf="1" s="1" dxf="1">
    <nc r="AE40">
      <v>-631.20000000000005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54" sId="4" odxf="1" s="1" dxf="1">
    <nc r="AF40">
      <v>-679.6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55" sId="4" odxf="1" s="1" dxf="1">
    <nc r="AG40">
      <v>-697.4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56" sId="4" odxf="1" s="1" dxf="1">
    <nc r="AH40">
      <v>-698.3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57" sId="4" odxf="1" s="1" dxf="1">
    <nc r="AI40">
      <v>-676.6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58" sId="4" odxf="1" s="1" dxf="1">
    <nc r="AJ40">
      <v>-715.3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59" sId="4" odxf="1" s="1" dxf="1">
    <nc r="AK40">
      <v>-739.9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60" sId="4" odxf="1" s="1" dxf="1">
    <nc r="AL40">
      <v>-919.9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61" sId="4" odxf="1" s="1" dxf="1">
    <nc r="AM40">
      <v>-1093.2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62" sId="4" odxf="1" s="1" dxf="1">
    <nc r="AN40">
      <v>-1215.5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63" sId="4" odxf="1" s="1" dxf="1">
    <nc r="AO40">
      <v>-1037.0999999999999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64" sId="4" odxf="1" s="1" dxf="1">
    <nc r="AP40">
      <v>-1112.0999999999999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65" sId="4" odxf="1" s="1" dxf="1">
    <nc r="AQ40">
      <v>-1035.5999999999999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66" sId="4" odxf="1" s="1" dxf="1">
    <nc r="AR40">
      <v>-1059.9000000000001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67" sId="4" odxf="1" s="1" dxf="1">
    <nc r="AS40">
      <v>-1052.7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68" sId="4" odxf="1" s="1" dxf="1">
    <nc r="AT40">
      <v>-988.8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69" sId="4" odxf="1" s="1" dxf="1">
    <nc r="AU40">
      <v>-1020.4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70" sId="4" odxf="1" s="1" dxf="1">
    <nc r="AV40">
      <v>-1012.2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71" sId="4" odxf="1" s="1" dxf="1">
    <nc r="AW40">
      <v>-1043.3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72" sId="4" odxf="1" s="1" dxf="1">
    <nc r="AX40">
      <v>-1044.3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73" sId="4" odxf="1" s="1" dxf="1">
    <nc r="AY40">
      <v>-1067.8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74" sId="4" odxf="1" s="1" dxf="1">
    <nc r="AZ40">
      <v>-1087.5999999999999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75" sId="4" odxf="1" s="1" dxf="1">
    <nc r="BA40">
      <v>-1127.2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76" sId="4" odxf="1" s="1" dxf="1">
    <nc r="BB40">
      <v>-994.2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77" sId="4" odxf="1" s="1" dxf="1">
    <nc r="BC40">
      <v>-923.3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78" sId="4" odxf="1" s="1" dxf="1">
    <nc r="BD40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79" sId="4" odxf="1" s="1" dxf="1">
    <nc r="BE40">
      <v>-878.9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80" sId="4" odxf="1" s="1" dxf="1">
    <nc r="BF40">
      <v>-598.79999999999995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81" sId="4" odxf="1" s="1" dxf="1">
    <nc r="BG40">
      <v>-1233.4000000000001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41" start="0" length="0">
    <dxf>
      <font>
        <sz val="10"/>
        <color auto="1"/>
        <name val="Calibri"/>
        <family val="2"/>
        <scheme val="none"/>
      </font>
    </dxf>
  </rfmt>
  <rfmt sheetId="4" s="1" sqref="B41" start="0" length="0">
    <dxf>
      <font>
        <sz val="10"/>
        <color auto="1"/>
        <name val="Calibri"/>
        <family val="2"/>
        <scheme val="none"/>
      </font>
    </dxf>
  </rfmt>
  <rfmt sheetId="4" s="1" sqref="C41" start="0" length="0">
    <dxf>
      <font>
        <sz val="10"/>
        <color auto="1"/>
        <name val="Calibri"/>
        <family val="2"/>
        <scheme val="none"/>
      </font>
    </dxf>
  </rfmt>
  <rfmt sheetId="4" s="1" sqref="D41" start="0" length="0">
    <dxf>
      <font>
        <sz val="10"/>
        <color auto="1"/>
        <name val="Calibri"/>
        <family val="2"/>
        <scheme val="none"/>
      </font>
    </dxf>
  </rfmt>
  <rcc rId="25482" sId="4" odxf="1" s="1" dxf="1">
    <oc r="E41" t="inlineStr">
      <is>
        <t>AT1 500 Q</t>
      </is>
    </oc>
    <nc r="E41" t="inlineStr">
      <is>
        <t>574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41" start="0" length="0">
    <dxf>
      <font>
        <sz val="10"/>
        <color auto="1"/>
        <name val="Calibri"/>
        <family val="2"/>
        <scheme val="none"/>
      </font>
    </dxf>
  </rfmt>
  <rcc rId="25483" sId="4" odxf="1" s="1" dxf="1">
    <nc r="G41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84" sId="4" odxf="1" s="1" dxf="1">
    <nc r="H41">
      <v>3330.5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85" sId="4" odxf="1" s="1" dxf="1">
    <nc r="I41">
      <v>179.9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86" sId="4" odxf="1" s="1" dxf="1">
    <nc r="J41">
      <v>173.5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87" sId="4" odxf="1" s="1" dxf="1">
    <nc r="K41">
      <v>172.6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88" sId="4" odxf="1" s="1" dxf="1">
    <nc r="L41">
      <v>165.4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89" sId="4" odxf="1" s="1" dxf="1">
    <nc r="M41">
      <v>170.7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90" sId="4" odxf="1" s="1" dxf="1">
    <nc r="N41">
      <v>169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91" sId="4" odxf="1" s="1" dxf="1">
    <nc r="O41">
      <v>176.3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92" sId="4" odxf="1" s="1" dxf="1">
    <nc r="P41">
      <v>171.8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93" sId="4" odxf="1" s="1" dxf="1">
    <nc r="Q41">
      <v>180.1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94" sId="4" odxf="1" s="1" dxf="1">
    <nc r="R41">
      <v>188.4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95" sId="4" odxf="1" s="1" dxf="1">
    <nc r="S41">
      <v>191.5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96" sId="4" odxf="1" s="1" dxf="1">
    <nc r="T41">
      <v>172.9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97" sId="4" odxf="1" s="1" dxf="1">
    <nc r="U41">
      <v>157.1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98" sId="4" odxf="1" s="1" dxf="1">
    <nc r="V41">
      <v>146.1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499" sId="4" odxf="1" s="1" dxf="1">
    <nc r="W41">
      <v>140.1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00" sId="4" odxf="1" s="1" dxf="1">
    <nc r="X41">
      <v>131.6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01" sId="4" odxf="1" s="1" dxf="1">
    <nc r="Y41">
      <v>92.2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02" sId="4" odxf="1" s="1" dxf="1">
    <nc r="Z41">
      <v>84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03" sId="4" odxf="1" s="1" dxf="1">
    <nc r="AA41">
      <v>57.7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04" sId="4" odxf="1" s="1" dxf="1">
    <nc r="AB41">
      <v>55.5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05" sId="4" odxf="1" s="1" dxf="1">
    <nc r="AC41">
      <v>70.7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06" sId="4" odxf="1" s="1" dxf="1">
    <nc r="AD41">
      <v>80.099999999999994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07" sId="4" odxf="1" s="1" dxf="1">
    <nc r="AE41">
      <v>82.1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08" sId="4" odxf="1" s="1" dxf="1">
    <nc r="AF41">
      <v>95.8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09" sId="4" odxf="1" s="1" dxf="1">
    <nc r="AG41">
      <v>88.4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10" sId="4" odxf="1" s="1" dxf="1">
    <nc r="AH41">
      <v>73.2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11" sId="4" odxf="1" s="1" dxf="1">
    <nc r="AI41">
      <v>42.3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12" sId="4" odxf="1" s="1" dxf="1">
    <nc r="AJ41">
      <v>36.799999999999997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13" sId="4" odxf="1" s="1" dxf="1">
    <nc r="AK41">
      <v>22.4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14" sId="4" odxf="1" s="1" dxf="1">
    <nc r="AL41">
      <v>90.2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15" sId="4" odxf="1" s="1" dxf="1">
    <nc r="AM41">
      <v>127.8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16" sId="4" odxf="1" s="1" dxf="1">
    <nc r="AN41">
      <v>154.9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17" sId="4" odxf="1" s="1" dxf="1">
    <nc r="AO41">
      <v>133.19999999999999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18" sId="4" odxf="1" s="1" dxf="1">
    <nc r="AP41">
      <v>170.6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19" sId="4" odxf="1" s="1" dxf="1">
    <nc r="AQ41">
      <v>136.5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20" sId="4" odxf="1" s="1" dxf="1">
    <nc r="AR41">
      <v>134.19999999999999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21" sId="4" odxf="1" s="1" dxf="1">
    <nc r="AS41">
      <v>167.7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22" sId="4" odxf="1" s="1" dxf="1">
    <nc r="AT41">
      <v>157.5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23" sId="4" odxf="1" s="1" dxf="1">
    <nc r="AU41">
      <v>173.7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24" sId="4" odxf="1" s="1" dxf="1">
    <nc r="AV41">
      <v>178.2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25" sId="4" odxf="1" s="1" dxf="1">
    <nc r="AW41">
      <v>180.5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26" sId="4" odxf="1" s="1" dxf="1">
    <nc r="AX41">
      <v>181.4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27" sId="4" odxf="1" s="1" dxf="1">
    <nc r="AY41">
      <v>200.4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28" sId="4" odxf="1" s="1" dxf="1">
    <nc r="AZ41">
      <v>212.8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29" sId="4" odxf="1" s="1" dxf="1">
    <nc r="BA41">
      <v>234.3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30" sId="4" odxf="1" s="1" dxf="1">
    <nc r="BB41">
      <v>206.8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31" sId="4" odxf="1" s="1" dxf="1">
    <nc r="BC41">
      <v>190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32" sId="4" odxf="1" s="1" dxf="1">
    <nc r="BD41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33" sId="4" odxf="1" s="1" dxf="1">
    <nc r="BE41">
      <v>138.80000000000001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34" sId="4" odxf="1" s="1" dxf="1">
    <nc r="BF41">
      <v>234.6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35" sId="4" odxf="1" s="1" dxf="1">
    <nc r="BG41">
      <v>20.7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42" start="0" length="0">
    <dxf>
      <font>
        <sz val="10"/>
        <color auto="1"/>
        <name val="Calibri"/>
        <family val="2"/>
        <scheme val="none"/>
      </font>
    </dxf>
  </rfmt>
  <rfmt sheetId="4" s="1" sqref="B42" start="0" length="0">
    <dxf>
      <font>
        <sz val="10"/>
        <color auto="1"/>
        <name val="Calibri"/>
        <family val="2"/>
        <scheme val="none"/>
      </font>
    </dxf>
  </rfmt>
  <rfmt sheetId="4" s="1" sqref="C42" start="0" length="0">
    <dxf>
      <font>
        <sz val="10"/>
        <color auto="1"/>
        <name val="Calibri"/>
        <family val="2"/>
        <scheme val="none"/>
      </font>
    </dxf>
  </rfmt>
  <rfmt sheetId="4" s="1" sqref="D42" start="0" length="0">
    <dxf>
      <font>
        <sz val="10"/>
        <color auto="1"/>
        <name val="Calibri"/>
        <family val="2"/>
        <scheme val="none"/>
      </font>
    </dxf>
  </rfmt>
  <rcc rId="25536" sId="4" odxf="1" s="1" dxf="1">
    <oc r="E42" t="inlineStr">
      <is>
        <t>AT2 500 P</t>
      </is>
    </oc>
    <nc r="E42" t="inlineStr">
      <is>
        <t>AT1 500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42" start="0" length="0">
    <dxf>
      <font>
        <sz val="10"/>
        <color auto="1"/>
        <name val="Calibri"/>
        <family val="2"/>
        <scheme val="none"/>
      </font>
    </dxf>
  </rfmt>
  <rcc rId="25537" sId="4" odxf="1" s="1" dxf="1">
    <nc r="G42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38" sId="4" odxf="1" s="1" dxf="1">
    <nc r="H42">
      <v>12217.4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39" sId="4" odxf="1" s="1" dxf="1">
    <nc r="I42">
      <v>415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40" sId="4" odxf="1" s="1" dxf="1">
    <nc r="J42">
      <v>409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41" sId="4" odxf="1" s="1" dxf="1">
    <nc r="K42">
      <v>407.1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42" sId="4" odxf="1" s="1" dxf="1">
    <nc r="L42">
      <v>399.7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43" sId="4" odxf="1" s="1" dxf="1">
    <nc r="M42">
      <v>394.4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44" sId="4" odxf="1" s="1" dxf="1">
    <nc r="N42">
      <v>397.2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45" sId="4" odxf="1" s="1" dxf="1">
    <nc r="O42">
      <v>399.4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46" sId="4" odxf="1" s="1" dxf="1">
    <nc r="P42">
      <v>397.1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47" sId="4" odxf="1" s="1" dxf="1">
    <nc r="Q42">
      <v>404.6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48" sId="4" odxf="1" s="1" dxf="1">
    <nc r="R42">
      <v>418.7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49" sId="4" odxf="1" s="1" dxf="1">
    <nc r="S42">
      <v>431.1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50" sId="4" odxf="1" s="1" dxf="1">
    <nc r="T42">
      <v>438.8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51" sId="4" odxf="1" s="1" dxf="1">
    <nc r="U42">
      <v>452.9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52" sId="4" odxf="1" s="1" dxf="1">
    <nc r="V42">
      <v>460.1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53" sId="4" odxf="1" s="1" dxf="1">
    <nc r="W42">
      <v>531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54" sId="4" odxf="1" s="1" dxf="1">
    <nc r="X42">
      <v>567.70000000000005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55" sId="4" odxf="1" s="1" dxf="1">
    <nc r="Y42">
      <v>566.79999999999995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56" sId="4" odxf="1" s="1" dxf="1">
    <nc r="Z42">
      <v>548.9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57" sId="4" odxf="1" s="1" dxf="1">
    <nc r="AA42">
      <v>501.6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58" sId="4" odxf="1" s="1" dxf="1">
    <nc r="AB42">
      <v>469.9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59" sId="4" odxf="1" s="1" dxf="1">
    <nc r="AC42">
      <v>431.5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60" sId="4" odxf="1" s="1" dxf="1">
    <nc r="AD42">
      <v>412.1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61" sId="4" odxf="1" s="1" dxf="1">
    <nc r="AE42">
      <v>392.6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62" sId="4" odxf="1" s="1" dxf="1">
    <nc r="AF42">
      <v>409.6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63" sId="4" odxf="1" s="1" dxf="1">
    <nc r="AG42">
      <v>429.9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64" sId="4" odxf="1" s="1" dxf="1">
    <nc r="AH42">
      <v>444.6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65" sId="4" odxf="1" s="1" dxf="1">
    <nc r="AI42">
      <v>474.2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66" sId="4" odxf="1" s="1" dxf="1">
    <nc r="AJ42">
      <v>494.2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67" sId="4" odxf="1" s="1" dxf="1">
    <nc r="AK42">
      <v>520.5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68" sId="4" odxf="1" s="1" dxf="1">
    <nc r="AL42">
      <v>574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69" sId="4" odxf="1" s="1" dxf="1">
    <nc r="AM42">
      <v>602.1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70" sId="4" odxf="1" s="1" dxf="1">
    <nc r="AN42">
      <v>612.79999999999995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71" sId="4" odxf="1" s="1" dxf="1">
    <nc r="AO42">
      <v>577.79999999999995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72" sId="4" odxf="1" s="1" dxf="1">
    <nc r="AP42">
      <v>577.79999999999995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73" sId="4" odxf="1" s="1" dxf="1">
    <nc r="AQ42">
      <v>582.4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74" sId="4" odxf="1" s="1" dxf="1">
    <nc r="AR42">
      <v>604.1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75" sId="4" odxf="1" s="1" dxf="1">
    <nc r="AS42">
      <v>598.5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76" sId="4" odxf="1" s="1" dxf="1">
    <nc r="AT42">
      <v>589.9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77" sId="4" odxf="1" s="1" dxf="1">
    <nc r="AU42">
      <v>581.70000000000005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78" sId="4" odxf="1" s="1" dxf="1">
    <nc r="AV42">
      <v>571.70000000000005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79" sId="4" odxf="1" s="1" dxf="1">
    <nc r="AW42">
      <v>574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80" sId="4" odxf="1" s="1" dxf="1">
    <nc r="AX42">
      <v>562.5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81" sId="4" odxf="1" s="1" dxf="1">
    <nc r="AY42">
      <v>555.6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82" sId="4" odxf="1" s="1" dxf="1">
    <nc r="AZ42">
      <v>544.79999999999995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83" sId="4" odxf="1" s="1" dxf="1">
    <nc r="BA42">
      <v>534.9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84" sId="4" odxf="1" s="1" dxf="1">
    <nc r="BB42">
      <v>510.5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85" sId="4" odxf="1" s="1" dxf="1">
    <nc r="BC42">
      <v>490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86" sId="4" odxf="1" s="1" dxf="1">
    <nc r="BD42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87" sId="4" odxf="1" s="1" dxf="1">
    <nc r="BE42">
      <v>509.1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88" sId="4" odxf="1" s="1" dxf="1">
    <nc r="BF42">
      <v>613.9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89" sId="4" odxf="1" s="1" dxf="1">
    <nc r="BG42">
      <v>393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43" start="0" length="0">
    <dxf>
      <font>
        <sz val="10"/>
        <color auto="1"/>
        <name val="Calibri"/>
        <family val="2"/>
        <scheme val="none"/>
      </font>
    </dxf>
  </rfmt>
  <rfmt sheetId="4" s="1" sqref="B43" start="0" length="0">
    <dxf>
      <font>
        <sz val="10"/>
        <color auto="1"/>
        <name val="Calibri"/>
        <family val="2"/>
        <scheme val="none"/>
      </font>
    </dxf>
  </rfmt>
  <rfmt sheetId="4" s="1" sqref="C43" start="0" length="0">
    <dxf>
      <font>
        <sz val="10"/>
        <color auto="1"/>
        <name val="Calibri"/>
        <family val="2"/>
        <scheme val="none"/>
      </font>
    </dxf>
  </rfmt>
  <rfmt sheetId="4" s="1" sqref="D43" start="0" length="0">
    <dxf>
      <font>
        <sz val="10"/>
        <color auto="1"/>
        <name val="Calibri"/>
        <family val="2"/>
        <scheme val="none"/>
      </font>
    </dxf>
  </rfmt>
  <rcc rId="25590" sId="4" odxf="1" s="1" dxf="1">
    <oc r="E43" t="inlineStr">
      <is>
        <t>AT2 500 Q</t>
      </is>
    </oc>
    <nc r="E43" t="inlineStr">
      <is>
        <t>AT1 500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43" start="0" length="0">
    <dxf>
      <font>
        <sz val="10"/>
        <color auto="1"/>
        <name val="Calibri"/>
        <family val="2"/>
        <scheme val="none"/>
      </font>
    </dxf>
  </rfmt>
  <rcc rId="25591" sId="4" odxf="1" s="1" dxf="1">
    <nc r="G43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92" sId="4" odxf="1" s="1" dxf="1">
    <nc r="H43">
      <v>2627.8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93" sId="4" odxf="1" s="1" dxf="1">
    <nc r="I43">
      <v>30.2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94" sId="4" odxf="1" s="1" dxf="1">
    <nc r="J43">
      <v>28.6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95" sId="4" odxf="1" s="1" dxf="1">
    <nc r="K43">
      <v>22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96" sId="4" odxf="1" s="1" dxf="1">
    <nc r="L43">
      <v>20.8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97" sId="4" odxf="1" s="1" dxf="1">
    <nc r="M43">
      <v>17.600000000000001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98" sId="4" odxf="1" s="1" dxf="1">
    <nc r="N43">
      <v>17.2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599" sId="4" odxf="1" s="1" dxf="1">
    <nc r="O43">
      <v>15.5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00" sId="4" odxf="1" s="1" dxf="1">
    <nc r="P43">
      <v>15.8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01" sId="4" odxf="1" s="1" dxf="1">
    <nc r="Q43">
      <v>14.1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02" sId="4" odxf="1" s="1" dxf="1">
    <nc r="R43">
      <v>15.3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03" sId="4" odxf="1" s="1" dxf="1">
    <nc r="S43">
      <v>18.7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04" sId="4" odxf="1" s="1" dxf="1">
    <nc r="T43">
      <v>24.8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05" sId="4" odxf="1" s="1" dxf="1">
    <nc r="U43">
      <v>40.799999999999997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06" sId="4" odxf="1" s="1" dxf="1">
    <nc r="V43">
      <v>54.1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07" sId="4" odxf="1" s="1" dxf="1">
    <nc r="W43">
      <v>83.9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08" sId="4" odxf="1" s="1" dxf="1">
    <nc r="X43">
      <v>101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09" sId="4" odxf="1" s="1" dxf="1">
    <nc r="Y43">
      <v>156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10" sId="4" odxf="1" s="1" dxf="1">
    <nc r="Z43">
      <v>152.1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11" sId="4" odxf="1" s="1" dxf="1">
    <nc r="AA43">
      <v>143.4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12" sId="4" odxf="1" s="1" dxf="1">
    <nc r="AB43">
      <v>143.5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13" sId="4" odxf="1" s="1" dxf="1">
    <nc r="AC43">
      <v>101.9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14" sId="4" odxf="1" s="1" dxf="1">
    <nc r="AD43">
      <v>97.9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15" sId="4" odxf="1" s="1" dxf="1">
    <nc r="AE43">
      <v>76.5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16" sId="4" odxf="1" s="1" dxf="1">
    <nc r="AF43">
      <v>68.099999999999994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17" sId="4" odxf="1" s="1" dxf="1">
    <nc r="AG43">
      <v>74.3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18" sId="4" odxf="1" s="1" dxf="1">
    <nc r="AH43">
      <v>87.6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19" sId="4" odxf="1" s="1" dxf="1">
    <nc r="AI43">
      <v>112.7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20" sId="4" odxf="1" s="1" dxf="1">
    <nc r="AJ43">
      <v>116.9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21" sId="4" odxf="1" s="1" dxf="1">
    <nc r="AK43">
      <v>165.5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22" sId="4" odxf="1" s="1" dxf="1">
    <nc r="AL43">
      <v>161.6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23" sId="4" odxf="1" s="1" dxf="1">
    <nc r="AM43">
      <v>172.4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24" sId="4" odxf="1" s="1" dxf="1">
    <nc r="AN43">
      <v>167.3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25" sId="4" odxf="1" s="1" dxf="1">
    <nc r="AO43">
      <v>144.30000000000001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26" sId="4" odxf="1" s="1" dxf="1">
    <nc r="AP43">
      <v>138.80000000000001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27" sId="4" odxf="1" s="1" dxf="1">
    <nc r="AQ43">
      <v>147.30000000000001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28" sId="4" odxf="1" s="1" dxf="1">
    <nc r="AR43">
      <v>158.6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29" sId="4" odxf="1" s="1" dxf="1">
    <nc r="AS43">
      <v>142.69999999999999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30" sId="4" odxf="1" s="1" dxf="1">
    <nc r="AT43">
      <v>135.19999999999999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31" sId="4" odxf="1" s="1" dxf="1">
    <nc r="AU43">
      <v>129.1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32" sId="4" odxf="1" s="1" dxf="1">
    <nc r="AV43">
      <v>125.2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33" sId="4" odxf="1" s="1" dxf="1">
    <nc r="AW43">
      <v>132.1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34" sId="4" odxf="1" s="1" dxf="1">
    <nc r="AX43">
      <v>122.7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35" sId="4" odxf="1" s="1" dxf="1">
    <nc r="AY43">
      <v>116.9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36" sId="4" odxf="1" s="1" dxf="1">
    <nc r="AZ43">
      <v>104.1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37" sId="4" odxf="1" s="1" dxf="1">
    <nc r="BA43">
      <v>105.4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38" sId="4" odxf="1" s="1" dxf="1">
    <nc r="BB43">
      <v>99.5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39" sId="4" odxf="1" s="1" dxf="1">
    <nc r="BC43">
      <v>99.6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40" sId="4" odxf="1" s="1" dxf="1">
    <nc r="BD43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41" sId="4" odxf="1" s="1" dxf="1">
    <nc r="BE43">
      <v>109.5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42" sId="4" odxf="1" s="1" dxf="1">
    <nc r="BF43">
      <v>174.5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43" sId="4" odxf="1" s="1" dxf="1">
    <nc r="BG43">
      <v>15.2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44" start="0" length="0">
    <dxf>
      <font>
        <sz val="10"/>
        <color auto="1"/>
        <name val="Calibri"/>
        <family val="2"/>
        <scheme val="none"/>
      </font>
    </dxf>
  </rfmt>
  <rcc rId="25644" sId="4" odxf="1" s="1" dxf="1">
    <oc r="B44" t="inlineStr">
      <is>
        <t>Tiền Giang</t>
      </is>
    </oc>
    <nc r="B44" t="inlineStr">
      <is>
        <t>Tp.Hồ Chí Minh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45" sId="4" odxf="1" s="1" dxf="1">
    <oc r="C44" t="inlineStr">
      <is>
        <t>MỸ THO</t>
      </is>
    </oc>
    <nc r="C44" t="inlineStr">
      <is>
        <t>CẦU BÔNG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44" start="0" length="0">
    <dxf>
      <font>
        <sz val="10"/>
        <color auto="1"/>
        <name val="Calibri"/>
        <family val="2"/>
        <scheme val="none"/>
      </font>
    </dxf>
  </rfmt>
  <rcc rId="25646" sId="4" odxf="1" s="1" dxf="1">
    <oc r="E44" t="inlineStr">
      <is>
        <t>AT1 500 P</t>
      </is>
    </oc>
    <nc r="E44" t="inlineStr">
      <is>
        <t>AT2 500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44" start="0" length="0">
    <dxf>
      <font>
        <sz val="10"/>
        <color auto="1"/>
        <name val="Calibri"/>
        <family val="2"/>
        <scheme val="none"/>
      </font>
    </dxf>
  </rfmt>
  <rcc rId="25647" sId="4" odxf="1" s="1" dxf="1">
    <nc r="G44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48" sId="4" odxf="1" s="1" dxf="1">
    <nc r="H44">
      <v>12470.9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49" sId="4" odxf="1" s="1" dxf="1">
    <nc r="I44">
      <v>426.8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50" sId="4" odxf="1" s="1" dxf="1">
    <nc r="J44">
      <v>419.7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51" sId="4" odxf="1" s="1" dxf="1">
    <nc r="K44">
      <v>419.3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52" sId="4" odxf="1" s="1" dxf="1">
    <nc r="L44">
      <v>411.7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53" sId="4" odxf="1" s="1" dxf="1">
    <nc r="M44">
      <v>406.5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54" sId="4" odxf="1" s="1" dxf="1">
    <nc r="N44">
      <v>409.6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55" sId="4" odxf="1" s="1" dxf="1">
    <nc r="O44">
      <v>411.5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56" sId="4" odxf="1" s="1" dxf="1">
    <nc r="P44">
      <v>409.1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57" sId="4" odxf="1" s="1" dxf="1">
    <nc r="Q44">
      <v>417.3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58" sId="4" odxf="1" s="1" dxf="1">
    <nc r="R44">
      <v>430.2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59" sId="4" odxf="1" s="1" dxf="1">
    <nc r="S44">
      <v>441.6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60" sId="4" odxf="1" s="1" dxf="1">
    <nc r="T44">
      <v>448.9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61" sId="4" odxf="1" s="1" dxf="1">
    <nc r="U44">
      <v>466.2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62" sId="4" odxf="1" s="1" dxf="1">
    <nc r="V44">
      <v>472.2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63" sId="4" odxf="1" s="1" dxf="1">
    <nc r="W44">
      <v>543.9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64" sId="4" odxf="1" s="1" dxf="1">
    <nc r="X44">
      <v>581.1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65" sId="4" odxf="1" s="1" dxf="1">
    <nc r="Y44">
      <v>577.4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66" sId="4" odxf="1" s="1" dxf="1">
    <nc r="Z44">
      <v>558.4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67" sId="4" odxf="1" s="1" dxf="1">
    <nc r="AA44">
      <v>510.8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68" sId="4" odxf="1" s="1" dxf="1">
    <nc r="AB44">
      <v>476.1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69" sId="4" odxf="1" s="1" dxf="1">
    <nc r="AC44">
      <v>434.7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70" sId="4" odxf="1" s="1" dxf="1">
    <nc r="AD44">
      <v>413.3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71" sId="4" odxf="1" s="1" dxf="1">
    <nc r="AE44">
      <v>392.6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72" sId="4" odxf="1" s="1" dxf="1">
    <nc r="AF44">
      <v>410.5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73" sId="4" odxf="1" s="1" dxf="1">
    <nc r="AG44">
      <v>432.6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74" sId="4" odxf="1" s="1" dxf="1">
    <nc r="AH44">
      <v>447.4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75" sId="4" odxf="1" s="1" dxf="1">
    <nc r="AI44">
      <v>480.3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76" sId="4" odxf="1" s="1" dxf="1">
    <nc r="AJ44">
      <v>500.4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77" sId="4" odxf="1" s="1" dxf="1">
    <nc r="AK44">
      <v>530.4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78" sId="4" odxf="1" s="1" dxf="1">
    <nc r="AL44">
      <v>586.5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79" sId="4" odxf="1" s="1" dxf="1">
    <nc r="AM44">
      <v>613.79999999999995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80" sId="4" odxf="1" s="1" dxf="1">
    <nc r="AN44">
      <v>625.6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81" sId="4" odxf="1" s="1" dxf="1">
    <nc r="AO44">
      <v>589.9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82" sId="4" odxf="1" s="1" dxf="1">
    <nc r="AP44">
      <v>590.29999999999995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83" sId="4" odxf="1" s="1" dxf="1">
    <nc r="AQ44">
      <v>596.29999999999995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84" sId="4" odxf="1" s="1" dxf="1">
    <nc r="AR44">
      <v>619.1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85" sId="4" odxf="1" s="1" dxf="1">
    <nc r="AS44">
      <v>613.70000000000005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86" sId="4" odxf="1" s="1" dxf="1">
    <nc r="AT44">
      <v>605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87" sId="4" odxf="1" s="1" dxf="1">
    <nc r="AU44">
      <v>596.1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88" sId="4" odxf="1" s="1" dxf="1">
    <nc r="AV44">
      <v>586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89" sId="4" odxf="1" s="1" dxf="1">
    <nc r="AW44">
      <v>587.4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90" sId="4" odxf="1" s="1" dxf="1">
    <nc r="AX44">
      <v>576.1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91" sId="4" odxf="1" s="1" dxf="1">
    <nc r="AY44">
      <v>568.29999999999995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92" sId="4" odxf="1" s="1" dxf="1">
    <nc r="AZ44">
      <v>557.4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93" sId="4" odxf="1" s="1" dxf="1">
    <nc r="BA44">
      <v>547.29999999999995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94" sId="4" odxf="1" s="1" dxf="1">
    <nc r="BB44">
      <v>522.4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95" sId="4" odxf="1" s="1" dxf="1">
    <nc r="BC44">
      <v>502.1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96" sId="4" odxf="1" s="1" dxf="1">
    <nc r="BD44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97" sId="4" odxf="1" s="1" dxf="1">
    <nc r="BE44">
      <v>519.6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98" sId="4" odxf="1" s="1" dxf="1">
    <nc r="BF44">
      <v>626.1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699" sId="4" odxf="1" s="1" dxf="1">
    <nc r="BG44">
      <v>399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45" start="0" length="0">
    <dxf>
      <font>
        <sz val="10"/>
        <color auto="1"/>
        <name val="Calibri"/>
        <family val="2"/>
        <scheme val="none"/>
      </font>
    </dxf>
  </rfmt>
  <rcc rId="25700" sId="4" odxf="1" s="1" dxf="1">
    <oc r="B45" t="inlineStr">
      <is>
        <t>Tiền Giang</t>
      </is>
    </oc>
    <nc r="B45" t="inlineStr">
      <is>
        <t>Tp.Hồ Chí Minh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01" sId="4" odxf="1" s="1" dxf="1">
    <oc r="C45" t="inlineStr">
      <is>
        <t>MỸ THO</t>
      </is>
    </oc>
    <nc r="C45" t="inlineStr">
      <is>
        <t>CẦU BÔNG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45" start="0" length="0">
    <dxf>
      <font>
        <sz val="10"/>
        <color auto="1"/>
        <name val="Calibri"/>
        <family val="2"/>
        <scheme val="none"/>
      </font>
    </dxf>
  </rfmt>
  <rcc rId="25702" sId="4" odxf="1" s="1" dxf="1">
    <oc r="E45" t="inlineStr">
      <is>
        <t>AT1 500 Q</t>
      </is>
    </oc>
    <nc r="E45" t="inlineStr">
      <is>
        <t>AT2 500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45" start="0" length="0">
    <dxf>
      <font>
        <sz val="10"/>
        <color auto="1"/>
        <name val="Calibri"/>
        <family val="2"/>
        <scheme val="none"/>
      </font>
    </dxf>
  </rfmt>
  <rcc rId="25703" sId="4" odxf="1" s="1" dxf="1">
    <nc r="G45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04" sId="4" odxf="1" s="1" dxf="1">
    <nc r="H45">
      <v>2752.3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05" sId="4" odxf="1" s="1" dxf="1">
    <nc r="I45">
      <v>33.700000000000003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06" sId="4" odxf="1" s="1" dxf="1">
    <nc r="J45">
      <v>31.3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07" sId="4" odxf="1" s="1" dxf="1">
    <nc r="K45">
      <v>25.4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08" sId="4" odxf="1" s="1" dxf="1">
    <nc r="L45">
      <v>24.7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09" sId="4" odxf="1" s="1" dxf="1">
    <nc r="M45">
      <v>21.2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10" sId="4" odxf="1" s="1" dxf="1">
    <nc r="N45">
      <v>19.899999999999999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11" sId="4" odxf="1" s="1" dxf="1">
    <nc r="O45">
      <v>19.399999999999999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12" sId="4" odxf="1" s="1" dxf="1">
    <nc r="P45">
      <v>19.2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13" sId="4" odxf="1" s="1" dxf="1">
    <nc r="Q45">
      <v>17.100000000000001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14" sId="4" odxf="1" s="1" dxf="1">
    <nc r="R45">
      <v>18.399999999999999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15" sId="4" odxf="1" s="1" dxf="1">
    <nc r="S45">
      <v>23.2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16" sId="4" odxf="1" s="1" dxf="1">
    <nc r="T45">
      <v>28.7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17" sId="4" odxf="1" s="1" dxf="1">
    <nc r="U45">
      <v>45.4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18" sId="4" odxf="1" s="1" dxf="1">
    <nc r="V45">
      <v>58.6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19" sId="4" odxf="1" s="1" dxf="1">
    <nc r="W45">
      <v>90.9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20" sId="4" odxf="1" s="1" dxf="1">
    <nc r="X45">
      <v>107.4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21" sId="4" odxf="1" s="1" dxf="1">
    <nc r="Y45">
      <v>161.80000000000001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22" sId="4" odxf="1" s="1" dxf="1">
    <nc r="Z45">
      <v>158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23" sId="4" odxf="1" s="1" dxf="1">
    <nc r="AA45">
      <v>147.6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24" sId="4" odxf="1" s="1" dxf="1">
    <nc r="AB45">
      <v>147.5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25" sId="4" odxf="1" s="1" dxf="1">
    <nc r="AC45">
      <v>105.8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26" sId="4" odxf="1" s="1" dxf="1">
    <nc r="AD45">
      <v>103.2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27" sId="4" odxf="1" s="1" dxf="1">
    <nc r="AE45">
      <v>80.8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28" sId="4" odxf="1" s="1" dxf="1">
    <nc r="AF45">
      <v>71.8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29" sId="4" odxf="1" s="1" dxf="1">
    <nc r="AG45">
      <v>78.3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30" sId="4" odxf="1" s="1" dxf="1">
    <nc r="AH45">
      <v>93.9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31" sId="4" odxf="1" s="1" dxf="1">
    <nc r="AI45">
      <v>116.3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32" sId="4" odxf="1" s="1" dxf="1">
    <nc r="AJ45">
      <v>120.6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33" sId="4" odxf="1" s="1" dxf="1">
    <nc r="AK45">
      <v>170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34" sId="4" odxf="1" s="1" dxf="1">
    <nc r="AL45">
      <v>167.2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35" sId="4" odxf="1" s="1" dxf="1">
    <nc r="AM45">
      <v>178.6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36" sId="4" odxf="1" s="1" dxf="1">
    <nc r="AN45">
      <v>173.7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37" sId="4" odxf="1" s="1" dxf="1">
    <nc r="AO45">
      <v>148.80000000000001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38" sId="4" odxf="1" s="1" dxf="1">
    <nc r="AP45">
      <v>144.4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39" sId="4" odxf="1" s="1" dxf="1">
    <nc r="AQ45">
      <v>152.4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40" sId="4" odxf="1" s="1" dxf="1">
    <nc r="AR45">
      <v>165.1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41" sId="4" odxf="1" s="1" dxf="1">
    <nc r="AS45">
      <v>148.4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42" sId="4" odxf="1" s="1" dxf="1">
    <nc r="AT45">
      <v>140.80000000000001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43" sId="4" odxf="1" s="1" dxf="1">
    <nc r="AU45">
      <v>133.69999999999999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44" sId="4" odxf="1" s="1" dxf="1">
    <nc r="AV45">
      <v>129.5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45" sId="4" odxf="1" s="1" dxf="1">
    <nc r="AW45">
      <v>137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46" sId="4" odxf="1" s="1" dxf="1">
    <nc r="AX45">
      <v>128.19999999999999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47" sId="4" odxf="1" s="1" dxf="1">
    <nc r="AY45">
      <v>122.7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48" sId="4" odxf="1" s="1" dxf="1">
    <nc r="AZ45">
      <v>109.5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49" sId="4" odxf="1" s="1" dxf="1">
    <nc r="BA45">
      <v>112.7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50" sId="4" odxf="1" s="1" dxf="1">
    <nc r="BB45">
      <v>106.2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51" sId="4" odxf="1" s="1" dxf="1">
    <nc r="BC45">
      <v>105.9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52" sId="4" odxf="1" s="1" dxf="1">
    <nc r="BD45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53" sId="4" odxf="1" s="1" dxf="1">
    <nc r="BE45">
      <v>114.7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54" sId="4" odxf="1" s="1" dxf="1">
    <nc r="BF45">
      <v>180.7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55" sId="4" odxf="1" s="1" dxf="1">
    <nc r="BG45">
      <v>18.600000000000001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46" start="0" length="0">
    <dxf>
      <font>
        <sz val="10"/>
        <color auto="1"/>
        <name val="Calibri"/>
        <family val="2"/>
        <scheme val="none"/>
      </font>
    </dxf>
  </rfmt>
  <rfmt sheetId="4" s="1" sqref="B46" start="0" length="0">
    <dxf>
      <font>
        <sz val="10"/>
        <color auto="1"/>
        <name val="Calibri"/>
        <family val="2"/>
        <scheme val="none"/>
      </font>
    </dxf>
  </rfmt>
  <rfmt sheetId="4" s="1" sqref="C46" start="0" length="0">
    <dxf>
      <font>
        <sz val="10"/>
        <color auto="1"/>
        <name val="Calibri"/>
        <family val="2"/>
        <scheme val="none"/>
      </font>
    </dxf>
  </rfmt>
  <rfmt sheetId="4" s="1" sqref="D46" start="0" length="0">
    <dxf>
      <font>
        <sz val="10"/>
        <color auto="1"/>
        <name val="Calibri"/>
        <family val="2"/>
        <scheme val="none"/>
      </font>
    </dxf>
  </rfmt>
  <rcc rId="25756" sId="4" odxf="1" s="1" dxf="1">
    <oc r="E46" t="inlineStr">
      <is>
        <t>AT2 500 P</t>
      </is>
    </oc>
    <nc r="E46" t="inlineStr">
      <is>
        <t>AT1 500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46" start="0" length="0">
    <dxf>
      <font>
        <sz val="10"/>
        <color auto="1"/>
        <name val="Calibri"/>
        <family val="2"/>
        <scheme val="none"/>
      </font>
    </dxf>
  </rfmt>
  <rcc rId="25757" sId="4" odxf="1" s="1" dxf="1">
    <nc r="G46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58" sId="4" odxf="1" s="1" dxf="1">
    <nc r="H46">
      <v>9576.1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59" sId="4" odxf="1" s="1" dxf="1">
    <nc r="I46">
      <v>359.6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60" sId="4" odxf="1" s="1" dxf="1">
    <nc r="J46">
      <v>361.7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61" sId="4" odxf="1" s="1" dxf="1">
    <nc r="K46">
      <v>361.3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62" sId="4" odxf="1" s="1" dxf="1">
    <nc r="L46">
      <v>357.3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63" sId="4" odxf="1" s="1" dxf="1">
    <nc r="M46">
      <v>353.5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64" sId="4" odxf="1" s="1" dxf="1">
    <nc r="N46">
      <v>349.9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65" sId="4" odxf="1" s="1" dxf="1">
    <nc r="O46">
      <v>349.9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66" sId="4" odxf="1" s="1" dxf="1">
    <nc r="P46">
      <v>354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67" sId="4" odxf="1" s="1" dxf="1">
    <nc r="Q46">
      <v>366.9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68" sId="4" odxf="1" s="1" dxf="1">
    <nc r="R46">
      <v>381.7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69" sId="4" odxf="1" s="1" dxf="1">
    <nc r="S46">
      <v>399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70" sId="4" odxf="1" s="1" dxf="1">
    <nc r="T46">
      <v>403.4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71" sId="4" odxf="1" s="1" dxf="1">
    <nc r="U46">
      <v>403.5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72" sId="4" odxf="1" s="1" dxf="1">
    <nc r="V46">
      <v>403.7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73" sId="4" odxf="1" s="1" dxf="1">
    <nc r="W46">
      <v>448.2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74" sId="4" odxf="1" s="1" dxf="1">
    <nc r="X46">
      <v>465.6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75" sId="4" odxf="1" s="1" dxf="1">
    <nc r="Y46">
      <v>457.9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76" sId="4" odxf="1" s="1" dxf="1">
    <nc r="Z46">
      <v>452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77" sId="4" odxf="1" s="1" dxf="1">
    <nc r="AA46">
      <v>416.3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78" sId="4" odxf="1" s="1" dxf="1">
    <nc r="AB46">
      <v>368.5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79" sId="4" odxf="1" s="1" dxf="1">
    <nc r="AC46">
      <v>334.5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80" sId="4" odxf="1" s="1" dxf="1">
    <nc r="AD46">
      <v>334.9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81" sId="4" odxf="1" s="1" dxf="1">
    <nc r="AE46">
      <v>334.9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82" sId="4" odxf="1" s="1" dxf="1">
    <nc r="AF46">
      <v>355.7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83" sId="4" odxf="1" s="1" dxf="1">
    <nc r="AG46">
      <v>375.2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84" sId="4" odxf="1" s="1" dxf="1">
    <nc r="AH46">
      <v>378.7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85" sId="4" odxf="1" s="1" dxf="1">
    <nc r="AI46">
      <v>353.8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86" sId="4" odxf="1" s="1" dxf="1">
    <nc r="AJ46">
      <v>336.1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87" sId="4" odxf="1" s="1" dxf="1">
    <nc r="AK46">
      <v>350.8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88" sId="4" odxf="1" s="1" dxf="1">
    <nc r="AL46">
      <v>371.1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89" sId="4" odxf="1" s="1" dxf="1">
    <nc r="AM46">
      <v>421.3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90" sId="4" odxf="1" s="1" dxf="1">
    <nc r="AN46">
      <v>445.1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91" sId="4" odxf="1" s="1" dxf="1">
    <nc r="AO46">
      <v>431.4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92" sId="4" odxf="1" s="1" dxf="1">
    <nc r="AP46">
      <v>420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93" sId="4" odxf="1" s="1" dxf="1">
    <nc r="AQ46">
      <v>420.2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94" sId="4" odxf="1" s="1" dxf="1">
    <nc r="AR46">
      <v>431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95" sId="4" odxf="1" s="1" dxf="1">
    <nc r="AS46">
      <v>451.5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96" sId="4" odxf="1" s="1" dxf="1">
    <nc r="AT46">
      <v>444.3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97" sId="4" odxf="1" s="1" dxf="1">
    <nc r="AU46">
      <v>433.4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98" sId="4" odxf="1" s="1" dxf="1">
    <nc r="AV46">
      <v>418.7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799" sId="4" odxf="1" s="1" dxf="1">
    <nc r="AW46">
      <v>431.3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00" sId="4" odxf="1" s="1" dxf="1">
    <nc r="AX46">
      <v>442.1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01" sId="4" odxf="1" s="1" dxf="1">
    <nc r="AY46">
      <v>428.2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02" sId="4" odxf="1" s="1" dxf="1">
    <nc r="AZ46">
      <v>431.1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03" sId="4" odxf="1" s="1" dxf="1">
    <nc r="BA46">
      <v>441.5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04" sId="4" odxf="1" s="1" dxf="1">
    <nc r="BB46">
      <v>425.3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05" sId="4" odxf="1" s="1" dxf="1">
    <nc r="BC46">
      <v>414.2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06" sId="4" odxf="1" s="1" dxf="1">
    <nc r="BD46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07" sId="4" odxf="1" s="1" dxf="1">
    <nc r="BE46">
      <v>399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08" sId="4" odxf="1" s="1" dxf="1">
    <nc r="BF46">
      <v>461.7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09" sId="4" odxf="1" s="1" dxf="1">
    <nc r="BG46">
      <v>327.7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47" start="0" length="0">
    <dxf>
      <font>
        <sz val="10"/>
        <color auto="1"/>
        <name val="Calibri"/>
        <family val="2"/>
        <scheme val="none"/>
      </font>
    </dxf>
  </rfmt>
  <rfmt sheetId="4" s="1" sqref="B47" start="0" length="0">
    <dxf>
      <font>
        <sz val="10"/>
        <color auto="1"/>
        <name val="Calibri"/>
        <family val="2"/>
        <scheme val="none"/>
      </font>
    </dxf>
  </rfmt>
  <rfmt sheetId="4" s="1" sqref="C47" start="0" length="0">
    <dxf>
      <font>
        <sz val="10"/>
        <color auto="1"/>
        <name val="Calibri"/>
        <family val="2"/>
        <scheme val="none"/>
      </font>
    </dxf>
  </rfmt>
  <rfmt sheetId="4" s="1" sqref="D47" start="0" length="0">
    <dxf>
      <font>
        <sz val="10"/>
        <color auto="1"/>
        <name val="Calibri"/>
        <family val="2"/>
        <scheme val="none"/>
      </font>
    </dxf>
  </rfmt>
  <rcc rId="25810" sId="4" odxf="1" s="1" dxf="1">
    <oc r="E47" t="inlineStr">
      <is>
        <t>AT2 500 Q</t>
      </is>
    </oc>
    <nc r="E47" t="inlineStr">
      <is>
        <t>AT1 500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47" start="0" length="0">
    <dxf>
      <font>
        <sz val="10"/>
        <color auto="1"/>
        <name val="Calibri"/>
        <family val="2"/>
        <scheme val="none"/>
      </font>
    </dxf>
  </rfmt>
  <rcc rId="25811" sId="4" odxf="1" s="1" dxf="1">
    <nc r="G47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12" sId="4" odxf="1" s="1" dxf="1">
    <nc r="H47">
      <v>200.2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13" sId="4" odxf="1" s="1" dxf="1">
    <nc r="I47">
      <v>-12.9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14" sId="4" odxf="1" s="1" dxf="1">
    <nc r="J47">
      <v>-16.100000000000001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15" sId="4" odxf="1" s="1" dxf="1">
    <nc r="K47">
      <v>-19.600000000000001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16" sId="4" odxf="1" s="1" dxf="1">
    <nc r="L47">
      <v>-19.600000000000001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17" sId="4" odxf="1" s="1" dxf="1">
    <nc r="M47">
      <v>-19.600000000000001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18" sId="4" odxf="1" s="1" dxf="1">
    <nc r="N47">
      <v>-19.600000000000001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19" sId="4" odxf="1" s="1" dxf="1">
    <nc r="O47">
      <v>-20.399999999999999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20" sId="4" odxf="1" s="1" dxf="1">
    <nc r="P47">
      <v>-16.899999999999999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21" sId="4" odxf="1" s="1" dxf="1">
    <nc r="Q47">
      <v>-16.899999999999999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22" sId="4" odxf="1" s="1" dxf="1">
    <nc r="R47">
      <v>-16.600000000000001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23" sId="4" odxf="1" s="1" dxf="1">
    <nc r="S47">
      <v>-16.600000000000001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24" sId="4" odxf="1" s="1" dxf="1">
    <nc r="T47">
      <v>-13.2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25" sId="4" odxf="1" s="1" dxf="1">
    <nc r="U47">
      <v>-13.2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26" sId="4" odxf="1" s="1" dxf="1">
    <nc r="V47">
      <v>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27" sId="4" odxf="1" s="1" dxf="1">
    <nc r="W47">
      <v>-6.9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28" sId="4" odxf="1" s="1" dxf="1">
    <nc r="X47">
      <v>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29" sId="4" odxf="1" s="1" dxf="1">
    <nc r="Y47">
      <v>12.4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30" sId="4" odxf="1" s="1" dxf="1">
    <nc r="Z47">
      <v>9.3000000000000007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31" sId="4" odxf="1" s="1" dxf="1">
    <nc r="AA47">
      <v>-0.7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32" sId="4" odxf="1" s="1" dxf="1">
    <nc r="AB47">
      <v>-7.7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33" sId="4" odxf="1" s="1" dxf="1">
    <nc r="AC47">
      <v>-10.5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34" sId="4" odxf="1" s="1" dxf="1">
    <nc r="AD47">
      <v>-14.5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35" sId="4" odxf="1" s="1" dxf="1">
    <nc r="AE47">
      <v>-24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36" sId="4" odxf="1" s="1" dxf="1">
    <nc r="AF47">
      <v>-17.600000000000001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37" sId="4" odxf="1" s="1" dxf="1">
    <nc r="AG47">
      <v>-14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38" sId="4" odxf="1" s="1" dxf="1">
    <nc r="AH47">
      <v>-4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39" sId="4" odxf="1" s="1" dxf="1">
    <nc r="AI47">
      <v>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40" sId="4" odxf="1" s="1" dxf="1">
    <nc r="AJ47">
      <v>10.4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41" sId="4" odxf="1" s="1" dxf="1">
    <nc r="AK47">
      <v>11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42" sId="4" odxf="1" s="1" dxf="1">
    <nc r="AL47">
      <v>10.8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43" sId="4" odxf="1" s="1" dxf="1">
    <nc r="AM47">
      <v>14.4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44" sId="4" odxf="1" s="1" dxf="1">
    <nc r="AN47">
      <v>14.4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45" sId="4" odxf="1" s="1" dxf="1">
    <nc r="AO47">
      <v>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46" sId="4" odxf="1" s="1" dxf="1">
    <nc r="AP47">
      <v>-4.9000000000000004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47" sId="4" odxf="1" s="1" dxf="1">
    <nc r="AQ47">
      <v>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48" sId="4" odxf="1" s="1" dxf="1">
    <nc r="AR47">
      <v>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49" sId="4" odxf="1" s="1" dxf="1">
    <nc r="AS47">
      <v>8.3000000000000007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50" sId="4" odxf="1" s="1" dxf="1">
    <nc r="AT47">
      <v>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51" sId="4" odxf="1" s="1" dxf="1">
    <nc r="AU47">
      <v>-2.2999999999999998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52" sId="4" odxf="1" s="1" dxf="1">
    <nc r="AV47">
      <v>-2.2999999999999998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53" sId="4" odxf="1" s="1" dxf="1">
    <nc r="AW47">
      <v>5.0999999999999996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54" sId="4" odxf="1" s="1" dxf="1">
    <nc r="AX47">
      <v>72.8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55" sId="4" odxf="1" s="1" dxf="1">
    <nc r="AY47">
      <v>69.8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56" sId="4" odxf="1" s="1" dxf="1">
    <nc r="AZ47">
      <v>43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57" sId="4" odxf="1" s="1" dxf="1">
    <nc r="BA47">
      <v>39.9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58" sId="4" odxf="1" s="1" dxf="1">
    <nc r="BB47">
      <v>36.799999999999997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59" sId="4" odxf="1" s="1" dxf="1">
    <nc r="BC47">
      <v>48.6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60" sId="4" odxf="1" s="1" dxf="1">
    <nc r="BD47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61" sId="4" odxf="1" s="1" dxf="1">
    <nc r="BE47">
      <v>8.3000000000000007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62" sId="4" odxf="1" s="1" dxf="1">
    <nc r="BF47">
      <v>72.8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63" sId="4" odxf="1" s="1" dxf="1">
    <nc r="BG47">
      <v>-20.8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64" sId="4" odxf="1" s="1" dxf="1">
    <oc r="A48" t="inlineStr">
      <is>
        <t>Ngoài EVN</t>
      </is>
    </oc>
    <nc r="A48" t="inlineStr">
      <is>
        <t>PTC4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65" sId="4" odxf="1" s="1" dxf="1">
    <oc r="B48" t="inlineStr">
      <is>
        <t>Sóc Trăng</t>
      </is>
    </oc>
    <nc r="B48" t="inlineStr">
      <is>
        <t>Tiền Giang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66" sId="4" odxf="1" s="1" dxf="1">
    <oc r="C48" t="inlineStr">
      <is>
        <t>LONG PHÚ</t>
      </is>
    </oc>
    <nc r="C48" t="inlineStr">
      <is>
        <t>MỸ THO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48" start="0" length="0">
    <dxf>
      <font>
        <sz val="10"/>
        <color auto="1"/>
        <name val="Calibri"/>
        <family val="2"/>
        <scheme val="none"/>
      </font>
    </dxf>
  </rfmt>
  <rcc rId="25867" sId="4" odxf="1" s="1" dxf="1">
    <oc r="E48" t="inlineStr">
      <is>
        <t>531 P</t>
      </is>
    </oc>
    <nc r="E48" t="inlineStr">
      <is>
        <t>AT2 500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48" start="0" length="0">
    <dxf>
      <font>
        <sz val="10"/>
        <color auto="1"/>
        <name val="Calibri"/>
        <family val="2"/>
        <scheme val="none"/>
      </font>
    </dxf>
  </rfmt>
  <rcc rId="25868" sId="4" odxf="1" s="1" dxf="1">
    <nc r="G48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69" sId="4" odxf="1" s="1" dxf="1">
    <nc r="H48">
      <v>9524.9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70" sId="4" odxf="1" s="1" dxf="1">
    <nc r="I48">
      <v>362.9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71" sId="4" odxf="1" s="1" dxf="1">
    <nc r="J48">
      <v>362.7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72" sId="4" odxf="1" s="1" dxf="1">
    <nc r="K48">
      <v>362.7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73" sId="4" odxf="1" s="1" dxf="1">
    <nc r="L48">
      <v>359.2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74" sId="4" odxf="1" s="1" dxf="1">
    <nc r="M48">
      <v>355.3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75" sId="4" odxf="1" s="1" dxf="1">
    <nc r="N48">
      <v>351.6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76" sId="4" odxf="1" s="1" dxf="1">
    <nc r="O48">
      <v>354.9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77" sId="4" odxf="1" s="1" dxf="1">
    <nc r="P48">
      <v>354.9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78" sId="4" odxf="1" s="1" dxf="1">
    <nc r="Q48">
      <v>364.6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79" sId="4" odxf="1" s="1" dxf="1">
    <nc r="R48">
      <v>381.2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80" sId="4" odxf="1" s="1" dxf="1">
    <nc r="S48">
      <v>394.8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81" sId="4" odxf="1" s="1" dxf="1">
    <nc r="T48">
      <v>402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82" sId="4" odxf="1" s="1" dxf="1">
    <nc r="U48">
      <v>398.7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83" sId="4" odxf="1" s="1" dxf="1">
    <nc r="V48">
      <v>402.1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84" sId="4" odxf="1" s="1" dxf="1">
    <nc r="W48">
      <v>442.1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85" sId="4" odxf="1" s="1" dxf="1">
    <nc r="X48">
      <v>455.9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86" sId="4" odxf="1" s="1" dxf="1">
    <nc r="Y48">
      <v>449.9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87" sId="4" odxf="1" s="1" dxf="1">
    <nc r="Z48">
      <v>446.5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88" sId="4" odxf="1" s="1" dxf="1">
    <nc r="AA48">
      <v>408.3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89" sId="4" odxf="1" s="1" dxf="1">
    <nc r="AB48">
      <v>363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90" sId="4" odxf="1" s="1" dxf="1">
    <nc r="AC48">
      <v>329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91" sId="4" odxf="1" s="1" dxf="1">
    <nc r="AD48">
      <v>327.60000000000002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92" sId="4" odxf="1" s="1" dxf="1">
    <nc r="AE48">
      <v>325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93" sId="4" odxf="1" s="1" dxf="1">
    <nc r="AF48">
      <v>346.2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94" sId="4" odxf="1" s="1" dxf="1">
    <nc r="AG48">
      <v>362.9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95" sId="4" odxf="1" s="1" dxf="1">
    <nc r="AH48">
      <v>369.3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96" sId="4" odxf="1" s="1" dxf="1">
    <nc r="AI48">
      <v>348.1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97" sId="4" odxf="1" s="1" dxf="1">
    <nc r="AJ48">
      <v>341.1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98" sId="4" odxf="1" s="1" dxf="1">
    <nc r="AK48">
      <v>362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899" sId="4" odxf="1" s="1" dxf="1">
    <nc r="AL48">
      <v>379.3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00" sId="4" odxf="1" s="1" dxf="1">
    <nc r="AM48">
      <v>426.2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01" sId="4" odxf="1" s="1" dxf="1">
    <nc r="AN48">
      <v>443.3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02" sId="4" odxf="1" s="1" dxf="1">
    <nc r="AO48">
      <v>429.1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03" sId="4" odxf="1" s="1" dxf="1">
    <nc r="AP48">
      <v>419.7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04" sId="4" odxf="1" s="1" dxf="1">
    <nc r="AQ48">
      <v>415.5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05" sId="4" odxf="1" s="1" dxf="1">
    <nc r="AR48">
      <v>428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06" sId="4" odxf="1" s="1" dxf="1">
    <nc r="AS48">
      <v>445.5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07" sId="4" odxf="1" s="1" dxf="1">
    <nc r="AT48">
      <v>441.9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08" sId="4" odxf="1" s="1" dxf="1">
    <nc r="AU48">
      <v>429.2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09" sId="4" odxf="1" s="1" dxf="1">
    <nc r="AV48">
      <v>416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10" sId="4" odxf="1" s="1" dxf="1">
    <nc r="AW48">
      <v>429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11" sId="4" odxf="1" s="1" dxf="1">
    <nc r="AX48">
      <v>438.8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12" sId="4" odxf="1" s="1" dxf="1">
    <nc r="AY48">
      <v>425.1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13" sId="4" odxf="1" s="1" dxf="1">
    <nc r="AZ48">
      <v>431.5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14" sId="4" odxf="1" s="1" dxf="1">
    <nc r="BA48">
      <v>435.5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15" sId="4" odxf="1" s="1" dxf="1">
    <nc r="BB48">
      <v>422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16" sId="4" odxf="1" s="1" dxf="1">
    <nc r="BC48">
      <v>411.5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17" sId="4" odxf="1" s="1" dxf="1">
    <nc r="BD48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18" sId="4" odxf="1" s="1" dxf="1">
    <nc r="BE48">
      <v>396.9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19" sId="4" odxf="1" s="1" dxf="1">
    <nc r="BF48">
      <v>456.6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20" sId="4" odxf="1" s="1" dxf="1">
    <nc r="BG48">
      <v>321.3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21" sId="4" odxf="1" s="1" dxf="1">
    <oc r="A49" t="inlineStr">
      <is>
        <t>Ngoài EVN</t>
      </is>
    </oc>
    <nc r="A49" t="inlineStr">
      <is>
        <t>PTC4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22" sId="4" odxf="1" s="1" dxf="1">
    <oc r="B49" t="inlineStr">
      <is>
        <t>Sóc Trăng</t>
      </is>
    </oc>
    <nc r="B49" t="inlineStr">
      <is>
        <t>Tiền Giang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23" sId="4" odxf="1" s="1" dxf="1">
    <oc r="C49" t="inlineStr">
      <is>
        <t>LONG PHÚ</t>
      </is>
    </oc>
    <nc r="C49" t="inlineStr">
      <is>
        <t>MỸ THO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49" start="0" length="0">
    <dxf>
      <font>
        <sz val="10"/>
        <color auto="1"/>
        <name val="Calibri"/>
        <family val="2"/>
        <scheme val="none"/>
      </font>
    </dxf>
  </rfmt>
  <rcc rId="25924" sId="4" odxf="1" s="1" dxf="1">
    <oc r="E49" t="inlineStr">
      <is>
        <t>531 Q</t>
      </is>
    </oc>
    <nc r="E49" t="inlineStr">
      <is>
        <t>AT2 500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49" start="0" length="0">
    <dxf>
      <font>
        <sz val="10"/>
        <color auto="1"/>
        <name val="Calibri"/>
        <family val="2"/>
        <scheme val="none"/>
      </font>
    </dxf>
  </rfmt>
  <rcc rId="25925" sId="4" odxf="1" s="1" dxf="1">
    <nc r="G49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26" sId="4" odxf="1" s="1" dxf="1">
    <nc r="H49">
      <v>27.4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27" sId="4" odxf="1" s="1" dxf="1">
    <nc r="I49">
      <v>-22.3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28" sId="4" odxf="1" s="1" dxf="1">
    <nc r="J49">
      <v>-25.4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29" sId="4" odxf="1" s="1" dxf="1">
    <nc r="K49">
      <v>-25.4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30" sId="4" odxf="1" s="1" dxf="1">
    <nc r="L49">
      <v>-25.4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31" sId="4" odxf="1" s="1" dxf="1">
    <nc r="M49">
      <v>-29.2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32" sId="4" odxf="1" s="1" dxf="1">
    <nc r="N49">
      <v>-29.2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33" sId="4" odxf="1" s="1" dxf="1">
    <nc r="O49">
      <v>-25.7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34" sId="4" odxf="1" s="1" dxf="1">
    <nc r="P49">
      <v>-25.7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35" sId="4" odxf="1" s="1" dxf="1">
    <nc r="Q49">
      <v>-22.2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36" sId="4" odxf="1" s="1" dxf="1">
    <nc r="R49">
      <v>-22.2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37" sId="4" odxf="1" s="1" dxf="1">
    <nc r="S49">
      <v>-22.2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38" sId="4" odxf="1" s="1" dxf="1">
    <nc r="T49">
      <v>-18.7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39" sId="4" odxf="1" s="1" dxf="1">
    <nc r="U49">
      <v>-15.3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40" sId="4" odxf="1" s="1" dxf="1">
    <nc r="V49">
      <v>-0.4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41" sId="4" odxf="1" s="1" dxf="1">
    <nc r="W49">
      <v>-12.5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42" sId="4" odxf="1" s="1" dxf="1">
    <nc r="X49">
      <v>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43" sId="4" odxf="1" s="1" dxf="1">
    <nc r="Y49">
      <v>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44" sId="4" odxf="1" s="1" dxf="1">
    <nc r="Z49">
      <v>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45" sId="4" odxf="1" s="1" dxf="1">
    <nc r="AA49">
      <v>-9.4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46" sId="4" odxf="1" s="1" dxf="1">
    <nc r="AB49">
      <v>-13.4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47" sId="4" odxf="1" s="1" dxf="1">
    <nc r="AC49">
      <v>-16.600000000000001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48" sId="4" odxf="1" s="1" dxf="1">
    <nc r="AD49">
      <v>-20.5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49" sId="4" odxf="1" s="1" dxf="1">
    <nc r="AE49">
      <v>-28.5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50" sId="4" odxf="1" s="1" dxf="1">
    <nc r="AF49">
      <v>-21.4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51" sId="4" odxf="1" s="1" dxf="1">
    <nc r="AG49">
      <v>-21.4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52" sId="4" odxf="1" s="1" dxf="1">
    <nc r="AH49">
      <v>-11.8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53" sId="4" odxf="1" s="1" dxf="1">
    <nc r="AI49">
      <v>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54" sId="4" odxf="1" s="1" dxf="1">
    <nc r="AJ49">
      <v>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55" sId="4" odxf="1" s="1" dxf="1">
    <nc r="AK49">
      <v>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56" sId="4" odxf="1" s="1" dxf="1">
    <nc r="AL49">
      <v>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57" sId="4" odxf="1" s="1" dxf="1">
    <nc r="AM49">
      <v>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58" sId="4" odxf="1" s="1" dxf="1">
    <nc r="AN49">
      <v>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59" sId="4" odxf="1" s="1" dxf="1">
    <nc r="AO49">
      <v>-0.6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60" sId="4" odxf="1" s="1" dxf="1">
    <nc r="AP49">
      <v>-13.2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61" sId="4" odxf="1" s="1" dxf="1">
    <nc r="AQ49">
      <v>-6.3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62" sId="4" odxf="1" s="1" dxf="1">
    <nc r="AR49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63" sId="4" odxf="1" s="1" dxf="1">
    <nc r="AS49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64" sId="4" odxf="1" s="1" dxf="1">
    <nc r="AT49">
      <v>-3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65" sId="4" odxf="1" s="1" dxf="1">
    <nc r="AU49">
      <v>-7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66" sId="4" odxf="1" s="1" dxf="1">
    <nc r="AV49">
      <v>-10.1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67" sId="4" odxf="1" s="1" dxf="1">
    <nc r="AW49">
      <v>-3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68" sId="4" odxf="1" s="1" dxf="1">
    <nc r="AX49">
      <v>65.900000000000006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69" sId="4" odxf="1" s="1" dxf="1">
    <nc r="AY49">
      <v>62.5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70" sId="4" odxf="1" s="1" dxf="1">
    <nc r="AZ49">
      <v>36.299999999999997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71" sId="4" odxf="1" s="1" dxf="1">
    <nc r="BA49">
      <v>36.299999999999997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72" sId="4" odxf="1" s="1" dxf="1">
    <nc r="BB49">
      <v>29.1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73" sId="4" odxf="1" s="1" dxf="1">
    <nc r="BC49">
      <v>41.6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74" sId="4" odxf="1" s="1" dxf="1">
    <nc r="BD49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75" sId="4" odxf="1" s="1" dxf="1">
    <nc r="BE49">
      <v>1.1000000000000001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76" sId="4" odxf="1" s="1" dxf="1">
    <nc r="BF49">
      <v>65.900000000000006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77" sId="4" odxf="1" s="1" dxf="1">
    <nc r="BG49">
      <v>-29.2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78" sId="4" odxf="1" s="1" dxf="1">
    <oc r="A50" t="inlineStr">
      <is>
        <t>PTC4</t>
      </is>
    </oc>
    <nc r="A50" t="inlineStr">
      <is>
        <t>Ngoài EVN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79" sId="4" odxf="1" s="1" dxf="1">
    <oc r="B50" t="inlineStr">
      <is>
        <t>Bình Dương</t>
      </is>
    </oc>
    <nc r="B50" t="inlineStr">
      <is>
        <t>Sóc Trăng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80" sId="4" odxf="1" s="1" dxf="1">
    <oc r="C50" t="inlineStr">
      <is>
        <t>TÂN UYÊN</t>
      </is>
    </oc>
    <nc r="C50" t="inlineStr">
      <is>
        <t>LONG PHÚ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50" start="0" length="0">
    <dxf>
      <font>
        <sz val="10"/>
        <color auto="1"/>
        <name val="Calibri"/>
        <family val="2"/>
        <scheme val="none"/>
      </font>
    </dxf>
  </rfmt>
  <rcc rId="25981" sId="4" odxf="1" s="1" dxf="1">
    <oc r="E50" t="inlineStr">
      <is>
        <t>AT1 500 P</t>
      </is>
    </oc>
    <nc r="E50" t="inlineStr">
      <is>
        <t>531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50" start="0" length="0">
    <dxf>
      <font>
        <sz val="10"/>
        <color auto="1"/>
        <name val="Calibri"/>
        <family val="2"/>
        <scheme val="none"/>
      </font>
    </dxf>
  </rfmt>
  <rcc rId="25982" sId="4" odxf="1" s="1" dxf="1">
    <nc r="G50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83" sId="4" odxf="1" s="1" dxf="1">
    <nc r="H50">
      <v>2986.3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84" sId="4" odxf="1" s="1" dxf="1">
    <nc r="I50">
      <v>131.19999999999999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85" sId="4" odxf="1" s="1" dxf="1">
    <nc r="J50">
      <v>128.1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86" sId="4" odxf="1" s="1" dxf="1">
    <nc r="K50">
      <v>127.7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87" sId="4" odxf="1" s="1" dxf="1">
    <nc r="L50">
      <v>118.6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88" sId="4" odxf="1" s="1" dxf="1">
    <nc r="M50">
      <v>106.8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89" sId="4" odxf="1" s="1" dxf="1">
    <nc r="N50">
      <v>110.2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90" sId="4" odxf="1" s="1" dxf="1">
    <nc r="O50">
      <v>113.3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91" sId="4" odxf="1" s="1" dxf="1">
    <nc r="P50">
      <v>112.3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92" sId="4" odxf="1" s="1" dxf="1">
    <nc r="Q50">
      <v>113.9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93" sId="4" odxf="1" s="1" dxf="1">
    <nc r="R50">
      <v>121.3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94" sId="4" odxf="1" s="1" dxf="1">
    <nc r="S50">
      <v>151.1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95" sId="4" odxf="1" s="1" dxf="1">
    <nc r="T50">
      <v>154.19999999999999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96" sId="4" odxf="1" s="1" dxf="1">
    <nc r="U50">
      <v>150.6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97" sId="4" odxf="1" s="1" dxf="1">
    <nc r="V50">
      <v>151.80000000000001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98" sId="4" odxf="1" s="1" dxf="1">
    <nc r="W50">
      <v>178.1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5999" sId="4" odxf="1" s="1" dxf="1">
    <nc r="X50">
      <v>189.3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00" sId="4" odxf="1" s="1" dxf="1">
    <nc r="Y50">
      <v>181.4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01" sId="4" odxf="1" s="1" dxf="1">
    <nc r="Z50">
      <v>175.7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02" sId="4" odxf="1" s="1" dxf="1">
    <nc r="AA50">
      <v>156.69999999999999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03" sId="4" odxf="1" s="1" dxf="1">
    <nc r="AB50">
      <v>124.2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04" sId="4" odxf="1" s="1" dxf="1">
    <nc r="AC50">
      <v>134.30000000000001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05" sId="4" odxf="1" s="1" dxf="1">
    <nc r="AD50">
      <v>142.69999999999999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06" sId="4" odxf="1" s="1" dxf="1">
    <nc r="AE50">
      <v>144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07" sId="4" odxf="1" s="1" dxf="1">
    <nc r="AF50">
      <v>153.1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08" sId="4" odxf="1" s="1" dxf="1">
    <nc r="AG50">
      <v>159.6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09" sId="4" odxf="1" s="1" dxf="1">
    <nc r="AH50">
      <v>146.4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10" sId="4" odxf="1" s="1" dxf="1">
    <nc r="AI50">
      <v>65.099999999999994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11" sId="4" odxf="1" s="1" dxf="1">
    <nc r="AJ50">
      <v>106.4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12" sId="4" odxf="1" s="1" dxf="1">
    <nc r="AK50">
      <v>106.4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13" sId="4" odxf="1" s="1" dxf="1">
    <nc r="AL50">
      <v>116.3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14" sId="4" odxf="1" s="1" dxf="1">
    <nc r="AM50">
      <v>139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15" sId="4" odxf="1" s="1" dxf="1">
    <nc r="AN50">
      <v>138.19999999999999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16" sId="4" odxf="1" s="1" dxf="1">
    <nc r="AO50">
      <v>124.5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17" sId="4" odxf="1" s="1" dxf="1">
    <nc r="AP50">
      <v>111.2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18" sId="4" odxf="1" s="1" dxf="1">
    <nc r="AQ50">
      <v>71.8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19" sId="4" odxf="1" s="1" dxf="1">
    <nc r="AR50">
      <v>89.9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20" sId="4" odxf="1" s="1" dxf="1">
    <nc r="AS50">
      <v>116.4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21" sId="4" odxf="1" s="1" dxf="1">
    <nc r="AT50">
      <v>111.6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22" sId="4" odxf="1" s="1" dxf="1">
    <nc r="AU50">
      <v>86.4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23" sId="4" odxf="1" s="1" dxf="1">
    <nc r="AV50">
      <v>72.7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24" sId="4" odxf="1" s="1" dxf="1">
    <nc r="AW50">
      <v>78.900000000000006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25" sId="4" odxf="1" s="1" dxf="1">
    <nc r="AX50">
      <v>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26" sId="4" odxf="1" s="1" dxf="1">
    <nc r="AY50">
      <v>94.4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27" sId="4" odxf="1" s="1" dxf="1">
    <nc r="AZ50">
      <v>142.30000000000001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28" sId="4" odxf="1" s="1" dxf="1">
    <nc r="BA50">
      <v>162.80000000000001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29" sId="4" odxf="1" s="1" dxf="1">
    <nc r="BB50">
      <v>148.9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30" sId="4" odxf="1" s="1" dxf="1">
    <nc r="BC50">
      <v>139.4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31" sId="4" odxf="1" s="1" dxf="1">
    <nc r="BD50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32" sId="4" odxf="1" s="1" dxf="1">
    <nc r="BE50">
      <v>124.4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33" sId="4" odxf="1" s="1" dxf="1">
    <nc r="BF50">
      <v>186.4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34" sId="4" odxf="1" s="1" dxf="1">
    <nc r="BG50">
      <v>60.4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35" sId="4" odxf="1" s="1" dxf="1">
    <oc r="A51" t="inlineStr">
      <is>
        <t>PTC4</t>
      </is>
    </oc>
    <nc r="A51" t="inlineStr">
      <is>
        <t>Ngoài EVN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36" sId="4" odxf="1" s="1" dxf="1">
    <oc r="B51" t="inlineStr">
      <is>
        <t>Bình Dương</t>
      </is>
    </oc>
    <nc r="B51" t="inlineStr">
      <is>
        <t>Sóc Trăng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37" sId="4" odxf="1" s="1" dxf="1">
    <oc r="C51" t="inlineStr">
      <is>
        <t>TÂN UYÊN</t>
      </is>
    </oc>
    <nc r="C51" t="inlineStr">
      <is>
        <t>LONG PHÚ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51" start="0" length="0">
    <dxf>
      <font>
        <sz val="10"/>
        <color auto="1"/>
        <name val="Calibri"/>
        <family val="2"/>
        <scheme val="none"/>
      </font>
    </dxf>
  </rfmt>
  <rcc rId="26038" sId="4" odxf="1" s="1" dxf="1">
    <oc r="E51" t="inlineStr">
      <is>
        <t>AT1 500 Q</t>
      </is>
    </oc>
    <nc r="E51" t="inlineStr">
      <is>
        <t>531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51" start="0" length="0">
    <dxf>
      <font>
        <sz val="10"/>
        <color auto="1"/>
        <name val="Calibri"/>
        <family val="2"/>
        <scheme val="none"/>
      </font>
    </dxf>
  </rfmt>
  <rcc rId="26039" sId="4" odxf="1" s="1" dxf="1">
    <nc r="G51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40" sId="4" odxf="1" s="1" dxf="1">
    <nc r="H51">
      <v>-427.4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41" sId="4" odxf="1" s="1" dxf="1">
    <nc r="I51">
      <v>-43.4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42" sId="4" odxf="1" s="1" dxf="1">
    <nc r="J51">
      <v>-43.4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43" sId="4" odxf="1" s="1" dxf="1">
    <nc r="K51">
      <v>-45.5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44" sId="4" odxf="1" s="1" dxf="1">
    <nc r="L51">
      <v>-45.5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45" sId="4" odxf="1" s="1" dxf="1">
    <nc r="M51">
      <v>-45.5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46" sId="4" odxf="1" s="1" dxf="1">
    <nc r="N51">
      <v>-44.3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47" sId="4" odxf="1" s="1" dxf="1">
    <nc r="O51">
      <v>-45.4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48" sId="4" odxf="1" s="1" dxf="1">
    <nc r="P51">
      <v>-44.4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49" sId="4" odxf="1" s="1" dxf="1">
    <nc r="Q51">
      <v>-44.4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50" sId="4" odxf="1" s="1" dxf="1">
    <nc r="R51">
      <v>-45.7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51" sId="4" odxf="1" s="1" dxf="1">
    <nc r="S51">
      <v>-46.8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52" sId="4" odxf="1" s="1" dxf="1">
    <nc r="T51">
      <v>-48.8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53" sId="4" odxf="1" s="1" dxf="1">
    <nc r="U51">
      <v>-49.4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54" sId="4" odxf="1" s="1" dxf="1">
    <nc r="V51">
      <v>-31.7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55" sId="4" odxf="1" s="1" dxf="1">
    <nc r="W51">
      <v>-30.8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56" sId="4" odxf="1" s="1" dxf="1">
    <nc r="X51">
      <v>-13.6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57" sId="4" odxf="1" s="1" dxf="1">
    <nc r="Y51">
      <v>-10.6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58" sId="4" odxf="1" s="1" dxf="1">
    <nc r="Z51">
      <v>-9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59" sId="4" odxf="1" s="1" dxf="1">
    <nc r="AA51">
      <v>-7.6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60" sId="4" odxf="1" s="1" dxf="1">
    <nc r="AB51">
      <v>-6.7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61" sId="4" odxf="1" s="1" dxf="1">
    <nc r="AC51">
      <v>-6.9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62" sId="4" odxf="1" s="1" dxf="1">
    <nc r="AD51">
      <v>-6.5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63" sId="4" odxf="1" s="1" dxf="1">
    <nc r="AE51">
      <v>-4.4000000000000004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64" sId="4" odxf="1" s="1" dxf="1">
    <nc r="AF51">
      <v>-3.4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65" sId="4" odxf="1" s="1" dxf="1">
    <nc r="AG51">
      <v>-6.4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66" sId="4" odxf="1" s="1" dxf="1">
    <nc r="AH51">
      <v>-6.5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67" sId="4" odxf="1" s="1" dxf="1">
    <nc r="AI51">
      <v>-6.1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68" sId="4" odxf="1" s="1" dxf="1">
    <nc r="AJ51">
      <v>-7.2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69" sId="4" odxf="1" s="1" dxf="1">
    <nc r="AK51">
      <v>-5.4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70" sId="4" odxf="1" s="1" dxf="1">
    <nc r="AL51">
      <v>-6.3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71" sId="4" odxf="1" s="1" dxf="1">
    <nc r="AM51">
      <v>-10.5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72" sId="4" odxf="1" s="1" dxf="1">
    <nc r="AN51">
      <v>-8.5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73" sId="4" odxf="1" s="1" dxf="1">
    <nc r="AO51">
      <v>-2.5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74" sId="4" odxf="1" s="1" dxf="1">
    <nc r="AP51">
      <v>-4.5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75" sId="4" odxf="1" s="1" dxf="1">
    <nc r="AQ51">
      <v>-1.3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76" sId="4" odxf="1" s="1" dxf="1">
    <nc r="AR51">
      <v>-0.3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77" sId="4" odxf="1" s="1" dxf="1">
    <nc r="AS51">
      <v>-3.1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78" sId="4" odxf="1" s="1" dxf="1">
    <nc r="AT51">
      <v>-3.1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79" sId="4" odxf="1" s="1" dxf="1">
    <nc r="AU51">
      <v>-3.1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80" sId="4" odxf="1" s="1" dxf="1">
    <nc r="AV51">
      <v>-1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81" sId="4" odxf="1" s="1" dxf="1">
    <nc r="AW51">
      <v>-3.9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82" sId="4" odxf="1" s="1" dxf="1">
    <nc r="AX51">
      <v>-10.199999999999999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83" sId="4" odxf="1" s="1" dxf="1">
    <nc r="AY51">
      <v>-11.2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84" sId="4" odxf="1" s="1" dxf="1">
    <nc r="AZ51">
      <v>-51.2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85" sId="4" odxf="1" s="1" dxf="1">
    <nc r="BA51">
      <v>-53.3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86" sId="4" odxf="1" s="1" dxf="1">
    <nc r="BB51">
      <v>-51.2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87" sId="4" odxf="1" s="1" dxf="1">
    <nc r="BC51">
      <v>-52.1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88" sId="4" odxf="1" s="1" dxf="1">
    <nc r="BD51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89" sId="4" odxf="1" s="1" dxf="1">
    <nc r="BE51">
      <v>-17.8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90" sId="4" odxf="1" s="1" dxf="1">
    <nc r="BF51">
      <v>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91" sId="4" odxf="1" s="1" dxf="1">
    <nc r="BG51">
      <v>-53.3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52" start="0" length="0">
    <dxf>
      <font>
        <sz val="10"/>
        <color auto="1"/>
        <name val="Calibri"/>
        <family val="2"/>
        <scheme val="none"/>
      </font>
    </dxf>
  </rfmt>
  <rfmt sheetId="4" s="1" sqref="B52" start="0" length="0">
    <dxf>
      <font>
        <sz val="10"/>
        <color auto="1"/>
        <name val="Calibri"/>
        <family val="2"/>
        <scheme val="none"/>
      </font>
    </dxf>
  </rfmt>
  <rfmt sheetId="4" s="1" sqref="C52" start="0" length="0">
    <dxf>
      <font>
        <sz val="10"/>
        <color auto="1"/>
        <name val="Calibri"/>
        <family val="2"/>
        <scheme val="none"/>
      </font>
    </dxf>
  </rfmt>
  <rfmt sheetId="4" s="1" sqref="D52" start="0" length="0">
    <dxf>
      <font>
        <sz val="10"/>
        <color auto="1"/>
        <name val="Calibri"/>
        <family val="2"/>
        <scheme val="none"/>
      </font>
    </dxf>
  </rfmt>
  <rcc rId="26092" sId="4" odxf="1" s="1" dxf="1">
    <oc r="E52" t="inlineStr">
      <is>
        <t>AT2 500 P</t>
      </is>
    </oc>
    <nc r="E52" t="inlineStr">
      <is>
        <t>AT1 500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52" start="0" length="0">
    <dxf>
      <font>
        <sz val="10"/>
        <color auto="1"/>
        <name val="Calibri"/>
        <family val="2"/>
        <scheme val="none"/>
      </font>
    </dxf>
  </rfmt>
  <rcc rId="26093" sId="4" odxf="1" s="1" dxf="1">
    <nc r="G52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94" sId="4" odxf="1" s="1" dxf="1">
    <nc r="H52">
      <v>10527.5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95" sId="4" odxf="1" s="1" dxf="1">
    <nc r="I52">
      <v>327.3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96" sId="4" odxf="1" s="1" dxf="1">
    <nc r="J52">
      <v>322.5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97" sId="4" odxf="1" s="1" dxf="1">
    <nc r="K52">
      <v>318.5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98" sId="4" odxf="1" s="1" dxf="1">
    <nc r="L52">
      <v>315.3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099" sId="4" odxf="1" s="1" dxf="1">
    <nc r="M52">
      <v>311.89999999999998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00" sId="4" odxf="1" s="1" dxf="1">
    <nc r="N52">
      <v>313.7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01" sId="4" odxf="1" s="1" dxf="1">
    <nc r="O52">
      <v>309.5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02" sId="4" odxf="1" s="1" dxf="1">
    <nc r="P52">
      <v>310.5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03" sId="4" odxf="1" s="1" dxf="1">
    <nc r="Q52">
      <v>315.2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04" sId="4" odxf="1" s="1" dxf="1">
    <nc r="R52">
      <v>323.7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05" sId="4" odxf="1" s="1" dxf="1">
    <nc r="S52">
      <v>335.1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06" sId="4" odxf="1" s="1" dxf="1">
    <nc r="T52">
      <v>350.1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07" sId="4" odxf="1" s="1" dxf="1">
    <nc r="U52">
      <v>375.1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08" sId="4" odxf="1" s="1" dxf="1">
    <nc r="V52">
      <v>399.2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09" sId="4" odxf="1" s="1" dxf="1">
    <nc r="W52">
      <v>451.4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10" sId="4" odxf="1" s="1" dxf="1">
    <nc r="X52">
      <v>508.7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11" sId="4" odxf="1" s="1" dxf="1">
    <nc r="Y52">
      <v>514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12" sId="4" odxf="1" s="1" dxf="1">
    <nc r="Z52">
      <v>516.5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13" sId="4" odxf="1" s="1" dxf="1">
    <nc r="AA52">
      <v>511.4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14" sId="4" odxf="1" s="1" dxf="1">
    <nc r="AB52">
      <v>496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15" sId="4" odxf="1" s="1" dxf="1">
    <nc r="AC52">
      <v>492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16" sId="4" odxf="1" s="1" dxf="1">
    <nc r="AD52">
      <v>479.9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17" sId="4" odxf="1" s="1" dxf="1">
    <nc r="AE52">
      <v>448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18" sId="4" odxf="1" s="1" dxf="1">
    <nc r="AF52">
      <v>444.9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19" sId="4" odxf="1" s="1" dxf="1">
    <nc r="AG52">
      <v>477.4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20" sId="4" odxf="1" s="1" dxf="1">
    <nc r="AH52">
      <v>505.1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21" sId="4" odxf="1" s="1" dxf="1">
    <nc r="AI52">
      <v>513.29999999999995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22" sId="4" odxf="1" s="1" dxf="1">
    <nc r="AJ52">
      <v>508.8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23" sId="4" odxf="1" s="1" dxf="1">
    <nc r="AK52">
      <v>509.1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24" sId="4" odxf="1" s="1" dxf="1">
    <nc r="AL52">
      <v>504.1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25" sId="4" odxf="1" s="1" dxf="1">
    <nc r="AM52">
      <v>503.2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26" sId="4" odxf="1" s="1" dxf="1">
    <nc r="AN52">
      <v>491.6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27" sId="4" odxf="1" s="1" dxf="1">
    <nc r="AO52">
      <v>470.7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28" sId="4" odxf="1" s="1" dxf="1">
    <nc r="AP52">
      <v>445.4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29" sId="4" odxf="1" s="1" dxf="1">
    <nc r="AQ52">
      <v>452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30" sId="4" odxf="1" s="1" dxf="1">
    <nc r="AR52">
      <v>461.9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31" sId="4" odxf="1" s="1" dxf="1">
    <nc r="AS52">
      <v>466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32" sId="4" odxf="1" s="1" dxf="1">
    <nc r="AT52">
      <v>460.6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33" sId="4" odxf="1" s="1" dxf="1">
    <nc r="AU52">
      <v>445.7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34" sId="4" odxf="1" s="1" dxf="1">
    <nc r="AV52">
      <v>433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35" sId="4" odxf="1" s="1" dxf="1">
    <nc r="AW52">
      <v>443.5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36" sId="4" odxf="1" s="1" dxf="1">
    <nc r="AX52">
      <v>434.3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37" sId="4" odxf="1" s="1" dxf="1">
    <nc r="AY52">
      <v>422.3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38" sId="4" odxf="1" s="1" dxf="1">
    <nc r="AZ52">
      <v>411.2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39" sId="4" odxf="1" s="1" dxf="1">
    <nc r="BA52">
      <v>395.4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40" sId="4" odxf="1" s="1" dxf="1">
    <nc r="BB52">
      <v>382.8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41" sId="4" odxf="1" s="1" dxf="1">
    <nc r="BC52">
      <v>370.9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42" sId="4" odxf="1" s="1" dxf="1">
    <nc r="BD52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43" sId="4" odxf="1" s="1" dxf="1">
    <nc r="BE52">
      <v>438.6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44" sId="4" odxf="1" s="1" dxf="1">
    <nc r="BF52">
      <v>521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45" sId="4" odxf="1" s="1" dxf="1">
    <nc r="BG52">
      <v>309.5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53" start="0" length="0">
    <dxf>
      <font>
        <sz val="10"/>
        <color auto="1"/>
        <name val="Calibri"/>
        <family val="2"/>
        <scheme val="none"/>
      </font>
    </dxf>
  </rfmt>
  <rfmt sheetId="4" s="1" sqref="B53" start="0" length="0">
    <dxf>
      <font>
        <sz val="10"/>
        <color auto="1"/>
        <name val="Calibri"/>
        <family val="2"/>
        <scheme val="none"/>
      </font>
    </dxf>
  </rfmt>
  <rfmt sheetId="4" s="1" sqref="C53" start="0" length="0">
    <dxf>
      <font>
        <sz val="10"/>
        <color auto="1"/>
        <name val="Calibri"/>
        <family val="2"/>
        <scheme val="none"/>
      </font>
    </dxf>
  </rfmt>
  <rfmt sheetId="4" s="1" sqref="D53" start="0" length="0">
    <dxf>
      <font>
        <sz val="10"/>
        <color auto="1"/>
        <name val="Calibri"/>
        <family val="2"/>
        <scheme val="none"/>
      </font>
    </dxf>
  </rfmt>
  <rcc rId="26146" sId="4" odxf="1" s="1" dxf="1">
    <oc r="E53" t="inlineStr">
      <is>
        <t>AT2 500 Q</t>
      </is>
    </oc>
    <nc r="E53" t="inlineStr">
      <is>
        <t>AT1 500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53" start="0" length="0">
    <dxf>
      <font>
        <sz val="10"/>
        <color auto="1"/>
        <name val="Calibri"/>
        <family val="2"/>
        <scheme val="none"/>
      </font>
    </dxf>
  </rfmt>
  <rcc rId="26147" sId="4" odxf="1" s="1" dxf="1">
    <nc r="G53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48" sId="4" odxf="1" s="1" dxf="1">
    <nc r="H53">
      <v>2343.6999999999998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49" sId="4" odxf="1" s="1" dxf="1">
    <nc r="I53">
      <v>96.3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50" sId="4" odxf="1" s="1" dxf="1">
    <nc r="J53">
      <v>94.9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51" sId="4" odxf="1" s="1" dxf="1">
    <nc r="K53">
      <v>93.1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52" sId="4" odxf="1" s="1" dxf="1">
    <nc r="L53">
      <v>92.6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53" sId="4" odxf="1" s="1" dxf="1">
    <nc r="M53">
      <v>91.4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54" sId="4" odxf="1" s="1" dxf="1">
    <nc r="N53">
      <v>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55" sId="4" odxf="1" s="1" dxf="1">
    <nc r="O53">
      <v>89.4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56" sId="4" odxf="1" s="1" dxf="1">
    <nc r="P53">
      <v>90.4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57" sId="4" odxf="1" s="1" dxf="1">
    <nc r="Q53">
      <v>90.6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58" sId="4" odxf="1" s="1" dxf="1">
    <nc r="R53">
      <v>92.7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59" sId="4" odxf="1" s="1" dxf="1">
    <nc r="S53">
      <v>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60" sId="4" odxf="1" s="1" dxf="1">
    <nc r="T53">
      <v>98.2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61" sId="4" odxf="1" s="1" dxf="1">
    <nc r="U53">
      <v>107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62" sId="4" odxf="1" s="1" dxf="1">
    <nc r="V53">
      <v>125.3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63" sId="4" odxf="1" s="1" dxf="1">
    <nc r="W53">
      <v>93.6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64" sId="4" odxf="1" s="1" dxf="1">
    <nc r="X53">
      <v>90.8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65" sId="4" odxf="1" s="1" dxf="1">
    <nc r="Y53">
      <v>96.1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66" sId="4" odxf="1" s="1" dxf="1">
    <nc r="Z53">
      <v>93.4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67" sId="4" odxf="1" s="1" dxf="1">
    <nc r="AA53">
      <v>86.8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68" sId="4" odxf="1" s="1" dxf="1">
    <nc r="AB53">
      <v>88.2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69" sId="4" odxf="1" s="1" dxf="1">
    <nc r="AC53">
      <v>99.3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70" sId="4" odxf="1" s="1" dxf="1">
    <nc r="AD53">
      <v>90.1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71" sId="4" odxf="1" s="1" dxf="1">
    <nc r="AE53">
      <v>85.7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72" sId="4" odxf="1" s="1" dxf="1">
    <nc r="AF53">
      <v>78.5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73" sId="4" odxf="1" s="1" dxf="1">
    <nc r="AG53">
      <v>82.8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74" sId="4" odxf="1" s="1" dxf="1">
    <nc r="AH53">
      <v>89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75" sId="4" odxf="1" s="1" dxf="1">
    <nc r="AI53">
      <v>102.4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76" sId="4" odxf="1" s="1" dxf="1">
    <nc r="AJ53">
      <v>104.9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77" sId="4" odxf="1" s="1" dxf="1">
    <nc r="AK53">
      <v>102.9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78" sId="4" odxf="1" s="1" dxf="1">
    <nc r="AL53">
      <v>106.9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79" sId="4" odxf="1" s="1" dxf="1">
    <nc r="AM53">
      <v>117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80" sId="4" odxf="1" s="1" dxf="1">
    <nc r="AN53">
      <v>109.6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81" sId="4" odxf="1" s="1" dxf="1">
    <nc r="AO53">
      <v>96.9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82" sId="4" odxf="1" s="1" dxf="1">
    <nc r="AP53">
      <v>102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83" sId="4" odxf="1" s="1" dxf="1">
    <nc r="AQ53">
      <v>106.3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84" sId="4" odxf="1" s="1" dxf="1">
    <nc r="AR53">
      <v>112.4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85" sId="4" odxf="1" s="1" dxf="1">
    <nc r="AS53">
      <v>109.1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86" sId="4" odxf="1" s="1" dxf="1">
    <nc r="AT53">
      <v>103.9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87" sId="4" odxf="1" s="1" dxf="1">
    <nc r="AU53">
      <v>101.8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88" sId="4" odxf="1" s="1" dxf="1">
    <nc r="AV53">
      <v>103.5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89" sId="4" odxf="1" s="1" dxf="1">
    <nc r="AW53">
      <v>102.5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90" sId="4" odxf="1" s="1" dxf="1">
    <nc r="AX53">
      <v>102.8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91" sId="4" odxf="1" s="1" dxf="1">
    <nc r="AY53">
      <v>97.6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92" sId="4" odxf="1" s="1" dxf="1">
    <nc r="AZ53">
      <v>90.2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93" sId="4" odxf="1" s="1" dxf="1">
    <nc r="BA53">
      <v>92.7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94" sId="4" odxf="1" s="1" dxf="1">
    <nc r="BB53">
      <v>88.6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95" sId="4" odxf="1" s="1" dxf="1">
    <nc r="BC53">
      <v>90.7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96" sId="4" odxf="1" s="1" dxf="1">
    <nc r="BD53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97" sId="4" odxf="1" s="1" dxf="1">
    <nc r="BE53">
      <v>97.7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98" sId="4" odxf="1" s="1" dxf="1">
    <nc r="BF53">
      <v>117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199" sId="4" odxf="1" s="1" dxf="1">
    <nc r="BG53">
      <v>64.400000000000006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54" start="0" length="0">
    <dxf>
      <font>
        <sz val="10"/>
        <color auto="1"/>
        <name val="Calibri"/>
        <family val="2"/>
        <scheme val="none"/>
      </font>
    </dxf>
  </rfmt>
  <rfmt sheetId="4" s="1" sqref="B54" start="0" length="0">
    <dxf>
      <font>
        <sz val="10"/>
        <color auto="1"/>
        <name val="Calibri"/>
        <family val="2"/>
        <scheme val="none"/>
      </font>
    </dxf>
  </rfmt>
  <rcc rId="26200" sId="4" odxf="1" s="1" dxf="1">
    <oc r="C54" t="inlineStr">
      <is>
        <t>CHƠN THÀNH</t>
      </is>
    </oc>
    <nc r="C54" t="inlineStr">
      <is>
        <t>TÂN UYÊN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54" start="0" length="0">
    <dxf>
      <font>
        <sz val="10"/>
        <color auto="1"/>
        <name val="Calibri"/>
        <family val="2"/>
        <scheme val="none"/>
      </font>
    </dxf>
  </rfmt>
  <rcc rId="26201" sId="4" odxf="1" s="1" dxf="1">
    <oc r="E54" t="inlineStr">
      <is>
        <t>AT1 500 P</t>
      </is>
    </oc>
    <nc r="E54" t="inlineStr">
      <is>
        <t>AT2 500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54" start="0" length="0">
    <dxf>
      <font>
        <sz val="10"/>
        <color auto="1"/>
        <name val="Calibri"/>
        <family val="2"/>
        <scheme val="none"/>
      </font>
    </dxf>
  </rfmt>
  <rcc rId="26202" sId="4" odxf="1" s="1" dxf="1">
    <nc r="G54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03" sId="4" odxf="1" s="1" dxf="1">
    <nc r="H54">
      <v>12164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04" sId="4" odxf="1" s="1" dxf="1">
    <nc r="I54">
      <v>383.9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05" sId="4" odxf="1" s="1" dxf="1">
    <nc r="J54">
      <v>378.3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06" sId="4" odxf="1" s="1" dxf="1">
    <nc r="K54">
      <v>376.6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07" sId="4" odxf="1" s="1" dxf="1">
    <nc r="L54">
      <v>370.6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08" sId="4" odxf="1" s="1" dxf="1">
    <nc r="M54">
      <v>369.4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09" sId="4" odxf="1" s="1" dxf="1">
    <nc r="N54">
      <v>370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10" sId="4" odxf="1" s="1" dxf="1">
    <nc r="O54">
      <v>366.6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11" sId="4" odxf="1" s="1" dxf="1">
    <nc r="P54">
      <v>368.2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12" sId="4" odxf="1" s="1" dxf="1">
    <nc r="Q54">
      <v>370.8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13" sId="4" odxf="1" s="1" dxf="1">
    <nc r="R54">
      <v>381.4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14" sId="4" odxf="1" s="1" dxf="1">
    <nc r="S54">
      <v>391.1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15" sId="4" odxf="1" s="1" dxf="1">
    <nc r="T54">
      <v>410.2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16" sId="4" odxf="1" s="1" dxf="1">
    <nc r="U54">
      <v>439.8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17" sId="4" odxf="1" s="1" dxf="1">
    <nc r="V54">
      <v>468.2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18" sId="4" odxf="1" s="1" dxf="1">
    <nc r="W54">
      <v>523.9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19" sId="4" odxf="1" s="1" dxf="1">
    <nc r="X54">
      <v>587.6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20" sId="4" odxf="1" s="1" dxf="1">
    <nc r="Y54">
      <v>595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21" sId="4" odxf="1" s="1" dxf="1">
    <nc r="Z54">
      <v>595.6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22" sId="4" odxf="1" s="1" dxf="1">
    <nc r="AA54">
      <v>586.9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23" sId="4" odxf="1" s="1" dxf="1">
    <nc r="AB54">
      <v>568.79999999999995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24" sId="4" odxf="1" s="1" dxf="1">
    <nc r="AC54">
      <v>563.79999999999995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25" sId="4" odxf="1" s="1" dxf="1">
    <nc r="AD54">
      <v>541.70000000000005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26" sId="4" odxf="1" s="1" dxf="1">
    <nc r="AE54">
      <v>505.9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27" sId="4" odxf="1" s="1" dxf="1">
    <nc r="AF54">
      <v>503.5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28" sId="4" odxf="1" s="1" dxf="1">
    <nc r="AG54">
      <v>542.6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29" sId="4" odxf="1" s="1" dxf="1">
    <nc r="AH54">
      <v>576.9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30" sId="4" odxf="1" s="1" dxf="1">
    <nc r="AI54">
      <v>589.29999999999995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31" sId="4" odxf="1" s="1" dxf="1">
    <nc r="AJ54">
      <v>584.9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32" sId="4" odxf="1" s="1" dxf="1">
    <nc r="AK54">
      <v>587.4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33" sId="4" odxf="1" s="1" dxf="1">
    <nc r="AL54">
      <v>583.9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34" sId="4" odxf="1" s="1" dxf="1">
    <nc r="AM54">
      <v>583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35" sId="4" odxf="1" s="1" dxf="1">
    <nc r="AN54">
      <v>566.5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36" sId="4" odxf="1" s="1" dxf="1">
    <nc r="AO54">
      <v>541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37" sId="4" odxf="1" s="1" dxf="1">
    <nc r="AP54">
      <v>514.5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38" sId="4" odxf="1" s="1" dxf="1">
    <nc r="AQ54">
      <v>522.4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39" sId="4" odxf="1" s="1" dxf="1">
    <nc r="AR54">
      <v>534.70000000000005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40" sId="4" odxf="1" s="1" dxf="1">
    <nc r="AS54">
      <v>537.4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41" sId="4" odxf="1" s="1" dxf="1">
    <nc r="AT54">
      <v>532.4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42" sId="4" odxf="1" s="1" dxf="1">
    <nc r="AU54">
      <v>516.5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43" sId="4" odxf="1" s="1" dxf="1">
    <nc r="AV54">
      <v>502.5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44" sId="4" odxf="1" s="1" dxf="1">
    <nc r="AW54">
      <v>514.6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45" sId="4" odxf="1" s="1" dxf="1">
    <nc r="AX54">
      <v>503.3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46" sId="4" odxf="1" s="1" dxf="1">
    <nc r="AY54">
      <v>491.8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47" sId="4" odxf="1" s="1" dxf="1">
    <nc r="AZ54">
      <v>474.6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48" sId="4" odxf="1" s="1" dxf="1">
    <nc r="BA54">
      <v>458.6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49" sId="4" odxf="1" s="1" dxf="1">
    <nc r="BB54">
      <v>441.1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50" sId="4" odxf="1" s="1" dxf="1">
    <nc r="BC54">
      <v>432.2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51" sId="4" odxf="1" s="1" dxf="1">
    <nc r="BD54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52" sId="4" odxf="1" s="1" dxf="1">
    <nc r="BE54">
      <v>506.8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53" sId="4" odxf="1" s="1" dxf="1">
    <nc r="BF54">
      <v>599.6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54" sId="4" odxf="1" s="1" dxf="1">
    <nc r="BG54">
      <v>364.8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55" start="0" length="0">
    <dxf>
      <font>
        <sz val="10"/>
        <color auto="1"/>
        <name val="Calibri"/>
        <family val="2"/>
        <scheme val="none"/>
      </font>
    </dxf>
  </rfmt>
  <rfmt sheetId="4" s="1" sqref="B55" start="0" length="0">
    <dxf>
      <font>
        <sz val="10"/>
        <color auto="1"/>
        <name val="Calibri"/>
        <family val="2"/>
        <scheme val="none"/>
      </font>
    </dxf>
  </rfmt>
  <rcc rId="26255" sId="4" odxf="1" s="1" dxf="1">
    <oc r="C55" t="inlineStr">
      <is>
        <t>CHƠN THÀNH</t>
      </is>
    </oc>
    <nc r="C55" t="inlineStr">
      <is>
        <t>TÂN UYÊN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55" start="0" length="0">
    <dxf>
      <font>
        <sz val="10"/>
        <color auto="1"/>
        <name val="Calibri"/>
        <family val="2"/>
        <scheme val="none"/>
      </font>
    </dxf>
  </rfmt>
  <rcc rId="26256" sId="4" odxf="1" s="1" dxf="1">
    <oc r="E55" t="inlineStr">
      <is>
        <t>AT1 500 Q</t>
      </is>
    </oc>
    <nc r="E55" t="inlineStr">
      <is>
        <t>AT2 500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55" start="0" length="0">
    <dxf>
      <font>
        <sz val="10"/>
        <color auto="1"/>
        <name val="Calibri"/>
        <family val="2"/>
        <scheme val="none"/>
      </font>
    </dxf>
  </rfmt>
  <rcc rId="26257" sId="4" odxf="1" s="1" dxf="1">
    <nc r="G55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58" sId="4" odxf="1" s="1" dxf="1">
    <nc r="H55">
      <v>3068.3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59" sId="4" odxf="1" s="1" dxf="1">
    <nc r="I55">
      <v>131.1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60" sId="4" odxf="1" s="1" dxf="1">
    <nc r="J55">
      <v>130.19999999999999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61" sId="4" odxf="1" s="1" dxf="1">
    <nc r="K55">
      <v>130.30000000000001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62" sId="4" odxf="1" s="1" dxf="1">
    <nc r="L55">
      <v>127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63" sId="4" odxf="1" s="1" dxf="1">
    <nc r="M55">
      <v>127.8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64" sId="4" odxf="1" s="1" dxf="1">
    <nc r="N55">
      <v>128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65" sId="4" odxf="1" s="1" dxf="1">
    <nc r="O55">
      <v>125.8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66" sId="4" odxf="1" s="1" dxf="1">
    <nc r="P55">
      <v>125.6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67" sId="4" odxf="1" s="1" dxf="1">
    <nc r="Q55">
      <v>124.8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68" sId="4" odxf="1" s="1" dxf="1">
    <nc r="R55">
      <v>131.19999999999999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69" sId="4" odxf="1" s="1" dxf="1">
    <nc r="S55">
      <v>130.9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70" sId="4" odxf="1" s="1" dxf="1">
    <nc r="T55">
      <v>135.80000000000001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71" sId="4" odxf="1" s="1" dxf="1">
    <nc r="U55">
      <v>146.6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72" sId="4" odxf="1" s="1" dxf="1">
    <nc r="V55">
      <v>169.7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73" sId="4" odxf="1" s="1" dxf="1">
    <nc r="W55">
      <v>127.6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74" sId="4" odxf="1" s="1" dxf="1">
    <nc r="X55">
      <v>125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75" sId="4" odxf="1" s="1" dxf="1">
    <nc r="Y55">
      <v>131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76" sId="4" odxf="1" s="1" dxf="1">
    <nc r="Z55">
      <v>126.3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77" sId="4" odxf="1" s="1" dxf="1">
    <nc r="AA55">
      <v>117.2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78" sId="4" odxf="1" s="1" dxf="1">
    <nc r="AB55">
      <v>118.2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79" sId="4" odxf="1" s="1" dxf="1">
    <nc r="AC55">
      <v>131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80" sId="4" odxf="1" s="1" dxf="1">
    <nc r="AD55">
      <v>117.6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81" sId="4" odxf="1" s="1" dxf="1">
    <nc r="AE55">
      <v>109.6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82" sId="4" odxf="1" s="1" dxf="1">
    <nc r="AF55">
      <v>102.3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83" sId="4" odxf="1" s="1" dxf="1">
    <nc r="AG55">
      <v>111.2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84" sId="4" odxf="1" s="1" dxf="1">
    <nc r="AH55">
      <v>120.5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85" sId="4" odxf="1" s="1" dxf="1">
    <nc r="AI55">
      <v>135.4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86" sId="4" odxf="1" s="1" dxf="1">
    <nc r="AJ55">
      <v>137.30000000000001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87" sId="4" odxf="1" s="1" dxf="1">
    <nc r="AK55">
      <v>134.9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88" sId="4" odxf="1" s="1" dxf="1">
    <nc r="AL55">
      <v>140.1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89" sId="4" odxf="1" s="1" dxf="1">
    <nc r="AM55">
      <v>151.5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90" sId="4" odxf="1" s="1" dxf="1">
    <nc r="AN55">
      <v>141.80000000000001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91" sId="4" odxf="1" s="1" dxf="1">
    <nc r="AO55">
      <v>124.1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92" sId="4" odxf="1" s="1" dxf="1">
    <nc r="AP55">
      <v>127.3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93" sId="4" odxf="1" s="1" dxf="1">
    <nc r="AQ55">
      <v>132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94" sId="4" odxf="1" s="1" dxf="1">
    <nc r="AR55">
      <v>138.69999999999999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95" sId="4" odxf="1" s="1" dxf="1">
    <nc r="AS55">
      <v>134.69999999999999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96" sId="4" odxf="1" s="1" dxf="1">
    <nc r="AT55">
      <v>129.19999999999999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97" sId="4" odxf="1" s="1" dxf="1">
    <nc r="AU55">
      <v>126.2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98" sId="4" odxf="1" s="1" dxf="1">
    <nc r="AV55">
      <v>128.9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299" sId="4" odxf="1" s="1" dxf="1">
    <nc r="AW55">
      <v>129.6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00" sId="4" odxf="1" s="1" dxf="1">
    <nc r="AX55">
      <v>129.30000000000001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01" sId="4" odxf="1" s="1" dxf="1">
    <nc r="AY55">
      <v>123.6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02" sId="4" odxf="1" s="1" dxf="1">
    <nc r="AZ55">
      <v>112.2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03" sId="4" odxf="1" s="1" dxf="1">
    <nc r="BA55">
      <v>125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04" sId="4" odxf="1" s="1" dxf="1">
    <nc r="BB55">
      <v>118.3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05" sId="4" odxf="1" s="1" dxf="1">
    <nc r="BC55">
      <v>121.9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06" sId="4" odxf="1" s="1" dxf="1">
    <nc r="BD55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07" sId="4" odxf="1" s="1" dxf="1">
    <nc r="BE55">
      <v>127.8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08" sId="4" odxf="1" s="1" dxf="1">
    <nc r="BF55">
      <v>151.5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09" sId="4" odxf="1" s="1" dxf="1">
    <nc r="BG55">
      <v>90.3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10" sId="4" odxf="1" s="1" dxf="1">
    <oc r="A56" t="inlineStr">
      <is>
        <t>Ngoài EVN</t>
      </is>
    </oc>
    <nc r="A56" t="inlineStr">
      <is>
        <t>PTC4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11" sId="4" odxf="1" s="1" dxf="1">
    <oc r="B56" t="inlineStr">
      <is>
        <t>Ninh Thuận</t>
      </is>
    </oc>
    <nc r="B56" t="inlineStr">
      <is>
        <t>Bình Dương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12" sId="4" odxf="1" s="1" dxf="1">
    <oc r="C56" t="inlineStr">
      <is>
        <t>THUẬN NAM</t>
      </is>
    </oc>
    <nc r="C56" t="inlineStr">
      <is>
        <t>CHƠN THÀNH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56" start="0" length="0">
    <dxf>
      <font>
        <sz val="10"/>
        <color auto="1"/>
        <name val="Calibri"/>
        <family val="2"/>
        <scheme val="none"/>
      </font>
    </dxf>
  </rfmt>
  <rcc rId="26313" sId="4" odxf="1" s="1" dxf="1">
    <oc r="E56" t="inlineStr">
      <is>
        <t>AT1 220 P</t>
      </is>
    </oc>
    <nc r="E56" t="inlineStr">
      <is>
        <t>571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56" start="0" length="0">
    <dxf>
      <font>
        <sz val="10"/>
        <color auto="1"/>
        <name val="Calibri"/>
        <family val="2"/>
        <scheme val="none"/>
      </font>
    </dxf>
  </rfmt>
  <rcc rId="26314" sId="4" odxf="1" s="1" dxf="1">
    <nc r="G56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15" sId="4" odxf="1" s="1" dxf="1">
    <nc r="H56">
      <v>-5060.8999999999996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16" sId="4" odxf="1" s="1" dxf="1">
    <nc r="I56">
      <v>-245.7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17" sId="4" odxf="1" s="1" dxf="1">
    <nc r="J56">
      <v>-218.1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18" sId="4" odxf="1" s="1" dxf="1">
    <nc r="K56">
      <v>-227.1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19" sId="4" odxf="1" s="1" dxf="1">
    <nc r="L56">
      <v>-207.4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20" sId="4" odxf="1" s="1" dxf="1">
    <nc r="M56">
      <v>-192.5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21" sId="4" odxf="1" s="1" dxf="1">
    <nc r="N56">
      <v>-199.6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22" sId="4" odxf="1" s="1" dxf="1">
    <nc r="O56">
      <v>-212.7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23" sId="4" odxf="1" s="1" dxf="1">
    <nc r="P56">
      <v>-197.9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24" sId="4" odxf="1" s="1" dxf="1">
    <nc r="Q56">
      <v>-223.8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25" sId="4" odxf="1" s="1" dxf="1">
    <nc r="R56">
      <v>-253.4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26" sId="4" odxf="1" s="1" dxf="1">
    <nc r="S56">
      <v>-269.8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27" sId="4" odxf="1" s="1" dxf="1">
    <nc r="T56">
      <v>-265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28" sId="4" odxf="1" s="1" dxf="1">
    <nc r="U56">
      <v>-253.8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29" sId="4" odxf="1" s="1" dxf="1">
    <nc r="V56">
      <v>-251.4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30" sId="4" odxf="1" s="1" dxf="1">
    <nc r="W56">
      <v>-335.5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31" sId="4" odxf="1" s="1" dxf="1">
    <nc r="X56">
      <v>-367.2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32" sId="4" odxf="1" s="1" dxf="1">
    <nc r="Y56">
      <v>-415.2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33" sId="4" odxf="1" s="1" dxf="1">
    <nc r="Z56">
      <v>-336.6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34" sId="4" odxf="1" s="1" dxf="1">
    <nc r="AA56">
      <v>-204.4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35" sId="4" odxf="1" s="1" dxf="1">
    <nc r="AB56">
      <v>-234.1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36" sId="4" odxf="1" s="1" dxf="1">
    <nc r="AC56">
      <v>-221.5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37" sId="4" odxf="1" s="1" dxf="1">
    <nc r="AD56">
      <v>-211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38" sId="4" odxf="1" s="1" dxf="1">
    <nc r="AE56">
      <v>-147.19999999999999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39" sId="4" odxf="1" s="1" dxf="1">
    <nc r="AF56">
      <v>-163.80000000000001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40" sId="4" odxf="1" s="1" dxf="1">
    <nc r="AG56">
      <v>-200.6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41" sId="4" odxf="1" s="1" dxf="1">
    <nc r="AH56">
      <v>-206.9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42" sId="4" odxf="1" s="1" dxf="1">
    <nc r="AI56">
      <v>-333.1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43" sId="4" odxf="1" s="1" dxf="1">
    <nc r="AJ56">
      <v>-338.9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44" sId="4" odxf="1" s="1" dxf="1">
    <nc r="AK56">
      <v>-340.1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45" sId="4" odxf="1" s="1" dxf="1">
    <nc r="AL56">
      <v>-416.3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46" sId="4" odxf="1" s="1" dxf="1">
    <nc r="AM56">
      <v>-492.6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47" sId="4" odxf="1" s="1" dxf="1">
    <nc r="AN56">
      <v>-475.1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48" sId="4" odxf="1" s="1" dxf="1">
    <nc r="AO56">
      <v>-426.4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49" sId="4" odxf="1" s="1" dxf="1">
    <nc r="AP56">
      <v>-434.4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50" sId="4" odxf="1" s="1" dxf="1">
    <nc r="AQ56">
      <v>-391.2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51" sId="4" odxf="1" s="1" dxf="1">
    <nc r="AR56">
      <v>-418.2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52" sId="4" odxf="1" s="1" dxf="1">
    <nc r="AS56">
      <v>-416.9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53" sId="4" odxf="1" s="1" dxf="1">
    <nc r="AT56">
      <v>-424.1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54" sId="4" odxf="1" s="1" dxf="1">
    <nc r="AU56">
      <v>-433.3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55" sId="4" odxf="1" s="1" dxf="1">
    <nc r="AV56">
      <v>-430.1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56" sId="4" odxf="1" s="1" dxf="1">
    <nc r="AW56">
      <v>-401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57" sId="4" odxf="1" s="1" dxf="1">
    <nc r="AX56">
      <v>-383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58" sId="4" odxf="1" s="1" dxf="1">
    <nc r="AY56">
      <v>-409.5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59" sId="4" odxf="1" s="1" dxf="1">
    <nc r="AZ56">
      <v>-431.2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60" sId="4" odxf="1" s="1" dxf="1">
    <nc r="BA56">
      <v>-415.9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61" sId="4" odxf="1" s="1" dxf="1">
    <nc r="BB56">
      <v>-354.3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62" sId="4" odxf="1" s="1" dxf="1">
    <nc r="BC56">
      <v>-332.4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63" sId="4" odxf="1" s="1" dxf="1">
    <nc r="BD56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64" sId="4" odxf="1" s="1" dxf="1">
    <nc r="BE56">
      <v>-210.9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65" sId="4" odxf="1" s="1" dxf="1">
    <nc r="BF56">
      <v>-147.19999999999999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66" sId="4" odxf="1" s="1" dxf="1">
    <nc r="BG56">
      <v>-299.39999999999998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67" sId="4" odxf="1" s="1" dxf="1">
    <oc r="A57" t="inlineStr">
      <is>
        <t>Ngoài EVN</t>
      </is>
    </oc>
    <nc r="A57" t="inlineStr">
      <is>
        <t>PTC4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68" sId="4" odxf="1" s="1" dxf="1">
    <oc r="B57" t="inlineStr">
      <is>
        <t>Ninh Thuận</t>
      </is>
    </oc>
    <nc r="B57" t="inlineStr">
      <is>
        <t>Bình Dương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69" sId="4" odxf="1" s="1" dxf="1">
    <oc r="C57" t="inlineStr">
      <is>
        <t>THUẬN NAM</t>
      </is>
    </oc>
    <nc r="C57" t="inlineStr">
      <is>
        <t>CHƠN THÀNH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57" start="0" length="0">
    <dxf>
      <font>
        <sz val="10"/>
        <color auto="1"/>
        <name val="Calibri"/>
        <family val="2"/>
        <scheme val="none"/>
      </font>
    </dxf>
  </rfmt>
  <rcc rId="26370" sId="4" odxf="1" s="1" dxf="1">
    <oc r="E57" t="inlineStr">
      <is>
        <t>AT1 220 Q</t>
      </is>
    </oc>
    <nc r="E57" t="inlineStr">
      <is>
        <t>571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57" start="0" length="0">
    <dxf>
      <font>
        <sz val="10"/>
        <color auto="1"/>
        <name val="Calibri"/>
        <family val="2"/>
        <scheme val="none"/>
      </font>
    </dxf>
  </rfmt>
  <rcc rId="26371" sId="4" odxf="1" s="1" dxf="1">
    <nc r="G57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72" sId="4" odxf="1" s="1" dxf="1">
    <nc r="H57">
      <v>-1869.7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73" sId="4" odxf="1" s="1" dxf="1">
    <nc r="I57">
      <v>-223.2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74" sId="4" odxf="1" s="1" dxf="1">
    <nc r="J57">
      <v>-228.6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75" sId="4" odxf="1" s="1" dxf="1">
    <nc r="K57">
      <v>-85.5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76" sId="4" odxf="1" s="1" dxf="1">
    <nc r="L57">
      <v>-85.4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77" sId="4" odxf="1" s="1" dxf="1">
    <nc r="M57">
      <v>-83.2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78" sId="4" odxf="1" s="1" dxf="1">
    <nc r="N57">
      <v>-81.599999999999994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79" sId="4" odxf="1" s="1" dxf="1">
    <nc r="O57">
      <v>-79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80" sId="4" odxf="1" s="1" dxf="1">
    <nc r="P57">
      <v>-80.3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81" sId="4" odxf="1" s="1" dxf="1">
    <nc r="Q57">
      <v>-75.599999999999994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82" sId="4" odxf="1" s="1" dxf="1">
    <nc r="R57">
      <v>-71.400000000000006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83" sId="4" odxf="1" s="1" dxf="1">
    <nc r="S57">
      <v>-49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84" sId="4" odxf="1" s="1" dxf="1">
    <nc r="T57">
      <v>-56.7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85" sId="4" odxf="1" s="1" dxf="1">
    <nc r="U57">
      <v>-69.099999999999994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86" sId="4" odxf="1" s="1" dxf="1">
    <nc r="V57">
      <v>-77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87" sId="4" odxf="1" s="1" dxf="1">
    <nc r="W57">
      <v>-91.9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88" sId="4" odxf="1" s="1" dxf="1">
    <nc r="X57">
      <v>-94.7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89" sId="4" odxf="1" s="1" dxf="1">
    <nc r="Y57">
      <v>-64.099999999999994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90" sId="4" odxf="1" s="1" dxf="1">
    <nc r="Z57">
      <v>-81.400000000000006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91" sId="4" odxf="1" s="1" dxf="1">
    <nc r="AA57">
      <v>-88.6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92" sId="4" odxf="1" s="1" dxf="1">
    <nc r="AB57">
      <v>-66.099999999999994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93" sId="4" odxf="1" s="1" dxf="1">
    <nc r="AC57">
      <v>-66.3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94" sId="4" odxf="1" s="1" dxf="1">
    <nc r="AD57">
      <v>-61.7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95" sId="4" odxf="1" s="1" dxf="1">
    <nc r="AE57">
      <v>-63.6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96" sId="4" odxf="1" s="1" dxf="1">
    <nc r="AF57">
      <v>-63.6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97" sId="4" odxf="1" s="1" dxf="1">
    <nc r="AG57">
      <v>-68.8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98" sId="4" odxf="1" s="1" dxf="1">
    <nc r="AH57">
      <v>-74.400000000000006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399" sId="4" odxf="1" s="1" dxf="1">
    <nc r="AI57">
      <v>-37.5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00" sId="4" odxf="1" s="1" dxf="1">
    <nc r="AJ57">
      <v>-48.6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01" sId="4" odxf="1" s="1" dxf="1">
    <nc r="AK57">
      <v>-65.900000000000006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02" sId="4" odxf="1" s="1" dxf="1">
    <nc r="AL57">
      <v>-60.3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03" sId="4" odxf="1" s="1" dxf="1">
    <nc r="AM57">
      <v>-55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04" sId="4" odxf="1" s="1" dxf="1">
    <nc r="AN57">
      <v>-54.2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05" sId="4" odxf="1" s="1" dxf="1">
    <nc r="AO57">
      <v>-41.6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06" sId="4" odxf="1" s="1" dxf="1">
    <nc r="AP57">
      <v>-35.6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07" sId="4" odxf="1" s="1" dxf="1">
    <nc r="AQ57">
      <v>-50.9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08" sId="4" odxf="1" s="1" dxf="1">
    <nc r="AR57">
      <v>-75.5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09" sId="4" odxf="1" s="1" dxf="1">
    <nc r="AS57">
      <v>-80.099999999999994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10" sId="4" odxf="1" s="1" dxf="1">
    <nc r="AT57">
      <v>-77.2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11" sId="4" odxf="1" s="1" dxf="1">
    <nc r="AU57">
      <v>-72.7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12" sId="4" odxf="1" s="1" dxf="1">
    <nc r="AV57">
      <v>-72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13" sId="4" odxf="1" s="1" dxf="1">
    <nc r="AW57">
      <v>-78.900000000000006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14" sId="4" odxf="1" s="1" dxf="1">
    <nc r="AX57">
      <v>-83.3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15" sId="4" odxf="1" s="1" dxf="1">
    <nc r="AY57">
      <v>-73.7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16" sId="4" odxf="1" s="1" dxf="1">
    <nc r="AZ57">
      <v>-66.400000000000006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17" sId="4" odxf="1" s="1" dxf="1">
    <nc r="BA57">
      <v>-65.599999999999994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18" sId="4" odxf="1" s="1" dxf="1">
    <nc r="BB57">
      <v>-79.2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19" sId="4" odxf="1" s="1" dxf="1">
    <nc r="BC57">
      <v>-81.099999999999994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20" sId="4" odxf="1" s="1" dxf="1">
    <nc r="BD57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21" sId="4" odxf="1" s="1" dxf="1">
    <nc r="BE57">
      <v>-77.900000000000006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22" sId="4" odxf="1" s="1" dxf="1">
    <nc r="BF57">
      <v>-30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23" sId="4" odxf="1" s="1" dxf="1">
    <nc r="BG57">
      <v>-228.4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24" sId="4" odxf="1" s="1" dxf="1">
    <oc r="A58" t="inlineStr">
      <is>
        <t>Ngoài EVN</t>
      </is>
    </oc>
    <nc r="A58" t="inlineStr">
      <is>
        <t>PTC4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25" sId="4" odxf="1" s="1" dxf="1">
    <oc r="B58" t="inlineStr">
      <is>
        <t>Ninh Thuận</t>
      </is>
    </oc>
    <nc r="B58" t="inlineStr">
      <is>
        <t>Bình Dương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26" sId="4" odxf="1" s="1" dxf="1">
    <oc r="C58" t="inlineStr">
      <is>
        <t>THUẬN NAM</t>
      </is>
    </oc>
    <nc r="C58" t="inlineStr">
      <is>
        <t>CHƠN THÀNH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58" start="0" length="0">
    <dxf>
      <font>
        <sz val="10"/>
        <color auto="1"/>
        <name val="Calibri"/>
        <family val="2"/>
        <scheme val="none"/>
      </font>
    </dxf>
  </rfmt>
  <rcc rId="26427" sId="4" odxf="1" s="1" dxf="1">
    <oc r="E58" t="inlineStr">
      <is>
        <t>AT2 220 P</t>
      </is>
    </oc>
    <nc r="E58" t="inlineStr">
      <is>
        <t>AT1 500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58" start="0" length="0">
    <dxf>
      <font>
        <sz val="10"/>
        <color auto="1"/>
        <name val="Calibri"/>
        <family val="2"/>
        <scheme val="none"/>
      </font>
    </dxf>
  </rfmt>
  <rcc rId="26428" sId="4" odxf="1" s="1" dxf="1">
    <nc r="G58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29" sId="4" odxf="1" s="1" dxf="1">
    <nc r="H58">
      <v>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30" sId="4" odxf="1" s="1" dxf="1">
    <nc r="I58">
      <v>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31" sId="4" odxf="1" s="1" dxf="1">
    <nc r="J58">
      <v>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32" sId="4" odxf="1" s="1" dxf="1">
    <nc r="K58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33" sId="4" odxf="1" s="1" dxf="1">
    <nc r="L58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34" sId="4" odxf="1" s="1" dxf="1">
    <nc r="M58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35" sId="4" odxf="1" s="1" dxf="1">
    <nc r="N58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36" sId="4" odxf="1" s="1" dxf="1">
    <nc r="O58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37" sId="4" odxf="1" s="1" dxf="1">
    <nc r="P58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38" sId="4" odxf="1" s="1" dxf="1">
    <nc r="Q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39" sId="4" odxf="1" s="1" dxf="1">
    <nc r="R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40" sId="4" odxf="1" s="1" dxf="1">
    <nc r="S58">
      <v>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41" sId="4" odxf="1" s="1" dxf="1">
    <nc r="T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42" sId="4" odxf="1" s="1" dxf="1">
    <nc r="U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43" sId="4" odxf="1" s="1" dxf="1">
    <nc r="V58">
      <v>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44" sId="4" odxf="1" s="1" dxf="1">
    <nc r="W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45" sId="4" odxf="1" s="1" dxf="1">
    <nc r="X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46" sId="4" odxf="1" s="1" dxf="1">
    <nc r="Y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47" sId="4" odxf="1" s="1" dxf="1">
    <nc r="Z58">
      <v>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48" sId="4" odxf="1" s="1" dxf="1">
    <nc r="AA58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49" sId="4" odxf="1" s="1" dxf="1">
    <nc r="AB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50" sId="4" odxf="1" s="1" dxf="1">
    <nc r="AC58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51" sId="4" odxf="1" s="1" dxf="1">
    <nc r="AD58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52" sId="4" odxf="1" s="1" dxf="1">
    <nc r="AE58">
      <v>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53" sId="4" odxf="1" s="1" dxf="1">
    <nc r="AF58">
      <v>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54" sId="4" odxf="1" s="1" dxf="1">
    <nc r="AG58">
      <v>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55" sId="4" odxf="1" s="1" dxf="1">
    <nc r="AH58">
      <v>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56" sId="4" odxf="1" s="1" dxf="1">
    <nc r="AI58">
      <v>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57" sId="4" odxf="1" s="1" dxf="1">
    <nc r="AJ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58" sId="4" odxf="1" s="1" dxf="1">
    <nc r="AK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59" sId="4" odxf="1" s="1" dxf="1">
    <nc r="AL58">
      <v>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60" sId="4" odxf="1" s="1" dxf="1">
    <nc r="AM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61" sId="4" odxf="1" s="1" dxf="1">
    <nc r="AN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62" sId="4" odxf="1" s="1" dxf="1">
    <nc r="AO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63" sId="4" odxf="1" s="1" dxf="1">
    <nc r="AP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64" sId="4" odxf="1" s="1" dxf="1">
    <nc r="AQ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65" sId="4" odxf="1" s="1" dxf="1">
    <nc r="AR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66" sId="4" odxf="1" s="1" dxf="1">
    <nc r="AS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67" sId="4" odxf="1" s="1" dxf="1">
    <nc r="AT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68" sId="4" odxf="1" s="1" dxf="1">
    <nc r="AU58">
      <v>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69" sId="4" odxf="1" s="1" dxf="1">
    <nc r="AV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70" sId="4" odxf="1" s="1" dxf="1">
    <nc r="AW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71" sId="4" odxf="1" s="1" dxf="1">
    <nc r="AX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72" sId="4" odxf="1" s="1" dxf="1">
    <nc r="AY58">
      <v>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73" sId="4" odxf="1" s="1" dxf="1">
    <nc r="AZ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74" sId="4" odxf="1" s="1" dxf="1">
    <nc r="BA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75" sId="4" odxf="1" s="1" dxf="1">
    <nc r="BB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76" sId="4" odxf="1" s="1" dxf="1">
    <nc r="BC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77" sId="4" odxf="1" s="1" dxf="1">
    <nc r="BD58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78" sId="4" odxf="1" s="1" dxf="1">
    <nc r="BE58">
      <v>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79" sId="4" odxf="1" s="1" dxf="1">
    <nc r="BF58">
      <v>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80" sId="4" odxf="1" s="1" dxf="1">
    <nc r="BG58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81" sId="4" odxf="1" s="1" dxf="1">
    <oc r="A59" t="inlineStr">
      <is>
        <t>Ngoài EVN</t>
      </is>
    </oc>
    <nc r="A59" t="inlineStr">
      <is>
        <t>PTC4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82" sId="4" odxf="1" s="1" dxf="1">
    <oc r="B59" t="inlineStr">
      <is>
        <t>Ninh Thuận</t>
      </is>
    </oc>
    <nc r="B59" t="inlineStr">
      <is>
        <t>Bình Dương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83" sId="4" odxf="1" s="1" dxf="1">
    <oc r="C59" t="inlineStr">
      <is>
        <t>THUẬN NAM</t>
      </is>
    </oc>
    <nc r="C59" t="inlineStr">
      <is>
        <t>CHƠN THÀNH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59" start="0" length="0">
    <dxf>
      <font>
        <sz val="10"/>
        <color auto="1"/>
        <name val="Calibri"/>
        <family val="2"/>
        <scheme val="none"/>
      </font>
    </dxf>
  </rfmt>
  <rcc rId="26484" sId="4" odxf="1" s="1" dxf="1">
    <oc r="E59" t="inlineStr">
      <is>
        <t>AT2 220 Q</t>
      </is>
    </oc>
    <nc r="E59" t="inlineStr">
      <is>
        <t>AT1 500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59" start="0" length="0">
    <dxf>
      <font>
        <sz val="10"/>
        <color auto="1"/>
        <name val="Calibri"/>
        <family val="2"/>
        <scheme val="none"/>
      </font>
    </dxf>
  </rfmt>
  <rcc rId="26485" sId="4" odxf="1" s="1" dxf="1">
    <nc r="G59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86" sId="4" odxf="1" s="1" dxf="1">
    <nc r="H59">
      <v>-37.1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87" sId="4" odxf="1" s="1" dxf="1">
    <nc r="I59">
      <v>-1.8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88" sId="4" odxf="1" s="1" dxf="1">
    <nc r="J59">
      <v>-2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89" sId="4" odxf="1" s="1" dxf="1">
    <nc r="K59">
      <v>-1.9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90" sId="4" odxf="1" s="1" dxf="1">
    <nc r="L59">
      <v>-1.8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91" sId="4" odxf="1" s="1" dxf="1">
    <nc r="M59">
      <v>-1.9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92" sId="4" odxf="1" s="1" dxf="1">
    <nc r="N59">
      <v>-1.8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93" sId="4" odxf="1" s="1" dxf="1">
    <nc r="O59">
      <v>-1.9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94" sId="4" odxf="1" s="1" dxf="1">
    <nc r="P59">
      <v>-1.7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95" sId="4" odxf="1" s="1" dxf="1">
    <nc r="Q59">
      <v>-1.9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96" sId="4" odxf="1" s="1" dxf="1">
    <nc r="R59">
      <v>-2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97" sId="4" odxf="1" s="1" dxf="1">
    <nc r="S59">
      <v>-2.1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98" sId="4" odxf="1" s="1" dxf="1">
    <nc r="T59">
      <v>-2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499" sId="4" odxf="1" s="1" dxf="1">
    <nc r="U59">
      <v>-1.9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00" sId="4" odxf="1" s="1" dxf="1">
    <nc r="V59">
      <v>-1.6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01" sId="4" odxf="1" s="1" dxf="1">
    <nc r="W59">
      <v>-1.6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02" sId="4" odxf="1" s="1" dxf="1">
    <nc r="X59">
      <v>-1.4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03" sId="4" odxf="1" s="1" dxf="1">
    <nc r="Y59">
      <v>-1.2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04" sId="4" odxf="1" s="1" dxf="1">
    <nc r="Z59">
      <v>-1.2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05" sId="4" odxf="1" s="1" dxf="1">
    <nc r="AA59">
      <v>-1.1000000000000001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06" sId="4" odxf="1" s="1" dxf="1">
    <nc r="AB59">
      <v>-1.3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07" sId="4" odxf="1" s="1" dxf="1">
    <nc r="AC59">
      <v>-1.3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08" sId="4" odxf="1" s="1" dxf="1">
    <nc r="AD59">
      <v>-1.6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09" sId="4" odxf="1" s="1" dxf="1">
    <nc r="AE59">
      <v>-1.7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10" sId="4" odxf="1" s="1" dxf="1">
    <nc r="AF59">
      <v>-1.7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11" sId="4" odxf="1" s="1" dxf="1">
    <nc r="AG59">
      <v>-1.9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12" sId="4" odxf="1" s="1" dxf="1">
    <nc r="AH59">
      <v>-1.4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13" sId="4" odxf="1" s="1" dxf="1">
    <nc r="AI59">
      <v>-1.5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14" sId="4" odxf="1" s="1" dxf="1">
    <nc r="AJ59">
      <v>-1.3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15" sId="4" odxf="1" s="1" dxf="1">
    <nc r="AK59">
      <v>-1.4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16" sId="4" odxf="1" s="1" dxf="1">
    <nc r="AL59">
      <v>-1.4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17" sId="4" odxf="1" s="1" dxf="1">
    <nc r="AM59">
      <v>-1.4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18" sId="4" odxf="1" s="1" dxf="1">
    <nc r="AN59">
      <v>-1.5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19" sId="4" odxf="1" s="1" dxf="1">
    <nc r="AO59">
      <v>-1.6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20" sId="4" odxf="1" s="1" dxf="1">
    <nc r="AP59">
      <v>-1.5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21" sId="4" odxf="1" s="1" dxf="1">
    <nc r="AQ59">
      <v>-1.6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22" sId="4" odxf="1" s="1" dxf="1">
    <nc r="AR59">
      <v>-1.6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23" sId="4" odxf="1" s="1" dxf="1">
    <nc r="AS59">
      <v>-1.5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24" sId="4" odxf="1" s="1" dxf="1">
    <nc r="AT59">
      <v>-1.7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25" sId="4" odxf="1" s="1" dxf="1">
    <nc r="AU59">
      <v>-1.7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26" sId="4" odxf="1" s="1" dxf="1">
    <nc r="AV59">
      <v>-1.6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27" sId="4" odxf="1" s="1" dxf="1">
    <nc r="AW59">
      <v>-1.6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28" sId="4" odxf="1" s="1" dxf="1">
    <nc r="AX59">
      <v>-1.4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29" sId="4" odxf="1" s="1" dxf="1">
    <nc r="AY59">
      <v>-1.4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30" sId="4" odxf="1" s="1" dxf="1">
    <nc r="AZ59">
      <v>-1.4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31" sId="4" odxf="1" s="1" dxf="1">
    <nc r="BA59">
      <v>-1.7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32" sId="4" odxf="1" s="1" dxf="1">
    <nc r="BB59">
      <v>-1.5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33" sId="4" odxf="1" s="1" dxf="1">
    <nc r="BC59">
      <v>-1.6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34" sId="4" odxf="1" s="1" dxf="1">
    <nc r="BD59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35" sId="4" odxf="1" s="1" dxf="1">
    <nc r="BE59">
      <v>-1.5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36" sId="4" odxf="1" s="1" dxf="1">
    <nc r="BF59">
      <v>-0.9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37" sId="4" odxf="1" s="1" dxf="1">
    <nc r="BG59">
      <v>-2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60" start="0" length="0">
    <dxf>
      <font>
        <sz val="10"/>
        <color auto="1"/>
        <name val="Calibri"/>
        <family val="2"/>
        <scheme val="none"/>
      </font>
    </dxf>
  </rfmt>
  <rcc rId="26538" sId="4" odxf="1" s="1" dxf="1">
    <oc r="B60" t="inlineStr">
      <is>
        <t>Long An</t>
      </is>
    </oc>
    <nc r="B60" t="inlineStr">
      <is>
        <t>Bình Dương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39" sId="4" odxf="1" s="1" dxf="1">
    <oc r="C60" t="inlineStr">
      <is>
        <t>ĐỨC HÒA</t>
      </is>
    </oc>
    <nc r="C60" t="inlineStr">
      <is>
        <t>CHƠN THÀNH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60" start="0" length="0">
    <dxf>
      <font>
        <sz val="10"/>
        <color auto="1"/>
        <name val="Calibri"/>
        <family val="2"/>
        <scheme val="none"/>
      </font>
    </dxf>
  </rfmt>
  <rcc rId="26540" sId="4" odxf="1" s="1" dxf="1">
    <oc r="E60" t="inlineStr">
      <is>
        <t>AT2 500 P</t>
      </is>
    </oc>
    <nc r="E60" t="inlineStr">
      <is>
        <t>572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60" start="0" length="0">
    <dxf>
      <font>
        <sz val="10"/>
        <color auto="1"/>
        <name val="Calibri"/>
        <family val="2"/>
        <scheme val="none"/>
      </font>
    </dxf>
  </rfmt>
  <rcc rId="26541" sId="4" odxf="1" s="1" dxf="1">
    <nc r="G60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42" sId="4" odxf="1" s="1" dxf="1">
    <nc r="H60">
      <v>-3928.7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43" sId="4" odxf="1" s="1" dxf="1">
    <nc r="I60">
      <v>-347.4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44" sId="4" odxf="1" s="1" dxf="1">
    <nc r="J60">
      <v>-306.2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45" sId="4" odxf="1" s="1" dxf="1">
    <nc r="K60">
      <v>-330.1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46" sId="4" odxf="1" s="1" dxf="1">
    <nc r="L60">
      <v>-289.5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47" sId="4" odxf="1" s="1" dxf="1">
    <nc r="M60">
      <v>-277.7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48" sId="4" odxf="1" s="1" dxf="1">
    <nc r="N60">
      <v>-303.89999999999998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49" sId="4" odxf="1" s="1" dxf="1">
    <nc r="O60">
      <v>-298.89999999999998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50" sId="4" odxf="1" s="1" dxf="1">
    <nc r="P60">
      <v>-285.5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51" sId="4" odxf="1" s="1" dxf="1">
    <nc r="Q60">
      <v>-324.39999999999998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52" sId="4" odxf="1" s="1" dxf="1">
    <nc r="R60">
      <v>-368.1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53" sId="4" odxf="1" s="1" dxf="1">
    <nc r="S60">
      <v>-398.9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54" sId="4" odxf="1" s="1" dxf="1">
    <nc r="T60">
      <v>-387.3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55" sId="4" odxf="1" s="1" dxf="1">
    <nc r="U60">
      <v>-349.9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56" sId="4" odxf="1" s="1" dxf="1">
    <nc r="V60">
      <v>-346.4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57" sId="4" odxf="1" s="1" dxf="1">
    <nc r="W60">
      <v>-470.6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58" sId="4" odxf="1" s="1" dxf="1">
    <nc r="X60">
      <v>-488.6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59" sId="4" odxf="1" s="1" dxf="1">
    <nc r="Y60">
      <v>-468.4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60" sId="4" odxf="1" s="1" dxf="1">
    <nc r="Z60">
      <v>-383.3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61" sId="4" odxf="1" s="1" dxf="1">
    <nc r="AA60">
      <v>-171.7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62" sId="4" odxf="1" s="1" dxf="1">
    <nc r="AB60">
      <v>-112.2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63" sId="4" odxf="1" s="1" dxf="1">
    <nc r="AC60">
      <v>-112.2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64" sId="4" odxf="1" s="1" dxf="1">
    <nc r="AD60">
      <v>-92.8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65" sId="4" odxf="1" s="1" dxf="1">
    <nc r="AE60">
      <v>-42.5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66" sId="4" odxf="1" s="1" dxf="1">
    <nc r="AF60">
      <v>-111.4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67" sId="4" odxf="1" s="1" dxf="1">
    <nc r="AG60">
      <v>-138.9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68" sId="4" odxf="1" s="1" dxf="1">
    <nc r="AH60">
      <v>-135.1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69" sId="4" odxf="1" s="1" dxf="1">
    <nc r="AI60">
      <v>-115.9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70" sId="4" odxf="1" s="1" dxf="1">
    <nc r="AJ60">
      <v>-179.5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71" sId="4" odxf="1" s="1" dxf="1">
    <nc r="AK60">
      <v>-302.3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72" sId="4" odxf="1" s="1" dxf="1">
    <nc r="AL60">
      <v>-523.1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73" sId="4" odxf="1" s="1" dxf="1">
    <nc r="AM60">
      <v>-654.20000000000005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74" sId="4" odxf="1" s="1" dxf="1">
    <nc r="AN60">
      <v>-650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75" sId="4" odxf="1" s="1" dxf="1">
    <nc r="AO60">
      <v>-573.29999999999995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76" sId="4" odxf="1" s="1" dxf="1">
    <nc r="AP60">
      <v>-621.29999999999995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77" sId="4" odxf="1" s="1" dxf="1">
    <nc r="AQ60">
      <v>-577.6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78" sId="4" odxf="1" s="1" dxf="1">
    <nc r="AR60">
      <v>-620.29999999999995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79" sId="4" odxf="1" s="1" dxf="1">
    <nc r="AS60">
      <v>-618.20000000000005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80" sId="4" odxf="1" s="1" dxf="1">
    <nc r="AT60">
      <v>-628.70000000000005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81" sId="4" odxf="1" s="1" dxf="1">
    <nc r="AU60">
      <v>-642.4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82" sId="4" odxf="1" s="1" dxf="1">
    <nc r="AV60">
      <v>-638.79999999999995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83" sId="4" odxf="1" s="1" dxf="1">
    <nc r="AW60">
      <v>-592.6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84" sId="4" odxf="1" s="1" dxf="1">
    <nc r="AX60">
      <v>-567.4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85" sId="4" odxf="1" s="1" dxf="1">
    <nc r="AY60">
      <v>-606.5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86" sId="4" odxf="1" s="1" dxf="1">
    <nc r="AZ60">
      <v>-635.1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87" sId="4" odxf="1" s="1" dxf="1">
    <nc r="BA60">
      <v>-616.6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88" sId="4" odxf="1" s="1" dxf="1">
    <nc r="BB60">
      <v>-521.4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89" sId="4" odxf="1" s="1" dxf="1">
    <nc r="BC60">
      <v>-492.1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90" sId="4" odxf="1" s="1" dxf="1">
    <nc r="BD60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91" sId="4" odxf="1" s="1" dxf="1">
    <nc r="BE60">
      <v>-163.69999999999999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92" sId="4" odxf="1" s="1" dxf="1">
    <nc r="BF60">
      <v>-51.4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93" sId="4" odxf="1" s="1" dxf="1">
    <nc r="BG60">
      <v>-298.89999999999998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A61" start="0" length="0">
    <dxf>
      <font>
        <sz val="10"/>
        <color auto="1"/>
        <name val="Calibri"/>
        <family val="2"/>
        <scheme val="none"/>
      </font>
    </dxf>
  </rfmt>
  <rcc rId="26594" sId="4" odxf="1" s="1" dxf="1">
    <oc r="B61" t="inlineStr">
      <is>
        <t>Long An</t>
      </is>
    </oc>
    <nc r="B61" t="inlineStr">
      <is>
        <t>Bình Dương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95" sId="4" odxf="1" s="1" dxf="1">
    <oc r="C61" t="inlineStr">
      <is>
        <t>ĐỨC HÒA</t>
      </is>
    </oc>
    <nc r="C61" t="inlineStr">
      <is>
        <t>CHƠN THÀNH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D61" start="0" length="0">
    <dxf>
      <font>
        <sz val="10"/>
        <color auto="1"/>
        <name val="Calibri"/>
        <family val="2"/>
        <scheme val="none"/>
      </font>
    </dxf>
  </rfmt>
  <rcc rId="26596" sId="4" odxf="1" s="1" dxf="1">
    <oc r="E61" t="inlineStr">
      <is>
        <t>AT2 500 Q</t>
      </is>
    </oc>
    <nc r="E61" t="inlineStr">
      <is>
        <t>572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61" start="0" length="0">
    <dxf>
      <font>
        <sz val="10"/>
        <color auto="1"/>
        <name val="Calibri"/>
        <family val="2"/>
        <scheme val="none"/>
      </font>
    </dxf>
  </rfmt>
  <rcc rId="26597" sId="4" odxf="1" s="1" dxf="1">
    <nc r="G61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98" sId="4" odxf="1" s="1" dxf="1">
    <nc r="H61">
      <v>474.6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599" sId="4" odxf="1" s="1" dxf="1">
    <nc r="I61">
      <v>61.6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00" sId="4" odxf="1" s="1" dxf="1">
    <nc r="J61">
      <v>50.9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01" sId="4" odxf="1" s="1" dxf="1">
    <nc r="K61">
      <v>24.8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02" sId="4" odxf="1" s="1" dxf="1">
    <nc r="L61">
      <v>22.8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03" sId="4" odxf="1" s="1" dxf="1">
    <nc r="M61">
      <v>24.4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04" sId="4" odxf="1" s="1" dxf="1">
    <nc r="N61">
      <v>27.6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05" sId="4" odxf="1" s="1" dxf="1">
    <nc r="O61">
      <v>32.799999999999997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06" sId="4" odxf="1" s="1" dxf="1">
    <nc r="P61">
      <v>29.5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07" sId="4" odxf="1" s="1" dxf="1">
    <nc r="Q61">
      <v>39.9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08" sId="4" odxf="1" s="1" dxf="1">
    <nc r="R61">
      <v>48.6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09" sId="4" odxf="1" s="1" dxf="1">
    <nc r="S61">
      <v>53.2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10" sId="4" odxf="1" s="1" dxf="1">
    <nc r="T61">
      <v>46.3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11" sId="4" odxf="1" s="1" dxf="1">
    <nc r="U61">
      <v>23.9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12" sId="4" odxf="1" s="1" dxf="1">
    <nc r="V61">
      <v>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13" sId="4" odxf="1" s="1" dxf="1">
    <nc r="W61">
      <v>-1.4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14" sId="4" odxf="1" s="1" dxf="1">
    <nc r="X61">
      <v>-2.7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15" sId="4" odxf="1" s="1" dxf="1">
    <nc r="Y61">
      <v>-5.0999999999999996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16" sId="4" odxf="1" s="1" dxf="1">
    <nc r="Z61">
      <v>-27.7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17" sId="4" odxf="1" s="1" dxf="1">
    <nc r="AA61">
      <v>-50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18" sId="4" odxf="1" s="1" dxf="1">
    <nc r="AB61">
      <v>-50.6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19" sId="4" odxf="1" s="1" dxf="1">
    <nc r="AC61">
      <v>-45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20" sId="4" odxf="1" s="1" dxf="1">
    <nc r="AD61">
      <v>-45.5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21" sId="4" odxf="1" s="1" dxf="1">
    <nc r="AE61">
      <v>-46.3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22" sId="4" odxf="1" s="1" dxf="1">
    <nc r="AF61">
      <v>-33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23" sId="4" odxf="1" s="1" dxf="1">
    <nc r="AG61">
      <v>-39.4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24" sId="4" odxf="1" s="1" dxf="1">
    <nc r="AH61">
      <v>-41.6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25" sId="4" odxf="1" s="1" dxf="1">
    <nc r="AI61">
      <v>-64.599999999999994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26" sId="4" odxf="1" s="1" dxf="1">
    <nc r="AJ61">
      <v>-66.8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27" sId="4" odxf="1" s="1" dxf="1">
    <nc r="AK61">
      <v>-69.7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28" sId="4" odxf="1" s="1" dxf="1">
    <nc r="AL61">
      <v>15.4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29" sId="4" odxf="1" s="1" dxf="1">
    <nc r="AM61">
      <v>46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30" sId="4" odxf="1" s="1" dxf="1">
    <nc r="AN61">
      <v>48.6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31" sId="4" odxf="1" s="1" dxf="1">
    <nc r="AO61">
      <v>49.8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32" sId="4" odxf="1" s="1" dxf="1">
    <nc r="AP61">
      <v>73.599999999999994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33" sId="4" odxf="1" s="1" dxf="1">
    <nc r="AQ61">
      <v>54.2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34" sId="4" odxf="1" s="1" dxf="1">
    <nc r="AR61">
      <v>61.8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35" sId="4" odxf="1" s="1" dxf="1">
    <nc r="AS61">
      <v>53.1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36" sId="4" odxf="1" s="1" dxf="1">
    <nc r="AT61">
      <v>58.9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37" sId="4" odxf="1" s="1" dxf="1">
    <nc r="AU61">
      <v>68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38" sId="4" odxf="1" s="1" dxf="1">
    <nc r="AV61">
      <v>69.7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39" sId="4" odxf="1" s="1" dxf="1">
    <nc r="AW61">
      <v>52.9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40" sId="4" odxf="1" s="1" dxf="1">
    <nc r="AX61">
      <v>44.8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41" sId="4" odxf="1" s="1" dxf="1">
    <nc r="AY61">
      <v>63.1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42" sId="4" odxf="1" s="1" dxf="1">
    <nc r="AZ61">
      <v>77.400000000000006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43" sId="4" odxf="1" s="1" dxf="1">
    <nc r="BA61">
      <v>77.2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44" sId="4" odxf="1" s="1" dxf="1">
    <nc r="BB61">
      <v>47.9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45" sId="4" odxf="1" s="1" dxf="1">
    <nc r="BC61">
      <v>41.8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46" sId="4" odxf="1" s="1" dxf="1">
    <nc r="BD61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47" sId="4" odxf="1" s="1" dxf="1">
    <nc r="BE61">
      <v>19.8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48" sId="4" odxf="1" s="1" dxf="1">
    <nc r="BF61">
      <v>88.6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49" sId="4" odxf="1" s="1" dxf="1">
    <nc r="BG61">
      <v>-70.7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50" sId="4" odxf="1" s="1" dxf="1">
    <oc r="A62" t="inlineStr">
      <is>
        <t>PTC4</t>
      </is>
    </oc>
    <nc r="A62" t="inlineStr">
      <is>
        <t>Ngoài EVN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51" sId="4" odxf="1" s="1" dxf="1">
    <oc r="B62" t="inlineStr">
      <is>
        <t>Bình Phước</t>
      </is>
    </oc>
    <nc r="B62" t="inlineStr">
      <is>
        <t>Ninh Thuận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52" sId="4" odxf="1" s="1" dxf="1">
    <oc r="C62" t="inlineStr">
      <is>
        <t>BÌNH LONG 2</t>
      </is>
    </oc>
    <nc r="C62" t="inlineStr">
      <is>
        <t>THUẬN NAM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53" sId="4" odxf="1" s="1" dxf="1">
    <oc r="D62">
      <v>220</v>
    </oc>
    <nc r="D62">
      <v>500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54" sId="4" odxf="1" s="1" dxf="1">
    <oc r="E62" t="inlineStr">
      <is>
        <t>273 P</t>
      </is>
    </oc>
    <nc r="E62" t="inlineStr">
      <is>
        <t>AT1 220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62" start="0" length="0">
    <dxf>
      <font>
        <sz val="10"/>
        <color auto="1"/>
        <name val="Calibri"/>
        <family val="2"/>
        <scheme val="none"/>
      </font>
    </dxf>
  </rfmt>
  <rcc rId="26655" sId="4" odxf="1" s="1" dxf="1">
    <nc r="G62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56" sId="4" odxf="1" s="1" dxf="1">
    <nc r="H62">
      <v>5225.7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57" sId="4" odxf="1" s="1" dxf="1">
    <nc r="I62">
      <v>110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58" sId="4" odxf="1" s="1" dxf="1">
    <nc r="J62">
      <v>107.6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59" sId="4" odxf="1" s="1" dxf="1">
    <nc r="K62">
      <v>104.2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60" sId="4" odxf="1" s="1" dxf="1">
    <nc r="L62">
      <v>101.8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61" sId="4" odxf="1" s="1" dxf="1">
    <nc r="M62">
      <v>100.6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62" sId="4" odxf="1" s="1" dxf="1">
    <nc r="N62">
      <v>99.9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63" sId="4" odxf="1" s="1" dxf="1">
    <nc r="O62">
      <v>95.4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64" sId="4" odxf="1" s="1" dxf="1">
    <nc r="P62">
      <v>101.6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65" sId="4" odxf="1" s="1" dxf="1">
    <nc r="Q62">
      <v>96.7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66" sId="4" odxf="1" s="1" dxf="1">
    <nc r="R62">
      <v>99.3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67" sId="4" odxf="1" s="1" dxf="1">
    <nc r="S62">
      <v>111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68" sId="4" odxf="1" s="1" dxf="1">
    <nc r="T62">
      <v>134.1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69" sId="4" odxf="1" s="1" dxf="1">
    <nc r="U62">
      <v>146.30000000000001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70" sId="4" odxf="1" s="1" dxf="1">
    <nc r="V62">
      <v>189.9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71" sId="4" odxf="1" s="1" dxf="1">
    <nc r="W62">
      <v>213.1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72" sId="4" odxf="1" s="1" dxf="1">
    <nc r="X62">
      <v>272.8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73" sId="4" odxf="1" s="1" dxf="1">
    <nc r="Y62">
      <v>343.2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74" sId="4" odxf="1" s="1" dxf="1">
    <nc r="Z62">
      <v>388.5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75" sId="4" odxf="1" s="1" dxf="1">
    <nc r="AA62">
      <v>369.1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76" sId="4" odxf="1" s="1" dxf="1">
    <nc r="AB62">
      <v>332.4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77" sId="4" odxf="1" s="1" dxf="1">
    <nc r="AC62">
      <v>371.5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78" sId="4" odxf="1" s="1" dxf="1">
    <nc r="AD62">
      <v>401.7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79" sId="4" odxf="1" s="1" dxf="1">
    <nc r="AE62">
      <v>360.4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80" sId="4" odxf="1" s="1" dxf="1">
    <nc r="AF62">
      <v>342.2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81" sId="4" odxf="1" s="1" dxf="1">
    <nc r="AG62">
      <v>341.2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82" sId="4" odxf="1" s="1" dxf="1">
    <nc r="AH62">
      <v>449.1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83" sId="4" odxf="1" s="1" dxf="1">
    <nc r="AI62">
      <v>408.3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84" sId="4" odxf="1" s="1" dxf="1">
    <nc r="AJ62">
      <v>409.7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85" sId="4" odxf="1" s="1" dxf="1">
    <nc r="AK62">
      <v>328.3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86" sId="4" odxf="1" s="1" dxf="1">
    <nc r="AL62">
      <v>266.3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87" sId="4" odxf="1" s="1" dxf="1">
    <nc r="AM62">
      <v>238.7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88" sId="4" odxf="1" s="1" dxf="1">
    <nc r="AN62">
      <v>233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89" sId="4" odxf="1" s="1" dxf="1">
    <nc r="AO62">
      <v>211.8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90" sId="4" odxf="1" s="1" dxf="1">
    <nc r="AP62">
      <v>176.9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91" sId="4" odxf="1" s="1" dxf="1">
    <nc r="AQ62">
      <v>170.9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92" sId="4" odxf="1" s="1" dxf="1">
    <nc r="AR62">
      <v>175.2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93" sId="4" odxf="1" s="1" dxf="1">
    <nc r="AS62">
      <v>162.1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94" sId="4" odxf="1" s="1" dxf="1">
    <nc r="AT62">
      <v>139.5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95" sId="4" odxf="1" s="1" dxf="1">
    <nc r="AU62">
      <v>125.4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96" sId="4" odxf="1" s="1" dxf="1">
    <nc r="AV62">
      <v>108.6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97" sId="4" odxf="1" s="1" dxf="1">
    <nc r="AW62">
      <v>106.8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98" sId="4" odxf="1" s="1" dxf="1">
    <nc r="AX62">
      <v>118.6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699" sId="4" odxf="1" s="1" dxf="1">
    <nc r="AY62">
      <v>109.8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00" sId="4" odxf="1" s="1" dxf="1">
    <nc r="AZ62">
      <v>112.8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01" sId="4" odxf="1" s="1" dxf="1">
    <nc r="BA62">
      <v>124.6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02" sId="4" odxf="1" s="1" dxf="1">
    <nc r="BB62">
      <v>142.9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03" sId="4" odxf="1" s="1" dxf="1">
    <nc r="BC62">
      <v>140.9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04" sId="4" odxf="1" s="1" dxf="1">
    <nc r="BD62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05" sId="4" odxf="1" s="1" dxf="1">
    <nc r="BE62">
      <v>217.7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06" sId="4" odxf="1" s="1" dxf="1">
    <nc r="BF62">
      <v>445.6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07" sId="4" odxf="1" s="1" dxf="1">
    <nc r="BG62">
      <v>95.6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08" sId="4" odxf="1" s="1" dxf="1">
    <oc r="A63" t="inlineStr">
      <is>
        <t>PTC4</t>
      </is>
    </oc>
    <nc r="A63" t="inlineStr">
      <is>
        <t>Ngoài EVN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09" sId="4" odxf="1" s="1" dxf="1">
    <oc r="B63" t="inlineStr">
      <is>
        <t>Bình Phước</t>
      </is>
    </oc>
    <nc r="B63" t="inlineStr">
      <is>
        <t>Ninh Thuận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10" sId="4" odxf="1" s="1" dxf="1">
    <oc r="C63" t="inlineStr">
      <is>
        <t>BÌNH LONG 2</t>
      </is>
    </oc>
    <nc r="C63" t="inlineStr">
      <is>
        <t>THUẬN NAM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11" sId="4" odxf="1" s="1" dxf="1">
    <oc r="D63">
      <v>220</v>
    </oc>
    <nc r="D63">
      <v>500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12" sId="4" odxf="1" s="1" dxf="1">
    <oc r="E63" t="inlineStr">
      <is>
        <t>273 Q</t>
      </is>
    </oc>
    <nc r="E63" t="inlineStr">
      <is>
        <t>AT1 220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63" start="0" length="0">
    <dxf>
      <font>
        <sz val="10"/>
        <color auto="1"/>
        <name val="Calibri"/>
        <family val="2"/>
        <scheme val="none"/>
      </font>
    </dxf>
  </rfmt>
  <rcc rId="26713" sId="4" odxf="1" s="1" dxf="1">
    <nc r="G63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14" sId="4" odxf="1" s="1" dxf="1">
    <nc r="H63">
      <v>-1349.2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15" sId="4" odxf="1" s="1" dxf="1">
    <nc r="I63">
      <v>-59.9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16" sId="4" odxf="1" s="1" dxf="1">
    <nc r="J63">
      <v>-58.7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17" sId="4" odxf="1" s="1" dxf="1">
    <nc r="K63">
      <v>-58.3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18" sId="4" odxf="1" s="1" dxf="1">
    <nc r="L63">
      <v>-58.1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19" sId="4" odxf="1" s="1" dxf="1">
    <nc r="M63">
      <v>-59.3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20" sId="4" odxf="1" s="1" dxf="1">
    <nc r="N63">
      <v>-58.5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21" sId="4" odxf="1" s="1" dxf="1">
    <nc r="O63">
      <v>-58.9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22" sId="4" odxf="1" s="1" dxf="1">
    <nc r="P63">
      <v>-59.7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23" sId="4" odxf="1" s="1" dxf="1">
    <nc r="Q63">
      <v>-57.8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24" sId="4" odxf="1" s="1" dxf="1">
    <nc r="R63">
      <v>-57.9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25" sId="4" odxf="1" s="1" dxf="1">
    <nc r="S63">
      <v>-60.7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26" sId="4" odxf="1" s="1" dxf="1">
    <nc r="T63">
      <v>-55.4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27" sId="4" odxf="1" s="1" dxf="1">
    <nc r="U63">
      <v>-41.4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28" sId="4" odxf="1" s="1" dxf="1">
    <nc r="V63">
      <v>-53.2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29" sId="4" odxf="1" s="1" dxf="1">
    <nc r="W63">
      <v>-43.7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30" sId="4" odxf="1" s="1" dxf="1">
    <nc r="X63">
      <v>-16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31" sId="4" odxf="1" s="1" dxf="1">
    <nc r="Y63">
      <v>-55.1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32" sId="4" odxf="1" s="1" dxf="1">
    <nc r="Z63">
      <v>-58.3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33" sId="4" odxf="1" s="1" dxf="1">
    <nc r="AA63">
      <v>-59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34" sId="4" odxf="1" s="1" dxf="1">
    <nc r="AB63">
      <v>-56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35" sId="4" odxf="1" s="1" dxf="1">
    <nc r="AC63">
      <v>-60.4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36" sId="4" odxf="1" s="1" dxf="1">
    <nc r="AD63">
      <v>-68.400000000000006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37" sId="4" odxf="1" s="1" dxf="1">
    <nc r="AE63">
      <v>-71.7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38" sId="4" odxf="1" s="1" dxf="1">
    <nc r="AF63">
      <v>-68.900000000000006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39" sId="4" odxf="1" s="1" dxf="1">
    <nc r="AG63">
      <v>-41.6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40" sId="4" odxf="1" s="1" dxf="1">
    <nc r="AH63">
      <v>-46.6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41" sId="4" odxf="1" s="1" dxf="1">
    <nc r="AI63">
      <v>-34.4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42" sId="4" odxf="1" s="1" dxf="1">
    <nc r="AJ63">
      <v>-49.9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43" sId="4" odxf="1" s="1" dxf="1">
    <nc r="AK63">
      <v>-15.8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44" sId="4" odxf="1" s="1" dxf="1">
    <nc r="AL63">
      <v>-36.799999999999997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45" sId="4" odxf="1" s="1" dxf="1">
    <nc r="AM63">
      <v>-34.799999999999997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46" sId="4" odxf="1" s="1" dxf="1">
    <nc r="AN63">
      <v>-46.2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47" sId="4" odxf="1" s="1" dxf="1">
    <nc r="AO63">
      <v>-55.7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48" sId="4" odxf="1" s="1" dxf="1">
    <nc r="AP63">
      <v>-64.2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49" sId="4" odxf="1" s="1" dxf="1">
    <nc r="AQ63">
      <v>-69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50" sId="4" odxf="1" s="1" dxf="1">
    <nc r="AR63">
      <v>-63.6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51" sId="4" odxf="1" s="1" dxf="1">
    <nc r="AS63">
      <v>-58.1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52" sId="4" odxf="1" s="1" dxf="1">
    <nc r="AT63">
      <v>-57.5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53" sId="4" odxf="1" s="1" dxf="1">
    <nc r="AU63">
      <v>-59.8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54" sId="4" odxf="1" s="1" dxf="1">
    <nc r="AV63">
      <v>-58.7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55" sId="4" odxf="1" s="1" dxf="1">
    <nc r="AW63">
      <v>-58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56" sId="4" odxf="1" s="1" dxf="1">
    <nc r="AX63">
      <v>-60.9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57" sId="4" odxf="1" s="1" dxf="1">
    <nc r="AY63">
      <v>-61.7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58" sId="4" odxf="1" s="1" dxf="1">
    <nc r="AZ63">
      <v>-73.400000000000006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59" sId="4" odxf="1" s="1" dxf="1">
    <nc r="BA63">
      <v>-71.3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60" sId="4" odxf="1" s="1" dxf="1">
    <nc r="BB63">
      <v>-77.3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61" sId="4" odxf="1" s="1" dxf="1">
    <nc r="BC63">
      <v>-76.099999999999994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62" sId="4" odxf="1" s="1" dxf="1">
    <nc r="BD63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63" sId="4" odxf="1" s="1" dxf="1">
    <nc r="BE63">
      <v>-56.2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64" sId="4" odxf="1" s="1" dxf="1">
    <nc r="BF63">
      <v>-14.4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65" sId="4" odxf="1" s="1" dxf="1">
    <nc r="BG63">
      <v>-79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66" sId="4" odxf="1" s="1" dxf="1">
    <oc r="A64" t="inlineStr">
      <is>
        <t>PTC4</t>
      </is>
    </oc>
    <nc r="A64" t="inlineStr">
      <is>
        <t>Ngoài EVN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67" sId="4" odxf="1" s="1" dxf="1">
    <oc r="B64" t="inlineStr">
      <is>
        <t>Bình Phước</t>
      </is>
    </oc>
    <nc r="B64" t="inlineStr">
      <is>
        <t>Ninh Thuận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68" sId="4" odxf="1" s="1" dxf="1">
    <oc r="C64" t="inlineStr">
      <is>
        <t>BÌNH LONG 2</t>
      </is>
    </oc>
    <nc r="C64" t="inlineStr">
      <is>
        <t>THUẬN NAM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69" sId="4" odxf="1" s="1" dxf="1">
    <oc r="D64">
      <v>220</v>
    </oc>
    <nc r="D64">
      <v>500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70" sId="4" odxf="1" s="1" dxf="1">
    <oc r="E64" t="inlineStr">
      <is>
        <t>274 P</t>
      </is>
    </oc>
    <nc r="E64" t="inlineStr">
      <is>
        <t>AT2 220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64" start="0" length="0">
    <dxf>
      <font>
        <sz val="10"/>
        <color auto="1"/>
        <name val="Calibri"/>
        <family val="2"/>
        <scheme val="none"/>
      </font>
    </dxf>
  </rfmt>
  <rcc rId="26771" sId="4" odxf="1" s="1" dxf="1">
    <nc r="G64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72" sId="4" odxf="1" s="1" dxf="1">
    <nc r="H64">
      <v>4641.5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73" sId="4" odxf="1" s="1" dxf="1">
    <nc r="I64">
      <v>25.3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74" sId="4" odxf="1" s="1" dxf="1">
    <nc r="J64">
      <v>24.2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75" sId="4" odxf="1" s="1" dxf="1">
    <nc r="K64">
      <v>23.8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76" sId="4" odxf="1" s="1" dxf="1">
    <nc r="L64">
      <v>22.6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77" sId="4" odxf="1" s="1" dxf="1">
    <nc r="M64">
      <v>21.7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78" sId="4" odxf="1" s="1" dxf="1">
    <nc r="N64">
      <v>21.6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79" sId="4" odxf="1" s="1" dxf="1">
    <nc r="O64">
      <v>20.5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80" sId="4" odxf="1" s="1" dxf="1">
    <nc r="P64">
      <v>21.7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81" sId="4" odxf="1" s="1" dxf="1">
    <nc r="Q64">
      <v>20.399999999999999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82" sId="4" odxf="1" s="1" dxf="1">
    <nc r="R64">
      <v>21.1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83" sId="4" odxf="1" s="1" dxf="1">
    <nc r="S64">
      <v>25.2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84" sId="4" odxf="1" s="1" dxf="1">
    <nc r="T64">
      <v>50.2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85" sId="4" odxf="1" s="1" dxf="1">
    <nc r="U64">
      <v>116.3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86" sId="4" odxf="1" s="1" dxf="1">
    <nc r="V64">
      <v>173.1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87" sId="4" odxf="1" s="1" dxf="1">
    <nc r="W64">
      <v>239.1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88" sId="4" odxf="1" s="1" dxf="1">
    <nc r="X64">
      <v>300.89999999999998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89" sId="4" odxf="1" s="1" dxf="1">
    <nc r="Y64">
      <v>324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90" sId="4" odxf="1" s="1" dxf="1">
    <nc r="Z64">
      <v>386.2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91" sId="4" odxf="1" s="1" dxf="1">
    <nc r="AA64">
      <v>376.9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92" sId="4" odxf="1" s="1" dxf="1">
    <nc r="AB64">
      <v>369.9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93" sId="4" odxf="1" s="1" dxf="1">
    <nc r="AC64">
      <v>407.4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94" sId="4" odxf="1" s="1" dxf="1">
    <nc r="AD64">
      <v>458.3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95" sId="4" odxf="1" s="1" dxf="1">
    <nc r="AE64">
      <v>395.5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96" sId="4" odxf="1" s="1" dxf="1">
    <nc r="AF64">
      <v>391.4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97" sId="4" odxf="1" s="1" dxf="1">
    <nc r="AG64">
      <v>408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98" sId="4" odxf="1" s="1" dxf="1">
    <nc r="AH64">
      <v>478.9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799" sId="4" odxf="1" s="1" dxf="1">
    <nc r="AI64">
      <v>414.1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00" sId="4" odxf="1" s="1" dxf="1">
    <nc r="AJ64">
      <v>413.2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01" sId="4" odxf="1" s="1" dxf="1">
    <nc r="AK64">
      <v>400.2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02" sId="4" odxf="1" s="1" dxf="1">
    <nc r="AL64">
      <v>296.39999999999998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03" sId="4" odxf="1" s="1" dxf="1">
    <nc r="AM64">
      <v>288.5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04" sId="4" odxf="1" s="1" dxf="1">
    <nc r="AN64">
      <v>221.6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05" sId="4" odxf="1" s="1" dxf="1">
    <nc r="AO64">
      <v>206.4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06" sId="4" odxf="1" s="1" dxf="1">
    <nc r="AP64">
      <v>131.4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07" sId="4" odxf="1" s="1" dxf="1">
    <nc r="AQ64">
      <v>114.8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08" sId="4" odxf="1" s="1" dxf="1">
    <nc r="AR64">
      <v>99.1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09" sId="4" odxf="1" s="1" dxf="1">
    <nc r="AS64">
      <v>88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10" sId="4" odxf="1" s="1" dxf="1">
    <nc r="AT64">
      <v>79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11" sId="4" odxf="1" s="1" dxf="1">
    <nc r="AU64">
      <v>74.400000000000006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12" sId="4" odxf="1" s="1" dxf="1">
    <nc r="AV64">
      <v>69.2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13" sId="4" odxf="1" s="1" dxf="1">
    <nc r="AW64">
      <v>68.5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14" sId="4" odxf="1" s="1" dxf="1">
    <nc r="AX64">
      <v>69.900000000000006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15" sId="4" odxf="1" s="1" dxf="1">
    <nc r="AY64">
      <v>50.1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16" sId="4" odxf="1" s="1" dxf="1">
    <nc r="AZ64">
      <v>58.7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17" sId="4" odxf="1" s="1" dxf="1">
    <nc r="BA64">
      <v>60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18" sId="4" odxf="1" s="1" dxf="1">
    <nc r="BB64">
      <v>71.5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19" sId="4" odxf="1" s="1" dxf="1">
    <nc r="BC64">
      <v>75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20" sId="4" odxf="1" s="1" dxf="1">
    <nc r="BD64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21" sId="4" odxf="1" s="1" dxf="1">
    <nc r="BE64">
      <v>193.4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22" sId="4" odxf="1" s="1" dxf="1">
    <nc r="BF64">
      <v>500.8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23" sId="4" odxf="1" s="1" dxf="1">
    <nc r="BG64">
      <v>20.2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24" sId="4" odxf="1" s="1" dxf="1">
    <oc r="A65" t="inlineStr">
      <is>
        <t>PTC4</t>
      </is>
    </oc>
    <nc r="A65" t="inlineStr">
      <is>
        <t>Ngoài EVN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25" sId="4" odxf="1" s="1" dxf="1">
    <oc r="B65" t="inlineStr">
      <is>
        <t>Bình Phước</t>
      </is>
    </oc>
    <nc r="B65" t="inlineStr">
      <is>
        <t>Ninh Thuận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26" sId="4" odxf="1" s="1" dxf="1">
    <oc r="C65" t="inlineStr">
      <is>
        <t>BÌNH LONG 2</t>
      </is>
    </oc>
    <nc r="C65" t="inlineStr">
      <is>
        <t>THUẬN NAM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27" sId="4" odxf="1" s="1" dxf="1">
    <oc r="D65">
      <v>220</v>
    </oc>
    <nc r="D65">
      <v>500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28" sId="4" odxf="1" s="1" dxf="1">
    <oc r="E65" t="inlineStr">
      <is>
        <t>274 Q</t>
      </is>
    </oc>
    <nc r="E65" t="inlineStr">
      <is>
        <t>AT2 220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65" start="0" length="0">
    <dxf>
      <font>
        <sz val="10"/>
        <color auto="1"/>
        <name val="Calibri"/>
        <family val="2"/>
        <scheme val="none"/>
      </font>
    </dxf>
  </rfmt>
  <rcc rId="26829" sId="4" odxf="1" s="1" dxf="1">
    <nc r="G65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30" sId="4" odxf="1" s="1" dxf="1">
    <nc r="H65">
      <v>-791.9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31" sId="4" odxf="1" s="1" dxf="1">
    <nc r="I65">
      <v>-10.7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32" sId="4" odxf="1" s="1" dxf="1">
    <nc r="J65">
      <v>-11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33" sId="4" odxf="1" s="1" dxf="1">
    <nc r="K65">
      <v>-9.8000000000000007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34" sId="4" odxf="1" s="1" dxf="1">
    <nc r="L65">
      <v>-10.1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35" sId="4" odxf="1" s="1" dxf="1">
    <nc r="M65">
      <v>-10.6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36" sId="4" odxf="1" s="1" dxf="1">
    <nc r="N65">
      <v>-10.1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37" sId="4" odxf="1" s="1" dxf="1">
    <nc r="O65">
      <v>-9.6999999999999993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38" sId="4" odxf="1" s="1" dxf="1">
    <nc r="P65">
      <v>-10.3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39" sId="4" odxf="1" s="1" dxf="1">
    <nc r="Q65">
      <v>-9.9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40" sId="4" odxf="1" s="1" dxf="1">
    <nc r="R65">
      <v>-9.6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41" sId="4" odxf="1" s="1" dxf="1">
    <nc r="S65">
      <v>-10.3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42" sId="4" odxf="1" s="1" dxf="1">
    <nc r="T65">
      <v>-12.2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43" sId="4" odxf="1" s="1" dxf="1">
    <nc r="U65">
      <v>-12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44" sId="4" odxf="1" s="1" dxf="1">
    <nc r="V65">
      <v>-21.5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45" sId="4" odxf="1" s="1" dxf="1">
    <nc r="W65">
      <v>-30.2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46" sId="4" odxf="1" s="1" dxf="1">
    <nc r="X65">
      <v>-26.2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47" sId="4" odxf="1" s="1" dxf="1">
    <nc r="Y65">
      <v>-42.8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48" sId="4" odxf="1" s="1" dxf="1">
    <nc r="Z65">
      <v>-56.1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49" sId="4" odxf="1" s="1" dxf="1">
    <nc r="AA65">
      <v>-56.8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50" sId="4" odxf="1" s="1" dxf="1">
    <nc r="AB65">
      <v>-45.3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51" sId="4" odxf="1" s="1" dxf="1">
    <nc r="AC65">
      <v>-58.1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52" sId="4" odxf="1" s="1" dxf="1">
    <nc r="AD65">
      <v>-75.8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53" sId="4" odxf="1" s="1" dxf="1">
    <nc r="AE65">
      <v>-71.400000000000006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54" sId="4" odxf="1" s="1" dxf="1">
    <nc r="AF65">
      <v>-69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55" sId="4" odxf="1" s="1" dxf="1">
    <nc r="AG65">
      <v>-54.8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56" sId="4" odxf="1" s="1" dxf="1">
    <nc r="AH65">
      <v>-60.2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57" sId="4" odxf="1" s="1" dxf="1">
    <nc r="AI65">
      <v>-36.700000000000003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58" sId="4" odxf="1" s="1" dxf="1">
    <nc r="AJ65">
      <v>-40.9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59" sId="4" odxf="1" s="1" dxf="1">
    <nc r="AK65">
      <v>-44.9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60" sId="4" odxf="1" s="1" dxf="1">
    <nc r="AL65">
      <v>-36.9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61" sId="4" odxf="1" s="1" dxf="1">
    <nc r="AM65">
      <v>-38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62" sId="4" odxf="1" s="1" dxf="1">
    <nc r="AN65">
      <v>-30.7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63" sId="4" odxf="1" s="1" dxf="1">
    <nc r="AO65">
      <v>-34.4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64" sId="4" odxf="1" s="1" dxf="1">
    <nc r="AP65">
      <v>-32.1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65" sId="4" odxf="1" s="1" dxf="1">
    <nc r="AQ65">
      <v>-31.7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66" sId="4" odxf="1" s="1" dxf="1">
    <nc r="AR65">
      <v>-23.7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67" sId="4" odxf="1" s="1" dxf="1">
    <nc r="AS65">
      <v>-19.7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68" sId="4" odxf="1" s="1" dxf="1">
    <nc r="AT65">
      <v>-19.8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69" sId="4" odxf="1" s="1" dxf="1">
    <nc r="AU65">
      <v>-21.6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70" sId="4" odxf="1" s="1" dxf="1">
    <nc r="AV65">
      <v>-21.7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71" sId="4" odxf="1" s="1" dxf="1">
    <nc r="AW65">
      <v>-21.4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72" sId="4" odxf="1" s="1" dxf="1">
    <nc r="AX65">
      <v>-23.2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73" sId="4" odxf="1" s="1" dxf="1">
    <nc r="AY65">
      <v>-23.1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74" sId="4" odxf="1" s="1" dxf="1">
    <nc r="AZ65">
      <v>-26.5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75" sId="4" odxf="1" s="1" dxf="1">
    <nc r="BA65">
      <v>-25.2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76" sId="4" odxf="1" s="1" dxf="1">
    <nc r="BB65">
      <v>-28.9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77" sId="4" odxf="1" s="1" dxf="1">
    <nc r="BC65">
      <v>-28.5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78" sId="4" odxf="1" s="1" dxf="1">
    <nc r="BD65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79" sId="4" odxf="1" s="1" dxf="1">
    <nc r="BE65">
      <v>-33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80" sId="4" odxf="1" s="1" dxf="1">
    <nc r="BF65">
      <v>-9.3000000000000007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81" sId="4" odxf="1" s="1" dxf="1">
    <nc r="BG65">
      <v>-77.099999999999994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82" sId="4" odxf="1" s="1" dxf="1">
    <oc r="A66" t="inlineStr">
      <is>
        <t>PTC4</t>
      </is>
    </oc>
    <nc r="A66" t="inlineStr">
      <is>
        <t>Ngoài EVN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83" sId="4" odxf="1" s="1" dxf="1">
    <oc r="B66" t="inlineStr">
      <is>
        <t>An Giang</t>
      </is>
    </oc>
    <nc r="B66" t="inlineStr">
      <is>
        <t>Ninh Thuận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84" sId="4" odxf="1" s="1" dxf="1">
    <oc r="C66" t="inlineStr">
      <is>
        <t>CHÂU ĐỐC 2</t>
      </is>
    </oc>
    <nc r="C66" t="inlineStr">
      <is>
        <t>THUẬN NAM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85" sId="4" odxf="1" s="1" dxf="1">
    <oc r="D66">
      <v>220</v>
    </oc>
    <nc r="D66">
      <v>500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86" sId="4" odxf="1" s="1" dxf="1">
    <oc r="E66" t="inlineStr">
      <is>
        <t>274 P</t>
      </is>
    </oc>
    <nc r="E66" t="inlineStr">
      <is>
        <t>577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66" start="0" length="0">
    <dxf>
      <font>
        <sz val="10"/>
        <color auto="1"/>
        <name val="Calibri"/>
        <family val="2"/>
        <scheme val="none"/>
      </font>
    </dxf>
  </rfmt>
  <rcc rId="26887" sId="4" odxf="1" s="1" dxf="1">
    <nc r="G66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88" sId="4" odxf="1" s="1" dxf="1">
    <nc r="H66">
      <v>-1861.8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89" sId="4" odxf="1" s="1" dxf="1">
    <nc r="I66">
      <v>-5.2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90" sId="4" odxf="1" s="1" dxf="1">
    <nc r="J66">
      <v>-4.9000000000000004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91" sId="4" odxf="1" s="1" dxf="1">
    <nc r="K66">
      <v>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92" sId="4" odxf="1" s="1" dxf="1">
    <nc r="L66">
      <v>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93" sId="4" odxf="1" s="1" dxf="1">
    <nc r="M66">
      <v>10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94" sId="4" odxf="1" s="1" dxf="1">
    <nc r="N66">
      <v>8.8000000000000007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95" sId="4" odxf="1" s="1" dxf="1">
    <nc r="O66">
      <v>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96" sId="4" odxf="1" s="1" dxf="1">
    <nc r="P66">
      <v>11.6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97" sId="4" odxf="1" s="1" dxf="1">
    <nc r="Q66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98" sId="4" odxf="1" s="1" dxf="1">
    <nc r="R66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899" sId="4" odxf="1" s="1" dxf="1">
    <nc r="S66">
      <v>-9.5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00" sId="4" odxf="1" s="1" dxf="1">
    <nc r="T66">
      <v>-25.9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01" sId="4" odxf="1" s="1" dxf="1">
    <nc r="U66">
      <v>-58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02" sId="4" odxf="1" s="1" dxf="1">
    <nc r="V66">
      <v>-94.4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03" sId="4" odxf="1" s="1" dxf="1">
    <nc r="W66">
      <v>-109.6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04" sId="4" odxf="1" s="1" dxf="1">
    <nc r="X66">
      <v>-187.9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05" sId="4" odxf="1" s="1" dxf="1">
    <nc r="Y66">
      <v>-238.1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06" sId="4" odxf="1" s="1" dxf="1">
    <nc r="Z66">
      <v>-244.8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07" sId="4" odxf="1" s="1" dxf="1">
    <nc r="AA66">
      <v>-233.7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08" sId="4" odxf="1" s="1" dxf="1">
    <nc r="AB66">
      <v>-230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09" sId="4" odxf="1" s="1" dxf="1">
    <nc r="AC66">
      <v>-192.4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10" sId="4" odxf="1" s="1" dxf="1">
    <nc r="AD66">
      <v>-156.6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11" sId="4" odxf="1" s="1" dxf="1">
    <nc r="AE66">
      <v>-127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12" sId="4" odxf="1" s="1" dxf="1">
    <nc r="AF66">
      <v>-139.9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13" sId="4" odxf="1" s="1" dxf="1">
    <nc r="AG66">
      <v>-164.3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14" sId="4" odxf="1" s="1" dxf="1">
    <nc r="AH66">
      <v>-166.5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15" sId="4" odxf="1" s="1" dxf="1">
    <nc r="AI66">
      <v>-129.5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16" sId="4" odxf="1" s="1" dxf="1">
    <nc r="AJ66">
      <v>-142.4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17" sId="4" odxf="1" s="1" dxf="1">
    <nc r="AK66">
      <v>-118.6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18" sId="4" odxf="1" s="1" dxf="1">
    <nc r="AL66">
      <v>-175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19" sId="4" odxf="1" s="1" dxf="1">
    <nc r="AM66">
      <v>-139.6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20" sId="4" odxf="1" s="1" dxf="1">
    <nc r="AN66">
      <v>-87.3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21" sId="4" odxf="1" s="1" dxf="1">
    <nc r="AO66">
      <v>-43.3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22" sId="4" odxf="1" s="1" dxf="1">
    <nc r="AP66">
      <v>-30.6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23" sId="4" odxf="1" s="1" dxf="1">
    <nc r="AQ66">
      <v>-12.1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24" sId="4" odxf="1" s="1" dxf="1">
    <nc r="AR66">
      <v>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25" sId="4" odxf="1" s="1" dxf="1">
    <nc r="AS66">
      <v>-6.6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26" sId="4" odxf="1" s="1" dxf="1">
    <nc r="AT66">
      <v>-5.2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27" sId="4" odxf="1" s="1" dxf="1">
    <nc r="AU66">
      <v>-9.5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28" sId="4" odxf="1" s="1" dxf="1">
    <nc r="AV66">
      <v>-12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29" sId="4" odxf="1" s="1" dxf="1">
    <nc r="AW66">
      <v>-7.9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30" sId="4" odxf="1" s="1" dxf="1">
    <nc r="AX66">
      <v>-1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31" sId="4" odxf="1" s="1" dxf="1">
    <nc r="AY66">
      <v>-17.100000000000001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32" sId="4" odxf="1" s="1" dxf="1">
    <nc r="AZ66">
      <v>-29.4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33" sId="4" odxf="1" s="1" dxf="1">
    <nc r="BA66">
      <v>-40.1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34" sId="4" odxf="1" s="1" dxf="1">
    <nc r="BB66">
      <v>-26.4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35" sId="4" odxf="1" s="1" dxf="1">
    <nc r="BC66">
      <v>-26.1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36" sId="4" odxf="1" s="1" dxf="1">
    <nc r="BD66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37" sId="4" odxf="1" s="1" dxf="1">
    <nc r="BE66">
      <v>-77.599999999999994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38" sId="4" odxf="1" s="1" dxf="1">
    <nc r="BF66">
      <v>11.1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39" sId="4" odxf="1" s="1" dxf="1">
    <nc r="BG66">
      <v>-253.6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40" sId="4" odxf="1" s="1" dxf="1">
    <oc r="A67" t="inlineStr">
      <is>
        <t>PTC4</t>
      </is>
    </oc>
    <nc r="A67" t="inlineStr">
      <is>
        <t>Ngoài EVN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41" sId="4" odxf="1" s="1" dxf="1">
    <oc r="B67" t="inlineStr">
      <is>
        <t>An Giang</t>
      </is>
    </oc>
    <nc r="B67" t="inlineStr">
      <is>
        <t>Ninh Thuận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42" sId="4" odxf="1" s="1" dxf="1">
    <oc r="C67" t="inlineStr">
      <is>
        <t>CHÂU ĐỐC 2</t>
      </is>
    </oc>
    <nc r="C67" t="inlineStr">
      <is>
        <t>THUẬN NAM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43" sId="4" odxf="1" s="1" dxf="1">
    <oc r="D67">
      <v>220</v>
    </oc>
    <nc r="D67">
      <v>500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44" sId="4" odxf="1" s="1" dxf="1">
    <oc r="E67" t="inlineStr">
      <is>
        <t>274 Q</t>
      </is>
    </oc>
    <nc r="E67" t="inlineStr">
      <is>
        <t>577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67" start="0" length="0">
    <dxf>
      <font>
        <sz val="10"/>
        <color auto="1"/>
        <name val="Calibri"/>
        <family val="2"/>
        <scheme val="none"/>
      </font>
    </dxf>
  </rfmt>
  <rcc rId="26945" sId="4" odxf="1" s="1" dxf="1">
    <nc r="G67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46" sId="4" odxf="1" s="1" dxf="1">
    <nc r="H67">
      <v>-3221.1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47" sId="4" odxf="1" s="1" dxf="1">
    <nc r="I67">
      <v>-154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48" sId="4" odxf="1" s="1" dxf="1">
    <nc r="J67">
      <v>-154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49" sId="4" odxf="1" s="1" dxf="1">
    <nc r="K67">
      <v>-154.69999999999999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50" sId="4" odxf="1" s="1" dxf="1">
    <nc r="L67">
      <v>-155.80000000000001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51" sId="4" odxf="1" s="1" dxf="1">
    <nc r="M67">
      <v>-156.80000000000001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52" sId="4" odxf="1" s="1" dxf="1">
    <nc r="N67">
      <v>-156.69999999999999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53" sId="4" odxf="1" s="1" dxf="1">
    <nc r="O67">
      <v>-156.6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54" sId="4" odxf="1" s="1" dxf="1">
    <nc r="P67">
      <v>-156.80000000000001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55" sId="4" odxf="1" s="1" dxf="1">
    <nc r="Q67">
      <v>-155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56" sId="4" odxf="1" s="1" dxf="1">
    <nc r="R67">
      <v>-154.9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57" sId="4" odxf="1" s="1" dxf="1">
    <nc r="S67">
      <v>-149.1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58" sId="4" odxf="1" s="1" dxf="1">
    <nc r="T67">
      <v>-150.30000000000001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59" sId="4" odxf="1" s="1" dxf="1">
    <nc r="U67">
      <v>-149.4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60" sId="4" odxf="1" s="1" dxf="1">
    <nc r="V67">
      <v>-138.80000000000001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61" sId="4" odxf="1" s="1" dxf="1">
    <nc r="W67">
      <v>-134.69999999999999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62" sId="4" odxf="1" s="1" dxf="1">
    <nc r="X67">
      <v>-119.7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63" sId="4" odxf="1" s="1" dxf="1">
    <nc r="Y67">
      <v>-99.1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64" sId="4" odxf="1" s="1" dxf="1">
    <nc r="Z67">
      <v>-99.8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65" sId="4" odxf="1" s="1" dxf="1">
    <nc r="AA67">
      <v>-102.3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66" sId="4" odxf="1" s="1" dxf="1">
    <nc r="AB67">
      <v>-97.5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67" sId="4" odxf="1" s="1" dxf="1">
    <nc r="AC67">
      <v>-114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68" sId="4" odxf="1" s="1" dxf="1">
    <nc r="AD67">
      <v>-123.6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69" sId="4" odxf="1" s="1" dxf="1">
    <nc r="AE67">
      <v>-128.9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70" sId="4" odxf="1" s="1" dxf="1">
    <nc r="AF67">
      <v>-124.5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71" sId="4" odxf="1" s="1" dxf="1">
    <nc r="AG67">
      <v>-124.4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72" sId="4" odxf="1" s="1" dxf="1">
    <nc r="AH67">
      <v>-132.80000000000001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73" sId="4" odxf="1" s="1" dxf="1">
    <nc r="AI67">
      <v>-130.80000000000001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74" sId="4" odxf="1" s="1" dxf="1">
    <nc r="AJ67">
      <v>-124.1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75" sId="4" odxf="1" s="1" dxf="1">
    <nc r="AK67">
      <v>-128.5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76" sId="4" odxf="1" s="1" dxf="1">
    <nc r="AL67">
      <v>-111.4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77" sId="4" odxf="1" s="1" dxf="1">
    <nc r="AM67">
      <v>-121.1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78" sId="4" odxf="1" s="1" dxf="1">
    <nc r="AN67">
      <v>-130.30000000000001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79" sId="4" odxf="1" s="1" dxf="1">
    <nc r="AO67">
      <v>-136.5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80" sId="4" odxf="1" s="1" dxf="1">
    <nc r="AP67">
      <v>-139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81" sId="4" odxf="1" s="1" dxf="1">
    <nc r="AQ67">
      <v>-143.1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82" sId="4" odxf="1" s="1" dxf="1">
    <nc r="AR67">
      <v>-141.69999999999999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83" sId="4" odxf="1" s="1" dxf="1">
    <nc r="AS67">
      <v>-144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84" sId="4" odxf="1" s="1" dxf="1">
    <nc r="AT67">
      <v>-145.6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85" sId="4" odxf="1" s="1" dxf="1">
    <nc r="AU67">
      <v>-144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86" sId="4" odxf="1" s="1" dxf="1">
    <nc r="AV67">
      <v>-141.4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87" sId="4" odxf="1" s="1" dxf="1">
    <nc r="AW67">
      <v>-141.9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88" sId="4" odxf="1" s="1" dxf="1">
    <nc r="AX67">
      <v>-143.30000000000001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89" sId="4" odxf="1" s="1" dxf="1">
    <nc r="AY67">
      <v>-140.6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90" sId="4" odxf="1" s="1" dxf="1">
    <nc r="AZ67">
      <v>-140.30000000000001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91" sId="4" odxf="1" s="1" dxf="1">
    <nc r="BA67">
      <v>-140.19999999999999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92" sId="4" odxf="1" s="1" dxf="1">
    <nc r="BB67">
      <v>-147.30000000000001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93" sId="4" odxf="1" s="1" dxf="1">
    <nc r="BC67">
      <v>-150.1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94" sId="4" odxf="1" s="1" dxf="1">
    <nc r="BD67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95" sId="4" odxf="1" s="1" dxf="1">
    <nc r="BE67">
      <v>-134.19999999999999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96" sId="4" odxf="1" s="1" dxf="1">
    <nc r="BF67">
      <v>-92.4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97" sId="4" odxf="1" s="1" dxf="1">
    <nc r="BG67">
      <v>-157.4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98" sId="4" odxf="1" s="1" dxf="1">
    <oc r="A68" t="inlineStr">
      <is>
        <t>PTC4</t>
      </is>
    </oc>
    <nc r="A68" t="inlineStr">
      <is>
        <t>Ngoài EVN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6999" sId="4" odxf="1" s="1" dxf="1">
    <oc r="B68" t="inlineStr">
      <is>
        <t>An Giang</t>
      </is>
    </oc>
    <nc r="B68" t="inlineStr">
      <is>
        <t>Ninh Thuận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00" sId="4" odxf="1" s="1" dxf="1">
    <oc r="C68" t="inlineStr">
      <is>
        <t>CHÂU ĐỐC 2</t>
      </is>
    </oc>
    <nc r="C68" t="inlineStr">
      <is>
        <t>THUẬN NAM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01" sId="4" odxf="1" s="1" dxf="1">
    <oc r="D68">
      <v>220</v>
    </oc>
    <nc r="D68">
      <v>500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02" sId="4" odxf="1" s="1" dxf="1">
    <oc r="E68" t="inlineStr">
      <is>
        <t>275 P</t>
      </is>
    </oc>
    <nc r="E68" t="inlineStr">
      <is>
        <t>573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68" start="0" length="0">
    <dxf>
      <font>
        <sz val="10"/>
        <color auto="1"/>
        <name val="Calibri"/>
        <family val="2"/>
        <scheme val="none"/>
      </font>
    </dxf>
  </rfmt>
  <rcc rId="27003" sId="4" odxf="1" s="1" dxf="1">
    <nc r="G68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04" sId="4" odxf="1" s="1" dxf="1">
    <nc r="H68">
      <v>-1795.7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05" sId="4" odxf="1" s="1" dxf="1">
    <nc r="I68">
      <v>-3.6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06" sId="4" odxf="1" s="1" dxf="1">
    <nc r="J68">
      <v>-3.1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07" sId="4" odxf="1" s="1" dxf="1">
    <nc r="K68">
      <v>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08" sId="4" odxf="1" s="1" dxf="1">
    <nc r="L68">
      <v>11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09" sId="4" odxf="1" s="1" dxf="1">
    <nc r="M68">
      <v>12.9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10" sId="4" odxf="1" s="1" dxf="1">
    <nc r="N68">
      <v>10.1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11" sId="4" odxf="1" s="1" dxf="1">
    <nc r="O68">
      <v>8.6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12" sId="4" odxf="1" s="1" dxf="1">
    <nc r="P68">
      <v>13.2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13" sId="4" odxf="1" s="1" dxf="1">
    <nc r="Q68">
      <v>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14" sId="4" odxf="1" s="1" dxf="1">
    <nc r="R68">
      <v>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15" sId="4" odxf="1" s="1" dxf="1">
    <nc r="S68">
      <v>-7.6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16" sId="4" odxf="1" s="1" dxf="1">
    <nc r="T68">
      <v>-24.7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17" sId="4" odxf="1" s="1" dxf="1">
    <nc r="U68">
      <v>-54.6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18" sId="4" odxf="1" s="1" dxf="1">
    <nc r="V68">
      <v>-91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19" sId="4" odxf="1" s="1" dxf="1">
    <nc r="W68">
      <v>-106.9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20" sId="4" odxf="1" s="1" dxf="1">
    <nc r="X68">
      <v>-184.7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21" sId="4" odxf="1" s="1" dxf="1">
    <nc r="Y68">
      <v>-235.6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22" sId="4" odxf="1" s="1" dxf="1">
    <nc r="Z68">
      <v>-241.7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23" sId="4" odxf="1" s="1" dxf="1">
    <nc r="AA68">
      <v>-230.4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24" sId="4" odxf="1" s="1" dxf="1">
    <nc r="AB68">
      <v>-227.4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25" sId="4" odxf="1" s="1" dxf="1">
    <nc r="AC68">
      <v>-190.2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26" sId="4" odxf="1" s="1" dxf="1">
    <nc r="AD68">
      <v>-154.9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27" sId="4" odxf="1" s="1" dxf="1">
    <nc r="AE68">
      <v>-124.2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28" sId="4" odxf="1" s="1" dxf="1">
    <nc r="AF68">
      <v>-137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29" sId="4" odxf="1" s="1" dxf="1">
    <nc r="AG68">
      <v>-163.1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30" sId="4" odxf="1" s="1" dxf="1">
    <nc r="AH68">
      <v>-163.4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31" sId="4" odxf="1" s="1" dxf="1">
    <nc r="AI68">
      <v>-126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32" sId="4" odxf="1" s="1" dxf="1">
    <nc r="AJ68">
      <v>-139.69999999999999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33" sId="4" odxf="1" s="1" dxf="1">
    <nc r="AK68">
      <v>-116.3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34" sId="4" odxf="1" s="1" dxf="1">
    <nc r="AL68">
      <v>-171.4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35" sId="4" odxf="1" s="1" dxf="1">
    <nc r="AM68">
      <v>-137.5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36" sId="4" odxf="1" s="1" dxf="1">
    <nc r="AN68">
      <v>-84.6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37" sId="4" odxf="1" s="1" dxf="1">
    <nc r="AO68">
      <v>-40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38" sId="4" odxf="1" s="1" dxf="1">
    <nc r="AP68">
      <v>-28.4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39" sId="4" odxf="1" s="1" dxf="1">
    <nc r="AQ68">
      <v>-9.1999999999999993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40" sId="4" odxf="1" s="1" dxf="1">
    <nc r="AR68">
      <v>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41" sId="4" odxf="1" s="1" dxf="1">
    <nc r="AS68">
      <v>-3.3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42" sId="4" odxf="1" s="1" dxf="1">
    <nc r="AT68">
      <v>-3.2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43" sId="4" odxf="1" s="1" dxf="1">
    <nc r="AU68">
      <v>-7.3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44" sId="4" odxf="1" s="1" dxf="1">
    <nc r="AV68">
      <v>-8.5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45" sId="4" odxf="1" s="1" dxf="1">
    <nc r="AW68">
      <v>-5.7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46" sId="4" odxf="1" s="1" dxf="1">
    <nc r="AX68">
      <v>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47" sId="4" odxf="1" s="1" dxf="1">
    <nc r="AY68">
      <v>-14.6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48" sId="4" odxf="1" s="1" dxf="1">
    <nc r="AZ68">
      <v>-27.2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49" sId="4" odxf="1" s="1" dxf="1">
    <nc r="BA68">
      <v>-37.5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50" sId="4" odxf="1" s="1" dxf="1">
    <nc r="BB68">
      <v>-23.9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51" sId="4" odxf="1" s="1" dxf="1">
    <nc r="BC68">
      <v>-23.5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52" sId="4" odxf="1" s="1" dxf="1">
    <nc r="BD68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53" sId="4" odxf="1" s="1" dxf="1">
    <nc r="BE68">
      <v>-74.8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54" sId="4" odxf="1" s="1" dxf="1">
    <nc r="BF68">
      <v>14.3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55" sId="4" odxf="1" s="1" dxf="1">
    <nc r="BG68">
      <v>-251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56" sId="4" odxf="1" s="1" dxf="1">
    <oc r="A69" t="inlineStr">
      <is>
        <t>PTC4</t>
      </is>
    </oc>
    <nc r="A69" t="inlineStr">
      <is>
        <t>Ngoài EVN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57" sId="4" odxf="1" s="1" dxf="1">
    <oc r="B69" t="inlineStr">
      <is>
        <t>An Giang</t>
      </is>
    </oc>
    <nc r="B69" t="inlineStr">
      <is>
        <t>Ninh Thuận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58" sId="4" odxf="1" s="1" dxf="1">
    <oc r="C69" t="inlineStr">
      <is>
        <t>CHÂU ĐỐC 2</t>
      </is>
    </oc>
    <nc r="C69" t="inlineStr">
      <is>
        <t>THUẬN NAM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59" sId="4" odxf="1" s="1" dxf="1">
    <oc r="D69">
      <v>220</v>
    </oc>
    <nc r="D69">
      <v>500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60" sId="4" odxf="1" s="1" dxf="1">
    <oc r="E69" t="inlineStr">
      <is>
        <t>275 Q</t>
      </is>
    </oc>
    <nc r="E69" t="inlineStr">
      <is>
        <t>573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69" start="0" length="0">
    <dxf>
      <font>
        <sz val="10"/>
        <color auto="1"/>
        <name val="Calibri"/>
        <family val="2"/>
        <scheme val="none"/>
      </font>
    </dxf>
  </rfmt>
  <rcc rId="27061" sId="4" odxf="1" s="1" dxf="1">
    <nc r="G69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62" sId="4" odxf="1" s="1" dxf="1">
    <nc r="H69">
      <v>-1571.2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63" sId="4" odxf="1" s="1" dxf="1">
    <nc r="I69">
      <v>-85.1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64" sId="4" odxf="1" s="1" dxf="1">
    <nc r="J69">
      <v>-87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65" sId="4" odxf="1" s="1" dxf="1">
    <nc r="K69">
      <v>-87.5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66" sId="4" odxf="1" s="1" dxf="1">
    <nc r="L69">
      <v>-88.4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67" sId="4" odxf="1" s="1" dxf="1">
    <nc r="M69">
      <v>-88.7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68" sId="4" odxf="1" s="1" dxf="1">
    <nc r="N69">
      <v>-89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69" sId="4" odxf="1" s="1" dxf="1">
    <nc r="O69">
      <v>-87.9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70" sId="4" odxf="1" s="1" dxf="1">
    <nc r="P69">
      <v>-88.8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71" sId="4" odxf="1" s="1" dxf="1">
    <nc r="Q69">
      <v>-87.5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72" sId="4" odxf="1" s="1" dxf="1">
    <nc r="R69">
      <v>-87.8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73" sId="4" odxf="1" s="1" dxf="1">
    <nc r="S69">
      <v>-81.3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74" sId="4" odxf="1" s="1" dxf="1">
    <nc r="T69">
      <v>-83.2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75" sId="4" odxf="1" s="1" dxf="1">
    <nc r="U69">
      <v>-81.599999999999994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76" sId="4" odxf="1" s="1" dxf="1">
    <nc r="V69">
      <v>-68.8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77" sId="4" odxf="1" s="1" dxf="1">
    <nc r="W69">
      <v>-67.2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78" sId="4" odxf="1" s="1" dxf="1">
    <nc r="X69">
      <v>-50.1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79" sId="4" odxf="1" s="1" dxf="1">
    <nc r="Y69">
      <v>-28.5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80" sId="4" odxf="1" s="1" dxf="1">
    <nc r="Z69">
      <v>-29.4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81" sId="4" odxf="1" s="1" dxf="1">
    <nc r="AA69">
      <v>-31.3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82" sId="4" odxf="1" s="1" dxf="1">
    <nc r="AB69">
      <v>-26.9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83" sId="4" odxf="1" s="1" dxf="1">
    <nc r="AC69">
      <v>-43.4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84" sId="4" odxf="1" s="1" dxf="1">
    <nc r="AD69">
      <v>-53.4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85" sId="4" odxf="1" s="1" dxf="1">
    <nc r="AE69">
      <v>-59.7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86" sId="4" odxf="1" s="1" dxf="1">
    <nc r="AF69">
      <v>-54.6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87" sId="4" odxf="1" s="1" dxf="1">
    <nc r="AG69">
      <v>-54.2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88" sId="4" odxf="1" s="1" dxf="1">
    <nc r="AH69">
      <v>-62.5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89" sId="4" odxf="1" s="1" dxf="1">
    <nc r="AI69">
      <v>-62.9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90" sId="4" odxf="1" s="1" dxf="1">
    <nc r="AJ69">
      <v>-54.8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91" sId="4" odxf="1" s="1" dxf="1">
    <nc r="AK69">
      <v>-59.7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92" sId="4" odxf="1" s="1" dxf="1">
    <nc r="AL69">
      <v>-42.8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93" sId="4" odxf="1" s="1" dxf="1">
    <nc r="AM69">
      <v>-52.3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94" sId="4" odxf="1" s="1" dxf="1">
    <nc r="AN69">
      <v>-62.3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95" sId="4" odxf="1" s="1" dxf="1">
    <nc r="AO69">
      <v>-68.599999999999994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96" sId="4" odxf="1" s="1" dxf="1">
    <nc r="AP69">
      <v>-71.099999999999994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97" sId="4" odxf="1" s="1" dxf="1">
    <nc r="AQ69">
      <v>-73.900000000000006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98" sId="4" odxf="1" s="1" dxf="1">
    <nc r="AR69">
      <v>-73.7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099" sId="4" odxf="1" s="1" dxf="1">
    <nc r="AS69">
      <v>-76.599999999999994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00" sId="4" odxf="1" s="1" dxf="1">
    <nc r="AT69">
      <v>-78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01" sId="4" odxf="1" s="1" dxf="1">
    <nc r="AU69">
      <v>-76.3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02" sId="4" odxf="1" s="1" dxf="1">
    <nc r="AV69">
      <v>-73.5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03" sId="4" odxf="1" s="1" dxf="1">
    <nc r="AW69">
      <v>-74.2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04" sId="4" odxf="1" s="1" dxf="1">
    <nc r="AX69">
      <v>-74.7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05" sId="4" odxf="1" s="1" dxf="1">
    <nc r="AY69">
      <v>-72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06" sId="4" odxf="1" s="1" dxf="1">
    <nc r="AZ69">
      <v>-73.099999999999994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07" sId="4" odxf="1" s="1" dxf="1">
    <nc r="BA69">
      <v>-72.599999999999994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08" sId="4" odxf="1" s="1" dxf="1">
    <nc r="BB69">
      <v>-78.599999999999994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09" sId="4" odxf="1" s="1" dxf="1">
    <nc r="BC69">
      <v>-82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10" sId="4" odxf="1" s="1" dxf="1">
    <nc r="BD69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11" sId="4" odxf="1" s="1" dxf="1">
    <nc r="BE69">
      <v>-65.5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12" sId="4" odxf="1" s="1" dxf="1">
    <nc r="BF69">
      <v>-21.2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13" sId="4" odxf="1" s="1" dxf="1">
    <nc r="BG69">
      <v>-90.3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14" sId="4" odxf="1" s="1" dxf="1">
    <oc r="A70" t="inlineStr">
      <is>
        <t>PTC3</t>
      </is>
    </oc>
    <nc r="A70" t="inlineStr">
      <is>
        <t>PTC4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15" sId="4" odxf="1" s="1" dxf="1">
    <oc r="B70" t="inlineStr">
      <is>
        <t>Ninh Thuận</t>
      </is>
    </oc>
    <nc r="B70" t="inlineStr">
      <is>
        <t>Long An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16" sId="4" odxf="1" s="1" dxf="1">
    <oc r="C70" t="inlineStr">
      <is>
        <t>THÁP CHÀM 2</t>
      </is>
    </oc>
    <nc r="C70" t="inlineStr">
      <is>
        <t>ĐỨC HÒA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17" sId="4" odxf="1" s="1" dxf="1">
    <oc r="D70">
      <v>220</v>
    </oc>
    <nc r="D70">
      <v>500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18" sId="4" odxf="1" s="1" dxf="1">
    <oc r="E70" t="inlineStr">
      <is>
        <t>176 P</t>
      </is>
    </oc>
    <nc r="E70" t="inlineStr">
      <is>
        <t>AT2 500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70" start="0" length="0">
    <dxf>
      <font>
        <sz val="10"/>
        <color auto="1"/>
        <name val="Calibri"/>
        <family val="2"/>
        <scheme val="none"/>
      </font>
    </dxf>
  </rfmt>
  <rcc rId="27119" sId="4" odxf="1" s="1" dxf="1">
    <nc r="G70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20" sId="4" odxf="1" s="1" dxf="1">
    <nc r="H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21" sId="4" odxf="1" s="1" dxf="1">
    <nc r="I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22" sId="4" odxf="1" s="1" dxf="1">
    <nc r="J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23" sId="4" odxf="1" s="1" dxf="1">
    <nc r="K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24" sId="4" odxf="1" s="1" dxf="1">
    <nc r="L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25" sId="4" odxf="1" s="1" dxf="1">
    <nc r="M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26" sId="4" odxf="1" s="1" dxf="1">
    <nc r="N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27" sId="4" odxf="1" s="1" dxf="1">
    <nc r="O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28" sId="4" odxf="1" s="1" dxf="1">
    <nc r="P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29" sId="4" odxf="1" s="1" dxf="1">
    <nc r="Q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30" sId="4" odxf="1" s="1" dxf="1">
    <nc r="R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31" sId="4" odxf="1" s="1" dxf="1">
    <nc r="S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32" sId="4" odxf="1" s="1" dxf="1">
    <nc r="T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33" sId="4" odxf="1" s="1" dxf="1">
    <nc r="U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34" sId="4" odxf="1" s="1" dxf="1">
    <nc r="V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35" sId="4" odxf="1" s="1" dxf="1">
    <nc r="W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36" sId="4" odxf="1" s="1" dxf="1">
    <nc r="X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37" sId="4" odxf="1" s="1" dxf="1">
    <nc r="Y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38" sId="4" odxf="1" s="1" dxf="1">
    <nc r="Z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39" sId="4" odxf="1" s="1" dxf="1">
    <nc r="AA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40" sId="4" odxf="1" s="1" dxf="1">
    <nc r="AB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41" sId="4" odxf="1" s="1" dxf="1">
    <nc r="AC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42" sId="4" odxf="1" s="1" dxf="1">
    <nc r="AD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43" sId="4" odxf="1" s="1" dxf="1">
    <nc r="AE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44" sId="4" odxf="1" s="1" dxf="1">
    <nc r="AF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45" sId="4" odxf="1" s="1" dxf="1">
    <nc r="AG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46" sId="4" odxf="1" s="1" dxf="1">
    <nc r="AH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47" sId="4" odxf="1" s="1" dxf="1">
    <nc r="AI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48" sId="4" odxf="1" s="1" dxf="1">
    <nc r="AJ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49" sId="4" odxf="1" s="1" dxf="1">
    <nc r="AK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50" sId="4" odxf="1" s="1" dxf="1">
    <nc r="AL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51" sId="4" odxf="1" s="1" dxf="1">
    <nc r="AM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52" sId="4" odxf="1" s="1" dxf="1">
    <nc r="AN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53" sId="4" odxf="1" s="1" dxf="1">
    <nc r="AO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54" sId="4" odxf="1" s="1" dxf="1">
    <nc r="AP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55" sId="4" odxf="1" s="1" dxf="1">
    <nc r="AQ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56" sId="4" odxf="1" s="1" dxf="1">
    <nc r="AR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57" sId="4" odxf="1" s="1" dxf="1">
    <nc r="AS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58" sId="4" odxf="1" s="1" dxf="1">
    <nc r="AT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59" sId="4" odxf="1" s="1" dxf="1">
    <nc r="AU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60" sId="4" odxf="1" s="1" dxf="1">
    <nc r="AV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61" sId="4" odxf="1" s="1" dxf="1">
    <nc r="AW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62" sId="4" odxf="1" s="1" dxf="1">
    <nc r="AX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63" sId="4" odxf="1" s="1" dxf="1">
    <nc r="AY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64" sId="4" odxf="1" s="1" dxf="1">
    <nc r="AZ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65" sId="4" odxf="1" s="1" dxf="1">
    <nc r="BA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66" sId="4" odxf="1" s="1" dxf="1">
    <nc r="BB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67" sId="4" odxf="1" s="1" dxf="1">
    <nc r="BC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68" sId="4" odxf="1" s="1" dxf="1">
    <nc r="BD70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69" sId="4" odxf="1" s="1" dxf="1">
    <nc r="BE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70" sId="4" odxf="1" s="1" dxf="1">
    <nc r="BF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71" sId="4" odxf="1" s="1" dxf="1">
    <nc r="BG70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qref="A70:XFD70" start="0" length="0">
    <dxf>
      <alignment vertical="center" wrapText="1"/>
    </dxf>
  </rfmt>
  <rcc rId="27172" sId="4" odxf="1" s="1" dxf="1">
    <oc r="A71" t="inlineStr">
      <is>
        <t>PTC3</t>
      </is>
    </oc>
    <nc r="A71" t="inlineStr">
      <is>
        <t>PTC4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73" sId="4" odxf="1" s="1" dxf="1">
    <oc r="B71" t="inlineStr">
      <is>
        <t>Ninh Thuận</t>
      </is>
    </oc>
    <nc r="B71" t="inlineStr">
      <is>
        <t>Long An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74" sId="4" odxf="1" s="1" dxf="1">
    <oc r="C71" t="inlineStr">
      <is>
        <t>THÁP CHÀM 2</t>
      </is>
    </oc>
    <nc r="C71" t="inlineStr">
      <is>
        <t>ĐỨC HÒA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75" sId="4" odxf="1" s="1" dxf="1">
    <oc r="D71">
      <v>220</v>
    </oc>
    <nc r="D71">
      <v>500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76" sId="4" odxf="1" s="1" dxf="1">
    <oc r="E71" t="inlineStr">
      <is>
        <t>176 Q</t>
      </is>
    </oc>
    <nc r="E71" t="inlineStr">
      <is>
        <t>AT2 500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71" start="0" length="0">
    <dxf>
      <font>
        <sz val="10"/>
        <color auto="1"/>
        <name val="Calibri"/>
        <family val="2"/>
        <scheme val="none"/>
      </font>
    </dxf>
  </rfmt>
  <rcc rId="27177" sId="4" odxf="1" s="1" dxf="1">
    <nc r="G71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78" sId="4" odxf="1" s="1" dxf="1">
    <nc r="H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79" sId="4" odxf="1" s="1" dxf="1">
    <nc r="I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80" sId="4" odxf="1" s="1" dxf="1">
    <nc r="J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81" sId="4" odxf="1" s="1" dxf="1">
    <nc r="K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82" sId="4" odxf="1" s="1" dxf="1">
    <nc r="L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83" sId="4" odxf="1" s="1" dxf="1">
    <nc r="M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84" sId="4" odxf="1" s="1" dxf="1">
    <nc r="N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85" sId="4" odxf="1" s="1" dxf="1">
    <nc r="O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86" sId="4" odxf="1" s="1" dxf="1">
    <nc r="P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87" sId="4" odxf="1" s="1" dxf="1">
    <nc r="Q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88" sId="4" odxf="1" s="1" dxf="1">
    <nc r="R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89" sId="4" odxf="1" s="1" dxf="1">
    <nc r="S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90" sId="4" odxf="1" s="1" dxf="1">
    <nc r="T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91" sId="4" odxf="1" s="1" dxf="1">
    <nc r="U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92" sId="4" odxf="1" s="1" dxf="1">
    <nc r="V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93" sId="4" odxf="1" s="1" dxf="1">
    <nc r="W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94" sId="4" odxf="1" s="1" dxf="1">
    <nc r="X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95" sId="4" odxf="1" s="1" dxf="1">
    <nc r="Y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96" sId="4" odxf="1" s="1" dxf="1">
    <nc r="Z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97" sId="4" odxf="1" s="1" dxf="1">
    <nc r="AA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98" sId="4" odxf="1" s="1" dxf="1">
    <nc r="AB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199" sId="4" odxf="1" s="1" dxf="1">
    <nc r="AC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00" sId="4" odxf="1" s="1" dxf="1">
    <nc r="AD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01" sId="4" odxf="1" s="1" dxf="1">
    <nc r="AE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02" sId="4" odxf="1" s="1" dxf="1">
    <nc r="AF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03" sId="4" odxf="1" s="1" dxf="1">
    <nc r="AG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04" sId="4" odxf="1" s="1" dxf="1">
    <nc r="AH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05" sId="4" odxf="1" s="1" dxf="1">
    <nc r="AI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06" sId="4" odxf="1" s="1" dxf="1">
    <nc r="AJ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07" sId="4" odxf="1" s="1" dxf="1">
    <nc r="AK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08" sId="4" odxf="1" s="1" dxf="1">
    <nc r="AL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09" sId="4" odxf="1" s="1" dxf="1">
    <nc r="AM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10" sId="4" odxf="1" s="1" dxf="1">
    <nc r="AN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11" sId="4" odxf="1" s="1" dxf="1">
    <nc r="AO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12" sId="4" odxf="1" s="1" dxf="1">
    <nc r="AP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13" sId="4" odxf="1" s="1" dxf="1">
    <nc r="AQ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14" sId="4" odxf="1" s="1" dxf="1">
    <nc r="AR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15" sId="4" odxf="1" s="1" dxf="1">
    <nc r="AS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16" sId="4" odxf="1" s="1" dxf="1">
    <nc r="AT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17" sId="4" odxf="1" s="1" dxf="1">
    <nc r="AU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18" sId="4" odxf="1" s="1" dxf="1">
    <nc r="AV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19" sId="4" odxf="1" s="1" dxf="1">
    <nc r="AW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20" sId="4" odxf="1" s="1" dxf="1">
    <nc r="AX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21" sId="4" odxf="1" s="1" dxf="1">
    <nc r="AY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22" sId="4" odxf="1" s="1" dxf="1">
    <nc r="AZ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23" sId="4" odxf="1" s="1" dxf="1">
    <nc r="BA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24" sId="4" odxf="1" s="1" dxf="1">
    <nc r="BB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25" sId="4" odxf="1" s="1" dxf="1">
    <nc r="BC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26" sId="4" odxf="1" s="1" dxf="1">
    <nc r="BD71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27" sId="4" odxf="1" s="1" dxf="1">
    <nc r="BE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28" sId="4" odxf="1" s="1" dxf="1">
    <nc r="BF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29" sId="4" odxf="1" s="1" dxf="1">
    <nc r="BG71">
      <v>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qref="A71:XFD71" start="0" length="0">
    <dxf>
      <alignment vertical="center" wrapText="1"/>
    </dxf>
  </rfmt>
  <rcc rId="27230" sId="4" odxf="1" s="1" dxf="1">
    <oc r="A72" t="inlineStr">
      <is>
        <t>EVNSPC</t>
      </is>
    </oc>
    <nc r="A72" t="inlineStr">
      <is>
        <t>PTC4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31" sId="4" odxf="1" s="1" dxf="1">
    <oc r="B72" t="inlineStr">
      <is>
        <t>Ninh Thuận</t>
      </is>
    </oc>
    <nc r="B72" t="inlineStr">
      <is>
        <t>Bình Phước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32" sId="4" odxf="1" s="1" dxf="1">
    <oc r="C72" t="inlineStr">
      <is>
        <t>NINH HẢI</t>
      </is>
    </oc>
    <nc r="C72" t="inlineStr">
      <is>
        <t>BÌNH LONG 2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33" sId="4" odxf="1" s="1" dxf="1">
    <oc r="D72">
      <v>110</v>
    </oc>
    <nc r="D72">
      <v>220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34" sId="4" odxf="1" s="1" dxf="1">
    <oc r="E72" t="inlineStr">
      <is>
        <t>172 P</t>
      </is>
    </oc>
    <nc r="E72" t="inlineStr">
      <is>
        <t>273 P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72" start="0" length="0">
    <dxf>
      <font>
        <sz val="10"/>
        <color auto="1"/>
        <name val="Calibri"/>
        <family val="2"/>
        <scheme val="none"/>
      </font>
    </dxf>
  </rfmt>
  <rcc rId="27235" sId="4" odxf="1" s="1" dxf="1">
    <nc r="G72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36" sId="4" odxf="1" s="1" dxf="1">
    <nc r="H72">
      <v>-5964.2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37" sId="4" odxf="1" s="1" dxf="1">
    <nc r="I72">
      <v>-220.3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38" sId="4" odxf="1" s="1" dxf="1">
    <nc r="J72">
      <v>-215.9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39" sId="4" odxf="1" s="1" dxf="1">
    <nc r="K72">
      <v>-215.4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40" sId="4" odxf="1" s="1" dxf="1">
    <nc r="L72">
      <v>-213.3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41" sId="4" odxf="1" s="1" dxf="1">
    <nc r="M72">
      <v>-210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42" sId="4" odxf="1" s="1" dxf="1">
    <nc r="N72">
      <v>-222.7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43" sId="4" odxf="1" s="1" dxf="1">
    <nc r="O72">
      <v>-226.6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44" sId="4" odxf="1" s="1" dxf="1">
    <nc r="P72">
      <v>-223.9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45" sId="4" odxf="1" s="1" dxf="1">
    <nc r="Q72">
      <v>-227.4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46" sId="4" odxf="1" s="1" dxf="1">
    <nc r="R72">
      <v>-232.7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47" sId="4" odxf="1" s="1" dxf="1">
    <nc r="S72">
      <v>-224.2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48" sId="4" odxf="1" s="1" dxf="1">
    <nc r="T72">
      <v>-222.5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49" sId="4" odxf="1" s="1" dxf="1">
    <nc r="U72">
      <v>-243.9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50" sId="4" odxf="1" s="1" dxf="1">
    <nc r="V72">
      <v>-238.9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51" sId="4" odxf="1" s="1" dxf="1">
    <nc r="W72">
      <v>-275.39999999999998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52" sId="4" odxf="1" s="1" dxf="1">
    <nc r="X72">
      <v>-283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53" sId="4" odxf="1" s="1" dxf="1">
    <nc r="Y72">
      <v>-271.5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54" sId="4" odxf="1" s="1" dxf="1">
    <nc r="Z72">
      <v>-269.8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55" sId="4" odxf="1" s="1" dxf="1">
    <nc r="AA72">
      <v>-235.8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56" sId="4" odxf="1" s="1" dxf="1">
    <nc r="AB72">
      <v>-174.1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57" sId="4" odxf="1" s="1" dxf="1">
    <nc r="AC72">
      <v>-141.30000000000001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58" sId="4" odxf="1" s="1" dxf="1">
    <nc r="AD72">
      <v>-113.2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59" sId="4" odxf="1" s="1" dxf="1">
    <nc r="AE72">
      <v>-117.6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60" sId="4" odxf="1" s="1" dxf="1">
    <nc r="AF72">
      <v>-147.5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61" sId="4" odxf="1" s="1" dxf="1">
    <nc r="AG72">
      <v>-165.6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62" sId="4" odxf="1" s="1" dxf="1">
    <nc r="AH72">
      <v>-156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63" sId="4" odxf="1" s="1" dxf="1">
    <nc r="AI72">
      <v>-168.1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64" sId="4" odxf="1" s="1" dxf="1">
    <nc r="AJ72">
      <v>-181.9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65" sId="4" odxf="1" s="1" dxf="1">
    <nc r="AK72">
      <v>-212.7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66" sId="4" odxf="1" s="1" dxf="1">
    <nc r="AL72">
      <v>-278.8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67" sId="4" odxf="1" s="1" dxf="1">
    <nc r="AM72">
      <v>-295.10000000000002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68" sId="4" odxf="1" s="1" dxf="1">
    <nc r="AN72">
      <v>-317.89999999999998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69" sId="4" odxf="1" s="1" dxf="1">
    <nc r="AO72">
      <v>-287.39999999999998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70" sId="4" odxf="1" s="1" dxf="1">
    <nc r="AP72">
      <v>-307.89999999999998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71" sId="4" odxf="1" s="1" dxf="1">
    <nc r="AQ72">
      <v>-313.39999999999998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72" sId="4" odxf="1" s="1" dxf="1">
    <nc r="AR72">
      <v>-324.7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73" sId="4" odxf="1" s="1" dxf="1">
    <nc r="AS72">
      <v>-317.8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74" sId="4" odxf="1" s="1" dxf="1">
    <nc r="AT72">
      <v>-300.7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75" sId="4" odxf="1" s="1" dxf="1">
    <nc r="AU72">
      <v>-301.5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76" sId="4" odxf="1" s="1" dxf="1">
    <nc r="AV72">
      <v>-295.10000000000002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77" sId="4" odxf="1" s="1" dxf="1">
    <nc r="AW72">
      <v>-310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78" sId="4" odxf="1" s="1" dxf="1">
    <nc r="AX72">
      <v>-307.39999999999998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79" sId="4" odxf="1" s="1" dxf="1">
    <nc r="AY72">
      <v>-305.60000000000002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80" sId="4" odxf="1" s="1" dxf="1">
    <nc r="AZ72">
      <v>-298.3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81" sId="4" odxf="1" s="1" dxf="1">
    <nc r="BA72">
      <v>-305.39999999999998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82" sId="4" odxf="1" s="1" dxf="1">
    <nc r="BB72">
      <v>-287.7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83" sId="4" odxf="1" s="1" dxf="1">
    <nc r="BC72">
      <v>-271.60000000000002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84" sId="4" odxf="1" s="1" dxf="1">
    <nc r="BD72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85" sId="4" odxf="1" s="1" dxf="1">
    <nc r="BE72">
      <v>-248.5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86" sId="4" odxf="1" s="1" dxf="1">
    <nc r="BF72">
      <v>-111.2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87" sId="4" odxf="1" s="1" dxf="1">
    <nc r="BG72">
      <v>-327.8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qref="A72:XFD72" start="0" length="0">
    <dxf>
      <alignment vertical="center" wrapText="1"/>
    </dxf>
  </rfmt>
  <rcc rId="27288" sId="4" odxf="1" s="1" dxf="1">
    <oc r="A73" t="inlineStr">
      <is>
        <t>EVNSPC</t>
      </is>
    </oc>
    <nc r="A73" t="inlineStr">
      <is>
        <t>PTC4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89" sId="4" odxf="1" s="1" dxf="1">
    <oc r="B73" t="inlineStr">
      <is>
        <t>Ninh Thuận</t>
      </is>
    </oc>
    <nc r="B73" t="inlineStr">
      <is>
        <t>Bình Phước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90" sId="4" odxf="1" s="1" dxf="1">
    <oc r="C73" t="inlineStr">
      <is>
        <t>NINH HẢI</t>
      </is>
    </oc>
    <nc r="C73" t="inlineStr">
      <is>
        <t>BÌNH LONG 2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91" sId="4" odxf="1" s="1" dxf="1">
    <oc r="D73">
      <v>110</v>
    </oc>
    <nc r="D73">
      <v>220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92" sId="4" odxf="1" s="1" dxf="1">
    <oc r="E73" t="inlineStr">
      <is>
        <t>172 Q</t>
      </is>
    </oc>
    <nc r="E73" t="inlineStr">
      <is>
        <t>273 Q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="1" sqref="F73" start="0" length="0">
    <dxf>
      <font>
        <sz val="10"/>
        <color auto="1"/>
        <name val="Calibri"/>
        <family val="2"/>
        <scheme val="none"/>
      </font>
    </dxf>
  </rfmt>
  <rcc rId="27293" sId="4" odxf="1" s="1" dxf="1">
    <nc r="G73" t="inlineStr">
      <is>
        <t>03-10-2023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94" sId="4" odxf="1" s="1" dxf="1">
    <nc r="H73">
      <v>666.1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95" sId="4" odxf="1" s="1" dxf="1">
    <nc r="I73">
      <v>22.4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96" sId="4" odxf="1" s="1" dxf="1">
    <nc r="J73">
      <v>21.2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97" sId="4" odxf="1" s="1" dxf="1">
    <nc r="K73">
      <v>22.1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98" sId="4" odxf="1" s="1" dxf="1">
    <nc r="L73">
      <v>21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299" sId="4" odxf="1" s="1" dxf="1">
    <nc r="M73">
      <v>23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00" sId="4" odxf="1" s="1" dxf="1">
    <nc r="N73">
      <v>27.3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01" sId="4" odxf="1" s="1" dxf="1">
    <nc r="O73">
      <v>27.3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02" sId="4" odxf="1" s="1" dxf="1">
    <nc r="P73">
      <v>27.3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03" sId="4" odxf="1" s="1" dxf="1">
    <nc r="Q73">
      <v>29.2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04" sId="4" odxf="1" s="1" dxf="1">
    <nc r="R73">
      <v>29.1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05" sId="4" odxf="1" s="1" dxf="1">
    <nc r="S73">
      <v>24.9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06" sId="4" odxf="1" s="1" dxf="1">
    <nc r="T73">
      <v>22.8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07" sId="4" odxf="1" s="1" dxf="1">
    <nc r="U73">
      <v>24.7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08" sId="4" odxf="1" s="1" dxf="1">
    <nc r="V73">
      <v>21.6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09" sId="4" odxf="1" s="1" dxf="1">
    <nc r="W73">
      <v>27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10" sId="4" odxf="1" s="1" dxf="1">
    <nc r="X73">
      <v>33.700000000000003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11" sId="4" odxf="1" s="1" dxf="1">
    <nc r="Y73">
      <v>31.6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12" sId="4" odxf="1" s="1" dxf="1">
    <nc r="Z73">
      <v>38.799999999999997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13" sId="4" odxf="1" s="1" dxf="1">
    <nc r="AA73">
      <v>36.299999999999997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14" sId="4" odxf="1" s="1" dxf="1">
    <nc r="AB73">
      <v>22.3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15" sId="4" odxf="1" s="1" dxf="1">
    <nc r="AC73">
      <v>13.9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16" sId="4" odxf="1" s="1" dxf="1">
    <nc r="AD73">
      <v>6.6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17" sId="4" odxf="1" s="1" dxf="1">
    <nc r="AE73">
      <v>7.5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18" sId="4" odxf="1" s="1" dxf="1">
    <nc r="AF73">
      <v>21.8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19" sId="4" odxf="1" s="1" dxf="1">
    <nc r="AG73">
      <v>25.8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20" sId="4" odxf="1" s="1" dxf="1">
    <nc r="AH73">
      <v>21.2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21" sId="4" odxf="1" s="1" dxf="1">
    <nc r="AI73">
      <v>17.899999999999999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22" sId="4" odxf="1" s="1" dxf="1">
    <nc r="AJ73">
      <v>15.9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23" sId="4" odxf="1" s="1" dxf="1">
    <nc r="AK73">
      <v>23.8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24" sId="4" odxf="1" s="1" dxf="1">
    <nc r="AL73">
      <v>41.1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25" sId="4" odxf="1" s="1" dxf="1">
    <nc r="AM73">
      <v>25.3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26" sId="4" odxf="1" s="1" dxf="1">
    <nc r="AN73">
      <v>35.1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27" sId="4" odxf="1" s="1" dxf="1">
    <nc r="AO73">
      <v>31.3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28" sId="4" odxf="1" s="1" dxf="1">
    <nc r="AP73">
      <v>37.6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29" sId="4" odxf="1" s="1" dxf="1">
    <nc r="AQ73">
      <v>35.299999999999997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30" sId="4" odxf="1" s="1" dxf="1">
    <nc r="AR73">
      <v>33.4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31" sId="4" odxf="1" s="1" dxf="1">
    <nc r="AS73">
      <v>33.299999999999997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32" sId="4" odxf="1" s="1" dxf="1">
    <nc r="AT73">
      <v>30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33" sId="4" odxf="1" s="1" dxf="1">
    <nc r="AU73">
      <v>32.1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34" sId="4" odxf="1" s="1" dxf="1">
    <nc r="AV73">
      <v>30.1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35" sId="4" odxf="1" s="1" dxf="1">
    <nc r="AW73">
      <v>32.5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36" sId="4" odxf="1" s="1" dxf="1">
    <nc r="AX73">
      <v>34.5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37" sId="4" odxf="1" s="1" dxf="1">
    <nc r="AY73">
      <v>36.700000000000003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38" sId="4" odxf="1" s="1" dxf="1">
    <nc r="AZ73">
      <v>37.6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39" sId="4" odxf="1" s="1" dxf="1">
    <nc r="BA73">
      <v>33.9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40" sId="4" odxf="1" s="1" dxf="1">
    <nc r="BB73">
      <v>30.4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41" sId="4" odxf="1" s="1" dxf="1">
    <nc r="BC73">
      <v>25.8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42" sId="4" odxf="1" s="1" dxf="1">
    <nc r="BD73" t="inlineStr">
      <is>
        <t/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43" sId="4" odxf="1" s="1" dxf="1">
    <nc r="BE73">
      <v>27.8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44" sId="4" odxf="1" s="1" dxf="1">
    <nc r="BF73">
      <v>41.4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cc rId="27345" sId="4" odxf="1" s="1" dxf="1">
    <nc r="BG73">
      <v>5.6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odxf>
    <ndxf>
      <font>
        <sz val="10"/>
        <color auto="1"/>
        <name val="Calibri"/>
        <family val="2"/>
        <scheme val="none"/>
      </font>
    </ndxf>
  </rcc>
  <rfmt sheetId="4" sqref="A73:XFD73" start="0" length="0">
    <dxf>
      <alignment vertical="center" wrapText="1"/>
    </dxf>
  </rfmt>
  <rcc rId="27346" sId="4" odxf="1" dxf="1">
    <nc r="A74" t="inlineStr">
      <is>
        <t>PTC4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47" sId="4" odxf="1" dxf="1">
    <nc r="B74" t="inlineStr">
      <is>
        <t>Bình Phước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48" sId="4" odxf="1" dxf="1">
    <nc r="C74" t="inlineStr">
      <is>
        <t>BÌNH LONG 2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49" sId="4" odxf="1" dxf="1">
    <nc r="D74">
      <v>220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50" sId="4" odxf="1" dxf="1">
    <nc r="E74" t="inlineStr">
      <is>
        <t>274 P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51" sId="4" odxf="1" dxf="1">
    <nc r="F74" t="inlineStr">
      <is>
        <t>MW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52" sId="4" odxf="1" dxf="1">
    <nc r="G74" t="inlineStr">
      <is>
        <t>03-10-2023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53" sId="4" odxf="1" dxf="1">
    <nc r="H74">
      <v>-6015.9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54" sId="4" odxf="1" dxf="1">
    <nc r="I74">
      <v>-223.6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55" sId="4" odxf="1" dxf="1">
    <nc r="J74">
      <v>-217.9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56" sId="4" odxf="1" dxf="1">
    <nc r="K74">
      <v>-218.3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57" sId="4" odxf="1" dxf="1">
    <nc r="L74">
      <v>-214.7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58" sId="4" odxf="1" dxf="1">
    <nc r="M74">
      <v>-211.8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59" sId="4" odxf="1" dxf="1">
    <nc r="N74">
      <v>-225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60" sId="4" odxf="1" dxf="1">
    <nc r="O74">
      <v>-228.3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61" sId="4" odxf="1" dxf="1">
    <nc r="P74">
      <v>-226.2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62" sId="4" odxf="1" dxf="1">
    <nc r="Q74">
      <v>-230.5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63" sId="4" odxf="1" dxf="1">
    <nc r="R74">
      <v>-234.1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64" sId="4" odxf="1" dxf="1">
    <nc r="S74">
      <v>-226.9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65" sId="4" odxf="1" dxf="1">
    <nc r="T74">
      <v>-224.6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66" sId="4" odxf="1" dxf="1">
    <nc r="U74">
      <v>-246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67" sId="4" odxf="1" dxf="1">
    <nc r="V74">
      <v>-240.6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68" sId="4" odxf="1" dxf="1">
    <nc r="W74">
      <v>-277.7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69" sId="4" odxf="1" dxf="1">
    <nc r="X74">
      <v>-285.60000000000002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70" sId="4" odxf="1" dxf="1">
    <nc r="Y74">
      <v>-274.2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71" sId="4" odxf="1" dxf="1">
    <nc r="Z74">
      <v>-270.8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72" sId="4" odxf="1" dxf="1">
    <nc r="AA74">
      <v>-236.3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73" sId="4" odxf="1" dxf="1">
    <nc r="AB74">
      <v>-173.6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74" sId="4" odxf="1" dxf="1">
    <nc r="AC74">
      <v>-140.19999999999999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75" sId="4" odxf="1" dxf="1">
    <nc r="AD74">
      <v>-111.7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76" sId="4" odxf="1" dxf="1">
    <nc r="AE74">
      <v>-116.7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77" sId="4" odxf="1" dxf="1">
    <nc r="AF74">
      <v>-146.5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78" sId="4" odxf="1" dxf="1">
    <nc r="AG74">
      <v>-164.5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79" sId="4" odxf="1" dxf="1">
    <nc r="AH74">
      <v>-155.9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80" sId="4" odxf="1" dxf="1">
    <nc r="AI74">
      <v>-167.9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81" sId="4" odxf="1" dxf="1">
    <nc r="AJ74">
      <v>-182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82" sId="4" odxf="1" dxf="1">
    <nc r="AK74">
      <v>-213.8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83" sId="4" odxf="1" dxf="1">
    <nc r="AL74">
      <v>-280.5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84" sId="4" odxf="1" dxf="1">
    <nc r="AM74">
      <v>-297.7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85" sId="4" odxf="1" dxf="1">
    <nc r="AN74">
      <v>-321.39999999999998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86" sId="4" odxf="1" dxf="1">
    <nc r="AO74">
      <v>-290.89999999999998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87" sId="4" odxf="1" dxf="1">
    <nc r="AP74">
      <v>-311.3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88" sId="4" odxf="1" dxf="1">
    <nc r="AQ74">
      <v>-318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89" sId="4" odxf="1" dxf="1">
    <nc r="AR74">
      <v>-328.8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90" sId="4" odxf="1" dxf="1">
    <nc r="AS74">
      <v>-321.8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91" sId="4" odxf="1" dxf="1">
    <nc r="AT74">
      <v>-304.8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92" sId="4" odxf="1" dxf="1">
    <nc r="AU74">
      <v>-304.8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93" sId="4" odxf="1" dxf="1">
    <nc r="AV74">
      <v>-298.10000000000002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94" sId="4" odxf="1" dxf="1">
    <nc r="AW74">
      <v>-314.10000000000002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95" sId="4" odxf="1" dxf="1">
    <nc r="AX74">
      <v>-311.10000000000002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96" sId="4" odxf="1" dxf="1">
    <nc r="AY74">
      <v>-309.10000000000002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97" sId="4" odxf="1" dxf="1">
    <nc r="AZ74">
      <v>-302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98" sId="4" odxf="1" dxf="1">
    <nc r="BA74">
      <v>-309.2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399" sId="4" odxf="1" dxf="1">
    <nc r="BB74">
      <v>-291.2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00" sId="4" odxf="1" dxf="1">
    <nc r="BC74">
      <v>-275.10000000000002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01" sId="4" odxf="1" dxf="1">
    <nc r="BD74" t="inlineStr">
      <is>
        <t/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02" sId="4" odxf="1" dxf="1">
    <nc r="BE74">
      <v>-250.7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03" sId="4" odxf="1" dxf="1">
    <nc r="BF74">
      <v>-109.7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04" sId="4" odxf="1" dxf="1">
    <nc r="BG74">
      <v>-331.9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4" sqref="A74:XFD74" start="0" length="0">
    <dxf>
      <alignment vertical="center" wrapText="1"/>
    </dxf>
  </rfmt>
  <rcc rId="27405" sId="4" odxf="1" dxf="1">
    <nc r="A75" t="inlineStr">
      <is>
        <t>PTC4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06" sId="4" odxf="1" dxf="1">
    <nc r="B75" t="inlineStr">
      <is>
        <t>Bình Phước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07" sId="4" odxf="1" dxf="1">
    <nc r="C75" t="inlineStr">
      <is>
        <t>BÌNH LONG 2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08" sId="4" odxf="1" dxf="1">
    <nc r="D75">
      <v>220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09" sId="4" odxf="1" dxf="1">
    <nc r="E75" t="inlineStr">
      <is>
        <t>274 Q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10" sId="4" odxf="1" dxf="1">
    <nc r="F75" t="inlineStr">
      <is>
        <t>MVAr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11" sId="4" odxf="1" dxf="1">
    <nc r="G75" t="inlineStr">
      <is>
        <t>03-10-2023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12" sId="4" odxf="1" dxf="1">
    <nc r="H75">
      <v>632.9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13" sId="4" odxf="1" dxf="1">
    <nc r="I75">
      <v>20.6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14" sId="4" odxf="1" dxf="1">
    <nc r="J75">
      <v>20.6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15" sId="4" odxf="1" dxf="1">
    <nc r="K75">
      <v>20.7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16" sId="4" odxf="1" dxf="1">
    <nc r="L75">
      <v>19.899999999999999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17" sId="4" odxf="1" dxf="1">
    <nc r="M75">
      <v>21.3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18" sId="4" odxf="1" dxf="1">
    <nc r="N75">
      <v>25.9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19" sId="4" odxf="1" dxf="1">
    <nc r="O75">
      <v>27.1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20" sId="4" odxf="1" dxf="1">
    <nc r="P75">
      <v>26.2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21" sId="4" odxf="1" dxf="1">
    <nc r="Q75">
      <v>28.1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22" sId="4" odxf="1" dxf="1">
    <nc r="R75">
      <v>29.1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23" sId="4" odxf="1" dxf="1">
    <nc r="S75">
      <v>24.6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24" sId="4" odxf="1" dxf="1">
    <nc r="T75">
      <v>22.5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25" sId="4" odxf="1" dxf="1">
    <nc r="U75">
      <v>24.6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26" sId="4" odxf="1" dxf="1">
    <nc r="V75">
      <v>20.5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27" sId="4" odxf="1" dxf="1">
    <nc r="W75">
      <v>25.7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28" sId="4" odxf="1" dxf="1">
    <nc r="X75">
      <v>33.1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29" sId="4" odxf="1" dxf="1">
    <nc r="Y75">
      <v>30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30" sId="4" odxf="1" dxf="1">
    <nc r="Z75">
      <v>36.9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31" sId="4" odxf="1" dxf="1">
    <nc r="AA75">
      <v>34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32" sId="4" odxf="1" dxf="1">
    <nc r="AB75">
      <v>20.3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33" sId="4" odxf="1" dxf="1">
    <nc r="AC75">
      <v>12.1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34" sId="4" odxf="1" dxf="1">
    <nc r="AD75">
      <v>4.5999999999999996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35" sId="4" odxf="1" dxf="1">
    <nc r="AE75">
      <v>5.7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36" sId="4" odxf="1" dxf="1">
    <nc r="AF75">
      <v>20.399999999999999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37" sId="4" odxf="1" dxf="1">
    <nc r="AG75">
      <v>24.3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38" sId="4" odxf="1" dxf="1">
    <nc r="AH75">
      <v>20.100000000000001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39" sId="4" odxf="1" dxf="1">
    <nc r="AI75">
      <v>15.9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40" sId="4" odxf="1" dxf="1">
    <nc r="AJ75">
      <v>14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41" sId="4" odxf="1" dxf="1">
    <nc r="AK75">
      <v>22.6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42" sId="4" odxf="1" dxf="1">
    <nc r="AL75">
      <v>39.299999999999997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43" sId="4" odxf="1" dxf="1">
    <nc r="AM75">
      <v>23.8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44" sId="4" odxf="1" dxf="1">
    <nc r="AN75">
      <v>33.200000000000003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45" sId="4" odxf="1" dxf="1">
    <nc r="AO75">
      <v>30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46" sId="4" odxf="1" dxf="1">
    <nc r="AP75">
      <v>37.200000000000003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47" sId="4" odxf="1" dxf="1">
    <nc r="AQ75">
      <v>35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48" sId="4" odxf="1" dxf="1">
    <nc r="AR75">
      <v>32.700000000000003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49" sId="4" odxf="1" dxf="1">
    <nc r="AS75">
      <v>32.799999999999997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50" sId="4" odxf="1" dxf="1">
    <nc r="AT75">
      <v>29.3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51" sId="4" odxf="1" dxf="1">
    <nc r="AU75">
      <v>31.3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52" sId="4" odxf="1" dxf="1">
    <nc r="AV75">
      <v>28.8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53" sId="4" odxf="1" dxf="1">
    <nc r="AW75">
      <v>31.8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54" sId="4" odxf="1" dxf="1">
    <nc r="AX75">
      <v>33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55" sId="4" odxf="1" dxf="1">
    <nc r="AY75">
      <v>35.1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56" sId="4" odxf="1" dxf="1">
    <nc r="AZ75">
      <v>36.700000000000003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57" sId="4" odxf="1" dxf="1">
    <nc r="BA75">
      <v>32.9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58" sId="4" odxf="1" dxf="1">
    <nc r="BB75">
      <v>29.7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59" sId="4" odxf="1" dxf="1">
    <nc r="BC75">
      <v>24.7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60" sId="4" odxf="1" dxf="1">
    <nc r="BD75" t="inlineStr">
      <is>
        <t/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61" sId="4" odxf="1" dxf="1">
    <nc r="BE75">
      <v>26.4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62" sId="4" odxf="1" dxf="1">
    <nc r="BF75">
      <v>39.799999999999997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63" sId="4" odxf="1" dxf="1">
    <nc r="BG75">
      <v>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4" sqref="A75:XFD75" start="0" length="0">
    <dxf>
      <alignment vertical="center" wrapText="1"/>
    </dxf>
  </rfmt>
  <rcc rId="27464" sId="4" odxf="1" dxf="1">
    <nc r="A76" t="inlineStr">
      <is>
        <t>PTC4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65" sId="4" odxf="1" dxf="1">
    <nc r="B76" t="inlineStr">
      <is>
        <t>An Giang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66" sId="4" odxf="1" dxf="1">
    <nc r="C76" t="inlineStr">
      <is>
        <t>CHÂU ĐỐC 2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67" sId="4" odxf="1" dxf="1">
    <nc r="D76">
      <v>220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68" sId="4" odxf="1" dxf="1">
    <nc r="E76" t="inlineStr">
      <is>
        <t>274 P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69" sId="4" odxf="1" dxf="1">
    <nc r="F76" t="inlineStr">
      <is>
        <t>MW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70" sId="4" odxf="1" dxf="1">
    <nc r="G76" t="inlineStr">
      <is>
        <t>03-10-2023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71" sId="4" odxf="1" dxf="1">
    <nc r="H76">
      <v>296.7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72" sId="4" odxf="1" dxf="1">
    <nc r="I76">
      <v>8.6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73" sId="4" odxf="1" dxf="1">
    <nc r="J76">
      <v>12.6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74" sId="4" odxf="1" dxf="1">
    <nc r="K76">
      <v>6.7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75" sId="4" odxf="1" dxf="1">
    <nc r="L76">
      <v>7.3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76" sId="4" odxf="1" dxf="1">
    <nc r="M76">
      <v>11.8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77" sId="4" odxf="1" dxf="1">
    <nc r="N76">
      <v>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78" sId="4" odxf="1" dxf="1">
    <nc r="O76">
      <v>8.1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79" sId="4" odxf="1" dxf="1">
    <nc r="P76">
      <v>7.5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80" sId="4" odxf="1" dxf="1">
    <nc r="Q76">
      <v>10.3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81" sId="4" odxf="1" dxf="1">
    <nc r="R76">
      <v>3.5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82" sId="4" odxf="1" dxf="1">
    <nc r="S76">
      <v>12.4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83" sId="4" odxf="1" dxf="1">
    <nc r="T76">
      <v>5.4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84" sId="4" odxf="1" dxf="1">
    <nc r="U76">
      <v>13.9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85" sId="4" odxf="1" dxf="1">
    <nc r="V76">
      <v>11.4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86" sId="4" odxf="1" dxf="1">
    <nc r="W76">
      <v>19.5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87" sId="4" odxf="1" dxf="1">
    <nc r="X76">
      <v>13.3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88" sId="4" odxf="1" dxf="1">
    <nc r="Y76">
      <v>8.5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89" sId="4" odxf="1" dxf="1">
    <nc r="Z76">
      <v>23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90" sId="4" odxf="1" dxf="1">
    <nc r="AA76">
      <v>32.299999999999997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91" sId="4" odxf="1" dxf="1">
    <nc r="AB76">
      <v>16.399999999999999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92" sId="4" odxf="1" dxf="1">
    <nc r="AC76">
      <v>8.1999999999999993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93" sId="4" odxf="1" dxf="1">
    <nc r="AD76">
      <v>18.5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94" sId="4" odxf="1" dxf="1">
    <nc r="AE76">
      <v>25.2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95" sId="4" odxf="1" dxf="1">
    <nc r="AF76">
      <v>16.5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96" sId="4" odxf="1" dxf="1">
    <nc r="AG76">
      <v>27.1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97" sId="4" odxf="1" dxf="1">
    <nc r="AH76">
      <v>11.5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98" sId="4" odxf="1" dxf="1">
    <nc r="AI76">
      <v>5.8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499" sId="4" odxf="1" dxf="1">
    <nc r="AJ76">
      <v>13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00" sId="4" odxf="1" dxf="1">
    <nc r="AK76">
      <v>18.8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01" sId="4" odxf="1" dxf="1">
    <nc r="AL76">
      <v>11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02" sId="4" odxf="1" dxf="1">
    <nc r="AM76">
      <v>26.9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03" sId="4" odxf="1" dxf="1">
    <nc r="AN76">
      <v>11.6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04" sId="4" odxf="1" dxf="1">
    <nc r="AO76">
      <v>15.6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05" sId="4" odxf="1" dxf="1">
    <nc r="AP76">
      <v>2.7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06" sId="4" odxf="1" dxf="1">
    <nc r="AQ76">
      <v>15.1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07" sId="4" odxf="1" dxf="1">
    <nc r="AR76">
      <v>-1.6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08" sId="4" odxf="1" dxf="1">
    <nc r="AS76">
      <v>5.3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09" sId="4" odxf="1" dxf="1">
    <nc r="AT76">
      <v>8.1999999999999993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10" sId="4" odxf="1" dxf="1">
    <nc r="AU76">
      <v>6.9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11" sId="4" odxf="1" dxf="1">
    <nc r="AV76">
      <v>2.1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12" sId="4" odxf="1" dxf="1">
    <nc r="AW76">
      <v>6.1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13" sId="4" odxf="1" dxf="1">
    <nc r="AX76">
      <v>2.1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14" sId="4" odxf="1" dxf="1">
    <nc r="AY76">
      <v>6.3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15" sId="4" odxf="1" dxf="1">
    <nc r="AZ76">
      <v>7.9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16" sId="4" odxf="1" dxf="1">
    <nc r="BA76">
      <v>9.3000000000000007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17" sId="4" odxf="1" dxf="1">
    <nc r="BB76">
      <v>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18" sId="4" odxf="1" dxf="1">
    <nc r="BC76">
      <v>5.7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19" sId="4" odxf="1" dxf="1">
    <nc r="BD76" t="inlineStr">
      <is>
        <t/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20" sId="4" odxf="1" dxf="1">
    <nc r="BE76">
      <v>12.4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21" sId="4" odxf="1" dxf="1">
    <nc r="BF76">
      <v>41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22" sId="4" odxf="1" dxf="1">
    <nc r="BG76">
      <v>-4.8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4" sqref="A76:XFD76" start="0" length="0">
    <dxf>
      <alignment vertical="center" wrapText="1"/>
    </dxf>
  </rfmt>
  <rcc rId="27523" sId="4" odxf="1" dxf="1">
    <nc r="A77" t="inlineStr">
      <is>
        <t>PTC4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24" sId="4" odxf="1" dxf="1">
    <nc r="B77" t="inlineStr">
      <is>
        <t>An Giang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25" sId="4" odxf="1" dxf="1">
    <nc r="C77" t="inlineStr">
      <is>
        <t>CHÂU ĐỐC 2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26" sId="4" odxf="1" dxf="1">
    <nc r="D77">
      <v>220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27" sId="4" odxf="1" dxf="1">
    <nc r="E77" t="inlineStr">
      <is>
        <t>274 Q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28" sId="4" odxf="1" dxf="1">
    <nc r="F77" t="inlineStr">
      <is>
        <t>MVAr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29" sId="4" odxf="1" dxf="1">
    <nc r="G77" t="inlineStr">
      <is>
        <t>03-10-2023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30" sId="4" odxf="1" dxf="1">
    <nc r="H77">
      <v>-305.8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31" sId="4" odxf="1" dxf="1">
    <nc r="I77">
      <v>-10.199999999999999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32" sId="4" odxf="1" dxf="1">
    <nc r="J77">
      <v>-11.2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33" sId="4" odxf="1" dxf="1">
    <nc r="K77">
      <v>-10.6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34" sId="4" odxf="1" dxf="1">
    <nc r="L77">
      <v>-7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35" sId="4" odxf="1" dxf="1">
    <nc r="M77">
      <v>-7.8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36" sId="4" odxf="1" dxf="1">
    <nc r="N77">
      <v>-9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37" sId="4" odxf="1" dxf="1">
    <nc r="O77">
      <v>-10.199999999999999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38" sId="4" odxf="1" dxf="1">
    <nc r="P77">
      <v>-11.2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39" sId="4" odxf="1" dxf="1">
    <nc r="Q77">
      <v>-11.3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40" sId="4" odxf="1" dxf="1">
    <nc r="R77">
      <v>-10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41" sId="4" odxf="1" dxf="1">
    <nc r="S77">
      <v>-16.3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42" sId="4" odxf="1" dxf="1">
    <nc r="T77">
      <v>-17.7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43" sId="4" odxf="1" dxf="1">
    <nc r="U77">
      <v>-18.399999999999999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44" sId="4" odxf="1" dxf="1">
    <nc r="V77">
      <v>-7.5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45" sId="4" odxf="1" dxf="1">
    <nc r="W77">
      <v>-13.5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46" sId="4" odxf="1" dxf="1">
    <nc r="X77">
      <v>-16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47" sId="4" odxf="1" dxf="1">
    <nc r="Y77">
      <v>-13.5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48" sId="4" odxf="1" dxf="1">
    <nc r="Z77">
      <v>-10.4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49" sId="4" odxf="1" dxf="1">
    <nc r="AA77">
      <v>-4.2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50" sId="4" odxf="1" dxf="1">
    <nc r="AB77">
      <v>0.7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51" sId="4" odxf="1" dxf="1">
    <nc r="AC77">
      <v>1.5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52" sId="4" odxf="1" dxf="1">
    <nc r="AD77">
      <v>-13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53" sId="4" odxf="1" dxf="1">
    <nc r="AE77">
      <v>-12.4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54" sId="4" odxf="1" dxf="1">
    <nc r="AF77">
      <v>-1.1000000000000001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55" sId="4" odxf="1" dxf="1">
    <nc r="AG77">
      <v>-5.2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56" sId="4" odxf="1" dxf="1">
    <nc r="AH77">
      <v>-3.7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57" sId="4" odxf="1" dxf="1">
    <nc r="AI77">
      <v>-7.7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58" sId="4" odxf="1" dxf="1">
    <nc r="AJ77">
      <v>-10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59" sId="4" odxf="1" dxf="1">
    <nc r="AK77">
      <v>-12.9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60" sId="4" odxf="1" dxf="1">
    <nc r="AL77">
      <v>-14.2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61" sId="4" odxf="1" dxf="1">
    <nc r="AM77">
      <v>-20.2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62" sId="4" odxf="1" dxf="1">
    <nc r="AN77">
      <v>-22.4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63" sId="4" odxf="1" dxf="1">
    <nc r="AO77">
      <v>-16.899999999999999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64" sId="4" odxf="1" dxf="1">
    <nc r="AP77">
      <v>-11.7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65" sId="4" odxf="1" dxf="1">
    <nc r="AQ77">
      <v>-14.5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66" sId="4" odxf="1" dxf="1">
    <nc r="AR77">
      <v>-20.7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67" sId="4" odxf="1" dxf="1">
    <nc r="AS77">
      <v>-23.7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68" sId="4" odxf="1" dxf="1">
    <nc r="AT77">
      <v>-24.7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69" sId="4" odxf="1" dxf="1">
    <nc r="AU77">
      <v>-24.7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70" sId="4" odxf="1" dxf="1">
    <nc r="AV77">
      <v>-22.1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71" sId="4" odxf="1" dxf="1">
    <nc r="AW77">
      <v>-17.7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72" sId="4" odxf="1" dxf="1">
    <nc r="AX77">
      <v>-18.8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73" sId="4" odxf="1" dxf="1">
    <nc r="AY77">
      <v>-18.8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74" sId="4" odxf="1" dxf="1">
    <nc r="AZ77">
      <v>-14.5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75" sId="4" odxf="1" dxf="1">
    <nc r="BA77">
      <v>-15.2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76" sId="4" odxf="1" dxf="1">
    <nc r="BB77">
      <v>-11.4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77" sId="4" odxf="1" dxf="1">
    <nc r="BC77">
      <v>-11.9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78" sId="4" odxf="1" dxf="1">
    <nc r="BD77" t="inlineStr">
      <is>
        <t/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79" sId="4" odxf="1" dxf="1">
    <nc r="BE77">
      <v>-12.7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80" sId="4" odxf="1" dxf="1">
    <nc r="BF77">
      <v>2.7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81" sId="4" odxf="1" dxf="1">
    <nc r="BG77">
      <v>-28.1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4" sqref="A77:XFD77" start="0" length="0">
    <dxf>
      <alignment vertical="center" wrapText="1"/>
    </dxf>
  </rfmt>
  <rcc rId="27582" sId="4" odxf="1" dxf="1">
    <nc r="A78" t="inlineStr">
      <is>
        <t>PTC4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83" sId="4" odxf="1" dxf="1">
    <nc r="B78" t="inlineStr">
      <is>
        <t>An Giang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84" sId="4" odxf="1" dxf="1">
    <nc r="C78" t="inlineStr">
      <is>
        <t>CHÂU ĐỐC 2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85" sId="4" odxf="1" dxf="1">
    <nc r="D78">
      <v>220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86" sId="4" odxf="1" dxf="1">
    <nc r="E78" t="inlineStr">
      <is>
        <t>275 P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87" sId="4" odxf="1" dxf="1">
    <nc r="F78" t="inlineStr">
      <is>
        <t>MW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88" sId="4" odxf="1" dxf="1">
    <nc r="G78" t="inlineStr">
      <is>
        <t>03-10-2023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89" sId="4" odxf="1" dxf="1">
    <nc r="H78">
      <v>295.39999999999998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90" sId="4" odxf="1" dxf="1">
    <nc r="I78">
      <v>8.6999999999999993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91" sId="4" odxf="1" dxf="1">
    <nc r="J78">
      <v>12.9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92" sId="4" odxf="1" dxf="1">
    <nc r="K78">
      <v>6.7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93" sId="4" odxf="1" dxf="1">
    <nc r="L78">
      <v>6.7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94" sId="4" odxf="1" dxf="1">
    <nc r="M78">
      <v>11.7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95" sId="4" odxf="1" dxf="1">
    <nc r="N78">
      <v>8.9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96" sId="4" odxf="1" dxf="1">
    <nc r="O78">
      <v>7.9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97" sId="4" odxf="1" dxf="1">
    <nc r="P78">
      <v>7.4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98" sId="4" odxf="1" dxf="1">
    <nc r="Q78">
      <v>10.3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599" sId="4" odxf="1" dxf="1">
    <nc r="R78">
      <v>3.2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00" sId="4" odxf="1" dxf="1">
    <nc r="S78">
      <v>12.2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01" sId="4" odxf="1" dxf="1">
    <nc r="T78">
      <v>5.3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02" sId="4" odxf="1" dxf="1">
    <nc r="U78">
      <v>13.8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03" sId="4" odxf="1" dxf="1">
    <nc r="V78">
      <v>11.2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04" sId="4" odxf="1" dxf="1">
    <nc r="W78">
      <v>19.100000000000001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05" sId="4" odxf="1" dxf="1">
    <nc r="X78">
      <v>13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06" sId="4" odxf="1" dxf="1">
    <nc r="Y78">
      <v>8.3000000000000007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07" sId="4" odxf="1" dxf="1">
    <nc r="Z78">
      <v>22.9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08" sId="4" odxf="1" dxf="1">
    <nc r="AA78">
      <v>31.6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09" sId="4" odxf="1" dxf="1">
    <nc r="AB78">
      <v>16.399999999999999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10" sId="4" odxf="1" dxf="1">
    <nc r="AC78">
      <v>8.6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11" sId="4" odxf="1" dxf="1">
    <nc r="AD78">
      <v>18.399999999999999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12" sId="4" odxf="1" dxf="1">
    <nc r="AE78">
      <v>24.4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13" sId="4" odxf="1" dxf="1">
    <nc r="AF78">
      <v>17.399999999999999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14" sId="4" odxf="1" dxf="1">
    <nc r="AG78">
      <v>27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15" sId="4" odxf="1" dxf="1">
    <nc r="AH78">
      <v>11.3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16" sId="4" odxf="1" dxf="1">
    <nc r="AI78">
      <v>5.0999999999999996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17" sId="4" odxf="1" dxf="1">
    <nc r="AJ78">
      <v>13.3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18" sId="4" odxf="1" dxf="1">
    <nc r="AK78">
      <v>18.399999999999999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19" sId="4" odxf="1" dxf="1">
    <nc r="AL78">
      <v>10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20" sId="4" odxf="1" dxf="1">
    <nc r="AM78">
      <v>26.3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21" sId="4" odxf="1" dxf="1">
    <nc r="AN78">
      <v>11.4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22" sId="4" odxf="1" dxf="1">
    <nc r="AO78">
      <v>15.6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23" sId="4" odxf="1" dxf="1">
    <nc r="AP78">
      <v>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24" sId="4" odxf="1" dxf="1">
    <nc r="AQ78">
      <v>15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25" sId="4" odxf="1" dxf="1">
    <nc r="AR78">
      <v>-1.6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26" sId="4" odxf="1" dxf="1">
    <nc r="AS78">
      <v>5.0999999999999996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27" sId="4" odxf="1" dxf="1">
    <nc r="AT78">
      <v>7.6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28" sId="4" odxf="1" dxf="1">
    <nc r="AU78">
      <v>6.9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29" sId="4" odxf="1" dxf="1">
    <nc r="AV78">
      <v>2.2000000000000002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30" sId="4" odxf="1" dxf="1">
    <nc r="AW78">
      <v>5.8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31" sId="4" odxf="1" dxf="1">
    <nc r="AX78">
      <v>1.9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32" sId="4" odxf="1" dxf="1">
    <nc r="AY78">
      <v>6.4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33" sId="4" odxf="1" dxf="1">
    <nc r="AZ78">
      <v>8.1999999999999993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34" sId="4" odxf="1" dxf="1">
    <nc r="BA78">
      <v>7.6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35" sId="4" odxf="1" dxf="1">
    <nc r="BB78">
      <v>-0.1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36" sId="4" odxf="1" dxf="1">
    <nc r="BC78">
      <v>5.8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37" sId="4" odxf="1" dxf="1">
    <nc r="BD78" t="inlineStr">
      <is>
        <t/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38" sId="4" odxf="1" dxf="1">
    <nc r="BE78">
      <v>12.3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39" sId="4" odxf="1" dxf="1">
    <nc r="BF78">
      <v>39.700000000000003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40" sId="4" odxf="1" dxf="1">
    <nc r="BG78">
      <v>-5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4" sqref="A78:XFD78" start="0" length="0">
    <dxf>
      <alignment vertical="center" wrapText="1"/>
    </dxf>
  </rfmt>
  <rcc rId="27641" sId="4" odxf="1" dxf="1">
    <nc r="A79" t="inlineStr">
      <is>
        <t>PTC4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42" sId="4" odxf="1" dxf="1">
    <nc r="B79" t="inlineStr">
      <is>
        <t>An Giang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43" sId="4" odxf="1" dxf="1">
    <nc r="C79" t="inlineStr">
      <is>
        <t>CHÂU ĐỐC 2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44" sId="4" odxf="1" dxf="1">
    <nc r="D79">
      <v>220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45" sId="4" odxf="1" dxf="1">
    <nc r="E79" t="inlineStr">
      <is>
        <t>275 Q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46" sId="4" odxf="1" dxf="1">
    <nc r="F79" t="inlineStr">
      <is>
        <t>MVAr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47" sId="4" odxf="1" dxf="1">
    <nc r="G79" t="inlineStr">
      <is>
        <t>03-10-2023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48" sId="4" odxf="1" dxf="1">
    <nc r="H79">
      <v>-305.39999999999998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49" sId="4" odxf="1" dxf="1">
    <nc r="I79">
      <v>-10.199999999999999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50" sId="4" odxf="1" dxf="1">
    <nc r="J79">
      <v>-11.3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51" sId="4" odxf="1" dxf="1">
    <nc r="K79">
      <v>-10.5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52" sId="4" odxf="1" dxf="1">
    <nc r="L79">
      <v>-6.4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53" sId="4" odxf="1" dxf="1">
    <nc r="M79">
      <v>-7.7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54" sId="4" odxf="1" dxf="1">
    <nc r="N79">
      <v>-9.1999999999999993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55" sId="4" odxf="1" dxf="1">
    <nc r="O79">
      <v>-10.199999999999999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56" sId="4" odxf="1" dxf="1">
    <nc r="P79">
      <v>-11.2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57" sId="4" odxf="1" dxf="1">
    <nc r="Q79">
      <v>-11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58" sId="4" odxf="1" dxf="1">
    <nc r="R79">
      <v>-9.8000000000000007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59" sId="4" odxf="1" dxf="1">
    <nc r="S79">
      <v>-16.3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60" sId="4" odxf="1" dxf="1">
    <nc r="T79">
      <v>-17.600000000000001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61" sId="4" odxf="1" dxf="1">
    <nc r="U79">
      <v>-18.3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62" sId="4" odxf="1" dxf="1">
    <nc r="V79">
      <v>-7.4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63" sId="4" odxf="1" dxf="1">
    <nc r="W79">
      <v>-13.6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64" sId="4" odxf="1" dxf="1">
    <nc r="X79">
      <v>-15.9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65" sId="4" odxf="1" dxf="1">
    <nc r="Y79">
      <v>-13.5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66" sId="4" odxf="1" dxf="1">
    <nc r="Z79">
      <v>-10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67" sId="4" odxf="1" dxf="1">
    <nc r="AA79">
      <v>-4.2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68" sId="4" odxf="1" dxf="1">
    <nc r="AB79">
      <v>0.7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69" sId="4" odxf="1" dxf="1">
    <nc r="AC79">
      <v>1.5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70" sId="4" odxf="1" dxf="1">
    <nc r="AD79">
      <v>-12.9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71" sId="4" odxf="1" dxf="1">
    <nc r="AE79">
      <v>-12.6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72" sId="4" odxf="1" dxf="1">
    <nc r="AF79">
      <v>-1.2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73" sId="4" odxf="1" dxf="1">
    <nc r="AG79">
      <v>-5.3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74" sId="4" odxf="1" dxf="1">
    <nc r="AH79">
      <v>-3.3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75" sId="4" odxf="1" dxf="1">
    <nc r="AI79">
      <v>-7.7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76" sId="4" odxf="1" dxf="1">
    <nc r="AJ79">
      <v>-10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77" sId="4" odxf="1" dxf="1">
    <nc r="AK79">
      <v>-13.1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78" sId="4" odxf="1" dxf="1">
    <nc r="AL79">
      <v>-14.2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79" sId="4" odxf="1" dxf="1">
    <nc r="AM79">
      <v>-20.2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80" sId="4" odxf="1" dxf="1">
    <nc r="AN79">
      <v>-22.4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81" sId="4" odxf="1" dxf="1">
    <nc r="AO79">
      <v>-17.2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82" sId="4" odxf="1" dxf="1">
    <nc r="AP79">
      <v>-11.6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83" sId="4" odxf="1" dxf="1">
    <nc r="AQ79">
      <v>-14.5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84" sId="4" odxf="1" dxf="1">
    <nc r="AR79">
      <v>-20.6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85" sId="4" odxf="1" dxf="1">
    <nc r="AS79">
      <v>-23.7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86" sId="4" odxf="1" dxf="1">
    <nc r="AT79">
      <v>-24.7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87" sId="4" odxf="1" dxf="1">
    <nc r="AU79">
      <v>-24.4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88" sId="4" odxf="1" dxf="1">
    <nc r="AV79">
      <v>-22.1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89" sId="4" odxf="1" dxf="1">
    <nc r="AW79">
      <v>-17.7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90" sId="4" odxf="1" dxf="1">
    <nc r="AX79">
      <v>-18.7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91" sId="4" odxf="1" dxf="1">
    <nc r="AY79">
      <v>-19.2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92" sId="4" odxf="1" dxf="1">
    <nc r="AZ79">
      <v>-14.4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93" sId="4" odxf="1" dxf="1">
    <nc r="BA79">
      <v>-15.5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94" sId="4" odxf="1" dxf="1">
    <nc r="BB79">
      <v>-11.4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95" sId="4" odxf="1" dxf="1">
    <nc r="BC79">
      <v>-11.9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96" sId="4" odxf="1" dxf="1">
    <nc r="BD79" t="inlineStr">
      <is>
        <t/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97" sId="4" odxf="1" dxf="1">
    <nc r="BE79">
      <v>-12.7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98" sId="4" odxf="1" dxf="1">
    <nc r="BF79">
      <v>2.5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699" sId="4" odxf="1" dxf="1">
    <nc r="BG79">
      <v>-28.1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4" sqref="A79:XFD79" start="0" length="0">
    <dxf>
      <alignment vertical="center" wrapText="1"/>
    </dxf>
  </rfmt>
  <rcc rId="27700" sId="4" odxf="1" dxf="1">
    <nc r="A80" t="inlineStr">
      <is>
        <t>PTC3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01" sId="4" odxf="1" dxf="1">
    <nc r="B80" t="inlineStr">
      <is>
        <t>Ninh Thuận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02" sId="4" odxf="1" dxf="1">
    <nc r="C80" t="inlineStr">
      <is>
        <t>THÁP CHÀM 2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03" sId="4" odxf="1" dxf="1">
    <nc r="D80">
      <v>220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04" sId="4" odxf="1" dxf="1">
    <nc r="E80" t="inlineStr">
      <is>
        <t>176 P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05" sId="4" odxf="1" dxf="1">
    <nc r="F80" t="inlineStr">
      <is>
        <t>MW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06" sId="4" odxf="1" dxf="1">
    <nc r="G80" t="inlineStr">
      <is>
        <t>03-10-2023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07" sId="4" odxf="1" dxf="1">
    <nc r="H80">
      <v>-87.1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08" sId="4" odxf="1" dxf="1">
    <nc r="I80">
      <v>13.6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09" sId="4" odxf="1" dxf="1">
    <nc r="J80">
      <v>13.6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10" sId="4" odxf="1" dxf="1">
    <nc r="K80">
      <v>13.6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11" sId="4" odxf="1" dxf="1">
    <nc r="L80">
      <v>13.6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12" sId="4" odxf="1" dxf="1">
    <nc r="M80">
      <v>13.6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13" sId="4" odxf="1" dxf="1">
    <nc r="N80">
      <v>13.6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14" sId="4" odxf="1" dxf="1">
    <nc r="O80">
      <v>13.6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15" sId="4" odxf="1" dxf="1">
    <nc r="P80">
      <v>13.6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16" sId="4" odxf="1" dxf="1">
    <nc r="Q80">
      <v>13.6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17" sId="4" odxf="1" dxf="1">
    <nc r="R80">
      <v>14.6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18" sId="4" odxf="1" dxf="1">
    <nc r="S80">
      <v>14.6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19" sId="4" odxf="1" dxf="1">
    <nc r="T80">
      <v>12.4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0" sId="4" odxf="1" dxf="1">
    <nc r="U80">
      <v>6.2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1" sId="4" odxf="1" dxf="1">
    <nc r="V80">
      <v>-8.5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2" sId="4" odxf="1" dxf="1">
    <nc r="W80">
      <v>-13.9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3" sId="4" odxf="1" dxf="1">
    <nc r="X80">
      <v>-28.2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4" sId="4" odxf="1" dxf="1">
    <nc r="Y80">
      <v>-39.1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5" sId="4" odxf="1" dxf="1">
    <nc r="Z80">
      <v>-45.2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6" sId="4" odxf="1" dxf="1">
    <nc r="AA80">
      <v>-50.7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7" sId="4" odxf="1" dxf="1">
    <nc r="AB80">
      <v>-31.7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8" sId="4" odxf="1" dxf="1">
    <nc r="AC80">
      <v>-30.2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9" sId="4" odxf="1" dxf="1">
    <nc r="AD80">
      <v>-18.600000000000001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0" sId="4" odxf="1" dxf="1">
    <nc r="AE80">
      <v>-22.4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1" sId="4" odxf="1" dxf="1">
    <nc r="AF80">
      <v>-22.6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2" sId="4" odxf="1" dxf="1">
    <nc r="AG80">
      <v>-33.6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3" sId="4" odxf="1" dxf="1">
    <nc r="AH80">
      <v>-44.7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4" sId="4" odxf="1" dxf="1">
    <nc r="AI80">
      <v>-35.1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5" sId="4" odxf="1" dxf="1">
    <nc r="AJ80">
      <v>-18.2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6" sId="4" odxf="1" dxf="1">
    <nc r="AK80">
      <v>-33.799999999999997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7" sId="4" odxf="1" dxf="1">
    <nc r="AL80">
      <v>-16.3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8" sId="4" odxf="1" dxf="1">
    <nc r="AM80">
      <v>-6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9" sId="4" odxf="1" dxf="1">
    <nc r="AN80">
      <v>-4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40" sId="4" odxf="1" dxf="1">
    <nc r="AO80">
      <v>6.6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41" sId="4" odxf="1" dxf="1">
    <nc r="AP80">
      <v>12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42" sId="4" odxf="1" dxf="1">
    <nc r="AQ80">
      <v>15.2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43" sId="4" odxf="1" dxf="1">
    <nc r="AR80">
      <v>16.2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44" sId="4" odxf="1" dxf="1">
    <nc r="AS80">
      <v>18.3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45" sId="4" odxf="1" dxf="1">
    <nc r="AT80">
      <v>17.3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46" sId="4" odxf="1" dxf="1">
    <nc r="AU80">
      <v>14.1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47" sId="4" odxf="1" dxf="1">
    <nc r="AV80">
      <v>17.2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48" sId="4" odxf="1" dxf="1">
    <nc r="AW80">
      <v>19.3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49" sId="4" odxf="1" dxf="1">
    <nc r="AX80">
      <v>19.3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50" sId="4" odxf="1" dxf="1">
    <nc r="AY80">
      <v>19.3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51" sId="4" odxf="1" dxf="1">
    <nc r="AZ80">
      <v>19.3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52" sId="4" odxf="1" dxf="1">
    <nc r="BA80">
      <v>16.3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53" sId="4" odxf="1" dxf="1">
    <nc r="BB80">
      <v>13.1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54" sId="4" odxf="1" dxf="1">
    <nc r="BC80">
      <v>12.1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55" sId="4" odxf="1" dxf="1">
    <nc r="BD80" t="inlineStr">
      <is>
        <t/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56" sId="4" odxf="1" dxf="1">
    <nc r="BE80">
      <v>-3.6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57" sId="4" odxf="1" dxf="1">
    <nc r="BF80">
      <v>19.3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58" sId="4" odxf="1" dxf="1">
    <nc r="BG80">
      <v>-56.4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4" sqref="A80:XFD80" start="0" length="0">
    <dxf>
      <alignment vertical="center" wrapText="1"/>
    </dxf>
  </rfmt>
  <rcc rId="27759" sId="4" odxf="1" dxf="1">
    <nc r="A81" t="inlineStr">
      <is>
        <t>PTC3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60" sId="4" odxf="1" dxf="1">
    <nc r="B81" t="inlineStr">
      <is>
        <t>Ninh Thuận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61" sId="4" odxf="1" dxf="1">
    <nc r="C81" t="inlineStr">
      <is>
        <t>THÁP CHÀM 2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62" sId="4" odxf="1" dxf="1">
    <nc r="D81">
      <v>220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63" sId="4" odxf="1" dxf="1">
    <nc r="E81" t="inlineStr">
      <is>
        <t>176 Q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64" sId="4" odxf="1" dxf="1">
    <nc r="F81" t="inlineStr">
      <is>
        <t>MVAr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65" sId="4" odxf="1" dxf="1">
    <nc r="G81" t="inlineStr">
      <is>
        <t>03-10-2023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66" sId="4" odxf="1" dxf="1">
    <nc r="H81">
      <v>27.9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67" sId="4" odxf="1" dxf="1">
    <nc r="I81">
      <v>-2.6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68" sId="4" odxf="1" dxf="1">
    <nc r="J81">
      <v>-2.6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69" sId="4" odxf="1" dxf="1">
    <nc r="K81">
      <v>-2.6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70" sId="4" odxf="1" dxf="1">
    <nc r="L81">
      <v>-2.6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71" sId="4" odxf="1" dxf="1">
    <nc r="M81">
      <v>-2.6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72" sId="4" odxf="1" dxf="1">
    <nc r="N81">
      <v>-2.6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73" sId="4" odxf="1" dxf="1">
    <nc r="O81">
      <v>-2.6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74" sId="4" odxf="1" dxf="1">
    <nc r="P81">
      <v>-2.6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75" sId="4" odxf="1" dxf="1">
    <nc r="Q81">
      <v>-2.6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76" sId="4" odxf="1" dxf="1">
    <nc r="R81">
      <v>-1.3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77" sId="4" odxf="1" dxf="1">
    <nc r="S81">
      <v>-1.3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78" sId="4" odxf="1" dxf="1">
    <nc r="T81">
      <v>-2.2999999999999998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79" sId="4" odxf="1" dxf="1">
    <nc r="U81">
      <v>-2.2999999999999998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80" sId="4" odxf="1" dxf="1">
    <nc r="V81">
      <v>-0.2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81" sId="4" odxf="1" dxf="1">
    <nc r="W81">
      <v>-0.1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82" sId="4" odxf="1" dxf="1">
    <nc r="X81">
      <v>3.1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83" sId="4" odxf="1" dxf="1">
    <nc r="Y81">
      <v>6.7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84" sId="4" odxf="1" dxf="1">
    <nc r="Z81">
      <v>7.8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85" sId="4" odxf="1" dxf="1">
    <nc r="AA81">
      <v>9.8000000000000007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86" sId="4" odxf="1" dxf="1">
    <nc r="AB81">
      <v>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87" sId="4" odxf="1" dxf="1">
    <nc r="AC81">
      <v>4.0999999999999996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88" sId="4" odxf="1" dxf="1">
    <nc r="AD81">
      <v>0.5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89" sId="4" odxf="1" dxf="1">
    <nc r="AE81">
      <v>2.5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90" sId="4" odxf="1" dxf="1">
    <nc r="AF81">
      <v>2.2000000000000002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91" sId="4" odxf="1" dxf="1">
    <nc r="AG81">
      <v>4.4000000000000004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92" sId="4" odxf="1" dxf="1">
    <nc r="AH81">
      <v>7.3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93" sId="4" odxf="1" dxf="1">
    <nc r="AI81">
      <v>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94" sId="4" odxf="1" dxf="1">
    <nc r="AJ81">
      <v>-1.6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95" sId="4" odxf="1" dxf="1">
    <nc r="AK81">
      <v>2.9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96" sId="4" odxf="1" dxf="1">
    <nc r="AL81">
      <v>1.9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97" sId="4" odxf="1" dxf="1">
    <nc r="AM81">
      <v>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98" sId="4" odxf="1" dxf="1">
    <nc r="AN81">
      <v>0.8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99" sId="4" odxf="1" dxf="1">
    <nc r="AO81">
      <v>0.8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00" sId="4" odxf="1" dxf="1">
    <nc r="AP81">
      <v>-0.2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01" sId="4" odxf="1" dxf="1">
    <nc r="AQ81">
      <v>-1.2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02" sId="4" odxf="1" dxf="1">
    <nc r="AR81">
      <v>-1.2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03" sId="4" odxf="1" dxf="1">
    <nc r="AS81">
      <v>-1.2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04" sId="4" odxf="1" dxf="1">
    <nc r="AT81">
      <v>-1.2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05" sId="4" odxf="1" dxf="1">
    <nc r="AU81">
      <v>-0.2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06" sId="4" odxf="1" dxf="1">
    <nc r="AV81">
      <v>-0.2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07" sId="4" odxf="1" dxf="1">
    <nc r="AW81">
      <v>-0.2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08" sId="4" odxf="1" dxf="1">
    <nc r="AX81">
      <v>-0.2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09" sId="4" odxf="1" dxf="1">
    <nc r="AY81">
      <v>-0.2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10" sId="4" odxf="1" dxf="1">
    <nc r="AZ81">
      <v>-0.2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11" sId="4" odxf="1" dxf="1">
    <nc r="BA81">
      <v>-0.2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12" sId="4" odxf="1" dxf="1">
    <nc r="BB81">
      <v>-0.2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13" sId="4" odxf="1" dxf="1">
    <nc r="BC81">
      <v>-0.2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14" sId="4" odxf="1" dxf="1">
    <nc r="BD81" t="inlineStr">
      <is>
        <t/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15" sId="4" odxf="1" dxf="1">
    <nc r="BE81">
      <v>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16" sId="4" odxf="1" dxf="1">
    <nc r="BF81">
      <v>12.2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17" sId="4" odxf="1" dxf="1">
    <nc r="BG81">
      <v>-2.6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4" sqref="A81:XFD81" start="0" length="0">
    <dxf>
      <alignment vertical="center" wrapText="1"/>
    </dxf>
  </rfmt>
  <rcc rId="27818" sId="4" odxf="1" dxf="1">
    <nc r="A82" t="inlineStr">
      <is>
        <t>EVNSPC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19" sId="4" odxf="1" dxf="1">
    <nc r="B82" t="inlineStr">
      <is>
        <t>Ninh Thuận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20" sId="4" odxf="1" dxf="1">
    <nc r="C82" t="inlineStr">
      <is>
        <t>NINH HẢI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21" sId="4" odxf="1" dxf="1">
    <nc r="D82">
      <v>110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22" sId="4" odxf="1" dxf="1">
    <nc r="E82" t="inlineStr">
      <is>
        <t>172 P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23" sId="4" odxf="1" dxf="1">
    <nc r="F82" t="inlineStr">
      <is>
        <t>MW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24" sId="4" odxf="1" dxf="1">
    <nc r="G82" t="inlineStr">
      <is>
        <t>03-10-2023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25" sId="4" odxf="1" dxf="1">
    <nc r="H82">
      <v>-245.8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26" sId="4" odxf="1" dxf="1">
    <nc r="I82">
      <v>7.7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27" sId="4" odxf="1" dxf="1">
    <nc r="J82">
      <v>7.9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28" sId="4" odxf="1" dxf="1">
    <nc r="K82">
      <v>7.8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29" sId="4" odxf="1" dxf="1">
    <nc r="L82">
      <v>7.6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30" sId="4" odxf="1" dxf="1">
    <nc r="M82">
      <v>7.5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31" sId="4" odxf="1" dxf="1">
    <nc r="N82">
      <v>7.6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32" sId="4" odxf="1" dxf="1">
    <nc r="O82">
      <v>7.7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33" sId="4" odxf="1" dxf="1">
    <nc r="P82">
      <v>7.8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34" sId="4" odxf="1" dxf="1">
    <nc r="Q82">
      <v>7.9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35" sId="4" odxf="1" dxf="1">
    <nc r="R82">
      <v>8.1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36" sId="4" odxf="1" dxf="1">
    <nc r="S82">
      <v>7.6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37" sId="4" odxf="1" dxf="1">
    <nc r="T82">
      <v>4.0999999999999996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38" sId="4" odxf="1" dxf="1">
    <nc r="U82">
      <v>-1.2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39" sId="4" odxf="1" dxf="1">
    <nc r="V82">
      <v>-15.3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40" sId="4" odxf="1" dxf="1">
    <nc r="W82">
      <v>-20.399999999999999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41" sId="4" odxf="1" dxf="1">
    <nc r="X82">
      <v>-37.299999999999997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42" sId="4" odxf="1" dxf="1">
    <nc r="Y82">
      <v>-45.5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43" sId="4" odxf="1" dxf="1">
    <nc r="Z82">
      <v>-50.8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44" sId="4" odxf="1" dxf="1">
    <nc r="AA82">
      <v>-55.5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45" sId="4" odxf="1" dxf="1">
    <nc r="AB82">
      <v>-37.5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46" sId="4" odxf="1" dxf="1">
    <nc r="AC82">
      <v>-38.6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47" sId="4" odxf="1" dxf="1">
    <nc r="AD82">
      <v>-23.2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48" sId="4" odxf="1" dxf="1">
    <nc r="AE82">
      <v>-26.8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49" sId="4" odxf="1" dxf="1">
    <nc r="AF82">
      <v>-24.3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50" sId="4" odxf="1" dxf="1">
    <nc r="AG82">
      <v>-40.4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51" sId="4" odxf="1" dxf="1">
    <nc r="AH82">
      <v>-49.9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52" sId="4" odxf="1" dxf="1">
    <nc r="AI82">
      <v>-41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53" sId="4" odxf="1" dxf="1">
    <nc r="AJ82">
      <v>-26.6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54" sId="4" odxf="1" dxf="1">
    <nc r="AK82">
      <v>-42.7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55" sId="4" odxf="1" dxf="1">
    <nc r="AL82">
      <v>-23.2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56" sId="4" odxf="1" dxf="1">
    <nc r="AM82">
      <v>-12.8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57" sId="4" odxf="1" dxf="1">
    <nc r="AN82">
      <v>-8.6999999999999993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58" sId="4" odxf="1" dxf="1">
    <nc r="AO82">
      <v>2.1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59" sId="4" odxf="1" dxf="1">
    <nc r="AP82">
      <v>6.5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60" sId="4" odxf="1" dxf="1">
    <nc r="AQ82">
      <v>8.9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61" sId="4" odxf="1" dxf="1">
    <nc r="AR82">
      <v>8.4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62" sId="4" odxf="1" dxf="1">
    <nc r="AS82">
      <v>9.1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63" sId="4" odxf="1" dxf="1">
    <nc r="AT82">
      <v>9.6999999999999993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64" sId="4" odxf="1" dxf="1">
    <nc r="AU82">
      <v>5.6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65" sId="4" odxf="1" dxf="1">
    <nc r="AV82">
      <v>8.6999999999999993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66" sId="4" odxf="1" dxf="1">
    <nc r="AW82">
      <v>10.7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67" sId="4" odxf="1" dxf="1">
    <nc r="AX82">
      <v>10.4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68" sId="4" odxf="1" dxf="1">
    <nc r="AY82">
      <v>9.8000000000000007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69" sId="4" odxf="1" dxf="1">
    <nc r="AZ82">
      <v>9.8000000000000007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70" sId="4" odxf="1" dxf="1">
    <nc r="BA82">
      <v>7.7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71" sId="4" odxf="1" dxf="1">
    <nc r="BB82">
      <v>6.5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72" sId="4" odxf="1" dxf="1">
    <nc r="BC82">
      <v>4.8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73" sId="4" odxf="1" dxf="1">
    <nc r="BD82" t="inlineStr">
      <is>
        <t/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74" sId="4" odxf="1" dxf="1">
    <nc r="BE82">
      <v>-10.199999999999999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75" sId="4" odxf="1" dxf="1">
    <nc r="BF82">
      <v>10.8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76" sId="4" odxf="1" dxf="1">
    <nc r="BG82">
      <v>-62.5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4" sqref="A82:XFD82" start="0" length="0">
    <dxf>
      <alignment vertical="center" wrapText="1"/>
    </dxf>
  </rfmt>
  <rcc rId="27877" sId="4" odxf="1" dxf="1">
    <nc r="A83" t="inlineStr">
      <is>
        <t>EVNSPC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78" sId="4" odxf="1" dxf="1">
    <nc r="B83" t="inlineStr">
      <is>
        <t>Ninh Thuận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79" sId="4" odxf="1" dxf="1">
    <nc r="C83" t="inlineStr">
      <is>
        <t>NINH HẢI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80" sId="4" odxf="1" dxf="1">
    <nc r="D83">
      <v>110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81" sId="4" odxf="1" dxf="1">
    <nc r="E83" t="inlineStr">
      <is>
        <t>172 Q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82" sId="4" odxf="1" dxf="1">
    <nc r="F83" t="inlineStr">
      <is>
        <t>MVAr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83" sId="4" odxf="1" dxf="1">
    <nc r="G83" t="inlineStr">
      <is>
        <t>03-10-2023</t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84" sId="4" odxf="1" dxf="1">
    <nc r="H83">
      <v>18.8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85" sId="4" odxf="1" dxf="1">
    <nc r="I83">
      <v>-1.9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86" sId="4" odxf="1" dxf="1">
    <nc r="J83">
      <v>-1.8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87" sId="4" odxf="1" dxf="1">
    <nc r="K83">
      <v>-1.8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88" sId="4" odxf="1" dxf="1">
    <nc r="L83">
      <v>-1.8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89" sId="4" odxf="1" dxf="1">
    <nc r="M83">
      <v>-1.8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90" sId="4" odxf="1" dxf="1">
    <nc r="N83">
      <v>-1.8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91" sId="4" odxf="1" dxf="1">
    <nc r="O83">
      <v>-1.7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92" sId="4" odxf="1" dxf="1">
    <nc r="P83">
      <v>-1.7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93" sId="4" odxf="1" dxf="1">
    <nc r="Q83">
      <v>-1.7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94" sId="4" odxf="1" dxf="1">
    <nc r="R83">
      <v>-1.6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95" sId="4" odxf="1" dxf="1">
    <nc r="S83">
      <v>-1.7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96" sId="4" odxf="1" dxf="1">
    <nc r="T83">
      <v>-2.4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97" sId="4" odxf="1" dxf="1">
    <nc r="U83">
      <v>-2.5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98" sId="4" odxf="1" dxf="1">
    <nc r="V83">
      <v>-2.2000000000000002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899" sId="4" odxf="1" dxf="1">
    <nc r="W83">
      <v>-2.4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00" sId="4" odxf="1" dxf="1">
    <nc r="X83">
      <v>2.5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01" sId="4" odxf="1" dxf="1">
    <nc r="Y83">
      <v>3.7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02" sId="4" odxf="1" dxf="1">
    <nc r="Z83">
      <v>4.5999999999999996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03" sId="4" odxf="1" dxf="1">
    <nc r="AA83">
      <v>6.6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04" sId="4" odxf="1" dxf="1">
    <nc r="AB83">
      <v>3.6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05" sId="4" odxf="1" dxf="1">
    <nc r="AC83">
      <v>4.2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06" sId="4" odxf="1" dxf="1">
    <nc r="AD83">
      <v>2.2000000000000002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07" sId="4" odxf="1" dxf="1">
    <nc r="AE83">
      <v>3.3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08" sId="4" odxf="1" dxf="1">
    <nc r="AF83">
      <v>2.8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09" sId="4" odxf="1" dxf="1">
    <nc r="AG83">
      <v>4.3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10" sId="4" odxf="1" dxf="1">
    <nc r="AH83">
      <v>5.3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11" sId="4" odxf="1" dxf="1">
    <nc r="AI83">
      <v>3.2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12" sId="4" odxf="1" dxf="1">
    <nc r="AJ83">
      <v>2.1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13" sId="4" odxf="1" dxf="1">
    <nc r="AK83">
      <v>3.9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14" sId="4" odxf="1" dxf="1">
    <nc r="AL83">
      <v>2.2999999999999998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15" sId="4" odxf="1" dxf="1">
    <nc r="AM83">
      <v>-1.9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16" sId="4" odxf="1" dxf="1">
    <nc r="AN83">
      <v>-1.8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17" sId="4" odxf="1" dxf="1">
    <nc r="AO83">
      <v>-2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18" sId="4" odxf="1" dxf="1">
    <nc r="AP83">
      <v>-1.8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19" sId="4" odxf="1" dxf="1">
    <nc r="AQ83">
      <v>-1.5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20" sId="4" odxf="1" dxf="1">
    <nc r="AR83">
      <v>-0.6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21" sId="4" odxf="1" dxf="1">
    <nc r="AS83">
      <v>-0.6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22" sId="4" odxf="1" dxf="1">
    <nc r="AT83">
      <v>-0.6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23" sId="4" odxf="1" dxf="1">
    <nc r="AU83">
      <v>-0.5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24" sId="4" odxf="1" dxf="1">
    <nc r="AV83">
      <v>-0.5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25" sId="4" odxf="1" dxf="1">
    <nc r="AW83">
      <v>-0.5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26" sId="4" odxf="1" dxf="1">
    <nc r="AX83">
      <v>-0.5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27" sId="4" odxf="1" dxf="1">
    <nc r="AY83">
      <v>-0.5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28" sId="4" odxf="1" dxf="1">
    <nc r="AZ83">
      <v>-1.2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29" sId="4" odxf="1" dxf="1">
    <nc r="BA83">
      <v>-1.2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30" sId="4" odxf="1" dxf="1">
    <nc r="BB83">
      <v>-1.2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31" sId="4" odxf="1" dxf="1">
    <nc r="BC83">
      <v>-1.2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32" sId="4" odxf="1" dxf="1">
    <nc r="BD83" t="inlineStr">
      <is>
        <t/>
      </is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33" sId="4" odxf="1" dxf="1">
    <nc r="BE83">
      <v>0.8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34" sId="4" odxf="1" dxf="1">
    <nc r="BF83">
      <v>8.8000000000000007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935" sId="4" odxf="1" dxf="1">
    <nc r="BG83">
      <v>-2.1</v>
    </nc>
    <odxf>
      <font>
        <sz val="11"/>
        <color theme="1"/>
        <name val="Calibri"/>
        <family val="2"/>
        <scheme val="minor"/>
      </font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4" sqref="A83:XFD83" start="0" length="0">
    <dxf>
      <alignment vertical="center" wrapText="1"/>
    </dxf>
  </rfmt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36" sId="3">
    <oc r="H4">
      <v>381.1</v>
    </oc>
    <nc r="H4">
      <v>381.6</v>
    </nc>
  </rcc>
  <rcc rId="27937" sId="3">
    <oc r="BE4" t="inlineStr">
      <is>
        <t/>
      </is>
    </oc>
    <nc r="BE4">
      <v>15.9</v>
    </nc>
  </rcc>
  <rcc rId="27938" sId="3">
    <oc r="H5">
      <v>381.1</v>
    </oc>
    <nc r="H5">
      <v>381.6</v>
    </nc>
  </rcc>
  <rcc rId="27939" sId="3">
    <oc r="BE5" t="inlineStr">
      <is>
        <t/>
      </is>
    </oc>
    <nc r="BE5">
      <v>0</v>
    </nc>
  </rcc>
  <rcc rId="27940" sId="3">
    <oc r="H6">
      <v>982.8</v>
    </oc>
    <nc r="H6">
      <v>984.2</v>
    </nc>
  </rcc>
  <rcc rId="27941" sId="3">
    <oc r="BE6" t="inlineStr">
      <is>
        <t/>
      </is>
    </oc>
    <nc r="BE6">
      <v>41</v>
    </nc>
  </rcc>
  <rcc rId="27942" sId="3">
    <oc r="H7">
      <v>982.8</v>
    </oc>
    <nc r="H7">
      <v>984.2</v>
    </nc>
  </rcc>
  <rcc rId="27943" sId="3">
    <oc r="BE7" t="inlineStr">
      <is>
        <t/>
      </is>
    </oc>
    <nc r="BE7">
      <v>0</v>
    </nc>
  </rcc>
  <rcc rId="27944" sId="3">
    <oc r="H8">
      <v>105.8</v>
    </oc>
    <nc r="H8">
      <v>106</v>
    </nc>
  </rcc>
  <rcc rId="27945" sId="3">
    <oc r="BE8" t="inlineStr">
      <is>
        <t/>
      </is>
    </oc>
    <nc r="BE8">
      <v>0.1</v>
    </nc>
  </rcc>
  <rcc rId="27946" sId="3">
    <oc r="H9">
      <v>105.8</v>
    </oc>
    <nc r="H9">
      <v>106</v>
    </nc>
  </rcc>
  <rcc rId="27947" sId="3">
    <oc r="BE9" t="inlineStr">
      <is>
        <t/>
      </is>
    </oc>
    <nc r="BE9">
      <v>0</v>
    </nc>
  </rcc>
  <rcc rId="27948" sId="3">
    <oc r="H10">
      <v>17591.599999999999</v>
    </oc>
    <nc r="H10">
      <v>17616</v>
    </nc>
  </rcc>
  <rcc rId="27949" sId="3">
    <oc r="BE10" t="inlineStr">
      <is>
        <t/>
      </is>
    </oc>
    <nc r="BE10">
      <v>608.4</v>
    </nc>
  </rcc>
  <rcc rId="27950" sId="3">
    <oc r="H11">
      <v>17591.599999999999</v>
    </oc>
    <nc r="H11">
      <v>17616</v>
    </nc>
  </rcc>
  <rcc rId="27951" sId="3">
    <oc r="BE11" t="inlineStr">
      <is>
        <t/>
      </is>
    </oc>
    <nc r="BE11">
      <v>0</v>
    </nc>
  </rcc>
  <rcc rId="27952" sId="3">
    <oc r="BE12" t="inlineStr">
      <is>
        <t/>
      </is>
    </oc>
    <nc r="BE12">
      <v>0.4</v>
    </nc>
  </rcc>
  <rcc rId="27953" sId="3">
    <oc r="BE13" t="inlineStr">
      <is>
        <t/>
      </is>
    </oc>
    <nc r="BE13">
      <v>0</v>
    </nc>
  </rcc>
  <rcc rId="27954" sId="3">
    <oc r="BE14" t="inlineStr">
      <is>
        <t/>
      </is>
    </oc>
    <nc r="BE14">
      <v>0.9</v>
    </nc>
  </rcc>
  <rcc rId="27955" sId="3">
    <oc r="BE15" t="inlineStr">
      <is>
        <t/>
      </is>
    </oc>
    <nc r="BE15">
      <v>0</v>
    </nc>
  </rcc>
  <rcc rId="27956" sId="3">
    <oc r="H16">
      <v>16276</v>
    </oc>
    <nc r="H16">
      <v>16298.6</v>
    </nc>
  </rcc>
  <rcc rId="27957" sId="3">
    <oc r="BE16" t="inlineStr">
      <is>
        <t/>
      </is>
    </oc>
    <nc r="BE16">
      <v>636.1</v>
    </nc>
  </rcc>
  <rcc rId="27958" sId="3">
    <oc r="H17">
      <v>16276</v>
    </oc>
    <nc r="H17">
      <v>16298.6</v>
    </nc>
  </rcc>
  <rcc rId="27959" sId="3">
    <oc r="BE17" t="inlineStr">
      <is>
        <t/>
      </is>
    </oc>
    <nc r="BE17">
      <v>0</v>
    </nc>
  </rcc>
  <rcc rId="27960" sId="3">
    <oc r="BE18" t="inlineStr">
      <is>
        <t/>
      </is>
    </oc>
    <nc r="BE18">
      <v>0.1</v>
    </nc>
  </rcc>
  <rcc rId="27961" sId="3">
    <oc r="BE19" t="inlineStr">
      <is>
        <t/>
      </is>
    </oc>
    <nc r="BE19">
      <v>0</v>
    </nc>
  </rcc>
  <rcc rId="27962" sId="3">
    <oc r="H20">
      <v>4539</v>
    </oc>
    <nc r="H20">
      <v>4545.3</v>
    </nc>
  </rcc>
  <rcc rId="27963" sId="3">
    <oc r="BE20" t="inlineStr">
      <is>
        <t/>
      </is>
    </oc>
    <nc r="BE20">
      <v>181.9</v>
    </nc>
  </rcc>
  <rcc rId="27964" sId="3">
    <oc r="H21">
      <v>4539</v>
    </oc>
    <nc r="H21">
      <v>4545.3</v>
    </nc>
  </rcc>
  <rcc rId="27965" sId="3">
    <oc r="BE21" t="inlineStr">
      <is>
        <t/>
      </is>
    </oc>
    <nc r="BE21">
      <v>0</v>
    </nc>
  </rcc>
  <rcc rId="27966" sId="3">
    <oc r="H22">
      <v>17797.900000000001</v>
    </oc>
    <nc r="H22">
      <v>17822.599999999999</v>
    </nc>
  </rcc>
  <rcc rId="27967" sId="3">
    <oc r="BE22" t="inlineStr">
      <is>
        <t/>
      </is>
    </oc>
    <nc r="BE22">
      <v>744.9</v>
    </nc>
  </rcc>
  <rcc rId="27968" sId="3">
    <oc r="H23">
      <v>17797.900000000001</v>
    </oc>
    <nc r="H23">
      <v>17822.599999999999</v>
    </nc>
  </rcc>
  <rcc rId="27969" sId="3">
    <oc r="BE23" t="inlineStr">
      <is>
        <t/>
      </is>
    </oc>
    <nc r="BE23">
      <v>0</v>
    </nc>
  </rcc>
  <rcc rId="27970" sId="3">
    <oc r="H24">
      <v>8981.2000000000007</v>
    </oc>
    <nc r="H24">
      <v>8993.7000000000007</v>
    </nc>
  </rcc>
  <rcc rId="27971" sId="3">
    <oc r="BE24" t="inlineStr">
      <is>
        <t/>
      </is>
    </oc>
    <nc r="BE24">
      <v>354.7</v>
    </nc>
  </rcc>
  <rcc rId="27972" sId="3">
    <oc r="H25">
      <v>8981.2000000000007</v>
    </oc>
    <nc r="H25">
      <v>8993.7000000000007</v>
    </nc>
  </rcc>
  <rcc rId="27973" sId="3">
    <oc r="BE25" t="inlineStr">
      <is>
        <t/>
      </is>
    </oc>
    <nc r="BE25">
      <v>0</v>
    </nc>
  </rcc>
  <rcc rId="27974" sId="3">
    <oc r="BE26" t="inlineStr">
      <is>
        <t/>
      </is>
    </oc>
    <nc r="BE26">
      <v>0</v>
    </nc>
  </rcc>
  <rcc rId="27975" sId="3">
    <oc r="BE27" t="inlineStr">
      <is>
        <t/>
      </is>
    </oc>
    <nc r="BE27">
      <v>0</v>
    </nc>
  </rcc>
  <rcc rId="27976" sId="3">
    <oc r="H28">
      <v>588.5</v>
    </oc>
    <nc r="H28">
      <v>589.29999999999995</v>
    </nc>
  </rcc>
  <rcc rId="27977" sId="3">
    <oc r="BE28" t="inlineStr">
      <is>
        <t/>
      </is>
    </oc>
    <nc r="BE28">
      <v>24.5</v>
    </nc>
  </rcc>
  <rcc rId="27978" sId="3">
    <oc r="H29">
      <v>588.5</v>
    </oc>
    <nc r="H29">
      <v>589.29999999999995</v>
    </nc>
  </rcc>
  <rcc rId="27979" sId="3">
    <oc r="BE29" t="inlineStr">
      <is>
        <t/>
      </is>
    </oc>
    <nc r="BE29">
      <v>0</v>
    </nc>
  </rcc>
  <rcc rId="27980" sId="3">
    <oc r="H30">
      <v>1860.6</v>
    </oc>
    <nc r="H30">
      <v>1863.1</v>
    </nc>
  </rcc>
  <rcc rId="27981" sId="3">
    <oc r="BE30" t="inlineStr">
      <is>
        <t/>
      </is>
    </oc>
    <nc r="BE30">
      <v>77.599999999999994</v>
    </nc>
  </rcc>
  <rcc rId="27982" sId="3">
    <oc r="H31">
      <v>1860.6</v>
    </oc>
    <nc r="H31">
      <v>1863.1</v>
    </nc>
  </rcc>
  <rcc rId="27983" sId="3">
    <oc r="BE31" t="inlineStr">
      <is>
        <t/>
      </is>
    </oc>
    <nc r="BE31">
      <v>0</v>
    </nc>
  </rcc>
  <rcc rId="27984" sId="3">
    <oc r="H32">
      <v>847.9</v>
    </oc>
    <nc r="H32">
      <v>849.1</v>
    </nc>
  </rcc>
  <rcc rId="27985" sId="3">
    <oc r="BE32" t="inlineStr">
      <is>
        <t/>
      </is>
    </oc>
    <nc r="BE32">
      <v>35.4</v>
    </nc>
  </rcc>
  <rcc rId="27986" sId="3">
    <oc r="H33">
      <v>847.9</v>
    </oc>
    <nc r="H33">
      <v>849.1</v>
    </nc>
  </rcc>
  <rcc rId="27987" sId="3">
    <oc r="BE33" t="inlineStr">
      <is>
        <t/>
      </is>
    </oc>
    <nc r="BE33">
      <v>0</v>
    </nc>
  </rcc>
  <rcc rId="27988" sId="3">
    <oc r="H34">
      <v>268.39999999999998</v>
    </oc>
    <nc r="H34">
      <v>268.8</v>
    </nc>
  </rcc>
  <rcc rId="27989" sId="3">
    <oc r="BE34" t="inlineStr">
      <is>
        <t/>
      </is>
    </oc>
    <nc r="BE34">
      <v>11.2</v>
    </nc>
  </rcc>
  <rcc rId="27990" sId="3">
    <oc r="H35">
      <v>268.39999999999998</v>
    </oc>
    <nc r="H35">
      <v>268.8</v>
    </nc>
  </rcc>
  <rcc rId="27991" sId="3">
    <oc r="BE35" t="inlineStr">
      <is>
        <t/>
      </is>
    </oc>
    <nc r="BE35">
      <v>1.2</v>
    </nc>
  </rcc>
  <rcc rId="27992" sId="3">
    <oc r="H36">
      <v>460.6</v>
    </oc>
    <nc r="H36">
      <v>461.2</v>
    </nc>
  </rcc>
  <rcc rId="27993" sId="3">
    <oc r="BE36" t="inlineStr">
      <is>
        <t/>
      </is>
    </oc>
    <nc r="BE36">
      <v>19.3</v>
    </nc>
  </rcc>
  <rcc rId="27994" sId="3">
    <oc r="H37">
      <v>460.6</v>
    </oc>
    <nc r="H37">
      <v>461.2</v>
    </nc>
  </rcc>
  <rcc rId="27995" sId="3">
    <oc r="BE37" t="inlineStr">
      <is>
        <t/>
      </is>
    </oc>
    <nc r="BE37">
      <v>0</v>
    </nc>
  </rcc>
  <rcc rId="27996" sId="3">
    <oc r="H38">
      <v>251.6</v>
    </oc>
    <nc r="H38">
      <v>251.9</v>
    </nc>
  </rcc>
  <rcc rId="27997" sId="3">
    <oc r="BE38" t="inlineStr">
      <is>
        <t/>
      </is>
    </oc>
    <nc r="BE38">
      <v>10.5</v>
    </nc>
  </rcc>
  <rcc rId="27998" sId="3">
    <oc r="H39">
      <v>251.6</v>
    </oc>
    <nc r="H39">
      <v>251.9</v>
    </nc>
  </rcc>
  <rcc rId="27999" sId="3">
    <oc r="BE39" t="inlineStr">
      <is>
        <t/>
      </is>
    </oc>
    <nc r="BE39">
      <v>0</v>
    </nc>
  </rcc>
  <rcc rId="28000" sId="3">
    <oc r="H40">
      <v>1830.7</v>
    </oc>
    <nc r="H40">
      <v>1833.3</v>
    </nc>
  </rcc>
  <rcc rId="28001" sId="3">
    <oc r="BE40" t="inlineStr">
      <is>
        <t/>
      </is>
    </oc>
    <nc r="BE40">
      <v>76.3</v>
    </nc>
  </rcc>
  <rcc rId="28002" sId="3">
    <oc r="H41">
      <v>1830.7</v>
    </oc>
    <nc r="H41">
      <v>1833.3</v>
    </nc>
  </rcc>
  <rcc rId="28003" sId="3">
    <oc r="BE41" t="inlineStr">
      <is>
        <t/>
      </is>
    </oc>
    <nc r="BE41">
      <v>0</v>
    </nc>
  </rcc>
  <rcc rId="28004" sId="3">
    <oc r="H42">
      <v>251</v>
    </oc>
    <nc r="H42">
      <v>251.4</v>
    </nc>
  </rcc>
  <rcc rId="28005" sId="3">
    <oc r="BE42" t="inlineStr">
      <is>
        <t/>
      </is>
    </oc>
    <nc r="BE42">
      <v>10.199999999999999</v>
    </nc>
  </rcc>
  <rcc rId="28006" sId="3">
    <oc r="H43">
      <v>251</v>
    </oc>
    <nc r="H43">
      <v>251.4</v>
    </nc>
  </rcc>
  <rcc rId="28007" sId="3">
    <oc r="BE43" t="inlineStr">
      <is>
        <t/>
      </is>
    </oc>
    <nc r="BE43">
      <v>0</v>
    </nc>
  </rcc>
  <rcc rId="28008" sId="3">
    <oc r="H44">
      <v>74</v>
    </oc>
    <nc r="H44">
      <v>74.099999999999994</v>
    </nc>
  </rcc>
  <rcc rId="28009" sId="3">
    <oc r="BE44" t="inlineStr">
      <is>
        <t/>
      </is>
    </oc>
    <nc r="BE44">
      <v>4.8</v>
    </nc>
  </rcc>
  <rcc rId="28010" sId="3">
    <oc r="H45">
      <v>74</v>
    </oc>
    <nc r="H45">
      <v>74.099999999999994</v>
    </nc>
  </rcc>
  <rcc rId="28011" sId="3">
    <oc r="BE45" t="inlineStr">
      <is>
        <t/>
      </is>
    </oc>
    <nc r="BE45">
      <v>0</v>
    </nc>
  </rcc>
  <rcc rId="28012" sId="3">
    <oc r="H46">
      <v>29.9</v>
    </oc>
    <nc r="H46">
      <v>30</v>
    </nc>
  </rcc>
  <rcc rId="28013" sId="3">
    <oc r="BE46" t="inlineStr">
      <is>
        <t/>
      </is>
    </oc>
    <nc r="BE46">
      <v>2</v>
    </nc>
  </rcc>
  <rcc rId="28014" sId="3">
    <oc r="H47">
      <v>29.9</v>
    </oc>
    <nc r="H47">
      <v>30</v>
    </nc>
  </rcc>
  <rcc rId="28015" sId="3">
    <oc r="BE47" t="inlineStr">
      <is>
        <t/>
      </is>
    </oc>
    <nc r="BE47">
      <v>0</v>
    </nc>
  </rcc>
  <rcc rId="28016" sId="3">
    <oc r="H48">
      <v>418</v>
    </oc>
    <nc r="H48">
      <v>418.5</v>
    </nc>
  </rcc>
  <rcc rId="28017" sId="3">
    <oc r="BE48" t="inlineStr">
      <is>
        <t/>
      </is>
    </oc>
    <nc r="BE48">
      <v>14.9</v>
    </nc>
  </rcc>
  <rcc rId="28018" sId="3">
    <oc r="H49">
      <v>418</v>
    </oc>
    <nc r="H49">
      <v>418.5</v>
    </nc>
  </rcc>
  <rcc rId="28019" sId="3">
    <oc r="BE49" t="inlineStr">
      <is>
        <t/>
      </is>
    </oc>
    <nc r="BE49">
      <v>0</v>
    </nc>
  </rcc>
  <rcc rId="28020" sId="3">
    <oc r="H50">
      <v>215.1</v>
    </oc>
    <nc r="H50">
      <v>215.4</v>
    </nc>
  </rcc>
  <rcc rId="28021" sId="3">
    <oc r="BE50" t="inlineStr">
      <is>
        <t/>
      </is>
    </oc>
    <nc r="BE50">
      <v>18.100000000000001</v>
    </nc>
  </rcc>
  <rcc rId="28022" sId="3">
    <oc r="H51">
      <v>215.1</v>
    </oc>
    <nc r="H51">
      <v>215.4</v>
    </nc>
  </rcc>
  <rcc rId="28023" sId="3">
    <oc r="BE51" t="inlineStr">
      <is>
        <t/>
      </is>
    </oc>
    <nc r="BE51">
      <v>0</v>
    </nc>
  </rcc>
  <rcc rId="28024" sId="3">
    <oc r="H52">
      <v>2046.1</v>
    </oc>
    <nc r="H52">
      <v>2049</v>
    </nc>
  </rcc>
  <rcc rId="28025" sId="3">
    <oc r="BE52" t="inlineStr">
      <is>
        <t/>
      </is>
    </oc>
    <nc r="BE52">
      <v>97.1</v>
    </nc>
  </rcc>
  <rcc rId="28026" sId="3">
    <oc r="H53">
      <v>2046.1</v>
    </oc>
    <nc r="H53">
      <v>2049</v>
    </nc>
  </rcc>
  <rcc rId="28027" sId="3">
    <oc r="BE53" t="inlineStr">
      <is>
        <t/>
      </is>
    </oc>
    <nc r="BE53">
      <v>0</v>
    </nc>
  </rcc>
  <rcc rId="28028" sId="3">
    <oc r="H54">
      <v>119</v>
    </oc>
    <nc r="H54">
      <v>119.1</v>
    </nc>
  </rcc>
  <rcc rId="28029" sId="3">
    <oc r="BE54" t="inlineStr">
      <is>
        <t/>
      </is>
    </oc>
    <nc r="BE54">
      <v>7.4</v>
    </nc>
  </rcc>
  <rcc rId="28030" sId="3">
    <oc r="H55">
      <v>119</v>
    </oc>
    <nc r="H55">
      <v>119.1</v>
    </nc>
  </rcc>
  <rcc rId="28031" sId="3">
    <oc r="BE55" t="inlineStr">
      <is>
        <t/>
      </is>
    </oc>
    <nc r="BE55">
      <v>0.5</v>
    </nc>
  </rcc>
  <rcc rId="28032" sId="3">
    <oc r="H56">
      <v>273.60000000000002</v>
    </oc>
    <nc r="H56">
      <v>273.89999999999998</v>
    </nc>
  </rcc>
  <rcc rId="28033" sId="3">
    <oc r="BE56" t="inlineStr">
      <is>
        <t/>
      </is>
    </oc>
    <nc r="BE56">
      <v>15</v>
    </nc>
  </rcc>
  <rcc rId="28034" sId="3">
    <oc r="H57">
      <v>273.60000000000002</v>
    </oc>
    <nc r="H57">
      <v>273.89999999999998</v>
    </nc>
  </rcc>
  <rcc rId="28035" sId="3">
    <oc r="BE57" t="inlineStr">
      <is>
        <t/>
      </is>
    </oc>
    <nc r="BE57">
      <v>0</v>
    </nc>
  </rcc>
  <rcc rId="28036" sId="3">
    <oc r="H58">
      <v>1264.2</v>
    </oc>
    <nc r="H58">
      <v>1265.9000000000001</v>
    </nc>
  </rcc>
  <rcc rId="28037" sId="3">
    <oc r="BE58" t="inlineStr">
      <is>
        <t/>
      </is>
    </oc>
    <nc r="BE58">
      <v>53.2</v>
    </nc>
  </rcc>
  <rcc rId="28038" sId="3">
    <oc r="H59">
      <v>1264.2</v>
    </oc>
    <nc r="H59">
      <v>1265.9000000000001</v>
    </nc>
  </rcc>
  <rcc rId="28039" sId="3">
    <oc r="BE59" t="inlineStr">
      <is>
        <t/>
      </is>
    </oc>
    <nc r="BE59">
      <v>0</v>
    </nc>
  </rcc>
  <rcc rId="28040" sId="3">
    <oc r="H60">
      <v>2263.4</v>
    </oc>
    <nc r="H60">
      <v>2266.5</v>
    </nc>
  </rcc>
  <rcc rId="28041" sId="3">
    <oc r="BE60" t="inlineStr">
      <is>
        <t/>
      </is>
    </oc>
    <nc r="BE60">
      <v>141.80000000000001</v>
    </nc>
  </rcc>
  <rcc rId="28042" sId="3">
    <oc r="H61">
      <v>2263.4</v>
    </oc>
    <nc r="H61">
      <v>2266.5</v>
    </nc>
  </rcc>
  <rcc rId="28043" sId="3">
    <oc r="BE61" t="inlineStr">
      <is>
        <t/>
      </is>
    </oc>
    <nc r="BE61">
      <v>0</v>
    </nc>
  </rcc>
  <rcc rId="28044" sId="3">
    <oc r="H62">
      <v>455.8</v>
    </oc>
    <nc r="H62">
      <v>456.5</v>
    </nc>
  </rcc>
  <rcc rId="28045" sId="3">
    <oc r="BE62" t="inlineStr">
      <is>
        <t/>
      </is>
    </oc>
    <nc r="BE62">
      <v>18.2</v>
    </nc>
  </rcc>
  <rcc rId="28046" sId="3">
    <oc r="H63">
      <v>455.8</v>
    </oc>
    <nc r="H63">
      <v>456.5</v>
    </nc>
  </rcc>
  <rcc rId="28047" sId="3">
    <oc r="BE63" t="inlineStr">
      <is>
        <t/>
      </is>
    </oc>
    <nc r="BE63">
      <v>0</v>
    </nc>
  </rcc>
  <rcc rId="28048" sId="3">
    <oc r="H64">
      <v>1873.6</v>
    </oc>
    <nc r="H64">
      <v>1876.2</v>
    </nc>
  </rcc>
  <rcc rId="28049" sId="3">
    <oc r="BE64" t="inlineStr">
      <is>
        <t/>
      </is>
    </oc>
    <nc r="BE64">
      <v>42.1</v>
    </nc>
  </rcc>
  <rcc rId="28050" sId="3">
    <oc r="H65">
      <v>1873.6</v>
    </oc>
    <nc r="H65">
      <v>1876.2</v>
    </nc>
  </rcc>
  <rcc rId="28051" sId="3">
    <oc r="BE65" t="inlineStr">
      <is>
        <t/>
      </is>
    </oc>
    <nc r="BE65">
      <v>0</v>
    </nc>
  </rcc>
  <rcc rId="28052" sId="3">
    <oc r="H66">
      <v>1983.9</v>
    </oc>
    <nc r="H66">
      <v>1986.7</v>
    </nc>
  </rcc>
  <rcc rId="28053" sId="3">
    <oc r="BE66" t="inlineStr">
      <is>
        <t/>
      </is>
    </oc>
    <nc r="BE66">
      <v>160</v>
    </nc>
  </rcc>
  <rcc rId="28054" sId="3">
    <oc r="H67">
      <v>1983.9</v>
    </oc>
    <nc r="H67">
      <v>1986.7</v>
    </nc>
  </rcc>
  <rcc rId="28055" sId="3">
    <oc r="BE67" t="inlineStr">
      <is>
        <t/>
      </is>
    </oc>
    <nc r="BE67">
      <v>0</v>
    </nc>
  </rcc>
  <rcc rId="28056" sId="3">
    <oc r="H68">
      <v>3922.4</v>
    </oc>
    <nc r="H68">
      <v>3927.9</v>
    </nc>
  </rcc>
  <rcc rId="28057" sId="3">
    <oc r="BE68" t="inlineStr">
      <is>
        <t/>
      </is>
    </oc>
    <nc r="BE68">
      <v>243.6</v>
    </nc>
  </rcc>
  <rcc rId="28058" sId="3">
    <oc r="H69">
      <v>3922.4</v>
    </oc>
    <nc r="H69">
      <v>3927.9</v>
    </nc>
  </rcc>
  <rcc rId="28059" sId="3">
    <oc r="BE69" t="inlineStr">
      <is>
        <t/>
      </is>
    </oc>
    <nc r="BE69">
      <v>0</v>
    </nc>
  </rcc>
  <rcc rId="28060" sId="3">
    <oc r="H70">
      <v>976.4</v>
    </oc>
    <nc r="H70">
      <v>977.7</v>
    </nc>
  </rcc>
  <rcc rId="28061" sId="3">
    <oc r="BE70" t="inlineStr">
      <is>
        <t/>
      </is>
    </oc>
    <nc r="BE70">
      <v>51.6</v>
    </nc>
  </rcc>
  <rcc rId="28062" sId="3">
    <oc r="H71">
      <v>976.4</v>
    </oc>
    <nc r="H71">
      <v>977.7</v>
    </nc>
  </rcc>
  <rcc rId="28063" sId="3">
    <oc r="BE71" t="inlineStr">
      <is>
        <t/>
      </is>
    </oc>
    <nc r="BE71">
      <v>0</v>
    </nc>
  </rcc>
  <rcc rId="28064" sId="3">
    <oc r="H72">
      <v>2444.6999999999998</v>
    </oc>
    <nc r="H72">
      <v>2448.1</v>
    </nc>
  </rcc>
  <rcc rId="28065" sId="3">
    <oc r="BE72" t="inlineStr">
      <is>
        <t/>
      </is>
    </oc>
    <nc r="BE72">
      <v>204.1</v>
    </nc>
  </rcc>
  <rcc rId="28066" sId="3">
    <oc r="H73">
      <v>2444.6999999999998</v>
    </oc>
    <nc r="H73">
      <v>2448.1</v>
    </nc>
  </rcc>
  <rcc rId="28067" sId="3">
    <oc r="BE73" t="inlineStr">
      <is>
        <t/>
      </is>
    </oc>
    <nc r="BE73">
      <v>0</v>
    </nc>
  </rcc>
  <rcc rId="28068" sId="3">
    <oc r="H74">
      <v>10062.5</v>
    </oc>
    <nc r="H74">
      <v>10076.5</v>
    </nc>
  </rcc>
  <rcc rId="28069" sId="3">
    <oc r="BE74" t="inlineStr">
      <is>
        <t/>
      </is>
    </oc>
    <nc r="BE74">
      <v>422.8</v>
    </nc>
  </rcc>
  <rcc rId="28070" sId="3">
    <oc r="H75">
      <v>10062.5</v>
    </oc>
    <nc r="H75">
      <v>10076.5</v>
    </nc>
  </rcc>
  <rcc rId="28071" sId="3">
    <oc r="BE75" t="inlineStr">
      <is>
        <t/>
      </is>
    </oc>
    <nc r="BE75">
      <v>0</v>
    </nc>
  </rcc>
  <rcc rId="28072" sId="3">
    <oc r="H76">
      <v>134.5</v>
    </oc>
    <nc r="H76">
      <v>134.69999999999999</v>
    </nc>
  </rcc>
  <rcc rId="28073" sId="3">
    <oc r="BE76" t="inlineStr">
      <is>
        <t/>
      </is>
    </oc>
    <nc r="BE76">
      <v>0</v>
    </nc>
  </rcc>
  <rcc rId="28074" sId="3">
    <oc r="H77">
      <v>134.5</v>
    </oc>
    <nc r="H77">
      <v>134.69999999999999</v>
    </nc>
  </rcc>
  <rcc rId="28075" sId="3">
    <oc r="BE77" t="inlineStr">
      <is>
        <t/>
      </is>
    </oc>
    <nc r="BE77">
      <v>0</v>
    </nc>
  </rcc>
  <rcc rId="28076" sId="3">
    <oc r="H78">
      <v>121.9</v>
    </oc>
    <nc r="H78">
      <v>122</v>
    </nc>
  </rcc>
  <rcc rId="28077" sId="3">
    <oc r="BE78" t="inlineStr">
      <is>
        <t/>
      </is>
    </oc>
    <nc r="BE78">
      <v>0</v>
    </nc>
  </rcc>
  <rcc rId="28078" sId="3">
    <oc r="H79">
      <v>121.9</v>
    </oc>
    <nc r="H79">
      <v>122</v>
    </nc>
  </rcc>
  <rcc rId="28079" sId="3">
    <oc r="BE79" t="inlineStr">
      <is>
        <t/>
      </is>
    </oc>
    <nc r="BE79">
      <v>0</v>
    </nc>
  </rcc>
  <rcc rId="28080" sId="3">
    <oc r="H80">
      <v>97.7</v>
    </oc>
    <nc r="H80">
      <v>97.8</v>
    </nc>
  </rcc>
  <rcc rId="28081" sId="3">
    <oc r="BE80" t="inlineStr">
      <is>
        <t/>
      </is>
    </oc>
    <nc r="BE80">
      <v>0</v>
    </nc>
  </rcc>
  <rcc rId="28082" sId="3">
    <oc r="H81">
      <v>97.7</v>
    </oc>
    <nc r="H81">
      <v>97.8</v>
    </nc>
  </rcc>
  <rcc rId="28083" sId="3">
    <oc r="BE81" t="inlineStr">
      <is>
        <t/>
      </is>
    </oc>
    <nc r="BE81">
      <v>0</v>
    </nc>
  </rcc>
  <rcc rId="28084" sId="3">
    <oc r="H82">
      <v>106</v>
    </oc>
    <nc r="H82">
      <v>106.1</v>
    </nc>
  </rcc>
  <rcc rId="28085" sId="3">
    <oc r="BE82" t="inlineStr">
      <is>
        <t/>
      </is>
    </oc>
    <nc r="BE82">
      <v>0</v>
    </nc>
  </rcc>
  <rcc rId="28086" sId="3">
    <oc r="H83">
      <v>106</v>
    </oc>
    <nc r="H83">
      <v>106.1</v>
    </nc>
  </rcc>
  <rcc rId="28087" sId="3">
    <oc r="BE83" t="inlineStr">
      <is>
        <t/>
      </is>
    </oc>
    <nc r="BE83">
      <v>0</v>
    </nc>
  </rcc>
  <rcc rId="28088" sId="3">
    <oc r="H84">
      <v>149.80000000000001</v>
    </oc>
    <nc r="H84">
      <v>150</v>
    </nc>
  </rcc>
  <rcc rId="28089" sId="3">
    <oc r="BE84" t="inlineStr">
      <is>
        <t/>
      </is>
    </oc>
    <nc r="BE84">
      <v>0</v>
    </nc>
  </rcc>
  <rcc rId="28090" sId="3">
    <oc r="H85">
      <v>149.80000000000001</v>
    </oc>
    <nc r="H85">
      <v>150</v>
    </nc>
  </rcc>
  <rcc rId="28091" sId="3">
    <oc r="BE85" t="inlineStr">
      <is>
        <t/>
      </is>
    </oc>
    <nc r="BE85">
      <v>0</v>
    </nc>
  </rcc>
  <rcc rId="28092" sId="3">
    <oc r="H86">
      <v>87.2</v>
    </oc>
    <nc r="H86">
      <v>87.3</v>
    </nc>
  </rcc>
  <rcc rId="28093" sId="3">
    <oc r="BE86" t="inlineStr">
      <is>
        <t/>
      </is>
    </oc>
    <nc r="BE86">
      <v>0</v>
    </nc>
  </rcc>
  <rcc rId="28094" sId="3">
    <oc r="H87">
      <v>87.2</v>
    </oc>
    <nc r="H87">
      <v>87.3</v>
    </nc>
  </rcc>
  <rcc rId="28095" sId="3">
    <oc r="BE87" t="inlineStr">
      <is>
        <t/>
      </is>
    </oc>
    <nc r="BE87">
      <v>0</v>
    </nc>
  </rcc>
  <rcc rId="28096" sId="3">
    <oc r="H88">
      <v>159.4</v>
    </oc>
    <nc r="H88">
      <v>159.69999999999999</v>
    </nc>
  </rcc>
  <rcc rId="28097" sId="3">
    <oc r="BE88" t="inlineStr">
      <is>
        <t/>
      </is>
    </oc>
    <nc r="BE88">
      <v>0.3</v>
    </nc>
  </rcc>
  <rcc rId="28098" sId="3">
    <oc r="H89">
      <v>159.4</v>
    </oc>
    <nc r="H89">
      <v>159.69999999999999</v>
    </nc>
  </rcc>
  <rcc rId="28099" sId="3">
    <oc r="BE89" t="inlineStr">
      <is>
        <t/>
      </is>
    </oc>
    <nc r="BE89">
      <v>-0.7</v>
    </nc>
  </rcc>
  <rcc rId="28100" sId="3">
    <oc r="H90">
      <v>205.3</v>
    </oc>
    <nc r="H90">
      <v>205.6</v>
    </nc>
  </rcc>
  <rcc rId="28101" sId="3">
    <oc r="BE90" t="inlineStr">
      <is>
        <t/>
      </is>
    </oc>
    <nc r="BE90">
      <v>0.2</v>
    </nc>
  </rcc>
  <rcc rId="28102" sId="3">
    <oc r="H91">
      <v>205.3</v>
    </oc>
    <nc r="H91">
      <v>205.6</v>
    </nc>
  </rcc>
  <rcc rId="28103" sId="3">
    <oc r="BE91" t="inlineStr">
      <is>
        <t/>
      </is>
    </oc>
    <nc r="BE91">
      <v>-1.5</v>
    </nc>
  </rcc>
  <rcc rId="28104" sId="3">
    <oc r="H92">
      <v>704.7</v>
    </oc>
    <nc r="H92">
      <v>705.7</v>
    </nc>
  </rcc>
  <rcc rId="28105" sId="3">
    <oc r="BE92" t="inlineStr">
      <is>
        <t/>
      </is>
    </oc>
    <nc r="BE92">
      <v>0.5</v>
    </nc>
  </rcc>
  <rcc rId="28106" sId="3">
    <oc r="H93">
      <v>704.7</v>
    </oc>
    <nc r="H93">
      <v>705.7</v>
    </nc>
  </rcc>
  <rcc rId="28107" sId="3">
    <oc r="BE93" t="inlineStr">
      <is>
        <t/>
      </is>
    </oc>
    <nc r="BE93">
      <v>-0.9</v>
    </nc>
  </rcc>
  <rcc rId="28108" sId="3">
    <oc r="H94">
      <v>179.5</v>
    </oc>
    <nc r="H94">
      <v>179.8</v>
    </nc>
  </rcc>
  <rcc rId="28109" sId="3">
    <oc r="BE94" t="inlineStr">
      <is>
        <t/>
      </is>
    </oc>
    <nc r="BE94">
      <v>0.2</v>
    </nc>
  </rcc>
  <rcc rId="28110" sId="3">
    <oc r="H95">
      <v>179.5</v>
    </oc>
    <nc r="H95">
      <v>179.8</v>
    </nc>
  </rcc>
  <rcc rId="28111" sId="3">
    <oc r="BE95" t="inlineStr">
      <is>
        <t/>
      </is>
    </oc>
    <nc r="BE95">
      <v>-0.1</v>
    </nc>
  </rcc>
  <rcc rId="28112" sId="3">
    <oc r="H96">
      <v>142.80000000000001</v>
    </oc>
    <nc r="H96">
      <v>143</v>
    </nc>
  </rcc>
  <rcc rId="28113" sId="3">
    <oc r="BE96" t="inlineStr">
      <is>
        <t/>
      </is>
    </oc>
    <nc r="BE96">
      <v>0</v>
    </nc>
  </rcc>
  <rcc rId="28114" sId="3">
    <oc r="H97">
      <v>142.80000000000001</v>
    </oc>
    <nc r="H97">
      <v>143</v>
    </nc>
  </rcc>
  <rcc rId="28115" sId="3">
    <oc r="BE97" t="inlineStr">
      <is>
        <t/>
      </is>
    </oc>
    <nc r="BE97">
      <v>0.1</v>
    </nc>
  </rcc>
  <rcc rId="28116" sId="3">
    <oc r="H98">
      <v>170</v>
    </oc>
    <nc r="H98">
      <v>170.2</v>
    </nc>
  </rcc>
  <rcc rId="28117" sId="3">
    <oc r="BE98" t="inlineStr">
      <is>
        <t/>
      </is>
    </oc>
    <nc r="BE98">
      <v>0</v>
    </nc>
  </rcc>
  <rcc rId="28118" sId="3">
    <oc r="H99">
      <v>170</v>
    </oc>
    <nc r="H99">
      <v>170.2</v>
    </nc>
  </rcc>
  <rcc rId="28119" sId="3">
    <oc r="BE99" t="inlineStr">
      <is>
        <t/>
      </is>
    </oc>
    <nc r="BE99">
      <v>0</v>
    </nc>
  </rcc>
  <rcc rId="28120" sId="3">
    <oc r="H100">
      <v>153</v>
    </oc>
    <nc r="H100">
      <v>153.19999999999999</v>
    </nc>
  </rcc>
  <rcc rId="28121" sId="3">
    <oc r="BE100" t="inlineStr">
      <is>
        <t/>
      </is>
    </oc>
    <nc r="BE100">
      <v>0</v>
    </nc>
  </rcc>
  <rcc rId="28122" sId="3">
    <oc r="H101">
      <v>153</v>
    </oc>
    <nc r="H101">
      <v>153.19999999999999</v>
    </nc>
  </rcc>
  <rcc rId="28123" sId="3">
    <oc r="BE101" t="inlineStr">
      <is>
        <t/>
      </is>
    </oc>
    <nc r="BE101">
      <v>0</v>
    </nc>
  </rcc>
  <rcc rId="28124" sId="3">
    <oc r="H102">
      <v>262.8</v>
    </oc>
    <nc r="H102">
      <v>263.2</v>
    </nc>
  </rcc>
  <rcc rId="28125" sId="3">
    <oc r="BE102" t="inlineStr">
      <is>
        <t/>
      </is>
    </oc>
    <nc r="BE102">
      <v>0.1</v>
    </nc>
  </rcc>
  <rcc rId="28126" sId="3">
    <oc r="H103">
      <v>262.8</v>
    </oc>
    <nc r="H103">
      <v>263.2</v>
    </nc>
  </rcc>
  <rcc rId="28127" sId="3">
    <oc r="BE103" t="inlineStr">
      <is>
        <t/>
      </is>
    </oc>
    <nc r="BE103">
      <v>-0.5</v>
    </nc>
  </rcc>
  <rcc rId="28128" sId="3">
    <oc r="H104">
      <v>169.1</v>
    </oc>
    <nc r="H104">
      <v>169.4</v>
    </nc>
  </rcc>
  <rcc rId="28129" sId="3">
    <oc r="BE104" t="inlineStr">
      <is>
        <t/>
      </is>
    </oc>
    <nc r="BE104">
      <v>0.1</v>
    </nc>
  </rcc>
  <rcc rId="28130" sId="3">
    <oc r="H105">
      <v>169.1</v>
    </oc>
    <nc r="H105">
      <v>169.4</v>
    </nc>
  </rcc>
  <rcc rId="28131" sId="3">
    <oc r="BE105" t="inlineStr">
      <is>
        <t/>
      </is>
    </oc>
    <nc r="BE105">
      <v>-0.1</v>
    </nc>
  </rcc>
  <rcc rId="28132" sId="3">
    <oc r="H106">
      <v>155.6</v>
    </oc>
    <nc r="H106">
      <v>155.80000000000001</v>
    </nc>
  </rcc>
  <rcc rId="28133" sId="3">
    <oc r="BE106" t="inlineStr">
      <is>
        <t/>
      </is>
    </oc>
    <nc r="BE106">
      <v>0.1</v>
    </nc>
  </rcc>
  <rcc rId="28134" sId="3">
    <oc r="H107">
      <v>155.6</v>
    </oc>
    <nc r="H107">
      <v>155.80000000000001</v>
    </nc>
  </rcc>
  <rcc rId="28135" sId="3">
    <oc r="BE107" t="inlineStr">
      <is>
        <t/>
      </is>
    </oc>
    <nc r="BE107">
      <v>-1.6</v>
    </nc>
  </rcc>
  <rcc rId="28136" sId="3">
    <oc r="H108">
      <v>206.4</v>
    </oc>
    <nc r="H108">
      <v>206.7</v>
    </nc>
  </rcc>
  <rcc rId="28137" sId="3">
    <oc r="BE108" t="inlineStr">
      <is>
        <t/>
      </is>
    </oc>
    <nc r="BE108">
      <v>0.3</v>
    </nc>
  </rcc>
  <rcc rId="28138" sId="3">
    <oc r="H109">
      <v>206.4</v>
    </oc>
    <nc r="H109">
      <v>206.7</v>
    </nc>
  </rcc>
  <rcc rId="28139" sId="3">
    <oc r="BE109" t="inlineStr">
      <is>
        <t/>
      </is>
    </oc>
    <nc r="BE109">
      <v>0</v>
    </nc>
  </rcc>
  <rcc rId="28140" sId="3">
    <oc r="H110">
      <v>199.6</v>
    </oc>
    <nc r="H110">
      <v>199.8</v>
    </nc>
  </rcc>
  <rcc rId="28141" sId="3">
    <oc r="BE110" t="inlineStr">
      <is>
        <t/>
      </is>
    </oc>
    <nc r="BE110">
      <v>0</v>
    </nc>
  </rcc>
  <rcc rId="28142" sId="3">
    <oc r="H111">
      <v>199.6</v>
    </oc>
    <nc r="H111">
      <v>199.8</v>
    </nc>
  </rcc>
  <rcc rId="28143" sId="3">
    <oc r="BE111" t="inlineStr">
      <is>
        <t/>
      </is>
    </oc>
    <nc r="BE111">
      <v>0</v>
    </nc>
  </rcc>
  <rcc rId="28144" sId="3">
    <oc r="H112">
      <v>240.5</v>
    </oc>
    <nc r="H112">
      <v>240.9</v>
    </nc>
  </rcc>
  <rcc rId="28145" sId="3">
    <oc r="BE112" t="inlineStr">
      <is>
        <t/>
      </is>
    </oc>
    <nc r="BE112">
      <v>0</v>
    </nc>
  </rcc>
  <rcc rId="28146" sId="3">
    <oc r="H113">
      <v>240.5</v>
    </oc>
    <nc r="H113">
      <v>240.9</v>
    </nc>
  </rcc>
  <rcc rId="28147" sId="3">
    <oc r="BE113" t="inlineStr">
      <is>
        <t/>
      </is>
    </oc>
    <nc r="BE113">
      <v>0</v>
    </nc>
  </rcc>
  <rcc rId="28148" sId="3">
    <oc r="H114">
      <v>152.69999999999999</v>
    </oc>
    <nc r="H114">
      <v>152.9</v>
    </nc>
  </rcc>
  <rcc rId="28149" sId="3">
    <oc r="BE114" t="inlineStr">
      <is>
        <t/>
      </is>
    </oc>
    <nc r="BE114">
      <v>0.1</v>
    </nc>
  </rcc>
  <rcc rId="28150" sId="3">
    <oc r="H115">
      <v>152.69999999999999</v>
    </oc>
    <nc r="H115">
      <v>152.9</v>
    </nc>
  </rcc>
  <rcc rId="28151" sId="3">
    <oc r="BE115" t="inlineStr">
      <is>
        <t/>
      </is>
    </oc>
    <nc r="BE115">
      <v>0</v>
    </nc>
  </rcc>
  <rcc rId="28152" sId="3">
    <oc r="H116">
      <v>178.5</v>
    </oc>
    <nc r="H116">
      <v>178.8</v>
    </nc>
  </rcc>
  <rcc rId="28153" sId="3">
    <oc r="BE116" t="inlineStr">
      <is>
        <t/>
      </is>
    </oc>
    <nc r="BE116">
      <v>0.2</v>
    </nc>
  </rcc>
  <rcc rId="28154" sId="3">
    <oc r="H117">
      <v>178.5</v>
    </oc>
    <nc r="H117">
      <v>178.8</v>
    </nc>
  </rcc>
  <rcc rId="28155" sId="3">
    <oc r="BE117" t="inlineStr">
      <is>
        <t/>
      </is>
    </oc>
    <nc r="BE117">
      <v>0</v>
    </nc>
  </rcc>
  <rcc rId="28156" sId="3">
    <oc r="H118">
      <v>148.30000000000001</v>
    </oc>
    <nc r="H118">
      <v>148.5</v>
    </nc>
  </rcc>
  <rcc rId="28157" sId="3">
    <oc r="BE118" t="inlineStr">
      <is>
        <t/>
      </is>
    </oc>
    <nc r="BE118">
      <v>0.2</v>
    </nc>
  </rcc>
  <rcc rId="28158" sId="3">
    <oc r="H119">
      <v>148.30000000000001</v>
    </oc>
    <nc r="H119">
      <v>148.5</v>
    </nc>
  </rcc>
  <rcc rId="28159" sId="3">
    <oc r="BE119" t="inlineStr">
      <is>
        <t/>
      </is>
    </oc>
    <nc r="BE119">
      <v>0</v>
    </nc>
  </rcc>
  <rcc rId="28160" sId="3">
    <oc r="H120">
      <v>73.8</v>
    </oc>
    <nc r="H120">
      <v>73.900000000000006</v>
    </nc>
  </rcc>
  <rcc rId="28161" sId="3">
    <oc r="BE120" t="inlineStr">
      <is>
        <t/>
      </is>
    </oc>
    <nc r="BE120">
      <v>0</v>
    </nc>
  </rcc>
  <rcc rId="28162" sId="3">
    <oc r="H121">
      <v>73.8</v>
    </oc>
    <nc r="H121">
      <v>73.900000000000006</v>
    </nc>
  </rcc>
  <rcc rId="28163" sId="3">
    <oc r="BE121" t="inlineStr">
      <is>
        <t/>
      </is>
    </oc>
    <nc r="BE121">
      <v>0</v>
    </nc>
  </rcc>
  <rcc rId="28164" sId="3">
    <oc r="H122">
      <v>194.7</v>
    </oc>
    <nc r="H122">
      <v>195</v>
    </nc>
  </rcc>
  <rcc rId="28165" sId="3">
    <oc r="BE122" t="inlineStr">
      <is>
        <t/>
      </is>
    </oc>
    <nc r="BE122">
      <v>0.1</v>
    </nc>
  </rcc>
  <rcc rId="28166" sId="3">
    <oc r="H123">
      <v>194.7</v>
    </oc>
    <nc r="H123">
      <v>195</v>
    </nc>
  </rcc>
  <rcc rId="28167" sId="3">
    <oc r="BE123" t="inlineStr">
      <is>
        <t/>
      </is>
    </oc>
    <nc r="BE123">
      <v>-0.3</v>
    </nc>
  </rcc>
  <rcc rId="28168" sId="3">
    <oc r="H124">
      <v>153.6</v>
    </oc>
    <nc r="H124">
      <v>153.80000000000001</v>
    </nc>
  </rcc>
  <rcc rId="28169" sId="3">
    <oc r="BE124" t="inlineStr">
      <is>
        <t/>
      </is>
    </oc>
    <nc r="BE124">
      <v>0.1</v>
    </nc>
  </rcc>
  <rcc rId="28170" sId="3">
    <oc r="H125">
      <v>153.6</v>
    </oc>
    <nc r="H125">
      <v>153.80000000000001</v>
    </nc>
  </rcc>
  <rcc rId="28171" sId="3">
    <oc r="BE125" t="inlineStr">
      <is>
        <t/>
      </is>
    </oc>
    <nc r="BE125">
      <v>0</v>
    </nc>
  </rcc>
  <rcc rId="28172" sId="3">
    <oc r="H126">
      <v>118</v>
    </oc>
    <nc r="H126">
      <v>118.2</v>
    </nc>
  </rcc>
  <rcc rId="28173" sId="3">
    <oc r="BE126" t="inlineStr">
      <is>
        <t/>
      </is>
    </oc>
    <nc r="BE126">
      <v>0</v>
    </nc>
  </rcc>
  <rcc rId="28174" sId="3">
    <oc r="H127">
      <v>118</v>
    </oc>
    <nc r="H127">
      <v>118.2</v>
    </nc>
  </rcc>
  <rcc rId="28175" sId="3">
    <oc r="BE127" t="inlineStr">
      <is>
        <t/>
      </is>
    </oc>
    <nc r="BE127">
      <v>0</v>
    </nc>
  </rcc>
  <rcc rId="28176" sId="3">
    <oc r="H128">
      <v>106.3</v>
    </oc>
    <nc r="H128">
      <v>106.4</v>
    </nc>
  </rcc>
  <rcc rId="28177" sId="3">
    <oc r="BE128" t="inlineStr">
      <is>
        <t/>
      </is>
    </oc>
    <nc r="BE128">
      <v>0.1</v>
    </nc>
  </rcc>
  <rcc rId="28178" sId="3">
    <oc r="H129">
      <v>106.3</v>
    </oc>
    <nc r="H129">
      <v>106.4</v>
    </nc>
  </rcc>
  <rcc rId="28179" sId="3">
    <oc r="BE129" t="inlineStr">
      <is>
        <t/>
      </is>
    </oc>
    <nc r="BE129">
      <v>0</v>
    </nc>
  </rcc>
  <rcc rId="28180" sId="3">
    <oc r="H130">
      <v>210.6</v>
    </oc>
    <nc r="H130">
      <v>210.9</v>
    </nc>
  </rcc>
  <rcc rId="28181" sId="3">
    <oc r="BE130" t="inlineStr">
      <is>
        <t/>
      </is>
    </oc>
    <nc r="BE130">
      <v>0</v>
    </nc>
  </rcc>
  <rcc rId="28182" sId="3">
    <oc r="H131">
      <v>210.6</v>
    </oc>
    <nc r="H131">
      <v>210.9</v>
    </nc>
  </rcc>
  <rcc rId="28183" sId="3">
    <oc r="BE131" t="inlineStr">
      <is>
        <t/>
      </is>
    </oc>
    <nc r="BE131">
      <v>0</v>
    </nc>
  </rcc>
  <rcc rId="28184" sId="3">
    <oc r="H132">
      <v>167.2</v>
    </oc>
    <nc r="H132">
      <v>167.4</v>
    </nc>
  </rcc>
  <rcc rId="28185" sId="3">
    <oc r="BE132" t="inlineStr">
      <is>
        <t/>
      </is>
    </oc>
    <nc r="BE132">
      <v>0</v>
    </nc>
  </rcc>
  <rcc rId="28186" sId="3">
    <oc r="H133">
      <v>167.2</v>
    </oc>
    <nc r="H133">
      <v>167.4</v>
    </nc>
  </rcc>
  <rcc rId="28187" sId="3">
    <oc r="BE133" t="inlineStr">
      <is>
        <t/>
      </is>
    </oc>
    <nc r="BE133">
      <v>0</v>
    </nc>
  </rcc>
  <rcc rId="28188" sId="3">
    <oc r="H134">
      <v>220.1</v>
    </oc>
    <nc r="H134">
      <v>220.4</v>
    </nc>
  </rcc>
  <rcc rId="28189" sId="3">
    <oc r="BE134" t="inlineStr">
      <is>
        <t/>
      </is>
    </oc>
    <nc r="BE134">
      <v>0</v>
    </nc>
  </rcc>
  <rcc rId="28190" sId="3">
    <oc r="H135">
      <v>220.1</v>
    </oc>
    <nc r="H135">
      <v>220.4</v>
    </nc>
  </rcc>
  <rcc rId="28191" sId="3">
    <oc r="BE135" t="inlineStr">
      <is>
        <t/>
      </is>
    </oc>
    <nc r="BE135">
      <v>0</v>
    </nc>
  </rcc>
  <rcc rId="28192" sId="3">
    <oc r="H136">
      <v>182.1</v>
    </oc>
    <nc r="H136">
      <v>182.4</v>
    </nc>
  </rcc>
  <rcc rId="28193" sId="3">
    <oc r="BE136" t="inlineStr">
      <is>
        <t/>
      </is>
    </oc>
    <nc r="BE136">
      <v>0</v>
    </nc>
  </rcc>
  <rcc rId="28194" sId="3">
    <oc r="H137">
      <v>182.1</v>
    </oc>
    <nc r="H137">
      <v>182.4</v>
    </nc>
  </rcc>
  <rcc rId="28195" sId="3">
    <oc r="BE137" t="inlineStr">
      <is>
        <t/>
      </is>
    </oc>
    <nc r="BE137">
      <v>0</v>
    </nc>
  </rcc>
  <rcc rId="28196" sId="3">
    <oc r="H138">
      <v>198.7</v>
    </oc>
    <nc r="H138">
      <v>199</v>
    </nc>
  </rcc>
  <rcc rId="28197" sId="3">
    <oc r="BE138" t="inlineStr">
      <is>
        <t/>
      </is>
    </oc>
    <nc r="BE138">
      <v>0</v>
    </nc>
  </rcc>
  <rcc rId="28198" sId="3">
    <oc r="H139">
      <v>198.7</v>
    </oc>
    <nc r="H139">
      <v>199</v>
    </nc>
  </rcc>
  <rcc rId="28199" sId="3">
    <oc r="BE139" t="inlineStr">
      <is>
        <t/>
      </is>
    </oc>
    <nc r="BE139">
      <v>-0.1</v>
    </nc>
  </rcc>
  <rcc rId="28200" sId="3">
    <oc r="H140">
      <v>122</v>
    </oc>
    <nc r="H140">
      <v>122.2</v>
    </nc>
  </rcc>
  <rcc rId="28201" sId="3">
    <oc r="BE140" t="inlineStr">
      <is>
        <t/>
      </is>
    </oc>
    <nc r="BE140">
      <v>0</v>
    </nc>
  </rcc>
  <rcc rId="28202" sId="3">
    <oc r="H141">
      <v>122</v>
    </oc>
    <nc r="H141">
      <v>122.2</v>
    </nc>
  </rcc>
  <rcc rId="28203" sId="3">
    <oc r="BE141" t="inlineStr">
      <is>
        <t/>
      </is>
    </oc>
    <nc r="BE141">
      <v>0</v>
    </nc>
  </rcc>
  <rcc rId="28204" sId="3">
    <oc r="H142">
      <v>170.1</v>
    </oc>
    <nc r="H142">
      <v>170.4</v>
    </nc>
  </rcc>
  <rcc rId="28205" sId="3">
    <oc r="BE142" t="inlineStr">
      <is>
        <t/>
      </is>
    </oc>
    <nc r="BE142">
      <v>0</v>
    </nc>
  </rcc>
  <rcc rId="28206" sId="3">
    <oc r="H143">
      <v>170.1</v>
    </oc>
    <nc r="H143">
      <v>170.4</v>
    </nc>
  </rcc>
  <rcc rId="28207" sId="3">
    <oc r="BE143" t="inlineStr">
      <is>
        <t/>
      </is>
    </oc>
    <nc r="BE143">
      <v>0</v>
    </nc>
  </rcc>
  <rcc rId="28208" sId="3">
    <oc r="H144">
      <v>147</v>
    </oc>
    <nc r="H144">
      <v>147.19999999999999</v>
    </nc>
  </rcc>
  <rcc rId="28209" sId="3">
    <oc r="BE144" t="inlineStr">
      <is>
        <t/>
      </is>
    </oc>
    <nc r="BE144">
      <v>0.1</v>
    </nc>
  </rcc>
  <rcc rId="28210" sId="3">
    <oc r="H145">
      <v>147</v>
    </oc>
    <nc r="H145">
      <v>147.19999999999999</v>
    </nc>
  </rcc>
  <rcc rId="28211" sId="3">
    <oc r="BE145" t="inlineStr">
      <is>
        <t/>
      </is>
    </oc>
    <nc r="BE145">
      <v>0</v>
    </nc>
  </rcc>
  <rcc rId="28212" sId="3">
    <oc r="H146">
      <v>138.80000000000001</v>
    </oc>
    <nc r="H146">
      <v>139</v>
    </nc>
  </rcc>
  <rcc rId="28213" sId="3">
    <oc r="BE146" t="inlineStr">
      <is>
        <t/>
      </is>
    </oc>
    <nc r="BE146">
      <v>0</v>
    </nc>
  </rcc>
  <rcc rId="28214" sId="3">
    <oc r="H147">
      <v>138.80000000000001</v>
    </oc>
    <nc r="H147">
      <v>139</v>
    </nc>
  </rcc>
  <rcc rId="28215" sId="3">
    <oc r="BE147" t="inlineStr">
      <is>
        <t/>
      </is>
    </oc>
    <nc r="BE147">
      <v>0</v>
    </nc>
  </rcc>
  <rcc rId="28216" sId="3">
    <oc r="H148">
      <v>109.3</v>
    </oc>
    <nc r="H148">
      <v>109.5</v>
    </nc>
  </rcc>
  <rcc rId="28217" sId="3">
    <oc r="BE148" t="inlineStr">
      <is>
        <t/>
      </is>
    </oc>
    <nc r="BE148">
      <v>0</v>
    </nc>
  </rcc>
  <rcc rId="28218" sId="3">
    <oc r="H149">
      <v>109.3</v>
    </oc>
    <nc r="H149">
      <v>109.5</v>
    </nc>
  </rcc>
  <rcc rId="28219" sId="3">
    <oc r="BE149" t="inlineStr">
      <is>
        <t/>
      </is>
    </oc>
    <nc r="BE149">
      <v>0</v>
    </nc>
  </rcc>
  <rcc rId="28220" sId="3">
    <oc r="H150">
      <v>220.4</v>
    </oc>
    <nc r="H150">
      <v>220.7</v>
    </nc>
  </rcc>
  <rcc rId="28221" sId="3">
    <oc r="BE150" t="inlineStr">
      <is>
        <t/>
      </is>
    </oc>
    <nc r="BE150">
      <v>0</v>
    </nc>
  </rcc>
  <rcc rId="28222" sId="3">
    <oc r="H151">
      <v>220.4</v>
    </oc>
    <nc r="H151">
      <v>220.7</v>
    </nc>
  </rcc>
  <rcc rId="28223" sId="3">
    <oc r="BE151" t="inlineStr">
      <is>
        <t/>
      </is>
    </oc>
    <nc r="BE151">
      <v>0</v>
    </nc>
  </rcc>
  <rcc rId="28224" sId="3">
    <oc r="H152">
      <v>151.4</v>
    </oc>
    <nc r="H152">
      <v>151.6</v>
    </nc>
  </rcc>
  <rcc rId="28225" sId="3">
    <oc r="BE152" t="inlineStr">
      <is>
        <t/>
      </is>
    </oc>
    <nc r="BE152">
      <v>0.1</v>
    </nc>
  </rcc>
  <rcc rId="28226" sId="3">
    <oc r="H153">
      <v>151.4</v>
    </oc>
    <nc r="H153">
      <v>151.6</v>
    </nc>
  </rcc>
  <rcc rId="28227" sId="3">
    <oc r="BE153" t="inlineStr">
      <is>
        <t/>
      </is>
    </oc>
    <nc r="BE153">
      <v>0</v>
    </nc>
  </rcc>
  <rcc rId="28228" sId="3">
    <oc r="H154">
      <v>158.9</v>
    </oc>
    <nc r="H154">
      <v>159.19999999999999</v>
    </nc>
  </rcc>
  <rcc rId="28229" sId="3">
    <oc r="BE154" t="inlineStr">
      <is>
        <t/>
      </is>
    </oc>
    <nc r="BE154">
      <v>0</v>
    </nc>
  </rcc>
  <rcc rId="28230" sId="3">
    <oc r="H155">
      <v>158.9</v>
    </oc>
    <nc r="H155">
      <v>159.19999999999999</v>
    </nc>
  </rcc>
  <rcc rId="28231" sId="3">
    <oc r="BE155" t="inlineStr">
      <is>
        <t/>
      </is>
    </oc>
    <nc r="BE155">
      <v>0</v>
    </nc>
  </rcc>
  <rcc rId="28232" sId="3">
    <oc r="H156">
      <v>154</v>
    </oc>
    <nc r="H156">
      <v>154.19999999999999</v>
    </nc>
  </rcc>
  <rcc rId="28233" sId="3">
    <oc r="BE156" t="inlineStr">
      <is>
        <t/>
      </is>
    </oc>
    <nc r="BE156">
      <v>0.1</v>
    </nc>
  </rcc>
  <rcc rId="28234" sId="3">
    <oc r="H157">
      <v>154</v>
    </oc>
    <nc r="H157">
      <v>154.19999999999999</v>
    </nc>
  </rcc>
  <rcc rId="28235" sId="3">
    <oc r="BE157" t="inlineStr">
      <is>
        <t/>
      </is>
    </oc>
    <nc r="BE157">
      <v>-0.1</v>
    </nc>
  </rcc>
  <rcc rId="28236" sId="3">
    <oc r="H158">
      <v>154.6</v>
    </oc>
    <nc r="H158">
      <v>154.80000000000001</v>
    </nc>
  </rcc>
  <rcc rId="28237" sId="3">
    <oc r="BE158" t="inlineStr">
      <is>
        <t/>
      </is>
    </oc>
    <nc r="BE158">
      <v>0</v>
    </nc>
  </rcc>
  <rcc rId="28238" sId="3">
    <oc r="H159">
      <v>154.6</v>
    </oc>
    <nc r="H159">
      <v>154.80000000000001</v>
    </nc>
  </rcc>
  <rcc rId="28239" sId="3">
    <oc r="BE159" t="inlineStr">
      <is>
        <t/>
      </is>
    </oc>
    <nc r="BE159">
      <v>-0.3</v>
    </nc>
  </rcc>
  <rcc rId="28240" sId="3">
    <oc r="H160">
      <v>453.3</v>
    </oc>
    <nc r="H160">
      <v>454</v>
    </nc>
  </rcc>
  <rcc rId="28241" sId="3">
    <oc r="BE160" t="inlineStr">
      <is>
        <t/>
      </is>
    </oc>
    <nc r="BE160">
      <v>0.1</v>
    </nc>
  </rcc>
  <rcc rId="28242" sId="3">
    <oc r="H161">
      <v>453.3</v>
    </oc>
    <nc r="H161">
      <v>454</v>
    </nc>
  </rcc>
  <rcc rId="28243" sId="3">
    <oc r="BE161" t="inlineStr">
      <is>
        <t/>
      </is>
    </oc>
    <nc r="BE161">
      <v>-0.2</v>
    </nc>
  </rcc>
  <rcc rId="28244" sId="3">
    <oc r="H162">
      <v>173.6</v>
    </oc>
    <nc r="H162">
      <v>173.8</v>
    </nc>
  </rcc>
  <rcc rId="28245" sId="3">
    <oc r="BE162" t="inlineStr">
      <is>
        <t/>
      </is>
    </oc>
    <nc r="BE162">
      <v>0</v>
    </nc>
  </rcc>
  <rcc rId="28246" sId="3">
    <oc r="H163">
      <v>173.6</v>
    </oc>
    <nc r="H163">
      <v>173.8</v>
    </nc>
  </rcc>
  <rcc rId="28247" sId="3">
    <oc r="BE163" t="inlineStr">
      <is>
        <t/>
      </is>
    </oc>
    <nc r="BE163">
      <v>0</v>
    </nc>
  </rcc>
  <rcc rId="28248" sId="3">
    <oc r="H164">
      <v>185.7</v>
    </oc>
    <nc r="H164">
      <v>186</v>
    </nc>
  </rcc>
  <rcc rId="28249" sId="3">
    <oc r="BE164" t="inlineStr">
      <is>
        <t/>
      </is>
    </oc>
    <nc r="BE164">
      <v>0</v>
    </nc>
  </rcc>
  <rcc rId="28250" sId="3">
    <oc r="H165">
      <v>185.7</v>
    </oc>
    <nc r="H165">
      <v>186</v>
    </nc>
  </rcc>
  <rcc rId="28251" sId="3">
    <oc r="BE165" t="inlineStr">
      <is>
        <t/>
      </is>
    </oc>
    <nc r="BE165">
      <v>0</v>
    </nc>
  </rcc>
  <rcc rId="28252" sId="3">
    <oc r="H166">
      <v>150</v>
    </oc>
    <nc r="H166">
      <v>150.19999999999999</v>
    </nc>
  </rcc>
  <rcc rId="28253" sId="3">
    <oc r="BE166" t="inlineStr">
      <is>
        <t/>
      </is>
    </oc>
    <nc r="BE166">
      <v>0</v>
    </nc>
  </rcc>
  <rcc rId="28254" sId="3">
    <oc r="H167">
      <v>150</v>
    </oc>
    <nc r="H167">
      <v>150.19999999999999</v>
    </nc>
  </rcc>
  <rcc rId="28255" sId="3">
    <oc r="BE167" t="inlineStr">
      <is>
        <t/>
      </is>
    </oc>
    <nc r="BE167">
      <v>0</v>
    </nc>
  </rcc>
  <rcc rId="28256" sId="3">
    <oc r="H168">
      <v>150.4</v>
    </oc>
    <nc r="H168">
      <v>150.6</v>
    </nc>
  </rcc>
  <rcc rId="28257" sId="3">
    <oc r="BE168" t="inlineStr">
      <is>
        <t/>
      </is>
    </oc>
    <nc r="BE168">
      <v>0</v>
    </nc>
  </rcc>
  <rcc rId="28258" sId="3">
    <oc r="H169">
      <v>150.4</v>
    </oc>
    <nc r="H169">
      <v>150.6</v>
    </nc>
  </rcc>
  <rcc rId="28259" sId="3">
    <oc r="BE169" t="inlineStr">
      <is>
        <t/>
      </is>
    </oc>
    <nc r="BE169">
      <v>0</v>
    </nc>
  </rcc>
  <rcc rId="28260" sId="3">
    <oc r="H170">
      <v>164.8</v>
    </oc>
    <nc r="H170">
      <v>165.1</v>
    </nc>
  </rcc>
  <rcc rId="28261" sId="3">
    <oc r="BE170" t="inlineStr">
      <is>
        <t/>
      </is>
    </oc>
    <nc r="BE170">
      <v>0.1</v>
    </nc>
  </rcc>
  <rcc rId="28262" sId="3">
    <oc r="H171">
      <v>164.8</v>
    </oc>
    <nc r="H171">
      <v>165.1</v>
    </nc>
  </rcc>
  <rcc rId="28263" sId="3">
    <oc r="BE171" t="inlineStr">
      <is>
        <t/>
      </is>
    </oc>
    <nc r="BE171">
      <v>-0.1</v>
    </nc>
  </rcc>
  <rcc rId="28264" sId="3">
    <oc r="H172">
      <v>133.5</v>
    </oc>
    <nc r="H172">
      <v>133.69999999999999</v>
    </nc>
  </rcc>
  <rcc rId="28265" sId="3">
    <oc r="BE172" t="inlineStr">
      <is>
        <t/>
      </is>
    </oc>
    <nc r="BE172">
      <v>0</v>
    </nc>
  </rcc>
  <rcc rId="28266" sId="3">
    <oc r="H173">
      <v>133.5</v>
    </oc>
    <nc r="H173">
      <v>133.69999999999999</v>
    </nc>
  </rcc>
  <rcc rId="28267" sId="3">
    <oc r="BE173" t="inlineStr">
      <is>
        <t/>
      </is>
    </oc>
    <nc r="BE173">
      <v>0</v>
    </nc>
  </rcc>
  <rcc rId="28268" sId="3">
    <oc r="H174">
      <v>159.69999999999999</v>
    </oc>
    <nc r="H174">
      <v>159.9</v>
    </nc>
  </rcc>
  <rcc rId="28269" sId="3">
    <oc r="BE174" t="inlineStr">
      <is>
        <t/>
      </is>
    </oc>
    <nc r="BE174">
      <v>0</v>
    </nc>
  </rcc>
  <rcc rId="28270" sId="3">
    <oc r="H175">
      <v>159.69999999999999</v>
    </oc>
    <nc r="H175">
      <v>159.9</v>
    </nc>
  </rcc>
  <rcc rId="28271" sId="3">
    <oc r="BE175" t="inlineStr">
      <is>
        <t/>
      </is>
    </oc>
    <nc r="BE175">
      <v>0</v>
    </nc>
  </rcc>
  <rcc rId="28272" sId="3">
    <oc r="H176">
      <v>144.9</v>
    </oc>
    <nc r="H176">
      <v>145.1</v>
    </nc>
  </rcc>
  <rcc rId="28273" sId="3">
    <oc r="BE176" t="inlineStr">
      <is>
        <t/>
      </is>
    </oc>
    <nc r="BE176">
      <v>0</v>
    </nc>
  </rcc>
  <rcc rId="28274" sId="3">
    <oc r="H177">
      <v>144.9</v>
    </oc>
    <nc r="H177">
      <v>145.1</v>
    </nc>
  </rcc>
  <rcc rId="28275" sId="3">
    <oc r="BE177" t="inlineStr">
      <is>
        <t/>
      </is>
    </oc>
    <nc r="BE177">
      <v>0</v>
    </nc>
  </rcc>
  <rcc rId="28276" sId="3">
    <oc r="H178">
      <v>154.80000000000001</v>
    </oc>
    <nc r="H178">
      <v>155</v>
    </nc>
  </rcc>
  <rcc rId="28277" sId="3">
    <oc r="BE178" t="inlineStr">
      <is>
        <t/>
      </is>
    </oc>
    <nc r="BE178">
      <v>0.4</v>
    </nc>
  </rcc>
  <rcc rId="28278" sId="3">
    <oc r="H179">
      <v>154.80000000000001</v>
    </oc>
    <nc r="H179">
      <v>155</v>
    </nc>
  </rcc>
  <rcc rId="28279" sId="3">
    <oc r="BE179" t="inlineStr">
      <is>
        <t/>
      </is>
    </oc>
    <nc r="BE179">
      <v>9.8000000000000007</v>
    </nc>
  </rcc>
  <rcc rId="28280" sId="3">
    <oc r="H180">
      <v>359</v>
    </oc>
    <nc r="H180">
      <v>359.5</v>
    </nc>
  </rcc>
  <rcc rId="28281" sId="3">
    <oc r="BE180" t="inlineStr">
      <is>
        <t/>
      </is>
    </oc>
    <nc r="BE180">
      <v>0.2</v>
    </nc>
  </rcc>
  <rcc rId="28282" sId="3">
    <oc r="H181">
      <v>359</v>
    </oc>
    <nc r="H181">
      <v>359.5</v>
    </nc>
  </rcc>
  <rcc rId="28283" sId="3">
    <oc r="BE181" t="inlineStr">
      <is>
        <t/>
      </is>
    </oc>
    <nc r="BE181">
      <v>-0.9</v>
    </nc>
  </rcc>
  <rcc rId="28284" sId="3">
    <oc r="H182">
      <v>85.4</v>
    </oc>
    <nc r="H182">
      <v>85.6</v>
    </nc>
  </rcc>
  <rcc rId="28285" sId="3">
    <oc r="BE182" t="inlineStr">
      <is>
        <t/>
      </is>
    </oc>
    <nc r="BE182">
      <v>0</v>
    </nc>
  </rcc>
  <rcc rId="28286" sId="3">
    <oc r="H183">
      <v>85.4</v>
    </oc>
    <nc r="H183">
      <v>85.6</v>
    </nc>
  </rcc>
  <rcc rId="28287" sId="3">
    <oc r="BE183" t="inlineStr">
      <is>
        <t/>
      </is>
    </oc>
    <nc r="BE183">
      <v>0</v>
    </nc>
  </rcc>
  <rcc rId="28288" sId="3">
    <oc r="H184">
      <v>220.1</v>
    </oc>
    <nc r="H184">
      <v>220.5</v>
    </nc>
  </rcc>
  <rcc rId="28289" sId="3">
    <oc r="BE184" t="inlineStr">
      <is>
        <t/>
      </is>
    </oc>
    <nc r="BE184">
      <v>0</v>
    </nc>
  </rcc>
  <rcc rId="28290" sId="3">
    <oc r="H185">
      <v>220.1</v>
    </oc>
    <nc r="H185">
      <v>220.5</v>
    </nc>
  </rcc>
  <rcc rId="28291" sId="3">
    <oc r="BE185" t="inlineStr">
      <is>
        <t/>
      </is>
    </oc>
    <nc r="BE185">
      <v>-0.1</v>
    </nc>
  </rcc>
  <rcc rId="28292" sId="3">
    <oc r="H186">
      <v>164.7</v>
    </oc>
    <nc r="H186">
      <v>165</v>
    </nc>
  </rcc>
  <rcc rId="28293" sId="3">
    <oc r="BE186" t="inlineStr">
      <is>
        <t/>
      </is>
    </oc>
    <nc r="BE186">
      <v>0.1</v>
    </nc>
  </rcc>
  <rcc rId="28294" sId="3">
    <oc r="H187">
      <v>164.7</v>
    </oc>
    <nc r="H187">
      <v>165</v>
    </nc>
  </rcc>
  <rcc rId="28295" sId="3">
    <oc r="BE187" t="inlineStr">
      <is>
        <t/>
      </is>
    </oc>
    <nc r="BE187">
      <v>-0.1</v>
    </nc>
  </rcc>
  <rcc rId="28296" sId="3">
    <oc r="H188">
      <v>147.5</v>
    </oc>
    <nc r="H188">
      <v>147.69999999999999</v>
    </nc>
  </rcc>
  <rcc rId="28297" sId="3">
    <oc r="BE188" t="inlineStr">
      <is>
        <t/>
      </is>
    </oc>
    <nc r="BE188">
      <v>0.1</v>
    </nc>
  </rcc>
  <rcc rId="28298" sId="3">
    <oc r="H189">
      <v>147.5</v>
    </oc>
    <nc r="H189">
      <v>147.69999999999999</v>
    </nc>
  </rcc>
  <rcc rId="28299" sId="3">
    <oc r="BE189" t="inlineStr">
      <is>
        <t/>
      </is>
    </oc>
    <nc r="BE189">
      <v>-0.1</v>
    </nc>
  </rcc>
  <rcc rId="28300" sId="3">
    <oc r="H190">
      <v>157.30000000000001</v>
    </oc>
    <nc r="H190">
      <v>157.5</v>
    </nc>
  </rcc>
  <rcc rId="28301" sId="3">
    <oc r="BE190" t="inlineStr">
      <is>
        <t/>
      </is>
    </oc>
    <nc r="BE190">
      <v>0</v>
    </nc>
  </rcc>
  <rcc rId="28302" sId="3">
    <oc r="H191">
      <v>157.30000000000001</v>
    </oc>
    <nc r="H191">
      <v>157.5</v>
    </nc>
  </rcc>
  <rcc rId="28303" sId="3">
    <oc r="BE191" t="inlineStr">
      <is>
        <t/>
      </is>
    </oc>
    <nc r="BE191">
      <v>0</v>
    </nc>
  </rcc>
  <rcc rId="28304" sId="3">
    <oc r="H192">
      <v>145.6</v>
    </oc>
    <nc r="H192">
      <v>145.80000000000001</v>
    </nc>
  </rcc>
  <rcc rId="28305" sId="3">
    <oc r="BE192" t="inlineStr">
      <is>
        <t/>
      </is>
    </oc>
    <nc r="BE192">
      <v>0.1</v>
    </nc>
  </rcc>
  <rcc rId="28306" sId="3">
    <oc r="H193">
      <v>145.6</v>
    </oc>
    <nc r="H193">
      <v>145.80000000000001</v>
    </nc>
  </rcc>
  <rcc rId="28307" sId="3">
    <oc r="BE193" t="inlineStr">
      <is>
        <t/>
      </is>
    </oc>
    <nc r="BE193">
      <v>-0.1</v>
    </nc>
  </rcc>
  <rcc rId="28308" sId="3">
    <oc r="H194">
      <v>121.8</v>
    </oc>
    <nc r="H194">
      <v>122</v>
    </nc>
  </rcc>
  <rcc rId="28309" sId="3">
    <oc r="BE194" t="inlineStr">
      <is>
        <t/>
      </is>
    </oc>
    <nc r="BE194">
      <v>0.1</v>
    </nc>
  </rcc>
  <rcc rId="28310" sId="3">
    <oc r="H195">
      <v>121.8</v>
    </oc>
    <nc r="H195">
      <v>122</v>
    </nc>
  </rcc>
  <rcc rId="28311" sId="3">
    <oc r="BE195" t="inlineStr">
      <is>
        <t/>
      </is>
    </oc>
    <nc r="BE195">
      <v>0</v>
    </nc>
  </rcc>
  <rcc rId="28312" sId="3">
    <oc r="H196">
      <v>150.80000000000001</v>
    </oc>
    <nc r="H196">
      <v>151</v>
    </nc>
  </rcc>
  <rcc rId="28313" sId="3">
    <oc r="BE196" t="inlineStr">
      <is>
        <t/>
      </is>
    </oc>
    <nc r="BE196">
      <v>0</v>
    </nc>
  </rcc>
  <rcc rId="28314" sId="3">
    <oc r="H197">
      <v>150.80000000000001</v>
    </oc>
    <nc r="H197">
      <v>151</v>
    </nc>
  </rcc>
  <rcc rId="28315" sId="3">
    <oc r="BE197" t="inlineStr">
      <is>
        <t/>
      </is>
    </oc>
    <nc r="BE197">
      <v>0</v>
    </nc>
  </rcc>
  <rcc rId="28316" sId="3">
    <oc r="H198">
      <v>196.1</v>
    </oc>
    <nc r="H198">
      <v>196.3</v>
    </nc>
  </rcc>
  <rcc rId="28317" sId="3">
    <oc r="BE198" t="inlineStr">
      <is>
        <t/>
      </is>
    </oc>
    <nc r="BE198">
      <v>0.1</v>
    </nc>
  </rcc>
  <rcc rId="28318" sId="3">
    <oc r="H199">
      <v>196.1</v>
    </oc>
    <nc r="H199">
      <v>196.3</v>
    </nc>
  </rcc>
  <rcc rId="28319" sId="3">
    <oc r="BE199" t="inlineStr">
      <is>
        <t/>
      </is>
    </oc>
    <nc r="BE199">
      <v>-0.2</v>
    </nc>
  </rcc>
  <rcc rId="28320" sId="3">
    <oc r="H200">
      <v>124.6</v>
    </oc>
    <nc r="H200">
      <v>124.7</v>
    </nc>
  </rcc>
  <rcc rId="28321" sId="3">
    <oc r="BE200" t="inlineStr">
      <is>
        <t/>
      </is>
    </oc>
    <nc r="BE200">
      <v>0.2</v>
    </nc>
  </rcc>
  <rcc rId="28322" sId="3">
    <oc r="H201">
      <v>124.6</v>
    </oc>
    <nc r="H201">
      <v>124.7</v>
    </nc>
  </rcc>
  <rcc rId="28323" sId="3">
    <oc r="BE201" t="inlineStr">
      <is>
        <t/>
      </is>
    </oc>
    <nc r="BE201">
      <v>0.4</v>
    </nc>
  </rcc>
  <rcc rId="28324" sId="3">
    <oc r="H202">
      <v>130.30000000000001</v>
    </oc>
    <nc r="H202">
      <v>130.5</v>
    </nc>
  </rcc>
  <rcc rId="28325" sId="3">
    <oc r="BE202" t="inlineStr">
      <is>
        <t/>
      </is>
    </oc>
    <nc r="BE202">
      <v>0.1</v>
    </nc>
  </rcc>
  <rcc rId="28326" sId="3">
    <oc r="H203">
      <v>130.30000000000001</v>
    </oc>
    <nc r="H203">
      <v>130.5</v>
    </nc>
  </rcc>
  <rcc rId="28327" sId="3">
    <oc r="BE203" t="inlineStr">
      <is>
        <t/>
      </is>
    </oc>
    <nc r="BE203">
      <v>0</v>
    </nc>
  </rcc>
  <rcc rId="28328" sId="3">
    <oc r="H204">
      <v>1216.2</v>
    </oc>
    <nc r="H204">
      <v>1217.9000000000001</v>
    </nc>
  </rcc>
  <rcc rId="28329" sId="3">
    <oc r="BE204" t="inlineStr">
      <is>
        <t/>
      </is>
    </oc>
    <nc r="BE204">
      <v>0.2</v>
    </nc>
  </rcc>
  <rcc rId="28330" sId="3">
    <oc r="H205">
      <v>1216.2</v>
    </oc>
    <nc r="H205">
      <v>1217.9000000000001</v>
    </nc>
  </rcc>
  <rcc rId="28331" sId="3">
    <oc r="BE205" t="inlineStr">
      <is>
        <t/>
      </is>
    </oc>
    <nc r="BE205">
      <v>-0.8</v>
    </nc>
  </rcc>
  <rcc rId="28332" sId="3">
    <oc r="H206">
      <v>163.19999999999999</v>
    </oc>
    <nc r="H206">
      <v>163.5</v>
    </nc>
  </rcc>
  <rcc rId="28333" sId="3">
    <oc r="BE206" t="inlineStr">
      <is>
        <t/>
      </is>
    </oc>
    <nc r="BE206">
      <v>0.1</v>
    </nc>
  </rcc>
  <rcc rId="28334" sId="3">
    <oc r="H207">
      <v>163.19999999999999</v>
    </oc>
    <nc r="H207">
      <v>163.5</v>
    </nc>
  </rcc>
  <rcc rId="28335" sId="3">
    <oc r="BE207" t="inlineStr">
      <is>
        <t/>
      </is>
    </oc>
    <nc r="BE207">
      <v>-0.2</v>
    </nc>
  </rcc>
  <rcc rId="28336" sId="3">
    <oc r="H208">
      <v>147.6</v>
    </oc>
    <nc r="H208">
      <v>147.80000000000001</v>
    </nc>
  </rcc>
  <rcc rId="28337" sId="3">
    <oc r="BE208" t="inlineStr">
      <is>
        <t/>
      </is>
    </oc>
    <nc r="BE208">
      <v>0</v>
    </nc>
  </rcc>
  <rcc rId="28338" sId="3">
    <oc r="H209">
      <v>147.6</v>
    </oc>
    <nc r="H209">
      <v>147.80000000000001</v>
    </nc>
  </rcc>
  <rcc rId="28339" sId="3">
    <oc r="BE209" t="inlineStr">
      <is>
        <t/>
      </is>
    </oc>
    <nc r="BE209">
      <v>0</v>
    </nc>
  </rcc>
  <rcc rId="28340" sId="3">
    <oc r="H210">
      <v>156</v>
    </oc>
    <nc r="H210">
      <v>156.19999999999999</v>
    </nc>
  </rcc>
  <rcc rId="28341" sId="3">
    <oc r="BE210" t="inlineStr">
      <is>
        <t/>
      </is>
    </oc>
    <nc r="BE210">
      <v>0</v>
    </nc>
  </rcc>
  <rcc rId="28342" sId="3">
    <oc r="H211">
      <v>156</v>
    </oc>
    <nc r="H211">
      <v>156.19999999999999</v>
    </nc>
  </rcc>
  <rcc rId="28343" sId="3">
    <oc r="BE211" t="inlineStr">
      <is>
        <t/>
      </is>
    </oc>
    <nc r="BE211">
      <v>0</v>
    </nc>
  </rcc>
  <rcc rId="28344" sId="3">
    <oc r="H212">
      <v>129.1</v>
    </oc>
    <nc r="H212">
      <v>129.30000000000001</v>
    </nc>
  </rcc>
  <rcc rId="28345" sId="3">
    <oc r="BE212" t="inlineStr">
      <is>
        <t/>
      </is>
    </oc>
    <nc r="BE212">
      <v>0</v>
    </nc>
  </rcc>
  <rcc rId="28346" sId="3">
    <oc r="H213">
      <v>129.1</v>
    </oc>
    <nc r="H213">
      <v>129.30000000000001</v>
    </nc>
  </rcc>
  <rcc rId="28347" sId="3">
    <oc r="BE213" t="inlineStr">
      <is>
        <t/>
      </is>
    </oc>
    <nc r="BE213">
      <v>0</v>
    </nc>
  </rcc>
  <rcc rId="28348" sId="3">
    <oc r="H214">
      <v>129.9</v>
    </oc>
    <nc r="H214">
      <v>130.1</v>
    </nc>
  </rcc>
  <rcc rId="28349" sId="3">
    <oc r="BE214" t="inlineStr">
      <is>
        <t/>
      </is>
    </oc>
    <nc r="BE214">
      <v>0</v>
    </nc>
  </rcc>
  <rcc rId="28350" sId="3">
    <oc r="H215">
      <v>129.9</v>
    </oc>
    <nc r="H215">
      <v>130.1</v>
    </nc>
  </rcc>
  <rcc rId="28351" sId="3">
    <oc r="BE215" t="inlineStr">
      <is>
        <t/>
      </is>
    </oc>
    <nc r="BE215">
      <v>0</v>
    </nc>
  </rcc>
  <rcc rId="28352" sId="3">
    <oc r="H216">
      <v>486.9</v>
    </oc>
    <nc r="H216">
      <v>487.6</v>
    </nc>
  </rcc>
  <rcc rId="28353" sId="3">
    <oc r="BE216" t="inlineStr">
      <is>
        <t/>
      </is>
    </oc>
    <nc r="BE216">
      <v>0</v>
    </nc>
  </rcc>
  <rcc rId="28354" sId="3">
    <oc r="H217">
      <v>486.9</v>
    </oc>
    <nc r="H217">
      <v>487.6</v>
    </nc>
  </rcc>
  <rcc rId="28355" sId="3">
    <oc r="BE217" t="inlineStr">
      <is>
        <t/>
      </is>
    </oc>
    <nc r="BE217">
      <v>0</v>
    </nc>
  </rcc>
  <rcc rId="28356" sId="3">
    <oc r="H218">
      <v>703.1</v>
    </oc>
    <nc r="H218">
      <v>704.1</v>
    </nc>
  </rcc>
  <rcc rId="28357" sId="3">
    <oc r="BE218" t="inlineStr">
      <is>
        <t/>
      </is>
    </oc>
    <nc r="BE218">
      <v>0.4</v>
    </nc>
  </rcc>
  <rcc rId="28358" sId="3">
    <oc r="H219">
      <v>703.1</v>
    </oc>
    <nc r="H219">
      <v>704.1</v>
    </nc>
  </rcc>
  <rcc rId="28359" sId="3">
    <oc r="BE219" t="inlineStr">
      <is>
        <t/>
      </is>
    </oc>
    <nc r="BE219">
      <v>1</v>
    </nc>
  </rcc>
  <rcc rId="28360" sId="3">
    <oc r="H220">
      <v>469.9</v>
    </oc>
    <nc r="H220">
      <v>470.5</v>
    </nc>
  </rcc>
  <rcc rId="28361" sId="3">
    <oc r="BE220" t="inlineStr">
      <is>
        <t/>
      </is>
    </oc>
    <nc r="BE220">
      <v>0</v>
    </nc>
  </rcc>
  <rcc rId="28362" sId="3">
    <oc r="H221">
      <v>469.9</v>
    </oc>
    <nc r="H221">
      <v>470.5</v>
    </nc>
  </rcc>
  <rcc rId="28363" sId="3">
    <oc r="BE221" t="inlineStr">
      <is>
        <t/>
      </is>
    </oc>
    <nc r="BE221">
      <v>0</v>
    </nc>
  </rcc>
  <rcc rId="28364" sId="3">
    <oc r="H222">
      <v>137.69999999999999</v>
    </oc>
    <nc r="H222">
      <v>137.9</v>
    </nc>
  </rcc>
  <rcc rId="28365" sId="3">
    <oc r="BE222" t="inlineStr">
      <is>
        <t/>
      </is>
    </oc>
    <nc r="BE222">
      <v>0</v>
    </nc>
  </rcc>
  <rcc rId="28366" sId="3">
    <oc r="H223">
      <v>137.69999999999999</v>
    </oc>
    <nc r="H223">
      <v>137.9</v>
    </nc>
  </rcc>
  <rcc rId="28367" sId="3">
    <oc r="BE223" t="inlineStr">
      <is>
        <t/>
      </is>
    </oc>
    <nc r="BE223">
      <v>0</v>
    </nc>
  </rcc>
  <rcc rId="28368" sId="3">
    <oc r="H224">
      <v>865.7</v>
    </oc>
    <nc r="H224">
      <v>866.9</v>
    </nc>
  </rcc>
  <rcc rId="28369" sId="3">
    <oc r="BE224" t="inlineStr">
      <is>
        <t/>
      </is>
    </oc>
    <nc r="BE224">
      <v>0.3</v>
    </nc>
  </rcc>
  <rcc rId="28370" sId="3">
    <oc r="H225">
      <v>865.7</v>
    </oc>
    <nc r="H225">
      <v>866.9</v>
    </nc>
  </rcc>
  <rcc rId="28371" sId="3">
    <oc r="BE225" t="inlineStr">
      <is>
        <t/>
      </is>
    </oc>
    <nc r="BE225">
      <v>-1</v>
    </nc>
  </rcc>
  <rcc rId="28372" sId="3">
    <oc r="H226">
      <v>536.6</v>
    </oc>
    <nc r="H226">
      <v>537.29999999999995</v>
    </nc>
  </rcc>
  <rcc rId="28373" sId="3">
    <oc r="BE226" t="inlineStr">
      <is>
        <t/>
      </is>
    </oc>
    <nc r="BE226">
      <v>0.2</v>
    </nc>
  </rcc>
  <rcc rId="28374" sId="3">
    <oc r="H227">
      <v>536.6</v>
    </oc>
    <nc r="H227">
      <v>537.29999999999995</v>
    </nc>
  </rcc>
  <rcc rId="28375" sId="3">
    <oc r="BE227" t="inlineStr">
      <is>
        <t/>
      </is>
    </oc>
    <nc r="BE227">
      <v>-0.6</v>
    </nc>
  </rcc>
  <rcc rId="28376" sId="3">
    <oc r="H228">
      <v>575.29999999999995</v>
    </oc>
    <nc r="H228">
      <v>576.1</v>
    </nc>
  </rcc>
  <rcc rId="28377" sId="3">
    <oc r="BE228" t="inlineStr">
      <is>
        <t/>
      </is>
    </oc>
    <nc r="BE228">
      <v>0</v>
    </nc>
  </rcc>
  <rcc rId="28378" sId="3">
    <oc r="H229">
      <v>575.29999999999995</v>
    </oc>
    <nc r="H229">
      <v>576.1</v>
    </nc>
  </rcc>
  <rcc rId="28379" sId="3">
    <oc r="BE229" t="inlineStr">
      <is>
        <t/>
      </is>
    </oc>
    <nc r="BE229">
      <v>0</v>
    </nc>
  </rcc>
  <rcc rId="28380" sId="3">
    <oc r="H230">
      <v>491</v>
    </oc>
    <nc r="H230">
      <v>491.6</v>
    </nc>
  </rcc>
  <rcc rId="28381" sId="3">
    <oc r="BE230" t="inlineStr">
      <is>
        <t/>
      </is>
    </oc>
    <nc r="BE230">
      <v>0</v>
    </nc>
  </rcc>
  <rcc rId="28382" sId="3">
    <oc r="H231">
      <v>491</v>
    </oc>
    <nc r="H231">
      <v>491.6</v>
    </nc>
  </rcc>
  <rcc rId="28383" sId="3">
    <oc r="BE231" t="inlineStr">
      <is>
        <t/>
      </is>
    </oc>
    <nc r="BE231">
      <v>0</v>
    </nc>
  </rcc>
  <rcc rId="28384" sId="3">
    <oc r="H232">
      <v>434.1</v>
    </oc>
    <nc r="H232">
      <v>434.7</v>
    </nc>
  </rcc>
  <rcc rId="28385" sId="3">
    <oc r="BE232" t="inlineStr">
      <is>
        <t/>
      </is>
    </oc>
    <nc r="BE232">
      <v>0</v>
    </nc>
  </rcc>
  <rcc rId="28386" sId="3">
    <oc r="H233">
      <v>434.1</v>
    </oc>
    <nc r="H233">
      <v>434.7</v>
    </nc>
  </rcc>
  <rcc rId="28387" sId="3">
    <oc r="BE233" t="inlineStr">
      <is>
        <t/>
      </is>
    </oc>
    <nc r="BE233">
      <v>0</v>
    </nc>
  </rcc>
  <rcc rId="28388" sId="3">
    <oc r="H234">
      <v>506.9</v>
    </oc>
    <nc r="H234">
      <v>507.6</v>
    </nc>
  </rcc>
  <rcc rId="28389" sId="3">
    <oc r="BE234" t="inlineStr">
      <is>
        <t/>
      </is>
    </oc>
    <nc r="BE234">
      <v>0</v>
    </nc>
  </rcc>
  <rcc rId="28390" sId="3">
    <oc r="H235">
      <v>506.9</v>
    </oc>
    <nc r="H235">
      <v>507.6</v>
    </nc>
  </rcc>
  <rcc rId="28391" sId="3">
    <oc r="BE235" t="inlineStr">
      <is>
        <t/>
      </is>
    </oc>
    <nc r="BE235">
      <v>0.2</v>
    </nc>
  </rcc>
  <rcc rId="28392" sId="3">
    <oc r="H236">
      <v>148.69999999999999</v>
    </oc>
    <nc r="H236">
      <v>148.9</v>
    </nc>
  </rcc>
  <rcc rId="28393" sId="3">
    <oc r="BE236" t="inlineStr">
      <is>
        <t/>
      </is>
    </oc>
    <nc r="BE236">
      <v>0.3</v>
    </nc>
  </rcc>
  <rcc rId="28394" sId="3">
    <oc r="H237">
      <v>148.69999999999999</v>
    </oc>
    <nc r="H237">
      <v>148.9</v>
    </nc>
  </rcc>
  <rcc rId="28395" sId="3">
    <oc r="BE237" t="inlineStr">
      <is>
        <t/>
      </is>
    </oc>
    <nc r="BE237">
      <v>0</v>
    </nc>
  </rcc>
  <rcc rId="28396" sId="3">
    <oc r="H238">
      <v>206</v>
    </oc>
    <nc r="H238">
      <v>206.3</v>
    </nc>
  </rcc>
  <rcc rId="28397" sId="3">
    <oc r="BE238" t="inlineStr">
      <is>
        <t/>
      </is>
    </oc>
    <nc r="BE238">
      <v>0.3</v>
    </nc>
  </rcc>
  <rcc rId="28398" sId="3">
    <oc r="H239">
      <v>206</v>
    </oc>
    <nc r="H239">
      <v>206.3</v>
    </nc>
  </rcc>
  <rcc rId="28399" sId="3">
    <oc r="BE239" t="inlineStr">
      <is>
        <t/>
      </is>
    </oc>
    <nc r="BE239">
      <v>-0.1</v>
    </nc>
  </rcc>
  <rcc rId="28400" sId="3">
    <oc r="H240">
      <v>133.1</v>
    </oc>
    <nc r="H240">
      <v>133.19999999999999</v>
    </nc>
  </rcc>
  <rcc rId="28401" sId="3">
    <oc r="BE240" t="inlineStr">
      <is>
        <t/>
      </is>
    </oc>
    <nc r="BE240">
      <v>0</v>
    </nc>
  </rcc>
  <rcc rId="28402" sId="3">
    <oc r="H241">
      <v>133.1</v>
    </oc>
    <nc r="H241">
      <v>133.19999999999999</v>
    </nc>
  </rcc>
  <rcc rId="28403" sId="3">
    <oc r="BE241" t="inlineStr">
      <is>
        <t/>
      </is>
    </oc>
    <nc r="BE241">
      <v>0</v>
    </nc>
  </rcc>
  <rcc rId="28404" sId="3">
    <oc r="H242">
      <v>157.19999999999999</v>
    </oc>
    <nc r="H242">
      <v>157.5</v>
    </nc>
  </rcc>
  <rcc rId="28405" sId="3">
    <oc r="BE242" t="inlineStr">
      <is>
        <t/>
      </is>
    </oc>
    <nc r="BE242">
      <v>0</v>
    </nc>
  </rcc>
  <rcc rId="28406" sId="3">
    <oc r="H243">
      <v>157.19999999999999</v>
    </oc>
    <nc r="H243">
      <v>157.5</v>
    </nc>
  </rcc>
  <rcc rId="28407" sId="3">
    <oc r="BE243" t="inlineStr">
      <is>
        <t/>
      </is>
    </oc>
    <nc r="BE243">
      <v>0</v>
    </nc>
  </rcc>
  <rcc rId="28408" sId="3">
    <oc r="H244">
      <v>338.7</v>
    </oc>
    <nc r="H244">
      <v>339.1</v>
    </nc>
  </rcc>
  <rcc rId="28409" sId="3">
    <oc r="BE244" t="inlineStr">
      <is>
        <t/>
      </is>
    </oc>
    <nc r="BE244">
      <v>0</v>
    </nc>
  </rcc>
  <rcc rId="28410" sId="3">
    <oc r="H245">
      <v>338.7</v>
    </oc>
    <nc r="H245">
      <v>339.1</v>
    </nc>
  </rcc>
  <rcc rId="28411" sId="3">
    <oc r="BE245" t="inlineStr">
      <is>
        <t/>
      </is>
    </oc>
    <nc r="BE245">
      <v>0</v>
    </nc>
  </rcc>
  <rcc rId="28412" sId="3">
    <oc r="H246">
      <v>183.7</v>
    </oc>
    <nc r="H246">
      <v>184</v>
    </nc>
  </rcc>
  <rcc rId="28413" sId="3">
    <oc r="BE246" t="inlineStr">
      <is>
        <t/>
      </is>
    </oc>
    <nc r="BE246">
      <v>0</v>
    </nc>
  </rcc>
  <rcc rId="28414" sId="3">
    <oc r="H247">
      <v>183.7</v>
    </oc>
    <nc r="H247">
      <v>184</v>
    </nc>
  </rcc>
  <rcc rId="28415" sId="3">
    <oc r="BE247" t="inlineStr">
      <is>
        <t/>
      </is>
    </oc>
    <nc r="BE247">
      <v>0</v>
    </nc>
  </rcc>
  <rcc rId="28416" sId="3">
    <oc r="H248">
      <v>358.3</v>
    </oc>
    <nc r="H248">
      <v>358.8</v>
    </nc>
  </rcc>
  <rcc rId="28417" sId="3">
    <oc r="BE248" t="inlineStr">
      <is>
        <t/>
      </is>
    </oc>
    <nc r="BE248">
      <v>0.1</v>
    </nc>
  </rcc>
  <rcc rId="28418" sId="3">
    <oc r="H249">
      <v>358.3</v>
    </oc>
    <nc r="H249">
      <v>358.8</v>
    </nc>
  </rcc>
  <rcc rId="28419" sId="3">
    <oc r="BE249" t="inlineStr">
      <is>
        <t/>
      </is>
    </oc>
    <nc r="BE249">
      <v>0</v>
    </nc>
  </rcc>
  <rcc rId="28420" sId="3">
    <oc r="H250">
      <v>116</v>
    </oc>
    <nc r="H250">
      <v>116.2</v>
    </nc>
  </rcc>
  <rcc rId="28421" sId="3">
    <oc r="BE250" t="inlineStr">
      <is>
        <t/>
      </is>
    </oc>
    <nc r="BE250">
      <v>0</v>
    </nc>
  </rcc>
  <rcc rId="28422" sId="3">
    <oc r="H251">
      <v>116</v>
    </oc>
    <nc r="H251">
      <v>116.2</v>
    </nc>
  </rcc>
  <rcc rId="28423" sId="3">
    <oc r="BE251" t="inlineStr">
      <is>
        <t/>
      </is>
    </oc>
    <nc r="BE251">
      <v>0</v>
    </nc>
  </rcc>
  <rcc rId="28424" sId="3">
    <oc r="H252">
      <v>203.5</v>
    </oc>
    <nc r="H252">
      <v>203.8</v>
    </nc>
  </rcc>
  <rcc rId="28425" sId="3">
    <oc r="BE252" t="inlineStr">
      <is>
        <t/>
      </is>
    </oc>
    <nc r="BE252">
      <v>0.9</v>
    </nc>
  </rcc>
  <rcc rId="28426" sId="3">
    <oc r="H253">
      <v>203.5</v>
    </oc>
    <nc r="H253">
      <v>203.8</v>
    </nc>
  </rcc>
  <rcc rId="28427" sId="3">
    <oc r="BE253" t="inlineStr">
      <is>
        <t/>
      </is>
    </oc>
    <nc r="BE253">
      <v>0</v>
    </nc>
  </rcc>
  <rcc rId="28428" sId="3">
    <oc r="H254">
      <v>142.30000000000001</v>
    </oc>
    <nc r="H254">
      <v>142.5</v>
    </nc>
  </rcc>
  <rcc rId="28429" sId="3">
    <oc r="BE254" t="inlineStr">
      <is>
        <t/>
      </is>
    </oc>
    <nc r="BE254">
      <v>0</v>
    </nc>
  </rcc>
  <rcc rId="28430" sId="3">
    <oc r="H255">
      <v>142.30000000000001</v>
    </oc>
    <nc r="H255">
      <v>142.5</v>
    </nc>
  </rcc>
  <rcc rId="28431" sId="3">
    <oc r="BE255" t="inlineStr">
      <is>
        <t/>
      </is>
    </oc>
    <nc r="BE255">
      <v>0</v>
    </nc>
  </rcc>
  <rcc rId="28432" sId="3">
    <oc r="H256">
      <v>1100.5</v>
    </oc>
    <nc r="H256">
      <v>1102.0999999999999</v>
    </nc>
  </rcc>
  <rcc rId="28433" sId="3">
    <oc r="BE256" t="inlineStr">
      <is>
        <t/>
      </is>
    </oc>
    <nc r="BE256">
      <v>0.4</v>
    </nc>
  </rcc>
  <rcc rId="28434" sId="3">
    <oc r="H257">
      <v>1100.5</v>
    </oc>
    <nc r="H257">
      <v>1102.0999999999999</v>
    </nc>
  </rcc>
  <rcc rId="28435" sId="3">
    <oc r="BE257" t="inlineStr">
      <is>
        <t/>
      </is>
    </oc>
    <nc r="BE257">
      <v>1.9</v>
    </nc>
  </rcc>
  <rcc rId="28436" sId="3">
    <oc r="H258">
      <v>938.1</v>
    </oc>
    <nc r="H258">
      <v>939.4</v>
    </nc>
  </rcc>
  <rcc rId="28437" sId="3">
    <oc r="BE258" t="inlineStr">
      <is>
        <t/>
      </is>
    </oc>
    <nc r="BE258">
      <v>0.1</v>
    </nc>
  </rcc>
  <rcc rId="28438" sId="3">
    <oc r="H259">
      <v>938.1</v>
    </oc>
    <nc r="H259">
      <v>939.4</v>
    </nc>
  </rcc>
  <rcc rId="28439" sId="3">
    <oc r="BE259" t="inlineStr">
      <is>
        <t/>
      </is>
    </oc>
    <nc r="BE259">
      <v>0</v>
    </nc>
  </rcc>
  <rcc rId="28440" sId="3">
    <oc r="H260">
      <v>429.4</v>
    </oc>
    <nc r="H260">
      <v>430</v>
    </nc>
  </rcc>
  <rcc rId="28441" sId="3">
    <oc r="BE260" t="inlineStr">
      <is>
        <t/>
      </is>
    </oc>
    <nc r="BE260">
      <v>0.2</v>
    </nc>
  </rcc>
  <rcc rId="28442" sId="3">
    <oc r="H261">
      <v>429.4</v>
    </oc>
    <nc r="H261">
      <v>430</v>
    </nc>
  </rcc>
  <rcc rId="28443" sId="3">
    <oc r="BE261" t="inlineStr">
      <is>
        <t/>
      </is>
    </oc>
    <nc r="BE261">
      <v>0</v>
    </nc>
  </rcc>
  <rcc rId="28444" sId="3">
    <oc r="H262">
      <v>1536</v>
    </oc>
    <nc r="H262">
      <v>1538.1</v>
    </nc>
  </rcc>
  <rcc rId="28445" sId="3">
    <oc r="BE262" t="inlineStr">
      <is>
        <t/>
      </is>
    </oc>
    <nc r="BE262">
      <v>0.7</v>
    </nc>
  </rcc>
  <rcc rId="28446" sId="3">
    <oc r="H263">
      <v>1536</v>
    </oc>
    <nc r="H263">
      <v>1538.1</v>
    </nc>
  </rcc>
  <rcc rId="28447" sId="3">
    <oc r="BE263" t="inlineStr">
      <is>
        <t/>
      </is>
    </oc>
    <nc r="BE263">
      <v>7.4</v>
    </nc>
  </rcc>
  <rcc rId="28448" sId="3">
    <oc r="H264">
      <v>243.7</v>
    </oc>
    <nc r="H264">
      <v>244</v>
    </nc>
  </rcc>
  <rcc rId="28449" sId="3">
    <oc r="BE264" t="inlineStr">
      <is>
        <t/>
      </is>
    </oc>
    <nc r="BE264">
      <v>10.4</v>
    </nc>
  </rcc>
  <rcc rId="28450" sId="3">
    <oc r="H265">
      <v>243.7</v>
    </oc>
    <nc r="H265">
      <v>244</v>
    </nc>
  </rcc>
  <rcc rId="28451" sId="3">
    <oc r="BE265" t="inlineStr">
      <is>
        <t/>
      </is>
    </oc>
    <nc r="BE265">
      <v>9.6</v>
    </nc>
  </rcc>
  <rcc rId="28452" sId="3">
    <oc r="H266">
      <v>184</v>
    </oc>
    <nc r="H266">
      <v>184.3</v>
    </nc>
  </rcc>
  <rcc rId="28453" sId="3">
    <oc r="BE266" t="inlineStr">
      <is>
        <t/>
      </is>
    </oc>
    <nc r="BE266">
      <v>7.5</v>
    </nc>
  </rcc>
  <rcc rId="28454" sId="3">
    <oc r="H267">
      <v>184</v>
    </oc>
    <nc r="H267">
      <v>184.3</v>
    </nc>
  </rcc>
  <rcc rId="28455" sId="3">
    <oc r="BE267" t="inlineStr">
      <is>
        <t/>
      </is>
    </oc>
    <nc r="BE267">
      <v>0</v>
    </nc>
  </rcc>
  <rcc rId="28456" sId="3">
    <oc r="BE268" t="inlineStr">
      <is>
        <t/>
      </is>
    </oc>
    <nc r="BE268">
      <v>0</v>
    </nc>
  </rcc>
  <rcc rId="28457" sId="3">
    <oc r="BE269" t="inlineStr">
      <is>
        <t/>
      </is>
    </oc>
    <nc r="BE269">
      <v>0</v>
    </nc>
  </rcc>
  <rcc rId="28458" sId="3">
    <oc r="BE270" t="inlineStr">
      <is>
        <t/>
      </is>
    </oc>
    <nc r="BE270">
      <v>0.3</v>
    </nc>
  </rcc>
  <rcc rId="28459" sId="3">
    <oc r="BE271" t="inlineStr">
      <is>
        <t/>
      </is>
    </oc>
    <nc r="BE271">
      <v>0</v>
    </nc>
  </rcc>
  <rcc rId="28460" sId="3">
    <oc r="H272">
      <v>11174.4</v>
    </oc>
    <nc r="H272">
      <v>11189.9</v>
    </nc>
  </rcc>
  <rcc rId="28461" sId="3">
    <oc r="BE272" t="inlineStr">
      <is>
        <t/>
      </is>
    </oc>
    <nc r="BE272">
      <v>465.5</v>
    </nc>
  </rcc>
  <rcc rId="28462" sId="3">
    <oc r="H273">
      <v>11174.4</v>
    </oc>
    <nc r="H273">
      <v>11189.9</v>
    </nc>
  </rcc>
  <rcc rId="28463" sId="3">
    <oc r="BE273" t="inlineStr">
      <is>
        <t/>
      </is>
    </oc>
    <nc r="BE273">
      <v>0</v>
    </nc>
  </rcc>
  <rcc rId="28464" sId="3">
    <oc r="H274">
      <v>2581.6</v>
    </oc>
    <nc r="H274">
      <v>2585.1999999999998</v>
    </nc>
  </rcc>
  <rcc rId="28465" sId="3">
    <oc r="BE274" t="inlineStr">
      <is>
        <t/>
      </is>
    </oc>
    <nc r="BE274">
      <v>99.1</v>
    </nc>
  </rcc>
  <rcc rId="28466" sId="3">
    <oc r="H275">
      <v>2581.6</v>
    </oc>
    <nc r="H275">
      <v>2585.1999999999998</v>
    </nc>
  </rcc>
  <rcc rId="28467" sId="3">
    <oc r="BE275" t="inlineStr">
      <is>
        <t/>
      </is>
    </oc>
    <nc r="BE275">
      <v>0</v>
    </nc>
  </rcc>
  <rcc rId="28468" sId="3">
    <oc r="BE276" t="inlineStr">
      <is>
        <t/>
      </is>
    </oc>
    <nc r="BE276">
      <v>0.5</v>
    </nc>
  </rcc>
  <rcc rId="28469" sId="3">
    <oc r="BE277" t="inlineStr">
      <is>
        <t/>
      </is>
    </oc>
    <nc r="BE277">
      <v>0</v>
    </nc>
  </rcc>
  <rcc rId="28470" sId="3">
    <oc r="H278">
      <v>23101.5</v>
    </oc>
    <nc r="H278">
      <v>23133.7</v>
    </nc>
  </rcc>
  <rcc rId="28471" sId="3">
    <oc r="BE278" t="inlineStr">
      <is>
        <t/>
      </is>
    </oc>
    <nc r="BE278">
      <v>950.2</v>
    </nc>
  </rcc>
  <rcc rId="28472" sId="3">
    <oc r="H279">
      <v>23101.5</v>
    </oc>
    <nc r="H279">
      <v>23133.7</v>
    </nc>
  </rcc>
  <rcc rId="28473" sId="3">
    <oc r="BE279" t="inlineStr">
      <is>
        <t/>
      </is>
    </oc>
    <nc r="BE279">
      <v>0</v>
    </nc>
  </rcc>
  <rcc rId="28474" sId="3">
    <oc r="H280">
      <v>26149.9</v>
    </oc>
    <nc r="H280">
      <v>26186.2</v>
    </nc>
  </rcc>
  <rcc rId="28475" sId="3">
    <oc r="BE280" t="inlineStr">
      <is>
        <t/>
      </is>
    </oc>
    <nc r="BE280">
      <v>1044.3</v>
    </nc>
  </rcc>
  <rcc rId="28476" sId="3">
    <oc r="H281">
      <v>26149.9</v>
    </oc>
    <nc r="H281">
      <v>26186.2</v>
    </nc>
  </rcc>
  <rcc rId="28477" sId="3">
    <oc r="BE281" t="inlineStr">
      <is>
        <t/>
      </is>
    </oc>
    <nc r="BE281">
      <v>0</v>
    </nc>
  </rcc>
  <rcc rId="28478" sId="3">
    <oc r="H282">
      <v>6931.2</v>
    </oc>
    <nc r="H282">
      <v>6940.9</v>
    </nc>
  </rcc>
  <rcc rId="28479" sId="3">
    <oc r="BE282" t="inlineStr">
      <is>
        <t/>
      </is>
    </oc>
    <nc r="BE282">
      <v>289.39999999999998</v>
    </nc>
  </rcc>
  <rcc rId="28480" sId="3">
    <oc r="H283">
      <v>6931.2</v>
    </oc>
    <nc r="H283">
      <v>6940.9</v>
    </nc>
  </rcc>
  <rcc rId="28481" sId="3">
    <oc r="BE283" t="inlineStr">
      <is>
        <t/>
      </is>
    </oc>
    <nc r="BE283">
      <v>0</v>
    </nc>
  </rcc>
  <rcc rId="28482" sId="3">
    <oc r="H284">
      <v>9036</v>
    </oc>
    <nc r="H284">
      <v>9048.6</v>
    </nc>
  </rcc>
  <rcc rId="28483" sId="3">
    <oc r="BE284" t="inlineStr">
      <is>
        <t/>
      </is>
    </oc>
    <nc r="BE284">
      <v>350.7</v>
    </nc>
  </rcc>
  <rcc rId="28484" sId="3">
    <oc r="H285">
      <v>9036</v>
    </oc>
    <nc r="H285">
      <v>9048.6</v>
    </nc>
  </rcc>
  <rcc rId="28485" sId="3">
    <oc r="BE285" t="inlineStr">
      <is>
        <t/>
      </is>
    </oc>
    <nc r="BE285">
      <v>0</v>
    </nc>
  </rcc>
  <rcc rId="28486" sId="3">
    <oc r="H286">
      <v>8745.4</v>
    </oc>
    <nc r="H286">
      <v>8757.6</v>
    </nc>
  </rcc>
  <rcc rId="28487" sId="3">
    <oc r="BE286" t="inlineStr">
      <is>
        <t/>
      </is>
    </oc>
    <nc r="BE286">
      <v>361.1</v>
    </nc>
  </rcc>
  <rcc rId="28488" sId="3">
    <oc r="H287">
      <v>8745.4</v>
    </oc>
    <nc r="H287">
      <v>8757.6</v>
    </nc>
  </rcc>
  <rcc rId="28489" sId="3">
    <oc r="BE287" t="inlineStr">
      <is>
        <t/>
      </is>
    </oc>
    <nc r="BE287">
      <v>0</v>
    </nc>
  </rcc>
  <rcc rId="28490" sId="3">
    <oc r="H288">
      <v>10714.4</v>
    </oc>
    <nc r="H288">
      <v>10729.3</v>
    </nc>
  </rcc>
  <rcc rId="28491" sId="3">
    <oc r="BE288" t="inlineStr">
      <is>
        <t/>
      </is>
    </oc>
    <nc r="BE288">
      <v>369.6</v>
    </nc>
  </rcc>
  <rcc rId="28492" sId="3">
    <oc r="H289">
      <v>10714.4</v>
    </oc>
    <nc r="H289">
      <v>10729.3</v>
    </nc>
  </rcc>
  <rcc rId="28493" sId="3">
    <oc r="BE289" t="inlineStr">
      <is>
        <t/>
      </is>
    </oc>
    <nc r="BE289">
      <v>0</v>
    </nc>
  </rcc>
  <rcc rId="28494" sId="3">
    <oc r="H290">
      <v>15827.5</v>
    </oc>
    <nc r="H290">
      <v>15849.5</v>
    </nc>
  </rcc>
  <rcc rId="28495" sId="3">
    <oc r="BE290" t="inlineStr">
      <is>
        <t/>
      </is>
    </oc>
    <nc r="BE290">
      <v>611.29999999999995</v>
    </nc>
  </rcc>
  <rcc rId="28496" sId="3">
    <oc r="H291">
      <v>15827.5</v>
    </oc>
    <nc r="H291">
      <v>15849.5</v>
    </nc>
  </rcc>
  <rcc rId="28497" sId="3">
    <oc r="BE291" t="inlineStr">
      <is>
        <t/>
      </is>
    </oc>
    <nc r="BE291">
      <v>0</v>
    </nc>
  </rcc>
  <rcc rId="28498" sId="3">
    <oc r="H292">
      <v>157.19999999999999</v>
    </oc>
    <nc r="H292">
      <v>157.4</v>
    </nc>
  </rcc>
  <rcc rId="28499" sId="3">
    <oc r="BE292" t="inlineStr">
      <is>
        <t/>
      </is>
    </oc>
    <nc r="BE292">
      <v>7.5</v>
    </nc>
  </rcc>
  <rcc rId="28500" sId="3">
    <oc r="H293">
      <v>157.19999999999999</v>
    </oc>
    <nc r="H293">
      <v>157.4</v>
    </nc>
  </rcc>
  <rcc rId="28501" sId="3">
    <oc r="BE293" t="inlineStr">
      <is>
        <t/>
      </is>
    </oc>
    <nc r="BE293">
      <v>0.7</v>
    </nc>
  </rcc>
  <rcc rId="28502" sId="3">
    <oc r="H294">
      <v>281.60000000000002</v>
    </oc>
    <nc r="H294">
      <v>282</v>
    </nc>
  </rcc>
  <rcc rId="28503" sId="3">
    <oc r="BE294" t="inlineStr">
      <is>
        <t/>
      </is>
    </oc>
    <nc r="BE294">
      <v>14.5</v>
    </nc>
  </rcc>
  <rcc rId="28504" sId="3">
    <oc r="H295">
      <v>281.60000000000002</v>
    </oc>
    <nc r="H295">
      <v>282</v>
    </nc>
  </rcc>
  <rcc rId="28505" sId="3">
    <oc r="BE295" t="inlineStr">
      <is>
        <t/>
      </is>
    </oc>
    <nc r="BE295">
      <v>1.5</v>
    </nc>
  </rcc>
  <rcc rId="28506" sId="3">
    <oc r="H296">
      <v>278.60000000000002</v>
    </oc>
    <nc r="H296">
      <v>279</v>
    </nc>
  </rcc>
  <rcc rId="28507" sId="3">
    <oc r="BE296" t="inlineStr">
      <is>
        <t/>
      </is>
    </oc>
    <nc r="BE296">
      <v>14</v>
    </nc>
  </rcc>
  <rcc rId="28508" sId="3">
    <oc r="H297">
      <v>278.60000000000002</v>
    </oc>
    <nc r="H297">
      <v>279</v>
    </nc>
  </rcc>
  <rcc rId="28509" sId="3">
    <oc r="BE297" t="inlineStr">
      <is>
        <t/>
      </is>
    </oc>
    <nc r="BE297">
      <v>2.5</v>
    </nc>
  </rcc>
  <rcc rId="28510" sId="3">
    <oc r="BE298" t="inlineStr">
      <is>
        <t/>
      </is>
    </oc>
    <nc r="BE298">
      <v>0.2</v>
    </nc>
  </rcc>
  <rcc rId="28511" sId="3">
    <oc r="BE299" t="inlineStr">
      <is>
        <t/>
      </is>
    </oc>
    <nc r="BE299">
      <v>-0.3</v>
    </nc>
  </rcc>
  <rcc rId="28512" sId="3">
    <oc r="H300">
      <v>297</v>
    </oc>
    <nc r="H300">
      <v>297.39999999999998</v>
    </nc>
  </rcc>
  <rcc rId="28513" sId="3">
    <oc r="BE300" t="inlineStr">
      <is>
        <t/>
      </is>
    </oc>
    <nc r="BE300">
      <v>11.8</v>
    </nc>
  </rcc>
  <rcc rId="28514" sId="3">
    <oc r="H301">
      <v>297</v>
    </oc>
    <nc r="H301">
      <v>297.39999999999998</v>
    </nc>
  </rcc>
  <rcc rId="28515" sId="3">
    <oc r="BE301" t="inlineStr">
      <is>
        <t/>
      </is>
    </oc>
    <nc r="BE301">
      <v>11.4</v>
    </nc>
  </rcc>
  <rcc rId="28516" sId="3">
    <oc r="H302">
      <v>332.7</v>
    </oc>
    <nc r="H302">
      <v>333.2</v>
    </nc>
  </rcc>
  <rcc rId="28517" sId="3">
    <oc r="BE302" t="inlineStr">
      <is>
        <t/>
      </is>
    </oc>
    <nc r="BE302">
      <v>10.4</v>
    </nc>
  </rcc>
  <rcc rId="28518" sId="3">
    <oc r="H303">
      <v>332.7</v>
    </oc>
    <nc r="H303">
      <v>333.2</v>
    </nc>
  </rcc>
  <rcc rId="28519" sId="3">
    <oc r="BE303" t="inlineStr">
      <is>
        <t/>
      </is>
    </oc>
    <nc r="BE303">
      <v>-0.5</v>
    </nc>
  </rcc>
  <rcc rId="28520" sId="3">
    <oc r="BE304" t="inlineStr">
      <is>
        <t/>
      </is>
    </oc>
    <nc r="BE304">
      <v>0.4</v>
    </nc>
  </rcc>
  <rcc rId="28521" sId="3">
    <oc r="BE305" t="inlineStr">
      <is>
        <t/>
      </is>
    </oc>
    <nc r="BE305">
      <v>0.2</v>
    </nc>
  </rcc>
  <rcc rId="28522" sId="3">
    <oc r="H306">
      <v>433.8</v>
    </oc>
    <nc r="H306">
      <v>434.4</v>
    </nc>
  </rcc>
  <rcc rId="28523" sId="3">
    <oc r="BE306" t="inlineStr">
      <is>
        <t/>
      </is>
    </oc>
    <nc r="BE306">
      <v>11</v>
    </nc>
  </rcc>
  <rcc rId="28524" sId="3">
    <oc r="H307">
      <v>433.8</v>
    </oc>
    <nc r="H307">
      <v>434.4</v>
    </nc>
  </rcc>
  <rcc rId="28525" sId="3">
    <oc r="BE307" t="inlineStr">
      <is>
        <t/>
      </is>
    </oc>
    <nc r="BE307">
      <v>4</v>
    </nc>
  </rcc>
  <rcc rId="28526" sId="3">
    <oc r="H308">
      <v>436.2</v>
    </oc>
    <nc r="H308">
      <v>436.8</v>
    </nc>
  </rcc>
  <rcc rId="28527" sId="3">
    <oc r="BE308" t="inlineStr">
      <is>
        <t/>
      </is>
    </oc>
    <nc r="BE308">
      <v>10.3</v>
    </nc>
  </rcc>
  <rcc rId="28528" sId="3">
    <oc r="H309">
      <v>436.2</v>
    </oc>
    <nc r="H309">
      <v>436.8</v>
    </nc>
  </rcc>
  <rcc rId="28529" sId="3">
    <oc r="BE309" t="inlineStr">
      <is>
        <t/>
      </is>
    </oc>
    <nc r="BE309">
      <v>2.6</v>
    </nc>
  </rcc>
  <rcc rId="28530" sId="3">
    <oc r="H310">
      <v>140.80000000000001</v>
    </oc>
    <nc r="H310">
      <v>141</v>
    </nc>
  </rcc>
  <rcc rId="28531" sId="3">
    <oc r="BE310" t="inlineStr">
      <is>
        <t/>
      </is>
    </oc>
    <nc r="BE310">
      <v>1.7</v>
    </nc>
  </rcc>
  <rcc rId="28532" sId="3">
    <oc r="H311">
      <v>140.80000000000001</v>
    </oc>
    <nc r="H311">
      <v>141</v>
    </nc>
  </rcc>
  <rcc rId="28533" sId="3">
    <oc r="BE311" t="inlineStr">
      <is>
        <t/>
      </is>
    </oc>
    <nc r="BE311">
      <v>-0.1</v>
    </nc>
  </rcc>
  <rcc rId="28534" sId="3">
    <oc r="BE312" t="inlineStr">
      <is>
        <t/>
      </is>
    </oc>
    <nc r="BE312">
      <v>0</v>
    </nc>
  </rcc>
  <rcc rId="28535" sId="3">
    <oc r="BE313" t="inlineStr">
      <is>
        <t/>
      </is>
    </oc>
    <nc r="BE313">
      <v>0</v>
    </nc>
  </rcc>
  <rcc rId="28536" sId="3">
    <oc r="BE314" t="inlineStr">
      <is>
        <t/>
      </is>
    </oc>
    <nc r="BE314">
      <v>0</v>
    </nc>
  </rcc>
  <rcc rId="28537" sId="3">
    <oc r="BE315" t="inlineStr">
      <is>
        <t/>
      </is>
    </oc>
    <nc r="BE315">
      <v>0</v>
    </nc>
  </rcc>
  <rcc rId="28538" sId="3">
    <oc r="H316">
      <v>433.1</v>
    </oc>
    <nc r="H316">
      <v>433.7</v>
    </nc>
  </rcc>
  <rcc rId="28539" sId="3">
    <oc r="BE316" t="inlineStr">
      <is>
        <t/>
      </is>
    </oc>
    <nc r="BE316">
      <v>14</v>
    </nc>
  </rcc>
  <rcc rId="28540" sId="3">
    <oc r="H317">
      <v>433.1</v>
    </oc>
    <nc r="H317">
      <v>433.7</v>
    </nc>
  </rcc>
  <rcc rId="28541" sId="3">
    <oc r="BE317" t="inlineStr">
      <is>
        <t/>
      </is>
    </oc>
    <nc r="BE317">
      <v>1.9</v>
    </nc>
  </rcc>
  <rcc rId="28542" sId="3">
    <oc r="H318">
      <v>423.3</v>
    </oc>
    <nc r="H318">
      <v>423.9</v>
    </nc>
  </rcc>
  <rcc rId="28543" sId="3">
    <oc r="BE318" t="inlineStr">
      <is>
        <t/>
      </is>
    </oc>
    <nc r="BE318">
      <v>15.6</v>
    </nc>
  </rcc>
  <rcc rId="28544" sId="3">
    <oc r="H319">
      <v>423.3</v>
    </oc>
    <nc r="H319">
      <v>423.9</v>
    </nc>
  </rcc>
  <rcc rId="28545" sId="3">
    <oc r="BE319" t="inlineStr">
      <is>
        <t/>
      </is>
    </oc>
    <nc r="BE319">
      <v>1.8</v>
    </nc>
  </rcc>
  <rcc rId="28546" sId="3">
    <oc r="BE320" t="inlineStr">
      <is>
        <t/>
      </is>
    </oc>
    <nc r="BE320">
      <v>0</v>
    </nc>
  </rcc>
  <rcc rId="28547" sId="3">
    <oc r="BE321" t="inlineStr">
      <is>
        <t/>
      </is>
    </oc>
    <nc r="BE321">
      <v>0</v>
    </nc>
  </rcc>
  <rcc rId="28548" sId="3">
    <oc r="H322">
      <v>459.5</v>
    </oc>
    <nc r="H322">
      <v>460.1</v>
    </nc>
  </rcc>
  <rcc rId="28549" sId="3">
    <oc r="BE322" t="inlineStr">
      <is>
        <t/>
      </is>
    </oc>
    <nc r="BE322">
      <v>22</v>
    </nc>
  </rcc>
  <rcc rId="28550" sId="3">
    <oc r="H323">
      <v>459.5</v>
    </oc>
    <nc r="H323">
      <v>460.1</v>
    </nc>
  </rcc>
  <rcc rId="28551" sId="3">
    <oc r="BE323" t="inlineStr">
      <is>
        <t/>
      </is>
    </oc>
    <nc r="BE323">
      <v>11.5</v>
    </nc>
  </rcc>
  <rcc rId="28552" sId="3">
    <oc r="H324">
      <v>340.3</v>
    </oc>
    <nc r="H324">
      <v>340.8</v>
    </nc>
  </rcc>
  <rcc rId="28553" sId="3">
    <oc r="BE324" t="inlineStr">
      <is>
        <t/>
      </is>
    </oc>
    <nc r="BE324">
      <v>4.9000000000000004</v>
    </nc>
  </rcc>
  <rcc rId="28554" sId="3">
    <oc r="H325">
      <v>340.3</v>
    </oc>
    <nc r="H325">
      <v>340.8</v>
    </nc>
  </rcc>
  <rcc rId="28555" sId="3">
    <oc r="BE325" t="inlineStr">
      <is>
        <t/>
      </is>
    </oc>
    <nc r="BE325">
      <v>0.1</v>
    </nc>
  </rcc>
  <rcc rId="28556" sId="3">
    <oc r="H326">
      <v>3.1</v>
    </oc>
    <nc r="H326">
      <v>3.2</v>
    </nc>
  </rcc>
  <rcc rId="28557" sId="3">
    <oc r="BE326" t="inlineStr">
      <is>
        <t/>
      </is>
    </oc>
    <nc r="BE326">
      <v>0.2</v>
    </nc>
  </rcc>
  <rcc rId="28558" sId="3">
    <oc r="H327">
      <v>3.1</v>
    </oc>
    <nc r="H327">
      <v>3.2</v>
    </nc>
  </rcc>
  <rcc rId="28559" sId="3">
    <oc r="BE327" t="inlineStr">
      <is>
        <t/>
      </is>
    </oc>
    <nc r="BE327">
      <v>-0.1</v>
    </nc>
  </rcc>
  <rcc rId="28560" sId="3">
    <oc r="H328">
      <v>648.9</v>
    </oc>
    <nc r="H328">
      <v>649.79999999999995</v>
    </nc>
  </rcc>
  <rcc rId="28561" sId="3">
    <oc r="BE328" t="inlineStr">
      <is>
        <t/>
      </is>
    </oc>
    <nc r="BE328">
      <v>38.6</v>
    </nc>
  </rcc>
  <rcc rId="28562" sId="3">
    <oc r="H329">
      <v>648.9</v>
    </oc>
    <nc r="H329">
      <v>649.79999999999995</v>
    </nc>
  </rcc>
  <rcc rId="28563" sId="3">
    <oc r="BE329" t="inlineStr">
      <is>
        <t/>
      </is>
    </oc>
    <nc r="BE329">
      <v>3</v>
    </nc>
  </rcc>
  <rcc rId="28564" sId="3">
    <oc r="H330">
      <v>193.8</v>
    </oc>
    <nc r="H330">
      <v>194</v>
    </nc>
  </rcc>
  <rcc rId="28565" sId="3">
    <oc r="BE330" t="inlineStr">
      <is>
        <t/>
      </is>
    </oc>
    <nc r="BE330">
      <v>13.9</v>
    </nc>
  </rcc>
  <rcc rId="28566" sId="3">
    <oc r="H331">
      <v>193.8</v>
    </oc>
    <nc r="H331">
      <v>194</v>
    </nc>
  </rcc>
  <rcc rId="28567" sId="3">
    <oc r="BE331" t="inlineStr">
      <is>
        <t/>
      </is>
    </oc>
    <nc r="BE331">
      <v>-2.5</v>
    </nc>
  </rcc>
  <rcc rId="28568" sId="3">
    <oc r="H332">
      <v>99</v>
    </oc>
    <nc r="H332">
      <v>99.1</v>
    </nc>
  </rcc>
  <rcc rId="28569" sId="3">
    <oc r="BE332" t="inlineStr">
      <is>
        <t/>
      </is>
    </oc>
    <nc r="BE332">
      <v>11.8</v>
    </nc>
  </rcc>
  <rcc rId="28570" sId="3">
    <oc r="H333">
      <v>99</v>
    </oc>
    <nc r="H333">
      <v>99.1</v>
    </nc>
  </rcc>
  <rcc rId="28571" sId="3">
    <oc r="BE333" t="inlineStr">
      <is>
        <t/>
      </is>
    </oc>
    <nc r="BE333">
      <v>2.7</v>
    </nc>
  </rcc>
  <rcc rId="28572" sId="3">
    <oc r="BE334" t="inlineStr">
      <is>
        <t/>
      </is>
    </oc>
    <nc r="BE334">
      <v>0</v>
    </nc>
  </rcc>
  <rcc rId="28573" sId="3">
    <oc r="BE335" t="inlineStr">
      <is>
        <t/>
      </is>
    </oc>
    <nc r="BE335">
      <v>0</v>
    </nc>
  </rcc>
  <rcc rId="28574" sId="3">
    <oc r="H336">
      <v>164.9</v>
    </oc>
    <nc r="H336">
      <v>165.1</v>
    </nc>
  </rcc>
  <rcc rId="28575" sId="3">
    <oc r="BE336" t="inlineStr">
      <is>
        <t/>
      </is>
    </oc>
    <nc r="BE336">
      <v>18.2</v>
    </nc>
  </rcc>
  <rcc rId="28576" sId="3">
    <oc r="H337">
      <v>164.9</v>
    </oc>
    <nc r="H337">
      <v>165.1</v>
    </nc>
  </rcc>
  <rcc rId="28577" sId="3">
    <oc r="BE337" t="inlineStr">
      <is>
        <t/>
      </is>
    </oc>
    <nc r="BE337">
      <v>1.9</v>
    </nc>
  </rcc>
  <rcc rId="28578" sId="3">
    <oc r="H338">
      <v>312.8</v>
    </oc>
    <nc r="H338">
      <v>313.2</v>
    </nc>
  </rcc>
  <rcc rId="28579" sId="3">
    <oc r="BE338" t="inlineStr">
      <is>
        <t/>
      </is>
    </oc>
    <nc r="BE338">
      <v>8.1999999999999993</v>
    </nc>
  </rcc>
  <rcc rId="28580" sId="3">
    <oc r="H339">
      <v>312.8</v>
    </oc>
    <nc r="H339">
      <v>313.2</v>
    </nc>
  </rcc>
  <rcc rId="28581" sId="3">
    <oc r="BE339" t="inlineStr">
      <is>
        <t/>
      </is>
    </oc>
    <nc r="BE339">
      <v>0.1</v>
    </nc>
  </rcc>
  <rcc rId="28582" sId="3">
    <oc r="H340">
      <v>124.4</v>
    </oc>
    <nc r="H340">
      <v>124.5</v>
    </nc>
  </rcc>
  <rcc rId="28583" sId="3">
    <oc r="BE340" t="inlineStr">
      <is>
        <t/>
      </is>
    </oc>
    <nc r="BE340">
      <v>5.4</v>
    </nc>
  </rcc>
  <rcc rId="28584" sId="3">
    <oc r="H341">
      <v>124.4</v>
    </oc>
    <nc r="H341">
      <v>124.5</v>
    </nc>
  </rcc>
  <rcc rId="28585" sId="3">
    <oc r="BE341" t="inlineStr">
      <is>
        <t/>
      </is>
    </oc>
    <nc r="BE341">
      <v>2.6</v>
    </nc>
  </rcc>
  <rcc rId="28586" sId="3">
    <oc r="H342">
      <v>116.8</v>
    </oc>
    <nc r="H342">
      <v>117</v>
    </nc>
  </rcc>
  <rcc rId="28587" sId="3">
    <oc r="BE342" t="inlineStr">
      <is>
        <t/>
      </is>
    </oc>
    <nc r="BE342">
      <v>2.9</v>
    </nc>
  </rcc>
  <rcc rId="28588" sId="3">
    <oc r="H343">
      <v>116.8</v>
    </oc>
    <nc r="H343">
      <v>117</v>
    </nc>
  </rcc>
  <rcc rId="28589" sId="3">
    <oc r="BE343" t="inlineStr">
      <is>
        <t/>
      </is>
    </oc>
    <nc r="BE343">
      <v>-1.3</v>
    </nc>
  </rcc>
  <rcc rId="28590" sId="3">
    <oc r="H344">
      <v>104.9</v>
    </oc>
    <nc r="H344">
      <v>105.1</v>
    </nc>
  </rcc>
  <rcc rId="28591" sId="3">
    <oc r="BE344" t="inlineStr">
      <is>
        <t/>
      </is>
    </oc>
    <nc r="BE344">
      <v>3.1</v>
    </nc>
  </rcc>
  <rcc rId="28592" sId="3">
    <oc r="H345">
      <v>104.9</v>
    </oc>
    <nc r="H345">
      <v>105.1</v>
    </nc>
  </rcc>
  <rcc rId="28593" sId="3">
    <oc r="BE345" t="inlineStr">
      <is>
        <t/>
      </is>
    </oc>
    <nc r="BE345">
      <v>-0.1</v>
    </nc>
  </rcc>
  <rcc rId="28594" sId="3">
    <oc r="H346">
      <v>153.30000000000001</v>
    </oc>
    <nc r="H346">
      <v>153.5</v>
    </nc>
  </rcc>
  <rcc rId="28595" sId="3">
    <oc r="BE346" t="inlineStr">
      <is>
        <t/>
      </is>
    </oc>
    <nc r="BE346">
      <v>7.8</v>
    </nc>
  </rcc>
  <rcc rId="28596" sId="3">
    <oc r="H347">
      <v>153.30000000000001</v>
    </oc>
    <nc r="H347">
      <v>153.5</v>
    </nc>
  </rcc>
  <rcc rId="28597" sId="3">
    <oc r="BE347" t="inlineStr">
      <is>
        <t/>
      </is>
    </oc>
    <nc r="BE347">
      <v>1.3</v>
    </nc>
  </rcc>
  <rcc rId="28598" sId="3">
    <oc r="H348">
      <v>143.4</v>
    </oc>
    <nc r="H348">
      <v>143.6</v>
    </nc>
  </rcc>
  <rcc rId="28599" sId="3">
    <oc r="BE348" t="inlineStr">
      <is>
        <t/>
      </is>
    </oc>
    <nc r="BE348">
      <v>4.0999999999999996</v>
    </nc>
  </rcc>
  <rcc rId="28600" sId="3">
    <oc r="H349">
      <v>143.4</v>
    </oc>
    <nc r="H349">
      <v>143.6</v>
    </nc>
  </rcc>
  <rcc rId="28601" sId="3">
    <oc r="BE349" t="inlineStr">
      <is>
        <t/>
      </is>
    </oc>
    <nc r="BE349">
      <v>1.1000000000000001</v>
    </nc>
  </rcc>
  <rcc rId="28602" sId="3">
    <oc r="BE350" t="inlineStr">
      <is>
        <t/>
      </is>
    </oc>
    <nc r="BE350">
      <v>0</v>
    </nc>
  </rcc>
  <rcc rId="28603" sId="3">
    <oc r="BE351" t="inlineStr">
      <is>
        <t/>
      </is>
    </oc>
    <nc r="BE351">
      <v>0</v>
    </nc>
  </rcc>
  <rcc rId="28604" sId="3">
    <oc r="BE352" t="inlineStr">
      <is>
        <t/>
      </is>
    </oc>
    <nc r="BE352">
      <v>0</v>
    </nc>
  </rcc>
  <rcc rId="28605" sId="3">
    <oc r="BE353" t="inlineStr">
      <is>
        <t/>
      </is>
    </oc>
    <nc r="BE353">
      <v>0</v>
    </nc>
  </rcc>
  <rcc rId="28606" sId="3">
    <oc r="BE354" t="inlineStr">
      <is>
        <t/>
      </is>
    </oc>
    <nc r="BE354">
      <v>0</v>
    </nc>
  </rcc>
  <rcc rId="28607" sId="3">
    <oc r="BE355" t="inlineStr">
      <is>
        <t/>
      </is>
    </oc>
    <nc r="BE355">
      <v>0</v>
    </nc>
  </rcc>
  <rcc rId="28608" sId="3">
    <oc r="H356">
      <v>354.2</v>
    </oc>
    <nc r="H356">
      <v>354.7</v>
    </nc>
  </rcc>
  <rcc rId="28609" sId="3">
    <oc r="BE356" t="inlineStr">
      <is>
        <t/>
      </is>
    </oc>
    <nc r="BE356">
      <v>14.2</v>
    </nc>
  </rcc>
  <rcc rId="28610" sId="3">
    <oc r="H357">
      <v>354.2</v>
    </oc>
    <nc r="H357">
      <v>354.7</v>
    </nc>
  </rcc>
  <rcc rId="28611" sId="3">
    <oc r="BE357" t="inlineStr">
      <is>
        <t/>
      </is>
    </oc>
    <nc r="BE357">
      <v>2.1</v>
    </nc>
  </rcc>
  <rcc rId="28612" sId="3">
    <oc r="BE358" t="inlineStr">
      <is>
        <t/>
      </is>
    </oc>
    <nc r="BE358">
      <v>0.1</v>
    </nc>
  </rcc>
  <rcc rId="28613" sId="3">
    <oc r="BE359" t="inlineStr">
      <is>
        <t/>
      </is>
    </oc>
    <nc r="BE359">
      <v>0</v>
    </nc>
  </rcc>
  <rcc rId="28614" sId="3">
    <oc r="BE360" t="inlineStr">
      <is>
        <t/>
      </is>
    </oc>
    <nc r="BE360">
      <v>0</v>
    </nc>
  </rcc>
  <rcc rId="28615" sId="3">
    <oc r="BE361" t="inlineStr">
      <is>
        <t/>
      </is>
    </oc>
    <nc r="BE361">
      <v>0</v>
    </nc>
  </rcc>
  <rcc rId="28616" sId="3">
    <oc r="H362">
      <v>231.3</v>
    </oc>
    <nc r="H362">
      <v>231.6</v>
    </nc>
  </rcc>
  <rcc rId="28617" sId="3">
    <oc r="BE362" t="inlineStr">
      <is>
        <t/>
      </is>
    </oc>
    <nc r="BE362">
      <v>25.9</v>
    </nc>
  </rcc>
  <rcc rId="28618" sId="3">
    <oc r="H363">
      <v>231.3</v>
    </oc>
    <nc r="H363">
      <v>231.6</v>
    </nc>
  </rcc>
  <rcc rId="28619" sId="3">
    <oc r="BE363" t="inlineStr">
      <is>
        <t/>
      </is>
    </oc>
    <nc r="BE363">
      <v>10.1</v>
    </nc>
  </rcc>
  <rcc rId="28620" sId="3">
    <oc r="H364">
      <v>96.4</v>
    </oc>
    <nc r="H364">
      <v>96.5</v>
    </nc>
  </rcc>
  <rcc rId="28621" sId="3">
    <oc r="BE364" t="inlineStr">
      <is>
        <t/>
      </is>
    </oc>
    <nc r="BE364">
      <v>3.3</v>
    </nc>
  </rcc>
  <rcc rId="28622" sId="3">
    <oc r="H365">
      <v>96.4</v>
    </oc>
    <nc r="H365">
      <v>96.5</v>
    </nc>
  </rcc>
  <rcc rId="28623" sId="3">
    <oc r="BE365" t="inlineStr">
      <is>
        <t/>
      </is>
    </oc>
    <nc r="BE365">
      <v>0.8</v>
    </nc>
  </rcc>
  <rcc rId="28624" sId="3">
    <oc r="H366">
      <v>624.29999999999995</v>
    </oc>
    <nc r="H366">
      <v>625.20000000000005</v>
    </nc>
  </rcc>
  <rcc rId="28625" sId="3">
    <oc r="BE366" t="inlineStr">
      <is>
        <t/>
      </is>
    </oc>
    <nc r="BE366">
      <v>22.8</v>
    </nc>
  </rcc>
  <rcc rId="28626" sId="3">
    <oc r="H367">
      <v>624.29999999999995</v>
    </oc>
    <nc r="H367">
      <v>625.20000000000005</v>
    </nc>
  </rcc>
  <rcc rId="28627" sId="3">
    <oc r="BE367" t="inlineStr">
      <is>
        <t/>
      </is>
    </oc>
    <nc r="BE367">
      <v>11</v>
    </nc>
  </rcc>
  <rcc rId="28628" sId="3">
    <oc r="H368">
      <v>243.9</v>
    </oc>
    <nc r="H368">
      <v>244.3</v>
    </nc>
  </rcc>
  <rcc rId="28629" sId="3">
    <oc r="BE368" t="inlineStr">
      <is>
        <t/>
      </is>
    </oc>
    <nc r="BE368">
      <v>8.1</v>
    </nc>
  </rcc>
  <rcc rId="28630" sId="3">
    <oc r="H369">
      <v>243.9</v>
    </oc>
    <nc r="H369">
      <v>244.3</v>
    </nc>
  </rcc>
  <rcc rId="28631" sId="3">
    <oc r="BE369" t="inlineStr">
      <is>
        <t/>
      </is>
    </oc>
    <nc r="BE369">
      <v>5.8</v>
    </nc>
  </rcc>
  <rcc rId="28632" sId="3">
    <oc r="H370">
      <v>490.3</v>
    </oc>
    <nc r="H370">
      <v>491</v>
    </nc>
  </rcc>
  <rcc rId="28633" sId="3">
    <oc r="BE370" t="inlineStr">
      <is>
        <t/>
      </is>
    </oc>
    <nc r="BE370">
      <v>12.3</v>
    </nc>
  </rcc>
  <rcc rId="28634" sId="3">
    <oc r="H371">
      <v>490.3</v>
    </oc>
    <nc r="H371">
      <v>491</v>
    </nc>
  </rcc>
  <rcc rId="28635" sId="3">
    <oc r="BE371" t="inlineStr">
      <is>
        <t/>
      </is>
    </oc>
    <nc r="BE371">
      <v>2.7</v>
    </nc>
  </rcc>
  <rcc rId="28636" sId="3">
    <oc r="H372">
      <v>405.9</v>
    </oc>
    <nc r="H372">
      <v>406.5</v>
    </nc>
  </rcc>
  <rcc rId="28637" sId="3">
    <oc r="BE372" t="inlineStr">
      <is>
        <t/>
      </is>
    </oc>
    <nc r="BE372">
      <v>10.9</v>
    </nc>
  </rcc>
  <rcc rId="28638" sId="3">
    <oc r="H373">
      <v>405.9</v>
    </oc>
    <nc r="H373">
      <v>406.5</v>
    </nc>
  </rcc>
  <rcc rId="28639" sId="3">
    <oc r="BE373" t="inlineStr">
      <is>
        <t/>
      </is>
    </oc>
    <nc r="BE373">
      <v>-1.5</v>
    </nc>
  </rcc>
  <rcc rId="28640" sId="3">
    <oc r="H374">
      <v>107.7</v>
    </oc>
    <nc r="H374">
      <v>107.8</v>
    </nc>
  </rcc>
  <rcc rId="28641" sId="3">
    <oc r="BE374" t="inlineStr">
      <is>
        <t/>
      </is>
    </oc>
    <nc r="BE374">
      <v>7</v>
    </nc>
  </rcc>
  <rcc rId="28642" sId="3">
    <oc r="H375">
      <v>107.7</v>
    </oc>
    <nc r="H375">
      <v>107.8</v>
    </nc>
  </rcc>
  <rcc rId="28643" sId="3">
    <oc r="BE375" t="inlineStr">
      <is>
        <t/>
      </is>
    </oc>
    <nc r="BE375">
      <v>0.6</v>
    </nc>
  </rcc>
  <rcc rId="28644" sId="3">
    <oc r="H376">
      <v>42.7</v>
    </oc>
    <nc r="H376">
      <v>42.8</v>
    </nc>
  </rcc>
  <rcc rId="28645" sId="3">
    <oc r="BE376" t="inlineStr">
      <is>
        <t/>
      </is>
    </oc>
    <nc r="BE376">
      <v>0.1</v>
    </nc>
  </rcc>
  <rcc rId="28646" sId="3">
    <oc r="H377">
      <v>42.7</v>
    </oc>
    <nc r="H377">
      <v>42.8</v>
    </nc>
  </rcc>
  <rcc rId="28647" sId="3">
    <oc r="BE377" t="inlineStr">
      <is>
        <t/>
      </is>
    </oc>
    <nc r="BE377">
      <v>0.2</v>
    </nc>
  </rcc>
  <rcc rId="28648" sId="3">
    <oc r="H378">
      <v>69.900000000000006</v>
    </oc>
    <nc r="H378">
      <v>70</v>
    </nc>
  </rcc>
  <rcc rId="28649" sId="3">
    <oc r="BE378" t="inlineStr">
      <is>
        <t/>
      </is>
    </oc>
    <nc r="BE378">
      <v>1.6</v>
    </nc>
  </rcc>
  <rcc rId="28650" sId="3">
    <oc r="H379">
      <v>69.900000000000006</v>
    </oc>
    <nc r="H379">
      <v>70</v>
    </nc>
  </rcc>
  <rcc rId="28651" sId="3">
    <oc r="BE379" t="inlineStr">
      <is>
        <t/>
      </is>
    </oc>
    <nc r="BE379">
      <v>-0.1</v>
    </nc>
  </rcc>
  <rcc rId="28652" sId="3">
    <oc r="H380">
      <v>398.7</v>
    </oc>
    <nc r="H380">
      <v>399.3</v>
    </nc>
  </rcc>
  <rcc rId="28653" sId="3">
    <oc r="BE380" t="inlineStr">
      <is>
        <t/>
      </is>
    </oc>
    <nc r="BE380">
      <v>11.9</v>
    </nc>
  </rcc>
  <rcc rId="28654" sId="3">
    <oc r="H381">
      <v>398.7</v>
    </oc>
    <nc r="H381">
      <v>399.3</v>
    </nc>
  </rcc>
  <rcc rId="28655" sId="3">
    <oc r="BE381" t="inlineStr">
      <is>
        <t/>
      </is>
    </oc>
    <nc r="BE381">
      <v>7</v>
    </nc>
  </rcc>
  <rcc rId="28656" sId="3">
    <oc r="H382">
      <v>427.6</v>
    </oc>
    <nc r="H382">
      <v>428.2</v>
    </nc>
  </rcc>
  <rcc rId="28657" sId="3">
    <oc r="BE382" t="inlineStr">
      <is>
        <t/>
      </is>
    </oc>
    <nc r="BE382">
      <v>16.899999999999999</v>
    </nc>
  </rcc>
  <rcc rId="28658" sId="3">
    <oc r="H383">
      <v>427.6</v>
    </oc>
    <nc r="H383">
      <v>428.2</v>
    </nc>
  </rcc>
  <rcc rId="28659" sId="3">
    <oc r="BE383" t="inlineStr">
      <is>
        <t/>
      </is>
    </oc>
    <nc r="BE383">
      <v>0.7</v>
    </nc>
  </rcc>
  <rcc rId="28660" sId="3">
    <oc r="H384">
      <v>217.8</v>
    </oc>
    <nc r="H384">
      <v>218.1</v>
    </nc>
  </rcc>
  <rcc rId="28661" sId="3">
    <oc r="BE384" t="inlineStr">
      <is>
        <t/>
      </is>
    </oc>
    <nc r="BE384">
      <v>5.4</v>
    </nc>
  </rcc>
  <rcc rId="28662" sId="3">
    <oc r="H385">
      <v>217.8</v>
    </oc>
    <nc r="H385">
      <v>218.1</v>
    </nc>
  </rcc>
  <rcc rId="28663" sId="3">
    <oc r="BE385" t="inlineStr">
      <is>
        <t/>
      </is>
    </oc>
    <nc r="BE385">
      <v>2.2000000000000002</v>
    </nc>
  </rcc>
  <rcc rId="28664" sId="3">
    <oc r="H386">
      <v>358.8</v>
    </oc>
    <nc r="H386">
      <v>359.3</v>
    </nc>
  </rcc>
  <rcc rId="28665" sId="3">
    <oc r="BE386" t="inlineStr">
      <is>
        <t/>
      </is>
    </oc>
    <nc r="BE386">
      <v>13.6</v>
    </nc>
  </rcc>
  <rcc rId="28666" sId="3">
    <oc r="H387">
      <v>358.8</v>
    </oc>
    <nc r="H387">
      <v>359.3</v>
    </nc>
  </rcc>
  <rcc rId="28667" sId="3">
    <oc r="BE387" t="inlineStr">
      <is>
        <t/>
      </is>
    </oc>
    <nc r="BE387">
      <v>6</v>
    </nc>
  </rcc>
  <rcc rId="28668" sId="3">
    <oc r="H388">
      <v>155.9</v>
    </oc>
    <nc r="H388">
      <v>156.1</v>
    </nc>
  </rcc>
  <rcc rId="28669" sId="3">
    <oc r="BE388" t="inlineStr">
      <is>
        <t/>
      </is>
    </oc>
    <nc r="BE388">
      <v>3.4</v>
    </nc>
  </rcc>
  <rcc rId="28670" sId="3">
    <oc r="H389">
      <v>155.9</v>
    </oc>
    <nc r="H389">
      <v>156.1</v>
    </nc>
  </rcc>
  <rcc rId="28671" sId="3">
    <oc r="BE389" t="inlineStr">
      <is>
        <t/>
      </is>
    </oc>
    <nc r="BE389">
      <v>2.6</v>
    </nc>
  </rcc>
  <rcc rId="28672" sId="3">
    <oc r="H390">
      <v>199.1</v>
    </oc>
    <nc r="H390">
      <v>199.4</v>
    </nc>
  </rcc>
  <rcc rId="28673" sId="3">
    <oc r="BE390" t="inlineStr">
      <is>
        <t/>
      </is>
    </oc>
    <nc r="BE390">
      <v>9.8000000000000007</v>
    </nc>
  </rcc>
  <rcc rId="28674" sId="3">
    <oc r="H391">
      <v>199.1</v>
    </oc>
    <nc r="H391">
      <v>199.4</v>
    </nc>
  </rcc>
  <rcc rId="28675" sId="3">
    <oc r="BE391" t="inlineStr">
      <is>
        <t/>
      </is>
    </oc>
    <nc r="BE391">
      <v>4.5999999999999996</v>
    </nc>
  </rcc>
  <rcc rId="28676" sId="3">
    <oc r="H392">
      <v>620.5</v>
    </oc>
    <nc r="H392">
      <v>621.29999999999995</v>
    </nc>
  </rcc>
  <rcc rId="28677" sId="3">
    <oc r="BE392" t="inlineStr">
      <is>
        <t/>
      </is>
    </oc>
    <nc r="BE392">
      <v>51.8</v>
    </nc>
  </rcc>
  <rcc rId="28678" sId="3">
    <oc r="H393">
      <v>620.5</v>
    </oc>
    <nc r="H393">
      <v>621.29999999999995</v>
    </nc>
  </rcc>
  <rcc rId="28679" sId="3">
    <oc r="BE393" t="inlineStr">
      <is>
        <t/>
      </is>
    </oc>
    <nc r="BE393">
      <v>7.5</v>
    </nc>
  </rcc>
  <rcc rId="28680" sId="3">
    <oc r="BE394" t="inlineStr">
      <is>
        <t/>
      </is>
    </oc>
    <nc r="BE394">
      <v>0</v>
    </nc>
  </rcc>
  <rcc rId="28681" sId="3">
    <oc r="BE395" t="inlineStr">
      <is>
        <t/>
      </is>
    </oc>
    <nc r="BE395">
      <v>0</v>
    </nc>
  </rcc>
  <rcc rId="28682" sId="3">
    <oc r="H396">
      <v>1074.8</v>
    </oc>
    <nc r="H396">
      <v>1076.3</v>
    </nc>
  </rcc>
  <rcc rId="28683" sId="3">
    <oc r="BE396" t="inlineStr">
      <is>
        <t/>
      </is>
    </oc>
    <nc r="BE396">
      <v>38.799999999999997</v>
    </nc>
  </rcc>
  <rcc rId="28684" sId="3">
    <oc r="H397">
      <v>1074.8</v>
    </oc>
    <nc r="H397">
      <v>1076.3</v>
    </nc>
  </rcc>
  <rcc rId="28685" sId="3">
    <oc r="BE397" t="inlineStr">
      <is>
        <t/>
      </is>
    </oc>
    <nc r="BE397">
      <v>-0.1</v>
    </nc>
  </rcc>
  <rcc rId="28686" sId="3">
    <oc r="H398">
      <v>646</v>
    </oc>
    <nc r="H398">
      <v>646.9</v>
    </nc>
  </rcc>
  <rcc rId="28687" sId="3">
    <oc r="BE398" t="inlineStr">
      <is>
        <t/>
      </is>
    </oc>
    <nc r="BE398">
      <v>26.3</v>
    </nc>
  </rcc>
  <rcc rId="28688" sId="3">
    <oc r="H399">
      <v>646</v>
    </oc>
    <nc r="H399">
      <v>646.9</v>
    </nc>
  </rcc>
  <rcc rId="28689" sId="3">
    <oc r="BE399" t="inlineStr">
      <is>
        <t/>
      </is>
    </oc>
    <nc r="BE399">
      <v>11.2</v>
    </nc>
  </rcc>
  <rcc rId="28690" sId="3">
    <oc r="H400">
      <v>513.9</v>
    </oc>
    <nc r="H400">
      <v>514.6</v>
    </nc>
  </rcc>
  <rcc rId="28691" sId="3">
    <oc r="BE400" t="inlineStr">
      <is>
        <t/>
      </is>
    </oc>
    <nc r="BE400">
      <v>29.2</v>
    </nc>
  </rcc>
  <rcc rId="28692" sId="3">
    <oc r="H401">
      <v>513.9</v>
    </oc>
    <nc r="H401">
      <v>514.6</v>
    </nc>
  </rcc>
  <rcc rId="28693" sId="3">
    <oc r="BE401" t="inlineStr">
      <is>
        <t/>
      </is>
    </oc>
    <nc r="BE401">
      <v>16.5</v>
    </nc>
  </rcc>
  <rcc rId="28694" sId="3">
    <oc r="H402">
      <v>236.4</v>
    </oc>
    <nc r="H402">
      <v>236.8</v>
    </nc>
  </rcc>
  <rcc rId="28695" sId="3">
    <oc r="BE402" t="inlineStr">
      <is>
        <t/>
      </is>
    </oc>
    <nc r="BE402">
      <v>13.1</v>
    </nc>
  </rcc>
  <rcc rId="28696" sId="3">
    <oc r="H403">
      <v>236.4</v>
    </oc>
    <nc r="H403">
      <v>236.8</v>
    </nc>
  </rcc>
  <rcc rId="28697" sId="3">
    <oc r="BE403" t="inlineStr">
      <is>
        <t/>
      </is>
    </oc>
    <nc r="BE403">
      <v>3.5</v>
    </nc>
  </rcc>
  <rcc rId="28698" sId="3">
    <oc r="H404">
      <v>802.6</v>
    </oc>
    <nc r="H404">
      <v>803.7</v>
    </nc>
  </rcc>
  <rcc rId="28699" sId="3">
    <oc r="BE404" t="inlineStr">
      <is>
        <t/>
      </is>
    </oc>
    <nc r="BE404">
      <v>45.4</v>
    </nc>
  </rcc>
  <rcc rId="28700" sId="3">
    <oc r="H405">
      <v>802.6</v>
    </oc>
    <nc r="H405">
      <v>803.7</v>
    </nc>
  </rcc>
  <rcc rId="28701" sId="3">
    <oc r="BE405" t="inlineStr">
      <is>
        <t/>
      </is>
    </oc>
    <nc r="BE405">
      <v>-0.1</v>
    </nc>
  </rcc>
  <rcc rId="28702" sId="3">
    <oc r="H406">
      <v>124.8</v>
    </oc>
    <nc r="H406">
      <v>125</v>
    </nc>
  </rcc>
  <rcc rId="28703" sId="3">
    <oc r="BE406" t="inlineStr">
      <is>
        <t/>
      </is>
    </oc>
    <nc r="BE406">
      <v>14.4</v>
    </nc>
  </rcc>
  <rcc rId="28704" sId="3">
    <oc r="H407">
      <v>124.8</v>
    </oc>
    <nc r="H407">
      <v>125</v>
    </nc>
  </rcc>
  <rcc rId="28705" sId="3">
    <oc r="BE407" t="inlineStr">
      <is>
        <t/>
      </is>
    </oc>
    <nc r="BE407">
      <v>6.4</v>
    </nc>
  </rcc>
  <rcc rId="28706" sId="3">
    <oc r="H408">
      <v>434.4</v>
    </oc>
    <nc r="H408">
      <v>435.1</v>
    </nc>
  </rcc>
  <rcc rId="28707" sId="3">
    <oc r="BE408" t="inlineStr">
      <is>
        <t/>
      </is>
    </oc>
    <nc r="BE408">
      <v>22.3</v>
    </nc>
  </rcc>
  <rcc rId="28708" sId="3">
    <oc r="H409">
      <v>434.4</v>
    </oc>
    <nc r="H409">
      <v>435.1</v>
    </nc>
  </rcc>
  <rcc rId="28709" sId="3">
    <oc r="BE409" t="inlineStr">
      <is>
        <t/>
      </is>
    </oc>
    <nc r="BE409">
      <v>0.5</v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10" sId="4">
    <oc r="H4">
      <v>2062.1</v>
    </oc>
    <nc r="H4">
      <v>2059.3000000000002</v>
    </nc>
  </rcc>
  <rcc rId="28711" sId="4">
    <oc r="BD4" t="inlineStr">
      <is>
        <t/>
      </is>
    </oc>
    <nc r="BD4">
      <v>30.8</v>
    </nc>
  </rcc>
  <rcc rId="28712" sId="4">
    <oc r="BE4">
      <v>85.9</v>
    </oc>
    <nc r="BE4">
      <v>85.8</v>
    </nc>
  </rcc>
  <rcc rId="28713" sId="4">
    <oc r="H5">
      <v>65.599999999999994</v>
    </oc>
    <nc r="H5">
      <v>65.400000000000006</v>
    </nc>
  </rcc>
  <rcc rId="28714" sId="4">
    <oc r="BD5" t="inlineStr">
      <is>
        <t/>
      </is>
    </oc>
    <nc r="BD5">
      <v>-0.3</v>
    </nc>
  </rcc>
  <rcc rId="28715" sId="4">
    <oc r="H6">
      <v>-3110.7</v>
    </oc>
    <nc r="H6">
      <v>-3109.2</v>
    </nc>
  </rcc>
  <rcc rId="28716" sId="4">
    <oc r="BD6" t="inlineStr">
      <is>
        <t/>
      </is>
    </oc>
    <nc r="BD6">
      <v>-96.1</v>
    </nc>
  </rcc>
  <rcc rId="28717" sId="4">
    <oc r="H7">
      <v>470.7</v>
    </oc>
    <nc r="H7">
      <v>470</v>
    </nc>
  </rcc>
  <rcc rId="28718" sId="4">
    <oc r="BD7" t="inlineStr">
      <is>
        <t/>
      </is>
    </oc>
    <nc r="BD7">
      <v>3.4</v>
    </nc>
  </rcc>
  <rcc rId="28719" sId="4">
    <oc r="H8">
      <v>-8158.5</v>
    </oc>
    <nc r="H8">
      <v>-8160.9</v>
    </nc>
  </rcc>
  <rcc rId="28720" sId="4">
    <oc r="BD8" t="inlineStr">
      <is>
        <t/>
      </is>
    </oc>
    <nc r="BD8">
      <v>-398.7</v>
    </nc>
  </rcc>
  <rcc rId="28721" sId="4">
    <oc r="BE8">
      <v>-339.9</v>
    </oc>
    <nc r="BE8">
      <v>-340</v>
    </nc>
  </rcc>
  <rcc rId="28722" sId="4">
    <oc r="H9">
      <v>-692.5</v>
    </oc>
    <nc r="H9">
      <v>-689</v>
    </nc>
  </rcc>
  <rcc rId="28723" sId="4">
    <oc r="BD9" t="inlineStr">
      <is>
        <t/>
      </is>
    </oc>
    <nc r="BD9">
      <v>44.2</v>
    </nc>
  </rcc>
  <rcc rId="28724" sId="4">
    <oc r="BE9">
      <v>-28.9</v>
    </oc>
    <nc r="BE9">
      <v>-28.7</v>
    </nc>
  </rcc>
  <rcc rId="28725" sId="4">
    <oc r="H10">
      <v>-3067.7</v>
    </oc>
    <nc r="H10">
      <v>-3066.3</v>
    </nc>
  </rcc>
  <rcc rId="28726" sId="4">
    <oc r="BD10" t="inlineStr">
      <is>
        <t/>
      </is>
    </oc>
    <nc r="BD10">
      <v>-94.7</v>
    </nc>
  </rcc>
  <rcc rId="28727" sId="4">
    <oc r="H11">
      <v>149.19999999999999</v>
    </oc>
    <nc r="H11">
      <v>148.4</v>
    </nc>
  </rcc>
  <rcc rId="28728" sId="4">
    <oc r="BD11" t="inlineStr">
      <is>
        <t/>
      </is>
    </oc>
    <nc r="BD11">
      <v>-9.8000000000000007</v>
    </nc>
  </rcc>
  <rcc rId="28729" sId="4">
    <oc r="H12">
      <v>14281.7</v>
    </oc>
    <nc r="H12">
      <v>14277.3</v>
    </nc>
  </rcc>
  <rcc rId="28730" sId="4">
    <oc r="BD12" t="inlineStr">
      <is>
        <t/>
      </is>
    </oc>
    <nc r="BD12">
      <v>509.2</v>
    </nc>
  </rcc>
  <rcc rId="28731" sId="4">
    <oc r="BE12">
      <v>595.1</v>
    </oc>
    <nc r="BE12">
      <v>594.9</v>
    </nc>
  </rcc>
  <rcc rId="28732" sId="4">
    <oc r="H13">
      <v>3008.2</v>
    </oc>
    <nc r="H13">
      <v>3006.1</v>
    </nc>
  </rcc>
  <rcc rId="28733" sId="4">
    <oc r="BD13" t="inlineStr">
      <is>
        <t/>
      </is>
    </oc>
    <nc r="BD13">
      <v>84.9</v>
    </nc>
  </rcc>
  <rcc rId="28734" sId="4">
    <oc r="H14">
      <v>14496</v>
    </oc>
    <nc r="H14">
      <v>14491.5</v>
    </nc>
  </rcc>
  <rcc rId="28735" sId="4">
    <oc r="BD14" t="inlineStr">
      <is>
        <t/>
      </is>
    </oc>
    <nc r="BD14">
      <v>516.1</v>
    </nc>
  </rcc>
  <rcc rId="28736" sId="4">
    <oc r="BE14">
      <v>604</v>
    </oc>
    <nc r="BE14">
      <v>603.79999999999995</v>
    </nc>
  </rcc>
  <rcc rId="28737" sId="4">
    <oc r="H15">
      <v>2846.8</v>
    </oc>
    <nc r="H15">
      <v>2844.2</v>
    </nc>
  </rcc>
  <rcc rId="28738" sId="4">
    <oc r="BD15" t="inlineStr">
      <is>
        <t/>
      </is>
    </oc>
    <nc r="BD15">
      <v>67.5</v>
    </nc>
  </rcc>
  <rcc rId="28739" sId="4">
    <oc r="BE15">
      <v>118.6</v>
    </oc>
    <nc r="BE15">
      <v>118.5</v>
    </nc>
  </rcc>
  <rcc rId="28740" sId="4">
    <oc r="H16">
      <v>7025.9</v>
    </oc>
    <nc r="H16">
      <v>7026.5</v>
    </nc>
  </rcc>
  <rcc rId="28741" sId="4">
    <oc r="BD16" t="inlineStr">
      <is>
        <t/>
      </is>
    </oc>
    <nc r="BD16">
      <v>302.7</v>
    </nc>
  </rcc>
  <rcc rId="28742" sId="4">
    <oc r="BE16">
      <v>292.7</v>
    </oc>
    <nc r="BE16">
      <v>292.8</v>
    </nc>
  </rcc>
  <rcc rId="28743" sId="4">
    <oc r="H17">
      <v>141.4</v>
    </oc>
    <nc r="H17">
      <v>143</v>
    </nc>
  </rcc>
  <rcc rId="28744" sId="4">
    <oc r="BD17" t="inlineStr">
      <is>
        <t/>
      </is>
    </oc>
    <nc r="BD17">
      <v>34.9</v>
    </nc>
  </rcc>
  <rcc rId="28745" sId="4">
    <oc r="BE17">
      <v>5.9</v>
    </oc>
    <nc r="BE17">
      <v>6</v>
    </nc>
  </rcc>
  <rcc rId="28746" sId="4">
    <oc r="H18">
      <v>7189.4</v>
    </oc>
    <nc r="H18">
      <v>7190</v>
    </nc>
  </rcc>
  <rcc rId="28747" sId="4">
    <oc r="BD18" t="inlineStr">
      <is>
        <t/>
      </is>
    </oc>
    <nc r="BD18">
      <v>309.2</v>
    </nc>
  </rcc>
  <rcc rId="28748" sId="4">
    <oc r="H19">
      <v>252.2</v>
    </oc>
    <nc r="H19">
      <v>254</v>
    </nc>
  </rcc>
  <rcc rId="28749" sId="4">
    <oc r="BD19" t="inlineStr">
      <is>
        <t/>
      </is>
    </oc>
    <nc r="BD19">
      <v>44.4</v>
    </nc>
  </rcc>
  <rcc rId="28750" sId="4">
    <oc r="BE19">
      <v>10.5</v>
    </oc>
    <nc r="BE19">
      <v>10.6</v>
    </nc>
  </rcc>
  <rcc rId="28751" sId="4">
    <oc r="H20">
      <v>12534.1</v>
    </oc>
    <nc r="H20">
      <v>12530.6</v>
    </nc>
  </rcc>
  <rcc rId="28752" sId="4">
    <oc r="BD20" t="inlineStr">
      <is>
        <t/>
      </is>
    </oc>
    <nc r="BD20">
      <v>457.2</v>
    </nc>
  </rcc>
  <rcc rId="28753" sId="4">
    <oc r="BE20">
      <v>522.29999999999995</v>
    </oc>
    <nc r="BE20">
      <v>522.1</v>
    </nc>
  </rcc>
  <rcc rId="28754" sId="4">
    <oc r="H21">
      <v>-247.7</v>
    </oc>
    <nc r="H21">
      <v>-250.3</v>
    </nc>
  </rcc>
  <rcc rId="28755" sId="4">
    <oc r="BD21" t="inlineStr">
      <is>
        <t/>
      </is>
    </oc>
    <nc r="BD21">
      <v>-62.7</v>
    </nc>
  </rcc>
  <rcc rId="28756" sId="4">
    <oc r="BE21">
      <v>-10.3</v>
    </oc>
    <nc r="BE21">
      <v>-10.4</v>
    </nc>
  </rcc>
  <rcc rId="28757" sId="4">
    <oc r="H22">
      <v>11954.3</v>
    </oc>
    <nc r="H22">
      <v>11951.1</v>
    </nc>
  </rcc>
  <rcc rId="28758" sId="4">
    <oc r="BD22" t="inlineStr">
      <is>
        <t/>
      </is>
    </oc>
    <nc r="BD22">
      <v>438.3</v>
    </nc>
  </rcc>
  <rcc rId="28759" sId="4">
    <oc r="BE22">
      <v>498.1</v>
    </oc>
    <nc r="BE22">
      <v>498</v>
    </nc>
  </rcc>
  <rcc rId="28760" sId="4">
    <oc r="H23">
      <v>244.8</v>
    </oc>
    <nc r="H23">
      <v>242.6</v>
    </nc>
  </rcc>
  <rcc rId="28761" sId="4">
    <oc r="BD23" t="inlineStr">
      <is>
        <t/>
      </is>
    </oc>
    <nc r="BD23">
      <v>-32.1</v>
    </nc>
  </rcc>
  <rcc rId="28762" sId="4">
    <oc r="BE23">
      <v>10.199999999999999</v>
    </oc>
    <nc r="BE23">
      <v>10.1</v>
    </nc>
  </rcc>
  <rcc rId="28763" sId="4">
    <oc r="H24">
      <v>3971.4</v>
    </oc>
    <nc r="H24">
      <v>3973.8</v>
    </nc>
  </rcc>
  <rcc rId="28764" sId="4">
    <oc r="BD24" t="inlineStr">
      <is>
        <t/>
      </is>
    </oc>
    <nc r="BD24">
      <v>214.7</v>
    </nc>
  </rcc>
  <rcc rId="28765" sId="4">
    <oc r="BE24">
      <v>165.5</v>
    </oc>
    <nc r="BE24">
      <v>165.6</v>
    </nc>
  </rcc>
  <rcc rId="28766" sId="4">
    <oc r="H25">
      <v>600.79999999999995</v>
    </oc>
    <nc r="H25">
      <v>601</v>
    </nc>
  </rcc>
  <rcc rId="28767" sId="4">
    <oc r="BD25" t="inlineStr">
      <is>
        <t/>
      </is>
    </oc>
    <nc r="BD25">
      <v>27.6</v>
    </nc>
  </rcc>
  <rcc rId="28768" sId="4">
    <oc r="H26">
      <v>10701.3</v>
    </oc>
    <nc r="H26">
      <v>10697.9</v>
    </nc>
  </rcc>
  <rcc rId="28769" sId="4">
    <oc r="BD26" t="inlineStr">
      <is>
        <t/>
      </is>
    </oc>
    <nc r="BD26">
      <v>384</v>
    </nc>
  </rcc>
  <rcc rId="28770" sId="4">
    <oc r="BE26">
      <v>445.9</v>
    </oc>
    <nc r="BE26">
      <v>445.7</v>
    </nc>
  </rcc>
  <rcc rId="28771" sId="4">
    <oc r="H27">
      <v>701.2</v>
    </oc>
    <nc r="H27">
      <v>701.1</v>
    </nc>
  </rcc>
  <rcc rId="28772" sId="4">
    <oc r="BD27" t="inlineStr">
      <is>
        <t/>
      </is>
    </oc>
    <nc r="BD27">
      <v>24.5</v>
    </nc>
  </rcc>
  <rcc rId="28773" sId="4">
    <oc r="H28">
      <v>8361.1</v>
    </oc>
    <nc r="H28">
      <v>8358.2000000000007</v>
    </nc>
  </rcc>
  <rcc rId="28774" sId="4">
    <oc r="BD28" t="inlineStr">
      <is>
        <t/>
      </is>
    </oc>
    <nc r="BD28">
      <v>293.7</v>
    </nc>
  </rcc>
  <rcc rId="28775" sId="4">
    <oc r="BE28">
      <v>348.4</v>
    </oc>
    <nc r="BE28">
      <v>348.3</v>
    </nc>
  </rcc>
  <rcc rId="28776" sId="4">
    <oc r="H29">
      <v>396.5</v>
    </oc>
    <nc r="H29">
      <v>396.6</v>
    </nc>
  </rcc>
  <rcc rId="28777" sId="4">
    <oc r="BD29" t="inlineStr">
      <is>
        <t/>
      </is>
    </oc>
    <nc r="BD29">
      <v>16.7</v>
    </nc>
  </rcc>
  <rcc rId="28778" sId="4">
    <oc r="H30">
      <v>12106.2</v>
    </oc>
    <nc r="H30">
      <v>12103.3</v>
    </nc>
  </rcc>
  <rcc rId="28779" sId="4">
    <oc r="BD30" t="inlineStr">
      <is>
        <t/>
      </is>
    </oc>
    <nc r="BD30">
      <v>450.2</v>
    </nc>
  </rcc>
  <rcc rId="28780" sId="4">
    <oc r="BE30">
      <v>504.4</v>
    </oc>
    <nc r="BE30">
      <v>504.3</v>
    </nc>
  </rcc>
  <rcc rId="28781" sId="4">
    <oc r="H31">
      <v>269.3</v>
    </oc>
    <nc r="H31">
      <v>269.2</v>
    </nc>
  </rcc>
  <rcc rId="28782" sId="4">
    <oc r="BD31" t="inlineStr">
      <is>
        <t/>
      </is>
    </oc>
    <nc r="BD31">
      <v>7.6</v>
    </nc>
  </rcc>
  <rcc rId="28783" sId="4">
    <oc r="H32">
      <v>11868.1</v>
    </oc>
    <nc r="H32">
      <v>11864.7</v>
    </nc>
  </rcc>
  <rcc rId="28784" sId="4">
    <oc r="BD32" t="inlineStr">
      <is>
        <t/>
      </is>
    </oc>
    <nc r="BD32">
      <v>433</v>
    </nc>
  </rcc>
  <rcc rId="28785" sId="4">
    <oc r="BE32">
      <v>494.5</v>
    </oc>
    <nc r="BE32">
      <v>494.4</v>
    </nc>
  </rcc>
  <rcc rId="28786" sId="4">
    <oc r="H33">
      <v>555.4</v>
    </oc>
    <nc r="H33">
      <v>554.79999999999995</v>
    </nc>
  </rcc>
  <rcc rId="28787" sId="4">
    <oc r="BD33" t="inlineStr">
      <is>
        <t/>
      </is>
    </oc>
    <nc r="BD33">
      <v>11</v>
    </nc>
  </rcc>
  <rcc rId="28788" sId="4">
    <oc r="H34">
      <v>4929.7</v>
    </oc>
    <nc r="H34">
      <v>4929.3999999999996</v>
    </nc>
  </rcc>
  <rcc rId="28789" sId="4">
    <oc r="BD34" t="inlineStr">
      <is>
        <t/>
      </is>
    </oc>
    <nc r="BD34">
      <v>197.2</v>
    </nc>
  </rcc>
  <rcc rId="28790" sId="4">
    <oc r="H35">
      <v>-108.4</v>
    </oc>
    <nc r="H35">
      <v>-109.5</v>
    </nc>
  </rcc>
  <rcc rId="28791" sId="4">
    <oc r="BD35" t="inlineStr">
      <is>
        <t/>
      </is>
    </oc>
    <nc r="BD35">
      <v>-22.3</v>
    </nc>
  </rcc>
  <rcc rId="28792" sId="4">
    <oc r="BE35">
      <v>-4.5</v>
    </oc>
    <nc r="BE35">
      <v>-4.5999999999999996</v>
    </nc>
  </rcc>
  <rcc rId="28793" sId="4">
    <oc r="H36">
      <v>-7529.3</v>
    </oc>
    <nc r="H36">
      <v>-7524.5</v>
    </nc>
  </rcc>
  <rcc rId="28794" sId="4">
    <oc r="BD36" t="inlineStr">
      <is>
        <t/>
      </is>
    </oc>
    <nc r="BD36">
      <v>-217</v>
    </nc>
  </rcc>
  <rcc rId="28795" sId="4">
    <oc r="BE36">
      <v>-313.7</v>
    </oc>
    <nc r="BE36">
      <v>-313.5</v>
    </nc>
  </rcc>
  <rcc rId="28796" sId="4">
    <oc r="H37">
      <v>369.1</v>
    </oc>
    <nc r="H37">
      <v>369.9</v>
    </nc>
  </rcc>
  <rcc rId="28797" sId="4">
    <oc r="BD37" t="inlineStr">
      <is>
        <t/>
      </is>
    </oc>
    <nc r="BD37">
      <v>30</v>
    </nc>
  </rcc>
  <rcc rId="28798" sId="4">
    <oc r="H38">
      <v>-7648.1</v>
    </oc>
    <nc r="H38">
      <v>-7643.1</v>
    </nc>
  </rcc>
  <rcc rId="28799" sId="4">
    <oc r="BD38" t="inlineStr">
      <is>
        <t/>
      </is>
    </oc>
    <nc r="BD38">
      <v>-221</v>
    </nc>
  </rcc>
  <rcc rId="28800" sId="4">
    <oc r="BE38">
      <v>-318.7</v>
    </oc>
    <nc r="BE38">
      <v>-318.5</v>
    </nc>
  </rcc>
  <rcc rId="28801" sId="4">
    <oc r="H39">
      <v>285.3</v>
    </oc>
    <nc r="H39">
      <v>286.2</v>
    </nc>
  </rcc>
  <rcc rId="28802" sId="4">
    <oc r="BD39" t="inlineStr">
      <is>
        <t/>
      </is>
    </oc>
    <nc r="BD39">
      <v>27</v>
    </nc>
  </rcc>
  <rcc rId="28803" sId="4">
    <oc r="H40">
      <v>-21093.200000000001</v>
    </oc>
    <nc r="H40">
      <v>-21091.9</v>
    </nc>
  </rcc>
  <rcc rId="28804" sId="4">
    <oc r="BD40" t="inlineStr">
      <is>
        <t/>
      </is>
    </oc>
    <nc r="BD40">
      <v>-869.9</v>
    </nc>
  </rcc>
  <rcc rId="28805" sId="4">
    <oc r="BE40">
      <v>-878.9</v>
    </oc>
    <nc r="BE40">
      <v>-878.8</v>
    </nc>
  </rcc>
  <rcc rId="28806" sId="4">
    <oc r="H41">
      <v>3330.5</v>
    </oc>
    <nc r="H41">
      <v>3333</v>
    </nc>
  </rcc>
  <rcc rId="28807" sId="4">
    <oc r="BD41" t="inlineStr">
      <is>
        <t/>
      </is>
    </oc>
    <nc r="BD41">
      <v>190.9</v>
    </nc>
  </rcc>
  <rcc rId="28808" sId="4">
    <oc r="BE41">
      <v>138.80000000000001</v>
    </oc>
    <nc r="BE41">
      <v>138.9</v>
    </nc>
  </rcc>
  <rcc rId="28809" sId="4">
    <oc r="H42">
      <v>12217.4</v>
    </oc>
    <nc r="H42">
      <v>12215.3</v>
    </nc>
  </rcc>
  <rcc rId="28810" sId="4">
    <oc r="BD42" t="inlineStr">
      <is>
        <t/>
      </is>
    </oc>
    <nc r="BD42">
      <v>471.3</v>
    </nc>
  </rcc>
  <rcc rId="28811" sId="4">
    <oc r="BE42">
      <v>509.1</v>
    </oc>
    <nc r="BE42">
      <v>509</v>
    </nc>
  </rcc>
  <rcc rId="28812" sId="4">
    <oc r="H43">
      <v>2627.8</v>
    </oc>
    <nc r="H43">
      <v>2626.9</v>
    </nc>
  </rcc>
  <rcc rId="28813" sId="4">
    <oc r="BD43" t="inlineStr">
      <is>
        <t/>
      </is>
    </oc>
    <nc r="BD43">
      <v>92.2</v>
    </nc>
  </rcc>
  <rcc rId="28814" sId="4">
    <oc r="H44">
      <v>12470.9</v>
    </oc>
    <nc r="H44">
      <v>12468.9</v>
    </nc>
  </rcc>
  <rcc rId="28815" sId="4">
    <oc r="BD44" t="inlineStr">
      <is>
        <t/>
      </is>
    </oc>
    <nc r="BD44">
      <v>483.5</v>
    </nc>
  </rcc>
  <rcc rId="28816" sId="4">
    <oc r="BE44">
      <v>519.6</v>
    </oc>
    <nc r="BE44">
      <v>519.5</v>
    </nc>
  </rcc>
  <rcc rId="28817" sId="4">
    <oc r="H45">
      <v>2752.3</v>
    </oc>
    <nc r="H45">
      <v>2751.4</v>
    </nc>
  </rcc>
  <rcc rId="28818" sId="4">
    <oc r="BD45" t="inlineStr">
      <is>
        <t/>
      </is>
    </oc>
    <nc r="BD45">
      <v>97.8</v>
    </nc>
  </rcc>
  <rcc rId="28819" sId="4">
    <oc r="BE45">
      <v>114.7</v>
    </oc>
    <nc r="BE45">
      <v>114.6</v>
    </nc>
  </rcc>
  <rcc rId="28820" sId="4">
    <oc r="H46">
      <v>9576.1</v>
    </oc>
    <nc r="H46">
      <v>9575.7999999999993</v>
    </nc>
  </rcc>
  <rcc rId="28821" sId="4">
    <oc r="BD46" t="inlineStr">
      <is>
        <t/>
      </is>
    </oc>
    <nc r="BD46">
      <v>392.7</v>
    </nc>
  </rcc>
  <rcc rId="28822" sId="4">
    <oc r="H47">
      <v>200.2</v>
    </oc>
    <nc r="H47">
      <v>202.3</v>
    </nc>
  </rcc>
  <rcc rId="28823" sId="4">
    <oc r="BD47" t="inlineStr">
      <is>
        <t/>
      </is>
    </oc>
    <nc r="BD47">
      <v>48.6</v>
    </nc>
  </rcc>
  <rcc rId="28824" sId="4">
    <oc r="BE47">
      <v>8.3000000000000007</v>
    </oc>
    <nc r="BE47">
      <v>8.4</v>
    </nc>
  </rcc>
  <rcc rId="28825" sId="4">
    <oc r="H48">
      <v>9524.9</v>
    </oc>
    <nc r="H48">
      <v>9524.6</v>
    </nc>
  </rcc>
  <rcc rId="28826" sId="4">
    <oc r="BD48" t="inlineStr">
      <is>
        <t/>
      </is>
    </oc>
    <nc r="BD48">
      <v>390.4</v>
    </nc>
  </rcc>
  <rcc rId="28827" sId="4">
    <oc r="H49">
      <v>27.4</v>
    </oc>
    <nc r="H49">
      <v>29.6</v>
    </nc>
  </rcc>
  <rcc rId="28828" sId="4">
    <oc r="BD49" t="inlineStr">
      <is>
        <t/>
      </is>
    </oc>
    <nc r="BD49">
      <v>42.1</v>
    </nc>
  </rcc>
  <rcc rId="28829" sId="4">
    <oc r="BE49">
      <v>1.1000000000000001</v>
    </oc>
    <nc r="BE49">
      <v>1.2</v>
    </nc>
  </rcc>
  <rcc rId="28830" sId="4">
    <oc r="H50">
      <v>2986.3</v>
    </oc>
    <nc r="H50">
      <v>2986.4</v>
    </nc>
  </rcc>
  <rcc rId="28831" sId="4">
    <oc r="BD50" t="inlineStr">
      <is>
        <t/>
      </is>
    </oc>
    <nc r="BD50">
      <v>125.4</v>
    </nc>
  </rcc>
  <rcc rId="28832" sId="4">
    <oc r="H51">
      <v>-427.4</v>
    </oc>
    <nc r="H51">
      <v>-429.1</v>
    </nc>
  </rcc>
  <rcc rId="28833" sId="4">
    <oc r="BD51" t="inlineStr">
      <is>
        <t/>
      </is>
    </oc>
    <nc r="BD51">
      <v>-50</v>
    </nc>
  </rcc>
  <rcc rId="28834" sId="4">
    <oc r="BE51">
      <v>-17.8</v>
    </oc>
    <nc r="BE51">
      <v>-17.899999999999999</v>
    </nc>
  </rcc>
  <rcc rId="28835" sId="4">
    <oc r="H52">
      <v>10527.5</v>
    </oc>
    <nc r="H52">
      <v>10523.4</v>
    </nc>
  </rcc>
  <rcc rId="28836" sId="4">
    <oc r="BD52" t="inlineStr">
      <is>
        <t/>
      </is>
    </oc>
    <nc r="BD52">
      <v>359.9</v>
    </nc>
  </rcc>
  <rcc rId="28837" sId="4">
    <oc r="BE52">
      <v>438.6</v>
    </oc>
    <nc r="BE52">
      <v>438.5</v>
    </nc>
  </rcc>
  <rcc rId="28838" sId="4">
    <oc r="H53">
      <v>2343.6999999999998</v>
    </oc>
    <nc r="H53">
      <v>2343</v>
    </nc>
  </rcc>
  <rcc rId="28839" sId="4">
    <oc r="BD53" t="inlineStr">
      <is>
        <t/>
      </is>
    </oc>
    <nc r="BD53">
      <v>82.6</v>
    </nc>
  </rcc>
  <rcc rId="28840" sId="4">
    <oc r="BE53">
      <v>97.7</v>
    </oc>
    <nc r="BE53">
      <v>97.6</v>
    </nc>
  </rcc>
  <rcc rId="28841" sId="4">
    <oc r="H54">
      <v>12164</v>
    </oc>
    <nc r="H54">
      <v>12159.4</v>
    </nc>
  </rcc>
  <rcc rId="28842" sId="4">
    <oc r="BD54" t="inlineStr">
      <is>
        <t/>
      </is>
    </oc>
    <nc r="BD54">
      <v>419.4</v>
    </nc>
  </rcc>
  <rcc rId="28843" sId="4">
    <oc r="BE54">
      <v>506.8</v>
    </oc>
    <nc r="BE54">
      <v>506.6</v>
    </nc>
  </rcc>
  <rcc rId="28844" sId="4">
    <oc r="H55">
      <v>3068.3</v>
    </oc>
    <nc r="H55">
      <v>3067.6</v>
    </nc>
  </rcc>
  <rcc rId="28845" sId="4">
    <oc r="BD55" t="inlineStr">
      <is>
        <t/>
      </is>
    </oc>
    <nc r="BD55">
      <v>113</v>
    </nc>
  </rcc>
  <rcc rId="28846" sId="4">
    <oc r="BD56" t="inlineStr">
      <is>
        <t/>
      </is>
    </oc>
    <nc r="BD56">
      <v>-309.7</v>
    </nc>
  </rcc>
  <rcc rId="28847" sId="4">
    <oc r="H57">
      <v>-1869.7</v>
    </oc>
    <nc r="H57">
      <v>-1869.8</v>
    </nc>
  </rcc>
  <rcc rId="28848" sId="4">
    <oc r="BD57" t="inlineStr">
      <is>
        <t/>
      </is>
    </oc>
    <nc r="BD57">
      <v>-81</v>
    </nc>
  </rcc>
  <rcc rId="28849" sId="4">
    <oc r="BD58" t="inlineStr">
      <is>
        <t/>
      </is>
    </oc>
    <nc r="BD58">
      <v>0.3</v>
    </nc>
  </rcc>
  <rcc rId="28850" sId="4">
    <oc r="BD59" t="inlineStr">
      <is>
        <t/>
      </is>
    </oc>
    <nc r="BD59">
      <v>-1.8</v>
    </nc>
  </rcc>
  <rcc rId="28851" sId="4">
    <oc r="BD60" t="inlineStr">
      <is>
        <t/>
      </is>
    </oc>
    <nc r="BD60">
      <v>-456.4</v>
    </nc>
  </rcc>
  <rcc rId="28852" sId="4">
    <oc r="H61">
      <v>474.6</v>
    </oc>
    <nc r="H61">
      <v>475.7</v>
    </nc>
  </rcc>
  <rcc rId="28853" sId="4">
    <oc r="BD61" t="inlineStr">
      <is>
        <t/>
      </is>
    </oc>
    <nc r="BD61">
      <v>40.6</v>
    </nc>
  </rcc>
  <rcc rId="28854" sId="4">
    <oc r="H62">
      <v>5225.7</v>
    </oc>
    <nc r="H62">
      <v>5221.6000000000004</v>
    </nc>
  </rcc>
  <rcc rId="28855" sId="4">
    <oc r="BD62" t="inlineStr">
      <is>
        <t/>
      </is>
    </oc>
    <nc r="BD62">
      <v>137.4</v>
    </nc>
  </rcc>
  <rcc rId="28856" sId="4">
    <oc r="BE62">
      <v>217.7</v>
    </oc>
    <nc r="BE62">
      <v>217.6</v>
    </nc>
  </rcc>
  <rcc rId="28857" sId="4">
    <oc r="H63">
      <v>-1349.2</v>
    </oc>
    <nc r="H63">
      <v>-1350.4</v>
    </nc>
  </rcc>
  <rcc rId="28858" sId="4">
    <oc r="BD63" t="inlineStr">
      <is>
        <t/>
      </is>
    </oc>
    <nc r="BD63">
      <v>-77.5</v>
    </nc>
  </rcc>
  <rcc rId="28859" sId="4">
    <oc r="BE63">
      <v>-56.2</v>
    </oc>
    <nc r="BE63">
      <v>-56.3</v>
    </nc>
  </rcc>
  <rcc rId="28860" sId="4">
    <oc r="H64">
      <v>4641.5</v>
    </oc>
    <nc r="H64">
      <v>4635.6000000000004</v>
    </nc>
  </rcc>
  <rcc rId="28861" sId="4">
    <oc r="BD64" t="inlineStr">
      <is>
        <t/>
      </is>
    </oc>
    <nc r="BD64">
      <v>80.7</v>
    </nc>
  </rcc>
  <rcc rId="28862" sId="4">
    <oc r="BE64">
      <v>193.4</v>
    </oc>
    <nc r="BE64">
      <v>193.1</v>
    </nc>
  </rcc>
  <rcc rId="28863" sId="4">
    <oc r="H65">
      <v>-791.9</v>
    </oc>
    <nc r="H65">
      <v>-791.8</v>
    </nc>
  </rcc>
  <rcc rId="28864" sId="4">
    <oc r="BD65" t="inlineStr">
      <is>
        <t/>
      </is>
    </oc>
    <nc r="BD65">
      <v>-30.9</v>
    </nc>
  </rcc>
  <rcc rId="28865" sId="4">
    <oc r="H66">
      <v>-1861.8</v>
    </oc>
    <nc r="H66">
      <v>-1858.9</v>
    </nc>
  </rcc>
  <rcc rId="28866" sId="4">
    <oc r="BD66" t="inlineStr">
      <is>
        <t/>
      </is>
    </oc>
    <nc r="BD66">
      <v>-22.3</v>
    </nc>
  </rcc>
  <rcc rId="28867" sId="4">
    <oc r="BE66">
      <v>-77.599999999999994</v>
    </oc>
    <nc r="BE66">
      <v>-77.5</v>
    </nc>
  </rcc>
  <rcc rId="28868" sId="4">
    <oc r="H67">
      <v>-3221.1</v>
    </oc>
    <nc r="H67">
      <v>-3222.1</v>
    </nc>
  </rcc>
  <rcc rId="28869" sId="4">
    <oc r="BD67" t="inlineStr">
      <is>
        <t/>
      </is>
    </oc>
    <nc r="BD67">
      <v>-152.5</v>
    </nc>
  </rcc>
  <rcc rId="28870" sId="4">
    <oc r="BE67">
      <v>-134.19999999999999</v>
    </oc>
    <nc r="BE67">
      <v>-134.30000000000001</v>
    </nc>
  </rcc>
  <rcc rId="28871" sId="4">
    <oc r="H68">
      <v>-1795.7</v>
    </oc>
    <nc r="H68">
      <v>-1792.8</v>
    </nc>
  </rcc>
  <rcc rId="28872" sId="4">
    <oc r="BD68" t="inlineStr">
      <is>
        <t/>
      </is>
    </oc>
    <nc r="BD68">
      <v>-19.8</v>
    </nc>
  </rcc>
  <rcc rId="28873" sId="4">
    <oc r="BE68">
      <v>-74.8</v>
    </oc>
    <nc r="BE68">
      <v>-74.7</v>
    </nc>
  </rcc>
  <rcc rId="28874" sId="4">
    <oc r="H69">
      <v>-1571.2</v>
    </oc>
    <nc r="H69">
      <v>-1572.1</v>
    </nc>
  </rcc>
  <rcc rId="28875" sId="4">
    <oc r="BD69" t="inlineStr">
      <is>
        <t/>
      </is>
    </oc>
    <nc r="BD69">
      <v>-82.5</v>
    </nc>
  </rcc>
  <rcc rId="28876" sId="4">
    <oc r="BD70" t="inlineStr">
      <is>
        <t/>
      </is>
    </oc>
    <nc r="BD70">
      <v>0</v>
    </nc>
  </rcc>
  <rcc rId="28877" sId="4">
    <oc r="BD71" t="inlineStr">
      <is>
        <t/>
      </is>
    </oc>
    <nc r="BD71">
      <v>0</v>
    </nc>
  </rcc>
  <rcc rId="28878" sId="4">
    <oc r="H72">
      <v>-5964.2</v>
    </oc>
    <nc r="H72">
      <v>-5964.7</v>
    </nc>
  </rcc>
  <rcc rId="28879" sId="4">
    <oc r="BD72" t="inlineStr">
      <is>
        <t/>
      </is>
    </oc>
    <nc r="BD72">
      <v>-257</v>
    </nc>
  </rcc>
  <rcc rId="28880" sId="4">
    <oc r="H73">
      <v>666.1</v>
    </oc>
    <nc r="H73">
      <v>666</v>
    </nc>
  </rcc>
  <rcc rId="28881" sId="4">
    <oc r="BD73" t="inlineStr">
      <is>
        <t/>
      </is>
    </oc>
    <nc r="BD73">
      <v>24.7</v>
    </nc>
  </rcc>
  <rcc rId="28882" sId="4">
    <oc r="BE73">
      <v>27.8</v>
    </oc>
    <nc r="BE73">
      <v>27.7</v>
    </nc>
  </rcc>
  <rcc rId="28883" sId="4">
    <oc r="H74">
      <v>-6015.9</v>
    </oc>
    <nc r="H74">
      <v>-6016.4</v>
    </nc>
  </rcc>
  <rcc rId="28884" sId="4">
    <oc r="BD74" t="inlineStr">
      <is>
        <t/>
      </is>
    </oc>
    <nc r="BD74">
      <v>-259.89999999999998</v>
    </nc>
  </rcc>
  <rcc rId="28885" sId="4">
    <oc r="H75">
      <v>632.9</v>
    </oc>
    <nc r="H75">
      <v>632.79999999999995</v>
    </nc>
  </rcc>
  <rcc rId="28886" sId="4">
    <oc r="BD75" t="inlineStr">
      <is>
        <t/>
      </is>
    </oc>
    <nc r="BD75">
      <v>23.6</v>
    </nc>
  </rcc>
  <rcc rId="28887" sId="4">
    <oc r="H76">
      <v>296.7</v>
    </oc>
    <nc r="H76">
      <v>296.5</v>
    </nc>
  </rcc>
  <rcc rId="28888" sId="4">
    <oc r="BD76" t="inlineStr">
      <is>
        <t/>
      </is>
    </oc>
    <nc r="BD76">
      <v>3.6</v>
    </nc>
  </rcc>
  <rcc rId="28889" sId="4">
    <oc r="H77">
      <v>-305.8</v>
    </oc>
    <nc r="H77">
      <v>-305.60000000000002</v>
    </nc>
  </rcc>
  <rcc rId="28890" sId="4">
    <oc r="BD77" t="inlineStr">
      <is>
        <t/>
      </is>
    </oc>
    <nc r="BD77">
      <v>-8.1</v>
    </nc>
  </rcc>
  <rcc rId="28891" sId="4">
    <oc r="H78">
      <v>295.39999999999998</v>
    </oc>
    <nc r="H78">
      <v>295.10000000000002</v>
    </nc>
  </rcc>
  <rcc rId="28892" sId="4">
    <oc r="BD78" t="inlineStr">
      <is>
        <t/>
      </is>
    </oc>
    <nc r="BD78">
      <v>3.5</v>
    </nc>
  </rcc>
  <rcc rId="28893" sId="4">
    <oc r="H79">
      <v>-305.39999999999998</v>
    </oc>
    <nc r="H79">
      <v>-305.2</v>
    </nc>
  </rcc>
  <rcc rId="28894" sId="4">
    <oc r="BD79" t="inlineStr">
      <is>
        <t/>
      </is>
    </oc>
    <nc r="BD79">
      <v>-8.1</v>
    </nc>
  </rcc>
  <rcc rId="28895" sId="4">
    <oc r="H80">
      <v>-87.1</v>
    </oc>
    <nc r="H80">
      <v>-86.2</v>
    </nc>
  </rcc>
  <rcc rId="28896" sId="4">
    <oc r="BD80" t="inlineStr">
      <is>
        <t/>
      </is>
    </oc>
    <nc r="BD80">
      <v>13.1</v>
    </nc>
  </rcc>
  <rcc rId="28897" sId="4">
    <oc r="H81">
      <v>27.9</v>
    </oc>
    <nc r="H81">
      <v>27.8</v>
    </nc>
  </rcc>
  <rcc rId="28898" sId="4">
    <oc r="BD81" t="inlineStr">
      <is>
        <t/>
      </is>
    </oc>
    <nc r="BD81">
      <v>-0.2</v>
    </nc>
  </rcc>
  <rcc rId="28899" sId="4">
    <oc r="H82">
      <v>-245.8</v>
    </oc>
    <nc r="H82">
      <v>-245</v>
    </nc>
  </rcc>
  <rcc rId="28900" sId="4">
    <oc r="BD82" t="inlineStr">
      <is>
        <t/>
      </is>
    </oc>
    <nc r="BD82">
      <v>5.5</v>
    </nc>
  </rcc>
  <rcc rId="28901" sId="4">
    <oc r="H83">
      <v>18.8</v>
    </oc>
    <nc r="H83">
      <v>18.7</v>
    </nc>
  </rcc>
  <rcc rId="28902" sId="4">
    <oc r="BD83" t="inlineStr">
      <is>
        <t/>
      </is>
    </oc>
    <nc r="BD83">
      <v>-1.3</v>
    </nc>
  </rcc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" sqref="B1" start="0" length="0">
    <dxf>
      <alignment horizontal="general" vertical="bottom"/>
    </dxf>
  </rfmt>
  <rfmt sheetId="5" sqref="E1" start="0" length="0">
    <dxf>
      <numFmt numFmtId="0" formatCode="General"/>
      <alignment horizontal="general" vertical="bottom"/>
    </dxf>
  </rfmt>
  <rfmt sheetId="5" sqref="B2" start="0" length="0">
    <dxf>
      <alignment horizontal="general" vertical="bottom"/>
    </dxf>
  </rfmt>
  <rcc rId="28903" sId="5" odxf="1" dxf="1">
    <nc r="E2">
      <v>7511.0079999999998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28904" sId="5">
    <nc r="F2">
      <v>283.06560999999999</v>
    </nc>
  </rcc>
  <rcc rId="28905" sId="5">
    <nc r="G2">
      <v>286.63560999999999</v>
    </nc>
  </rcc>
  <rcc rId="28906" sId="5">
    <nc r="H2">
      <v>285.99603999999999</v>
    </nc>
  </rcc>
  <rcc rId="28907" sId="5">
    <nc r="I2">
      <v>285.35647</v>
    </nc>
  </rcc>
  <rcc rId="28908" sId="5">
    <nc r="J2">
      <v>286.19846000000001</v>
    </nc>
  </rcc>
  <rcc rId="28909" sId="5">
    <nc r="K2">
      <v>287.04043999999999</v>
    </nc>
  </rcc>
  <rcc rId="28910" sId="5">
    <nc r="L2">
      <v>295.96724</v>
    </nc>
  </rcc>
  <rcc rId="28911" sId="5">
    <nc r="M2">
      <v>304.89404000000002</v>
    </nc>
  </rcc>
  <rcc rId="28912" sId="5">
    <nc r="N2">
      <v>306.91584</v>
    </nc>
  </rcc>
  <rcc rId="28913" sId="5">
    <nc r="O2">
      <v>308.93763000000001</v>
    </nc>
  </rcc>
  <rcc rId="28914" sId="5">
    <nc r="P2">
      <v>312.27361000000002</v>
    </nc>
  </rcc>
  <rcc rId="28915" sId="5">
    <nc r="Q2">
      <v>315.60957999999999</v>
    </nc>
  </rcc>
  <rcc rId="28916" sId="5">
    <nc r="R2">
      <v>315.54613000000001</v>
    </nc>
  </rcc>
  <rcc rId="28917" sId="5">
    <nc r="S2">
      <v>315.48268000000002</v>
    </nc>
  </rcc>
  <rcc rId="28918" sId="5">
    <nc r="T2">
      <v>331.65215999999998</v>
    </nc>
  </rcc>
  <rcc rId="28919" sId="5">
    <nc r="U2">
      <v>347.82164</v>
    </nc>
  </rcc>
  <rcc rId="28920" sId="5">
    <nc r="V2">
      <v>345.51648999999998</v>
    </nc>
  </rcc>
  <rcc rId="28921" sId="5">
    <nc r="W2">
      <v>343.21132999999998</v>
    </nc>
  </rcc>
  <rcc rId="28922" sId="5">
    <nc r="X2">
      <v>308.67347999999998</v>
    </nc>
  </rcc>
  <rcc rId="28923" sId="5">
    <nc r="Y2">
      <v>274.13562999999999</v>
    </nc>
  </rcc>
  <rcc rId="28924" sId="5">
    <nc r="Z2">
      <v>270.39019999999999</v>
    </nc>
  </rcc>
  <rcc rId="28925" sId="5">
    <nc r="AA2">
      <v>266.64476999999999</v>
    </nc>
  </rcc>
  <rcc rId="28926" sId="5">
    <nc r="AB2">
      <v>269.36925000000002</v>
    </nc>
  </rcc>
  <rcc rId="28927" sId="5">
    <nc r="AC2">
      <v>272.09372999999999</v>
    </nc>
  </rcc>
  <rcc rId="28928" sId="5">
    <nc r="AD2">
      <v>280.32450999999998</v>
    </nc>
  </rcc>
  <rcc rId="28929" sId="5">
    <nc r="AE2">
      <v>288.55527999999998</v>
    </nc>
  </rcc>
  <rcc rId="28930" sId="5">
    <nc r="AF2">
      <v>302.18641000000002</v>
    </nc>
  </rcc>
  <rcc rId="28931" sId="5">
    <nc r="AG2">
      <v>315.81752999999998</v>
    </nc>
  </rcc>
  <rcc rId="28932" sId="5">
    <nc r="AH2">
      <v>324.92826000000002</v>
    </nc>
  </rcc>
  <rcc rId="28933" sId="5">
    <nc r="AI2">
      <v>334.03897999999998</v>
    </nc>
  </rcc>
  <rcc rId="28934" sId="5">
    <nc r="AJ2">
      <v>343.70017999999999</v>
    </nc>
  </rcc>
  <rcc rId="28935" sId="5">
    <nc r="AK2">
      <v>353.36137000000002</v>
    </nc>
  </rcc>
  <rcc rId="28936" sId="5">
    <nc r="AL2">
      <v>339.33965000000001</v>
    </nc>
  </rcc>
  <rcc rId="28937" sId="5">
    <nc r="AM2">
      <v>325.31792999999999</v>
    </nc>
  </rcc>
  <rcc rId="28938" sId="5">
    <nc r="AN2">
      <v>329.20202999999998</v>
    </nc>
  </rcc>
  <rcc rId="28939" sId="5">
    <nc r="AO2">
      <v>333.08611999999999</v>
    </nc>
  </rcc>
  <rcc rId="28940" sId="5">
    <nc r="AP2">
      <v>349.66834999999998</v>
    </nc>
  </rcc>
  <rcc rId="28941" sId="5">
    <nc r="AQ2">
      <v>366.25058000000001</v>
    </nc>
  </rcc>
  <rcc rId="28942" sId="5">
    <nc r="AR2">
      <v>361.85595999999998</v>
    </nc>
  </rcc>
  <rcc rId="28943" sId="5">
    <nc r="AS2">
      <v>357.46134000000001</v>
    </nc>
  </rcc>
  <rcc rId="28944" sId="5">
    <nc r="AT2">
      <v>359.28363999999999</v>
    </nc>
  </rcc>
  <rcc rId="28945" sId="5">
    <nc r="AU2">
      <v>361.10593</v>
    </nc>
  </rcc>
  <rcc rId="28946" sId="5">
    <nc r="AV2">
      <v>354.00934999999998</v>
    </nc>
  </rcc>
  <rcc rId="28947" sId="5">
    <nc r="AW2">
      <v>346.91277000000002</v>
    </nc>
  </rcc>
  <rcc rId="28948" sId="5">
    <nc r="AX2">
      <v>336.03278</v>
    </nc>
  </rcc>
  <rcc rId="28949" sId="5">
    <nc r="AY2">
      <v>325.15278000000001</v>
    </nc>
  </rcc>
  <rcc rId="28950" sId="5">
    <nc r="AZ2">
      <v>317.53485000000001</v>
    </nc>
  </rcc>
  <rcc rId="28951" sId="5">
    <nc r="BA2">
      <v>309.91690999999997</v>
    </nc>
  </rcc>
  <rfmt sheetId="5" sqref="B3" start="0" length="0">
    <dxf>
      <alignment horizontal="general" vertical="bottom"/>
    </dxf>
  </rfmt>
  <rcc rId="28952" sId="5" odxf="1" dxf="1">
    <nc r="E3">
      <v>35.1</v>
    </nc>
    <odxf>
      <numFmt numFmtId="3" formatCode="#,##0"/>
      <fill>
        <patternFill patternType="solid">
          <bgColor theme="5" tint="0.39997558519241921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28953" sId="5">
    <nc r="F3">
      <v>0</v>
    </nc>
  </rcc>
  <rcc rId="28954" sId="5">
    <nc r="G3">
      <v>0</v>
    </nc>
  </rcc>
  <rcc rId="28955" sId="5">
    <nc r="H3">
      <v>0</v>
    </nc>
  </rcc>
  <rcc rId="28956" sId="5">
    <nc r="I3">
      <v>0</v>
    </nc>
  </rcc>
  <rcc rId="28957" sId="5">
    <nc r="J3">
      <v>0</v>
    </nc>
  </rcc>
  <rcc rId="28958" sId="5">
    <nc r="K3">
      <v>0</v>
    </nc>
  </rcc>
  <rcc rId="28959" sId="5">
    <nc r="L3">
      <v>0</v>
    </nc>
  </rcc>
  <rcc rId="28960" sId="5">
    <nc r="M3">
      <v>0</v>
    </nc>
  </rcc>
  <rcc rId="28961" sId="5">
    <nc r="N3">
      <v>0</v>
    </nc>
  </rcc>
  <rcc rId="28962" sId="5">
    <nc r="O3">
      <v>0</v>
    </nc>
  </rcc>
  <rcc rId="28963" sId="5">
    <nc r="P3">
      <v>0</v>
    </nc>
  </rcc>
  <rcc rId="28964" sId="5">
    <nc r="Q3">
      <v>0</v>
    </nc>
  </rcc>
  <rcc rId="28965" sId="5">
    <nc r="R3">
      <v>0</v>
    </nc>
  </rcc>
  <rcc rId="28966" sId="5">
    <nc r="S3">
      <v>0.61</v>
    </nc>
  </rcc>
  <rcc rId="28967" sId="5">
    <nc r="T3">
      <v>1.48</v>
    </nc>
  </rcc>
  <rcc rId="28968" sId="5">
    <nc r="U3">
      <v>0.97</v>
    </nc>
  </rcc>
  <rcc rId="28969" sId="5">
    <nc r="V3">
      <v>1.24</v>
    </nc>
  </rcc>
  <rcc rId="28970" sId="5">
    <nc r="W3">
      <v>3.05</v>
    </nc>
  </rcc>
  <rcc rId="28971" sId="5">
    <nc r="X3">
      <v>4.05</v>
    </nc>
  </rcc>
  <rcc rId="28972" sId="5">
    <nc r="Y3">
      <v>6.05</v>
    </nc>
  </rcc>
  <rcc rId="28973" sId="5">
    <nc r="Z3">
      <v>4.08</v>
    </nc>
  </rcc>
  <rcc rId="28974" sId="5">
    <nc r="AA3">
      <v>4.4800000000000004</v>
    </nc>
  </rcc>
  <rcc rId="28975" sId="5">
    <nc r="AB3">
      <v>3.02</v>
    </nc>
  </rcc>
  <rcc rId="28976" sId="5">
    <nc r="AC3">
      <v>3.27</v>
    </nc>
  </rcc>
  <rcc rId="28977" sId="5">
    <nc r="AD3">
      <v>3.72</v>
    </nc>
  </rcc>
  <rcc rId="28978" sId="5">
    <nc r="AE3">
      <v>4.62</v>
    </nc>
  </rcc>
  <rcc rId="28979" sId="5">
    <nc r="AF3">
      <v>3.87</v>
    </nc>
  </rcc>
  <rcc rId="28980" sId="5">
    <nc r="AG3">
      <v>5.27</v>
    </nc>
  </rcc>
  <rcc rId="28981" sId="5">
    <nc r="AH3">
      <v>5.57</v>
    </nc>
  </rcc>
  <rcc rId="28982" sId="5">
    <nc r="AI3">
      <v>2.64</v>
    </nc>
  </rcc>
  <rcc rId="28983" sId="5">
    <nc r="AJ3">
      <v>5.14</v>
    </nc>
  </rcc>
  <rcc rId="28984" sId="5">
    <nc r="AK3">
      <v>2.29</v>
    </nc>
  </rcc>
  <rcc rId="28985" sId="5">
    <nc r="AL3">
      <v>2.16</v>
    </nc>
  </rcc>
  <rcc rId="28986" sId="5">
    <nc r="AM3">
      <v>2.2000000000000002</v>
    </nc>
  </rcc>
  <rcc rId="28987" sId="5">
    <nc r="AN3">
      <v>0.23</v>
    </nc>
  </rcc>
  <rcc rId="28988" sId="5">
    <nc r="AO3">
      <v>0</v>
    </nc>
  </rcc>
  <rcc rId="28989" sId="5">
    <nc r="AP3">
      <v>0</v>
    </nc>
  </rcc>
  <rcc rId="28990" sId="5">
    <nc r="AQ3">
      <v>0</v>
    </nc>
  </rcc>
  <rcc rId="28991" sId="5">
    <nc r="AR3">
      <v>0</v>
    </nc>
  </rcc>
  <rcc rId="28992" sId="5">
    <nc r="AS3">
      <v>0</v>
    </nc>
  </rcc>
  <rcc rId="28993" sId="5">
    <nc r="AT3">
      <v>0</v>
    </nc>
  </rcc>
  <rcc rId="28994" sId="5">
    <nc r="AU3">
      <v>0</v>
    </nc>
  </rcc>
  <rcc rId="28995" sId="5">
    <nc r="AV3">
      <v>0</v>
    </nc>
  </rcc>
  <rcc rId="28996" sId="5">
    <nc r="AW3">
      <v>0</v>
    </nc>
  </rcc>
  <rcc rId="28997" sId="5">
    <nc r="AX3">
      <v>0</v>
    </nc>
  </rcc>
  <rcc rId="28998" sId="5">
    <nc r="AY3">
      <v>0</v>
    </nc>
  </rcc>
  <rcc rId="28999" sId="5">
    <nc r="AZ3">
      <v>0</v>
    </nc>
  </rcc>
  <rcc rId="29000" sId="5">
    <nc r="BA3">
      <v>0</v>
    </nc>
  </rcc>
  <rfmt sheetId="5" sqref="B4" start="0" length="0">
    <dxf>
      <alignment horizontal="general" vertical="bottom"/>
    </dxf>
  </rfmt>
  <rfmt sheetId="5" sqref="E4" start="0" length="0">
    <dxf>
      <numFmt numFmtId="0" formatCode="General"/>
      <alignment horizontal="general" vertical="bottom"/>
    </dxf>
  </rfmt>
  <rcc rId="29001" sId="5">
    <nc r="F4">
      <v>0</v>
    </nc>
  </rcc>
  <rcc rId="29002" sId="5">
    <nc r="G4">
      <v>0</v>
    </nc>
  </rcc>
  <rcc rId="29003" sId="5">
    <nc r="H4">
      <v>0</v>
    </nc>
  </rcc>
  <rcc rId="29004" sId="5">
    <nc r="I4">
      <v>0</v>
    </nc>
  </rcc>
  <rcc rId="29005" sId="5">
    <nc r="J4">
      <v>0</v>
    </nc>
  </rcc>
  <rcc rId="29006" sId="5">
    <nc r="K4">
      <v>0</v>
    </nc>
  </rcc>
  <rcc rId="29007" sId="5">
    <nc r="L4">
      <v>0</v>
    </nc>
  </rcc>
  <rcc rId="29008" sId="5">
    <nc r="M4">
      <v>0</v>
    </nc>
  </rcc>
  <rcc rId="29009" sId="5">
    <nc r="N4">
      <v>0</v>
    </nc>
  </rcc>
  <rcc rId="29010" sId="5">
    <nc r="O4">
      <v>0</v>
    </nc>
  </rcc>
  <rcc rId="29011" sId="5">
    <nc r="P4">
      <v>0</v>
    </nc>
  </rcc>
  <rcc rId="29012" sId="5">
    <nc r="Q4">
      <v>0</v>
    </nc>
  </rcc>
  <rcc rId="29013" sId="5">
    <nc r="R4">
      <v>0</v>
    </nc>
  </rcc>
  <rcc rId="29014" sId="5">
    <nc r="S4">
      <v>0</v>
    </nc>
  </rcc>
  <rcc rId="29015" sId="5">
    <nc r="T4">
      <v>0</v>
    </nc>
  </rcc>
  <rcc rId="29016" sId="5">
    <nc r="U4">
      <v>0</v>
    </nc>
  </rcc>
  <rcc rId="29017" sId="5">
    <nc r="V4">
      <v>0</v>
    </nc>
  </rcc>
  <rcc rId="29018" sId="5">
    <nc r="W4">
      <v>0</v>
    </nc>
  </rcc>
  <rcc rId="29019" sId="5">
    <nc r="X4">
      <v>0</v>
    </nc>
  </rcc>
  <rcc rId="29020" sId="5">
    <nc r="Y4">
      <v>0</v>
    </nc>
  </rcc>
  <rcc rId="29021" sId="5">
    <nc r="Z4">
      <v>0</v>
    </nc>
  </rcc>
  <rcc rId="29022" sId="5">
    <nc r="AA4">
      <v>0</v>
    </nc>
  </rcc>
  <rcc rId="29023" sId="5">
    <nc r="AB4">
      <v>0</v>
    </nc>
  </rcc>
  <rcc rId="29024" sId="5">
    <nc r="AC4">
      <v>0</v>
    </nc>
  </rcc>
  <rcc rId="29025" sId="5">
    <nc r="AD4">
      <v>0</v>
    </nc>
  </rcc>
  <rcc rId="29026" sId="5">
    <nc r="AE4">
      <v>0</v>
    </nc>
  </rcc>
  <rcc rId="29027" sId="5">
    <nc r="AF4">
      <v>0</v>
    </nc>
  </rcc>
  <rcc rId="29028" sId="5">
    <nc r="AG4">
      <v>0</v>
    </nc>
  </rcc>
  <rcc rId="29029" sId="5">
    <nc r="AH4">
      <v>0</v>
    </nc>
  </rcc>
  <rcc rId="29030" sId="5">
    <nc r="AI4">
      <v>0</v>
    </nc>
  </rcc>
  <rcc rId="29031" sId="5">
    <nc r="AJ4">
      <v>0</v>
    </nc>
  </rcc>
  <rcc rId="29032" sId="5">
    <nc r="AK4">
      <v>0</v>
    </nc>
  </rcc>
  <rcc rId="29033" sId="5">
    <nc r="AL4">
      <v>0</v>
    </nc>
  </rcc>
  <rcc rId="29034" sId="5">
    <nc r="AM4">
      <v>0</v>
    </nc>
  </rcc>
  <rcc rId="29035" sId="5">
    <nc r="AN4">
      <v>0</v>
    </nc>
  </rcc>
  <rcc rId="29036" sId="5">
    <nc r="AO4">
      <v>0</v>
    </nc>
  </rcc>
  <rcc rId="29037" sId="5">
    <nc r="AP4">
      <v>0</v>
    </nc>
  </rcc>
  <rcc rId="29038" sId="5">
    <nc r="AQ4">
      <v>0</v>
    </nc>
  </rcc>
  <rcc rId="29039" sId="5">
    <nc r="AR4">
      <v>0</v>
    </nc>
  </rcc>
  <rcc rId="29040" sId="5">
    <nc r="AS4">
      <v>0</v>
    </nc>
  </rcc>
  <rcc rId="29041" sId="5">
    <nc r="AT4">
      <v>0</v>
    </nc>
  </rcc>
  <rcc rId="29042" sId="5">
    <nc r="AU4">
      <v>0</v>
    </nc>
  </rcc>
  <rcc rId="29043" sId="5">
    <nc r="AV4">
      <v>0</v>
    </nc>
  </rcc>
  <rcc rId="29044" sId="5">
    <nc r="AW4">
      <v>0</v>
    </nc>
  </rcc>
  <rcc rId="29045" sId="5">
    <nc r="AX4">
      <v>0</v>
    </nc>
  </rcc>
  <rcc rId="29046" sId="5">
    <nc r="AY4">
      <v>0</v>
    </nc>
  </rcc>
  <rcc rId="29047" sId="5">
    <nc r="AZ4">
      <v>0</v>
    </nc>
  </rcc>
  <rcc rId="29048" sId="5">
    <nc r="BA4">
      <v>0</v>
    </nc>
  </rcc>
  <rfmt sheetId="5" sqref="B5" start="0" length="0">
    <dxf>
      <alignment horizontal="general" vertical="bottom"/>
    </dxf>
  </rfmt>
  <rcc rId="29049" sId="5" odxf="1" dxf="1">
    <nc r="E5">
      <v>393.19099999999997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29050" sId="5">
    <nc r="F5">
      <v>0</v>
    </nc>
  </rcc>
  <rcc rId="29051" sId="5">
    <nc r="G5">
      <v>0</v>
    </nc>
  </rcc>
  <rcc rId="29052" sId="5">
    <nc r="H5">
      <v>0</v>
    </nc>
  </rcc>
  <rcc rId="29053" sId="5">
    <nc r="I5">
      <v>0</v>
    </nc>
  </rcc>
  <rcc rId="29054" sId="5">
    <nc r="J5">
      <v>0</v>
    </nc>
  </rcc>
  <rcc rId="29055" sId="5">
    <nc r="K5">
      <v>0</v>
    </nc>
  </rcc>
  <rcc rId="29056" sId="5">
    <nc r="L5">
      <v>0</v>
    </nc>
  </rcc>
  <rcc rId="29057" sId="5">
    <nc r="M5">
      <v>0</v>
    </nc>
  </rcc>
  <rcc rId="29058" sId="5">
    <nc r="N5">
      <v>0</v>
    </nc>
  </rcc>
  <rcc rId="29059" sId="5">
    <nc r="O5">
      <v>0</v>
    </nc>
  </rcc>
  <rcc rId="29060" sId="5">
    <nc r="P5">
      <v>0</v>
    </nc>
  </rcc>
  <rcc rId="29061" sId="5">
    <nc r="Q5">
      <v>0</v>
    </nc>
  </rcc>
  <rcc rId="29062" sId="5">
    <nc r="R5">
      <v>2.88</v>
    </nc>
  </rcc>
  <rcc rId="29063" sId="5">
    <nc r="S5">
      <v>8.5</v>
    </nc>
  </rcc>
  <rcc rId="29064" sId="5">
    <nc r="T5">
      <v>13.17</v>
    </nc>
  </rcc>
  <rcc rId="29065" sId="5">
    <nc r="U5">
      <v>16.46</v>
    </nc>
  </rcc>
  <rcc rId="29066" sId="5">
    <nc r="V5">
      <v>20.43</v>
    </nc>
  </rcc>
  <rcc rId="29067" sId="5">
    <nc r="W5">
      <v>27.96</v>
    </nc>
  </rcc>
  <rcc rId="29068" sId="5">
    <nc r="X5">
      <v>44.18</v>
    </nc>
  </rcc>
  <rcc rId="29069" sId="5">
    <nc r="Y5">
      <v>58.7</v>
    </nc>
  </rcc>
  <rcc rId="29070" sId="5">
    <nc r="Z5">
      <v>68.59</v>
    </nc>
  </rcc>
  <rcc rId="29071" sId="5">
    <nc r="AA5">
      <v>65.599999999999994</v>
    </nc>
  </rcc>
  <rcc rId="29072" sId="5">
    <nc r="AB5">
      <v>57.99</v>
    </nc>
  </rcc>
  <rcc rId="29073" sId="5">
    <nc r="AC5">
      <v>59.72</v>
    </nc>
  </rcc>
  <rcc rId="29074" sId="5">
    <nc r="AD5">
      <v>70.16</v>
    </nc>
  </rcc>
  <rcc rId="29075" sId="5">
    <nc r="AE5">
      <v>67.05</v>
    </nc>
  </rcc>
  <rcc rId="29076" sId="5">
    <nc r="AF5">
      <v>68.67</v>
    </nc>
  </rcc>
  <rcc rId="29077" sId="5">
    <nc r="AG5">
      <v>62.59</v>
    </nc>
  </rcc>
  <rcc rId="29078" sId="5">
    <nc r="AH5">
      <v>49.16</v>
    </nc>
  </rcc>
  <rcc rId="29079" sId="5">
    <nc r="AI5">
      <v>55.7</v>
    </nc>
  </rcc>
  <rcc rId="29080" sId="5">
    <nc r="AJ5">
      <v>50.26</v>
    </nc>
  </rcc>
  <rcc rId="29081" sId="5">
    <nc r="AK5">
      <v>42.9</v>
    </nc>
  </rcc>
  <rcc rId="29082" sId="5">
    <nc r="AL5">
      <v>22.55</v>
    </nc>
  </rcc>
  <rcc rId="29083" sId="5">
    <nc r="AM5">
      <v>11.92</v>
    </nc>
  </rcc>
  <rcc rId="29084" sId="5">
    <nc r="AN5">
      <v>4.96</v>
    </nc>
  </rcc>
  <rcc rId="29085" sId="5">
    <nc r="AO5">
      <v>0.05</v>
    </nc>
  </rcc>
  <rcc rId="29086" sId="5">
    <nc r="AP5">
      <v>0</v>
    </nc>
  </rcc>
  <rcc rId="29087" sId="5">
    <nc r="AQ5">
      <v>0</v>
    </nc>
  </rcc>
  <rcc rId="29088" sId="5">
    <nc r="AR5">
      <v>0</v>
    </nc>
  </rcc>
  <rcc rId="29089" sId="5">
    <nc r="AS5">
      <v>0</v>
    </nc>
  </rcc>
  <rcc rId="29090" sId="5">
    <nc r="AT5">
      <v>0</v>
    </nc>
  </rcc>
  <rcc rId="29091" sId="5">
    <nc r="AU5">
      <v>0</v>
    </nc>
  </rcc>
  <rcc rId="29092" sId="5">
    <nc r="AV5">
      <v>0</v>
    </nc>
  </rcc>
  <rcc rId="29093" sId="5">
    <nc r="AW5">
      <v>0</v>
    </nc>
  </rcc>
  <rcc rId="29094" sId="5">
    <nc r="AX5">
      <v>0</v>
    </nc>
  </rcc>
  <rcc rId="29095" sId="5">
    <nc r="AY5">
      <v>0</v>
    </nc>
  </rcc>
  <rcc rId="29096" sId="5">
    <nc r="AZ5">
      <v>0</v>
    </nc>
  </rcc>
  <rcc rId="29097" sId="5">
    <nc r="BA5">
      <v>0</v>
    </nc>
  </rcc>
  <rfmt sheetId="5" sqref="B6" start="0" length="0">
    <dxf>
      <alignment horizontal="general" vertical="bottom"/>
    </dxf>
  </rfmt>
  <rcc rId="29098" sId="5" odxf="1" dxf="1">
    <nc r="E6">
      <v>380.822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29099" sId="5">
    <nc r="F6">
      <v>0</v>
    </nc>
  </rcc>
  <rcc rId="29100" sId="5">
    <nc r="G6">
      <v>0</v>
    </nc>
  </rcc>
  <rcc rId="29101" sId="5">
    <nc r="H6">
      <v>0</v>
    </nc>
  </rcc>
  <rcc rId="29102" sId="5">
    <nc r="I6">
      <v>0</v>
    </nc>
  </rcc>
  <rcc rId="29103" sId="5">
    <nc r="J6">
      <v>0</v>
    </nc>
  </rcc>
  <rcc rId="29104" sId="5">
    <nc r="K6">
      <v>0</v>
    </nc>
  </rcc>
  <rcc rId="29105" sId="5">
    <nc r="L6">
      <v>0</v>
    </nc>
  </rcc>
  <rcc rId="29106" sId="5">
    <nc r="M6">
      <v>0</v>
    </nc>
  </rcc>
  <rcc rId="29107" sId="5">
    <nc r="N6">
      <v>0</v>
    </nc>
  </rcc>
  <rcc rId="29108" sId="5">
    <nc r="O6">
      <v>0</v>
    </nc>
  </rcc>
  <rcc rId="29109" sId="5">
    <nc r="P6">
      <v>0</v>
    </nc>
  </rcc>
  <rcc rId="29110" sId="5">
    <nc r="Q6">
      <v>0</v>
    </nc>
  </rcc>
  <rcc rId="29111" sId="5">
    <nc r="R6">
      <v>2.2999999999999998</v>
    </nc>
  </rcc>
  <rcc rId="29112" sId="5">
    <nc r="S6">
      <v>6.8</v>
    </nc>
  </rcc>
  <rcc rId="29113" sId="5">
    <nc r="T6">
      <v>10.54</v>
    </nc>
  </rcc>
  <rcc rId="29114" sId="5">
    <nc r="U6">
      <v>13.17</v>
    </nc>
  </rcc>
  <rcc rId="29115" sId="5">
    <nc r="V6">
      <v>16.34</v>
    </nc>
  </rcc>
  <rcc rId="29116" sId="5">
    <nc r="W6">
      <v>22.37</v>
    </nc>
  </rcc>
  <rcc rId="29117" sId="5">
    <nc r="X6">
      <v>35.340000000000003</v>
    </nc>
  </rcc>
  <rcc rId="29118" sId="5">
    <nc r="Y6">
      <v>46.96</v>
    </nc>
  </rcc>
  <rcc rId="29119" sId="5">
    <nc r="Z6">
      <v>54.87</v>
    </nc>
  </rcc>
  <rcc rId="29120" sId="5">
    <nc r="AA6">
      <v>52.48</v>
    </nc>
  </rcc>
  <rcc rId="29121" sId="5">
    <nc r="AB6">
      <v>46.39</v>
    </nc>
  </rcc>
  <rcc rId="29122" sId="5">
    <nc r="AC6">
      <v>47.77</v>
    </nc>
  </rcc>
  <rcc rId="29123" sId="5">
    <nc r="AD6">
      <v>56.13</v>
    </nc>
  </rcc>
  <rcc rId="29124" sId="5">
    <nc r="AE6">
      <v>53.64</v>
    </nc>
  </rcc>
  <rcc rId="29125" sId="5">
    <nc r="AF6">
      <v>54.94</v>
    </nc>
  </rcc>
  <rcc rId="29126" sId="5">
    <nc r="AG6">
      <v>50.07</v>
    </nc>
  </rcc>
  <rcc rId="29127" sId="5">
    <nc r="AH6">
      <v>39.33</v>
    </nc>
  </rcc>
  <rcc rId="29128" sId="5">
    <nc r="AI6">
      <v>44.56</v>
    </nc>
  </rcc>
  <rcc rId="29129" sId="5">
    <nc r="AJ6">
      <v>40.21</v>
    </nc>
  </rcc>
  <rcc rId="29130" sId="5">
    <nc r="AK6">
      <v>34.32</v>
    </nc>
  </rcc>
  <rcc rId="29131" sId="5">
    <nc r="AL6">
      <v>18.04</v>
    </nc>
  </rcc>
  <rcc rId="29132" sId="5">
    <nc r="AM6">
      <v>9.5399999999999991</v>
    </nc>
  </rcc>
  <rcc rId="29133" sId="5">
    <nc r="AN6">
      <v>3.97</v>
    </nc>
  </rcc>
  <rcc rId="29134" sId="5">
    <nc r="AO6">
      <v>0.04</v>
    </nc>
  </rcc>
  <rcc rId="29135" sId="5">
    <nc r="AP6">
      <v>0</v>
    </nc>
  </rcc>
  <rcc rId="29136" sId="5">
    <nc r="AQ6">
      <v>0</v>
    </nc>
  </rcc>
  <rcc rId="29137" sId="5">
    <nc r="AR6">
      <v>0</v>
    </nc>
  </rcc>
  <rcc rId="29138" sId="5">
    <nc r="AS6">
      <v>0</v>
    </nc>
  </rcc>
  <rcc rId="29139" sId="5">
    <nc r="AT6">
      <v>0</v>
    </nc>
  </rcc>
  <rcc rId="29140" sId="5">
    <nc r="AU6">
      <v>0</v>
    </nc>
  </rcc>
  <rcc rId="29141" sId="5">
    <nc r="AV6">
      <v>0</v>
    </nc>
  </rcc>
  <rcc rId="29142" sId="5">
    <nc r="AW6">
      <v>0</v>
    </nc>
  </rcc>
  <rcc rId="29143" sId="5">
    <nc r="AX6">
      <v>0</v>
    </nc>
  </rcc>
  <rcc rId="29144" sId="5">
    <nc r="AY6">
      <v>0</v>
    </nc>
  </rcc>
  <rcc rId="29145" sId="5">
    <nc r="AZ6">
      <v>0</v>
    </nc>
  </rcc>
  <rcc rId="29146" sId="5">
    <nc r="BA6">
      <v>0</v>
    </nc>
  </rcc>
  <rfmt sheetId="5" sqref="B7" start="0" length="0">
    <dxf>
      <alignment horizontal="general" vertical="bottom"/>
    </dxf>
  </rfmt>
  <rfmt sheetId="5" sqref="E7" start="0" length="0">
    <dxf>
      <numFmt numFmtId="0" formatCode="General"/>
      <alignment horizontal="general" vertical="bottom"/>
    </dxf>
  </rfmt>
  <rcc rId="29147" sId="5">
    <nc r="F7">
      <v>0</v>
    </nc>
  </rcc>
  <rcc rId="29148" sId="5">
    <nc r="G7">
      <v>0</v>
    </nc>
  </rcc>
  <rcc rId="29149" sId="5">
    <nc r="H7">
      <v>0</v>
    </nc>
  </rcc>
  <rcc rId="29150" sId="5">
    <nc r="I7">
      <v>0</v>
    </nc>
  </rcc>
  <rcc rId="29151" sId="5">
    <nc r="J7">
      <v>0</v>
    </nc>
  </rcc>
  <rcc rId="29152" sId="5">
    <nc r="K7">
      <v>0</v>
    </nc>
  </rcc>
  <rcc rId="29153" sId="5">
    <nc r="L7">
      <v>0</v>
    </nc>
  </rcc>
  <rcc rId="29154" sId="5">
    <nc r="M7">
      <v>0</v>
    </nc>
  </rcc>
  <rcc rId="29155" sId="5">
    <nc r="N7">
      <v>0</v>
    </nc>
  </rcc>
  <rcc rId="29156" sId="5">
    <nc r="O7">
      <v>0</v>
    </nc>
  </rcc>
  <rcc rId="29157" sId="5">
    <nc r="P7">
      <v>0</v>
    </nc>
  </rcc>
  <rcc rId="29158" sId="5">
    <nc r="Q7">
      <v>0</v>
    </nc>
  </rcc>
  <rcc rId="29159" sId="5">
    <nc r="R7">
      <v>0</v>
    </nc>
  </rcc>
  <rcc rId="29160" sId="5">
    <nc r="S7">
      <v>0</v>
    </nc>
  </rcc>
  <rcc rId="29161" sId="5">
    <nc r="T7">
      <v>0</v>
    </nc>
  </rcc>
  <rcc rId="29162" sId="5">
    <nc r="U7">
      <v>0</v>
    </nc>
  </rcc>
  <rcc rId="29163" sId="5">
    <nc r="V7">
      <v>0</v>
    </nc>
  </rcc>
  <rcc rId="29164" sId="5">
    <nc r="W7">
      <v>0</v>
    </nc>
  </rcc>
  <rcc rId="29165" sId="5">
    <nc r="X7">
      <v>0</v>
    </nc>
  </rcc>
  <rcc rId="29166" sId="5">
    <nc r="Y7">
      <v>0</v>
    </nc>
  </rcc>
  <rcc rId="29167" sId="5">
    <nc r="Z7">
      <v>0</v>
    </nc>
  </rcc>
  <rcc rId="29168" sId="5">
    <nc r="AA7">
      <v>73.8</v>
    </nc>
  </rcc>
  <rcc rId="29169" sId="5">
    <nc r="AB7">
      <v>74.209999999999994</v>
    </nc>
  </rcc>
  <rcc rId="29170" sId="5">
    <nc r="AC7">
      <v>74.37</v>
    </nc>
  </rcc>
  <rcc rId="29171" sId="5">
    <nc r="AD7">
      <v>0</v>
    </nc>
  </rcc>
  <rcc rId="29172" sId="5">
    <nc r="AE7">
      <v>0</v>
    </nc>
  </rcc>
  <rcc rId="29173" sId="5">
    <nc r="AF7">
      <v>0</v>
    </nc>
  </rcc>
  <rcc rId="29174" sId="5">
    <nc r="AG7">
      <v>0</v>
    </nc>
  </rcc>
  <rcc rId="29175" sId="5">
    <nc r="AH7">
      <v>0</v>
    </nc>
  </rcc>
  <rcc rId="29176" sId="5">
    <nc r="AI7">
      <v>0</v>
    </nc>
  </rcc>
  <rcc rId="29177" sId="5">
    <nc r="AJ7">
      <v>0</v>
    </nc>
  </rcc>
  <rcc rId="29178" sId="5">
    <nc r="AK7">
      <v>0</v>
    </nc>
  </rcc>
  <rcc rId="29179" sId="5">
    <nc r="AL7">
      <v>0</v>
    </nc>
  </rcc>
  <rcc rId="29180" sId="5">
    <nc r="AM7">
      <v>0</v>
    </nc>
  </rcc>
  <rcc rId="29181" sId="5">
    <nc r="AN7">
      <v>0</v>
    </nc>
  </rcc>
  <rcc rId="29182" sId="5">
    <nc r="AO7">
      <v>0</v>
    </nc>
  </rcc>
  <rcc rId="29183" sId="5">
    <nc r="AP7">
      <v>0</v>
    </nc>
  </rcc>
  <rcc rId="29184" sId="5">
    <nc r="AQ7">
      <v>0</v>
    </nc>
  </rcc>
  <rcc rId="29185" sId="5">
    <nc r="AR7">
      <v>0</v>
    </nc>
  </rcc>
  <rcc rId="29186" sId="5">
    <nc r="AS7">
      <v>0</v>
    </nc>
  </rcc>
  <rcc rId="29187" sId="5">
    <nc r="AT7">
      <v>0</v>
    </nc>
  </rcc>
  <rcc rId="29188" sId="5">
    <nc r="AU7">
      <v>0</v>
    </nc>
  </rcc>
  <rcc rId="29189" sId="5">
    <nc r="AV7">
      <v>0</v>
    </nc>
  </rcc>
  <rcc rId="29190" sId="5">
    <nc r="AW7">
      <v>0</v>
    </nc>
  </rcc>
  <rcc rId="29191" sId="5">
    <nc r="AX7">
      <v>0</v>
    </nc>
  </rcc>
  <rcc rId="29192" sId="5">
    <nc r="AY7">
      <v>0</v>
    </nc>
  </rcc>
  <rcc rId="29193" sId="5">
    <nc r="AZ7">
      <v>0</v>
    </nc>
  </rcc>
  <rcc rId="29194" sId="5">
    <nc r="BA7">
      <v>0</v>
    </nc>
  </rcc>
  <rfmt sheetId="5" sqref="B8" start="0" length="0">
    <dxf>
      <alignment horizontal="general" vertical="bottom"/>
    </dxf>
  </rfmt>
  <rcc rId="29195" sId="5" odxf="1" dxf="1">
    <nc r="E8">
      <v>12.445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29196" sId="5">
    <nc r="F8">
      <v>0</v>
    </nc>
  </rcc>
  <rcc rId="29197" sId="5">
    <nc r="G8">
      <v>0</v>
    </nc>
  </rcc>
  <rcc rId="29198" sId="5">
    <nc r="H8">
      <v>0</v>
    </nc>
  </rcc>
  <rcc rId="29199" sId="5">
    <nc r="I8">
      <v>0</v>
    </nc>
  </rcc>
  <rcc rId="29200" sId="5">
    <nc r="J8">
      <v>0</v>
    </nc>
  </rcc>
  <rcc rId="29201" sId="5">
    <nc r="K8">
      <v>0</v>
    </nc>
  </rcc>
  <rcc rId="29202" sId="5">
    <nc r="L8">
      <v>0</v>
    </nc>
  </rcc>
  <rcc rId="29203" sId="5">
    <nc r="M8">
      <v>0</v>
    </nc>
  </rcc>
  <rcc rId="29204" sId="5">
    <nc r="N8">
      <v>0</v>
    </nc>
  </rcc>
  <rcc rId="29205" sId="5">
    <nc r="O8">
      <v>0</v>
    </nc>
  </rcc>
  <rcc rId="29206" sId="5">
    <nc r="P8">
      <v>0</v>
    </nc>
  </rcc>
  <rcc rId="29207" sId="5">
    <nc r="Q8">
      <v>0</v>
    </nc>
  </rcc>
  <rcc rId="29208" sId="5">
    <nc r="R8">
      <v>0.08</v>
    </nc>
  </rcc>
  <rcc rId="29209" sId="5">
    <nc r="S8">
      <v>0.27</v>
    </nc>
  </rcc>
  <rcc rId="29210" sId="5">
    <nc r="T8">
      <v>0.52</v>
    </nc>
  </rcc>
  <rcc rId="29211" sId="5">
    <nc r="U8">
      <v>0.84</v>
    </nc>
  </rcc>
  <rcc rId="29212" sId="5">
    <nc r="V8">
      <v>1.1200000000000001</v>
    </nc>
  </rcc>
  <rcc rId="29213" sId="5">
    <nc r="W8">
      <v>1.31</v>
    </nc>
  </rcc>
  <rcc rId="29214" sId="5">
    <nc r="X8">
      <v>1.37</v>
    </nc>
  </rcc>
  <rcc rId="29215" sId="5">
    <nc r="Y8">
      <v>1.53</v>
    </nc>
  </rcc>
  <rcc rId="29216" sId="5">
    <nc r="Z8">
      <v>1.75</v>
    </nc>
  </rcc>
  <rcc rId="29217" sId="5">
    <nc r="AA8">
      <v>1.92</v>
    </nc>
  </rcc>
  <rcc rId="29218" sId="5">
    <nc r="AB8">
      <v>1.93</v>
    </nc>
  </rcc>
  <rcc rId="29219" sId="5">
    <nc r="AC8">
      <v>1.85</v>
    </nc>
  </rcc>
  <rcc rId="29220" sId="5">
    <nc r="AD8">
      <v>1.94</v>
    </nc>
  </rcc>
  <rcc rId="29221" sId="5">
    <nc r="AE8">
      <v>2.04</v>
    </nc>
  </rcc>
  <rcc rId="29222" sId="5">
    <nc r="AF8">
      <v>2.0099999999999998</v>
    </nc>
  </rcc>
  <rcc rId="29223" sId="5">
    <nc r="AG8">
      <v>2</v>
    </nc>
  </rcc>
  <rcc rId="29224" sId="5">
    <nc r="AH8">
      <v>1.78</v>
    </nc>
  </rcc>
  <rcc rId="29225" sId="5">
    <nc r="AI8">
      <v>1.55</v>
    </nc>
  </rcc>
  <rcc rId="29226" sId="5">
    <nc r="AJ8">
      <v>1.27</v>
    </nc>
  </rcc>
  <rcc rId="29227" sId="5">
    <nc r="AK8">
      <v>0.93</v>
    </nc>
  </rcc>
  <rcc rId="29228" sId="5">
    <nc r="AL8">
      <v>0.66</v>
    </nc>
  </rcc>
  <rcc rId="29229" sId="5">
    <nc r="AM8">
      <v>0.4</v>
    </nc>
  </rcc>
  <rcc rId="29230" sId="5">
    <nc r="AN8">
      <v>0.18</v>
    </nc>
  </rcc>
  <rcc rId="29231" sId="5">
    <nc r="AO8">
      <v>0.05</v>
    </nc>
  </rcc>
  <rcc rId="29232" sId="5">
    <nc r="AP8">
      <v>0</v>
    </nc>
  </rcc>
  <rcc rId="29233" sId="5">
    <nc r="AQ8">
      <v>0</v>
    </nc>
  </rcc>
  <rcc rId="29234" sId="5">
    <nc r="AR8">
      <v>0</v>
    </nc>
  </rcc>
  <rcc rId="29235" sId="5">
    <nc r="AS8">
      <v>0</v>
    </nc>
  </rcc>
  <rcc rId="29236" sId="5">
    <nc r="AT8">
      <v>0</v>
    </nc>
  </rcc>
  <rcc rId="29237" sId="5">
    <nc r="AU8">
      <v>0</v>
    </nc>
  </rcc>
  <rcc rId="29238" sId="5">
    <nc r="AV8">
      <v>0</v>
    </nc>
  </rcc>
  <rcc rId="29239" sId="5">
    <nc r="AW8">
      <v>0</v>
    </nc>
  </rcc>
  <rcc rId="29240" sId="5">
    <nc r="AX8">
      <v>0</v>
    </nc>
  </rcc>
  <rcc rId="29241" sId="5">
    <nc r="AY8">
      <v>0</v>
    </nc>
  </rcc>
  <rcc rId="29242" sId="5">
    <nc r="AZ8">
      <v>0</v>
    </nc>
  </rcc>
  <rcc rId="29243" sId="5">
    <nc r="BA8">
      <v>0</v>
    </nc>
  </rcc>
  <rfmt sheetId="5" sqref="B9" start="0" length="0">
    <dxf>
      <alignment horizontal="general" vertical="bottom"/>
    </dxf>
  </rfmt>
  <rcc rId="29244" sId="5" odxf="1" dxf="1">
    <nc r="E9">
      <v>12.369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29245" sId="5">
    <nc r="F9">
      <v>0</v>
    </nc>
  </rcc>
  <rcc rId="29246" sId="5">
    <nc r="G9">
      <v>0</v>
    </nc>
  </rcc>
  <rcc rId="29247" sId="5">
    <nc r="H9">
      <v>0</v>
    </nc>
  </rcc>
  <rcc rId="29248" sId="5">
    <nc r="I9">
      <v>0</v>
    </nc>
  </rcc>
  <rcc rId="29249" sId="5">
    <nc r="J9">
      <v>0</v>
    </nc>
  </rcc>
  <rcc rId="29250" sId="5">
    <nc r="K9">
      <v>0</v>
    </nc>
  </rcc>
  <rcc rId="29251" sId="5">
    <nc r="L9">
      <v>0</v>
    </nc>
  </rcc>
  <rcc rId="29252" sId="5">
    <nc r="M9">
      <v>0</v>
    </nc>
  </rcc>
  <rcc rId="29253" sId="5">
    <nc r="N9">
      <v>0</v>
    </nc>
  </rcc>
  <rcc rId="29254" sId="5">
    <nc r="O9">
      <v>0</v>
    </nc>
  </rcc>
  <rcc rId="29255" sId="5">
    <nc r="P9">
      <v>0</v>
    </nc>
  </rcc>
  <rcc rId="29256" sId="5">
    <nc r="Q9">
      <v>0</v>
    </nc>
  </rcc>
  <rcc rId="29257" sId="5">
    <nc r="R9">
      <v>0.06</v>
    </nc>
  </rcc>
  <rcc rId="29258" sId="5">
    <nc r="S9">
      <v>0.21</v>
    </nc>
  </rcc>
  <rcc rId="29259" sId="5">
    <nc r="T9">
      <v>0.41</v>
    </nc>
  </rcc>
  <rcc rId="29260" sId="5">
    <nc r="U9">
      <v>0.68</v>
    </nc>
  </rcc>
  <rcc rId="29261" sId="5">
    <nc r="V9">
      <v>0.89</v>
    </nc>
  </rcc>
  <rcc rId="29262" sId="5">
    <nc r="W9">
      <v>1.04</v>
    </nc>
  </rcc>
  <rcc rId="29263" sId="5">
    <nc r="X9">
      <v>1.0900000000000001</v>
    </nc>
  </rcc>
  <rcc rId="29264" sId="5">
    <nc r="Y9">
      <v>1.22</v>
    </nc>
  </rcc>
  <rcc rId="29265" sId="5">
    <nc r="Z9">
      <v>1.4</v>
    </nc>
  </rcc>
  <rcc rId="29266" sId="5">
    <nc r="AA9">
      <v>1.53</v>
    </nc>
  </rcc>
  <rcc rId="29267" sId="5">
    <nc r="AB9">
      <v>1.54</v>
    </nc>
  </rcc>
  <rcc rId="29268" sId="5">
    <nc r="AC9">
      <v>1.48</v>
    </nc>
  </rcc>
  <rcc rId="29269" sId="5">
    <nc r="AD9">
      <v>1.55</v>
    </nc>
  </rcc>
  <rcc rId="29270" sId="5">
    <nc r="AE9">
      <v>1.63</v>
    </nc>
  </rcc>
  <rcc rId="29271" sId="5">
    <nc r="AF9">
      <v>1.61</v>
    </nc>
  </rcc>
  <rcc rId="29272" sId="5">
    <nc r="AG9">
      <v>1.6</v>
    </nc>
  </rcc>
  <rcc rId="29273" sId="5">
    <nc r="AH9">
      <v>1.42</v>
    </nc>
  </rcc>
  <rcc rId="29274" sId="5">
    <nc r="AI9">
      <v>1.24</v>
    </nc>
  </rcc>
  <rcc rId="29275" sId="5">
    <nc r="AJ9">
      <v>1.02</v>
    </nc>
  </rcc>
  <rcc rId="29276" sId="5">
    <nc r="AK9">
      <v>0.75</v>
    </nc>
  </rcc>
  <rcc rId="29277" sId="5">
    <nc r="AL9">
      <v>0.52</v>
    </nc>
  </rcc>
  <rcc rId="29278" sId="5">
    <nc r="AM9">
      <v>0.32</v>
    </nc>
  </rcc>
  <rcc rId="29279" sId="5">
    <nc r="AN9">
      <v>0.15</v>
    </nc>
  </rcc>
  <rcc rId="29280" sId="5">
    <nc r="AO9">
      <v>0.04</v>
    </nc>
  </rcc>
  <rcc rId="29281" sId="5">
    <nc r="AP9">
      <v>0</v>
    </nc>
  </rcc>
  <rcc rId="29282" sId="5">
    <nc r="AQ9">
      <v>0</v>
    </nc>
  </rcc>
  <rcc rId="29283" sId="5">
    <nc r="AR9">
      <v>0</v>
    </nc>
  </rcc>
  <rcc rId="29284" sId="5">
    <nc r="AS9">
      <v>0</v>
    </nc>
  </rcc>
  <rcc rId="29285" sId="5">
    <nc r="AT9">
      <v>0</v>
    </nc>
  </rcc>
  <rcc rId="29286" sId="5">
    <nc r="AU9">
      <v>0</v>
    </nc>
  </rcc>
  <rcc rId="29287" sId="5">
    <nc r="AV9">
      <v>0</v>
    </nc>
  </rcc>
  <rcc rId="29288" sId="5">
    <nc r="AW9">
      <v>0</v>
    </nc>
  </rcc>
  <rcc rId="29289" sId="5">
    <nc r="AX9">
      <v>0</v>
    </nc>
  </rcc>
  <rcc rId="29290" sId="5">
    <nc r="AY9">
      <v>0</v>
    </nc>
  </rcc>
  <rcc rId="29291" sId="5">
    <nc r="AZ9">
      <v>0</v>
    </nc>
  </rcc>
  <rcc rId="29292" sId="5">
    <nc r="BA9">
      <v>0</v>
    </nc>
  </rcc>
  <rfmt sheetId="5" sqref="B10" start="0" length="0">
    <dxf>
      <alignment horizontal="general" vertical="bottom"/>
    </dxf>
  </rfmt>
  <rfmt sheetId="5" sqref="E10" start="0" length="0">
    <dxf>
      <numFmt numFmtId="0" formatCode="General"/>
      <alignment horizontal="general" vertical="bottom"/>
    </dxf>
  </rfmt>
  <rcc rId="29293" sId="5">
    <nc r="F10">
      <v>0</v>
    </nc>
  </rcc>
  <rcc rId="29294" sId="5">
    <nc r="G10">
      <v>0</v>
    </nc>
  </rcc>
  <rcc rId="29295" sId="5">
    <nc r="H10">
      <v>0</v>
    </nc>
  </rcc>
  <rcc rId="29296" sId="5">
    <nc r="I10">
      <v>0</v>
    </nc>
  </rcc>
  <rcc rId="29297" sId="5">
    <nc r="J10">
      <v>0</v>
    </nc>
  </rcc>
  <rcc rId="29298" sId="5">
    <nc r="K10">
      <v>0</v>
    </nc>
  </rcc>
  <rcc rId="29299" sId="5">
    <nc r="L10">
      <v>0</v>
    </nc>
  </rcc>
  <rcc rId="29300" sId="5">
    <nc r="M10">
      <v>0</v>
    </nc>
  </rcc>
  <rcc rId="29301" sId="5">
    <nc r="N10">
      <v>0</v>
    </nc>
  </rcc>
  <rcc rId="29302" sId="5">
    <nc r="O10">
      <v>0</v>
    </nc>
  </rcc>
  <rcc rId="29303" sId="5">
    <nc r="P10">
      <v>0</v>
    </nc>
  </rcc>
  <rcc rId="29304" sId="5">
    <nc r="Q10">
      <v>0</v>
    </nc>
  </rcc>
  <rcc rId="29305" sId="5">
    <nc r="R10">
      <v>0</v>
    </nc>
  </rcc>
  <rcc rId="29306" sId="5">
    <nc r="S10">
      <v>0</v>
    </nc>
  </rcc>
  <rcc rId="29307" sId="5">
    <nc r="T10">
      <v>0</v>
    </nc>
  </rcc>
  <rcc rId="29308" sId="5">
    <nc r="U10">
      <v>0</v>
    </nc>
  </rcc>
  <rcc rId="29309" sId="5">
    <nc r="V10">
      <v>0</v>
    </nc>
  </rcc>
  <rcc rId="29310" sId="5">
    <nc r="W10">
      <v>0</v>
    </nc>
  </rcc>
  <rcc rId="29311" sId="5">
    <nc r="X10">
      <v>0</v>
    </nc>
  </rcc>
  <rcc rId="29312" sId="5">
    <nc r="Y10">
      <v>0</v>
    </nc>
  </rcc>
  <rcc rId="29313" sId="5">
    <nc r="Z10">
      <v>0</v>
    </nc>
  </rcc>
  <rcc rId="29314" sId="5">
    <nc r="AA10">
      <v>0</v>
    </nc>
  </rcc>
  <rcc rId="29315" sId="5">
    <nc r="AB10">
      <v>0</v>
    </nc>
  </rcc>
  <rcc rId="29316" sId="5">
    <nc r="AC10">
      <v>0</v>
    </nc>
  </rcc>
  <rcc rId="29317" sId="5">
    <nc r="AD10">
      <v>0</v>
    </nc>
  </rcc>
  <rcc rId="29318" sId="5">
    <nc r="AE10">
      <v>0</v>
    </nc>
  </rcc>
  <rcc rId="29319" sId="5">
    <nc r="AF10">
      <v>0</v>
    </nc>
  </rcc>
  <rcc rId="29320" sId="5">
    <nc r="AG10">
      <v>0</v>
    </nc>
  </rcc>
  <rcc rId="29321" sId="5">
    <nc r="AH10">
      <v>0</v>
    </nc>
  </rcc>
  <rcc rId="29322" sId="5">
    <nc r="AI10">
      <v>0</v>
    </nc>
  </rcc>
  <rcc rId="29323" sId="5">
    <nc r="AJ10">
      <v>0</v>
    </nc>
  </rcc>
  <rcc rId="29324" sId="5">
    <nc r="AK10">
      <v>0</v>
    </nc>
  </rcc>
  <rcc rId="29325" sId="5">
    <nc r="AL10">
      <v>0</v>
    </nc>
  </rcc>
  <rcc rId="29326" sId="5">
    <nc r="AM10">
      <v>0</v>
    </nc>
  </rcc>
  <rcc rId="29327" sId="5">
    <nc r="AN10">
      <v>0</v>
    </nc>
  </rcc>
  <rcc rId="29328" sId="5">
    <nc r="AO10">
      <v>0</v>
    </nc>
  </rcc>
  <rcc rId="29329" sId="5">
    <nc r="AP10">
      <v>0</v>
    </nc>
  </rcc>
  <rcc rId="29330" sId="5">
    <nc r="AQ10">
      <v>0</v>
    </nc>
  </rcc>
  <rcc rId="29331" sId="5">
    <nc r="AR10">
      <v>0</v>
    </nc>
  </rcc>
  <rcc rId="29332" sId="5">
    <nc r="AS10">
      <v>0</v>
    </nc>
  </rcc>
  <rcc rId="29333" sId="5">
    <nc r="AT10">
      <v>0</v>
    </nc>
  </rcc>
  <rcc rId="29334" sId="5">
    <nc r="AU10">
      <v>0</v>
    </nc>
  </rcc>
  <rcc rId="29335" sId="5">
    <nc r="AV10">
      <v>0</v>
    </nc>
  </rcc>
  <rcc rId="29336" sId="5">
    <nc r="AW10">
      <v>0</v>
    </nc>
  </rcc>
  <rcc rId="29337" sId="5">
    <nc r="AX10">
      <v>0</v>
    </nc>
  </rcc>
  <rcc rId="29338" sId="5">
    <nc r="AY10">
      <v>0</v>
    </nc>
  </rcc>
  <rcc rId="29339" sId="5">
    <nc r="AZ10">
      <v>0</v>
    </nc>
  </rcc>
  <rcc rId="29340" sId="5">
    <nc r="BA10">
      <v>0</v>
    </nc>
  </rcc>
  <rfmt sheetId="5" sqref="B11" start="0" length="0">
    <dxf>
      <alignment horizontal="general" vertical="bottom"/>
    </dxf>
  </rfmt>
  <rfmt sheetId="5" sqref="E11" start="0" length="0">
    <dxf>
      <numFmt numFmtId="0" formatCode="General"/>
      <alignment horizontal="general" vertical="bottom"/>
    </dxf>
  </rfmt>
  <rcc rId="29341" sId="5">
    <nc r="F11">
      <v>0</v>
    </nc>
  </rcc>
  <rcc rId="29342" sId="5">
    <nc r="G11">
      <v>0</v>
    </nc>
  </rcc>
  <rcc rId="29343" sId="5">
    <nc r="H11">
      <v>0</v>
    </nc>
  </rcc>
  <rcc rId="29344" sId="5">
    <nc r="I11">
      <v>0</v>
    </nc>
  </rcc>
  <rcc rId="29345" sId="5">
    <nc r="J11">
      <v>0</v>
    </nc>
  </rcc>
  <rcc rId="29346" sId="5">
    <nc r="K11">
      <v>0</v>
    </nc>
  </rcc>
  <rcc rId="29347" sId="5">
    <nc r="L11">
      <v>0</v>
    </nc>
  </rcc>
  <rcc rId="29348" sId="5">
    <nc r="M11">
      <v>0</v>
    </nc>
  </rcc>
  <rcc rId="29349" sId="5">
    <nc r="N11">
      <v>0</v>
    </nc>
  </rcc>
  <rcc rId="29350" sId="5">
    <nc r="O11">
      <v>0</v>
    </nc>
  </rcc>
  <rcc rId="29351" sId="5">
    <nc r="P11">
      <v>0</v>
    </nc>
  </rcc>
  <rcc rId="29352" sId="5">
    <nc r="Q11">
      <v>0</v>
    </nc>
  </rcc>
  <rcc rId="29353" sId="5">
    <nc r="R11">
      <v>0</v>
    </nc>
  </rcc>
  <rcc rId="29354" sId="5">
    <nc r="S11">
      <v>0</v>
    </nc>
  </rcc>
  <rcc rId="29355" sId="5">
    <nc r="T11">
      <v>0</v>
    </nc>
  </rcc>
  <rcc rId="29356" sId="5">
    <nc r="U11">
      <v>0</v>
    </nc>
  </rcc>
  <rcc rId="29357" sId="5">
    <nc r="V11">
      <v>0</v>
    </nc>
  </rcc>
  <rcc rId="29358" sId="5">
    <nc r="W11">
      <v>0</v>
    </nc>
  </rcc>
  <rcc rId="29359" sId="5">
    <nc r="X11">
      <v>0</v>
    </nc>
  </rcc>
  <rcc rId="29360" sId="5">
    <nc r="Y11">
      <v>0</v>
    </nc>
  </rcc>
  <rcc rId="29361" sId="5">
    <nc r="Z11">
      <v>0</v>
    </nc>
  </rcc>
  <rcc rId="29362" sId="5">
    <nc r="AA11">
      <v>0</v>
    </nc>
  </rcc>
  <rcc rId="29363" sId="5">
    <nc r="AB11">
      <v>0</v>
    </nc>
  </rcc>
  <rcc rId="29364" sId="5">
    <nc r="AC11">
      <v>0</v>
    </nc>
  </rcc>
  <rcc rId="29365" sId="5">
    <nc r="AD11">
      <v>0</v>
    </nc>
  </rcc>
  <rcc rId="29366" sId="5">
    <nc r="AE11">
      <v>0</v>
    </nc>
  </rcc>
  <rcc rId="29367" sId="5">
    <nc r="AF11">
      <v>0</v>
    </nc>
  </rcc>
  <rcc rId="29368" sId="5">
    <nc r="AG11">
      <v>0</v>
    </nc>
  </rcc>
  <rcc rId="29369" sId="5">
    <nc r="AH11">
      <v>0</v>
    </nc>
  </rcc>
  <rcc rId="29370" sId="5">
    <nc r="AI11">
      <v>0</v>
    </nc>
  </rcc>
  <rcc rId="29371" sId="5">
    <nc r="AJ11">
      <v>0</v>
    </nc>
  </rcc>
  <rcc rId="29372" sId="5">
    <nc r="AK11">
      <v>0</v>
    </nc>
  </rcc>
  <rcc rId="29373" sId="5">
    <nc r="AL11">
      <v>0</v>
    </nc>
  </rcc>
  <rcc rId="29374" sId="5">
    <nc r="AM11">
      <v>0</v>
    </nc>
  </rcc>
  <rcc rId="29375" sId="5">
    <nc r="AN11">
      <v>0</v>
    </nc>
  </rcc>
  <rcc rId="29376" sId="5">
    <nc r="AO11">
      <v>0</v>
    </nc>
  </rcc>
  <rcc rId="29377" sId="5">
    <nc r="AP11">
      <v>0</v>
    </nc>
  </rcc>
  <rcc rId="29378" sId="5">
    <nc r="AQ11">
      <v>0</v>
    </nc>
  </rcc>
  <rcc rId="29379" sId="5">
    <nc r="AR11">
      <v>0</v>
    </nc>
  </rcc>
  <rcc rId="29380" sId="5">
    <nc r="AS11">
      <v>0</v>
    </nc>
  </rcc>
  <rcc rId="29381" sId="5">
    <nc r="AT11">
      <v>0</v>
    </nc>
  </rcc>
  <rcc rId="29382" sId="5">
    <nc r="AU11">
      <v>0</v>
    </nc>
  </rcc>
  <rcc rId="29383" sId="5">
    <nc r="AV11">
      <v>0</v>
    </nc>
  </rcc>
  <rcc rId="29384" sId="5">
    <nc r="AW11">
      <v>0</v>
    </nc>
  </rcc>
  <rcc rId="29385" sId="5">
    <nc r="AX11">
      <v>0</v>
    </nc>
  </rcc>
  <rcc rId="29386" sId="5">
    <nc r="AY11">
      <v>0</v>
    </nc>
  </rcc>
  <rcc rId="29387" sId="5">
    <nc r="AZ11">
      <v>0</v>
    </nc>
  </rcc>
  <rcc rId="29388" sId="5">
    <nc r="BA11">
      <v>0</v>
    </nc>
  </rcc>
  <rfmt sheetId="5" sqref="B12" start="0" length="0">
    <dxf>
      <alignment horizontal="general" vertical="bottom"/>
    </dxf>
  </rfmt>
  <rfmt sheetId="5" sqref="E12" start="0" length="0">
    <dxf>
      <numFmt numFmtId="0" formatCode="General"/>
      <alignment horizontal="general" vertical="bottom"/>
    </dxf>
  </rfmt>
  <rcc rId="29389" sId="5">
    <nc r="F12">
      <v>0</v>
    </nc>
  </rcc>
  <rcc rId="29390" sId="5">
    <nc r="G12">
      <v>0</v>
    </nc>
  </rcc>
  <rcc rId="29391" sId="5">
    <nc r="H12">
      <v>0</v>
    </nc>
  </rcc>
  <rcc rId="29392" sId="5">
    <nc r="I12">
      <v>0</v>
    </nc>
  </rcc>
  <rcc rId="29393" sId="5">
    <nc r="J12">
      <v>0</v>
    </nc>
  </rcc>
  <rcc rId="29394" sId="5">
    <nc r="K12">
      <v>0</v>
    </nc>
  </rcc>
  <rcc rId="29395" sId="5">
    <nc r="L12">
      <v>0</v>
    </nc>
  </rcc>
  <rcc rId="29396" sId="5">
    <nc r="M12">
      <v>0</v>
    </nc>
  </rcc>
  <rcc rId="29397" sId="5">
    <nc r="N12">
      <v>0</v>
    </nc>
  </rcc>
  <rcc rId="29398" sId="5">
    <nc r="O12">
      <v>0</v>
    </nc>
  </rcc>
  <rcc rId="29399" sId="5">
    <nc r="P12">
      <v>0</v>
    </nc>
  </rcc>
  <rcc rId="29400" sId="5">
    <nc r="Q12">
      <v>0</v>
    </nc>
  </rcc>
  <rcc rId="29401" sId="5">
    <nc r="R12">
      <v>0</v>
    </nc>
  </rcc>
  <rcc rId="29402" sId="5">
    <nc r="S12">
      <v>0</v>
    </nc>
  </rcc>
  <rcc rId="29403" sId="5">
    <nc r="T12">
      <v>0</v>
    </nc>
  </rcc>
  <rcc rId="29404" sId="5">
    <nc r="U12">
      <v>0</v>
    </nc>
  </rcc>
  <rcc rId="29405" sId="5">
    <nc r="V12">
      <v>0</v>
    </nc>
  </rcc>
  <rcc rId="29406" sId="5">
    <nc r="W12">
      <v>0</v>
    </nc>
  </rcc>
  <rcc rId="29407" sId="5">
    <nc r="X12">
      <v>0</v>
    </nc>
  </rcc>
  <rcc rId="29408" sId="5">
    <nc r="Y12">
      <v>0</v>
    </nc>
  </rcc>
  <rcc rId="29409" sId="5">
    <nc r="Z12">
      <v>0</v>
    </nc>
  </rcc>
  <rcc rId="29410" sId="5">
    <nc r="AA12">
      <v>0</v>
    </nc>
  </rcc>
  <rcc rId="29411" sId="5">
    <nc r="AB12">
      <v>0</v>
    </nc>
  </rcc>
  <rcc rId="29412" sId="5">
    <nc r="AC12">
      <v>0</v>
    </nc>
  </rcc>
  <rcc rId="29413" sId="5">
    <nc r="AD12">
      <v>0</v>
    </nc>
  </rcc>
  <rcc rId="29414" sId="5">
    <nc r="AE12">
      <v>0</v>
    </nc>
  </rcc>
  <rcc rId="29415" sId="5">
    <nc r="AF12">
      <v>0</v>
    </nc>
  </rcc>
  <rcc rId="29416" sId="5">
    <nc r="AG12">
      <v>0</v>
    </nc>
  </rcc>
  <rcc rId="29417" sId="5">
    <nc r="AH12">
      <v>0</v>
    </nc>
  </rcc>
  <rcc rId="29418" sId="5">
    <nc r="AI12">
      <v>0</v>
    </nc>
  </rcc>
  <rcc rId="29419" sId="5">
    <nc r="AJ12">
      <v>0</v>
    </nc>
  </rcc>
  <rcc rId="29420" sId="5">
    <nc r="AK12">
      <v>0</v>
    </nc>
  </rcc>
  <rcc rId="29421" sId="5">
    <nc r="AL12">
      <v>0</v>
    </nc>
  </rcc>
  <rcc rId="29422" sId="5">
    <nc r="AM12">
      <v>0</v>
    </nc>
  </rcc>
  <rcc rId="29423" sId="5">
    <nc r="AN12">
      <v>0</v>
    </nc>
  </rcc>
  <rcc rId="29424" sId="5">
    <nc r="AO12">
      <v>0</v>
    </nc>
  </rcc>
  <rcc rId="29425" sId="5">
    <nc r="AP12">
      <v>0</v>
    </nc>
  </rcc>
  <rcc rId="29426" sId="5">
    <nc r="AQ12">
      <v>0</v>
    </nc>
  </rcc>
  <rcc rId="29427" sId="5">
    <nc r="AR12">
      <v>0</v>
    </nc>
  </rcc>
  <rcc rId="29428" sId="5">
    <nc r="AS12">
      <v>0</v>
    </nc>
  </rcc>
  <rcc rId="29429" sId="5">
    <nc r="AT12">
      <v>0</v>
    </nc>
  </rcc>
  <rcc rId="29430" sId="5">
    <nc r="AU12">
      <v>0</v>
    </nc>
  </rcc>
  <rcc rId="29431" sId="5">
    <nc r="AV12">
      <v>0</v>
    </nc>
  </rcc>
  <rcc rId="29432" sId="5">
    <nc r="AW12">
      <v>0</v>
    </nc>
  </rcc>
  <rcc rId="29433" sId="5">
    <nc r="AX12">
      <v>0</v>
    </nc>
  </rcc>
  <rcc rId="29434" sId="5">
    <nc r="AY12">
      <v>0</v>
    </nc>
  </rcc>
  <rcc rId="29435" sId="5">
    <nc r="AZ12">
      <v>0</v>
    </nc>
  </rcc>
  <rcc rId="29436" sId="5">
    <nc r="BA12">
      <v>0</v>
    </nc>
  </rcc>
  <rfmt sheetId="5" sqref="B13" start="0" length="0">
    <dxf>
      <alignment horizontal="general" vertical="bottom"/>
    </dxf>
  </rfmt>
  <rfmt sheetId="5" sqref="E13" start="0" length="0">
    <dxf>
      <numFmt numFmtId="0" formatCode="General"/>
      <alignment horizontal="general" vertical="bottom"/>
    </dxf>
  </rfmt>
  <rcc rId="29437" sId="5">
    <nc r="F13">
      <v>0</v>
    </nc>
  </rcc>
  <rcc rId="29438" sId="5">
    <nc r="G13">
      <v>0</v>
    </nc>
  </rcc>
  <rcc rId="29439" sId="5">
    <nc r="H13">
      <v>0</v>
    </nc>
  </rcc>
  <rcc rId="29440" sId="5">
    <nc r="I13">
      <v>0</v>
    </nc>
  </rcc>
  <rcc rId="29441" sId="5">
    <nc r="J13">
      <v>0</v>
    </nc>
  </rcc>
  <rcc rId="29442" sId="5">
    <nc r="K13">
      <v>0</v>
    </nc>
  </rcc>
  <rcc rId="29443" sId="5">
    <nc r="L13">
      <v>0</v>
    </nc>
  </rcc>
  <rcc rId="29444" sId="5">
    <nc r="M13">
      <v>0</v>
    </nc>
  </rcc>
  <rcc rId="29445" sId="5">
    <nc r="N13">
      <v>0</v>
    </nc>
  </rcc>
  <rcc rId="29446" sId="5">
    <nc r="O13">
      <v>0</v>
    </nc>
  </rcc>
  <rcc rId="29447" sId="5">
    <nc r="P13">
      <v>0</v>
    </nc>
  </rcc>
  <rcc rId="29448" sId="5">
    <nc r="Q13">
      <v>0</v>
    </nc>
  </rcc>
  <rcc rId="29449" sId="5">
    <nc r="R13">
      <v>0</v>
    </nc>
  </rcc>
  <rcc rId="29450" sId="5">
    <nc r="S13">
      <v>0</v>
    </nc>
  </rcc>
  <rcc rId="29451" sId="5">
    <nc r="T13">
      <v>0</v>
    </nc>
  </rcc>
  <rcc rId="29452" sId="5">
    <nc r="U13">
      <v>0</v>
    </nc>
  </rcc>
  <rcc rId="29453" sId="5">
    <nc r="V13">
      <v>0</v>
    </nc>
  </rcc>
  <rcc rId="29454" sId="5">
    <nc r="W13">
      <v>0</v>
    </nc>
  </rcc>
  <rcc rId="29455" sId="5">
    <nc r="X13">
      <v>0</v>
    </nc>
  </rcc>
  <rcc rId="29456" sId="5">
    <nc r="Y13">
      <v>0</v>
    </nc>
  </rcc>
  <rcc rId="29457" sId="5">
    <nc r="Z13">
      <v>0</v>
    </nc>
  </rcc>
  <rcc rId="29458" sId="5">
    <nc r="AA13">
      <v>0</v>
    </nc>
  </rcc>
  <rcc rId="29459" sId="5">
    <nc r="AB13">
      <v>0</v>
    </nc>
  </rcc>
  <rcc rId="29460" sId="5">
    <nc r="AC13">
      <v>0</v>
    </nc>
  </rcc>
  <rcc rId="29461" sId="5">
    <nc r="AD13">
      <v>0</v>
    </nc>
  </rcc>
  <rcc rId="29462" sId="5">
    <nc r="AE13">
      <v>0</v>
    </nc>
  </rcc>
  <rcc rId="29463" sId="5">
    <nc r="AF13">
      <v>0</v>
    </nc>
  </rcc>
  <rcc rId="29464" sId="5">
    <nc r="AG13">
      <v>0</v>
    </nc>
  </rcc>
  <rcc rId="29465" sId="5">
    <nc r="AH13">
      <v>0</v>
    </nc>
  </rcc>
  <rcc rId="29466" sId="5">
    <nc r="AI13">
      <v>0</v>
    </nc>
  </rcc>
  <rcc rId="29467" sId="5">
    <nc r="AJ13">
      <v>0</v>
    </nc>
  </rcc>
  <rcc rId="29468" sId="5">
    <nc r="AK13">
      <v>0</v>
    </nc>
  </rcc>
  <rcc rId="29469" sId="5">
    <nc r="AL13">
      <v>0</v>
    </nc>
  </rcc>
  <rcc rId="29470" sId="5">
    <nc r="AM13">
      <v>0</v>
    </nc>
  </rcc>
  <rcc rId="29471" sId="5">
    <nc r="AN13">
      <v>0</v>
    </nc>
  </rcc>
  <rcc rId="29472" sId="5">
    <nc r="AO13">
      <v>0</v>
    </nc>
  </rcc>
  <rcc rId="29473" sId="5">
    <nc r="AP13">
      <v>0</v>
    </nc>
  </rcc>
  <rcc rId="29474" sId="5">
    <nc r="AQ13">
      <v>0</v>
    </nc>
  </rcc>
  <rcc rId="29475" sId="5">
    <nc r="AR13">
      <v>0</v>
    </nc>
  </rcc>
  <rcc rId="29476" sId="5">
    <nc r="AS13">
      <v>0</v>
    </nc>
  </rcc>
  <rcc rId="29477" sId="5">
    <nc r="AT13">
      <v>0</v>
    </nc>
  </rcc>
  <rcc rId="29478" sId="5">
    <nc r="AU13">
      <v>0</v>
    </nc>
  </rcc>
  <rcc rId="29479" sId="5">
    <nc r="AV13">
      <v>0</v>
    </nc>
  </rcc>
  <rcc rId="29480" sId="5">
    <nc r="AW13">
      <v>0</v>
    </nc>
  </rcc>
  <rcc rId="29481" sId="5">
    <nc r="AX13">
      <v>0</v>
    </nc>
  </rcc>
  <rcc rId="29482" sId="5">
    <nc r="AY13">
      <v>0</v>
    </nc>
  </rcc>
  <rcc rId="29483" sId="5">
    <nc r="AZ13">
      <v>0</v>
    </nc>
  </rcc>
  <rcc rId="29484" sId="5">
    <nc r="BA13">
      <v>0</v>
    </nc>
  </rcc>
  <rfmt sheetId="5" sqref="B14" start="0" length="0">
    <dxf>
      <alignment horizontal="general" vertical="bottom"/>
    </dxf>
  </rfmt>
  <rfmt sheetId="5" sqref="E14" start="0" length="0">
    <dxf>
      <numFmt numFmtId="0" formatCode="General"/>
      <alignment horizontal="general" vertical="bottom"/>
    </dxf>
  </rfmt>
  <rcc rId="29485" sId="5">
    <nc r="F14">
      <v>0</v>
    </nc>
  </rcc>
  <rcc rId="29486" sId="5">
    <nc r="G14">
      <v>0</v>
    </nc>
  </rcc>
  <rcc rId="29487" sId="5">
    <nc r="H14">
      <v>0</v>
    </nc>
  </rcc>
  <rcc rId="29488" sId="5">
    <nc r="I14">
      <v>0</v>
    </nc>
  </rcc>
  <rcc rId="29489" sId="5">
    <nc r="J14">
      <v>0</v>
    </nc>
  </rcc>
  <rcc rId="29490" sId="5">
    <nc r="K14">
      <v>0</v>
    </nc>
  </rcc>
  <rcc rId="29491" sId="5">
    <nc r="L14">
      <v>0</v>
    </nc>
  </rcc>
  <rcc rId="29492" sId="5">
    <nc r="M14">
      <v>0</v>
    </nc>
  </rcc>
  <rcc rId="29493" sId="5">
    <nc r="N14">
      <v>0</v>
    </nc>
  </rcc>
  <rcc rId="29494" sId="5">
    <nc r="O14">
      <v>0</v>
    </nc>
  </rcc>
  <rcc rId="29495" sId="5">
    <nc r="P14">
      <v>0</v>
    </nc>
  </rcc>
  <rcc rId="29496" sId="5">
    <nc r="Q14">
      <v>0</v>
    </nc>
  </rcc>
  <rcc rId="29497" sId="5">
    <nc r="R14">
      <v>0</v>
    </nc>
  </rcc>
  <rcc rId="29498" sId="5">
    <nc r="S14">
      <v>0</v>
    </nc>
  </rcc>
  <rcc rId="29499" sId="5">
    <nc r="T14">
      <v>0</v>
    </nc>
  </rcc>
  <rcc rId="29500" sId="5">
    <nc r="U14">
      <v>0</v>
    </nc>
  </rcc>
  <rcc rId="29501" sId="5">
    <nc r="V14">
      <v>0</v>
    </nc>
  </rcc>
  <rcc rId="29502" sId="5">
    <nc r="W14">
      <v>0</v>
    </nc>
  </rcc>
  <rcc rId="29503" sId="5">
    <nc r="X14">
      <v>0</v>
    </nc>
  </rcc>
  <rcc rId="29504" sId="5">
    <nc r="Y14">
      <v>0</v>
    </nc>
  </rcc>
  <rcc rId="29505" sId="5">
    <nc r="Z14">
      <v>0</v>
    </nc>
  </rcc>
  <rcc rId="29506" sId="5">
    <nc r="AA14">
      <v>0</v>
    </nc>
  </rcc>
  <rcc rId="29507" sId="5">
    <nc r="AB14">
      <v>0</v>
    </nc>
  </rcc>
  <rcc rId="29508" sId="5">
    <nc r="AC14">
      <v>0</v>
    </nc>
  </rcc>
  <rcc rId="29509" sId="5">
    <nc r="AD14">
      <v>0</v>
    </nc>
  </rcc>
  <rcc rId="29510" sId="5">
    <nc r="AE14">
      <v>0</v>
    </nc>
  </rcc>
  <rcc rId="29511" sId="5">
    <nc r="AF14">
      <v>0</v>
    </nc>
  </rcc>
  <rcc rId="29512" sId="5">
    <nc r="AG14">
      <v>0</v>
    </nc>
  </rcc>
  <rcc rId="29513" sId="5">
    <nc r="AH14">
      <v>0</v>
    </nc>
  </rcc>
  <rcc rId="29514" sId="5">
    <nc r="AI14">
      <v>0</v>
    </nc>
  </rcc>
  <rcc rId="29515" sId="5">
    <nc r="AJ14">
      <v>0</v>
    </nc>
  </rcc>
  <rcc rId="29516" sId="5">
    <nc r="AK14">
      <v>0</v>
    </nc>
  </rcc>
  <rcc rId="29517" sId="5">
    <nc r="AL14">
      <v>0</v>
    </nc>
  </rcc>
  <rcc rId="29518" sId="5">
    <nc r="AM14">
      <v>0</v>
    </nc>
  </rcc>
  <rcc rId="29519" sId="5">
    <nc r="AN14">
      <v>0</v>
    </nc>
  </rcc>
  <rcc rId="29520" sId="5">
    <nc r="AO14">
      <v>0</v>
    </nc>
  </rcc>
  <rcc rId="29521" sId="5">
    <nc r="AP14">
      <v>0</v>
    </nc>
  </rcc>
  <rcc rId="29522" sId="5">
    <nc r="AQ14">
      <v>0</v>
    </nc>
  </rcc>
  <rcc rId="29523" sId="5">
    <nc r="AR14">
      <v>0</v>
    </nc>
  </rcc>
  <rcc rId="29524" sId="5">
    <nc r="AS14">
      <v>0</v>
    </nc>
  </rcc>
  <rcc rId="29525" sId="5">
    <nc r="AT14">
      <v>0</v>
    </nc>
  </rcc>
  <rcc rId="29526" sId="5">
    <nc r="AU14">
      <v>0</v>
    </nc>
  </rcc>
  <rcc rId="29527" sId="5">
    <nc r="AV14">
      <v>0</v>
    </nc>
  </rcc>
  <rcc rId="29528" sId="5">
    <nc r="AW14">
      <v>0</v>
    </nc>
  </rcc>
  <rcc rId="29529" sId="5">
    <nc r="AX14">
      <v>0</v>
    </nc>
  </rcc>
  <rcc rId="29530" sId="5">
    <nc r="AY14">
      <v>0</v>
    </nc>
  </rcc>
  <rcc rId="29531" sId="5">
    <nc r="AZ14">
      <v>0</v>
    </nc>
  </rcc>
  <rcc rId="29532" sId="5">
    <nc r="BA14">
      <v>0</v>
    </nc>
  </rcc>
  <rfmt sheetId="5" sqref="B15" start="0" length="0">
    <dxf>
      <alignment horizontal="general" vertical="bottom"/>
    </dxf>
  </rfmt>
  <rfmt sheetId="5" sqref="E15" start="0" length="0">
    <dxf>
      <numFmt numFmtId="0" formatCode="General"/>
      <alignment horizontal="general" vertical="bottom"/>
    </dxf>
  </rfmt>
  <rcc rId="29533" sId="5">
    <nc r="F15">
      <v>0</v>
    </nc>
  </rcc>
  <rcc rId="29534" sId="5">
    <nc r="G15">
      <v>0</v>
    </nc>
  </rcc>
  <rcc rId="29535" sId="5">
    <nc r="H15">
      <v>0</v>
    </nc>
  </rcc>
  <rcc rId="29536" sId="5">
    <nc r="I15">
      <v>0</v>
    </nc>
  </rcc>
  <rcc rId="29537" sId="5">
    <nc r="J15">
      <v>0</v>
    </nc>
  </rcc>
  <rcc rId="29538" sId="5">
    <nc r="K15">
      <v>0</v>
    </nc>
  </rcc>
  <rcc rId="29539" sId="5">
    <nc r="L15">
      <v>0</v>
    </nc>
  </rcc>
  <rcc rId="29540" sId="5">
    <nc r="M15">
      <v>0</v>
    </nc>
  </rcc>
  <rcc rId="29541" sId="5">
    <nc r="N15">
      <v>0</v>
    </nc>
  </rcc>
  <rcc rId="29542" sId="5">
    <nc r="O15">
      <v>0</v>
    </nc>
  </rcc>
  <rcc rId="29543" sId="5">
    <nc r="P15">
      <v>0</v>
    </nc>
  </rcc>
  <rcc rId="29544" sId="5">
    <nc r="Q15">
      <v>0</v>
    </nc>
  </rcc>
  <rcc rId="29545" sId="5">
    <nc r="R15">
      <v>0</v>
    </nc>
  </rcc>
  <rcc rId="29546" sId="5">
    <nc r="S15">
      <v>0</v>
    </nc>
  </rcc>
  <rcc rId="29547" sId="5">
    <nc r="T15">
      <v>0</v>
    </nc>
  </rcc>
  <rcc rId="29548" sId="5">
    <nc r="U15">
      <v>0</v>
    </nc>
  </rcc>
  <rcc rId="29549" sId="5">
    <nc r="V15">
      <v>0</v>
    </nc>
  </rcc>
  <rcc rId="29550" sId="5">
    <nc r="W15">
      <v>0</v>
    </nc>
  </rcc>
  <rcc rId="29551" sId="5">
    <nc r="X15">
      <v>0</v>
    </nc>
  </rcc>
  <rcc rId="29552" sId="5">
    <nc r="Y15">
      <v>0</v>
    </nc>
  </rcc>
  <rcc rId="29553" sId="5">
    <nc r="Z15">
      <v>0</v>
    </nc>
  </rcc>
  <rcc rId="29554" sId="5">
    <nc r="AA15">
      <v>0</v>
    </nc>
  </rcc>
  <rcc rId="29555" sId="5">
    <nc r="AB15">
      <v>0</v>
    </nc>
  </rcc>
  <rcc rId="29556" sId="5">
    <nc r="AC15">
      <v>0</v>
    </nc>
  </rcc>
  <rcc rId="29557" sId="5">
    <nc r="AD15">
      <v>0</v>
    </nc>
  </rcc>
  <rcc rId="29558" sId="5">
    <nc r="AE15">
      <v>0</v>
    </nc>
  </rcc>
  <rcc rId="29559" sId="5">
    <nc r="AF15">
      <v>0</v>
    </nc>
  </rcc>
  <rcc rId="29560" sId="5">
    <nc r="AG15">
      <v>0</v>
    </nc>
  </rcc>
  <rcc rId="29561" sId="5">
    <nc r="AH15">
      <v>0</v>
    </nc>
  </rcc>
  <rcc rId="29562" sId="5">
    <nc r="AI15">
      <v>0</v>
    </nc>
  </rcc>
  <rcc rId="29563" sId="5">
    <nc r="AJ15">
      <v>0</v>
    </nc>
  </rcc>
  <rcc rId="29564" sId="5">
    <nc r="AK15">
      <v>0</v>
    </nc>
  </rcc>
  <rcc rId="29565" sId="5">
    <nc r="AL15">
      <v>0</v>
    </nc>
  </rcc>
  <rcc rId="29566" sId="5">
    <nc r="AM15">
      <v>0</v>
    </nc>
  </rcc>
  <rcc rId="29567" sId="5">
    <nc r="AN15">
      <v>0</v>
    </nc>
  </rcc>
  <rcc rId="29568" sId="5">
    <nc r="AO15">
      <v>0</v>
    </nc>
  </rcc>
  <rcc rId="29569" sId="5">
    <nc r="AP15">
      <v>0</v>
    </nc>
  </rcc>
  <rcc rId="29570" sId="5">
    <nc r="AQ15">
      <v>0</v>
    </nc>
  </rcc>
  <rcc rId="29571" sId="5">
    <nc r="AR15">
      <v>0</v>
    </nc>
  </rcc>
  <rcc rId="29572" sId="5">
    <nc r="AS15">
      <v>0</v>
    </nc>
  </rcc>
  <rcc rId="29573" sId="5">
    <nc r="AT15">
      <v>0</v>
    </nc>
  </rcc>
  <rcc rId="29574" sId="5">
    <nc r="AU15">
      <v>0</v>
    </nc>
  </rcc>
  <rcc rId="29575" sId="5">
    <nc r="AV15">
      <v>0</v>
    </nc>
  </rcc>
  <rcc rId="29576" sId="5">
    <nc r="AW15">
      <v>0</v>
    </nc>
  </rcc>
  <rcc rId="29577" sId="5">
    <nc r="AX15">
      <v>0</v>
    </nc>
  </rcc>
  <rcc rId="29578" sId="5">
    <nc r="AY15">
      <v>0</v>
    </nc>
  </rcc>
  <rcc rId="29579" sId="5">
    <nc r="AZ15">
      <v>0</v>
    </nc>
  </rcc>
  <rcc rId="29580" sId="5">
    <nc r="BA15">
      <v>0</v>
    </nc>
  </rcc>
  <rfmt sheetId="5" sqref="B16" start="0" length="0">
    <dxf>
      <alignment horizontal="general" vertical="bottom"/>
    </dxf>
  </rfmt>
  <rfmt sheetId="5" sqref="E16" start="0" length="0">
    <dxf>
      <numFmt numFmtId="0" formatCode="General"/>
      <alignment horizontal="general" vertical="bottom"/>
    </dxf>
  </rfmt>
  <rcc rId="29581" sId="5">
    <nc r="F16">
      <v>0</v>
    </nc>
  </rcc>
  <rcc rId="29582" sId="5">
    <nc r="G16">
      <v>0</v>
    </nc>
  </rcc>
  <rcc rId="29583" sId="5">
    <nc r="H16">
      <v>0</v>
    </nc>
  </rcc>
  <rcc rId="29584" sId="5">
    <nc r="I16">
      <v>0</v>
    </nc>
  </rcc>
  <rcc rId="29585" sId="5">
    <nc r="J16">
      <v>0</v>
    </nc>
  </rcc>
  <rcc rId="29586" sId="5">
    <nc r="K16">
      <v>0</v>
    </nc>
  </rcc>
  <rcc rId="29587" sId="5">
    <nc r="L16">
      <v>0</v>
    </nc>
  </rcc>
  <rcc rId="29588" sId="5">
    <nc r="M16">
      <v>0</v>
    </nc>
  </rcc>
  <rcc rId="29589" sId="5">
    <nc r="N16">
      <v>0</v>
    </nc>
  </rcc>
  <rcc rId="29590" sId="5">
    <nc r="O16">
      <v>0</v>
    </nc>
  </rcc>
  <rcc rId="29591" sId="5">
    <nc r="P16">
      <v>0</v>
    </nc>
  </rcc>
  <rcc rId="29592" sId="5">
    <nc r="Q16">
      <v>0</v>
    </nc>
  </rcc>
  <rcc rId="29593" sId="5">
    <nc r="R16">
      <v>0</v>
    </nc>
  </rcc>
  <rcc rId="29594" sId="5">
    <nc r="S16">
      <v>0</v>
    </nc>
  </rcc>
  <rcc rId="29595" sId="5">
    <nc r="T16">
      <v>0</v>
    </nc>
  </rcc>
  <rcc rId="29596" sId="5">
    <nc r="U16">
      <v>0</v>
    </nc>
  </rcc>
  <rcc rId="29597" sId="5">
    <nc r="V16">
      <v>0</v>
    </nc>
  </rcc>
  <rcc rId="29598" sId="5">
    <nc r="W16">
      <v>0</v>
    </nc>
  </rcc>
  <rcc rId="29599" sId="5">
    <nc r="X16">
      <v>0</v>
    </nc>
  </rcc>
  <rcc rId="29600" sId="5">
    <nc r="Y16">
      <v>0</v>
    </nc>
  </rcc>
  <rcc rId="29601" sId="5">
    <nc r="Z16">
      <v>0</v>
    </nc>
  </rcc>
  <rcc rId="29602" sId="5">
    <nc r="AA16">
      <v>0</v>
    </nc>
  </rcc>
  <rcc rId="29603" sId="5">
    <nc r="AB16">
      <v>0</v>
    </nc>
  </rcc>
  <rcc rId="29604" sId="5">
    <nc r="AC16">
      <v>0</v>
    </nc>
  </rcc>
  <rcc rId="29605" sId="5">
    <nc r="AD16">
      <v>0</v>
    </nc>
  </rcc>
  <rcc rId="29606" sId="5">
    <nc r="AE16">
      <v>0</v>
    </nc>
  </rcc>
  <rcc rId="29607" sId="5">
    <nc r="AF16">
      <v>0</v>
    </nc>
  </rcc>
  <rcc rId="29608" sId="5">
    <nc r="AG16">
      <v>0</v>
    </nc>
  </rcc>
  <rcc rId="29609" sId="5">
    <nc r="AH16">
      <v>0</v>
    </nc>
  </rcc>
  <rcc rId="29610" sId="5">
    <nc r="AI16">
      <v>0</v>
    </nc>
  </rcc>
  <rcc rId="29611" sId="5">
    <nc r="AJ16">
      <v>0</v>
    </nc>
  </rcc>
  <rcc rId="29612" sId="5">
    <nc r="AK16">
      <v>0</v>
    </nc>
  </rcc>
  <rcc rId="29613" sId="5">
    <nc r="AL16">
      <v>0</v>
    </nc>
  </rcc>
  <rcc rId="29614" sId="5">
    <nc r="AM16">
      <v>0</v>
    </nc>
  </rcc>
  <rcc rId="29615" sId="5">
    <nc r="AN16">
      <v>0</v>
    </nc>
  </rcc>
  <rcc rId="29616" sId="5">
    <nc r="AO16">
      <v>0</v>
    </nc>
  </rcc>
  <rcc rId="29617" sId="5">
    <nc r="AP16">
      <v>0</v>
    </nc>
  </rcc>
  <rcc rId="29618" sId="5">
    <nc r="AQ16">
      <v>0</v>
    </nc>
  </rcc>
  <rcc rId="29619" sId="5">
    <nc r="AR16">
      <v>0</v>
    </nc>
  </rcc>
  <rcc rId="29620" sId="5">
    <nc r="AS16">
      <v>0</v>
    </nc>
  </rcc>
  <rcc rId="29621" sId="5">
    <nc r="AT16">
      <v>0</v>
    </nc>
  </rcc>
  <rcc rId="29622" sId="5">
    <nc r="AU16">
      <v>0</v>
    </nc>
  </rcc>
  <rcc rId="29623" sId="5">
    <nc r="AV16">
      <v>0</v>
    </nc>
  </rcc>
  <rcc rId="29624" sId="5">
    <nc r="AW16">
      <v>0</v>
    </nc>
  </rcc>
  <rcc rId="29625" sId="5">
    <nc r="AX16">
      <v>0</v>
    </nc>
  </rcc>
  <rcc rId="29626" sId="5">
    <nc r="AY16">
      <v>0</v>
    </nc>
  </rcc>
  <rcc rId="29627" sId="5">
    <nc r="AZ16">
      <v>0</v>
    </nc>
  </rcc>
  <rcc rId="29628" sId="5">
    <nc r="BA16">
      <v>0</v>
    </nc>
  </rcc>
  <rfmt sheetId="5" sqref="B17" start="0" length="0">
    <dxf>
      <alignment horizontal="general" vertical="bottom"/>
    </dxf>
  </rfmt>
  <rcc rId="29629" sId="5" odxf="1" dxf="1">
    <nc r="E17">
      <v>17358.71788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29630" sId="5">
    <nc r="F17">
      <v>656.51732000000004</v>
    </nc>
  </rcc>
  <rcc rId="29631" sId="5">
    <nc r="G17">
      <v>732.38747000000001</v>
    </nc>
  </rcc>
  <rcc rId="29632" sId="5">
    <nc r="H17">
      <v>745.76989000000003</v>
    </nc>
  </rcc>
  <rcc rId="29633" sId="5">
    <nc r="I17">
      <v>721.64855</v>
    </nc>
  </rcc>
  <rcc rId="29634" sId="5">
    <nc r="J17">
      <v>755.28576999999996</v>
    </nc>
  </rcc>
  <rcc rId="29635" sId="5">
    <nc r="K17">
      <v>708.11351999999999</v>
    </nc>
  </rcc>
  <rcc rId="29636" sId="5">
    <nc r="L17">
      <v>723.76503000000002</v>
    </nc>
  </rcc>
  <rcc rId="29637" sId="5">
    <nc r="M17">
      <v>727.03115000000003</v>
    </nc>
  </rcc>
  <rcc rId="29638" sId="5">
    <nc r="N17">
      <v>656.44363999999996</v>
    </nc>
  </rcc>
  <rcc rId="29639" sId="5">
    <nc r="O17">
      <v>733.05430000000001</v>
    </nc>
  </rcc>
  <rcc rId="29640" sId="5">
    <nc r="P17">
      <v>723.83363999999995</v>
    </nc>
  </rcc>
  <rcc rId="29641" sId="5">
    <nc r="Q17">
      <v>768.84216000000004</v>
    </nc>
  </rcc>
  <rcc rId="29642" sId="5">
    <nc r="R17">
      <v>746.13741000000005</v>
    </nc>
  </rcc>
  <rcc rId="29643" sId="5">
    <nc r="S17">
      <v>650.81548999999995</v>
    </nc>
  </rcc>
  <rcc rId="29644" sId="5">
    <nc r="T17">
      <v>773.49383999999998</v>
    </nc>
  </rcc>
  <rcc rId="29645" sId="5">
    <nc r="U17">
      <v>768.79454999999996</v>
    </nc>
  </rcc>
  <rcc rId="29646" sId="5">
    <nc r="V17">
      <v>755.47978999999998</v>
    </nc>
  </rcc>
  <rcc rId="29647" sId="5">
    <nc r="W17">
      <v>723.59124999999995</v>
    </nc>
  </rcc>
  <rcc rId="29648" sId="5">
    <nc r="X17">
      <v>670.45131000000003</v>
    </nc>
  </rcc>
  <rcc rId="29649" sId="5">
    <nc r="Y17">
      <v>657.33082000000002</v>
    </nc>
  </rcc>
  <rcc rId="29650" sId="5">
    <nc r="Z17">
      <v>635.58563000000004</v>
    </nc>
  </rcc>
  <rcc rId="29651" sId="5">
    <nc r="AA17">
      <v>656.63652000000002</v>
    </nc>
  </rcc>
  <rcc rId="29652" sId="5">
    <nc r="AB17">
      <v>617.58857999999998</v>
    </nc>
  </rcc>
  <rcc rId="29653" sId="5">
    <nc r="AC17">
      <v>635.24914999999999</v>
    </nc>
  </rcc>
  <rcc rId="29654" sId="5">
    <nc r="AD17">
      <v>636.32893000000001</v>
    </nc>
  </rcc>
  <rcc rId="29655" sId="5">
    <nc r="AE17">
      <v>656.71182999999996</v>
    </nc>
  </rcc>
  <rcc rId="29656" sId="5">
    <nc r="AF17">
      <v>669.02930000000003</v>
    </nc>
  </rcc>
  <rcc rId="29657" sId="5">
    <nc r="AG17">
      <v>707.76251999999999</v>
    </nc>
  </rcc>
  <rcc rId="29658" sId="5">
    <nc r="AH17">
      <v>720.89161999999999</v>
    </nc>
  </rcc>
  <rcc rId="29659" sId="5">
    <nc r="AI17">
      <v>729.07474999999999</v>
    </nc>
  </rcc>
  <rcc rId="29660" sId="5">
    <nc r="AJ17">
      <v>770.20555000000002</v>
    </nc>
  </rcc>
  <rcc rId="29661" sId="5">
    <nc r="AK17">
      <v>763.74798999999996</v>
    </nc>
  </rcc>
  <rcc rId="29662" sId="5">
    <nc r="AL17">
      <v>748.63991999999996</v>
    </nc>
  </rcc>
  <rcc rId="29663" sId="5">
    <nc r="AM17">
      <v>733.48126000000002</v>
    </nc>
  </rcc>
  <rcc rId="29664" sId="5">
    <nc r="AN17">
      <v>750.66479000000004</v>
    </nc>
  </rcc>
  <rcc rId="29665" sId="5">
    <nc r="AO17">
      <v>774.06592999999998</v>
    </nc>
  </rcc>
  <rcc rId="29666" sId="5">
    <nc r="AP17">
      <v>760.46545000000003</v>
    </nc>
  </rcc>
  <rcc rId="29667" sId="5">
    <nc r="AQ17">
      <v>745.75971000000004</v>
    </nc>
  </rcc>
  <rcc rId="29668" sId="5">
    <nc r="AR17">
      <v>754.15308000000005</v>
    </nc>
  </rcc>
  <rcc rId="29669" sId="5">
    <nc r="AS17">
      <v>752.78674000000001</v>
    </nc>
  </rcc>
  <rcc rId="29670" sId="5">
    <nc r="AT17">
      <v>747.29115999999999</v>
    </nc>
  </rcc>
  <rcc rId="29671" sId="5">
    <nc r="AU17">
      <v>747.80092999999999</v>
    </nc>
  </rcc>
  <rcc rId="29672" sId="5">
    <nc r="AV17">
      <v>745.97208999999998</v>
    </nc>
  </rcc>
  <rcc rId="29673" sId="5">
    <nc r="AW17">
      <v>735.62312999999995</v>
    </nc>
  </rcc>
  <rcc rId="29674" sId="5">
    <nc r="AX17">
      <v>806.97087999999997</v>
    </nc>
  </rcc>
  <rcc rId="29675" sId="5">
    <nc r="AY17">
      <v>782.03144999999995</v>
    </nc>
  </rcc>
  <rcc rId="29676" sId="5">
    <nc r="AZ17">
      <v>790.34991000000002</v>
    </nc>
  </rcc>
  <rcc rId="29677" sId="5">
    <nc r="BA17">
      <v>743.78020000000004</v>
    </nc>
  </rcc>
  <rfmt sheetId="5" sqref="B18" start="0" length="0">
    <dxf>
      <alignment horizontal="general" vertical="bottom"/>
    </dxf>
  </rfmt>
  <rcc rId="29678" sId="5" odxf="1" dxf="1">
    <nc r="E1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fmt sheetId="5" sqref="B19" start="0" length="0">
    <dxf>
      <alignment horizontal="general" vertical="bottom"/>
    </dxf>
  </rfmt>
  <rcc rId="29679" sId="5" odxf="1" dxf="1">
    <nc r="E1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fmt sheetId="5" sqref="B20" start="0" length="0">
    <dxf>
      <alignment horizontal="general" vertical="bottom"/>
    </dxf>
  </rfmt>
  <rcc rId="29680" sId="5" odxf="1" dxf="1">
    <nc r="E20">
      <v>635.33349999999996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29681" sId="5">
    <nc r="F20">
      <v>0</v>
    </nc>
  </rcc>
  <rcc rId="29682" sId="5">
    <nc r="G20">
      <v>0</v>
    </nc>
  </rcc>
  <rcc rId="29683" sId="5">
    <nc r="H20">
      <v>0</v>
    </nc>
  </rcc>
  <rcc rId="29684" sId="5">
    <nc r="I20">
      <v>0</v>
    </nc>
  </rcc>
  <rcc rId="29685" sId="5">
    <nc r="J20">
      <v>0</v>
    </nc>
  </rcc>
  <rcc rId="29686" sId="5">
    <nc r="K20">
      <v>0</v>
    </nc>
  </rcc>
  <rcc rId="29687" sId="5">
    <nc r="L20">
      <v>0</v>
    </nc>
  </rcc>
  <rcc rId="29688" sId="5">
    <nc r="M20">
      <v>0</v>
    </nc>
  </rcc>
  <rcc rId="29689" sId="5">
    <nc r="N20">
      <v>0</v>
    </nc>
  </rcc>
  <rcc rId="29690" sId="5">
    <nc r="O20">
      <v>0</v>
    </nc>
  </rcc>
  <rcc rId="29691" sId="5">
    <nc r="P20">
      <v>0</v>
    </nc>
  </rcc>
  <rcc rId="29692" sId="5">
    <nc r="Q20">
      <v>0.42499999999999999</v>
    </nc>
  </rcc>
  <rcc rId="29693" sId="5">
    <nc r="R20">
      <v>4.5469999999999997</v>
    </nc>
  </rcc>
  <rcc rId="29694" sId="5">
    <nc r="S20">
      <v>15.365</v>
    </nc>
  </rcc>
  <rcc rId="29695" sId="5">
    <nc r="T20">
      <v>27.489000000000001</v>
    </nc>
  </rcc>
  <rcc rId="29696" sId="5">
    <nc r="U20">
      <v>35.774000000000001</v>
    </nc>
  </rcc>
  <rcc rId="29697" sId="5">
    <nc r="V20">
      <v>54.302999999999997</v>
    </nc>
  </rcc>
  <rcc rId="29698" sId="5">
    <nc r="W20">
      <v>59.222999999999999</v>
    </nc>
  </rcc>
  <rcc rId="29699" sId="5">
    <nc r="X20">
      <v>73.712999999999994</v>
    </nc>
  </rcc>
  <rcc rId="29700" sId="5">
    <nc r="Y20">
      <v>93.784000000000006</v>
    </nc>
  </rcc>
  <rcc rId="29701" sId="5">
    <nc r="Z20">
      <v>100.148</v>
    </nc>
  </rcc>
  <rcc rId="29702" sId="5">
    <nc r="AA20">
      <v>95.158000000000001</v>
    </nc>
  </rcc>
  <rcc rId="29703" sId="5">
    <nc r="AB20">
      <v>87.094999999999999</v>
    </nc>
  </rcc>
  <rcc rId="29704" sId="5">
    <nc r="AC20">
      <v>80.481999999999999</v>
    </nc>
  </rcc>
  <rcc rId="29705" sId="5">
    <nc r="AD20">
      <v>84.933000000000007</v>
    </nc>
  </rcc>
  <rcc rId="29706" sId="5">
    <nc r="AE20">
      <v>86.722999999999999</v>
    </nc>
  </rcc>
  <rcc rId="29707" sId="5">
    <nc r="AF20">
      <v>89.926000000000002</v>
    </nc>
  </rcc>
  <rcc rId="29708" sId="5">
    <nc r="AG20">
      <v>77.488</v>
    </nc>
  </rcc>
  <rcc rId="29709" sId="5">
    <nc r="AH20">
      <v>55.777999999999999</v>
    </nc>
  </rcc>
  <rcc rId="29710" sId="5">
    <nc r="AI20">
      <v>67.31</v>
    </nc>
  </rcc>
  <rcc rId="29711" sId="5">
    <nc r="AJ20">
      <v>41.374000000000002</v>
    </nc>
  </rcc>
  <rcc rId="29712" sId="5">
    <nc r="AK20">
      <v>18.076000000000001</v>
    </nc>
  </rcc>
  <rcc rId="29713" sId="5">
    <nc r="AL20">
      <v>9.6240000000000006</v>
    </nc>
  </rcc>
  <rcc rId="29714" sId="5">
    <nc r="AM20">
      <v>7.2869999999999999</v>
    </nc>
  </rcc>
  <rcc rId="29715" sId="5">
    <nc r="AN20">
      <v>2.3210000000000002</v>
    </nc>
  </rcc>
  <rcc rId="29716" sId="5">
    <nc r="AO20">
      <v>2.3210000000000002</v>
    </nc>
  </rcc>
  <rcc rId="29717" sId="5">
    <nc r="AP20">
      <v>0</v>
    </nc>
  </rcc>
  <rcc rId="29718" sId="5">
    <nc r="AQ20">
      <v>0</v>
    </nc>
  </rcc>
  <rcc rId="29719" sId="5">
    <nc r="AR20">
      <v>0</v>
    </nc>
  </rcc>
  <rcc rId="29720" sId="5">
    <nc r="AS20">
      <v>0</v>
    </nc>
  </rcc>
  <rcc rId="29721" sId="5">
    <nc r="AT20">
      <v>0</v>
    </nc>
  </rcc>
  <rcc rId="29722" sId="5">
    <nc r="AU20">
      <v>0</v>
    </nc>
  </rcc>
  <rcc rId="29723" sId="5">
    <nc r="AV20">
      <v>0</v>
    </nc>
  </rcc>
  <rcc rId="29724" sId="5">
    <nc r="AW20">
      <v>0</v>
    </nc>
  </rcc>
  <rcc rId="29725" sId="5">
    <nc r="AX20">
      <v>0</v>
    </nc>
  </rcc>
  <rcc rId="29726" sId="5">
    <nc r="AY20">
      <v>0</v>
    </nc>
  </rcc>
  <rcc rId="29727" sId="5">
    <nc r="AZ20">
      <v>0</v>
    </nc>
  </rcc>
  <rcc rId="29728" sId="5">
    <nc r="BA20">
      <v>0</v>
    </nc>
  </rcc>
  <rfmt sheetId="5" sqref="B21" start="0" length="0">
    <dxf>
      <alignment horizontal="general" vertical="bottom"/>
    </dxf>
  </rfmt>
  <rcc rId="29729" sId="5" odxf="1" dxf="1">
    <nc r="E21">
      <v>557.03250000000003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29730" sId="5">
    <nc r="F21">
      <v>0</v>
    </nc>
  </rcc>
  <rcc rId="29731" sId="5">
    <nc r="G21">
      <v>0</v>
    </nc>
  </rcc>
  <rcc rId="29732" sId="5">
    <nc r="H21">
      <v>0</v>
    </nc>
  </rcc>
  <rcc rId="29733" sId="5">
    <nc r="I21">
      <v>0</v>
    </nc>
  </rcc>
  <rcc rId="29734" sId="5">
    <nc r="J21">
      <v>0</v>
    </nc>
  </rcc>
  <rcc rId="29735" sId="5">
    <nc r="K21">
      <v>0</v>
    </nc>
  </rcc>
  <rcc rId="29736" sId="5">
    <nc r="L21">
      <v>0</v>
    </nc>
  </rcc>
  <rcc rId="29737" sId="5">
    <nc r="M21">
      <v>0</v>
    </nc>
  </rcc>
  <rcc rId="29738" sId="5">
    <nc r="N21">
      <v>0</v>
    </nc>
  </rcc>
  <rcc rId="29739" sId="5">
    <nc r="O21">
      <v>0</v>
    </nc>
  </rcc>
  <rcc rId="29740" sId="5">
    <nc r="P21">
      <v>0</v>
    </nc>
  </rcc>
  <rcc rId="29741" sId="5">
    <nc r="Q21">
      <v>0.36125000000000002</v>
    </nc>
  </rcc>
  <rcc rId="29742" sId="5">
    <nc r="R21">
      <v>3.8649499999999999</v>
    </nc>
  </rcc>
  <rcc rId="29743" sId="5">
    <nc r="S21">
      <v>13.06025</v>
    </nc>
  </rcc>
  <rcc rId="29744" sId="5">
    <nc r="T21">
      <v>17.55</v>
    </nc>
  </rcc>
  <rcc rId="29745" sId="5">
    <nc r="U21">
      <v>24.361000000000001</v>
    </nc>
  </rcc>
  <rcc rId="29746" sId="5">
    <nc r="V21">
      <v>44.369</v>
    </nc>
  </rcc>
  <rcc rId="29747" sId="5">
    <nc r="W21">
      <v>48.167999999999999</v>
    </nc>
  </rcc>
  <rcc rId="29748" sId="5">
    <nc r="X21">
      <v>62.646999999999998</v>
    </nc>
  </rcc>
  <rcc rId="29749" sId="5">
    <nc r="Y21">
      <v>85.460999999999999</v>
    </nc>
  </rcc>
  <rcc rId="29750" sId="5">
    <nc r="Z21">
      <v>92.411000000000001</v>
    </nc>
  </rcc>
  <rcc rId="29751" sId="5">
    <nc r="AA21">
      <v>88.271000000000001</v>
    </nc>
  </rcc>
  <rcc rId="29752" sId="5">
    <nc r="AB21">
      <v>80.316000000000003</v>
    </nc>
  </rcc>
  <rcc rId="29753" sId="5">
    <nc r="AC21">
      <v>74.941000000000003</v>
    </nc>
  </rcc>
  <rcc rId="29754" sId="5">
    <nc r="AD21">
      <v>78.299000000000007</v>
    </nc>
  </rcc>
  <rcc rId="29755" sId="5">
    <nc r="AE21">
      <v>79.272000000000006</v>
    </nc>
  </rcc>
  <rcc rId="29756" sId="5">
    <nc r="AF21">
      <v>81.774000000000001</v>
    </nc>
  </rcc>
  <rcc rId="29757" sId="5">
    <nc r="AG21">
      <v>68.370999999999995</v>
    </nc>
  </rcc>
  <rcc rId="29758" sId="5">
    <nc r="AH21">
      <v>44.405999999999999</v>
    </nc>
  </rcc>
  <rcc rId="29759" sId="5">
    <nc r="AI21">
      <v>57.308999999999997</v>
    </nc>
  </rcc>
  <rcc rId="29760" sId="5">
    <nc r="AJ21">
      <v>35.167900000000003</v>
    </nc>
  </rcc>
  <rcc rId="29761" sId="5">
    <nc r="AK21">
      <v>15.364599999999999</v>
    </nc>
  </rcc>
  <rcc rId="29762" sId="5">
    <nc r="AL21">
      <v>8.1804000000000006</v>
    </nc>
  </rcc>
  <rcc rId="29763" sId="5">
    <nc r="AM21">
      <v>6.1939500000000001</v>
    </nc>
  </rcc>
  <rcc rId="29764" sId="5">
    <nc r="AN21">
      <v>1.97285</v>
    </nc>
  </rcc>
  <rcc rId="29765" sId="5">
    <nc r="AO21">
      <v>1.97285</v>
    </nc>
  </rcc>
  <rcc rId="29766" sId="5">
    <nc r="AP21">
      <v>0</v>
    </nc>
  </rcc>
  <rcc rId="29767" sId="5">
    <nc r="AQ21">
      <v>0</v>
    </nc>
  </rcc>
  <rcc rId="29768" sId="5">
    <nc r="AR21">
      <v>0</v>
    </nc>
  </rcc>
  <rcc rId="29769" sId="5">
    <nc r="AS21">
      <v>0</v>
    </nc>
  </rcc>
  <rcc rId="29770" sId="5">
    <nc r="AT21">
      <v>0</v>
    </nc>
  </rcc>
  <rcc rId="29771" sId="5">
    <nc r="AU21">
      <v>0</v>
    </nc>
  </rcc>
  <rcc rId="29772" sId="5">
    <nc r="AV21">
      <v>0</v>
    </nc>
  </rcc>
  <rcc rId="29773" sId="5">
    <nc r="AW21">
      <v>0</v>
    </nc>
  </rcc>
  <rcc rId="29774" sId="5">
    <nc r="AX21">
      <v>0</v>
    </nc>
  </rcc>
  <rcc rId="29775" sId="5">
    <nc r="AY21">
      <v>0</v>
    </nc>
  </rcc>
  <rcc rId="29776" sId="5">
    <nc r="AZ21">
      <v>0</v>
    </nc>
  </rcc>
  <rcc rId="29777" sId="5">
    <nc r="BA21">
      <v>0</v>
    </nc>
  </rcc>
  <rfmt sheetId="5" sqref="B22" start="0" length="0">
    <dxf>
      <alignment horizontal="general" vertical="bottom"/>
    </dxf>
  </rfmt>
  <rcc rId="29778" sId="5" odxf="1" dxf="1">
    <nc r="E22">
      <v>131.36750000000001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29779" sId="5">
    <nc r="F22">
      <v>0</v>
    </nc>
  </rcc>
  <rcc rId="29780" sId="5">
    <nc r="G22">
      <v>0</v>
    </nc>
  </rcc>
  <rcc rId="29781" sId="5">
    <nc r="H22">
      <v>0</v>
    </nc>
  </rcc>
  <rcc rId="29782" sId="5">
    <nc r="I22">
      <v>0</v>
    </nc>
  </rcc>
  <rcc rId="29783" sId="5">
    <nc r="J22">
      <v>0</v>
    </nc>
  </rcc>
  <rcc rId="29784" sId="5">
    <nc r="K22">
      <v>0</v>
    </nc>
  </rcc>
  <rcc rId="29785" sId="5">
    <nc r="L22">
      <v>0</v>
    </nc>
  </rcc>
  <rcc rId="29786" sId="5">
    <nc r="M22">
      <v>0</v>
    </nc>
  </rcc>
  <rcc rId="29787" sId="5">
    <nc r="N22">
      <v>0</v>
    </nc>
  </rcc>
  <rcc rId="29788" sId="5">
    <nc r="O22">
      <v>0</v>
    </nc>
  </rcc>
  <rcc rId="29789" sId="5">
    <nc r="P22">
      <v>0</v>
    </nc>
  </rcc>
  <rcc rId="29790" sId="5">
    <nc r="Q22">
      <v>0</v>
    </nc>
  </rcc>
  <rcc rId="29791" sId="5">
    <nc r="R22">
      <v>0</v>
    </nc>
  </rcc>
  <rcc rId="29792" sId="5">
    <nc r="S22">
      <v>0</v>
    </nc>
  </rcc>
  <rcc rId="29793" sId="5">
    <nc r="T22">
      <v>0</v>
    </nc>
  </rcc>
  <rcc rId="29794" sId="5">
    <nc r="U22">
      <v>0</v>
    </nc>
  </rcc>
  <rcc rId="29795" sId="5">
    <nc r="V22">
      <v>0</v>
    </nc>
  </rcc>
  <rcc rId="29796" sId="5">
    <nc r="W22">
      <v>0</v>
    </nc>
  </rcc>
  <rcc rId="29797" sId="5">
    <nc r="X22">
      <v>0</v>
    </nc>
  </rcc>
  <rcc rId="29798" sId="5">
    <nc r="Y22">
      <v>0</v>
    </nc>
  </rcc>
  <rcc rId="29799" sId="5">
    <nc r="Z22">
      <v>0</v>
    </nc>
  </rcc>
  <rcc rId="29800" sId="5">
    <nc r="AA22">
      <v>95.158000000000001</v>
    </nc>
  </rcc>
  <rcc rId="29801" sId="5">
    <nc r="AB22">
      <v>87.094999999999999</v>
    </nc>
  </rcc>
  <rcc rId="29802" sId="5">
    <nc r="AC22">
      <v>80.481999999999999</v>
    </nc>
  </rcc>
  <rcc rId="29803" sId="5">
    <nc r="AD22">
      <v>0</v>
    </nc>
  </rcc>
  <rcc rId="29804" sId="5">
    <nc r="AE22">
      <v>0</v>
    </nc>
  </rcc>
  <rcc rId="29805" sId="5">
    <nc r="AF22">
      <v>0</v>
    </nc>
  </rcc>
  <rcc rId="29806" sId="5">
    <nc r="AG22">
      <v>0</v>
    </nc>
  </rcc>
  <rcc rId="29807" sId="5">
    <nc r="AH22">
      <v>0</v>
    </nc>
  </rcc>
  <rcc rId="29808" sId="5">
    <nc r="AI22">
      <v>0</v>
    </nc>
  </rcc>
  <rcc rId="29809" sId="5">
    <nc r="AJ22">
      <v>0</v>
    </nc>
  </rcc>
  <rcc rId="29810" sId="5">
    <nc r="AK22">
      <v>0</v>
    </nc>
  </rcc>
  <rcc rId="29811" sId="5">
    <nc r="AL22">
      <v>0</v>
    </nc>
  </rcc>
  <rcc rId="29812" sId="5">
    <nc r="AM22">
      <v>0</v>
    </nc>
  </rcc>
  <rcc rId="29813" sId="5">
    <nc r="AN22">
      <v>0</v>
    </nc>
  </rcc>
  <rcc rId="29814" sId="5">
    <nc r="AO22">
      <v>0</v>
    </nc>
  </rcc>
  <rcc rId="29815" sId="5">
    <nc r="AP22">
      <v>0</v>
    </nc>
  </rcc>
  <rcc rId="29816" sId="5">
    <nc r="AQ22">
      <v>0</v>
    </nc>
  </rcc>
  <rcc rId="29817" sId="5">
    <nc r="AR22">
      <v>0</v>
    </nc>
  </rcc>
  <rcc rId="29818" sId="5">
    <nc r="AS22">
      <v>0</v>
    </nc>
  </rcc>
  <rcc rId="29819" sId="5">
    <nc r="AT22">
      <v>0</v>
    </nc>
  </rcc>
  <rcc rId="29820" sId="5">
    <nc r="AU22">
      <v>0</v>
    </nc>
  </rcc>
  <rcc rId="29821" sId="5">
    <nc r="AV22">
      <v>0</v>
    </nc>
  </rcc>
  <rcc rId="29822" sId="5">
    <nc r="AW22">
      <v>0</v>
    </nc>
  </rcc>
  <rcc rId="29823" sId="5">
    <nc r="AX22">
      <v>0</v>
    </nc>
  </rcc>
  <rcc rId="29824" sId="5">
    <nc r="AY22">
      <v>0</v>
    </nc>
  </rcc>
  <rcc rId="29825" sId="5">
    <nc r="AZ22">
      <v>0</v>
    </nc>
  </rcc>
  <rcc rId="29826" sId="5">
    <nc r="BA22">
      <v>0</v>
    </nc>
  </rcc>
  <rfmt sheetId="5" sqref="B23" start="0" length="0">
    <dxf>
      <alignment horizontal="general" vertical="bottom"/>
    </dxf>
  </rfmt>
  <rcc rId="29827" sId="5" odxf="1" dxf="1">
    <nc r="E23">
      <v>82.294349999999994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29828" sId="5">
    <nc r="F23">
      <v>0</v>
    </nc>
  </rcc>
  <rcc rId="29829" sId="5">
    <nc r="G23">
      <v>0</v>
    </nc>
  </rcc>
  <rcc rId="29830" sId="5">
    <nc r="H23">
      <v>0</v>
    </nc>
  </rcc>
  <rcc rId="29831" sId="5">
    <nc r="I23">
      <v>0</v>
    </nc>
  </rcc>
  <rcc rId="29832" sId="5">
    <nc r="J23">
      <v>0</v>
    </nc>
  </rcc>
  <rcc rId="29833" sId="5">
    <nc r="K23">
      <v>0</v>
    </nc>
  </rcc>
  <rcc rId="29834" sId="5">
    <nc r="L23">
      <v>0</v>
    </nc>
  </rcc>
  <rcc rId="29835" sId="5">
    <nc r="M23">
      <v>0</v>
    </nc>
  </rcc>
  <rcc rId="29836" sId="5">
    <nc r="N23">
      <v>0</v>
    </nc>
  </rcc>
  <rcc rId="29837" sId="5">
    <nc r="O23">
      <v>0</v>
    </nc>
  </rcc>
  <rcc rId="29838" sId="5">
    <nc r="P23">
      <v>0</v>
    </nc>
  </rcc>
  <rcc rId="29839" sId="5">
    <nc r="Q23">
      <v>0</v>
    </nc>
  </rcc>
  <rcc rId="29840" sId="5">
    <nc r="R23">
      <v>0.30030000000000001</v>
    </nc>
  </rcc>
  <rcc rId="29841" sId="5">
    <nc r="S23">
      <v>0.60060000000000002</v>
    </nc>
  </rcc>
  <rcc rId="29842" sId="5">
    <nc r="T23">
      <v>0.90090000000000003</v>
    </nc>
  </rcc>
  <rcc rId="29843" sId="5">
    <nc r="U23">
      <v>3.9039000000000001</v>
    </nc>
  </rcc>
  <rcc rId="29844" sId="5">
    <nc r="V23">
      <v>5.1051000000000002</v>
    </nc>
  </rcc>
  <rcc rId="29845" sId="5">
    <nc r="W23">
      <v>6.3063000000000002</v>
    </nc>
  </rcc>
  <rcc rId="29846" sId="5">
    <nc r="X23">
      <v>7.5075000000000003</v>
    </nc>
  </rcc>
  <rcc rId="29847" sId="5">
    <nc r="Y23">
      <v>8.7087000000000003</v>
    </nc>
  </rcc>
  <rcc rId="29848" sId="5">
    <nc r="Z23">
      <v>11.4114</v>
    </nc>
  </rcc>
  <rcc rId="29849" sId="5">
    <nc r="AA23">
      <v>12.9129</v>
    </nc>
  </rcc>
  <rcc rId="29850" sId="5">
    <nc r="AB23">
      <v>12.9129</v>
    </nc>
  </rcc>
  <rcc rId="29851" sId="5">
    <nc r="AC23">
      <v>13.513500000000001</v>
    </nc>
  </rcc>
  <rcc rId="29852" sId="5">
    <nc r="AD23">
      <v>12.6126</v>
    </nc>
  </rcc>
  <rcc rId="29853" sId="5">
    <nc r="AE23">
      <v>12.6126</v>
    </nc>
  </rcc>
  <rcc rId="29854" sId="5">
    <nc r="AF23">
      <v>12.9129</v>
    </nc>
  </rcc>
  <rcc rId="29855" sId="5">
    <nc r="AG23">
      <v>11.1111</v>
    </nc>
  </rcc>
  <rcc rId="29856" sId="5">
    <nc r="AH23">
      <v>9.9099000000000004</v>
    </nc>
  </rcc>
  <rcc rId="29857" sId="5">
    <nc r="AI23">
      <v>9.0090000000000003</v>
    </nc>
  </rcc>
  <rcc rId="29858" sId="5">
    <nc r="AJ23">
      <v>6.6066000000000003</v>
    </nc>
  </rcc>
  <rcc rId="29859" sId="5">
    <nc r="AK23">
      <v>3.9039000000000001</v>
    </nc>
  </rcc>
  <rcc rId="29860" sId="5">
    <nc r="AL23">
      <v>0.89590000000000003</v>
    </nc>
  </rcc>
  <rcc rId="29861" sId="5">
    <nc r="AM23">
      <v>0.70021</v>
    </nc>
  </rcc>
  <rcc rId="29862" sId="5">
    <nc r="AN23">
      <v>0.22999</v>
    </nc>
  </rcc>
  <rcc rId="29863" sId="5">
    <nc r="AO23">
      <v>0</v>
    </nc>
  </rcc>
  <rcc rId="29864" sId="5">
    <nc r="AP23">
      <v>0</v>
    </nc>
  </rcc>
  <rcc rId="29865" sId="5">
    <nc r="AQ23">
      <v>0</v>
    </nc>
  </rcc>
  <rcc rId="29866" sId="5">
    <nc r="AR23">
      <v>0</v>
    </nc>
  </rcc>
  <rcc rId="29867" sId="5">
    <nc r="AS23">
      <v>0</v>
    </nc>
  </rcc>
  <rcc rId="29868" sId="5">
    <nc r="AT23">
      <v>0</v>
    </nc>
  </rcc>
  <rcc rId="29869" sId="5">
    <nc r="AU23">
      <v>0</v>
    </nc>
  </rcc>
  <rcc rId="29870" sId="5">
    <nc r="AV23">
      <v>0</v>
    </nc>
  </rcc>
  <rcc rId="29871" sId="5">
    <nc r="AW23">
      <v>0</v>
    </nc>
  </rcc>
  <rcc rId="29872" sId="5">
    <nc r="AX23">
      <v>0</v>
    </nc>
  </rcc>
  <rcc rId="29873" sId="5">
    <nc r="AY23">
      <v>0</v>
    </nc>
  </rcc>
  <rcc rId="29874" sId="5">
    <nc r="AZ23">
      <v>0</v>
    </nc>
  </rcc>
  <rcc rId="29875" sId="5">
    <nc r="BA23">
      <v>0</v>
    </nc>
  </rcc>
  <rfmt sheetId="5" sqref="B24" start="0" length="0">
    <dxf>
      <alignment horizontal="general" vertical="bottom"/>
    </dxf>
  </rfmt>
  <rcc rId="29876" sId="5" odxf="1" dxf="1">
    <nc r="E24">
      <v>61.804969999999997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29877" sId="5">
    <nc r="F24">
      <v>0</v>
    </nc>
  </rcc>
  <rcc rId="29878" sId="5">
    <nc r="G24">
      <v>0</v>
    </nc>
  </rcc>
  <rcc rId="29879" sId="5">
    <nc r="H24">
      <v>0</v>
    </nc>
  </rcc>
  <rcc rId="29880" sId="5">
    <nc r="I24">
      <v>0</v>
    </nc>
  </rcc>
  <rcc rId="29881" sId="5">
    <nc r="J24">
      <v>0</v>
    </nc>
  </rcc>
  <rcc rId="29882" sId="5">
    <nc r="K24">
      <v>0</v>
    </nc>
  </rcc>
  <rcc rId="29883" sId="5">
    <nc r="L24">
      <v>0</v>
    </nc>
  </rcc>
  <rcc rId="29884" sId="5">
    <nc r="M24">
      <v>0</v>
    </nc>
  </rcc>
  <rcc rId="29885" sId="5">
    <nc r="N24">
      <v>0</v>
    </nc>
  </rcc>
  <rcc rId="29886" sId="5">
    <nc r="O24">
      <v>0</v>
    </nc>
  </rcc>
  <rcc rId="29887" sId="5">
    <nc r="P24">
      <v>0</v>
    </nc>
  </rcc>
  <rcc rId="29888" sId="5">
    <nc r="Q24">
      <v>0</v>
    </nc>
  </rcc>
  <rcc rId="29889" sId="5">
    <nc r="R24">
      <v>0.21021000000000001</v>
    </nc>
  </rcc>
  <rcc rId="29890" sId="5">
    <nc r="S24">
      <v>0.42042000000000002</v>
    </nc>
  </rcc>
  <rcc rId="29891" sId="5">
    <nc r="T24">
      <v>0.63063000000000002</v>
    </nc>
  </rcc>
  <rcc rId="29892" sId="5">
    <nc r="U24">
      <v>2.7327300000000001</v>
    </nc>
  </rcc>
  <rcc rId="29893" sId="5">
    <nc r="V24">
      <v>3.5735700000000001</v>
    </nc>
  </rcc>
  <rcc rId="29894" sId="5">
    <nc r="W24">
      <v>4.4144100000000002</v>
    </nc>
  </rcc>
  <rcc rId="29895" sId="5">
    <nc r="X24">
      <v>5.2552500000000002</v>
    </nc>
  </rcc>
  <rcc rId="29896" sId="5">
    <nc r="Y24">
      <v>6.6186100000000003</v>
    </nc>
  </rcc>
  <rcc rId="29897" sId="5">
    <nc r="Z24">
      <v>8.6726600000000005</v>
    </nc>
  </rcc>
  <rcc rId="29898" sId="5">
    <nc r="AA24">
      <v>9.8138000000000005</v>
    </nc>
  </rcc>
  <rcc rId="29899" sId="5">
    <nc r="AB24">
      <v>9.8138000000000005</v>
    </nc>
  </rcc>
  <rcc rId="29900" sId="5">
    <nc r="AC24">
      <v>10.27026</v>
    </nc>
  </rcc>
  <rcc rId="29901" sId="5">
    <nc r="AD24">
      <v>9.5855800000000002</v>
    </nc>
  </rcc>
  <rcc rId="29902" sId="5">
    <nc r="AE24">
      <v>9.5855800000000002</v>
    </nc>
  </rcc>
  <rcc rId="29903" sId="5">
    <nc r="AF24">
      <v>9.8138000000000005</v>
    </nc>
  </rcc>
  <rcc rId="29904" sId="5">
    <nc r="AG24">
      <v>8.4444400000000002</v>
    </nc>
  </rcc>
  <rcc rId="29905" sId="5">
    <nc r="AH24">
      <v>7.5315200000000004</v>
    </nc>
  </rcc>
  <rcc rId="29906" sId="5">
    <nc r="AI24">
      <v>6.8468400000000003</v>
    </nc>
  </rcc>
  <rcc rId="29907" sId="5">
    <nc r="AJ24">
      <v>5.02102</v>
    </nc>
  </rcc>
  <rcc rId="29908" sId="5">
    <nc r="AK24">
      <v>2.9669599999999998</v>
    </nc>
  </rcc>
  <rcc rId="29909" sId="5">
    <nc r="AL24">
      <v>0.68088000000000004</v>
    </nc>
  </rcc>
  <rcc rId="29910" sId="5">
    <nc r="AM24">
      <v>0.53215999999999997</v>
    </nc>
  </rcc>
  <rcc rId="29911" sId="5">
    <nc r="AN24">
      <v>0.17479</v>
    </nc>
  </rcc>
  <rcc rId="29912" sId="5">
    <nc r="AO24">
      <v>0</v>
    </nc>
  </rcc>
  <rcc rId="29913" sId="5">
    <nc r="AP24">
      <v>0</v>
    </nc>
  </rcc>
  <rcc rId="29914" sId="5">
    <nc r="AQ24">
      <v>0</v>
    </nc>
  </rcc>
  <rcc rId="29915" sId="5">
    <nc r="AR24">
      <v>0</v>
    </nc>
  </rcc>
  <rcc rId="29916" sId="5">
    <nc r="AS24">
      <v>0</v>
    </nc>
  </rcc>
  <rcc rId="29917" sId="5">
    <nc r="AT24">
      <v>0</v>
    </nc>
  </rcc>
  <rcc rId="29918" sId="5">
    <nc r="AU24">
      <v>0</v>
    </nc>
  </rcc>
  <rcc rId="29919" sId="5">
    <nc r="AV24">
      <v>0</v>
    </nc>
  </rcc>
  <rcc rId="29920" sId="5">
    <nc r="AW24">
      <v>0</v>
    </nc>
  </rcc>
  <rcc rId="29921" sId="5">
    <nc r="AX24">
      <v>0</v>
    </nc>
  </rcc>
  <rcc rId="29922" sId="5">
    <nc r="AY24">
      <v>0</v>
    </nc>
  </rcc>
  <rcc rId="29923" sId="5">
    <nc r="AZ24">
      <v>0</v>
    </nc>
  </rcc>
  <rcc rId="29924" sId="5">
    <nc r="BA24">
      <v>0</v>
    </nc>
  </rcc>
  <rfmt sheetId="5" sqref="B25" start="0" length="0">
    <dxf>
      <alignment horizontal="general" vertical="bottom"/>
    </dxf>
  </rfmt>
  <rcc rId="29925" sId="5" odxf="1" dxf="1">
    <nc r="E25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29926" sId="5">
    <nc r="F25">
      <v>0</v>
    </nc>
  </rcc>
  <rcc rId="29927" sId="5">
    <nc r="G25">
      <v>0</v>
    </nc>
  </rcc>
  <rcc rId="29928" sId="5">
    <nc r="H25">
      <v>0</v>
    </nc>
  </rcc>
  <rcc rId="29929" sId="5">
    <nc r="I25">
      <v>0</v>
    </nc>
  </rcc>
  <rcc rId="29930" sId="5">
    <nc r="J25">
      <v>0</v>
    </nc>
  </rcc>
  <rcc rId="29931" sId="5">
    <nc r="K25">
      <v>0</v>
    </nc>
  </rcc>
  <rcc rId="29932" sId="5">
    <nc r="L25">
      <v>0</v>
    </nc>
  </rcc>
  <rcc rId="29933" sId="5">
    <nc r="M25">
      <v>0</v>
    </nc>
  </rcc>
  <rcc rId="29934" sId="5">
    <nc r="N25">
      <v>0</v>
    </nc>
  </rcc>
  <rcc rId="29935" sId="5">
    <nc r="O25">
      <v>0</v>
    </nc>
  </rcc>
  <rcc rId="29936" sId="5">
    <nc r="P25">
      <v>0</v>
    </nc>
  </rcc>
  <rcc rId="29937" sId="5">
    <nc r="Q25">
      <v>0</v>
    </nc>
  </rcc>
  <rcc rId="29938" sId="5">
    <nc r="R25">
      <v>0</v>
    </nc>
  </rcc>
  <rcc rId="29939" sId="5">
    <nc r="S25">
      <v>0</v>
    </nc>
  </rcc>
  <rcc rId="29940" sId="5">
    <nc r="T25">
      <v>0</v>
    </nc>
  </rcc>
  <rcc rId="29941" sId="5">
    <nc r="U25">
      <v>0</v>
    </nc>
  </rcc>
  <rcc rId="29942" sId="5">
    <nc r="V25">
      <v>0</v>
    </nc>
  </rcc>
  <rcc rId="29943" sId="5">
    <nc r="W25">
      <v>0</v>
    </nc>
  </rcc>
  <rcc rId="29944" sId="5">
    <nc r="X25">
      <v>0</v>
    </nc>
  </rcc>
  <rcc rId="29945" sId="5">
    <nc r="Y25">
      <v>0</v>
    </nc>
  </rcc>
  <rcc rId="29946" sId="5">
    <nc r="Z25">
      <v>0</v>
    </nc>
  </rcc>
  <rcc rId="29947" sId="5">
    <nc r="AA25">
      <v>0</v>
    </nc>
  </rcc>
  <rcc rId="29948" sId="5">
    <nc r="AB25">
      <v>0</v>
    </nc>
  </rcc>
  <rcc rId="29949" sId="5">
    <nc r="AC25">
      <v>0</v>
    </nc>
  </rcc>
  <rcc rId="29950" sId="5">
    <nc r="AD25">
      <v>0</v>
    </nc>
  </rcc>
  <rcc rId="29951" sId="5">
    <nc r="AE25">
      <v>0</v>
    </nc>
  </rcc>
  <rcc rId="29952" sId="5">
    <nc r="AF25">
      <v>0</v>
    </nc>
  </rcc>
  <rcc rId="29953" sId="5">
    <nc r="AG25">
      <v>0</v>
    </nc>
  </rcc>
  <rcc rId="29954" sId="5">
    <nc r="AH25">
      <v>0</v>
    </nc>
  </rcc>
  <rcc rId="29955" sId="5">
    <nc r="AI25">
      <v>0</v>
    </nc>
  </rcc>
  <rcc rId="29956" sId="5">
    <nc r="AJ25">
      <v>0</v>
    </nc>
  </rcc>
  <rcc rId="29957" sId="5">
    <nc r="AK25">
      <v>0</v>
    </nc>
  </rcc>
  <rcc rId="29958" sId="5">
    <nc r="AL25">
      <v>0</v>
    </nc>
  </rcc>
  <rcc rId="29959" sId="5">
    <nc r="AM25">
      <v>0</v>
    </nc>
  </rcc>
  <rcc rId="29960" sId="5">
    <nc r="AN25">
      <v>0</v>
    </nc>
  </rcc>
  <rcc rId="29961" sId="5">
    <nc r="AO25">
      <v>0</v>
    </nc>
  </rcc>
  <rcc rId="29962" sId="5">
    <nc r="AP25">
      <v>0</v>
    </nc>
  </rcc>
  <rcc rId="29963" sId="5">
    <nc r="AQ25">
      <v>0</v>
    </nc>
  </rcc>
  <rcc rId="29964" sId="5">
    <nc r="AR25">
      <v>0</v>
    </nc>
  </rcc>
  <rcc rId="29965" sId="5">
    <nc r="AS25">
      <v>0</v>
    </nc>
  </rcc>
  <rcc rId="29966" sId="5">
    <nc r="AT25">
      <v>0</v>
    </nc>
  </rcc>
  <rcc rId="29967" sId="5">
    <nc r="AU25">
      <v>0</v>
    </nc>
  </rcc>
  <rcc rId="29968" sId="5">
    <nc r="AV25">
      <v>0</v>
    </nc>
  </rcc>
  <rcc rId="29969" sId="5">
    <nc r="AW25">
      <v>0</v>
    </nc>
  </rcc>
  <rcc rId="29970" sId="5">
    <nc r="AX25">
      <v>0</v>
    </nc>
  </rcc>
  <rcc rId="29971" sId="5">
    <nc r="AY25">
      <v>0</v>
    </nc>
  </rcc>
  <rcc rId="29972" sId="5">
    <nc r="AZ25">
      <v>0</v>
    </nc>
  </rcc>
  <rcc rId="29973" sId="5">
    <nc r="BA25">
      <v>0</v>
    </nc>
  </rcc>
  <rfmt sheetId="5" sqref="B26" start="0" length="0">
    <dxf>
      <alignment horizontal="general" vertical="bottom"/>
    </dxf>
  </rfmt>
  <rcc rId="29974" sId="5" odxf="1" dxf="1">
    <nc r="E26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fmt sheetId="5" sqref="B27" start="0" length="0">
    <dxf>
      <alignment horizontal="general" vertical="bottom"/>
    </dxf>
  </rfmt>
  <rcc rId="29975" sId="5" odxf="1" dxf="1">
    <nc r="E2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fmt sheetId="5" sqref="B28" start="0" length="0">
    <dxf>
      <alignment horizontal="general" vertical="bottom"/>
    </dxf>
  </rfmt>
  <rcc rId="29976" sId="5" odxf="1" dxf="1">
    <nc r="E28">
      <v>50.14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29977" sId="5">
    <nc r="F28">
      <v>2.1800000000000002</v>
    </nc>
  </rcc>
  <rcc rId="29978" sId="5">
    <nc r="G28">
      <v>2.1800000000000002</v>
    </nc>
  </rcc>
  <rcc rId="29979" sId="5">
    <nc r="H28">
      <v>2.1800000000000002</v>
    </nc>
  </rcc>
  <rcc rId="29980" sId="5">
    <nc r="I28">
      <v>2.1800000000000002</v>
    </nc>
  </rcc>
  <rcc rId="29981" sId="5">
    <nc r="J28">
      <v>2.1800000000000002</v>
    </nc>
  </rcc>
  <rcc rId="29982" sId="5">
    <nc r="K28">
      <v>2.1800000000000002</v>
    </nc>
  </rcc>
  <rcc rId="29983" sId="5">
    <nc r="L28">
      <v>2.1800000000000002</v>
    </nc>
  </rcc>
  <rcc rId="29984" sId="5">
    <nc r="M28">
      <v>2.1800000000000002</v>
    </nc>
  </rcc>
  <rcc rId="29985" sId="5">
    <nc r="N28">
      <v>2.1800000000000002</v>
    </nc>
  </rcc>
  <rcc rId="29986" sId="5">
    <nc r="O28">
      <v>2.1800000000000002</v>
    </nc>
  </rcc>
  <rcc rId="29987" sId="5">
    <nc r="P28">
      <v>2.1800000000000002</v>
    </nc>
  </rcc>
  <rcc rId="29988" sId="5">
    <nc r="Q28">
      <v>2.1800000000000002</v>
    </nc>
  </rcc>
  <rcc rId="29989" sId="5">
    <nc r="R28">
      <v>2.1800000000000002</v>
    </nc>
  </rcc>
  <rcc rId="29990" sId="5">
    <nc r="S28">
      <v>2.1800000000000002</v>
    </nc>
  </rcc>
  <rcc rId="29991" sId="5">
    <nc r="T28">
      <v>2.1800000000000002</v>
    </nc>
  </rcc>
  <rcc rId="29992" sId="5">
    <nc r="U28">
      <v>2.1800000000000002</v>
    </nc>
  </rcc>
  <rcc rId="29993" sId="5">
    <nc r="V28">
      <v>2.1800000000000002</v>
    </nc>
  </rcc>
  <rcc rId="29994" sId="5">
    <nc r="W28">
      <v>2.1800000000000002</v>
    </nc>
  </rcc>
  <rcc rId="29995" sId="5">
    <nc r="X28">
      <v>2.1800000000000002</v>
    </nc>
  </rcc>
  <rcc rId="29996" sId="5">
    <nc r="Y28">
      <v>2.1800000000000002</v>
    </nc>
  </rcc>
  <rcc rId="29997" sId="5">
    <nc r="Z28">
      <v>2.1800000000000002</v>
    </nc>
  </rcc>
  <rcc rId="29998" sId="5">
    <nc r="AA28">
      <v>2.1800000000000002</v>
    </nc>
  </rcc>
  <rcc rId="29999" sId="5">
    <nc r="AB28">
      <v>2.1800000000000002</v>
    </nc>
  </rcc>
  <rcc rId="30000" sId="5">
    <nc r="AC28">
      <v>2.1800000000000002</v>
    </nc>
  </rcc>
  <rcc rId="30001" sId="5">
    <nc r="AD28">
      <v>2.1800000000000002</v>
    </nc>
  </rcc>
  <rcc rId="30002" sId="5">
    <nc r="AE28">
      <v>2.1800000000000002</v>
    </nc>
  </rcc>
  <rcc rId="30003" sId="5">
    <nc r="AF28">
      <v>2.1800000000000002</v>
    </nc>
  </rcc>
  <rcc rId="30004" sId="5">
    <nc r="AG28">
      <v>2.1800000000000002</v>
    </nc>
  </rcc>
  <rcc rId="30005" sId="5">
    <nc r="AH28">
      <v>2.1800000000000002</v>
    </nc>
  </rcc>
  <rcc rId="30006" sId="5">
    <nc r="AI28">
      <v>2.1800000000000002</v>
    </nc>
  </rcc>
  <rcc rId="30007" sId="5">
    <nc r="AJ28">
      <v>0</v>
    </nc>
  </rcc>
  <rcc rId="30008" sId="5">
    <nc r="AK28">
      <v>0</v>
    </nc>
  </rcc>
  <rcc rId="30009" sId="5">
    <nc r="AL28">
      <v>2.1800000000000002</v>
    </nc>
  </rcc>
  <rcc rId="30010" sId="5">
    <nc r="AM28">
      <v>2.1800000000000002</v>
    </nc>
  </rcc>
  <rcc rId="30011" sId="5">
    <nc r="AN28">
      <v>2.1800000000000002</v>
    </nc>
  </rcc>
  <rcc rId="30012" sId="5">
    <nc r="AO28">
      <v>2.1800000000000002</v>
    </nc>
  </rcc>
  <rcc rId="30013" sId="5">
    <nc r="AP28">
      <v>2.1800000000000002</v>
    </nc>
  </rcc>
  <rcc rId="30014" sId="5">
    <nc r="AQ28">
      <v>2.1800000000000002</v>
    </nc>
  </rcc>
  <rcc rId="30015" sId="5">
    <nc r="AR28">
      <v>2.1800000000000002</v>
    </nc>
  </rcc>
  <rcc rId="30016" sId="5">
    <nc r="AS28">
      <v>2.1800000000000002</v>
    </nc>
  </rcc>
  <rcc rId="30017" sId="5">
    <nc r="AT28">
      <v>2.1800000000000002</v>
    </nc>
  </rcc>
  <rcc rId="30018" sId="5">
    <nc r="AU28">
      <v>2.1800000000000002</v>
    </nc>
  </rcc>
  <rcc rId="30019" sId="5">
    <nc r="AV28">
      <v>2.1800000000000002</v>
    </nc>
  </rcc>
  <rcc rId="30020" sId="5">
    <nc r="AW28">
      <v>2.1800000000000002</v>
    </nc>
  </rcc>
  <rcc rId="30021" sId="5">
    <nc r="AX28">
      <v>2.1800000000000002</v>
    </nc>
  </rcc>
  <rcc rId="30022" sId="5">
    <nc r="AY28">
      <v>2.1800000000000002</v>
    </nc>
  </rcc>
  <rcc rId="30023" sId="5">
    <nc r="AZ28">
      <v>2.1800000000000002</v>
    </nc>
  </rcc>
  <rcc rId="30024" sId="5">
    <nc r="BA28">
      <v>2.1800000000000002</v>
    </nc>
  </rcc>
  <rfmt sheetId="5" sqref="B29" start="0" length="0">
    <dxf>
      <alignment horizontal="general" vertical="bottom"/>
    </dxf>
  </rfmt>
  <rcc rId="30025" sId="5" odxf="1" dxf="1">
    <nc r="E2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026" sId="5">
    <nc r="F29">
      <v>0</v>
    </nc>
  </rcc>
  <rcc rId="30027" sId="5">
    <nc r="G29">
      <v>0</v>
    </nc>
  </rcc>
  <rcc rId="30028" sId="5">
    <nc r="H29">
      <v>0</v>
    </nc>
  </rcc>
  <rcc rId="30029" sId="5">
    <nc r="I29">
      <v>0</v>
    </nc>
  </rcc>
  <rcc rId="30030" sId="5">
    <nc r="J29">
      <v>0</v>
    </nc>
  </rcc>
  <rcc rId="30031" sId="5">
    <nc r="K29">
      <v>0</v>
    </nc>
  </rcc>
  <rcc rId="30032" sId="5">
    <nc r="L29">
      <v>0</v>
    </nc>
  </rcc>
  <rcc rId="30033" sId="5">
    <nc r="M29">
      <v>0</v>
    </nc>
  </rcc>
  <rcc rId="30034" sId="5">
    <nc r="N29">
      <v>0</v>
    </nc>
  </rcc>
  <rcc rId="30035" sId="5">
    <nc r="O29">
      <v>0</v>
    </nc>
  </rcc>
  <rcc rId="30036" sId="5">
    <nc r="P29">
      <v>0</v>
    </nc>
  </rcc>
  <rcc rId="30037" sId="5">
    <nc r="Q29">
      <v>0</v>
    </nc>
  </rcc>
  <rcc rId="30038" sId="5">
    <nc r="R29">
      <v>0</v>
    </nc>
  </rcc>
  <rcc rId="30039" sId="5">
    <nc r="S29">
      <v>0</v>
    </nc>
  </rcc>
  <rcc rId="30040" sId="5">
    <nc r="T29">
      <v>0</v>
    </nc>
  </rcc>
  <rcc rId="30041" sId="5">
    <nc r="U29">
      <v>0</v>
    </nc>
  </rcc>
  <rcc rId="30042" sId="5">
    <nc r="V29">
      <v>0</v>
    </nc>
  </rcc>
  <rcc rId="30043" sId="5">
    <nc r="W29">
      <v>0</v>
    </nc>
  </rcc>
  <rcc rId="30044" sId="5">
    <nc r="X29">
      <v>0</v>
    </nc>
  </rcc>
  <rcc rId="30045" sId="5">
    <nc r="Y29">
      <v>0</v>
    </nc>
  </rcc>
  <rcc rId="30046" sId="5">
    <nc r="Z29">
      <v>0</v>
    </nc>
  </rcc>
  <rcc rId="30047" sId="5">
    <nc r="AA29">
      <v>0</v>
    </nc>
  </rcc>
  <rcc rId="30048" sId="5">
    <nc r="AB29">
      <v>0</v>
    </nc>
  </rcc>
  <rcc rId="30049" sId="5">
    <nc r="AC29">
      <v>0</v>
    </nc>
  </rcc>
  <rcc rId="30050" sId="5">
    <nc r="AD29">
      <v>0</v>
    </nc>
  </rcc>
  <rcc rId="30051" sId="5">
    <nc r="AE29">
      <v>0</v>
    </nc>
  </rcc>
  <rcc rId="30052" sId="5">
    <nc r="AF29">
      <v>0</v>
    </nc>
  </rcc>
  <rcc rId="30053" sId="5">
    <nc r="AG29">
      <v>0</v>
    </nc>
  </rcc>
  <rcc rId="30054" sId="5">
    <nc r="AH29">
      <v>0</v>
    </nc>
  </rcc>
  <rcc rId="30055" sId="5">
    <nc r="AI29">
      <v>0</v>
    </nc>
  </rcc>
  <rcc rId="30056" sId="5">
    <nc r="AJ29">
      <v>0</v>
    </nc>
  </rcc>
  <rcc rId="30057" sId="5">
    <nc r="AK29">
      <v>0</v>
    </nc>
  </rcc>
  <rcc rId="30058" sId="5">
    <nc r="AL29">
      <v>0</v>
    </nc>
  </rcc>
  <rcc rId="30059" sId="5">
    <nc r="AM29">
      <v>0</v>
    </nc>
  </rcc>
  <rcc rId="30060" sId="5">
    <nc r="AN29">
      <v>0</v>
    </nc>
  </rcc>
  <rcc rId="30061" sId="5">
    <nc r="AO29">
      <v>0</v>
    </nc>
  </rcc>
  <rcc rId="30062" sId="5">
    <nc r="AP29">
      <v>0</v>
    </nc>
  </rcc>
  <rcc rId="30063" sId="5">
    <nc r="AQ29">
      <v>0</v>
    </nc>
  </rcc>
  <rcc rId="30064" sId="5">
    <nc r="AR29">
      <v>0</v>
    </nc>
  </rcc>
  <rcc rId="30065" sId="5">
    <nc r="AS29">
      <v>0</v>
    </nc>
  </rcc>
  <rcc rId="30066" sId="5">
    <nc r="AT29">
      <v>0</v>
    </nc>
  </rcc>
  <rcc rId="30067" sId="5">
    <nc r="AU29">
      <v>0</v>
    </nc>
  </rcc>
  <rcc rId="30068" sId="5">
    <nc r="AV29">
      <v>0</v>
    </nc>
  </rcc>
  <rcc rId="30069" sId="5">
    <nc r="AW29">
      <v>0</v>
    </nc>
  </rcc>
  <rcc rId="30070" sId="5">
    <nc r="AX29">
      <v>0</v>
    </nc>
  </rcc>
  <rcc rId="30071" sId="5">
    <nc r="AY29">
      <v>0</v>
    </nc>
  </rcc>
  <rcc rId="30072" sId="5">
    <nc r="AZ29">
      <v>0</v>
    </nc>
  </rcc>
  <rcc rId="30073" sId="5">
    <nc r="BA29">
      <v>0</v>
    </nc>
  </rcc>
  <rfmt sheetId="5" sqref="B30" start="0" length="0">
    <dxf>
      <alignment horizontal="general" vertical="bottom"/>
    </dxf>
  </rfmt>
  <rcc rId="30074" sId="5" odxf="1" dxf="1">
    <nc r="E30">
      <v>5.8</v>
    </nc>
    <odxf>
      <numFmt numFmtId="3" formatCode="#,##0"/>
      <fill>
        <patternFill patternType="solid">
          <bgColor theme="6" tint="0.39997558519241921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0075" sId="5">
    <nc r="F30">
      <v>0.1</v>
    </nc>
  </rcc>
  <rcc rId="30076" sId="5">
    <nc r="G30">
      <v>0.1</v>
    </nc>
  </rcc>
  <rcc rId="30077" sId="5">
    <nc r="H30">
      <v>0.3</v>
    </nc>
  </rcc>
  <rcc rId="30078" sId="5">
    <nc r="I30">
      <v>0.3</v>
    </nc>
  </rcc>
  <rcc rId="30079" sId="5">
    <nc r="J30">
      <v>0.4</v>
    </nc>
  </rcc>
  <rcc rId="30080" sId="5">
    <nc r="K30">
      <v>0.4</v>
    </nc>
  </rcc>
  <rcc rId="30081" sId="5">
    <nc r="L30">
      <v>0.1</v>
    </nc>
  </rcc>
  <rcc rId="30082" sId="5">
    <nc r="M30">
      <v>0.1</v>
    </nc>
  </rcc>
  <rcc rId="30083" sId="5">
    <nc r="N30">
      <v>0</v>
    </nc>
  </rcc>
  <rcc rId="30084" sId="5">
    <nc r="O30">
      <v>0</v>
    </nc>
  </rcc>
  <rcc rId="30085" sId="5">
    <nc r="P30">
      <v>0.5</v>
    </nc>
  </rcc>
  <rcc rId="30086" sId="5">
    <nc r="Q30">
      <v>0.5</v>
    </nc>
  </rcc>
  <rcc rId="30087" sId="5">
    <nc r="R30">
      <v>0</v>
    </nc>
  </rcc>
  <rcc rId="30088" sId="5">
    <nc r="S30">
      <v>0</v>
    </nc>
  </rcc>
  <rcc rId="30089" sId="5">
    <nc r="T30">
      <v>0.4</v>
    </nc>
  </rcc>
  <rcc rId="30090" sId="5">
    <nc r="U30">
      <v>0.4</v>
    </nc>
  </rcc>
  <rcc rId="30091" sId="5">
    <nc r="V30">
      <v>0.2</v>
    </nc>
  </rcc>
  <rcc rId="30092" sId="5">
    <nc r="W30">
      <v>0.2</v>
    </nc>
  </rcc>
  <rcc rId="30093" sId="5">
    <nc r="X30">
      <v>0.2</v>
    </nc>
  </rcc>
  <rcc rId="30094" sId="5">
    <nc r="Y30">
      <v>0.2</v>
    </nc>
  </rcc>
  <rcc rId="30095" sId="5">
    <nc r="Z30">
      <v>0.2</v>
    </nc>
  </rcc>
  <rcc rId="30096" sId="5">
    <nc r="AA30">
      <v>0.2</v>
    </nc>
  </rcc>
  <rcc rId="30097" sId="5">
    <nc r="AB30">
      <v>0</v>
    </nc>
  </rcc>
  <rcc rId="30098" sId="5">
    <nc r="AC30">
      <v>0</v>
    </nc>
  </rcc>
  <rcc rId="30099" sId="5">
    <nc r="AD30">
      <v>0.3</v>
    </nc>
  </rcc>
  <rcc rId="30100" sId="5">
    <nc r="AE30">
      <v>0.3</v>
    </nc>
  </rcc>
  <rcc rId="30101" sId="5">
    <nc r="AF30">
      <v>0.3</v>
    </nc>
  </rcc>
  <rcc rId="30102" sId="5">
    <nc r="AG30">
      <v>0.3</v>
    </nc>
  </rcc>
  <rcc rId="30103" sId="5">
    <nc r="AH30">
      <v>0.2</v>
    </nc>
  </rcc>
  <rcc rId="30104" sId="5">
    <nc r="AI30">
      <v>0.2</v>
    </nc>
  </rcc>
  <rcc rId="30105" sId="5">
    <nc r="AJ30">
      <v>0.2</v>
    </nc>
  </rcc>
  <rcc rId="30106" sId="5">
    <nc r="AK30">
      <v>0.2</v>
    </nc>
  </rcc>
  <rcc rId="30107" sId="5">
    <nc r="AL30">
      <v>0.3</v>
    </nc>
  </rcc>
  <rcc rId="30108" sId="5">
    <nc r="AM30">
      <v>0.3</v>
    </nc>
  </rcc>
  <rcc rId="30109" sId="5">
    <nc r="AN30">
      <v>0.3</v>
    </nc>
  </rcc>
  <rcc rId="30110" sId="5">
    <nc r="AO30">
      <v>0.3</v>
    </nc>
  </rcc>
  <rcc rId="30111" sId="5">
    <nc r="AP30">
      <v>0.3</v>
    </nc>
  </rcc>
  <rcc rId="30112" sId="5">
    <nc r="AQ30">
      <v>0.3</v>
    </nc>
  </rcc>
  <rcc rId="30113" sId="5">
    <nc r="AR30">
      <v>0.2</v>
    </nc>
  </rcc>
  <rcc rId="30114" sId="5">
    <nc r="AS30">
      <v>0.2</v>
    </nc>
  </rcc>
  <rcc rId="30115" sId="5">
    <nc r="AT30">
      <v>0.4</v>
    </nc>
  </rcc>
  <rcc rId="30116" sId="5">
    <nc r="AU30">
      <v>0.4</v>
    </nc>
  </rcc>
  <rcc rId="30117" sId="5">
    <nc r="AV30">
      <v>0.3</v>
    </nc>
  </rcc>
  <rcc rId="30118" sId="5">
    <nc r="AW30">
      <v>0.3</v>
    </nc>
  </rcc>
  <rcc rId="30119" sId="5">
    <nc r="AX30">
      <v>0.3</v>
    </nc>
  </rcc>
  <rcc rId="30120" sId="5">
    <nc r="AY30">
      <v>0.3</v>
    </nc>
  </rcc>
  <rcc rId="30121" sId="5">
    <nc r="AZ30">
      <v>0.3</v>
    </nc>
  </rcc>
  <rcc rId="30122" sId="5">
    <nc r="BA30">
      <v>0.3</v>
    </nc>
  </rcc>
  <rfmt sheetId="5" sqref="B31" start="0" length="0">
    <dxf>
      <alignment horizontal="general" vertical="bottom"/>
    </dxf>
  </rfmt>
  <rcc rId="30123" sId="5" odxf="1" dxf="1">
    <nc r="E31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124" sId="5">
    <nc r="F31">
      <v>0</v>
    </nc>
  </rcc>
  <rcc rId="30125" sId="5">
    <nc r="G31">
      <v>0</v>
    </nc>
  </rcc>
  <rcc rId="30126" sId="5">
    <nc r="H31">
      <v>0</v>
    </nc>
  </rcc>
  <rcc rId="30127" sId="5">
    <nc r="I31">
      <v>0</v>
    </nc>
  </rcc>
  <rcc rId="30128" sId="5">
    <nc r="J31">
      <v>0</v>
    </nc>
  </rcc>
  <rcc rId="30129" sId="5">
    <nc r="K31">
      <v>0</v>
    </nc>
  </rcc>
  <rcc rId="30130" sId="5">
    <nc r="L31">
      <v>0</v>
    </nc>
  </rcc>
  <rcc rId="30131" sId="5">
    <nc r="M31">
      <v>0</v>
    </nc>
  </rcc>
  <rcc rId="30132" sId="5">
    <nc r="N31">
      <v>0</v>
    </nc>
  </rcc>
  <rcc rId="30133" sId="5">
    <nc r="O31">
      <v>0</v>
    </nc>
  </rcc>
  <rcc rId="30134" sId="5">
    <nc r="P31">
      <v>0</v>
    </nc>
  </rcc>
  <rcc rId="30135" sId="5">
    <nc r="Q31">
      <v>0</v>
    </nc>
  </rcc>
  <rcc rId="30136" sId="5">
    <nc r="R31">
      <v>0</v>
    </nc>
  </rcc>
  <rcc rId="30137" sId="5">
    <nc r="S31">
      <v>0</v>
    </nc>
  </rcc>
  <rcc rId="30138" sId="5">
    <nc r="T31">
      <v>0</v>
    </nc>
  </rcc>
  <rcc rId="30139" sId="5">
    <nc r="U31">
      <v>0</v>
    </nc>
  </rcc>
  <rcc rId="30140" sId="5">
    <nc r="V31">
      <v>0</v>
    </nc>
  </rcc>
  <rcc rId="30141" sId="5">
    <nc r="W31">
      <v>0</v>
    </nc>
  </rcc>
  <rcc rId="30142" sId="5">
    <nc r="X31">
      <v>0</v>
    </nc>
  </rcc>
  <rcc rId="30143" sId="5">
    <nc r="Y31">
      <v>0</v>
    </nc>
  </rcc>
  <rcc rId="30144" sId="5">
    <nc r="Z31">
      <v>0</v>
    </nc>
  </rcc>
  <rcc rId="30145" sId="5">
    <nc r="AA31">
      <v>0</v>
    </nc>
  </rcc>
  <rcc rId="30146" sId="5">
    <nc r="AB31">
      <v>0</v>
    </nc>
  </rcc>
  <rcc rId="30147" sId="5">
    <nc r="AC31">
      <v>0</v>
    </nc>
  </rcc>
  <rcc rId="30148" sId="5">
    <nc r="AD31">
      <v>0</v>
    </nc>
  </rcc>
  <rcc rId="30149" sId="5">
    <nc r="AE31">
      <v>0</v>
    </nc>
  </rcc>
  <rcc rId="30150" sId="5">
    <nc r="AF31">
      <v>0</v>
    </nc>
  </rcc>
  <rcc rId="30151" sId="5">
    <nc r="AG31">
      <v>0</v>
    </nc>
  </rcc>
  <rcc rId="30152" sId="5">
    <nc r="AH31">
      <v>0</v>
    </nc>
  </rcc>
  <rcc rId="30153" sId="5">
    <nc r="AI31">
      <v>0</v>
    </nc>
  </rcc>
  <rcc rId="30154" sId="5">
    <nc r="AJ31">
      <v>0</v>
    </nc>
  </rcc>
  <rcc rId="30155" sId="5">
    <nc r="AK31">
      <v>0</v>
    </nc>
  </rcc>
  <rcc rId="30156" sId="5">
    <nc r="AL31">
      <v>0</v>
    </nc>
  </rcc>
  <rcc rId="30157" sId="5">
    <nc r="AM31">
      <v>0</v>
    </nc>
  </rcc>
  <rcc rId="30158" sId="5">
    <nc r="AN31">
      <v>0</v>
    </nc>
  </rcc>
  <rcc rId="30159" sId="5">
    <nc r="AO31">
      <v>0</v>
    </nc>
  </rcc>
  <rcc rId="30160" sId="5">
    <nc r="AP31">
      <v>0</v>
    </nc>
  </rcc>
  <rcc rId="30161" sId="5">
    <nc r="AQ31">
      <v>0</v>
    </nc>
  </rcc>
  <rcc rId="30162" sId="5">
    <nc r="AR31">
      <v>0</v>
    </nc>
  </rcc>
  <rcc rId="30163" sId="5">
    <nc r="AS31">
      <v>0</v>
    </nc>
  </rcc>
  <rcc rId="30164" sId="5">
    <nc r="AT31">
      <v>0</v>
    </nc>
  </rcc>
  <rcc rId="30165" sId="5">
    <nc r="AU31">
      <v>0</v>
    </nc>
  </rcc>
  <rcc rId="30166" sId="5">
    <nc r="AV31">
      <v>0</v>
    </nc>
  </rcc>
  <rcc rId="30167" sId="5">
    <nc r="AW31">
      <v>0</v>
    </nc>
  </rcc>
  <rcc rId="30168" sId="5">
    <nc r="AX31">
      <v>0</v>
    </nc>
  </rcc>
  <rcc rId="30169" sId="5">
    <nc r="AY31">
      <v>0</v>
    </nc>
  </rcc>
  <rcc rId="30170" sId="5">
    <nc r="AZ31">
      <v>0</v>
    </nc>
  </rcc>
  <rcc rId="30171" sId="5">
    <nc r="BA31">
      <v>0</v>
    </nc>
  </rcc>
  <rfmt sheetId="5" sqref="B32" start="0" length="0">
    <dxf>
      <alignment horizontal="general" vertical="bottom"/>
    </dxf>
  </rfmt>
  <rcc rId="30172" sId="5" odxf="1" dxf="1">
    <nc r="E32">
      <v>3038.84611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0173" sId="5">
    <nc r="F32">
      <v>120.25651000000001</v>
    </nc>
  </rcc>
  <rcc rId="30174" sId="5">
    <nc r="G32">
      <v>118.49796000000001</v>
    </nc>
  </rcc>
  <rcc rId="30175" sId="5">
    <nc r="H32">
      <v>117.20214</v>
    </nc>
  </rcc>
  <rcc rId="30176" sId="5">
    <nc r="I32">
      <v>116.08673</v>
    </nc>
  </rcc>
  <rcc rId="30177" sId="5">
    <nc r="J32">
      <v>116.74524</v>
    </nc>
  </rcc>
  <rcc rId="30178" sId="5">
    <nc r="K32">
      <v>117.94705999999999</v>
    </nc>
  </rcc>
  <rcc rId="30179" sId="5">
    <nc r="L32">
      <v>118.94544999999999</v>
    </nc>
  </rcc>
  <rcc rId="30180" sId="5">
    <nc r="M32">
      <v>122.64082000000001</v>
    </nc>
  </rcc>
  <rcc rId="30181" sId="5">
    <nc r="N32">
      <v>126.76372000000001</v>
    </nc>
  </rcc>
  <rcc rId="30182" sId="5">
    <nc r="O32">
      <v>131.66964999999999</v>
    </nc>
  </rcc>
  <rcc rId="30183" sId="5">
    <nc r="P32">
      <v>137.32153</v>
    </nc>
  </rcc>
  <rcc rId="30184" sId="5">
    <nc r="Q32">
      <v>128.96569</v>
    </nc>
  </rcc>
  <rcc rId="30185" sId="5">
    <nc r="R32">
      <v>111.42435999999999</v>
    </nc>
  </rcc>
  <rcc rId="30186" sId="5">
    <nc r="S32">
      <v>109.78225</v>
    </nc>
  </rcc>
  <rcc rId="30187" sId="5">
    <nc r="T32">
      <v>108.32317999999999</v>
    </nc>
  </rcc>
  <rcc rId="30188" sId="5">
    <nc r="U32">
      <v>104.00987000000001</v>
    </nc>
  </rcc>
  <rcc rId="30189" sId="5">
    <nc r="V32">
      <v>91.661349999999999</v>
    </nc>
  </rcc>
  <rcc rId="30190" sId="5">
    <nc r="W32">
      <v>95.641249999999999</v>
    </nc>
  </rcc>
  <rcc rId="30191" sId="5">
    <nc r="X32">
      <v>92.127589999999998</v>
    </nc>
  </rcc>
  <rcc rId="30192" sId="5">
    <nc r="Y32">
      <v>112.69333</v>
    </nc>
  </rcc>
  <rcc rId="30193" sId="5">
    <nc r="Z32">
      <v>108.83038000000001</v>
    </nc>
  </rcc>
  <rcc rId="30194" sId="5">
    <nc r="AA32">
      <v>92.881879999999995</v>
    </nc>
  </rcc>
  <rcc rId="30195" sId="5">
    <nc r="AB32">
      <v>81.105599999999995</v>
    </nc>
  </rcc>
  <rcc rId="30196" sId="5">
    <nc r="AC32">
      <v>97.870339999999999</v>
    </nc>
  </rcc>
  <rcc rId="30197" sId="5">
    <nc r="AD32">
      <v>113.51555</v>
    </nc>
  </rcc>
  <rcc rId="30198" sId="5">
    <nc r="AE32">
      <v>125.95184999999999</v>
    </nc>
  </rcc>
  <rcc rId="30199" sId="5">
    <nc r="AF32">
      <v>130.0129</v>
    </nc>
  </rcc>
  <rcc rId="30200" sId="5">
    <nc r="AG32">
      <v>132.76573999999999</v>
    </nc>
  </rcc>
  <rcc rId="30201" sId="5">
    <nc r="AH32">
      <v>135.35982000000001</v>
    </nc>
  </rcc>
  <rcc rId="30202" sId="5">
    <nc r="AI32">
      <v>138.28630000000001</v>
    </nc>
  </rcc>
  <rcc rId="30203" sId="5">
    <nc r="AJ32">
      <v>134.44799</v>
    </nc>
  </rcc>
  <rcc rId="30204" sId="5">
    <nc r="AK32">
      <v>130.02073999999999</v>
    </nc>
  </rcc>
  <rcc rId="30205" sId="5">
    <nc r="AL32">
      <v>133.40715</v>
    </nc>
  </rcc>
  <rcc rId="30206" sId="5">
    <nc r="AM32">
      <v>131.42357999999999</v>
    </nc>
  </rcc>
  <rcc rId="30207" sId="5">
    <nc r="AN32">
      <v>136.14357999999999</v>
    </nc>
  </rcc>
  <rcc rId="30208" sId="5">
    <nc r="AO32">
      <v>148.64625000000001</v>
    </nc>
  </rcc>
  <rcc rId="30209" sId="5">
    <nc r="AP32">
      <v>152.16722999999999</v>
    </nc>
  </rcc>
  <rcc rId="30210" sId="5">
    <nc r="AQ32">
      <v>148.93446</v>
    </nc>
  </rcc>
  <rcc rId="30211" sId="5">
    <nc r="AR32">
      <v>147.30849000000001</v>
    </nc>
  </rcc>
  <rcc rId="30212" sId="5">
    <nc r="AS32">
      <v>145.52945</v>
    </nc>
  </rcc>
  <rcc rId="30213" sId="5">
    <nc r="AT32">
      <v>147.63990999999999</v>
    </nc>
  </rcc>
  <rcc rId="30214" sId="5">
    <nc r="AU32">
      <v>144.27036000000001</v>
    </nc>
  </rcc>
  <rcc rId="30215" sId="5">
    <nc r="AV32">
      <v>138.24254999999999</v>
    </nc>
  </rcc>
  <rcc rId="30216" sId="5">
    <nc r="AW32">
      <v>133.87927999999999</v>
    </nc>
  </rcc>
  <rcc rId="30217" sId="5">
    <nc r="AX32">
      <v>131.04293999999999</v>
    </nc>
  </rcc>
  <rcc rId="30218" sId="5">
    <nc r="AY32">
      <v>129.75623999999999</v>
    </nc>
  </rcc>
  <rcc rId="30219" sId="5">
    <nc r="AZ32">
      <v>126.36139</v>
    </nc>
  </rcc>
  <rcc rId="30220" sId="5">
    <nc r="BA32">
      <v>124.67543999999999</v>
    </nc>
  </rcc>
  <rfmt sheetId="5" sqref="B33" start="0" length="0">
    <dxf>
      <alignment horizontal="general" vertical="bottom"/>
    </dxf>
  </rfmt>
  <rcc rId="30221" sId="5" odxf="1" dxf="1">
    <nc r="E33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222" sId="5">
    <nc r="F33">
      <v>0</v>
    </nc>
  </rcc>
  <rcc rId="30223" sId="5">
    <nc r="G33">
      <v>0</v>
    </nc>
  </rcc>
  <rcc rId="30224" sId="5">
    <nc r="H33">
      <v>0</v>
    </nc>
  </rcc>
  <rcc rId="30225" sId="5">
    <nc r="I33">
      <v>0</v>
    </nc>
  </rcc>
  <rcc rId="30226" sId="5">
    <nc r="J33">
      <v>0</v>
    </nc>
  </rcc>
  <rcc rId="30227" sId="5">
    <nc r="K33">
      <v>0</v>
    </nc>
  </rcc>
  <rcc rId="30228" sId="5">
    <nc r="L33">
      <v>0</v>
    </nc>
  </rcc>
  <rcc rId="30229" sId="5">
    <nc r="M33">
      <v>0</v>
    </nc>
  </rcc>
  <rcc rId="30230" sId="5">
    <nc r="N33">
      <v>0</v>
    </nc>
  </rcc>
  <rcc rId="30231" sId="5">
    <nc r="O33">
      <v>0</v>
    </nc>
  </rcc>
  <rcc rId="30232" sId="5">
    <nc r="P33">
      <v>0</v>
    </nc>
  </rcc>
  <rcc rId="30233" sId="5">
    <nc r="Q33">
      <v>0</v>
    </nc>
  </rcc>
  <rcc rId="30234" sId="5">
    <nc r="R33">
      <v>0</v>
    </nc>
  </rcc>
  <rcc rId="30235" sId="5">
    <nc r="S33">
      <v>0</v>
    </nc>
  </rcc>
  <rcc rId="30236" sId="5">
    <nc r="T33">
      <v>0</v>
    </nc>
  </rcc>
  <rcc rId="30237" sId="5">
    <nc r="U33">
      <v>0</v>
    </nc>
  </rcc>
  <rcc rId="30238" sId="5">
    <nc r="V33">
      <v>0</v>
    </nc>
  </rcc>
  <rcc rId="30239" sId="5">
    <nc r="W33">
      <v>0</v>
    </nc>
  </rcc>
  <rcc rId="30240" sId="5">
    <nc r="X33">
      <v>0</v>
    </nc>
  </rcc>
  <rcc rId="30241" sId="5">
    <nc r="Y33">
      <v>0</v>
    </nc>
  </rcc>
  <rcc rId="30242" sId="5">
    <nc r="Z33">
      <v>0</v>
    </nc>
  </rcc>
  <rcc rId="30243" sId="5">
    <nc r="AA33">
      <v>0</v>
    </nc>
  </rcc>
  <rcc rId="30244" sId="5">
    <nc r="AB33">
      <v>0</v>
    </nc>
  </rcc>
  <rcc rId="30245" sId="5">
    <nc r="AC33">
      <v>0</v>
    </nc>
  </rcc>
  <rcc rId="30246" sId="5">
    <nc r="AD33">
      <v>0</v>
    </nc>
  </rcc>
  <rcc rId="30247" sId="5">
    <nc r="AE33">
      <v>0</v>
    </nc>
  </rcc>
  <rcc rId="30248" sId="5">
    <nc r="AF33">
      <v>0</v>
    </nc>
  </rcc>
  <rcc rId="30249" sId="5">
    <nc r="AG33">
      <v>0</v>
    </nc>
  </rcc>
  <rcc rId="30250" sId="5">
    <nc r="AH33">
      <v>0</v>
    </nc>
  </rcc>
  <rcc rId="30251" sId="5">
    <nc r="AI33">
      <v>0</v>
    </nc>
  </rcc>
  <rcc rId="30252" sId="5">
    <nc r="AJ33">
      <v>0</v>
    </nc>
  </rcc>
  <rcc rId="30253" sId="5">
    <nc r="AK33">
      <v>0</v>
    </nc>
  </rcc>
  <rcc rId="30254" sId="5">
    <nc r="AL33">
      <v>0</v>
    </nc>
  </rcc>
  <rcc rId="30255" sId="5">
    <nc r="AM33">
      <v>0</v>
    </nc>
  </rcc>
  <rcc rId="30256" sId="5">
    <nc r="AN33">
      <v>0</v>
    </nc>
  </rcc>
  <rcc rId="30257" sId="5">
    <nc r="AO33">
      <v>0</v>
    </nc>
  </rcc>
  <rcc rId="30258" sId="5">
    <nc r="AP33">
      <v>0</v>
    </nc>
  </rcc>
  <rcc rId="30259" sId="5">
    <nc r="AQ33">
      <v>0</v>
    </nc>
  </rcc>
  <rcc rId="30260" sId="5">
    <nc r="AR33">
      <v>0</v>
    </nc>
  </rcc>
  <rcc rId="30261" sId="5">
    <nc r="AS33">
      <v>0</v>
    </nc>
  </rcc>
  <rcc rId="30262" sId="5">
    <nc r="AT33">
      <v>0</v>
    </nc>
  </rcc>
  <rcc rId="30263" sId="5">
    <nc r="AU33">
      <v>0</v>
    </nc>
  </rcc>
  <rcc rId="30264" sId="5">
    <nc r="AV33">
      <v>0</v>
    </nc>
  </rcc>
  <rcc rId="30265" sId="5">
    <nc r="AW33">
      <v>0</v>
    </nc>
  </rcc>
  <rcc rId="30266" sId="5">
    <nc r="AX33">
      <v>0</v>
    </nc>
  </rcc>
  <rcc rId="30267" sId="5">
    <nc r="AY33">
      <v>0</v>
    </nc>
  </rcc>
  <rcc rId="30268" sId="5">
    <nc r="AZ33">
      <v>0</v>
    </nc>
  </rcc>
  <rcc rId="30269" sId="5">
    <nc r="BA33">
      <v>0</v>
    </nc>
  </rcc>
  <rfmt sheetId="5" sqref="B34" start="0" length="0">
    <dxf>
      <alignment horizontal="general" vertical="bottom"/>
    </dxf>
  </rfmt>
  <rcc rId="30270" sId="5" odxf="1" dxf="1">
    <nc r="E34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271" sId="5">
    <nc r="F34">
      <v>0</v>
    </nc>
  </rcc>
  <rcc rId="30272" sId="5">
    <nc r="G34">
      <v>0</v>
    </nc>
  </rcc>
  <rcc rId="30273" sId="5">
    <nc r="H34">
      <v>0</v>
    </nc>
  </rcc>
  <rcc rId="30274" sId="5">
    <nc r="I34">
      <v>0</v>
    </nc>
  </rcc>
  <rcc rId="30275" sId="5">
    <nc r="J34">
      <v>0</v>
    </nc>
  </rcc>
  <rcc rId="30276" sId="5">
    <nc r="K34">
      <v>0</v>
    </nc>
  </rcc>
  <rcc rId="30277" sId="5">
    <nc r="L34">
      <v>0</v>
    </nc>
  </rcc>
  <rcc rId="30278" sId="5">
    <nc r="M34">
      <v>0</v>
    </nc>
  </rcc>
  <rcc rId="30279" sId="5">
    <nc r="N34">
      <v>0</v>
    </nc>
  </rcc>
  <rcc rId="30280" sId="5">
    <nc r="O34">
      <v>0</v>
    </nc>
  </rcc>
  <rcc rId="30281" sId="5">
    <nc r="P34">
      <v>0</v>
    </nc>
  </rcc>
  <rcc rId="30282" sId="5">
    <nc r="Q34">
      <v>0</v>
    </nc>
  </rcc>
  <rcc rId="30283" sId="5">
    <nc r="R34">
      <v>0</v>
    </nc>
  </rcc>
  <rcc rId="30284" sId="5">
    <nc r="S34">
      <v>0</v>
    </nc>
  </rcc>
  <rcc rId="30285" sId="5">
    <nc r="T34">
      <v>0</v>
    </nc>
  </rcc>
  <rcc rId="30286" sId="5">
    <nc r="U34">
      <v>0</v>
    </nc>
  </rcc>
  <rcc rId="30287" sId="5">
    <nc r="V34">
      <v>0</v>
    </nc>
  </rcc>
  <rcc rId="30288" sId="5">
    <nc r="W34">
      <v>0</v>
    </nc>
  </rcc>
  <rcc rId="30289" sId="5">
    <nc r="X34">
      <v>0</v>
    </nc>
  </rcc>
  <rcc rId="30290" sId="5">
    <nc r="Y34">
      <v>0</v>
    </nc>
  </rcc>
  <rcc rId="30291" sId="5">
    <nc r="Z34">
      <v>0</v>
    </nc>
  </rcc>
  <rcc rId="30292" sId="5">
    <nc r="AA34">
      <v>0</v>
    </nc>
  </rcc>
  <rcc rId="30293" sId="5">
    <nc r="AB34">
      <v>0</v>
    </nc>
  </rcc>
  <rcc rId="30294" sId="5">
    <nc r="AC34">
      <v>0</v>
    </nc>
  </rcc>
  <rcc rId="30295" sId="5">
    <nc r="AD34">
      <v>0</v>
    </nc>
  </rcc>
  <rcc rId="30296" sId="5">
    <nc r="AE34">
      <v>0</v>
    </nc>
  </rcc>
  <rcc rId="30297" sId="5">
    <nc r="AF34">
      <v>0</v>
    </nc>
  </rcc>
  <rcc rId="30298" sId="5">
    <nc r="AG34">
      <v>0</v>
    </nc>
  </rcc>
  <rcc rId="30299" sId="5">
    <nc r="AH34">
      <v>0</v>
    </nc>
  </rcc>
  <rcc rId="30300" sId="5">
    <nc r="AI34">
      <v>0</v>
    </nc>
  </rcc>
  <rcc rId="30301" sId="5">
    <nc r="AJ34">
      <v>0</v>
    </nc>
  </rcc>
  <rcc rId="30302" sId="5">
    <nc r="AK34">
      <v>0</v>
    </nc>
  </rcc>
  <rcc rId="30303" sId="5">
    <nc r="AL34">
      <v>0</v>
    </nc>
  </rcc>
  <rcc rId="30304" sId="5">
    <nc r="AM34">
      <v>0</v>
    </nc>
  </rcc>
  <rcc rId="30305" sId="5">
    <nc r="AN34">
      <v>0</v>
    </nc>
  </rcc>
  <rcc rId="30306" sId="5">
    <nc r="AO34">
      <v>0</v>
    </nc>
  </rcc>
  <rcc rId="30307" sId="5">
    <nc r="AP34">
      <v>0</v>
    </nc>
  </rcc>
  <rcc rId="30308" sId="5">
    <nc r="AQ34">
      <v>0</v>
    </nc>
  </rcc>
  <rcc rId="30309" sId="5">
    <nc r="AR34">
      <v>0</v>
    </nc>
  </rcc>
  <rcc rId="30310" sId="5">
    <nc r="AS34">
      <v>0</v>
    </nc>
  </rcc>
  <rcc rId="30311" sId="5">
    <nc r="AT34">
      <v>0</v>
    </nc>
  </rcc>
  <rcc rId="30312" sId="5">
    <nc r="AU34">
      <v>0</v>
    </nc>
  </rcc>
  <rcc rId="30313" sId="5">
    <nc r="AV34">
      <v>0</v>
    </nc>
  </rcc>
  <rcc rId="30314" sId="5">
    <nc r="AW34">
      <v>0</v>
    </nc>
  </rcc>
  <rcc rId="30315" sId="5">
    <nc r="AX34">
      <v>0</v>
    </nc>
  </rcc>
  <rcc rId="30316" sId="5">
    <nc r="AY34">
      <v>0</v>
    </nc>
  </rcc>
  <rcc rId="30317" sId="5">
    <nc r="AZ34">
      <v>0</v>
    </nc>
  </rcc>
  <rcc rId="30318" sId="5">
    <nc r="BA34">
      <v>0</v>
    </nc>
  </rcc>
  <rfmt sheetId="5" sqref="B35" start="0" length="0">
    <dxf>
      <alignment horizontal="general" vertical="bottom"/>
    </dxf>
  </rfmt>
  <rcc rId="30319" sId="5" odxf="1" dxf="1">
    <nc r="E35">
      <v>233.25886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320" sId="5">
    <nc r="F35">
      <v>0</v>
    </nc>
  </rcc>
  <rcc rId="30321" sId="5">
    <nc r="G35">
      <v>0</v>
    </nc>
  </rcc>
  <rcc rId="30322" sId="5">
    <nc r="H35">
      <v>0</v>
    </nc>
  </rcc>
  <rcc rId="30323" sId="5">
    <nc r="I35">
      <v>0</v>
    </nc>
  </rcc>
  <rcc rId="30324" sId="5">
    <nc r="J35">
      <v>0</v>
    </nc>
  </rcc>
  <rcc rId="30325" sId="5">
    <nc r="K35">
      <v>0</v>
    </nc>
  </rcc>
  <rcc rId="30326" sId="5">
    <nc r="L35">
      <v>0</v>
    </nc>
  </rcc>
  <rcc rId="30327" sId="5">
    <nc r="M35">
      <v>0</v>
    </nc>
  </rcc>
  <rcc rId="30328" sId="5">
    <nc r="N35">
      <v>0</v>
    </nc>
  </rcc>
  <rcc rId="30329" sId="5">
    <nc r="O35">
      <v>0</v>
    </nc>
  </rcc>
  <rcc rId="30330" sId="5">
    <nc r="P35">
      <v>0</v>
    </nc>
  </rcc>
  <rcc rId="30331" sId="5">
    <nc r="Q35">
      <v>0.54751000000000005</v>
    </nc>
  </rcc>
  <rcc rId="30332" sId="5">
    <nc r="R35">
      <v>7.8744699999999996</v>
    </nc>
  </rcc>
  <rcc rId="30333" sId="5">
    <nc r="S35">
      <v>13.39569</v>
    </nc>
  </rcc>
  <rcc rId="30334" sId="5">
    <nc r="T35">
      <v>16.661180000000002</v>
    </nc>
  </rcc>
  <rcc rId="30335" sId="5">
    <nc r="U35">
      <v>21.546240000000001</v>
    </nc>
  </rcc>
  <rcc rId="30336" sId="5">
    <nc r="V35">
      <v>33.027560000000001</v>
    </nc>
  </rcc>
  <rcc rId="30337" sId="5">
    <nc r="W35">
      <v>43.472729999999999</v>
    </nc>
  </rcc>
  <rcc rId="30338" sId="5">
    <nc r="X35">
      <v>42.930289999999999</v>
    </nc>
  </rcc>
  <rcc rId="30339" sId="5">
    <nc r="Y35">
      <v>36.962629999999997</v>
    </nc>
  </rcc>
  <rcc rId="30340" sId="5">
    <nc r="Z35">
      <v>22.453099999999999</v>
    </nc>
  </rcc>
  <rcc rId="30341" sId="5">
    <nc r="AA35">
      <v>25.00393</v>
    </nc>
  </rcc>
  <rcc rId="30342" sId="5">
    <nc r="AB35">
      <v>30.281749999999999</v>
    </nc>
  </rcc>
  <rcc rId="30343" sId="5">
    <nc r="AC35">
      <v>36.504179999999998</v>
    </nc>
  </rcc>
  <rcc rId="30344" sId="5">
    <nc r="AD35">
      <v>26.663519999999998</v>
    </nc>
  </rcc>
  <rcc rId="30345" sId="5">
    <nc r="AE35">
      <v>15.4168</v>
    </nc>
  </rcc>
  <rcc rId="30346" sId="5">
    <nc r="AF35">
      <v>10.08033</v>
    </nc>
  </rcc>
  <rcc rId="30347" sId="5">
    <nc r="AG35">
      <v>10.83999</v>
    </nc>
  </rcc>
  <rcc rId="30348" sId="5">
    <nc r="AH35">
      <v>12.587300000000001</v>
    </nc>
  </rcc>
  <rcc rId="30349" sId="5">
    <nc r="AI35">
      <v>12.044040000000001</v>
    </nc>
  </rcc>
  <rcc rId="30350" sId="5">
    <nc r="AJ35">
      <v>10.87372</v>
    </nc>
  </rcc>
  <rcc rId="30351" sId="5">
    <nc r="AK35">
      <v>13.54785</v>
    </nc>
  </rcc>
  <rcc rId="30352" sId="5">
    <nc r="AL35">
      <v>12.00183</v>
    </nc>
  </rcc>
  <rcc rId="30353" sId="5">
    <nc r="AM35">
      <v>8.1048299999999998</v>
    </nc>
  </rcc>
  <rcc rId="30354" sId="5">
    <nc r="AN35">
      <v>3.2381899999999999</v>
    </nc>
  </rcc>
  <rcc rId="30355" sId="5">
    <nc r="AO35">
      <v>0.44872000000000001</v>
    </nc>
  </rcc>
  <rcc rId="30356" sId="5">
    <nc r="AP35">
      <v>9.3100000000000006E-3</v>
    </nc>
  </rcc>
  <rcc rId="30357" sId="5">
    <nc r="AQ35">
      <v>0</v>
    </nc>
  </rcc>
  <rcc rId="30358" sId="5">
    <nc r="AR35">
      <v>0</v>
    </nc>
  </rcc>
  <rcc rId="30359" sId="5">
    <nc r="AS35">
      <v>0</v>
    </nc>
  </rcc>
  <rcc rId="30360" sId="5">
    <nc r="AT35">
      <v>0</v>
    </nc>
  </rcc>
  <rcc rId="30361" sId="5">
    <nc r="AU35">
      <v>0</v>
    </nc>
  </rcc>
  <rcc rId="30362" sId="5">
    <nc r="AV35">
      <v>0</v>
    </nc>
  </rcc>
  <rcc rId="30363" sId="5">
    <nc r="AW35">
      <v>0</v>
    </nc>
  </rcc>
  <rcc rId="30364" sId="5">
    <nc r="AX35">
      <v>0</v>
    </nc>
  </rcc>
  <rcc rId="30365" sId="5">
    <nc r="AY35">
      <v>0</v>
    </nc>
  </rcc>
  <rcc rId="30366" sId="5">
    <nc r="AZ35">
      <v>0</v>
    </nc>
  </rcc>
  <rcc rId="30367" sId="5">
    <nc r="BA35">
      <v>0</v>
    </nc>
  </rcc>
  <rfmt sheetId="5" sqref="B36" start="0" length="0">
    <dxf>
      <alignment horizontal="general" vertical="bottom"/>
    </dxf>
  </rfmt>
  <rcc rId="30368" sId="5" odxf="1" dxf="1">
    <nc r="E36">
      <v>225.5016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0369" sId="5">
    <nc r="F36">
      <v>0</v>
    </nc>
  </rcc>
  <rcc rId="30370" sId="5">
    <nc r="G36">
      <v>0</v>
    </nc>
  </rcc>
  <rcc rId="30371" sId="5">
    <nc r="H36">
      <v>0</v>
    </nc>
  </rcc>
  <rcc rId="30372" sId="5">
    <nc r="I36">
      <v>0</v>
    </nc>
  </rcc>
  <rcc rId="30373" sId="5">
    <nc r="J36">
      <v>0</v>
    </nc>
  </rcc>
  <rcc rId="30374" sId="5">
    <nc r="K36">
      <v>0</v>
    </nc>
  </rcc>
  <rcc rId="30375" sId="5">
    <nc r="L36">
      <v>0</v>
    </nc>
  </rcc>
  <rcc rId="30376" sId="5">
    <nc r="M36">
      <v>0</v>
    </nc>
  </rcc>
  <rcc rId="30377" sId="5">
    <nc r="N36">
      <v>0</v>
    </nc>
  </rcc>
  <rcc rId="30378" sId="5">
    <nc r="O36">
      <v>0</v>
    </nc>
  </rcc>
  <rcc rId="30379" sId="5">
    <nc r="P36">
      <v>0</v>
    </nc>
  </rcc>
  <rcc rId="30380" sId="5">
    <nc r="Q36">
      <v>0.52929999999999999</v>
    </nc>
  </rcc>
  <rcc rId="30381" sId="5">
    <nc r="R36">
      <v>7.6125999999999996</v>
    </nc>
  </rcc>
  <rcc rId="30382" sId="5">
    <nc r="S36">
      <v>12.950200000000001</v>
    </nc>
  </rcc>
  <rcc rId="30383" sId="5">
    <nc r="T36">
      <v>16.107099999999999</v>
    </nc>
  </rcc>
  <rcc rId="30384" sId="5">
    <nc r="U36">
      <v>20.829699999999999</v>
    </nc>
  </rcc>
  <rcc rId="30385" sId="5">
    <nc r="V36">
      <v>31.929200000000002</v>
    </nc>
  </rcc>
  <rcc rId="30386" sId="5">
    <nc r="W36">
      <v>42.027000000000001</v>
    </nc>
  </rcc>
  <rcc rId="30387" sId="5">
    <nc r="X36">
      <v>41.502600000000001</v>
    </nc>
  </rcc>
  <rcc rId="30388" sId="5">
    <nc r="Y36">
      <v>35.733400000000003</v>
    </nc>
  </rcc>
  <rcc rId="30389" sId="5">
    <nc r="Z36">
      <v>21.706399999999999</v>
    </nc>
  </rcc>
  <rcc rId="30390" sId="5">
    <nc r="AA36">
      <v>24.1724</v>
    </nc>
  </rcc>
  <rcc rId="30391" sId="5">
    <nc r="AB36">
      <v>29.274699999999999</v>
    </nc>
  </rcc>
  <rcc rId="30392" sId="5">
    <nc r="AC36">
      <v>35.290199999999999</v>
    </nc>
  </rcc>
  <rcc rId="30393" sId="5">
    <nc r="AD36">
      <v>25.776800000000001</v>
    </nc>
  </rcc>
  <rcc rId="30394" sId="5">
    <nc r="AE36">
      <v>14.9041</v>
    </nc>
  </rcc>
  <rcc rId="30395" sId="5">
    <nc r="AF36">
      <v>9.7451000000000008</v>
    </nc>
  </rcc>
  <rcc rId="30396" sId="5">
    <nc r="AG36">
      <v>10.4795</v>
    </nc>
  </rcc>
  <rcc rId="30397" sId="5">
    <nc r="AH36">
      <v>12.168699999999999</v>
    </nc>
  </rcc>
  <rcc rId="30398" sId="5">
    <nc r="AI36">
      <v>11.6435</v>
    </nc>
  </rcc>
  <rcc rId="30399" sId="5">
    <nc r="AJ36">
      <v>10.5121</v>
    </nc>
  </rcc>
  <rcc rId="30400" sId="5">
    <nc r="AK36">
      <v>13.097300000000001</v>
    </nc>
  </rcc>
  <rcc rId="30401" sId="5">
    <nc r="AL36">
      <v>11.6027</v>
    </nc>
  </rcc>
  <rcc rId="30402" sId="5">
    <nc r="AM36">
      <v>7.8353000000000002</v>
    </nc>
  </rcc>
  <rcc rId="30403" sId="5">
    <nc r="AN36">
      <v>3.1305000000000001</v>
    </nc>
  </rcc>
  <rcc rId="30404" sId="5">
    <nc r="AO36">
      <v>0.43380000000000002</v>
    </nc>
  </rcc>
  <rcc rId="30405" sId="5">
    <nc r="AP36">
      <v>8.9999999999999993E-3</v>
    </nc>
  </rcc>
  <rcc rId="30406" sId="5">
    <nc r="AQ36">
      <v>0</v>
    </nc>
  </rcc>
  <rcc rId="30407" sId="5">
    <nc r="AR36">
      <v>0</v>
    </nc>
  </rcc>
  <rcc rId="30408" sId="5">
    <nc r="AS36">
      <v>0</v>
    </nc>
  </rcc>
  <rcc rId="30409" sId="5">
    <nc r="AT36">
      <v>0</v>
    </nc>
  </rcc>
  <rcc rId="30410" sId="5">
    <nc r="AU36">
      <v>0</v>
    </nc>
  </rcc>
  <rcc rId="30411" sId="5">
    <nc r="AV36">
      <v>0</v>
    </nc>
  </rcc>
  <rcc rId="30412" sId="5">
    <nc r="AW36">
      <v>0</v>
    </nc>
  </rcc>
  <rcc rId="30413" sId="5">
    <nc r="AX36">
      <v>0</v>
    </nc>
  </rcc>
  <rcc rId="30414" sId="5">
    <nc r="AY36">
      <v>0</v>
    </nc>
  </rcc>
  <rcc rId="30415" sId="5">
    <nc r="AZ36">
      <v>0</v>
    </nc>
  </rcc>
  <rcc rId="30416" sId="5">
    <nc r="BA36">
      <v>0</v>
    </nc>
  </rcc>
  <rfmt sheetId="5" sqref="B37" start="0" length="0">
    <dxf>
      <alignment horizontal="general" vertical="bottom"/>
    </dxf>
  </rfmt>
  <rcc rId="30417" sId="5" odxf="1" dxf="1">
    <nc r="E3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418" sId="5">
    <nc r="F37">
      <v>0</v>
    </nc>
  </rcc>
  <rcc rId="30419" sId="5">
    <nc r="G37">
      <v>0</v>
    </nc>
  </rcc>
  <rcc rId="30420" sId="5">
    <nc r="H37">
      <v>0</v>
    </nc>
  </rcc>
  <rcc rId="30421" sId="5">
    <nc r="I37">
      <v>0</v>
    </nc>
  </rcc>
  <rcc rId="30422" sId="5">
    <nc r="J37">
      <v>0</v>
    </nc>
  </rcc>
  <rcc rId="30423" sId="5">
    <nc r="K37">
      <v>0</v>
    </nc>
  </rcc>
  <rcc rId="30424" sId="5">
    <nc r="L37">
      <v>0</v>
    </nc>
  </rcc>
  <rcc rId="30425" sId="5">
    <nc r="M37">
      <v>0</v>
    </nc>
  </rcc>
  <rcc rId="30426" sId="5">
    <nc r="N37">
      <v>0</v>
    </nc>
  </rcc>
  <rcc rId="30427" sId="5">
    <nc r="O37">
      <v>0</v>
    </nc>
  </rcc>
  <rcc rId="30428" sId="5">
    <nc r="P37">
      <v>0</v>
    </nc>
  </rcc>
  <rcc rId="30429" sId="5">
    <nc r="Q37">
      <v>0</v>
    </nc>
  </rcc>
  <rcc rId="30430" sId="5">
    <nc r="R37">
      <v>0</v>
    </nc>
  </rcc>
  <rcc rId="30431" sId="5">
    <nc r="S37">
      <v>0</v>
    </nc>
  </rcc>
  <rcc rId="30432" sId="5">
    <nc r="T37">
      <v>0</v>
    </nc>
  </rcc>
  <rcc rId="30433" sId="5">
    <nc r="U37">
      <v>0</v>
    </nc>
  </rcc>
  <rcc rId="30434" sId="5">
    <nc r="V37">
      <v>0</v>
    </nc>
  </rcc>
  <rcc rId="30435" sId="5">
    <nc r="W37">
      <v>0</v>
    </nc>
  </rcc>
  <rcc rId="30436" sId="5">
    <nc r="X37">
      <v>0</v>
    </nc>
  </rcc>
  <rcc rId="30437" sId="5">
    <nc r="Y37">
      <v>0</v>
    </nc>
  </rcc>
  <rcc rId="30438" sId="5">
    <nc r="Z37">
      <v>0</v>
    </nc>
  </rcc>
  <rcc rId="30439" sId="5">
    <nc r="AA37">
      <v>0</v>
    </nc>
  </rcc>
  <rcc rId="30440" sId="5">
    <nc r="AB37">
      <v>0</v>
    </nc>
  </rcc>
  <rcc rId="30441" sId="5">
    <nc r="AC37">
      <v>0</v>
    </nc>
  </rcc>
  <rcc rId="30442" sId="5">
    <nc r="AD37">
      <v>0</v>
    </nc>
  </rcc>
  <rcc rId="30443" sId="5">
    <nc r="AE37">
      <v>0</v>
    </nc>
  </rcc>
  <rcc rId="30444" sId="5">
    <nc r="AF37">
      <v>0</v>
    </nc>
  </rcc>
  <rcc rId="30445" sId="5">
    <nc r="AG37">
      <v>0</v>
    </nc>
  </rcc>
  <rcc rId="30446" sId="5">
    <nc r="AH37">
      <v>0</v>
    </nc>
  </rcc>
  <rcc rId="30447" sId="5">
    <nc r="AI37">
      <v>0</v>
    </nc>
  </rcc>
  <rcc rId="30448" sId="5">
    <nc r="AJ37">
      <v>0</v>
    </nc>
  </rcc>
  <rcc rId="30449" sId="5">
    <nc r="AK37">
      <v>0</v>
    </nc>
  </rcc>
  <rcc rId="30450" sId="5">
    <nc r="AL37">
      <v>0</v>
    </nc>
  </rcc>
  <rcc rId="30451" sId="5">
    <nc r="AM37">
      <v>0</v>
    </nc>
  </rcc>
  <rcc rId="30452" sId="5">
    <nc r="AN37">
      <v>0</v>
    </nc>
  </rcc>
  <rcc rId="30453" sId="5">
    <nc r="AO37">
      <v>0</v>
    </nc>
  </rcc>
  <rcc rId="30454" sId="5">
    <nc r="AP37">
      <v>0</v>
    </nc>
  </rcc>
  <rcc rId="30455" sId="5">
    <nc r="AQ37">
      <v>0</v>
    </nc>
  </rcc>
  <rcc rId="30456" sId="5">
    <nc r="AR37">
      <v>0</v>
    </nc>
  </rcc>
  <rcc rId="30457" sId="5">
    <nc r="AS37">
      <v>0</v>
    </nc>
  </rcc>
  <rcc rId="30458" sId="5">
    <nc r="AT37">
      <v>0</v>
    </nc>
  </rcc>
  <rcc rId="30459" sId="5">
    <nc r="AU37">
      <v>0</v>
    </nc>
  </rcc>
  <rcc rId="30460" sId="5">
    <nc r="AV37">
      <v>0</v>
    </nc>
  </rcc>
  <rcc rId="30461" sId="5">
    <nc r="AW37">
      <v>0</v>
    </nc>
  </rcc>
  <rcc rId="30462" sId="5">
    <nc r="AX37">
      <v>0</v>
    </nc>
  </rcc>
  <rcc rId="30463" sId="5">
    <nc r="AY37">
      <v>0</v>
    </nc>
  </rcc>
  <rcc rId="30464" sId="5">
    <nc r="AZ37">
      <v>0</v>
    </nc>
  </rcc>
  <rcc rId="30465" sId="5">
    <nc r="BA37">
      <v>0</v>
    </nc>
  </rcc>
  <rfmt sheetId="5" sqref="B38" start="0" length="0">
    <dxf>
      <alignment horizontal="general" vertical="bottom"/>
    </dxf>
  </rfmt>
  <rcc rId="30466" sId="5" odxf="1" dxf="1">
    <nc r="E38">
      <v>37.437080000000002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467" sId="5">
    <nc r="F38">
      <v>0</v>
    </nc>
  </rcc>
  <rcc rId="30468" sId="5">
    <nc r="G38">
      <v>0</v>
    </nc>
  </rcc>
  <rcc rId="30469" sId="5">
    <nc r="H38">
      <v>0</v>
    </nc>
  </rcc>
  <rcc rId="30470" sId="5">
    <nc r="I38">
      <v>0</v>
    </nc>
  </rcc>
  <rcc rId="30471" sId="5">
    <nc r="J38">
      <v>0</v>
    </nc>
  </rcc>
  <rcc rId="30472" sId="5">
    <nc r="K38">
      <v>0</v>
    </nc>
  </rcc>
  <rcc rId="30473" sId="5">
    <nc r="L38">
      <v>0</v>
    </nc>
  </rcc>
  <rcc rId="30474" sId="5">
    <nc r="M38">
      <v>0</v>
    </nc>
  </rcc>
  <rcc rId="30475" sId="5">
    <nc r="N38">
      <v>0</v>
    </nc>
  </rcc>
  <rcc rId="30476" sId="5">
    <nc r="O38">
      <v>0</v>
    </nc>
  </rcc>
  <rcc rId="30477" sId="5">
    <nc r="P38">
      <v>0</v>
    </nc>
  </rcc>
  <rcc rId="30478" sId="5">
    <nc r="Q38">
      <v>8.7870000000000004E-2</v>
    </nc>
  </rcc>
  <rcc rId="30479" sId="5">
    <nc r="R38">
      <v>1.2638199999999999</v>
    </nc>
  </rcc>
  <rcc rId="30480" sId="5">
    <nc r="S38">
      <v>2.14995</v>
    </nc>
  </rcc>
  <rcc rId="30481" sId="5">
    <nc r="T38">
      <v>2.6740499999999998</v>
    </nc>
  </rcc>
  <rcc rId="30482" sId="5">
    <nc r="U38">
      <v>3.4580799999999998</v>
    </nc>
  </rcc>
  <rcc rId="30483" sId="5">
    <nc r="V38">
      <v>5.3007900000000001</v>
    </nc>
  </rcc>
  <rcc rId="30484" sId="5">
    <nc r="W38">
      <v>6.9771900000000002</v>
    </nc>
  </rcc>
  <rcc rId="30485" sId="5">
    <nc r="X38">
      <v>6.8901300000000001</v>
    </nc>
  </rcc>
  <rcc rId="30486" sId="5">
    <nc r="Y38">
      <v>5.9323499999999996</v>
    </nc>
  </rcc>
  <rcc rId="30487" sId="5">
    <nc r="Z38">
      <v>3.6036299999999999</v>
    </nc>
  </rcc>
  <rcc rId="30488" sId="5">
    <nc r="AA38">
      <v>4.0130299999999997</v>
    </nc>
  </rcc>
  <rcc rId="30489" sId="5">
    <nc r="AB38">
      <v>4.8601000000000001</v>
    </nc>
  </rcc>
  <rcc rId="30490" sId="5">
    <nc r="AC38">
      <v>5.8587699999999998</v>
    </nc>
  </rcc>
  <rcc rId="30491" sId="5">
    <nc r="AD38">
      <v>4.2793900000000002</v>
    </nc>
  </rcc>
  <rcc rId="30492" sId="5">
    <nc r="AE38">
      <v>2.4743300000000001</v>
    </nc>
  </rcc>
  <rcc rId="30493" sId="5">
    <nc r="AF38">
      <v>1.61785</v>
    </nc>
  </rcc>
  <rcc rId="30494" sId="5">
    <nc r="AG38">
      <v>1.73977</v>
    </nc>
  </rcc>
  <rcc rId="30495" sId="5">
    <nc r="AH38">
      <v>2.0202100000000001</v>
    </nc>
  </rcc>
  <rcc rId="30496" sId="5">
    <nc r="AI38">
      <v>1.93302</v>
    </nc>
  </rcc>
  <rcc rId="30497" sId="5">
    <nc r="AJ38">
      <v>1.74519</v>
    </nc>
  </rcc>
  <rcc rId="30498" sId="5">
    <nc r="AK38">
      <v>2.1743700000000001</v>
    </nc>
  </rcc>
  <rcc rId="30499" sId="5">
    <nc r="AL38">
      <v>1.92624</v>
    </nc>
  </rcc>
  <rcc rId="30500" sId="5">
    <nc r="AM38">
      <v>1.3007899999999999</v>
    </nc>
  </rcc>
  <rcc rId="30501" sId="5">
    <nc r="AN38">
      <v>0.51971999999999996</v>
    </nc>
  </rcc>
  <rcc rId="30502" sId="5">
    <nc r="AO38">
      <v>7.2020000000000001E-2</v>
    </nc>
  </rcc>
  <rcc rId="30503" sId="5">
    <nc r="AP38">
      <v>1.49E-3</v>
    </nc>
  </rcc>
  <rcc rId="30504" sId="5">
    <nc r="AQ38">
      <v>0</v>
    </nc>
  </rcc>
  <rcc rId="30505" sId="5">
    <nc r="AR38">
      <v>0</v>
    </nc>
  </rcc>
  <rcc rId="30506" sId="5">
    <nc r="AS38">
      <v>0</v>
    </nc>
  </rcc>
  <rcc rId="30507" sId="5">
    <nc r="AT38">
      <v>0</v>
    </nc>
  </rcc>
  <rcc rId="30508" sId="5">
    <nc r="AU38">
      <v>0</v>
    </nc>
  </rcc>
  <rcc rId="30509" sId="5">
    <nc r="AV38">
      <v>0</v>
    </nc>
  </rcc>
  <rcc rId="30510" sId="5">
    <nc r="AW38">
      <v>0</v>
    </nc>
  </rcc>
  <rcc rId="30511" sId="5">
    <nc r="AX38">
      <v>0</v>
    </nc>
  </rcc>
  <rcc rId="30512" sId="5">
    <nc r="AY38">
      <v>0</v>
    </nc>
  </rcc>
  <rcc rId="30513" sId="5">
    <nc r="AZ38">
      <v>0</v>
    </nc>
  </rcc>
  <rcc rId="30514" sId="5">
    <nc r="BA38">
      <v>0</v>
    </nc>
  </rcc>
  <rfmt sheetId="5" sqref="B39" start="0" length="0">
    <dxf>
      <alignment horizontal="general" vertical="bottom"/>
    </dxf>
  </rfmt>
  <rcc rId="30515" sId="5" odxf="1" dxf="1">
    <nc r="E39">
      <v>31.656459999999999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0516" sId="5">
    <nc r="F39">
      <v>0</v>
    </nc>
  </rcc>
  <rcc rId="30517" sId="5">
    <nc r="G39">
      <v>0</v>
    </nc>
  </rcc>
  <rcc rId="30518" sId="5">
    <nc r="H39">
      <v>0</v>
    </nc>
  </rcc>
  <rcc rId="30519" sId="5">
    <nc r="I39">
      <v>0</v>
    </nc>
  </rcc>
  <rcc rId="30520" sId="5">
    <nc r="J39">
      <v>0</v>
    </nc>
  </rcc>
  <rcc rId="30521" sId="5">
    <nc r="K39">
      <v>0</v>
    </nc>
  </rcc>
  <rcc rId="30522" sId="5">
    <nc r="L39">
      <v>0</v>
    </nc>
  </rcc>
  <rcc rId="30523" sId="5">
    <nc r="M39">
      <v>0</v>
    </nc>
  </rcc>
  <rcc rId="30524" sId="5">
    <nc r="N39">
      <v>0</v>
    </nc>
  </rcc>
  <rcc rId="30525" sId="5">
    <nc r="O39">
      <v>0</v>
    </nc>
  </rcc>
  <rcc rId="30526" sId="5">
    <nc r="P39">
      <v>0</v>
    </nc>
  </rcc>
  <rcc rId="30527" sId="5">
    <nc r="Q39">
      <v>7.4300000000000005E-2</v>
    </nc>
  </rcc>
  <rcc rId="30528" sId="5">
    <nc r="R39">
      <v>1.0686800000000001</v>
    </nc>
  </rcc>
  <rcc rId="30529" sId="5">
    <nc r="S39">
      <v>1.8179799999999999</v>
    </nc>
  </rcc>
  <rcc rId="30530" sId="5">
    <nc r="T39">
      <v>2.2611500000000002</v>
    </nc>
  </rcc>
  <rcc rId="30531" sId="5">
    <nc r="U39">
      <v>2.9241199999999998</v>
    </nc>
  </rcc>
  <rcc rId="30532" sId="5">
    <nc r="V39">
      <v>4.4823000000000004</v>
    </nc>
  </rcc>
  <rcc rId="30533" sId="5">
    <nc r="W39">
      <v>5.8998499999999998</v>
    </nc>
  </rcc>
  <rcc rId="30534" sId="5">
    <nc r="X39">
      <v>5.8262299999999998</v>
    </nc>
  </rcc>
  <rcc rId="30535" sId="5">
    <nc r="Y39">
      <v>5.0163399999999996</v>
    </nc>
  </rcc>
  <rcc rId="30536" sId="5">
    <nc r="Z39">
      <v>3.0472000000000001</v>
    </nc>
  </rcc>
  <rcc rId="30537" sId="5">
    <nc r="AA39">
      <v>3.3933800000000001</v>
    </nc>
  </rcc>
  <rcc rId="30538" sId="5">
    <nc r="AB39">
      <v>4.1096500000000002</v>
    </nc>
  </rcc>
  <rcc rId="30539" sId="5">
    <nc r="AC39">
      <v>4.9541199999999996</v>
    </nc>
  </rcc>
  <rcc rId="30540" sId="5">
    <nc r="AD39">
      <v>3.6186099999999999</v>
    </nc>
  </rcc>
  <rcc rId="30541" sId="5">
    <nc r="AE39">
      <v>2.0922700000000001</v>
    </nc>
  </rcc>
  <rcc rId="30542" sId="5">
    <nc r="AF39">
      <v>1.3680399999999999</v>
    </nc>
  </rcc>
  <rcc rId="30543" sId="5">
    <nc r="AG39">
      <v>1.4711399999999999</v>
    </nc>
  </rcc>
  <rcc rId="30544" sId="5">
    <nc r="AH39">
      <v>1.70827</v>
    </nc>
  </rcc>
  <rcc rId="30545" sId="5">
    <nc r="AI39">
      <v>1.6345400000000001</v>
    </nc>
  </rcc>
  <rcc rId="30546" sId="5">
    <nc r="AJ39">
      <v>1.4757100000000001</v>
    </nc>
  </rcc>
  <rcc rId="30547" sId="5">
    <nc r="AK39">
      <v>1.83863</v>
    </nc>
  </rcc>
  <rcc rId="30548" sId="5">
    <nc r="AL39">
      <v>1.6288100000000001</v>
    </nc>
  </rcc>
  <rcc rId="30549" sId="5">
    <nc r="AM39">
      <v>1.0999399999999999</v>
    </nc>
  </rcc>
  <rcc rId="30550" sId="5">
    <nc r="AN39">
      <v>0.43947000000000003</v>
    </nc>
  </rcc>
  <rcc rId="30551" sId="5">
    <nc r="AO39">
      <v>6.0900000000000003E-2</v>
    </nc>
  </rcc>
  <rcc rId="30552" sId="5">
    <nc r="AP39">
      <v>1.2600000000000001E-3</v>
    </nc>
  </rcc>
  <rcc rId="30553" sId="5">
    <nc r="AQ39">
      <v>0</v>
    </nc>
  </rcc>
  <rcc rId="30554" sId="5">
    <nc r="AR39">
      <v>0</v>
    </nc>
  </rcc>
  <rcc rId="30555" sId="5">
    <nc r="AS39">
      <v>0</v>
    </nc>
  </rcc>
  <rcc rId="30556" sId="5">
    <nc r="AT39">
      <v>0</v>
    </nc>
  </rcc>
  <rcc rId="30557" sId="5">
    <nc r="AU39">
      <v>0</v>
    </nc>
  </rcc>
  <rcc rId="30558" sId="5">
    <nc r="AV39">
      <v>0</v>
    </nc>
  </rcc>
  <rcc rId="30559" sId="5">
    <nc r="AW39">
      <v>0</v>
    </nc>
  </rcc>
  <rcc rId="30560" sId="5">
    <nc r="AX39">
      <v>0</v>
    </nc>
  </rcc>
  <rcc rId="30561" sId="5">
    <nc r="AY39">
      <v>0</v>
    </nc>
  </rcc>
  <rcc rId="30562" sId="5">
    <nc r="AZ39">
      <v>0</v>
    </nc>
  </rcc>
  <rcc rId="30563" sId="5">
    <nc r="BA39">
      <v>0</v>
    </nc>
  </rcc>
  <rfmt sheetId="5" sqref="B40" start="0" length="0">
    <dxf>
      <alignment horizontal="general" vertical="bottom"/>
    </dxf>
  </rfmt>
  <rcc rId="30564" sId="5" odxf="1" dxf="1">
    <nc r="E40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565" sId="5">
    <nc r="F40">
      <v>0</v>
    </nc>
  </rcc>
  <rcc rId="30566" sId="5">
    <nc r="G40">
      <v>0</v>
    </nc>
  </rcc>
  <rcc rId="30567" sId="5">
    <nc r="H40">
      <v>0</v>
    </nc>
  </rcc>
  <rcc rId="30568" sId="5">
    <nc r="I40">
      <v>0</v>
    </nc>
  </rcc>
  <rcc rId="30569" sId="5">
    <nc r="J40">
      <v>0</v>
    </nc>
  </rcc>
  <rcc rId="30570" sId="5">
    <nc r="K40">
      <v>0</v>
    </nc>
  </rcc>
  <rcc rId="30571" sId="5">
    <nc r="L40">
      <v>0</v>
    </nc>
  </rcc>
  <rcc rId="30572" sId="5">
    <nc r="M40">
      <v>0</v>
    </nc>
  </rcc>
  <rcc rId="30573" sId="5">
    <nc r="N40">
      <v>0</v>
    </nc>
  </rcc>
  <rcc rId="30574" sId="5">
    <nc r="O40">
      <v>0</v>
    </nc>
  </rcc>
  <rcc rId="30575" sId="5">
    <nc r="P40">
      <v>0</v>
    </nc>
  </rcc>
  <rcc rId="30576" sId="5">
    <nc r="Q40">
      <v>0</v>
    </nc>
  </rcc>
  <rcc rId="30577" sId="5">
    <nc r="R40">
      <v>0</v>
    </nc>
  </rcc>
  <rcc rId="30578" sId="5">
    <nc r="S40">
      <v>0</v>
    </nc>
  </rcc>
  <rcc rId="30579" sId="5">
    <nc r="T40">
      <v>0</v>
    </nc>
  </rcc>
  <rcc rId="30580" sId="5">
    <nc r="U40">
      <v>0</v>
    </nc>
  </rcc>
  <rcc rId="30581" sId="5">
    <nc r="V40">
      <v>0</v>
    </nc>
  </rcc>
  <rcc rId="30582" sId="5">
    <nc r="W40">
      <v>0</v>
    </nc>
  </rcc>
  <rcc rId="30583" sId="5">
    <nc r="X40">
      <v>0</v>
    </nc>
  </rcc>
  <rcc rId="30584" sId="5">
    <nc r="Y40">
      <v>0</v>
    </nc>
  </rcc>
  <rcc rId="30585" sId="5">
    <nc r="Z40">
      <v>0</v>
    </nc>
  </rcc>
  <rcc rId="30586" sId="5">
    <nc r="AA40">
      <v>0</v>
    </nc>
  </rcc>
  <rcc rId="30587" sId="5">
    <nc r="AB40">
      <v>0</v>
    </nc>
  </rcc>
  <rcc rId="30588" sId="5">
    <nc r="AC40">
      <v>0</v>
    </nc>
  </rcc>
  <rcc rId="30589" sId="5">
    <nc r="AD40">
      <v>0</v>
    </nc>
  </rcc>
  <rcc rId="30590" sId="5">
    <nc r="AE40">
      <v>0</v>
    </nc>
  </rcc>
  <rcc rId="30591" sId="5">
    <nc r="AF40">
      <v>0</v>
    </nc>
  </rcc>
  <rcc rId="30592" sId="5">
    <nc r="AG40">
      <v>0</v>
    </nc>
  </rcc>
  <rcc rId="30593" sId="5">
    <nc r="AH40">
      <v>0</v>
    </nc>
  </rcc>
  <rcc rId="30594" sId="5">
    <nc r="AI40">
      <v>0</v>
    </nc>
  </rcc>
  <rcc rId="30595" sId="5">
    <nc r="AJ40">
      <v>0</v>
    </nc>
  </rcc>
  <rcc rId="30596" sId="5">
    <nc r="AK40">
      <v>0</v>
    </nc>
  </rcc>
  <rcc rId="30597" sId="5">
    <nc r="AL40">
      <v>0</v>
    </nc>
  </rcc>
  <rcc rId="30598" sId="5">
    <nc r="AM40">
      <v>0</v>
    </nc>
  </rcc>
  <rcc rId="30599" sId="5">
    <nc r="AN40">
      <v>0</v>
    </nc>
  </rcc>
  <rcc rId="30600" sId="5">
    <nc r="AO40">
      <v>0</v>
    </nc>
  </rcc>
  <rcc rId="30601" sId="5">
    <nc r="AP40">
      <v>0</v>
    </nc>
  </rcc>
  <rcc rId="30602" sId="5">
    <nc r="AQ40">
      <v>0</v>
    </nc>
  </rcc>
  <rcc rId="30603" sId="5">
    <nc r="AR40">
      <v>0</v>
    </nc>
  </rcc>
  <rcc rId="30604" sId="5">
    <nc r="AS40">
      <v>0</v>
    </nc>
  </rcc>
  <rcc rId="30605" sId="5">
    <nc r="AT40">
      <v>0</v>
    </nc>
  </rcc>
  <rcc rId="30606" sId="5">
    <nc r="AU40">
      <v>0</v>
    </nc>
  </rcc>
  <rcc rId="30607" sId="5">
    <nc r="AV40">
      <v>0</v>
    </nc>
  </rcc>
  <rcc rId="30608" sId="5">
    <nc r="AW40">
      <v>0</v>
    </nc>
  </rcc>
  <rcc rId="30609" sId="5">
    <nc r="AX40">
      <v>0</v>
    </nc>
  </rcc>
  <rcc rId="30610" sId="5">
    <nc r="AY40">
      <v>0</v>
    </nc>
  </rcc>
  <rcc rId="30611" sId="5">
    <nc r="AZ40">
      <v>0</v>
    </nc>
  </rcc>
  <rcc rId="30612" sId="5">
    <nc r="BA40">
      <v>0</v>
    </nc>
  </rcc>
  <rfmt sheetId="5" sqref="B41" start="0" length="0">
    <dxf>
      <alignment horizontal="general" vertical="bottom"/>
    </dxf>
  </rfmt>
  <rcc rId="30613" sId="5" odxf="1" dxf="1">
    <nc r="E41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614" sId="5">
    <nc r="F41">
      <v>0</v>
    </nc>
  </rcc>
  <rcc rId="30615" sId="5">
    <nc r="G41">
      <v>0</v>
    </nc>
  </rcc>
  <rcc rId="30616" sId="5">
    <nc r="H41">
      <v>0</v>
    </nc>
  </rcc>
  <rcc rId="30617" sId="5">
    <nc r="I41">
      <v>0</v>
    </nc>
  </rcc>
  <rcc rId="30618" sId="5">
    <nc r="J41">
      <v>0</v>
    </nc>
  </rcc>
  <rcc rId="30619" sId="5">
    <nc r="K41">
      <v>0</v>
    </nc>
  </rcc>
  <rcc rId="30620" sId="5">
    <nc r="L41">
      <v>0</v>
    </nc>
  </rcc>
  <rcc rId="30621" sId="5">
    <nc r="M41">
      <v>0</v>
    </nc>
  </rcc>
  <rcc rId="30622" sId="5">
    <nc r="N41">
      <v>0</v>
    </nc>
  </rcc>
  <rcc rId="30623" sId="5">
    <nc r="O41">
      <v>0</v>
    </nc>
  </rcc>
  <rcc rId="30624" sId="5">
    <nc r="P41">
      <v>0</v>
    </nc>
  </rcc>
  <rcc rId="30625" sId="5">
    <nc r="Q41">
      <v>0</v>
    </nc>
  </rcc>
  <rcc rId="30626" sId="5">
    <nc r="R41">
      <v>0</v>
    </nc>
  </rcc>
  <rcc rId="30627" sId="5">
    <nc r="S41">
      <v>0</v>
    </nc>
  </rcc>
  <rcc rId="30628" sId="5">
    <nc r="T41">
      <v>0</v>
    </nc>
  </rcc>
  <rcc rId="30629" sId="5">
    <nc r="U41">
      <v>0</v>
    </nc>
  </rcc>
  <rcc rId="30630" sId="5">
    <nc r="V41">
      <v>0</v>
    </nc>
  </rcc>
  <rcc rId="30631" sId="5">
    <nc r="W41">
      <v>0</v>
    </nc>
  </rcc>
  <rcc rId="30632" sId="5">
    <nc r="X41">
      <v>0</v>
    </nc>
  </rcc>
  <rcc rId="30633" sId="5">
    <nc r="Y41">
      <v>0</v>
    </nc>
  </rcc>
  <rcc rId="30634" sId="5">
    <nc r="Z41">
      <v>0</v>
    </nc>
  </rcc>
  <rcc rId="30635" sId="5">
    <nc r="AA41">
      <v>0</v>
    </nc>
  </rcc>
  <rcc rId="30636" sId="5">
    <nc r="AB41">
      <v>0</v>
    </nc>
  </rcc>
  <rcc rId="30637" sId="5">
    <nc r="AC41">
      <v>0</v>
    </nc>
  </rcc>
  <rcc rId="30638" sId="5">
    <nc r="AD41">
      <v>0</v>
    </nc>
  </rcc>
  <rcc rId="30639" sId="5">
    <nc r="AE41">
      <v>0</v>
    </nc>
  </rcc>
  <rcc rId="30640" sId="5">
    <nc r="AF41">
      <v>0</v>
    </nc>
  </rcc>
  <rcc rId="30641" sId="5">
    <nc r="AG41">
      <v>0</v>
    </nc>
  </rcc>
  <rcc rId="30642" sId="5">
    <nc r="AH41">
      <v>0</v>
    </nc>
  </rcc>
  <rcc rId="30643" sId="5">
    <nc r="AI41">
      <v>0</v>
    </nc>
  </rcc>
  <rcc rId="30644" sId="5">
    <nc r="AJ41">
      <v>0</v>
    </nc>
  </rcc>
  <rcc rId="30645" sId="5">
    <nc r="AK41">
      <v>0</v>
    </nc>
  </rcc>
  <rcc rId="30646" sId="5">
    <nc r="AL41">
      <v>0</v>
    </nc>
  </rcc>
  <rcc rId="30647" sId="5">
    <nc r="AM41">
      <v>0</v>
    </nc>
  </rcc>
  <rcc rId="30648" sId="5">
    <nc r="AN41">
      <v>0</v>
    </nc>
  </rcc>
  <rcc rId="30649" sId="5">
    <nc r="AO41">
      <v>0</v>
    </nc>
  </rcc>
  <rcc rId="30650" sId="5">
    <nc r="AP41">
      <v>0</v>
    </nc>
  </rcc>
  <rcc rId="30651" sId="5">
    <nc r="AQ41">
      <v>0</v>
    </nc>
  </rcc>
  <rcc rId="30652" sId="5">
    <nc r="AR41">
      <v>0</v>
    </nc>
  </rcc>
  <rcc rId="30653" sId="5">
    <nc r="AS41">
      <v>0</v>
    </nc>
  </rcc>
  <rcc rId="30654" sId="5">
    <nc r="AT41">
      <v>0</v>
    </nc>
  </rcc>
  <rcc rId="30655" sId="5">
    <nc r="AU41">
      <v>0</v>
    </nc>
  </rcc>
  <rcc rId="30656" sId="5">
    <nc r="AV41">
      <v>0</v>
    </nc>
  </rcc>
  <rcc rId="30657" sId="5">
    <nc r="AW41">
      <v>0</v>
    </nc>
  </rcc>
  <rcc rId="30658" sId="5">
    <nc r="AX41">
      <v>0</v>
    </nc>
  </rcc>
  <rcc rId="30659" sId="5">
    <nc r="AY41">
      <v>0</v>
    </nc>
  </rcc>
  <rcc rId="30660" sId="5">
    <nc r="AZ41">
      <v>0</v>
    </nc>
  </rcc>
  <rcc rId="30661" sId="5">
    <nc r="BA41">
      <v>0</v>
    </nc>
  </rcc>
  <rfmt sheetId="5" sqref="B42" start="0" length="0">
    <dxf>
      <alignment horizontal="general" vertical="bottom"/>
    </dxf>
  </rfmt>
  <rcc rId="30662" sId="5" odxf="1" dxf="1">
    <nc r="E42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663" sId="5">
    <nc r="F42">
      <v>0</v>
    </nc>
  </rcc>
  <rcc rId="30664" sId="5">
    <nc r="G42">
      <v>0</v>
    </nc>
  </rcc>
  <rcc rId="30665" sId="5">
    <nc r="H42">
      <v>0</v>
    </nc>
  </rcc>
  <rcc rId="30666" sId="5">
    <nc r="I42">
      <v>0</v>
    </nc>
  </rcc>
  <rcc rId="30667" sId="5">
    <nc r="J42">
      <v>0</v>
    </nc>
  </rcc>
  <rcc rId="30668" sId="5">
    <nc r="K42">
      <v>0</v>
    </nc>
  </rcc>
  <rcc rId="30669" sId="5">
    <nc r="L42">
      <v>0</v>
    </nc>
  </rcc>
  <rcc rId="30670" sId="5">
    <nc r="M42">
      <v>0</v>
    </nc>
  </rcc>
  <rcc rId="30671" sId="5">
    <nc r="N42">
      <v>0</v>
    </nc>
  </rcc>
  <rcc rId="30672" sId="5">
    <nc r="O42">
      <v>0</v>
    </nc>
  </rcc>
  <rcc rId="30673" sId="5">
    <nc r="P42">
      <v>0</v>
    </nc>
  </rcc>
  <rcc rId="30674" sId="5">
    <nc r="Q42">
      <v>0</v>
    </nc>
  </rcc>
  <rcc rId="30675" sId="5">
    <nc r="R42">
      <v>0</v>
    </nc>
  </rcc>
  <rcc rId="30676" sId="5">
    <nc r="S42">
      <v>0</v>
    </nc>
  </rcc>
  <rcc rId="30677" sId="5">
    <nc r="T42">
      <v>0</v>
    </nc>
  </rcc>
  <rcc rId="30678" sId="5">
    <nc r="U42">
      <v>0</v>
    </nc>
  </rcc>
  <rcc rId="30679" sId="5">
    <nc r="V42">
      <v>0</v>
    </nc>
  </rcc>
  <rcc rId="30680" sId="5">
    <nc r="W42">
      <v>0</v>
    </nc>
  </rcc>
  <rcc rId="30681" sId="5">
    <nc r="X42">
      <v>0</v>
    </nc>
  </rcc>
  <rcc rId="30682" sId="5">
    <nc r="Y42">
      <v>0</v>
    </nc>
  </rcc>
  <rcc rId="30683" sId="5">
    <nc r="Z42">
      <v>0</v>
    </nc>
  </rcc>
  <rcc rId="30684" sId="5">
    <nc r="AA42">
      <v>0</v>
    </nc>
  </rcc>
  <rcc rId="30685" sId="5">
    <nc r="AB42">
      <v>0</v>
    </nc>
  </rcc>
  <rcc rId="30686" sId="5">
    <nc r="AC42">
      <v>0</v>
    </nc>
  </rcc>
  <rcc rId="30687" sId="5">
    <nc r="AD42">
      <v>0</v>
    </nc>
  </rcc>
  <rcc rId="30688" sId="5">
    <nc r="AE42">
      <v>0</v>
    </nc>
  </rcc>
  <rcc rId="30689" sId="5">
    <nc r="AF42">
      <v>0</v>
    </nc>
  </rcc>
  <rcc rId="30690" sId="5">
    <nc r="AG42">
      <v>0</v>
    </nc>
  </rcc>
  <rcc rId="30691" sId="5">
    <nc r="AH42">
      <v>0</v>
    </nc>
  </rcc>
  <rcc rId="30692" sId="5">
    <nc r="AI42">
      <v>0</v>
    </nc>
  </rcc>
  <rcc rId="30693" sId="5">
    <nc r="AJ42">
      <v>0</v>
    </nc>
  </rcc>
  <rcc rId="30694" sId="5">
    <nc r="AK42">
      <v>0</v>
    </nc>
  </rcc>
  <rcc rId="30695" sId="5">
    <nc r="AL42">
      <v>0</v>
    </nc>
  </rcc>
  <rcc rId="30696" sId="5">
    <nc r="AM42">
      <v>0</v>
    </nc>
  </rcc>
  <rcc rId="30697" sId="5">
    <nc r="AN42">
      <v>0</v>
    </nc>
  </rcc>
  <rcc rId="30698" sId="5">
    <nc r="AO42">
      <v>0</v>
    </nc>
  </rcc>
  <rcc rId="30699" sId="5">
    <nc r="AP42">
      <v>0</v>
    </nc>
  </rcc>
  <rcc rId="30700" sId="5">
    <nc r="AQ42">
      <v>0</v>
    </nc>
  </rcc>
  <rcc rId="30701" sId="5">
    <nc r="AR42">
      <v>0</v>
    </nc>
  </rcc>
  <rcc rId="30702" sId="5">
    <nc r="AS42">
      <v>0</v>
    </nc>
  </rcc>
  <rcc rId="30703" sId="5">
    <nc r="AT42">
      <v>0</v>
    </nc>
  </rcc>
  <rcc rId="30704" sId="5">
    <nc r="AU42">
      <v>0</v>
    </nc>
  </rcc>
  <rcc rId="30705" sId="5">
    <nc r="AV42">
      <v>0</v>
    </nc>
  </rcc>
  <rcc rId="30706" sId="5">
    <nc r="AW42">
      <v>0</v>
    </nc>
  </rcc>
  <rcc rId="30707" sId="5">
    <nc r="AX42">
      <v>0</v>
    </nc>
  </rcc>
  <rcc rId="30708" sId="5">
    <nc r="AY42">
      <v>0</v>
    </nc>
  </rcc>
  <rcc rId="30709" sId="5">
    <nc r="AZ42">
      <v>0</v>
    </nc>
  </rcc>
  <rcc rId="30710" sId="5">
    <nc r="BA42">
      <v>0</v>
    </nc>
  </rcc>
  <rfmt sheetId="5" sqref="B43" start="0" length="0">
    <dxf>
      <alignment horizontal="general" vertical="bottom"/>
    </dxf>
  </rfmt>
  <rcc rId="30711" sId="5" odxf="1" dxf="1">
    <nc r="E43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712" sId="5">
    <nc r="F43">
      <v>0</v>
    </nc>
  </rcc>
  <rcc rId="30713" sId="5">
    <nc r="G43">
      <v>0</v>
    </nc>
  </rcc>
  <rcc rId="30714" sId="5">
    <nc r="H43">
      <v>0</v>
    </nc>
  </rcc>
  <rcc rId="30715" sId="5">
    <nc r="I43">
      <v>0</v>
    </nc>
  </rcc>
  <rcc rId="30716" sId="5">
    <nc r="J43">
      <v>0</v>
    </nc>
  </rcc>
  <rcc rId="30717" sId="5">
    <nc r="K43">
      <v>0</v>
    </nc>
  </rcc>
  <rcc rId="30718" sId="5">
    <nc r="L43">
      <v>0</v>
    </nc>
  </rcc>
  <rcc rId="30719" sId="5">
    <nc r="M43">
      <v>0</v>
    </nc>
  </rcc>
  <rcc rId="30720" sId="5">
    <nc r="N43">
      <v>0</v>
    </nc>
  </rcc>
  <rcc rId="30721" sId="5">
    <nc r="O43">
      <v>0</v>
    </nc>
  </rcc>
  <rcc rId="30722" sId="5">
    <nc r="P43">
      <v>0</v>
    </nc>
  </rcc>
  <rcc rId="30723" sId="5">
    <nc r="Q43">
      <v>0</v>
    </nc>
  </rcc>
  <rcc rId="30724" sId="5">
    <nc r="R43">
      <v>0</v>
    </nc>
  </rcc>
  <rcc rId="30725" sId="5">
    <nc r="S43">
      <v>0</v>
    </nc>
  </rcc>
  <rcc rId="30726" sId="5">
    <nc r="T43">
      <v>0</v>
    </nc>
  </rcc>
  <rcc rId="30727" sId="5">
    <nc r="U43">
      <v>0</v>
    </nc>
  </rcc>
  <rcc rId="30728" sId="5">
    <nc r="V43">
      <v>0</v>
    </nc>
  </rcc>
  <rcc rId="30729" sId="5">
    <nc r="W43">
      <v>0</v>
    </nc>
  </rcc>
  <rcc rId="30730" sId="5">
    <nc r="X43">
      <v>0</v>
    </nc>
  </rcc>
  <rcc rId="30731" sId="5">
    <nc r="Y43">
      <v>0</v>
    </nc>
  </rcc>
  <rcc rId="30732" sId="5">
    <nc r="Z43">
      <v>0</v>
    </nc>
  </rcc>
  <rcc rId="30733" sId="5">
    <nc r="AA43">
      <v>0</v>
    </nc>
  </rcc>
  <rcc rId="30734" sId="5">
    <nc r="AB43">
      <v>0</v>
    </nc>
  </rcc>
  <rcc rId="30735" sId="5">
    <nc r="AC43">
      <v>0</v>
    </nc>
  </rcc>
  <rcc rId="30736" sId="5">
    <nc r="AD43">
      <v>0</v>
    </nc>
  </rcc>
  <rcc rId="30737" sId="5">
    <nc r="AE43">
      <v>0</v>
    </nc>
  </rcc>
  <rcc rId="30738" sId="5">
    <nc r="AF43">
      <v>0</v>
    </nc>
  </rcc>
  <rcc rId="30739" sId="5">
    <nc r="AG43">
      <v>0</v>
    </nc>
  </rcc>
  <rcc rId="30740" sId="5">
    <nc r="AH43">
      <v>0</v>
    </nc>
  </rcc>
  <rcc rId="30741" sId="5">
    <nc r="AI43">
      <v>0</v>
    </nc>
  </rcc>
  <rcc rId="30742" sId="5">
    <nc r="AJ43">
      <v>0</v>
    </nc>
  </rcc>
  <rcc rId="30743" sId="5">
    <nc r="AK43">
      <v>0</v>
    </nc>
  </rcc>
  <rcc rId="30744" sId="5">
    <nc r="AL43">
      <v>0</v>
    </nc>
  </rcc>
  <rcc rId="30745" sId="5">
    <nc r="AM43">
      <v>0</v>
    </nc>
  </rcc>
  <rcc rId="30746" sId="5">
    <nc r="AN43">
      <v>0</v>
    </nc>
  </rcc>
  <rcc rId="30747" sId="5">
    <nc r="AO43">
      <v>0</v>
    </nc>
  </rcc>
  <rcc rId="30748" sId="5">
    <nc r="AP43">
      <v>0</v>
    </nc>
  </rcc>
  <rcc rId="30749" sId="5">
    <nc r="AQ43">
      <v>0</v>
    </nc>
  </rcc>
  <rcc rId="30750" sId="5">
    <nc r="AR43">
      <v>0</v>
    </nc>
  </rcc>
  <rcc rId="30751" sId="5">
    <nc r="AS43">
      <v>0</v>
    </nc>
  </rcc>
  <rcc rId="30752" sId="5">
    <nc r="AT43">
      <v>0</v>
    </nc>
  </rcc>
  <rcc rId="30753" sId="5">
    <nc r="AU43">
      <v>0</v>
    </nc>
  </rcc>
  <rcc rId="30754" sId="5">
    <nc r="AV43">
      <v>0</v>
    </nc>
  </rcc>
  <rcc rId="30755" sId="5">
    <nc r="AW43">
      <v>0</v>
    </nc>
  </rcc>
  <rcc rId="30756" sId="5">
    <nc r="AX43">
      <v>0</v>
    </nc>
  </rcc>
  <rcc rId="30757" sId="5">
    <nc r="AY43">
      <v>0</v>
    </nc>
  </rcc>
  <rcc rId="30758" sId="5">
    <nc r="AZ43">
      <v>0</v>
    </nc>
  </rcc>
  <rcc rId="30759" sId="5">
    <nc r="BA43">
      <v>0</v>
    </nc>
  </rcc>
  <rfmt sheetId="5" sqref="B44" start="0" length="0">
    <dxf>
      <alignment horizontal="general" vertical="bottom"/>
    </dxf>
  </rfmt>
  <rcc rId="30760" sId="5" odxf="1" dxf="1">
    <nc r="E44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761" sId="5">
    <nc r="F44">
      <v>0</v>
    </nc>
  </rcc>
  <rcc rId="30762" sId="5">
    <nc r="G44">
      <v>0</v>
    </nc>
  </rcc>
  <rcc rId="30763" sId="5">
    <nc r="H44">
      <v>0</v>
    </nc>
  </rcc>
  <rcc rId="30764" sId="5">
    <nc r="I44">
      <v>0</v>
    </nc>
  </rcc>
  <rcc rId="30765" sId="5">
    <nc r="J44">
      <v>0</v>
    </nc>
  </rcc>
  <rcc rId="30766" sId="5">
    <nc r="K44">
      <v>0</v>
    </nc>
  </rcc>
  <rcc rId="30767" sId="5">
    <nc r="L44">
      <v>0</v>
    </nc>
  </rcc>
  <rcc rId="30768" sId="5">
    <nc r="M44">
      <v>0</v>
    </nc>
  </rcc>
  <rcc rId="30769" sId="5">
    <nc r="N44">
      <v>0</v>
    </nc>
  </rcc>
  <rcc rId="30770" sId="5">
    <nc r="O44">
      <v>0</v>
    </nc>
  </rcc>
  <rcc rId="30771" sId="5">
    <nc r="P44">
      <v>0</v>
    </nc>
  </rcc>
  <rcc rId="30772" sId="5">
    <nc r="Q44">
      <v>0</v>
    </nc>
  </rcc>
  <rcc rId="30773" sId="5">
    <nc r="R44">
      <v>0</v>
    </nc>
  </rcc>
  <rcc rId="30774" sId="5">
    <nc r="S44">
      <v>0</v>
    </nc>
  </rcc>
  <rcc rId="30775" sId="5">
    <nc r="T44">
      <v>0</v>
    </nc>
  </rcc>
  <rcc rId="30776" sId="5">
    <nc r="U44">
      <v>0</v>
    </nc>
  </rcc>
  <rcc rId="30777" sId="5">
    <nc r="V44">
      <v>0</v>
    </nc>
  </rcc>
  <rcc rId="30778" sId="5">
    <nc r="W44">
      <v>0</v>
    </nc>
  </rcc>
  <rcc rId="30779" sId="5">
    <nc r="X44">
      <v>0</v>
    </nc>
  </rcc>
  <rcc rId="30780" sId="5">
    <nc r="Y44">
      <v>0</v>
    </nc>
  </rcc>
  <rcc rId="30781" sId="5">
    <nc r="Z44">
      <v>0</v>
    </nc>
  </rcc>
  <rcc rId="30782" sId="5">
    <nc r="AA44">
      <v>0</v>
    </nc>
  </rcc>
  <rcc rId="30783" sId="5">
    <nc r="AB44">
      <v>0</v>
    </nc>
  </rcc>
  <rcc rId="30784" sId="5">
    <nc r="AC44">
      <v>0</v>
    </nc>
  </rcc>
  <rcc rId="30785" sId="5">
    <nc r="AD44">
      <v>0</v>
    </nc>
  </rcc>
  <rcc rId="30786" sId="5">
    <nc r="AE44">
      <v>0</v>
    </nc>
  </rcc>
  <rcc rId="30787" sId="5">
    <nc r="AF44">
      <v>0</v>
    </nc>
  </rcc>
  <rcc rId="30788" sId="5">
    <nc r="AG44">
      <v>0</v>
    </nc>
  </rcc>
  <rcc rId="30789" sId="5">
    <nc r="AH44">
      <v>0</v>
    </nc>
  </rcc>
  <rcc rId="30790" sId="5">
    <nc r="AI44">
      <v>0</v>
    </nc>
  </rcc>
  <rcc rId="30791" sId="5">
    <nc r="AJ44">
      <v>0</v>
    </nc>
  </rcc>
  <rcc rId="30792" sId="5">
    <nc r="AK44">
      <v>0</v>
    </nc>
  </rcc>
  <rcc rId="30793" sId="5">
    <nc r="AL44">
      <v>0</v>
    </nc>
  </rcc>
  <rcc rId="30794" sId="5">
    <nc r="AM44">
      <v>0</v>
    </nc>
  </rcc>
  <rcc rId="30795" sId="5">
    <nc r="AN44">
      <v>0</v>
    </nc>
  </rcc>
  <rcc rId="30796" sId="5">
    <nc r="AO44">
      <v>0</v>
    </nc>
  </rcc>
  <rcc rId="30797" sId="5">
    <nc r="AP44">
      <v>0</v>
    </nc>
  </rcc>
  <rcc rId="30798" sId="5">
    <nc r="AQ44">
      <v>0</v>
    </nc>
  </rcc>
  <rcc rId="30799" sId="5">
    <nc r="AR44">
      <v>0</v>
    </nc>
  </rcc>
  <rcc rId="30800" sId="5">
    <nc r="AS44">
      <v>0</v>
    </nc>
  </rcc>
  <rcc rId="30801" sId="5">
    <nc r="AT44">
      <v>0</v>
    </nc>
  </rcc>
  <rcc rId="30802" sId="5">
    <nc r="AU44">
      <v>0</v>
    </nc>
  </rcc>
  <rcc rId="30803" sId="5">
    <nc r="AV44">
      <v>0</v>
    </nc>
  </rcc>
  <rcc rId="30804" sId="5">
    <nc r="AW44">
      <v>0</v>
    </nc>
  </rcc>
  <rcc rId="30805" sId="5">
    <nc r="AX44">
      <v>0</v>
    </nc>
  </rcc>
  <rcc rId="30806" sId="5">
    <nc r="AY44">
      <v>0</v>
    </nc>
  </rcc>
  <rcc rId="30807" sId="5">
    <nc r="AZ44">
      <v>0</v>
    </nc>
  </rcc>
  <rcc rId="30808" sId="5">
    <nc r="BA44">
      <v>0</v>
    </nc>
  </rcc>
  <rfmt sheetId="5" sqref="B45" start="0" length="0">
    <dxf>
      <alignment horizontal="general" vertical="bottom"/>
    </dxf>
  </rfmt>
  <rcc rId="30809" sId="5" odxf="1" dxf="1">
    <nc r="E45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810" sId="5">
    <nc r="F45">
      <v>0</v>
    </nc>
  </rcc>
  <rcc rId="30811" sId="5">
    <nc r="G45">
      <v>0</v>
    </nc>
  </rcc>
  <rcc rId="30812" sId="5">
    <nc r="H45">
      <v>0</v>
    </nc>
  </rcc>
  <rcc rId="30813" sId="5">
    <nc r="I45">
      <v>0</v>
    </nc>
  </rcc>
  <rcc rId="30814" sId="5">
    <nc r="J45">
      <v>0</v>
    </nc>
  </rcc>
  <rcc rId="30815" sId="5">
    <nc r="K45">
      <v>0</v>
    </nc>
  </rcc>
  <rcc rId="30816" sId="5">
    <nc r="L45">
      <v>0</v>
    </nc>
  </rcc>
  <rcc rId="30817" sId="5">
    <nc r="M45">
      <v>0</v>
    </nc>
  </rcc>
  <rcc rId="30818" sId="5">
    <nc r="N45">
      <v>0</v>
    </nc>
  </rcc>
  <rcc rId="30819" sId="5">
    <nc r="O45">
      <v>0</v>
    </nc>
  </rcc>
  <rcc rId="30820" sId="5">
    <nc r="P45">
      <v>0</v>
    </nc>
  </rcc>
  <rcc rId="30821" sId="5">
    <nc r="Q45">
      <v>0</v>
    </nc>
  </rcc>
  <rcc rId="30822" sId="5">
    <nc r="R45">
      <v>0</v>
    </nc>
  </rcc>
  <rcc rId="30823" sId="5">
    <nc r="S45">
      <v>0</v>
    </nc>
  </rcc>
  <rcc rId="30824" sId="5">
    <nc r="T45">
      <v>0</v>
    </nc>
  </rcc>
  <rcc rId="30825" sId="5">
    <nc r="U45">
      <v>0</v>
    </nc>
  </rcc>
  <rcc rId="30826" sId="5">
    <nc r="V45">
      <v>0</v>
    </nc>
  </rcc>
  <rcc rId="30827" sId="5">
    <nc r="W45">
      <v>0</v>
    </nc>
  </rcc>
  <rcc rId="30828" sId="5">
    <nc r="X45">
      <v>0</v>
    </nc>
  </rcc>
  <rcc rId="30829" sId="5">
    <nc r="Y45">
      <v>0</v>
    </nc>
  </rcc>
  <rcc rId="30830" sId="5">
    <nc r="Z45">
      <v>0</v>
    </nc>
  </rcc>
  <rcc rId="30831" sId="5">
    <nc r="AA45">
      <v>0</v>
    </nc>
  </rcc>
  <rcc rId="30832" sId="5">
    <nc r="AB45">
      <v>0</v>
    </nc>
  </rcc>
  <rcc rId="30833" sId="5">
    <nc r="AC45">
      <v>0</v>
    </nc>
  </rcc>
  <rcc rId="30834" sId="5">
    <nc r="AD45">
      <v>0</v>
    </nc>
  </rcc>
  <rcc rId="30835" sId="5">
    <nc r="AE45">
      <v>0</v>
    </nc>
  </rcc>
  <rcc rId="30836" sId="5">
    <nc r="AF45">
      <v>0</v>
    </nc>
  </rcc>
  <rcc rId="30837" sId="5">
    <nc r="AG45">
      <v>0</v>
    </nc>
  </rcc>
  <rcc rId="30838" sId="5">
    <nc r="AH45">
      <v>0</v>
    </nc>
  </rcc>
  <rcc rId="30839" sId="5">
    <nc r="AI45">
      <v>0</v>
    </nc>
  </rcc>
  <rcc rId="30840" sId="5">
    <nc r="AJ45">
      <v>0</v>
    </nc>
  </rcc>
  <rcc rId="30841" sId="5">
    <nc r="AK45">
      <v>0</v>
    </nc>
  </rcc>
  <rcc rId="30842" sId="5">
    <nc r="AL45">
      <v>0</v>
    </nc>
  </rcc>
  <rcc rId="30843" sId="5">
    <nc r="AM45">
      <v>0</v>
    </nc>
  </rcc>
  <rcc rId="30844" sId="5">
    <nc r="AN45">
      <v>0</v>
    </nc>
  </rcc>
  <rcc rId="30845" sId="5">
    <nc r="AO45">
      <v>0</v>
    </nc>
  </rcc>
  <rcc rId="30846" sId="5">
    <nc r="AP45">
      <v>0</v>
    </nc>
  </rcc>
  <rcc rId="30847" sId="5">
    <nc r="AQ45">
      <v>0</v>
    </nc>
  </rcc>
  <rcc rId="30848" sId="5">
    <nc r="AR45">
      <v>0</v>
    </nc>
  </rcc>
  <rcc rId="30849" sId="5">
    <nc r="AS45">
      <v>0</v>
    </nc>
  </rcc>
  <rcc rId="30850" sId="5">
    <nc r="AT45">
      <v>0</v>
    </nc>
  </rcc>
  <rcc rId="30851" sId="5">
    <nc r="AU45">
      <v>0</v>
    </nc>
  </rcc>
  <rcc rId="30852" sId="5">
    <nc r="AV45">
      <v>0</v>
    </nc>
  </rcc>
  <rcc rId="30853" sId="5">
    <nc r="AW45">
      <v>0</v>
    </nc>
  </rcc>
  <rcc rId="30854" sId="5">
    <nc r="AX45">
      <v>0</v>
    </nc>
  </rcc>
  <rcc rId="30855" sId="5">
    <nc r="AY45">
      <v>0</v>
    </nc>
  </rcc>
  <rcc rId="30856" sId="5">
    <nc r="AZ45">
      <v>0</v>
    </nc>
  </rcc>
  <rcc rId="30857" sId="5">
    <nc r="BA45">
      <v>0</v>
    </nc>
  </rcc>
  <rfmt sheetId="5" sqref="B46" start="0" length="0">
    <dxf>
      <alignment horizontal="general" vertical="bottom"/>
    </dxf>
  </rfmt>
  <rcc rId="30858" sId="5" odxf="1" dxf="1">
    <nc r="E46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859" sId="5">
    <nc r="F46">
      <v>0</v>
    </nc>
  </rcc>
  <rcc rId="30860" sId="5">
    <nc r="G46">
      <v>0</v>
    </nc>
  </rcc>
  <rcc rId="30861" sId="5">
    <nc r="H46">
      <v>0</v>
    </nc>
  </rcc>
  <rcc rId="30862" sId="5">
    <nc r="I46">
      <v>0</v>
    </nc>
  </rcc>
  <rcc rId="30863" sId="5">
    <nc r="J46">
      <v>0</v>
    </nc>
  </rcc>
  <rcc rId="30864" sId="5">
    <nc r="K46">
      <v>0</v>
    </nc>
  </rcc>
  <rcc rId="30865" sId="5">
    <nc r="L46">
      <v>0</v>
    </nc>
  </rcc>
  <rcc rId="30866" sId="5">
    <nc r="M46">
      <v>0</v>
    </nc>
  </rcc>
  <rcc rId="30867" sId="5">
    <nc r="N46">
      <v>0</v>
    </nc>
  </rcc>
  <rcc rId="30868" sId="5">
    <nc r="O46">
      <v>0</v>
    </nc>
  </rcc>
  <rcc rId="30869" sId="5">
    <nc r="P46">
      <v>0</v>
    </nc>
  </rcc>
  <rcc rId="30870" sId="5">
    <nc r="Q46">
      <v>0</v>
    </nc>
  </rcc>
  <rcc rId="30871" sId="5">
    <nc r="R46">
      <v>0</v>
    </nc>
  </rcc>
  <rcc rId="30872" sId="5">
    <nc r="S46">
      <v>0</v>
    </nc>
  </rcc>
  <rcc rId="30873" sId="5">
    <nc r="T46">
      <v>0</v>
    </nc>
  </rcc>
  <rcc rId="30874" sId="5">
    <nc r="U46">
      <v>0</v>
    </nc>
  </rcc>
  <rcc rId="30875" sId="5">
    <nc r="V46">
      <v>0</v>
    </nc>
  </rcc>
  <rcc rId="30876" sId="5">
    <nc r="W46">
      <v>0</v>
    </nc>
  </rcc>
  <rcc rId="30877" sId="5">
    <nc r="X46">
      <v>0</v>
    </nc>
  </rcc>
  <rcc rId="30878" sId="5">
    <nc r="Y46">
      <v>0</v>
    </nc>
  </rcc>
  <rcc rId="30879" sId="5">
    <nc r="Z46">
      <v>0</v>
    </nc>
  </rcc>
  <rcc rId="30880" sId="5">
    <nc r="AA46">
      <v>0</v>
    </nc>
  </rcc>
  <rcc rId="30881" sId="5">
    <nc r="AB46">
      <v>0</v>
    </nc>
  </rcc>
  <rcc rId="30882" sId="5">
    <nc r="AC46">
      <v>0</v>
    </nc>
  </rcc>
  <rcc rId="30883" sId="5">
    <nc r="AD46">
      <v>0</v>
    </nc>
  </rcc>
  <rcc rId="30884" sId="5">
    <nc r="AE46">
      <v>0</v>
    </nc>
  </rcc>
  <rcc rId="30885" sId="5">
    <nc r="AF46">
      <v>0</v>
    </nc>
  </rcc>
  <rcc rId="30886" sId="5">
    <nc r="AG46">
      <v>0</v>
    </nc>
  </rcc>
  <rcc rId="30887" sId="5">
    <nc r="AH46">
      <v>0</v>
    </nc>
  </rcc>
  <rcc rId="30888" sId="5">
    <nc r="AI46">
      <v>0</v>
    </nc>
  </rcc>
  <rcc rId="30889" sId="5">
    <nc r="AJ46">
      <v>0</v>
    </nc>
  </rcc>
  <rcc rId="30890" sId="5">
    <nc r="AK46">
      <v>0</v>
    </nc>
  </rcc>
  <rcc rId="30891" sId="5">
    <nc r="AL46">
      <v>0</v>
    </nc>
  </rcc>
  <rcc rId="30892" sId="5">
    <nc r="AM46">
      <v>0</v>
    </nc>
  </rcc>
  <rcc rId="30893" sId="5">
    <nc r="AN46">
      <v>0</v>
    </nc>
  </rcc>
  <rcc rId="30894" sId="5">
    <nc r="AO46">
      <v>0</v>
    </nc>
  </rcc>
  <rcc rId="30895" sId="5">
    <nc r="AP46">
      <v>0</v>
    </nc>
  </rcc>
  <rcc rId="30896" sId="5">
    <nc r="AQ46">
      <v>0</v>
    </nc>
  </rcc>
  <rcc rId="30897" sId="5">
    <nc r="AR46">
      <v>0</v>
    </nc>
  </rcc>
  <rcc rId="30898" sId="5">
    <nc r="AS46">
      <v>0</v>
    </nc>
  </rcc>
  <rcc rId="30899" sId="5">
    <nc r="AT46">
      <v>0</v>
    </nc>
  </rcc>
  <rcc rId="30900" sId="5">
    <nc r="AU46">
      <v>0</v>
    </nc>
  </rcc>
  <rcc rId="30901" sId="5">
    <nc r="AV46">
      <v>0</v>
    </nc>
  </rcc>
  <rcc rId="30902" sId="5">
    <nc r="AW46">
      <v>0</v>
    </nc>
  </rcc>
  <rcc rId="30903" sId="5">
    <nc r="AX46">
      <v>0</v>
    </nc>
  </rcc>
  <rcc rId="30904" sId="5">
    <nc r="AY46">
      <v>0</v>
    </nc>
  </rcc>
  <rcc rId="30905" sId="5">
    <nc r="AZ46">
      <v>0</v>
    </nc>
  </rcc>
  <rcc rId="30906" sId="5">
    <nc r="BA46">
      <v>0</v>
    </nc>
  </rcc>
  <rfmt sheetId="5" sqref="B47" start="0" length="0">
    <dxf>
      <alignment horizontal="general" vertical="bottom"/>
    </dxf>
  </rfmt>
  <rcc rId="30907" sId="5" odxf="1" dxf="1">
    <nc r="E47">
      <v>5388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0908" sId="5">
    <nc r="F47">
      <v>198.35</v>
    </nc>
  </rcc>
  <rcc rId="30909" sId="5">
    <nc r="G47">
      <v>196.41</v>
    </nc>
  </rcc>
  <rcc rId="30910" sId="5">
    <nc r="H47">
      <v>194.85</v>
    </nc>
  </rcc>
  <rcc rId="30911" sId="5">
    <nc r="I47">
      <v>195.05</v>
    </nc>
  </rcc>
  <rcc rId="30912" sId="5">
    <nc r="J47">
      <v>193.73</v>
    </nc>
  </rcc>
  <rcc rId="30913" sId="5">
    <nc r="K47">
      <v>196.72</v>
    </nc>
  </rcc>
  <rcc rId="30914" sId="5">
    <nc r="L47">
      <v>202.88</v>
    </nc>
  </rcc>
  <rcc rId="30915" sId="5">
    <nc r="M47">
      <v>203.69</v>
    </nc>
  </rcc>
  <rcc rId="30916" sId="5">
    <nc r="N47">
      <v>212.47</v>
    </nc>
  </rcc>
  <rcc rId="30917" sId="5">
    <nc r="O47">
      <v>220.81</v>
    </nc>
  </rcc>
  <rcc rId="30918" sId="5">
    <nc r="P47">
      <v>233.18</v>
    </nc>
  </rcc>
  <rcc rId="30919" sId="5">
    <nc r="Q47">
      <v>226.18</v>
    </nc>
  </rcc>
  <rcc rId="30920" sId="5">
    <nc r="R47">
      <v>208.87</v>
    </nc>
  </rcc>
  <rcc rId="30921" sId="5">
    <nc r="S47">
      <v>208.88</v>
    </nc>
  </rcc>
  <rcc rId="30922" sId="5">
    <nc r="T47">
      <v>223.52</v>
    </nc>
  </rcc>
  <rcc rId="30923" sId="5">
    <nc r="U47">
      <v>232.01</v>
    </nc>
  </rcc>
  <rcc rId="30924" sId="5">
    <nc r="V47">
      <v>236.09</v>
    </nc>
  </rcc>
  <rcc rId="30925" sId="5">
    <nc r="W47">
      <v>238.86</v>
    </nc>
  </rcc>
  <rcc rId="30926" sId="5">
    <nc r="X47">
      <v>229.8</v>
    </nc>
  </rcc>
  <rcc rId="30927" sId="5">
    <nc r="Y47">
      <v>226.75</v>
    </nc>
  </rcc>
  <rcc rId="30928" sId="5">
    <nc r="Z47">
      <v>215.82</v>
    </nc>
  </rcc>
  <rcc rId="30929" sId="5">
    <nc r="AA47">
      <v>199.06</v>
    </nc>
  </rcc>
  <rcc rId="30930" sId="5">
    <nc r="AB47">
      <v>180.52</v>
    </nc>
  </rcc>
  <rcc rId="30931" sId="5">
    <nc r="AC47">
      <v>200.1</v>
    </nc>
  </rcc>
  <rcc rId="30932" sId="5">
    <nc r="AD47">
      <v>209.72</v>
    </nc>
  </rcc>
  <rcc rId="30933" sId="5">
    <nc r="AE47">
      <v>224.48</v>
    </nc>
  </rcc>
  <rcc rId="30934" sId="5">
    <nc r="AF47">
      <v>231.63</v>
    </nc>
  </rcc>
  <rcc rId="30935" sId="5">
    <nc r="AG47">
      <v>225.3</v>
    </nc>
  </rcc>
  <rcc rId="30936" sId="5">
    <nc r="AH47">
      <v>223.21</v>
    </nc>
  </rcc>
  <rcc rId="30937" sId="5">
    <nc r="AI47">
      <v>234.31</v>
    </nc>
  </rcc>
  <rcc rId="30938" sId="5">
    <nc r="AJ47">
      <v>239.51</v>
    </nc>
  </rcc>
  <rcc rId="30939" sId="5">
    <nc r="AK47">
      <v>249.91</v>
    </nc>
  </rcc>
  <rcc rId="30940" sId="5">
    <nc r="AL47">
      <v>251.2</v>
    </nc>
  </rcc>
  <rcc rId="30941" sId="5">
    <nc r="AM47">
      <v>242.39</v>
    </nc>
  </rcc>
  <rcc rId="30942" sId="5">
    <nc r="AN47">
      <v>252.92</v>
    </nc>
  </rcc>
  <rcc rId="30943" sId="5">
    <nc r="AO47">
      <v>266.77</v>
    </nc>
  </rcc>
  <rcc rId="30944" sId="5">
    <nc r="AP47">
      <v>268.47000000000003</v>
    </nc>
  </rcc>
  <rcc rId="30945" sId="5">
    <nc r="AQ47">
      <v>263.2</v>
    </nc>
  </rcc>
  <rcc rId="30946" sId="5">
    <nc r="AR47">
      <v>258.45</v>
    </nc>
  </rcc>
  <rcc rId="30947" sId="5">
    <nc r="AS47">
      <v>254.97</v>
    </nc>
  </rcc>
  <rcc rId="30948" sId="5">
    <nc r="AT47">
      <v>255.45</v>
    </nc>
  </rcc>
  <rcc rId="30949" sId="5">
    <nc r="AU47">
      <v>247.9</v>
    </nc>
  </rcc>
  <rcc rId="30950" sId="5">
    <nc r="AV47">
      <v>236.44</v>
    </nc>
  </rcc>
  <rcc rId="30951" sId="5">
    <nc r="AW47">
      <v>228.22</v>
    </nc>
  </rcc>
  <rcc rId="30952" sId="5">
    <nc r="AX47">
      <v>223.78</v>
    </nc>
  </rcc>
  <rcc rId="30953" sId="5">
    <nc r="AY47">
      <v>215.27</v>
    </nc>
  </rcc>
  <rcc rId="30954" sId="5">
    <nc r="AZ47">
      <v>209.91</v>
    </nc>
  </rcc>
  <rcc rId="30955" sId="5">
    <nc r="BA47">
      <v>205.28</v>
    </nc>
  </rcc>
  <rfmt sheetId="5" sqref="B48" start="0" length="0">
    <dxf>
      <alignment horizontal="general" vertical="bottom"/>
    </dxf>
  </rfmt>
  <rfmt sheetId="5" sqref="E48" start="0" length="0">
    <dxf>
      <numFmt numFmtId="0" formatCode="General"/>
      <alignment horizontal="general" vertical="bottom"/>
    </dxf>
  </rfmt>
  <rfmt sheetId="5" sqref="B49" start="0" length="0">
    <dxf>
      <alignment horizontal="general" vertical="bottom"/>
    </dxf>
  </rfmt>
  <rfmt sheetId="5" sqref="E49" start="0" length="0">
    <dxf>
      <numFmt numFmtId="0" formatCode="General"/>
      <alignment horizontal="general" vertical="bottom"/>
    </dxf>
  </rfmt>
  <rfmt sheetId="5" sqref="B50" start="0" length="0">
    <dxf>
      <alignment horizontal="general" vertical="bottom"/>
    </dxf>
  </rfmt>
  <rcc rId="30956" sId="5" odxf="1" dxf="1">
    <nc r="E50">
      <v>109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0957" sId="5">
    <nc r="F50">
      <v>0</v>
    </nc>
  </rcc>
  <rcc rId="30958" sId="5">
    <nc r="G50">
      <v>0</v>
    </nc>
  </rcc>
  <rcc rId="30959" sId="5">
    <nc r="H50">
      <v>0</v>
    </nc>
  </rcc>
  <rcc rId="30960" sId="5">
    <nc r="I50">
      <v>0</v>
    </nc>
  </rcc>
  <rcc rId="30961" sId="5">
    <nc r="J50">
      <v>0</v>
    </nc>
  </rcc>
  <rcc rId="30962" sId="5">
    <nc r="K50">
      <v>0</v>
    </nc>
  </rcc>
  <rcc rId="30963" sId="5">
    <nc r="L50">
      <v>0</v>
    </nc>
  </rcc>
  <rcc rId="30964" sId="5">
    <nc r="M50">
      <v>0</v>
    </nc>
  </rcc>
  <rcc rId="30965" sId="5">
    <nc r="N50">
      <v>0</v>
    </nc>
  </rcc>
  <rcc rId="30966" sId="5">
    <nc r="O50">
      <v>0</v>
    </nc>
  </rcc>
  <rcc rId="30967" sId="5">
    <nc r="P50">
      <v>0</v>
    </nc>
  </rcc>
  <rcc rId="30968" sId="5">
    <nc r="Q50">
      <v>0.05</v>
    </nc>
  </rcc>
  <rcc rId="30969" sId="5">
    <nc r="R50">
      <v>1.1299999999999999</v>
    </nc>
  </rcc>
  <rcc rId="30970" sId="5">
    <nc r="S50">
      <v>3.5</v>
    </nc>
  </rcc>
  <rcc rId="30971" sId="5">
    <nc r="T50">
      <v>4.9800000000000004</v>
    </nc>
  </rcc>
  <rcc rId="30972" sId="5">
    <nc r="U50">
      <v>8.92</v>
    </nc>
  </rcc>
  <rcc rId="30973" sId="5">
    <nc r="V50">
      <v>7.23</v>
    </nc>
  </rcc>
  <rcc rId="30974" sId="5">
    <nc r="W50">
      <v>5.29</v>
    </nc>
  </rcc>
  <rcc rId="30975" sId="5">
    <nc r="X50">
      <v>12.29</v>
    </nc>
  </rcc>
  <rcc rId="30976" sId="5">
    <nc r="Y50">
      <v>15.25</v>
    </nc>
  </rcc>
  <rcc rId="30977" sId="5">
    <nc r="Z50">
      <v>15.09</v>
    </nc>
  </rcc>
  <rcc rId="30978" sId="5">
    <nc r="AA50">
      <v>16.260000000000002</v>
    </nc>
  </rcc>
  <rcc rId="30979" sId="5">
    <nc r="AB50">
      <v>20.98</v>
    </nc>
  </rcc>
  <rcc rId="30980" sId="5">
    <nc r="AC50">
      <v>21.72</v>
    </nc>
  </rcc>
  <rcc rId="30981" sId="5">
    <nc r="AD50">
      <v>19.16</v>
    </nc>
  </rcc>
  <rcc rId="30982" sId="5">
    <nc r="AE50">
      <v>15.67</v>
    </nc>
  </rcc>
  <rcc rId="30983" sId="5">
    <nc r="AF50">
      <v>6.69</v>
    </nc>
  </rcc>
  <rcc rId="30984" sId="5">
    <nc r="AG50">
      <v>7.21</v>
    </nc>
  </rcc>
  <rcc rId="30985" sId="5">
    <nc r="AH50">
      <v>10.49</v>
    </nc>
  </rcc>
  <rcc rId="30986" sId="5">
    <nc r="AI50">
      <v>9.3800000000000008</v>
    </nc>
  </rcc>
  <rcc rId="30987" sId="5">
    <nc r="AJ50">
      <v>7.16</v>
    </nc>
  </rcc>
  <rcc rId="30988" sId="5">
    <nc r="AK50">
      <v>4.91</v>
    </nc>
  </rcc>
  <rcc rId="30989" sId="5">
    <nc r="AL50">
      <v>2.9</v>
    </nc>
  </rcc>
  <rcc rId="30990" sId="5">
    <nc r="AM50">
      <v>1.46</v>
    </nc>
  </rcc>
  <rcc rId="30991" sId="5">
    <nc r="AN50">
      <v>0.28000000000000003</v>
    </nc>
  </rcc>
  <rcc rId="30992" sId="5">
    <nc r="AO50">
      <v>0</v>
    </nc>
  </rcc>
  <rcc rId="30993" sId="5">
    <nc r="AP50">
      <v>0</v>
    </nc>
  </rcc>
  <rcc rId="30994" sId="5">
    <nc r="AQ50">
      <v>0</v>
    </nc>
  </rcc>
  <rcc rId="30995" sId="5">
    <nc r="AR50">
      <v>0</v>
    </nc>
  </rcc>
  <rcc rId="30996" sId="5">
    <nc r="AS50">
      <v>0</v>
    </nc>
  </rcc>
  <rcc rId="30997" sId="5">
    <nc r="AT50">
      <v>0</v>
    </nc>
  </rcc>
  <rcc rId="30998" sId="5">
    <nc r="AU50">
      <v>0</v>
    </nc>
  </rcc>
  <rcc rId="30999" sId="5">
    <nc r="AV50">
      <v>0</v>
    </nc>
  </rcc>
  <rcc rId="31000" sId="5">
    <nc r="AW50">
      <v>0</v>
    </nc>
  </rcc>
  <rcc rId="31001" sId="5">
    <nc r="AX50">
      <v>0</v>
    </nc>
  </rcc>
  <rcc rId="31002" sId="5">
    <nc r="AY50">
      <v>0</v>
    </nc>
  </rcc>
  <rcc rId="31003" sId="5">
    <nc r="AZ50">
      <v>0</v>
    </nc>
  </rcc>
  <rcc rId="31004" sId="5">
    <nc r="BA50">
      <v>0</v>
    </nc>
  </rcc>
  <rfmt sheetId="5" sqref="B51" start="0" length="0">
    <dxf>
      <alignment horizontal="general" vertical="bottom"/>
    </dxf>
  </rfmt>
  <rcc rId="31005" sId="5" odxf="1" dxf="1">
    <nc r="E51">
      <v>104.1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1006" sId="5">
    <nc r="F51">
      <v>0</v>
    </nc>
  </rcc>
  <rcc rId="31007" sId="5">
    <nc r="G51">
      <v>0</v>
    </nc>
  </rcc>
  <rcc rId="31008" sId="5">
    <nc r="H51">
      <v>0</v>
    </nc>
  </rcc>
  <rcc rId="31009" sId="5">
    <nc r="I51">
      <v>0</v>
    </nc>
  </rcc>
  <rcc rId="31010" sId="5">
    <nc r="J51">
      <v>0</v>
    </nc>
  </rcc>
  <rcc rId="31011" sId="5">
    <nc r="K51">
      <v>0</v>
    </nc>
  </rcc>
  <rcc rId="31012" sId="5">
    <nc r="L51">
      <v>0</v>
    </nc>
  </rcc>
  <rcc rId="31013" sId="5">
    <nc r="M51">
      <v>0</v>
    </nc>
  </rcc>
  <rcc rId="31014" sId="5">
    <nc r="N51">
      <v>0</v>
    </nc>
  </rcc>
  <rcc rId="31015" sId="5">
    <nc r="O51">
      <v>0</v>
    </nc>
  </rcc>
  <rcc rId="31016" sId="5">
    <nc r="P51">
      <v>0</v>
    </nc>
  </rcc>
  <rcc rId="31017" sId="5">
    <nc r="Q51">
      <v>0.05</v>
    </nc>
  </rcc>
  <rcc rId="31018" sId="5">
    <nc r="R51">
      <v>1.07</v>
    </nc>
  </rcc>
  <rcc rId="31019" sId="5">
    <nc r="S51">
      <v>3.32</v>
    </nc>
  </rcc>
  <rcc rId="31020" sId="5">
    <nc r="T51">
      <v>4.7300000000000004</v>
    </nc>
  </rcc>
  <rcc rId="31021" sId="5">
    <nc r="U51">
      <v>8.4700000000000006</v>
    </nc>
  </rcc>
  <rcc rId="31022" sId="5">
    <nc r="V51">
      <v>6.87</v>
    </nc>
  </rcc>
  <rcc rId="31023" sId="5">
    <nc r="W51">
      <v>5.03</v>
    </nc>
  </rcc>
  <rcc rId="31024" sId="5">
    <nc r="X51">
      <v>11.67</v>
    </nc>
  </rcc>
  <rcc rId="31025" sId="5">
    <nc r="Y51">
      <v>14.49</v>
    </nc>
  </rcc>
  <rcc rId="31026" sId="5">
    <nc r="Z51">
      <v>14.33</v>
    </nc>
  </rcc>
  <rcc rId="31027" sId="5">
    <nc r="AA51">
      <v>15.45</v>
    </nc>
  </rcc>
  <rcc rId="31028" sId="5">
    <nc r="AB51">
      <v>19.940000000000001</v>
    </nc>
  </rcc>
  <rcc rId="31029" sId="5">
    <nc r="AC51">
      <v>21.72</v>
    </nc>
  </rcc>
  <rcc rId="31030" sId="5">
    <nc r="AD51">
      <v>18.21</v>
    </nc>
  </rcc>
  <rcc rId="31031" sId="5">
    <nc r="AE51">
      <v>14.88</v>
    </nc>
  </rcc>
  <rcc rId="31032" sId="5">
    <nc r="AF51">
      <v>6.35</v>
    </nc>
  </rcc>
  <rcc rId="31033" sId="5">
    <nc r="AG51">
      <v>6.85</v>
    </nc>
  </rcc>
  <rcc rId="31034" sId="5">
    <nc r="AH51">
      <v>9.9700000000000006</v>
    </nc>
  </rcc>
  <rcc rId="31035" sId="5">
    <nc r="AI51">
      <v>8.91</v>
    </nc>
  </rcc>
  <rcc rId="31036" sId="5">
    <nc r="AJ51">
      <v>6.8</v>
    </nc>
  </rcc>
  <rcc rId="31037" sId="5">
    <nc r="AK51">
      <v>4.67</v>
    </nc>
  </rcc>
  <rcc rId="31038" sId="5">
    <nc r="AL51">
      <v>2.76</v>
    </nc>
  </rcc>
  <rcc rId="31039" sId="5">
    <nc r="AM51">
      <v>1.39</v>
    </nc>
  </rcc>
  <rcc rId="31040" sId="5">
    <nc r="AN51">
      <v>0.27</v>
    </nc>
  </rcc>
  <rcc rId="31041" sId="5">
    <nc r="AO51">
      <v>0</v>
    </nc>
  </rcc>
  <rcc rId="31042" sId="5">
    <nc r="AP51">
      <v>0</v>
    </nc>
  </rcc>
  <rcc rId="31043" sId="5">
    <nc r="AQ51">
      <v>0</v>
    </nc>
  </rcc>
  <rcc rId="31044" sId="5">
    <nc r="AR51">
      <v>0</v>
    </nc>
  </rcc>
  <rcc rId="31045" sId="5">
    <nc r="AS51">
      <v>0</v>
    </nc>
  </rcc>
  <rcc rId="31046" sId="5">
    <nc r="AT51">
      <v>0</v>
    </nc>
  </rcc>
  <rcc rId="31047" sId="5">
    <nc r="AU51">
      <v>0</v>
    </nc>
  </rcc>
  <rcc rId="31048" sId="5">
    <nc r="AV51">
      <v>0</v>
    </nc>
  </rcc>
  <rcc rId="31049" sId="5">
    <nc r="AW51">
      <v>0</v>
    </nc>
  </rcc>
  <rcc rId="31050" sId="5">
    <nc r="AX51">
      <v>0</v>
    </nc>
  </rcc>
  <rcc rId="31051" sId="5">
    <nc r="AY51">
      <v>0</v>
    </nc>
  </rcc>
  <rcc rId="31052" sId="5">
    <nc r="AZ51">
      <v>0</v>
    </nc>
  </rcc>
  <rcc rId="31053" sId="5">
    <nc r="BA51">
      <v>0</v>
    </nc>
  </rcc>
  <rfmt sheetId="5" sqref="B52" start="0" length="0">
    <dxf>
      <alignment horizontal="general" vertical="bottom"/>
    </dxf>
  </rfmt>
  <rcc rId="31054" sId="5" odxf="1" dxf="1">
    <nc r="E52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055" sId="5">
    <nc r="F52">
      <v>0</v>
    </nc>
  </rcc>
  <rcc rId="31056" sId="5">
    <nc r="G52">
      <v>0</v>
    </nc>
  </rcc>
  <rcc rId="31057" sId="5">
    <nc r="H52">
      <v>0</v>
    </nc>
  </rcc>
  <rcc rId="31058" sId="5">
    <nc r="I52">
      <v>0</v>
    </nc>
  </rcc>
  <rcc rId="31059" sId="5">
    <nc r="J52">
      <v>0</v>
    </nc>
  </rcc>
  <rcc rId="31060" sId="5">
    <nc r="K52">
      <v>0</v>
    </nc>
  </rcc>
  <rcc rId="31061" sId="5">
    <nc r="L52">
      <v>0</v>
    </nc>
  </rcc>
  <rcc rId="31062" sId="5">
    <nc r="M52">
      <v>0</v>
    </nc>
  </rcc>
  <rcc rId="31063" sId="5">
    <nc r="N52">
      <v>0</v>
    </nc>
  </rcc>
  <rcc rId="31064" sId="5">
    <nc r="O52">
      <v>0</v>
    </nc>
  </rcc>
  <rcc rId="31065" sId="5">
    <nc r="P52">
      <v>0</v>
    </nc>
  </rcc>
  <rcc rId="31066" sId="5">
    <nc r="Q52">
      <v>0</v>
    </nc>
  </rcc>
  <rcc rId="31067" sId="5">
    <nc r="R52">
      <v>0</v>
    </nc>
  </rcc>
  <rcc rId="31068" sId="5">
    <nc r="S52">
      <v>0</v>
    </nc>
  </rcc>
  <rcc rId="31069" sId="5">
    <nc r="T52">
      <v>0</v>
    </nc>
  </rcc>
  <rcc rId="31070" sId="5">
    <nc r="U52">
      <v>0</v>
    </nc>
  </rcc>
  <rcc rId="31071" sId="5">
    <nc r="V52">
      <v>0</v>
    </nc>
  </rcc>
  <rcc rId="31072" sId="5">
    <nc r="W52">
      <v>0</v>
    </nc>
  </rcc>
  <rcc rId="31073" sId="5">
    <nc r="X52">
      <v>0</v>
    </nc>
  </rcc>
  <rcc rId="31074" sId="5">
    <nc r="Y52">
      <v>0</v>
    </nc>
  </rcc>
  <rcc rId="31075" sId="5">
    <nc r="Z52">
      <v>0</v>
    </nc>
  </rcc>
  <rcc rId="31076" sId="5">
    <nc r="AA52">
      <v>0</v>
    </nc>
  </rcc>
  <rcc rId="31077" sId="5">
    <nc r="AB52">
      <v>0</v>
    </nc>
  </rcc>
  <rcc rId="31078" sId="5">
    <nc r="AC52">
      <v>0</v>
    </nc>
  </rcc>
  <rcc rId="31079" sId="5">
    <nc r="AD52">
      <v>0</v>
    </nc>
  </rcc>
  <rcc rId="31080" sId="5">
    <nc r="AE52">
      <v>0</v>
    </nc>
  </rcc>
  <rcc rId="31081" sId="5">
    <nc r="AF52">
      <v>0</v>
    </nc>
  </rcc>
  <rcc rId="31082" sId="5">
    <nc r="AG52">
      <v>0</v>
    </nc>
  </rcc>
  <rcc rId="31083" sId="5">
    <nc r="AH52">
      <v>0</v>
    </nc>
  </rcc>
  <rcc rId="31084" sId="5">
    <nc r="AI52">
      <v>0</v>
    </nc>
  </rcc>
  <rcc rId="31085" sId="5">
    <nc r="AJ52">
      <v>0</v>
    </nc>
  </rcc>
  <rcc rId="31086" sId="5">
    <nc r="AK52">
      <v>0</v>
    </nc>
  </rcc>
  <rcc rId="31087" sId="5">
    <nc r="AL52">
      <v>0</v>
    </nc>
  </rcc>
  <rcc rId="31088" sId="5">
    <nc r="AM52">
      <v>0</v>
    </nc>
  </rcc>
  <rcc rId="31089" sId="5">
    <nc r="AN52">
      <v>0</v>
    </nc>
  </rcc>
  <rcc rId="31090" sId="5">
    <nc r="AO52">
      <v>0</v>
    </nc>
  </rcc>
  <rcc rId="31091" sId="5">
    <nc r="AP52">
      <v>0</v>
    </nc>
  </rcc>
  <rcc rId="31092" sId="5">
    <nc r="AQ52">
      <v>0</v>
    </nc>
  </rcc>
  <rcc rId="31093" sId="5">
    <nc r="AR52">
      <v>0</v>
    </nc>
  </rcc>
  <rcc rId="31094" sId="5">
    <nc r="AS52">
      <v>0</v>
    </nc>
  </rcc>
  <rcc rId="31095" sId="5">
    <nc r="AT52">
      <v>0</v>
    </nc>
  </rcc>
  <rcc rId="31096" sId="5">
    <nc r="AU52">
      <v>0</v>
    </nc>
  </rcc>
  <rcc rId="31097" sId="5">
    <nc r="AV52">
      <v>0</v>
    </nc>
  </rcc>
  <rcc rId="31098" sId="5">
    <nc r="AW52">
      <v>0</v>
    </nc>
  </rcc>
  <rcc rId="31099" sId="5">
    <nc r="AX52">
      <v>0</v>
    </nc>
  </rcc>
  <rcc rId="31100" sId="5">
    <nc r="AY52">
      <v>0</v>
    </nc>
  </rcc>
  <rcc rId="31101" sId="5">
    <nc r="AZ52">
      <v>0</v>
    </nc>
  </rcc>
  <rcc rId="31102" sId="5">
    <nc r="BA52">
      <v>0</v>
    </nc>
  </rcc>
  <rfmt sheetId="5" sqref="B53" start="0" length="0">
    <dxf>
      <alignment horizontal="general" vertical="bottom"/>
    </dxf>
  </rfmt>
  <rcc rId="31103" sId="5" odxf="1" dxf="1">
    <nc r="E53">
      <v>46.354999999999997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104" sId="5">
    <nc r="F53">
      <v>0</v>
    </nc>
  </rcc>
  <rcc rId="31105" sId="5">
    <nc r="G53">
      <v>0</v>
    </nc>
  </rcc>
  <rcc rId="31106" sId="5">
    <nc r="H53">
      <v>0</v>
    </nc>
  </rcc>
  <rcc rId="31107" sId="5">
    <nc r="I53">
      <v>0</v>
    </nc>
  </rcc>
  <rcc rId="31108" sId="5">
    <nc r="J53">
      <v>0</v>
    </nc>
  </rcc>
  <rcc rId="31109" sId="5">
    <nc r="K53">
      <v>0</v>
    </nc>
  </rcc>
  <rcc rId="31110" sId="5">
    <nc r="L53">
      <v>0</v>
    </nc>
  </rcc>
  <rcc rId="31111" sId="5">
    <nc r="M53">
      <v>0</v>
    </nc>
  </rcc>
  <rcc rId="31112" sId="5">
    <nc r="N53">
      <v>0</v>
    </nc>
  </rcc>
  <rcc rId="31113" sId="5">
    <nc r="O53">
      <v>0</v>
    </nc>
  </rcc>
  <rcc rId="31114" sId="5">
    <nc r="P53">
      <v>0</v>
    </nc>
  </rcc>
  <rcc rId="31115" sId="5">
    <nc r="Q53">
      <v>0.02</v>
    </nc>
  </rcc>
  <rcc rId="31116" sId="5">
    <nc r="R53">
      <v>0.5</v>
    </nc>
  </rcc>
  <rcc rId="31117" sId="5">
    <nc r="S53">
      <v>1.57</v>
    </nc>
  </rcc>
  <rcc rId="31118" sId="5">
    <nc r="T53">
      <v>2.23</v>
    </nc>
  </rcc>
  <rcc rId="31119" sId="5">
    <nc r="U53">
      <v>3.99</v>
    </nc>
  </rcc>
  <rcc rId="31120" sId="5">
    <nc r="V53">
      <v>3.24</v>
    </nc>
  </rcc>
  <rcc rId="31121" sId="5">
    <nc r="W53">
      <v>2.37</v>
    </nc>
  </rcc>
  <rcc rId="31122" sId="5">
    <nc r="X53">
      <v>5.5</v>
    </nc>
  </rcc>
  <rcc rId="31123" sId="5">
    <nc r="Y53">
      <v>6.82</v>
    </nc>
  </rcc>
  <rcc rId="31124" sId="5">
    <nc r="Z53">
      <v>6.75</v>
    </nc>
  </rcc>
  <rcc rId="31125" sId="5">
    <nc r="AA53">
      <v>7.28</v>
    </nc>
  </rcc>
  <rcc rId="31126" sId="5">
    <nc r="AB53">
      <v>9.39</v>
    </nc>
  </rcc>
  <rcc rId="31127" sId="5">
    <nc r="AC53">
      <v>4.88</v>
    </nc>
  </rcc>
  <rcc rId="31128" sId="5">
    <nc r="AD53">
      <v>8.57</v>
    </nc>
  </rcc>
  <rcc rId="31129" sId="5">
    <nc r="AE53">
      <v>7.01</v>
    </nc>
  </rcc>
  <rcc rId="31130" sId="5">
    <nc r="AF53">
      <v>2.99</v>
    </nc>
  </rcc>
  <rcc rId="31131" sId="5">
    <nc r="AG53">
      <v>3.23</v>
    </nc>
  </rcc>
  <rcc rId="31132" sId="5">
    <nc r="AH53">
      <v>4.7</v>
    </nc>
  </rcc>
  <rcc rId="31133" sId="5">
    <nc r="AI53">
      <v>4.2</v>
    </nc>
  </rcc>
  <rcc rId="31134" sId="5">
    <nc r="AJ53">
      <v>3.2</v>
    </nc>
  </rcc>
  <rcc rId="31135" sId="5">
    <nc r="AK53">
      <v>2.2000000000000002</v>
    </nc>
  </rcc>
  <rcc rId="31136" sId="5">
    <nc r="AL53">
      <v>1.3</v>
    </nc>
  </rcc>
  <rcc rId="31137" sId="5">
    <nc r="AM53">
      <v>0.65</v>
    </nc>
  </rcc>
  <rcc rId="31138" sId="5">
    <nc r="AN53">
      <v>0.12</v>
    </nc>
  </rcc>
  <rcc rId="31139" sId="5">
    <nc r="AO53">
      <v>0</v>
    </nc>
  </rcc>
  <rcc rId="31140" sId="5">
    <nc r="AP53">
      <v>0</v>
    </nc>
  </rcc>
  <rcc rId="31141" sId="5">
    <nc r="AQ53">
      <v>0</v>
    </nc>
  </rcc>
  <rcc rId="31142" sId="5">
    <nc r="AR53">
      <v>0</v>
    </nc>
  </rcc>
  <rcc rId="31143" sId="5">
    <nc r="AS53">
      <v>0</v>
    </nc>
  </rcc>
  <rcc rId="31144" sId="5">
    <nc r="AT53">
      <v>0</v>
    </nc>
  </rcc>
  <rcc rId="31145" sId="5">
    <nc r="AU53">
      <v>0</v>
    </nc>
  </rcc>
  <rcc rId="31146" sId="5">
    <nc r="AV53">
      <v>0</v>
    </nc>
  </rcc>
  <rcc rId="31147" sId="5">
    <nc r="AW53">
      <v>0</v>
    </nc>
  </rcc>
  <rcc rId="31148" sId="5">
    <nc r="AX53">
      <v>0</v>
    </nc>
  </rcc>
  <rcc rId="31149" sId="5">
    <nc r="AY53">
      <v>0</v>
    </nc>
  </rcc>
  <rcc rId="31150" sId="5">
    <nc r="AZ53">
      <v>0</v>
    </nc>
  </rcc>
  <rcc rId="31151" sId="5">
    <nc r="BA53">
      <v>0</v>
    </nc>
  </rcc>
  <rfmt sheetId="5" sqref="B54" start="0" length="0">
    <dxf>
      <alignment horizontal="general" vertical="bottom"/>
    </dxf>
  </rfmt>
  <rcc rId="31152" sId="5" odxf="1" dxf="1">
    <nc r="E54">
      <v>33.185000000000002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1153" sId="5">
    <nc r="F54">
      <v>0</v>
    </nc>
  </rcc>
  <rcc rId="31154" sId="5">
    <nc r="G54">
      <v>0</v>
    </nc>
  </rcc>
  <rcc rId="31155" sId="5">
    <nc r="H54">
      <v>0</v>
    </nc>
  </rcc>
  <rcc rId="31156" sId="5">
    <nc r="I54">
      <v>0</v>
    </nc>
  </rcc>
  <rcc rId="31157" sId="5">
    <nc r="J54">
      <v>0</v>
    </nc>
  </rcc>
  <rcc rId="31158" sId="5">
    <nc r="K54">
      <v>0</v>
    </nc>
  </rcc>
  <rcc rId="31159" sId="5">
    <nc r="L54">
      <v>0</v>
    </nc>
  </rcc>
  <rcc rId="31160" sId="5">
    <nc r="M54">
      <v>0</v>
    </nc>
  </rcc>
  <rcc rId="31161" sId="5">
    <nc r="N54">
      <v>0</v>
    </nc>
  </rcc>
  <rcc rId="31162" sId="5">
    <nc r="O54">
      <v>0</v>
    </nc>
  </rcc>
  <rcc rId="31163" sId="5">
    <nc r="P54">
      <v>0</v>
    </nc>
  </rcc>
  <rcc rId="31164" sId="5">
    <nc r="Q54">
      <v>0.02</v>
    </nc>
  </rcc>
  <rcc rId="31165" sId="5">
    <nc r="R54">
      <v>0.35</v>
    </nc>
  </rcc>
  <rcc rId="31166" sId="5">
    <nc r="S54">
      <v>1.1000000000000001</v>
    </nc>
  </rcc>
  <rcc rId="31167" sId="5">
    <nc r="T54">
      <v>1.56</v>
    </nc>
  </rcc>
  <rcc rId="31168" sId="5">
    <nc r="U54">
      <v>2.79</v>
    </nc>
  </rcc>
  <rcc rId="31169" sId="5">
    <nc r="V54">
      <v>2.2599999999999998</v>
    </nc>
  </rcc>
  <rcc rId="31170" sId="5">
    <nc r="W54">
      <v>1.66</v>
    </nc>
  </rcc>
  <rcc rId="31171" sId="5">
    <nc r="X54">
      <v>3.85</v>
    </nc>
  </rcc>
  <rcc rId="31172" sId="5">
    <nc r="Y54">
      <v>4.78</v>
    </nc>
  </rcc>
  <rcc rId="31173" sId="5">
    <nc r="Z54">
      <v>4.7300000000000004</v>
    </nc>
  </rcc>
  <rcc rId="31174" sId="5">
    <nc r="AA54">
      <v>5.09</v>
    </nc>
  </rcc>
  <rcc rId="31175" sId="5">
    <nc r="AB54">
      <v>6.57</v>
    </nc>
  </rcc>
  <rcc rId="31176" sId="5">
    <nc r="AC54">
      <v>4.88</v>
    </nc>
  </rcc>
  <rcc rId="31177" sId="5">
    <nc r="AD54">
      <v>6</v>
    </nc>
  </rcc>
  <rcc rId="31178" sId="5">
    <nc r="AE54">
      <v>4.91</v>
    </nc>
  </rcc>
  <rcc rId="31179" sId="5">
    <nc r="AF54">
      <v>2.09</v>
    </nc>
  </rcc>
  <rcc rId="31180" sId="5">
    <nc r="AG54">
      <v>2.2599999999999998</v>
    </nc>
  </rcc>
  <rcc rId="31181" sId="5">
    <nc r="AH54">
      <v>3.29</v>
    </nc>
  </rcc>
  <rcc rId="31182" sId="5">
    <nc r="AI54">
      <v>2.94</v>
    </nc>
  </rcc>
  <rcc rId="31183" sId="5">
    <nc r="AJ54">
      <v>2.2400000000000002</v>
    </nc>
  </rcc>
  <rcc rId="31184" sId="5">
    <nc r="AK54">
      <v>1.54</v>
    </nc>
  </rcc>
  <rcc rId="31185" sId="5">
    <nc r="AL54">
      <v>0.91</v>
    </nc>
  </rcc>
  <rcc rId="31186" sId="5">
    <nc r="AM54">
      <v>0.46</v>
    </nc>
  </rcc>
  <rcc rId="31187" sId="5">
    <nc r="AN54">
      <v>0.09</v>
    </nc>
  </rcc>
  <rcc rId="31188" sId="5">
    <nc r="AO54">
      <v>0</v>
    </nc>
  </rcc>
  <rcc rId="31189" sId="5">
    <nc r="AP54">
      <v>0</v>
    </nc>
  </rcc>
  <rcc rId="31190" sId="5">
    <nc r="AQ54">
      <v>0</v>
    </nc>
  </rcc>
  <rcc rId="31191" sId="5">
    <nc r="AR54">
      <v>0</v>
    </nc>
  </rcc>
  <rcc rId="31192" sId="5">
    <nc r="AS54">
      <v>0</v>
    </nc>
  </rcc>
  <rcc rId="31193" sId="5">
    <nc r="AT54">
      <v>0</v>
    </nc>
  </rcc>
  <rcc rId="31194" sId="5">
    <nc r="AU54">
      <v>0</v>
    </nc>
  </rcc>
  <rcc rId="31195" sId="5">
    <nc r="AV54">
      <v>0</v>
    </nc>
  </rcc>
  <rcc rId="31196" sId="5">
    <nc r="AW54">
      <v>0</v>
    </nc>
  </rcc>
  <rcc rId="31197" sId="5">
    <nc r="AX54">
      <v>0</v>
    </nc>
  </rcc>
  <rcc rId="31198" sId="5">
    <nc r="AY54">
      <v>0</v>
    </nc>
  </rcc>
  <rcc rId="31199" sId="5">
    <nc r="AZ54">
      <v>0</v>
    </nc>
  </rcc>
  <rcc rId="31200" sId="5">
    <nc r="BA54">
      <v>0</v>
    </nc>
  </rcc>
  <rfmt sheetId="5" sqref="B55" start="0" length="0">
    <dxf>
      <alignment horizontal="general" vertical="bottom"/>
    </dxf>
  </rfmt>
  <rcc rId="31201" sId="5" odxf="1" dxf="1">
    <nc r="E55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202" sId="5">
    <nc r="F55">
      <v>0</v>
    </nc>
  </rcc>
  <rcc rId="31203" sId="5">
    <nc r="G55">
      <v>0</v>
    </nc>
  </rcc>
  <rcc rId="31204" sId="5">
    <nc r="H55">
      <v>0</v>
    </nc>
  </rcc>
  <rcc rId="31205" sId="5">
    <nc r="I55">
      <v>0</v>
    </nc>
  </rcc>
  <rcc rId="31206" sId="5">
    <nc r="J55">
      <v>0</v>
    </nc>
  </rcc>
  <rcc rId="31207" sId="5">
    <nc r="K55">
      <v>0</v>
    </nc>
  </rcc>
  <rcc rId="31208" sId="5">
    <nc r="L55">
      <v>0</v>
    </nc>
  </rcc>
  <rcc rId="31209" sId="5">
    <nc r="M55">
      <v>0</v>
    </nc>
  </rcc>
  <rcc rId="31210" sId="5">
    <nc r="N55">
      <v>0</v>
    </nc>
  </rcc>
  <rcc rId="31211" sId="5">
    <nc r="O55">
      <v>0</v>
    </nc>
  </rcc>
  <rcc rId="31212" sId="5">
    <nc r="P55">
      <v>0</v>
    </nc>
  </rcc>
  <rcc rId="31213" sId="5">
    <nc r="Q55">
      <v>0</v>
    </nc>
  </rcc>
  <rcc rId="31214" sId="5">
    <nc r="R55">
      <v>0</v>
    </nc>
  </rcc>
  <rcc rId="31215" sId="5">
    <nc r="S55">
      <v>0</v>
    </nc>
  </rcc>
  <rcc rId="31216" sId="5">
    <nc r="T55">
      <v>0</v>
    </nc>
  </rcc>
  <rcc rId="31217" sId="5">
    <nc r="U55">
      <v>0</v>
    </nc>
  </rcc>
  <rcc rId="31218" sId="5">
    <nc r="V55">
      <v>0</v>
    </nc>
  </rcc>
  <rcc rId="31219" sId="5">
    <nc r="W55">
      <v>0</v>
    </nc>
  </rcc>
  <rcc rId="31220" sId="5">
    <nc r="X55">
      <v>0</v>
    </nc>
  </rcc>
  <rcc rId="31221" sId="5">
    <nc r="Y55">
      <v>0</v>
    </nc>
  </rcc>
  <rcc rId="31222" sId="5">
    <nc r="Z55">
      <v>0</v>
    </nc>
  </rcc>
  <rcc rId="31223" sId="5">
    <nc r="AA55">
      <v>0</v>
    </nc>
  </rcc>
  <rcc rId="31224" sId="5">
    <nc r="AB55">
      <v>0</v>
    </nc>
  </rcc>
  <rcc rId="31225" sId="5">
    <nc r="AC55">
      <v>0</v>
    </nc>
  </rcc>
  <rcc rId="31226" sId="5">
    <nc r="AD55">
      <v>0</v>
    </nc>
  </rcc>
  <rcc rId="31227" sId="5">
    <nc r="AE55">
      <v>0</v>
    </nc>
  </rcc>
  <rcc rId="31228" sId="5">
    <nc r="AF55">
      <v>0</v>
    </nc>
  </rcc>
  <rcc rId="31229" sId="5">
    <nc r="AG55">
      <v>0</v>
    </nc>
  </rcc>
  <rcc rId="31230" sId="5">
    <nc r="AH55">
      <v>0</v>
    </nc>
  </rcc>
  <rcc rId="31231" sId="5">
    <nc r="AI55">
      <v>0</v>
    </nc>
  </rcc>
  <rcc rId="31232" sId="5">
    <nc r="AJ55">
      <v>0</v>
    </nc>
  </rcc>
  <rcc rId="31233" sId="5">
    <nc r="AK55">
      <v>0</v>
    </nc>
  </rcc>
  <rcc rId="31234" sId="5">
    <nc r="AL55">
      <v>0</v>
    </nc>
  </rcc>
  <rcc rId="31235" sId="5">
    <nc r="AM55">
      <v>0</v>
    </nc>
  </rcc>
  <rcc rId="31236" sId="5">
    <nc r="AN55">
      <v>0</v>
    </nc>
  </rcc>
  <rcc rId="31237" sId="5">
    <nc r="AO55">
      <v>0</v>
    </nc>
  </rcc>
  <rcc rId="31238" sId="5">
    <nc r="AP55">
      <v>0</v>
    </nc>
  </rcc>
  <rcc rId="31239" sId="5">
    <nc r="AQ55">
      <v>0</v>
    </nc>
  </rcc>
  <rcc rId="31240" sId="5">
    <nc r="AR55">
      <v>0</v>
    </nc>
  </rcc>
  <rcc rId="31241" sId="5">
    <nc r="AS55">
      <v>0</v>
    </nc>
  </rcc>
  <rcc rId="31242" sId="5">
    <nc r="AT55">
      <v>0</v>
    </nc>
  </rcc>
  <rcc rId="31243" sId="5">
    <nc r="AU55">
      <v>0</v>
    </nc>
  </rcc>
  <rcc rId="31244" sId="5">
    <nc r="AV55">
      <v>0</v>
    </nc>
  </rcc>
  <rcc rId="31245" sId="5">
    <nc r="AW55">
      <v>0</v>
    </nc>
  </rcc>
  <rcc rId="31246" sId="5">
    <nc r="AX55">
      <v>0</v>
    </nc>
  </rcc>
  <rcc rId="31247" sId="5">
    <nc r="AY55">
      <v>0</v>
    </nc>
  </rcc>
  <rcc rId="31248" sId="5">
    <nc r="AZ55">
      <v>0</v>
    </nc>
  </rcc>
  <rcc rId="31249" sId="5">
    <nc r="BA55">
      <v>0</v>
    </nc>
  </rcc>
  <rfmt sheetId="5" sqref="B56" start="0" length="0">
    <dxf>
      <alignment horizontal="general" vertical="bottom"/>
    </dxf>
  </rfmt>
  <rfmt sheetId="5" sqref="E56" start="0" length="0">
    <dxf>
      <numFmt numFmtId="0" formatCode="General"/>
      <alignment horizontal="general" vertical="bottom"/>
    </dxf>
  </rfmt>
  <rfmt sheetId="5" sqref="B57" start="0" length="0">
    <dxf>
      <alignment horizontal="general" vertical="bottom"/>
    </dxf>
  </rfmt>
  <rfmt sheetId="5" sqref="E57" start="0" length="0">
    <dxf>
      <numFmt numFmtId="0" formatCode="General"/>
      <alignment horizontal="general" vertical="bottom"/>
    </dxf>
  </rfmt>
  <rfmt sheetId="5" sqref="B58" start="0" length="0">
    <dxf>
      <alignment horizontal="general" vertical="bottom"/>
    </dxf>
  </rfmt>
  <rfmt sheetId="5" sqref="E58" start="0" length="0">
    <dxf>
      <numFmt numFmtId="0" formatCode="General"/>
      <alignment horizontal="general" vertical="bottom"/>
    </dxf>
  </rfmt>
  <rfmt sheetId="5" sqref="B59" start="0" length="0">
    <dxf>
      <alignment horizontal="general" vertical="bottom"/>
    </dxf>
  </rfmt>
  <rfmt sheetId="5" sqref="E59" start="0" length="0">
    <dxf>
      <numFmt numFmtId="0" formatCode="General"/>
      <alignment horizontal="general" vertical="bottom"/>
    </dxf>
  </rfmt>
  <rfmt sheetId="5" sqref="B60" start="0" length="0">
    <dxf>
      <alignment horizontal="general" vertical="bottom"/>
    </dxf>
  </rfmt>
  <rfmt sheetId="5" sqref="E60" start="0" length="0">
    <dxf>
      <numFmt numFmtId="0" formatCode="General"/>
      <alignment horizontal="general" vertical="bottom"/>
    </dxf>
  </rfmt>
  <rfmt sheetId="5" sqref="B61" start="0" length="0">
    <dxf>
      <alignment horizontal="general" vertical="bottom"/>
    </dxf>
  </rfmt>
  <rfmt sheetId="5" sqref="E61" start="0" length="0">
    <dxf>
      <numFmt numFmtId="0" formatCode="General"/>
      <alignment horizontal="general" vertical="bottom"/>
    </dxf>
  </rfmt>
  <rfmt sheetId="5" sqref="B62" start="0" length="0">
    <dxf>
      <alignment horizontal="general" vertical="bottom"/>
    </dxf>
  </rfmt>
  <rcc rId="31250" sId="5" odxf="1" dxf="1">
    <nc r="E62">
      <v>43589.674270000003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1251" sId="5">
    <nc r="F62">
      <v>1483.2881199999999</v>
    </nc>
  </rcc>
  <rcc rId="31252" sId="5">
    <nc r="G62">
      <v>1475.7076</v>
    </nc>
  </rcc>
  <rcc rId="31253" sId="5">
    <nc r="H62">
      <v>1498.1808699999999</v>
    </nc>
  </rcc>
  <rcc rId="31254" sId="5">
    <nc r="I62">
      <v>1514.4640099999999</v>
    </nc>
  </rcc>
  <rcc rId="31255" sId="5">
    <nc r="J62">
      <v>1451.6679799999999</v>
    </nc>
  </rcc>
  <rcc rId="31256" sId="5">
    <nc r="K62">
      <v>1501.3465699999999</v>
    </nc>
  </rcc>
  <rcc rId="31257" sId="5">
    <nc r="L62">
      <v>1445.2025900000001</v>
    </nc>
  </rcc>
  <rcc rId="31258" sId="5">
    <nc r="M62">
      <v>1479.6855700000001</v>
    </nc>
  </rcc>
  <rcc rId="31259" sId="5">
    <nc r="N62">
      <v>1469.9097999999999</v>
    </nc>
  </rcc>
  <rcc rId="31260" sId="5">
    <nc r="O62">
      <v>1455.36544</v>
    </nc>
  </rcc>
  <rcc rId="31261" sId="5">
    <nc r="P62">
      <v>1451.9595899999999</v>
    </nc>
  </rcc>
  <rcc rId="31262" sId="5">
    <nc r="Q62">
      <v>1500.1926000000001</v>
    </nc>
  </rcc>
  <rcc rId="31263" sId="5">
    <nc r="R62">
      <v>1506.8389999999999</v>
    </nc>
  </rcc>
  <rcc rId="31264" sId="5">
    <nc r="S62">
      <v>1703.17849</v>
    </nc>
  </rcc>
  <rcc rId="31265" sId="5">
    <nc r="T62">
      <v>1962.92704</v>
    </nc>
  </rcc>
  <rcc rId="31266" sId="5">
    <nc r="U62">
      <v>2198.6175499999999</v>
    </nc>
  </rcc>
  <rcc rId="31267" sId="5">
    <nc r="V62">
      <v>2138.3982799999999</v>
    </nc>
  </rcc>
  <rcc rId="31268" sId="5">
    <nc r="W62">
      <v>2148.2221500000001</v>
    </nc>
  </rcc>
  <rcc rId="31269" sId="5">
    <nc r="X62">
      <v>1921.8072299999999</v>
    </nc>
  </rcc>
  <rcc rId="31270" sId="5">
    <nc r="Y62">
      <v>1963.3858399999999</v>
    </nc>
  </rcc>
  <rcc rId="31271" sId="5">
    <nc r="Z62">
      <v>1901.2408700000001</v>
    </nc>
  </rcc>
  <rcc rId="31272" sId="5">
    <nc r="AA62">
      <v>1872.2485999999999</v>
    </nc>
  </rcc>
  <rcc rId="31273" sId="5">
    <nc r="AB62">
      <v>1408.14913</v>
    </nc>
  </rcc>
  <rcc rId="31274" sId="5">
    <nc r="AC62">
      <v>1521.5664200000001</v>
    </nc>
  </rcc>
  <rcc rId="31275" sId="5">
    <nc r="AD62">
      <v>1721.0266799999999</v>
    </nc>
  </rcc>
  <rcc rId="31276" sId="5">
    <nc r="AE62">
      <v>2033.1626000000001</v>
    </nc>
  </rcc>
  <rcc rId="31277" sId="5">
    <nc r="AF62">
      <v>1998.5096100000001</v>
    </nc>
  </rcc>
  <rcc rId="31278" sId="5">
    <nc r="AG62">
      <v>2048.3805200000002</v>
    </nc>
  </rcc>
  <rcc rId="31279" sId="5">
    <nc r="AH62">
      <v>1980.11492</v>
    </nc>
  </rcc>
  <rcc rId="31280" sId="5">
    <nc r="AI62">
      <v>2107.4223400000001</v>
    </nc>
  </rcc>
  <rcc rId="31281" sId="5">
    <nc r="AJ62">
      <v>2132.0659500000002</v>
    </nc>
  </rcc>
  <rcc rId="31282" sId="5">
    <nc r="AK62">
      <v>2198.5690100000002</v>
    </nc>
  </rcc>
  <rcc rId="31283" sId="5">
    <nc r="AL62">
      <v>1854.9266</v>
    </nc>
  </rcc>
  <rcc rId="31284" sId="5">
    <nc r="AM62">
      <v>1917.4771000000001</v>
    </nc>
  </rcc>
  <rcc rId="31285" sId="5">
    <nc r="AN62">
      <v>1870.20398</v>
    </nc>
  </rcc>
  <rcc rId="31286" sId="5">
    <nc r="AO62">
      <v>1989.33644</v>
    </nc>
  </rcc>
  <rcc rId="31287" sId="5">
    <nc r="AP62">
      <v>1897.5713800000001</v>
    </nc>
  </rcc>
  <rcc rId="31288" sId="5">
    <nc r="AQ62">
      <v>1940.51277</v>
    </nc>
  </rcc>
  <rcc rId="31289" sId="5">
    <nc r="AR62">
      <v>1850.04853</v>
    </nc>
  </rcc>
  <rcc rId="31290" sId="5">
    <nc r="AS62">
      <v>1896.75758</v>
    </nc>
  </rcc>
  <rcc rId="31291" sId="5">
    <nc r="AT62">
      <v>1850.846</v>
    </nc>
  </rcc>
  <rcc rId="31292" sId="5">
    <nc r="AU62">
      <v>1841.2001299999999</v>
    </nc>
  </rcc>
  <rcc rId="31293" sId="5">
    <nc r="AV62">
      <v>1752.7719199999999</v>
    </nc>
  </rcc>
  <rcc rId="31294" sId="5">
    <nc r="AW62">
      <v>1767.6830399999999</v>
    </nc>
  </rcc>
  <rcc rId="31295" sId="5">
    <nc r="AX62">
      <v>1671.9824599999999</v>
    </nc>
  </rcc>
  <rcc rId="31296" sId="5">
    <nc r="AY62">
      <v>1679.17238</v>
    </nc>
  </rcc>
  <rcc rId="31297" sId="5">
    <nc r="AZ62">
      <v>1593.36428</v>
    </nc>
  </rcc>
  <rcc rId="31298" sId="5">
    <nc r="BA62">
      <v>1604.8719100000001</v>
    </nc>
  </rcc>
  <rfmt sheetId="5" sqref="B63" start="0" length="0">
    <dxf>
      <alignment horizontal="general" vertical="bottom"/>
    </dxf>
  </rfmt>
  <rfmt sheetId="5" sqref="E63" start="0" length="0">
    <dxf>
      <numFmt numFmtId="0" formatCode="General"/>
      <alignment horizontal="general" vertical="bottom"/>
    </dxf>
  </rfmt>
  <rfmt sheetId="5" sqref="B64" start="0" length="0">
    <dxf>
      <alignment horizontal="general" vertical="bottom"/>
    </dxf>
  </rfmt>
  <rfmt sheetId="5" sqref="E64" start="0" length="0">
    <dxf>
      <numFmt numFmtId="0" formatCode="General"/>
      <alignment horizontal="general" vertical="bottom"/>
    </dxf>
  </rfmt>
  <rfmt sheetId="5" sqref="B65" start="0" length="0">
    <dxf>
      <alignment horizontal="general" vertical="bottom"/>
    </dxf>
  </rfmt>
  <rcc rId="31299" sId="5" odxf="1" dxf="1">
    <nc r="E65">
      <v>1917.4735000000001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300" sId="5">
    <nc r="F65">
      <v>0</v>
    </nc>
  </rcc>
  <rcc rId="31301" sId="5">
    <nc r="G65">
      <v>0</v>
    </nc>
  </rcc>
  <rcc rId="31302" sId="5">
    <nc r="H65">
      <v>0</v>
    </nc>
  </rcc>
  <rcc rId="31303" sId="5">
    <nc r="I65">
      <v>0</v>
    </nc>
  </rcc>
  <rcc rId="31304" sId="5">
    <nc r="J65">
      <v>0</v>
    </nc>
  </rcc>
  <rcc rId="31305" sId="5">
    <nc r="K65">
      <v>0</v>
    </nc>
  </rcc>
  <rcc rId="31306" sId="5">
    <nc r="L65">
      <v>0</v>
    </nc>
  </rcc>
  <rcc rId="31307" sId="5">
    <nc r="M65">
      <v>0</v>
    </nc>
  </rcc>
  <rcc rId="31308" sId="5">
    <nc r="N65">
      <v>0</v>
    </nc>
  </rcc>
  <rcc rId="31309" sId="5">
    <nc r="O65">
      <v>0</v>
    </nc>
  </rcc>
  <rcc rId="31310" sId="5">
    <nc r="P65">
      <v>3.0325000000000002</v>
    </nc>
  </rcc>
  <rcc rId="31311" sId="5">
    <nc r="Q65">
      <v>27.024000000000001</v>
    </nc>
  </rcc>
  <rcc rId="31312" sId="5">
    <nc r="R65">
      <v>68.944999999999993</v>
    </nc>
  </rcc>
  <rcc rId="31313" sId="5">
    <nc r="S65">
      <v>95.9495</v>
    </nc>
  </rcc>
  <rcc rId="31314" sId="5">
    <nc r="T65">
      <v>142.39099999999999</v>
    </nc>
  </rcc>
  <rcc rId="31315" sId="5">
    <nc r="U65">
      <v>151.13800000000001</v>
    </nc>
  </rcc>
  <rcc rId="31316" sId="5">
    <nc r="V65">
      <v>150.59049999999999</v>
    </nc>
  </rcc>
  <rcc rId="31317" sId="5">
    <nc r="W65">
      <v>147.702</v>
    </nc>
  </rcc>
  <rcc rId="31318" sId="5">
    <nc r="X65">
      <v>167.03649999999999</v>
    </nc>
  </rcc>
  <rcc rId="31319" sId="5">
    <nc r="Y65">
      <v>152.79650000000001</v>
    </nc>
  </rcc>
  <rcc rId="31320" sId="5">
    <nc r="Z65">
      <v>135.50450000000001</v>
    </nc>
  </rcc>
  <rcc rId="31321" sId="5">
    <nc r="AA65">
      <v>218.49850000000001</v>
    </nc>
  </rcc>
  <rcc rId="31322" sId="5">
    <nc r="AB65">
      <v>279.1035</v>
    </nc>
  </rcc>
  <rcc rId="31323" sId="5">
    <nc r="AC65">
      <v>245.45849999999999</v>
    </nc>
  </rcc>
  <rcc rId="31324" sId="5">
    <nc r="AD65">
      <v>215.79150000000001</v>
    </nc>
  </rcc>
  <rcc rId="31325" sId="5">
    <nc r="AE65">
      <v>222.91050000000001</v>
    </nc>
  </rcc>
  <rcc rId="31326" sId="5">
    <nc r="AF65">
      <v>272.81099999999998</v>
    </nc>
  </rcc>
  <rcc rId="31327" sId="5">
    <nc r="AG65">
      <v>316.52949999999998</v>
    </nc>
  </rcc>
  <rcc rId="31328" sId="5">
    <nc r="AH65">
      <v>271.83</v>
    </nc>
  </rcc>
  <rcc rId="31329" sId="5">
    <nc r="AI65">
      <v>219.048</v>
    </nc>
  </rcc>
  <rcc rId="31330" sId="5">
    <nc r="AJ65">
      <v>151.8655</v>
    </nc>
  </rcc>
  <rcc rId="31331" sId="5">
    <nc r="AK65">
      <v>99.555000000000007</v>
    </nc>
  </rcc>
  <rcc rId="31332" sId="5">
    <nc r="AL65">
      <v>58.048000000000002</v>
    </nc>
  </rcc>
  <rcc rId="31333" sId="5">
    <nc r="AM65">
      <v>16.651499999999999</v>
    </nc>
  </rcc>
  <rcc rId="31334" sId="5">
    <nc r="AN65">
      <v>4.7359999999999998</v>
    </nc>
  </rcc>
  <rcc rId="31335" sId="5">
    <nc r="AO65">
      <v>0</v>
    </nc>
  </rcc>
  <rcc rId="31336" sId="5">
    <nc r="AP65">
      <v>0</v>
    </nc>
  </rcc>
  <rcc rId="31337" sId="5">
    <nc r="AQ65">
      <v>0</v>
    </nc>
  </rcc>
  <rcc rId="31338" sId="5">
    <nc r="AR65">
      <v>0</v>
    </nc>
  </rcc>
  <rcc rId="31339" sId="5">
    <nc r="AS65">
      <v>0</v>
    </nc>
  </rcc>
  <rcc rId="31340" sId="5">
    <nc r="AT65">
      <v>0</v>
    </nc>
  </rcc>
  <rcc rId="31341" sId="5">
    <nc r="AU65">
      <v>0</v>
    </nc>
  </rcc>
  <rcc rId="31342" sId="5">
    <nc r="AV65">
      <v>0</v>
    </nc>
  </rcc>
  <rcc rId="31343" sId="5">
    <nc r="AW65">
      <v>0</v>
    </nc>
  </rcc>
  <rcc rId="31344" sId="5">
    <nc r="AX65">
      <v>0</v>
    </nc>
  </rcc>
  <rcc rId="31345" sId="5">
    <nc r="AY65">
      <v>0</v>
    </nc>
  </rcc>
  <rcc rId="31346" sId="5">
    <nc r="AZ65">
      <v>0</v>
    </nc>
  </rcc>
  <rcc rId="31347" sId="5">
    <nc r="BA65">
      <v>0</v>
    </nc>
  </rcc>
  <rfmt sheetId="5" sqref="B66" start="0" length="0">
    <dxf>
      <alignment horizontal="general" vertical="bottom"/>
    </dxf>
  </rfmt>
  <rcc rId="31348" sId="5" odxf="1" dxf="1">
    <nc r="E66">
      <v>1499.1659999999999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1349" sId="5">
    <nc r="F66">
      <v>0</v>
    </nc>
  </rcc>
  <rcc rId="31350" sId="5">
    <nc r="G66">
      <v>0</v>
    </nc>
  </rcc>
  <rcc rId="31351" sId="5">
    <nc r="H66">
      <v>0</v>
    </nc>
  </rcc>
  <rcc rId="31352" sId="5">
    <nc r="I66">
      <v>0</v>
    </nc>
  </rcc>
  <rcc rId="31353" sId="5">
    <nc r="J66">
      <v>0</v>
    </nc>
  </rcc>
  <rcc rId="31354" sId="5">
    <nc r="K66">
      <v>0</v>
    </nc>
  </rcc>
  <rcc rId="31355" sId="5">
    <nc r="L66">
      <v>0</v>
    </nc>
  </rcc>
  <rcc rId="31356" sId="5">
    <nc r="M66">
      <v>5.0000000000000001E-3</v>
    </nc>
  </rcc>
  <rcc rId="31357" sId="5">
    <nc r="N66">
      <v>5.3999999999999999E-2</v>
    </nc>
  </rcc>
  <rcc rId="31358" sId="5">
    <nc r="O66">
      <v>0.24299999999999999</v>
    </nc>
  </rcc>
  <rcc rId="31359" sId="5">
    <nc r="P66">
      <v>0.34799999999999998</v>
    </nc>
  </rcc>
  <rcc rId="31360" sId="5">
    <nc r="Q66">
      <v>0.90200000000000002</v>
    </nc>
  </rcc>
  <rcc rId="31361" sId="5">
    <nc r="R66">
      <v>6.1870000000000003</v>
    </nc>
  </rcc>
  <rcc rId="31362" sId="5">
    <nc r="S66">
      <v>20.425000000000001</v>
    </nc>
  </rcc>
  <rcc rId="31363" sId="5">
    <nc r="T66">
      <v>42.177</v>
    </nc>
  </rcc>
  <rcc rId="31364" sId="5">
    <nc r="U66">
      <v>64.382999999999996</v>
    </nc>
  </rcc>
  <rcc rId="31365" sId="5">
    <nc r="V66">
      <v>78.858999999999995</v>
    </nc>
  </rcc>
  <rcc rId="31366" sId="5">
    <nc r="W66">
      <v>113.565</v>
    </nc>
  </rcc>
  <rcc rId="31367" sId="5">
    <nc r="X66">
      <v>154.43899999999999</v>
    </nc>
  </rcc>
  <rcc rId="31368" sId="5">
    <nc r="Y66">
      <v>182.14500000000001</v>
    </nc>
  </rcc>
  <rcc rId="31369" sId="5">
    <nc r="Z66">
      <v>202.327</v>
    </nc>
  </rcc>
  <rcc rId="31370" sId="5">
    <nc r="AA66">
      <v>217.90899999999999</v>
    </nc>
  </rcc>
  <rcc rId="31371" sId="5">
    <nc r="AB66">
      <v>239.23699999999999</v>
    </nc>
  </rcc>
  <rcc rId="31372" sId="5">
    <nc r="AC66">
      <v>269.834</v>
    </nc>
  </rcc>
  <rcc rId="31373" sId="5">
    <nc r="AD66">
      <v>236.85</v>
    </nc>
  </rcc>
  <rcc rId="31374" sId="5">
    <nc r="AE66">
      <v>204.62100000000001</v>
    </nc>
  </rcc>
  <rcc rId="31375" sId="5">
    <nc r="AF66">
      <v>194.02199999999999</v>
    </nc>
  </rcc>
  <rcc rId="31376" sId="5">
    <nc r="AG66">
      <v>214.05099999999999</v>
    </nc>
  </rcc>
  <rcc rId="31377" sId="5">
    <nc r="AH66">
      <v>209.233</v>
    </nc>
  </rcc>
  <rcc rId="31378" sId="5">
    <nc r="AI66">
      <v>188.49700000000001</v>
    </nc>
  </rcc>
  <rcc rId="31379" sId="5">
    <nc r="AJ66">
      <v>153.92599999999999</v>
    </nc>
  </rcc>
  <rcc rId="31380" sId="5">
    <nc r="AK66">
      <v>95.206999999999994</v>
    </nc>
  </rcc>
  <rcc rId="31381" sId="5">
    <nc r="AL66">
      <v>70.355000000000004</v>
    </nc>
  </rcc>
  <rcc rId="31382" sId="5">
    <nc r="AM66">
      <v>40.591999999999999</v>
    </nc>
  </rcc>
  <rcc rId="31383" sId="5">
    <nc r="AN66">
      <v>16.702999999999999</v>
    </nc>
  </rcc>
  <rcc rId="31384" sId="5">
    <nc r="AO66">
      <v>0.97499999999999998</v>
    </nc>
  </rcc>
  <rcc rId="31385" sId="5">
    <nc r="AP66">
      <v>1.7000000000000001E-2</v>
    </nc>
  </rcc>
  <rcc rId="31386" sId="5">
    <nc r="AQ66">
      <v>0</v>
    </nc>
  </rcc>
  <rcc rId="31387" sId="5">
    <nc r="AR66">
      <v>0</v>
    </nc>
  </rcc>
  <rcc rId="31388" sId="5">
    <nc r="AS66">
      <v>0</v>
    </nc>
  </rcc>
  <rcc rId="31389" sId="5">
    <nc r="AT66">
      <v>0</v>
    </nc>
  </rcc>
  <rcc rId="31390" sId="5">
    <nc r="AU66">
      <v>0</v>
    </nc>
  </rcc>
  <rcc rId="31391" sId="5">
    <nc r="AV66">
      <v>0</v>
    </nc>
  </rcc>
  <rcc rId="31392" sId="5">
    <nc r="AW66">
      <v>0</v>
    </nc>
  </rcc>
  <rcc rId="31393" sId="5">
    <nc r="AX66">
      <v>0</v>
    </nc>
  </rcc>
  <rcc rId="31394" sId="5">
    <nc r="AY66">
      <v>0</v>
    </nc>
  </rcc>
  <rcc rId="31395" sId="5">
    <nc r="AZ66">
      <v>0</v>
    </nc>
  </rcc>
  <rcc rId="31396" sId="5">
    <nc r="BA66">
      <v>0</v>
    </nc>
  </rcc>
  <rfmt sheetId="5" sqref="B67" start="0" length="0">
    <dxf>
      <alignment horizontal="general" vertical="bottom"/>
    </dxf>
  </rfmt>
  <rcc rId="31397" sId="5" odxf="1" dxf="1">
    <nc r="E6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398" sId="5">
    <nc r="F67">
      <v>0</v>
    </nc>
  </rcc>
  <rcc rId="31399" sId="5">
    <nc r="G67">
      <v>0</v>
    </nc>
  </rcc>
  <rcc rId="31400" sId="5">
    <nc r="H67">
      <v>0</v>
    </nc>
  </rcc>
  <rcc rId="31401" sId="5">
    <nc r="I67">
      <v>0</v>
    </nc>
  </rcc>
  <rcc rId="31402" sId="5">
    <nc r="J67">
      <v>0</v>
    </nc>
  </rcc>
  <rcc rId="31403" sId="5">
    <nc r="K67">
      <v>0</v>
    </nc>
  </rcc>
  <rcc rId="31404" sId="5">
    <nc r="L67">
      <v>0</v>
    </nc>
  </rcc>
  <rcc rId="31405" sId="5">
    <nc r="M67">
      <v>0</v>
    </nc>
  </rcc>
  <rcc rId="31406" sId="5">
    <nc r="N67">
      <v>0</v>
    </nc>
  </rcc>
  <rcc rId="31407" sId="5">
    <nc r="O67">
      <v>0</v>
    </nc>
  </rcc>
  <rcc rId="31408" sId="5">
    <nc r="P67">
      <v>0</v>
    </nc>
  </rcc>
  <rcc rId="31409" sId="5">
    <nc r="Q67">
      <v>0</v>
    </nc>
  </rcc>
  <rcc rId="31410" sId="5">
    <nc r="R67">
      <v>0</v>
    </nc>
  </rcc>
  <rcc rId="31411" sId="5">
    <nc r="S67">
      <v>0</v>
    </nc>
  </rcc>
  <rcc rId="31412" sId="5">
    <nc r="T67">
      <v>0</v>
    </nc>
  </rcc>
  <rcc rId="31413" sId="5">
    <nc r="U67">
      <v>0</v>
    </nc>
  </rcc>
  <rcc rId="31414" sId="5">
    <nc r="V67">
      <v>0</v>
    </nc>
  </rcc>
  <rcc rId="31415" sId="5">
    <nc r="W67">
      <v>0</v>
    </nc>
  </rcc>
  <rcc rId="31416" sId="5">
    <nc r="X67">
      <v>0</v>
    </nc>
  </rcc>
  <rcc rId="31417" sId="5">
    <nc r="Y67">
      <v>0</v>
    </nc>
  </rcc>
  <rcc rId="31418" sId="5">
    <nc r="Z67">
      <v>0</v>
    </nc>
  </rcc>
  <rcc rId="31419" sId="5">
    <nc r="AA67">
      <v>0</v>
    </nc>
  </rcc>
  <rcc rId="31420" sId="5">
    <nc r="AB67">
      <v>0</v>
    </nc>
  </rcc>
  <rcc rId="31421" sId="5">
    <nc r="AC67">
      <v>0</v>
    </nc>
  </rcc>
  <rcc rId="31422" sId="5">
    <nc r="AD67">
      <v>0</v>
    </nc>
  </rcc>
  <rcc rId="31423" sId="5">
    <nc r="AE67">
      <v>0</v>
    </nc>
  </rcc>
  <rcc rId="31424" sId="5">
    <nc r="AF67">
      <v>0</v>
    </nc>
  </rcc>
  <rcc rId="31425" sId="5">
    <nc r="AG67">
      <v>0</v>
    </nc>
  </rcc>
  <rcc rId="31426" sId="5">
    <nc r="AH67">
      <v>0</v>
    </nc>
  </rcc>
  <rcc rId="31427" sId="5">
    <nc r="AI67">
      <v>0</v>
    </nc>
  </rcc>
  <rcc rId="31428" sId="5">
    <nc r="AJ67">
      <v>0</v>
    </nc>
  </rcc>
  <rcc rId="31429" sId="5">
    <nc r="AK67">
      <v>0</v>
    </nc>
  </rcc>
  <rcc rId="31430" sId="5">
    <nc r="AL67">
      <v>0</v>
    </nc>
  </rcc>
  <rcc rId="31431" sId="5">
    <nc r="AM67">
      <v>0</v>
    </nc>
  </rcc>
  <rcc rId="31432" sId="5">
    <nc r="AN67">
      <v>0</v>
    </nc>
  </rcc>
  <rcc rId="31433" sId="5">
    <nc r="AO67">
      <v>0</v>
    </nc>
  </rcc>
  <rcc rId="31434" sId="5">
    <nc r="AP67">
      <v>0</v>
    </nc>
  </rcc>
  <rcc rId="31435" sId="5">
    <nc r="AQ67">
      <v>0</v>
    </nc>
  </rcc>
  <rcc rId="31436" sId="5">
    <nc r="AR67">
      <v>0</v>
    </nc>
  </rcc>
  <rcc rId="31437" sId="5">
    <nc r="AS67">
      <v>0</v>
    </nc>
  </rcc>
  <rcc rId="31438" sId="5">
    <nc r="AT67">
      <v>0</v>
    </nc>
  </rcc>
  <rcc rId="31439" sId="5">
    <nc r="AU67">
      <v>0</v>
    </nc>
  </rcc>
  <rcc rId="31440" sId="5">
    <nc r="AV67">
      <v>0</v>
    </nc>
  </rcc>
  <rcc rId="31441" sId="5">
    <nc r="AW67">
      <v>0</v>
    </nc>
  </rcc>
  <rcc rId="31442" sId="5">
    <nc r="AX67">
      <v>0</v>
    </nc>
  </rcc>
  <rcc rId="31443" sId="5">
    <nc r="AY67">
      <v>0</v>
    </nc>
  </rcc>
  <rcc rId="31444" sId="5">
    <nc r="AZ67">
      <v>0</v>
    </nc>
  </rcc>
  <rcc rId="31445" sId="5">
    <nc r="BA67">
      <v>0</v>
    </nc>
  </rcc>
  <rfmt sheetId="5" sqref="B68" start="0" length="0">
    <dxf>
      <alignment horizontal="general" vertical="bottom"/>
    </dxf>
  </rfmt>
  <rcc rId="31446" sId="5" odxf="1" dxf="1">
    <nc r="E68">
      <v>102.8145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447" sId="5">
    <nc r="F68">
      <v>0</v>
    </nc>
  </rcc>
  <rcc rId="31448" sId="5">
    <nc r="G68">
      <v>0</v>
    </nc>
  </rcc>
  <rcc rId="31449" sId="5">
    <nc r="H68">
      <v>0</v>
    </nc>
  </rcc>
  <rcc rId="31450" sId="5">
    <nc r="I68">
      <v>0</v>
    </nc>
  </rcc>
  <rcc rId="31451" sId="5">
    <nc r="J68">
      <v>0</v>
    </nc>
  </rcc>
  <rcc rId="31452" sId="5">
    <nc r="K68">
      <v>0</v>
    </nc>
  </rcc>
  <rcc rId="31453" sId="5">
    <nc r="L68">
      <v>0</v>
    </nc>
  </rcc>
  <rcc rId="31454" sId="5">
    <nc r="M68">
      <v>0</v>
    </nc>
  </rcc>
  <rcc rId="31455" sId="5">
    <nc r="N68">
      <v>0</v>
    </nc>
  </rcc>
  <rcc rId="31456" sId="5">
    <nc r="O68">
      <v>0</v>
    </nc>
  </rcc>
  <rcc rId="31457" sId="5">
    <nc r="P68">
      <v>0.1515</v>
    </nc>
  </rcc>
  <rcc rId="31458" sId="5">
    <nc r="Q68">
      <v>1.347</v>
    </nc>
  </rcc>
  <rcc rId="31459" sId="5">
    <nc r="R68">
      <v>3.411</v>
    </nc>
  </rcc>
  <rcc rId="31460" sId="5">
    <nc r="S68">
      <v>4.8179999999999996</v>
    </nc>
  </rcc>
  <rcc rId="31461" sId="5">
    <nc r="T68">
      <v>7.3540000000000001</v>
    </nc>
  </rcc>
  <rcc rId="31462" sId="5">
    <nc r="U68">
      <v>8.0314999999999994</v>
    </nc>
  </rcc>
  <rcc rId="31463" sId="5">
    <nc r="V68">
      <v>7.8224999999999998</v>
    </nc>
  </rcc>
  <rcc rId="31464" sId="5">
    <nc r="W68">
      <v>7.92</v>
    </nc>
  </rcc>
  <rcc rId="31465" sId="5">
    <nc r="X68">
      <v>8.9604999999999997</v>
    </nc>
  </rcc>
  <rcc rId="31466" sId="5">
    <nc r="Y68">
      <v>9.6590000000000007</v>
    </nc>
  </rcc>
  <rcc rId="31467" sId="5">
    <nc r="Z68">
      <v>6.5705</v>
    </nc>
  </rcc>
  <rcc rId="31468" sId="5">
    <nc r="AA68">
      <v>11.8865</v>
    </nc>
  </rcc>
  <rcc rId="31469" sId="5">
    <nc r="AB68">
      <v>16.299499999999998</v>
    </nc>
  </rcc>
  <rcc rId="31470" sId="5">
    <nc r="AC68">
      <v>14.102499999999999</v>
    </nc>
  </rcc>
  <rcc rId="31471" sId="5">
    <nc r="AD68">
      <v>11.580500000000001</v>
    </nc>
  </rcc>
  <rcc rId="31472" sId="5">
    <nc r="AE68">
      <v>13.086499999999999</v>
    </nc>
  </rcc>
  <rcc rId="31473" sId="5">
    <nc r="AF68">
      <v>13.2285</v>
    </nc>
  </rcc>
  <rcc rId="31474" sId="5">
    <nc r="AG68">
      <v>16.377500000000001</v>
    </nc>
  </rcc>
  <rcc rId="31475" sId="5">
    <nc r="AH68">
      <v>14.669499999999999</v>
    </nc>
  </rcc>
  <rcc rId="31476" sId="5">
    <nc r="AI68">
      <v>11.551</v>
    </nc>
  </rcc>
  <rcc rId="31477" sId="5">
    <nc r="AJ68">
      <v>7.8840000000000003</v>
    </nc>
  </rcc>
  <rcc rId="31478" sId="5">
    <nc r="AK68">
      <v>5.0650000000000004</v>
    </nc>
  </rcc>
  <rcc rId="31479" sId="5">
    <nc r="AL68">
      <v>2.7639999999999998</v>
    </nc>
  </rcc>
  <rcc rId="31480" sId="5">
    <nc r="AM68">
      <v>0.85799999999999998</v>
    </nc>
  </rcc>
  <rcc rId="31481" sId="5">
    <nc r="AN68">
      <v>0.23050000000000001</v>
    </nc>
  </rcc>
  <rcc rId="31482" sId="5">
    <nc r="AO68">
      <v>0</v>
    </nc>
  </rcc>
  <rcc rId="31483" sId="5">
    <nc r="AP68">
      <v>0</v>
    </nc>
  </rcc>
  <rcc rId="31484" sId="5">
    <nc r="AQ68">
      <v>0</v>
    </nc>
  </rcc>
  <rcc rId="31485" sId="5">
    <nc r="AR68">
      <v>0</v>
    </nc>
  </rcc>
  <rcc rId="31486" sId="5">
    <nc r="AS68">
      <v>0</v>
    </nc>
  </rcc>
  <rcc rId="31487" sId="5">
    <nc r="AT68">
      <v>0</v>
    </nc>
  </rcc>
  <rcc rId="31488" sId="5">
    <nc r="AU68">
      <v>0</v>
    </nc>
  </rcc>
  <rcc rId="31489" sId="5">
    <nc r="AV68">
      <v>0</v>
    </nc>
  </rcc>
  <rcc rId="31490" sId="5">
    <nc r="AW68">
      <v>0</v>
    </nc>
  </rcc>
  <rcc rId="31491" sId="5">
    <nc r="AX68">
      <v>0</v>
    </nc>
  </rcc>
  <rcc rId="31492" sId="5">
    <nc r="AY68">
      <v>0</v>
    </nc>
  </rcc>
  <rcc rId="31493" sId="5">
    <nc r="AZ68">
      <v>0</v>
    </nc>
  </rcc>
  <rcc rId="31494" sId="5">
    <nc r="BA68">
      <v>0</v>
    </nc>
  </rcc>
  <rfmt sheetId="5" sqref="B69" start="0" length="0">
    <dxf>
      <alignment horizontal="general" vertical="bottom"/>
    </dxf>
  </rfmt>
  <rfmt sheetId="5" sqref="E69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70" start="0" length="0">
    <dxf>
      <alignment horizontal="general" vertical="bottom"/>
    </dxf>
  </rfmt>
  <rfmt sheetId="5" sqref="E70" start="0" length="0">
    <dxf>
      <numFmt numFmtId="0" formatCode="General"/>
      <alignment horizontal="general" vertical="bottom"/>
    </dxf>
  </rfmt>
  <rfmt sheetId="5" sqref="B71" start="0" length="0">
    <dxf>
      <alignment horizontal="general" vertical="bottom"/>
    </dxf>
  </rfmt>
  <rfmt sheetId="5" sqref="E71" start="0" length="0">
    <dxf>
      <numFmt numFmtId="0" formatCode="General"/>
      <alignment horizontal="general" vertical="bottom"/>
    </dxf>
  </rfmt>
  <rfmt sheetId="5" sqref="B72" start="0" length="0">
    <dxf>
      <alignment horizontal="general" vertical="bottom"/>
    </dxf>
  </rfmt>
  <rfmt sheetId="5" sqref="E72" start="0" length="0">
    <dxf>
      <numFmt numFmtId="0" formatCode="General"/>
      <alignment horizontal="general" vertical="bottom"/>
    </dxf>
  </rfmt>
  <rfmt sheetId="5" sqref="B73" start="0" length="0">
    <dxf>
      <alignment horizontal="general" vertical="bottom"/>
    </dxf>
  </rfmt>
  <rcc rId="31495" sId="5" odxf="1" dxf="1">
    <nc r="E73">
      <v>59.858899999999998</v>
    </nc>
    <odxf>
      <numFmt numFmtId="3" formatCode="#,##0"/>
      <fill>
        <patternFill patternType="solid">
          <bgColor theme="8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1496" sId="5">
    <nc r="F73">
      <v>2.2862</v>
    </nc>
  </rcc>
  <rcc rId="31497" sId="5">
    <nc r="G73">
      <v>2.306</v>
    </nc>
  </rcc>
  <rcc rId="31498" sId="5">
    <nc r="H73">
      <v>2.3250999999999999</v>
    </nc>
  </rcc>
  <rcc rId="31499" sId="5">
    <nc r="I73">
      <v>2.3365999999999998</v>
    </nc>
  </rcc>
  <rcc rId="31500" sId="5">
    <nc r="J73">
      <v>2.3573</v>
    </nc>
  </rcc>
  <rcc rId="31501" sId="5">
    <nc r="K73">
      <v>2.3721999999999999</v>
    </nc>
  </rcc>
  <rcc rId="31502" sId="5">
    <nc r="L73">
      <v>2.3851</v>
    </nc>
  </rcc>
  <rcc rId="31503" sId="5">
    <nc r="M73">
      <v>2.3980999999999999</v>
    </nc>
  </rcc>
  <rcc rId="31504" sId="5">
    <nc r="N73">
      <v>2.4115000000000002</v>
    </nc>
  </rcc>
  <rcc rId="31505" sId="5">
    <nc r="O73">
      <v>2.4235000000000002</v>
    </nc>
  </rcc>
  <rcc rId="31506" sId="5">
    <nc r="P73">
      <v>2.4355000000000002</v>
    </nc>
  </rcc>
  <rcc rId="31507" sId="5">
    <nc r="Q73">
      <v>2.7543000000000002</v>
    </nc>
  </rcc>
  <rcc rId="31508" sId="5">
    <nc r="R73">
      <v>3.2136</v>
    </nc>
  </rcc>
  <rcc rId="31509" sId="5">
    <nc r="S73">
      <v>3.2288999999999999</v>
    </nc>
  </rcc>
  <rcc rId="31510" sId="5">
    <nc r="T73">
      <v>3.2130999999999998</v>
    </nc>
  </rcc>
  <rcc rId="31511" sId="5">
    <nc r="U73">
      <v>3.1181000000000001</v>
    </nc>
  </rcc>
  <rcc rId="31512" sId="5">
    <nc r="V73">
      <v>3.0331000000000001</v>
    </nc>
  </rcc>
  <rcc rId="31513" sId="5">
    <nc r="W73">
      <v>2.9582999999999999</v>
    </nc>
  </rcc>
  <rcc rId="31514" sId="5">
    <nc r="X73">
      <v>2.7681</v>
    </nc>
  </rcc>
  <rcc rId="31515" sId="5">
    <nc r="Y73">
      <v>2.3313999999999999</v>
    </nc>
  </rcc>
  <rcc rId="31516" sId="5">
    <nc r="Z73">
      <v>2.1652999999999998</v>
    </nc>
  </rcc>
  <rcc rId="31517" sId="5">
    <nc r="AA73">
      <v>2.1974</v>
    </nc>
  </rcc>
  <rcc rId="31518" sId="5">
    <nc r="AB73">
      <v>2.2258</v>
    </nc>
  </rcc>
  <rcc rId="31519" sId="5">
    <nc r="AC73">
      <v>2.2488000000000001</v>
    </nc>
  </rcc>
  <rcc rId="31520" sId="5">
    <nc r="AD73">
      <v>2.2568999999999999</v>
    </nc>
  </rcc>
  <rcc rId="31521" sId="5">
    <nc r="AE73">
      <v>2.2724000000000002</v>
    </nc>
  </rcc>
  <rcc rId="31522" sId="5">
    <nc r="AF73">
      <v>2.3016000000000001</v>
    </nc>
  </rcc>
  <rcc rId="31523" sId="5">
    <nc r="AG73">
      <v>2.3294000000000001</v>
    </nc>
  </rcc>
  <rcc rId="31524" sId="5">
    <nc r="AH73">
      <v>2.3477000000000001</v>
    </nc>
  </rcc>
  <rcc rId="31525" sId="5">
    <nc r="AI73">
      <v>2.363</v>
    </nc>
  </rcc>
  <rcc rId="31526" sId="5">
    <nc r="AJ73">
      <v>2.3687999999999998</v>
    </nc>
  </rcc>
  <rcc rId="31527" sId="5">
    <nc r="AK73">
      <v>2.3826999999999998</v>
    </nc>
  </rcc>
  <rcc rId="31528" sId="5">
    <nc r="AL73">
      <v>2.3914</v>
    </nc>
  </rcc>
  <rcc rId="31529" sId="5">
    <nc r="AM73">
      <v>2.3717000000000001</v>
    </nc>
  </rcc>
  <rcc rId="31530" sId="5">
    <nc r="AN73">
      <v>2.9933000000000001</v>
    </nc>
  </rcc>
  <rcc rId="31531" sId="5">
    <nc r="AO73">
      <v>2.903</v>
    </nc>
  </rcc>
  <rcc rId="31532" sId="5">
    <nc r="AP73">
      <v>2.8957999999999999</v>
    </nc>
  </rcc>
  <rcc rId="31533" sId="5">
    <nc r="AQ73">
      <v>2.7869000000000002</v>
    </nc>
  </rcc>
  <rcc rId="31534" sId="5">
    <nc r="AR73">
      <v>2.7484999999999999</v>
    </nc>
  </rcc>
  <rcc rId="31535" sId="5">
    <nc r="AS73">
      <v>2.4815999999999998</v>
    </nc>
  </rcc>
  <rcc rId="31536" sId="5">
    <nc r="AT73">
      <v>2.1398000000000001</v>
    </nc>
  </rcc>
  <rcc rId="31537" sId="5">
    <nc r="AU73">
      <v>2.2191000000000001</v>
    </nc>
  </rcc>
  <rcc rId="31538" sId="5">
    <nc r="AV73">
      <v>2.2315</v>
    </nc>
  </rcc>
  <rcc rId="31539" sId="5">
    <nc r="AW73">
      <v>2.2526000000000002</v>
    </nc>
  </rcc>
  <rcc rId="31540" sId="5">
    <nc r="AX73">
      <v>2.2713999999999999</v>
    </nc>
  </rcc>
  <rcc rId="31541" sId="5">
    <nc r="AY73">
      <v>2.2881999999999998</v>
    </nc>
  </rcc>
  <rcc rId="31542" sId="5">
    <nc r="AZ73">
      <v>2.3039999999999998</v>
    </nc>
  </rcc>
  <rcc rId="31543" sId="5">
    <nc r="BA73">
      <v>2.3231999999999999</v>
    </nc>
  </rcc>
  <rfmt sheetId="5" sqref="B74" start="0" length="0">
    <dxf>
      <alignment horizontal="general" vertical="bottom"/>
    </dxf>
  </rfmt>
  <rfmt sheetId="5" sqref="E74" start="0" length="0">
    <dxf>
      <numFmt numFmtId="0" formatCode="General"/>
      <alignment horizontal="general" vertical="bottom"/>
    </dxf>
  </rfmt>
  <rcc rId="31544" sId="5">
    <nc r="F74">
      <v>0</v>
    </nc>
  </rcc>
  <rcc rId="31545" sId="5">
    <nc r="G74">
      <v>0</v>
    </nc>
  </rcc>
  <rcc rId="31546" sId="5">
    <nc r="H74">
      <v>0</v>
    </nc>
  </rcc>
  <rcc rId="31547" sId="5">
    <nc r="I74">
      <v>0</v>
    </nc>
  </rcc>
  <rcc rId="31548" sId="5">
    <nc r="J74">
      <v>0</v>
    </nc>
  </rcc>
  <rcc rId="31549" sId="5">
    <nc r="K74">
      <v>0</v>
    </nc>
  </rcc>
  <rcc rId="31550" sId="5">
    <nc r="L74">
      <v>0</v>
    </nc>
  </rcc>
  <rcc rId="31551" sId="5">
    <nc r="M74">
      <v>0</v>
    </nc>
  </rcc>
  <rcc rId="31552" sId="5">
    <nc r="N74">
      <v>0</v>
    </nc>
  </rcc>
  <rcc rId="31553" sId="5">
    <nc r="O74">
      <v>0</v>
    </nc>
  </rcc>
  <rcc rId="31554" sId="5">
    <nc r="P74">
      <v>0</v>
    </nc>
  </rcc>
  <rcc rId="31555" sId="5">
    <nc r="Q74">
      <v>0</v>
    </nc>
  </rcc>
  <rcc rId="31556" sId="5">
    <nc r="R74">
      <v>0</v>
    </nc>
  </rcc>
  <rcc rId="31557" sId="5">
    <nc r="S74">
      <v>0</v>
    </nc>
  </rcc>
  <rcc rId="31558" sId="5">
    <nc r="T74">
      <v>0</v>
    </nc>
  </rcc>
  <rcc rId="31559" sId="5">
    <nc r="U74">
      <v>0</v>
    </nc>
  </rcc>
  <rcc rId="31560" sId="5">
    <nc r="V74">
      <v>0</v>
    </nc>
  </rcc>
  <rcc rId="31561" sId="5">
    <nc r="W74">
      <v>0</v>
    </nc>
  </rcc>
  <rcc rId="31562" sId="5">
    <nc r="X74">
      <v>0</v>
    </nc>
  </rcc>
  <rcc rId="31563" sId="5">
    <nc r="Y74">
      <v>0</v>
    </nc>
  </rcc>
  <rcc rId="31564" sId="5">
    <nc r="Z74">
      <v>0</v>
    </nc>
  </rcc>
  <rcc rId="31565" sId="5">
    <nc r="AA74">
      <v>0</v>
    </nc>
  </rcc>
  <rcc rId="31566" sId="5">
    <nc r="AB74">
      <v>0</v>
    </nc>
  </rcc>
  <rcc rId="31567" sId="5">
    <nc r="AC74">
      <v>0</v>
    </nc>
  </rcc>
  <rcc rId="31568" sId="5">
    <nc r="AD74">
      <v>0</v>
    </nc>
  </rcc>
  <rcc rId="31569" sId="5">
    <nc r="AE74">
      <v>0</v>
    </nc>
  </rcc>
  <rcc rId="31570" sId="5">
    <nc r="AF74">
      <v>0</v>
    </nc>
  </rcc>
  <rcc rId="31571" sId="5">
    <nc r="AG74">
      <v>0</v>
    </nc>
  </rcc>
  <rcc rId="31572" sId="5">
    <nc r="AH74">
      <v>0</v>
    </nc>
  </rcc>
  <rcc rId="31573" sId="5">
    <nc r="AI74">
      <v>0</v>
    </nc>
  </rcc>
  <rcc rId="31574" sId="5">
    <nc r="AJ74">
      <v>0</v>
    </nc>
  </rcc>
  <rcc rId="31575" sId="5">
    <nc r="AK74">
      <v>0</v>
    </nc>
  </rcc>
  <rcc rId="31576" sId="5">
    <nc r="AL74">
      <v>0</v>
    </nc>
  </rcc>
  <rcc rId="31577" sId="5">
    <nc r="AM74">
      <v>0</v>
    </nc>
  </rcc>
  <rcc rId="31578" sId="5">
    <nc r="AN74">
      <v>0</v>
    </nc>
  </rcc>
  <rcc rId="31579" sId="5">
    <nc r="AO74">
      <v>0</v>
    </nc>
  </rcc>
  <rcc rId="31580" sId="5">
    <nc r="AP74">
      <v>0</v>
    </nc>
  </rcc>
  <rcc rId="31581" sId="5">
    <nc r="AQ74">
      <v>0</v>
    </nc>
  </rcc>
  <rcc rId="31582" sId="5">
    <nc r="AR74">
      <v>0</v>
    </nc>
  </rcc>
  <rcc rId="31583" sId="5">
    <nc r="AS74">
      <v>0</v>
    </nc>
  </rcc>
  <rcc rId="31584" sId="5">
    <nc r="AT74">
      <v>0</v>
    </nc>
  </rcc>
  <rcc rId="31585" sId="5">
    <nc r="AU74">
      <v>0</v>
    </nc>
  </rcc>
  <rcc rId="31586" sId="5">
    <nc r="AV74">
      <v>0</v>
    </nc>
  </rcc>
  <rcc rId="31587" sId="5">
    <nc r="AW74">
      <v>0</v>
    </nc>
  </rcc>
  <rcc rId="31588" sId="5">
    <nc r="AX74">
      <v>0</v>
    </nc>
  </rcc>
  <rcc rId="31589" sId="5">
    <nc r="AY74">
      <v>0</v>
    </nc>
  </rcc>
  <rcc rId="31590" sId="5">
    <nc r="AZ74">
      <v>0</v>
    </nc>
  </rcc>
  <rcc rId="31591" sId="5">
    <nc r="BA74">
      <v>0</v>
    </nc>
  </rcc>
  <rfmt sheetId="5" sqref="B75" start="0" length="0">
    <dxf>
      <alignment horizontal="general" vertical="bottom"/>
    </dxf>
  </rfmt>
  <rfmt sheetId="5" sqref="E75" start="0" length="0">
    <dxf>
      <numFmt numFmtId="0" formatCode="General"/>
      <alignment horizontal="general" vertical="bottom"/>
    </dxf>
  </rfmt>
  <rfmt sheetId="5" sqref="B76" start="0" length="0">
    <dxf>
      <alignment horizontal="general" vertical="bottom"/>
    </dxf>
  </rfmt>
  <rfmt sheetId="5" sqref="E76" start="0" length="0">
    <dxf>
      <numFmt numFmtId="0" formatCode="General"/>
      <alignment horizontal="general" vertical="bottom"/>
    </dxf>
  </rfmt>
  <rfmt sheetId="5" sqref="B77" start="0" length="0">
    <dxf>
      <alignment horizontal="general" vertical="bottom"/>
    </dxf>
  </rfmt>
  <rcc rId="31592" sId="5" odxf="1" dxf="1">
    <nc r="E77">
      <v>7024.5169999999998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1593" sId="5">
    <nc r="F77">
      <v>307.26</v>
    </nc>
  </rcc>
  <rcc rId="31594" sId="5">
    <nc r="G77">
      <v>299.22000000000003</v>
    </nc>
  </rcc>
  <rcc rId="31595" sId="5">
    <nc r="H77">
      <v>293.33999999999997</v>
    </nc>
  </rcc>
  <rcc rId="31596" sId="5">
    <nc r="I77">
      <v>294.55</v>
    </nc>
  </rcc>
  <rcc rId="31597" sId="5">
    <nc r="J77">
      <v>286.81</v>
    </nc>
  </rcc>
  <rcc rId="31598" sId="5">
    <nc r="K77">
      <v>298.2</v>
    </nc>
  </rcc>
  <rcc rId="31599" sId="5">
    <nc r="L77">
      <v>307.26</v>
    </nc>
  </rcc>
  <rcc rId="31600" sId="5">
    <nc r="M77">
      <v>317.76</v>
    </nc>
  </rcc>
  <rcc rId="31601" sId="5">
    <nc r="N77">
      <v>318.85000000000002</v>
    </nc>
  </rcc>
  <rcc rId="31602" sId="5">
    <nc r="O77">
      <v>325.98</v>
    </nc>
  </rcc>
  <rcc rId="31603" sId="5">
    <nc r="P77">
      <v>339.06</v>
    </nc>
  </rcc>
  <rcc rId="31604" sId="5">
    <nc r="Q77">
      <v>344.6</v>
    </nc>
  </rcc>
  <rcc rId="31605" sId="5">
    <nc r="R77">
      <v>340.03</v>
    </nc>
  </rcc>
  <rcc rId="31606" sId="5">
    <nc r="S77">
      <v>342.42</v>
    </nc>
  </rcc>
  <rcc rId="31607" sId="5">
    <nc r="T77">
      <v>393.22</v>
    </nc>
  </rcc>
  <rcc rId="31608" sId="5">
    <nc r="U77">
      <v>407.03</v>
    </nc>
  </rcc>
  <rcc rId="31609" sId="5">
    <nc r="V77">
      <v>399.81</v>
    </nc>
  </rcc>
  <rcc rId="31610" sId="5">
    <nc r="W77">
      <v>380.88</v>
    </nc>
  </rcc>
  <rcc rId="31611" sId="5">
    <nc r="X77">
      <v>340.86</v>
    </nc>
  </rcc>
  <rcc rId="31612" sId="5">
    <nc r="Y77">
      <v>296.48</v>
    </nc>
  </rcc>
  <rcc rId="31613" sId="5">
    <nc r="Z77">
      <v>275.33999999999997</v>
    </nc>
  </rcc>
  <rcc rId="31614" sId="5">
    <nc r="AA77">
      <v>221.13</v>
    </nc>
  </rcc>
  <rcc rId="31615" sId="5">
    <nc r="AB77">
      <v>152.99</v>
    </nc>
  </rcc>
  <rcc rId="31616" sId="5">
    <nc r="AC77">
      <v>178.35</v>
    </nc>
  </rcc>
  <rcc rId="31617" sId="5">
    <nc r="AD77">
      <v>207.38</v>
    </nc>
  </rcc>
  <rcc rId="31618" sId="5">
    <nc r="AE77">
      <v>211.55</v>
    </nc>
  </rcc>
  <rcc rId="31619" sId="5">
    <nc r="AF77">
      <v>236.41</v>
    </nc>
  </rcc>
  <rcc rId="31620" sId="5">
    <nc r="AG77">
      <v>266.83999999999997</v>
    </nc>
  </rcc>
  <rcc rId="31621" sId="5">
    <nc r="AH77">
      <v>284.98</v>
    </nc>
  </rcc>
  <rcc rId="31622" sId="5">
    <nc r="AI77">
      <v>353.62</v>
    </nc>
  </rcc>
  <rcc rId="31623" sId="5">
    <nc r="AJ77">
      <v>377.33</v>
    </nc>
  </rcc>
  <rcc rId="31624" sId="5">
    <nc r="AK77">
      <v>393.3</v>
    </nc>
  </rcc>
  <rcc rId="31625" sId="5">
    <nc r="AL77">
      <v>408.05</v>
    </nc>
  </rcc>
  <rcc rId="31626" sId="5">
    <nc r="AM77">
      <v>415.93</v>
    </nc>
  </rcc>
  <rcc rId="31627" sId="5">
    <nc r="AN77">
      <v>431.99</v>
    </nc>
  </rcc>
  <rcc rId="31628" sId="5">
    <nc r="AO77">
      <v>453.27</v>
    </nc>
  </rcc>
  <rcc rId="31629" sId="5">
    <nc r="AP77">
      <v>438.32</v>
    </nc>
  </rcc>
  <rcc rId="31630" sId="5">
    <nc r="AQ77">
      <v>421.38</v>
    </nc>
  </rcc>
  <rcc rId="31631" sId="5">
    <nc r="AR77">
      <v>404.76</v>
    </nc>
  </rcc>
  <rcc rId="31632" sId="5">
    <nc r="AS77">
      <v>399.91</v>
    </nc>
  </rcc>
  <rcc rId="31633" sId="5">
    <nc r="AT77">
      <v>399.18</v>
    </nc>
  </rcc>
  <rcc rId="31634" sId="5">
    <nc r="AU77">
      <v>390.72</v>
    </nc>
  </rcc>
  <rcc rId="31635" sId="5">
    <nc r="AV77">
      <v>377.39</v>
    </nc>
  </rcc>
  <rcc rId="31636" sId="5">
    <nc r="AW77">
      <v>364.45</v>
    </nc>
  </rcc>
  <rcc rId="31637" sId="5">
    <nc r="AX77">
      <v>352.93</v>
    </nc>
  </rcc>
  <rcc rId="31638" sId="5">
    <nc r="AY77">
      <v>347.85</v>
    </nc>
  </rcc>
  <rcc rId="31639" sId="5">
    <nc r="AZ77">
      <v>341.98</v>
    </nc>
  </rcc>
  <rcc rId="31640" sId="5">
    <nc r="BA77">
      <v>333.39</v>
    </nc>
  </rcc>
  <rfmt sheetId="5" sqref="B78" start="0" length="0">
    <dxf>
      <alignment horizontal="general" vertical="bottom"/>
    </dxf>
  </rfmt>
  <rcc rId="31641" sId="5" odxf="1" dxf="1">
    <nc r="E7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642" sId="5">
    <nc r="F78">
      <v>0</v>
    </nc>
  </rcc>
  <rcc rId="31643" sId="5">
    <nc r="G78">
      <v>0</v>
    </nc>
  </rcc>
  <rcc rId="31644" sId="5">
    <nc r="H78">
      <v>0</v>
    </nc>
  </rcc>
  <rcc rId="31645" sId="5">
    <nc r="I78">
      <v>0</v>
    </nc>
  </rcc>
  <rcc rId="31646" sId="5">
    <nc r="J78">
      <v>0</v>
    </nc>
  </rcc>
  <rcc rId="31647" sId="5">
    <nc r="K78">
      <v>0</v>
    </nc>
  </rcc>
  <rcc rId="31648" sId="5">
    <nc r="L78">
      <v>0</v>
    </nc>
  </rcc>
  <rcc rId="31649" sId="5">
    <nc r="M78">
      <v>0</v>
    </nc>
  </rcc>
  <rcc rId="31650" sId="5">
    <nc r="N78">
      <v>0</v>
    </nc>
  </rcc>
  <rcc rId="31651" sId="5">
    <nc r="O78">
      <v>0</v>
    </nc>
  </rcc>
  <rcc rId="31652" sId="5">
    <nc r="P78">
      <v>0</v>
    </nc>
  </rcc>
  <rcc rId="31653" sId="5">
    <nc r="Q78">
      <v>0</v>
    </nc>
  </rcc>
  <rcc rId="31654" sId="5">
    <nc r="R78">
      <v>0</v>
    </nc>
  </rcc>
  <rcc rId="31655" sId="5">
    <nc r="S78">
      <v>0</v>
    </nc>
  </rcc>
  <rcc rId="31656" sId="5">
    <nc r="T78">
      <v>0</v>
    </nc>
  </rcc>
  <rcc rId="31657" sId="5">
    <nc r="U78">
      <v>0</v>
    </nc>
  </rcc>
  <rcc rId="31658" sId="5">
    <nc r="V78">
      <v>0</v>
    </nc>
  </rcc>
  <rcc rId="31659" sId="5">
    <nc r="W78">
      <v>0</v>
    </nc>
  </rcc>
  <rcc rId="31660" sId="5">
    <nc r="X78">
      <v>0</v>
    </nc>
  </rcc>
  <rcc rId="31661" sId="5">
    <nc r="Y78">
      <v>0</v>
    </nc>
  </rcc>
  <rcc rId="31662" sId="5">
    <nc r="Z78">
      <v>0</v>
    </nc>
  </rcc>
  <rcc rId="31663" sId="5">
    <nc r="AA78">
      <v>0</v>
    </nc>
  </rcc>
  <rcc rId="31664" sId="5">
    <nc r="AB78">
      <v>0</v>
    </nc>
  </rcc>
  <rcc rId="31665" sId="5">
    <nc r="AC78">
      <v>0</v>
    </nc>
  </rcc>
  <rcc rId="31666" sId="5">
    <nc r="AD78">
      <v>0</v>
    </nc>
  </rcc>
  <rcc rId="31667" sId="5">
    <nc r="AE78">
      <v>0</v>
    </nc>
  </rcc>
  <rcc rId="31668" sId="5">
    <nc r="AF78">
      <v>0</v>
    </nc>
  </rcc>
  <rcc rId="31669" sId="5">
    <nc r="AG78">
      <v>0</v>
    </nc>
  </rcc>
  <rcc rId="31670" sId="5">
    <nc r="AH78">
      <v>0</v>
    </nc>
  </rcc>
  <rcc rId="31671" sId="5">
    <nc r="AI78">
      <v>0</v>
    </nc>
  </rcc>
  <rcc rId="31672" sId="5">
    <nc r="AJ78">
      <v>0</v>
    </nc>
  </rcc>
  <rcc rId="31673" sId="5">
    <nc r="AK78">
      <v>0</v>
    </nc>
  </rcc>
  <rcc rId="31674" sId="5">
    <nc r="AL78">
      <v>0</v>
    </nc>
  </rcc>
  <rcc rId="31675" sId="5">
    <nc r="AM78">
      <v>0</v>
    </nc>
  </rcc>
  <rcc rId="31676" sId="5">
    <nc r="AN78">
      <v>0</v>
    </nc>
  </rcc>
  <rcc rId="31677" sId="5">
    <nc r="AO78">
      <v>0</v>
    </nc>
  </rcc>
  <rcc rId="31678" sId="5">
    <nc r="AP78">
      <v>0</v>
    </nc>
  </rcc>
  <rcc rId="31679" sId="5">
    <nc r="AQ78">
      <v>0</v>
    </nc>
  </rcc>
  <rcc rId="31680" sId="5">
    <nc r="AR78">
      <v>0</v>
    </nc>
  </rcc>
  <rcc rId="31681" sId="5">
    <nc r="AS78">
      <v>0</v>
    </nc>
  </rcc>
  <rcc rId="31682" sId="5">
    <nc r="AT78">
      <v>0</v>
    </nc>
  </rcc>
  <rcc rId="31683" sId="5">
    <nc r="AU78">
      <v>0</v>
    </nc>
  </rcc>
  <rcc rId="31684" sId="5">
    <nc r="AV78">
      <v>0</v>
    </nc>
  </rcc>
  <rcc rId="31685" sId="5">
    <nc r="AW78">
      <v>0</v>
    </nc>
  </rcc>
  <rcc rId="31686" sId="5">
    <nc r="AX78">
      <v>0</v>
    </nc>
  </rcc>
  <rcc rId="31687" sId="5">
    <nc r="AY78">
      <v>0</v>
    </nc>
  </rcc>
  <rcc rId="31688" sId="5">
    <nc r="AZ78">
      <v>0</v>
    </nc>
  </rcc>
  <rcc rId="31689" sId="5">
    <nc r="BA78">
      <v>0</v>
    </nc>
  </rcc>
  <rfmt sheetId="5" sqref="B79" start="0" length="0">
    <dxf>
      <alignment horizontal="general" vertical="bottom"/>
    </dxf>
  </rfmt>
  <rcc rId="31690" sId="5" odxf="1" dxf="1">
    <nc r="E7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691" sId="5">
    <nc r="F79">
      <v>0</v>
    </nc>
  </rcc>
  <rcc rId="31692" sId="5">
    <nc r="G79">
      <v>0</v>
    </nc>
  </rcc>
  <rcc rId="31693" sId="5">
    <nc r="H79">
      <v>0</v>
    </nc>
  </rcc>
  <rcc rId="31694" sId="5">
    <nc r="I79">
      <v>0</v>
    </nc>
  </rcc>
  <rcc rId="31695" sId="5">
    <nc r="J79">
      <v>0</v>
    </nc>
  </rcc>
  <rcc rId="31696" sId="5">
    <nc r="K79">
      <v>0</v>
    </nc>
  </rcc>
  <rcc rId="31697" sId="5">
    <nc r="L79">
      <v>0</v>
    </nc>
  </rcc>
  <rcc rId="31698" sId="5">
    <nc r="M79">
      <v>0</v>
    </nc>
  </rcc>
  <rcc rId="31699" sId="5">
    <nc r="N79">
      <v>0</v>
    </nc>
  </rcc>
  <rcc rId="31700" sId="5">
    <nc r="O79">
      <v>0</v>
    </nc>
  </rcc>
  <rcc rId="31701" sId="5">
    <nc r="P79">
      <v>0</v>
    </nc>
  </rcc>
  <rcc rId="31702" sId="5">
    <nc r="Q79">
      <v>0</v>
    </nc>
  </rcc>
  <rcc rId="31703" sId="5">
    <nc r="R79">
      <v>0</v>
    </nc>
  </rcc>
  <rcc rId="31704" sId="5">
    <nc r="S79">
      <v>0</v>
    </nc>
  </rcc>
  <rcc rId="31705" sId="5">
    <nc r="T79">
      <v>0</v>
    </nc>
  </rcc>
  <rcc rId="31706" sId="5">
    <nc r="U79">
      <v>0</v>
    </nc>
  </rcc>
  <rcc rId="31707" sId="5">
    <nc r="V79">
      <v>0</v>
    </nc>
  </rcc>
  <rcc rId="31708" sId="5">
    <nc r="W79">
      <v>0</v>
    </nc>
  </rcc>
  <rcc rId="31709" sId="5">
    <nc r="X79">
      <v>0</v>
    </nc>
  </rcc>
  <rcc rId="31710" sId="5">
    <nc r="Y79">
      <v>0</v>
    </nc>
  </rcc>
  <rcc rId="31711" sId="5">
    <nc r="Z79">
      <v>0</v>
    </nc>
  </rcc>
  <rcc rId="31712" sId="5">
    <nc r="AA79">
      <v>0</v>
    </nc>
  </rcc>
  <rcc rId="31713" sId="5">
    <nc r="AB79">
      <v>0</v>
    </nc>
  </rcc>
  <rcc rId="31714" sId="5">
    <nc r="AC79">
      <v>0</v>
    </nc>
  </rcc>
  <rcc rId="31715" sId="5">
    <nc r="AD79">
      <v>0</v>
    </nc>
  </rcc>
  <rcc rId="31716" sId="5">
    <nc r="AE79">
      <v>0</v>
    </nc>
  </rcc>
  <rcc rId="31717" sId="5">
    <nc r="AF79">
      <v>0</v>
    </nc>
  </rcc>
  <rcc rId="31718" sId="5">
    <nc r="AG79">
      <v>0</v>
    </nc>
  </rcc>
  <rcc rId="31719" sId="5">
    <nc r="AH79">
      <v>0</v>
    </nc>
  </rcc>
  <rcc rId="31720" sId="5">
    <nc r="AI79">
      <v>0</v>
    </nc>
  </rcc>
  <rcc rId="31721" sId="5">
    <nc r="AJ79">
      <v>0</v>
    </nc>
  </rcc>
  <rcc rId="31722" sId="5">
    <nc r="AK79">
      <v>0</v>
    </nc>
  </rcc>
  <rcc rId="31723" sId="5">
    <nc r="AL79">
      <v>0</v>
    </nc>
  </rcc>
  <rcc rId="31724" sId="5">
    <nc r="AM79">
      <v>0</v>
    </nc>
  </rcc>
  <rcc rId="31725" sId="5">
    <nc r="AN79">
      <v>0</v>
    </nc>
  </rcc>
  <rcc rId="31726" sId="5">
    <nc r="AO79">
      <v>0</v>
    </nc>
  </rcc>
  <rcc rId="31727" sId="5">
    <nc r="AP79">
      <v>0</v>
    </nc>
  </rcc>
  <rcc rId="31728" sId="5">
    <nc r="AQ79">
      <v>0</v>
    </nc>
  </rcc>
  <rcc rId="31729" sId="5">
    <nc r="AR79">
      <v>0</v>
    </nc>
  </rcc>
  <rcc rId="31730" sId="5">
    <nc r="AS79">
      <v>0</v>
    </nc>
  </rcc>
  <rcc rId="31731" sId="5">
    <nc r="AT79">
      <v>0</v>
    </nc>
  </rcc>
  <rcc rId="31732" sId="5">
    <nc r="AU79">
      <v>0</v>
    </nc>
  </rcc>
  <rcc rId="31733" sId="5">
    <nc r="AV79">
      <v>0</v>
    </nc>
  </rcc>
  <rcc rId="31734" sId="5">
    <nc r="AW79">
      <v>0</v>
    </nc>
  </rcc>
  <rcc rId="31735" sId="5">
    <nc r="AX79">
      <v>0</v>
    </nc>
  </rcc>
  <rcc rId="31736" sId="5">
    <nc r="AY79">
      <v>0</v>
    </nc>
  </rcc>
  <rcc rId="31737" sId="5">
    <nc r="AZ79">
      <v>0</v>
    </nc>
  </rcc>
  <rcc rId="31738" sId="5">
    <nc r="BA79">
      <v>0</v>
    </nc>
  </rcc>
  <rfmt sheetId="5" sqref="B80" start="0" length="0">
    <dxf>
      <alignment horizontal="general" vertical="bottom"/>
    </dxf>
  </rfmt>
  <rcc rId="31739" sId="5" odxf="1" dxf="1">
    <nc r="E80">
      <v>1239.3969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740" sId="5">
    <nc r="F80">
      <v>0</v>
    </nc>
  </rcc>
  <rcc rId="31741" sId="5">
    <nc r="G80">
      <v>0</v>
    </nc>
  </rcc>
  <rcc rId="31742" sId="5">
    <nc r="H80">
      <v>0</v>
    </nc>
  </rcc>
  <rcc rId="31743" sId="5">
    <nc r="I80">
      <v>0</v>
    </nc>
  </rcc>
  <rcc rId="31744" sId="5">
    <nc r="J80">
      <v>0</v>
    </nc>
  </rcc>
  <rcc rId="31745" sId="5">
    <nc r="K80">
      <v>0</v>
    </nc>
  </rcc>
  <rcc rId="31746" sId="5">
    <nc r="L80">
      <v>0</v>
    </nc>
  </rcc>
  <rcc rId="31747" sId="5">
    <nc r="M80">
      <v>0</v>
    </nc>
  </rcc>
  <rcc rId="31748" sId="5">
    <nc r="N80">
      <v>0</v>
    </nc>
  </rcc>
  <rcc rId="31749" sId="5">
    <nc r="O80">
      <v>0</v>
    </nc>
  </rcc>
  <rcc rId="31750" sId="5">
    <nc r="P80">
      <v>0</v>
    </nc>
  </rcc>
  <rcc rId="31751" sId="5">
    <nc r="Q80">
      <v>1.2799499999999999</v>
    </nc>
  </rcc>
  <rcc rId="31752" sId="5">
    <nc r="R80">
      <v>11.40615</v>
    </nc>
  </rcc>
  <rcc rId="31753" sId="5">
    <nc r="S80">
      <v>32.124749999999999</v>
    </nc>
  </rcc>
  <rcc rId="31754" sId="5">
    <nc r="T80">
      <v>46.880400000000002</v>
    </nc>
  </rcc>
  <rcc rId="31755" sId="5">
    <nc r="U80">
      <v>49.288049999999998</v>
    </nc>
  </rcc>
  <rcc rId="31756" sId="5">
    <nc r="V80">
      <v>61.551000000000002</v>
    </nc>
  </rcc>
  <rcc rId="31757" sId="5">
    <nc r="W80">
      <v>71.617350000000002</v>
    </nc>
  </rcc>
  <rcc rId="31758" sId="5">
    <nc r="X80">
      <v>93.396450000000002</v>
    </nc>
  </rcc>
  <rcc rId="31759" sId="5">
    <nc r="Y80">
      <v>124.5993</v>
    </nc>
  </rcc>
  <rcc rId="31760" sId="5">
    <nc r="Z80">
      <v>154.3416</v>
    </nc>
  </rcc>
  <rcc rId="31761" sId="5">
    <nc r="AA80">
      <v>176.67509999999999</v>
    </nc>
  </rcc>
  <rcc rId="31762" sId="5">
    <nc r="AB80">
      <v>189.1995</v>
    </nc>
  </rcc>
  <rcc rId="31763" sId="5">
    <nc r="AC80">
      <v>190.67789999999999</v>
    </nc>
  </rcc>
  <rcc rId="31764" sId="5">
    <nc r="AD80">
      <v>171.1626</v>
    </nc>
  </rcc>
  <rcc rId="31765" sId="5">
    <nc r="AE80">
      <v>184.76535000000001</v>
    </nc>
  </rcc>
  <rcc rId="31766" sId="5">
    <nc r="AF80">
      <v>190.83750000000001</v>
    </nc>
  </rcc>
  <rcc rId="31767" sId="5">
    <nc r="AG80">
      <v>177.80699999999999</v>
    </nc>
  </rcc>
  <rcc rId="31768" sId="5">
    <nc r="AH80">
      <v>169.00065000000001</v>
    </nc>
  </rcc>
  <rcc rId="31769" sId="5">
    <nc r="AI80">
      <v>124.42815</v>
    </nc>
  </rcc>
  <rcc rId="31770" sId="5">
    <nc r="AJ80">
      <v>91.409850000000006</v>
    </nc>
  </rcc>
  <rcc rId="31771" sId="5">
    <nc r="AK80">
      <v>72.124499999999998</v>
    </nc>
  </rcc>
  <rcc rId="31772" sId="5">
    <nc r="AL80">
      <v>53.747399999999999</v>
    </nc>
  </rcc>
  <rcc rId="31773" sId="5">
    <nc r="AM80">
      <v>28.88025</v>
    </nc>
  </rcc>
  <rcc rId="31774" sId="5">
    <nc r="AN80">
      <v>11.329499999999999</v>
    </nc>
  </rcc>
  <rcc rId="31775" sId="5">
    <nc r="AO80">
      <v>0.26355000000000001</v>
    </nc>
  </rcc>
  <rcc rId="31776" sId="5">
    <nc r="AP80">
      <v>0</v>
    </nc>
  </rcc>
  <rcc rId="31777" sId="5">
    <nc r="AQ80">
      <v>0</v>
    </nc>
  </rcc>
  <rcc rId="31778" sId="5">
    <nc r="AR80">
      <v>0</v>
    </nc>
  </rcc>
  <rcc rId="31779" sId="5">
    <nc r="AS80">
      <v>0</v>
    </nc>
  </rcc>
  <rcc rId="31780" sId="5">
    <nc r="AT80">
      <v>0</v>
    </nc>
  </rcc>
  <rcc rId="31781" sId="5">
    <nc r="AU80">
      <v>0</v>
    </nc>
  </rcc>
  <rcc rId="31782" sId="5">
    <nc r="AV80">
      <v>0</v>
    </nc>
  </rcc>
  <rcc rId="31783" sId="5">
    <nc r="AW80">
      <v>0</v>
    </nc>
  </rcc>
  <rcc rId="31784" sId="5">
    <nc r="AX80">
      <v>0</v>
    </nc>
  </rcc>
  <rcc rId="31785" sId="5">
    <nc r="AY80">
      <v>0</v>
    </nc>
  </rcc>
  <rcc rId="31786" sId="5">
    <nc r="AZ80">
      <v>0</v>
    </nc>
  </rcc>
  <rcc rId="31787" sId="5">
    <nc r="BA80">
      <v>0</v>
    </nc>
  </rcc>
  <rfmt sheetId="5" sqref="B81" start="0" length="0">
    <dxf>
      <alignment horizontal="general" vertical="bottom"/>
    </dxf>
  </rfmt>
  <rcc rId="31788" sId="5" odxf="1" dxf="1">
    <nc r="E81">
      <v>1180.3779999999999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1789" sId="5">
    <nc r="F81">
      <v>0</v>
    </nc>
  </rcc>
  <rcc rId="31790" sId="5">
    <nc r="G81">
      <v>0</v>
    </nc>
  </rcc>
  <rcc rId="31791" sId="5">
    <nc r="H81">
      <v>0</v>
    </nc>
  </rcc>
  <rcc rId="31792" sId="5">
    <nc r="I81">
      <v>0</v>
    </nc>
  </rcc>
  <rcc rId="31793" sId="5">
    <nc r="J81">
      <v>0</v>
    </nc>
  </rcc>
  <rcc rId="31794" sId="5">
    <nc r="K81">
      <v>0</v>
    </nc>
  </rcc>
  <rcc rId="31795" sId="5">
    <nc r="L81">
      <v>0</v>
    </nc>
  </rcc>
  <rcc rId="31796" sId="5">
    <nc r="M81">
      <v>0</v>
    </nc>
  </rcc>
  <rcc rId="31797" sId="5">
    <nc r="N81">
      <v>0</v>
    </nc>
  </rcc>
  <rcc rId="31798" sId="5">
    <nc r="O81">
      <v>0</v>
    </nc>
  </rcc>
  <rcc rId="31799" sId="5">
    <nc r="P81">
      <v>0</v>
    </nc>
  </rcc>
  <rcc rId="31800" sId="5">
    <nc r="Q81">
      <v>1.2190000000000001</v>
    </nc>
  </rcc>
  <rcc rId="31801" sId="5">
    <nc r="R81">
      <v>10.863</v>
    </nc>
  </rcc>
  <rcc rId="31802" sId="5">
    <nc r="S81">
      <v>30.594999999999999</v>
    </nc>
  </rcc>
  <rcc rId="31803" sId="5">
    <nc r="T81">
      <v>44.648000000000003</v>
    </nc>
  </rcc>
  <rcc rId="31804" sId="5">
    <nc r="U81">
      <v>46.941000000000003</v>
    </nc>
  </rcc>
  <rcc rId="31805" sId="5">
    <nc r="V81">
      <v>58.62</v>
    </nc>
  </rcc>
  <rcc rId="31806" sId="5">
    <nc r="W81">
      <v>68.206999999999994</v>
    </nc>
  </rcc>
  <rcc rId="31807" sId="5">
    <nc r="X81">
      <v>88.948999999999998</v>
    </nc>
  </rcc>
  <rcc rId="31808" sId="5">
    <nc r="Y81">
      <v>118.666</v>
    </nc>
  </rcc>
  <rcc rId="31809" sId="5">
    <nc r="Z81">
      <v>146.99199999999999</v>
    </nc>
  </rcc>
  <rcc rId="31810" sId="5">
    <nc r="AA81">
      <v>168.262</v>
    </nc>
  </rcc>
  <rcc rId="31811" sId="5">
    <nc r="AB81">
      <v>180.19</v>
    </nc>
  </rcc>
  <rcc rId="31812" sId="5">
    <nc r="AC81">
      <v>181.59800000000001</v>
    </nc>
  </rcc>
  <rcc rId="31813" sId="5">
    <nc r="AD81">
      <v>163.012</v>
    </nc>
  </rcc>
  <rcc rId="31814" sId="5">
    <nc r="AE81">
      <v>175.96700000000001</v>
    </nc>
  </rcc>
  <rcc rId="31815" sId="5">
    <nc r="AF81">
      <v>181.75</v>
    </nc>
  </rcc>
  <rcc rId="31816" sId="5">
    <nc r="AG81">
      <v>169.34</v>
    </nc>
  </rcc>
  <rcc rId="31817" sId="5">
    <nc r="AH81">
      <v>160.953</v>
    </nc>
  </rcc>
  <rcc rId="31818" sId="5">
    <nc r="AI81">
      <v>118.503</v>
    </nc>
  </rcc>
  <rcc rId="31819" sId="5">
    <nc r="AJ81">
      <v>87.057000000000002</v>
    </nc>
  </rcc>
  <rcc rId="31820" sId="5">
    <nc r="AK81">
      <v>68.69</v>
    </nc>
  </rcc>
  <rcc rId="31821" sId="5">
    <nc r="AL81">
      <v>51.188000000000002</v>
    </nc>
  </rcc>
  <rcc rId="31822" sId="5">
    <nc r="AM81">
      <v>27.504999999999999</v>
    </nc>
  </rcc>
  <rcc rId="31823" sId="5">
    <nc r="AN81">
      <v>10.79</v>
    </nc>
  </rcc>
  <rcc rId="31824" sId="5">
    <nc r="AO81">
      <v>0.251</v>
    </nc>
  </rcc>
  <rcc rId="31825" sId="5">
    <nc r="AP81">
      <v>0</v>
    </nc>
  </rcc>
  <rcc rId="31826" sId="5">
    <nc r="AQ81">
      <v>0</v>
    </nc>
  </rcc>
  <rcc rId="31827" sId="5">
    <nc r="AR81">
      <v>0</v>
    </nc>
  </rcc>
  <rcc rId="31828" sId="5">
    <nc r="AS81">
      <v>0</v>
    </nc>
  </rcc>
  <rcc rId="31829" sId="5">
    <nc r="AT81">
      <v>0</v>
    </nc>
  </rcc>
  <rcc rId="31830" sId="5">
    <nc r="AU81">
      <v>0</v>
    </nc>
  </rcc>
  <rcc rId="31831" sId="5">
    <nc r="AV81">
      <v>0</v>
    </nc>
  </rcc>
  <rcc rId="31832" sId="5">
    <nc r="AW81">
      <v>0</v>
    </nc>
  </rcc>
  <rcc rId="31833" sId="5">
    <nc r="AX81">
      <v>0</v>
    </nc>
  </rcc>
  <rcc rId="31834" sId="5">
    <nc r="AY81">
      <v>0</v>
    </nc>
  </rcc>
  <rcc rId="31835" sId="5">
    <nc r="AZ81">
      <v>0</v>
    </nc>
  </rcc>
  <rcc rId="31836" sId="5">
    <nc r="BA81">
      <v>0</v>
    </nc>
  </rcc>
  <rfmt sheetId="5" sqref="B82" start="0" length="0">
    <dxf>
      <alignment horizontal="general" vertical="bottom"/>
    </dxf>
  </rfmt>
  <rcc rId="31837" sId="5" odxf="1" dxf="1">
    <nc r="E82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838" sId="5">
    <nc r="F82">
      <v>0</v>
    </nc>
  </rcc>
  <rcc rId="31839" sId="5">
    <nc r="G82">
      <v>0</v>
    </nc>
  </rcc>
  <rcc rId="31840" sId="5">
    <nc r="H82">
      <v>0</v>
    </nc>
  </rcc>
  <rcc rId="31841" sId="5">
    <nc r="I82">
      <v>0</v>
    </nc>
  </rcc>
  <rcc rId="31842" sId="5">
    <nc r="J82">
      <v>0</v>
    </nc>
  </rcc>
  <rcc rId="31843" sId="5">
    <nc r="K82">
      <v>0</v>
    </nc>
  </rcc>
  <rcc rId="31844" sId="5">
    <nc r="L82">
      <v>0</v>
    </nc>
  </rcc>
  <rcc rId="31845" sId="5">
    <nc r="M82">
      <v>0</v>
    </nc>
  </rcc>
  <rcc rId="31846" sId="5">
    <nc r="N82">
      <v>0</v>
    </nc>
  </rcc>
  <rcc rId="31847" sId="5">
    <nc r="O82">
      <v>0</v>
    </nc>
  </rcc>
  <rcc rId="31848" sId="5">
    <nc r="P82">
      <v>0</v>
    </nc>
  </rcc>
  <rcc rId="31849" sId="5">
    <nc r="Q82">
      <v>0</v>
    </nc>
  </rcc>
  <rcc rId="31850" sId="5">
    <nc r="R82">
      <v>0</v>
    </nc>
  </rcc>
  <rcc rId="31851" sId="5">
    <nc r="S82">
      <v>0</v>
    </nc>
  </rcc>
  <rcc rId="31852" sId="5">
    <nc r="T82">
      <v>0</v>
    </nc>
  </rcc>
  <rcc rId="31853" sId="5">
    <nc r="U82">
      <v>0</v>
    </nc>
  </rcc>
  <rcc rId="31854" sId="5">
    <nc r="V82">
      <v>0</v>
    </nc>
  </rcc>
  <rcc rId="31855" sId="5">
    <nc r="W82">
      <v>0</v>
    </nc>
  </rcc>
  <rcc rId="31856" sId="5">
    <nc r="X82">
      <v>0</v>
    </nc>
  </rcc>
  <rcc rId="31857" sId="5">
    <nc r="Y82">
      <v>0</v>
    </nc>
  </rcc>
  <rcc rId="31858" sId="5">
    <nc r="Z82">
      <v>0</v>
    </nc>
  </rcc>
  <rcc rId="31859" sId="5">
    <nc r="AA82">
      <v>0</v>
    </nc>
  </rcc>
  <rcc rId="31860" sId="5">
    <nc r="AB82">
      <v>0</v>
    </nc>
  </rcc>
  <rcc rId="31861" sId="5">
    <nc r="AC82">
      <v>0</v>
    </nc>
  </rcc>
  <rcc rId="31862" sId="5">
    <nc r="AD82">
      <v>0</v>
    </nc>
  </rcc>
  <rcc rId="31863" sId="5">
    <nc r="AE82">
      <v>0</v>
    </nc>
  </rcc>
  <rcc rId="31864" sId="5">
    <nc r="AF82">
      <v>0</v>
    </nc>
  </rcc>
  <rcc rId="31865" sId="5">
    <nc r="AG82">
      <v>0</v>
    </nc>
  </rcc>
  <rcc rId="31866" sId="5">
    <nc r="AH82">
      <v>0</v>
    </nc>
  </rcc>
  <rcc rId="31867" sId="5">
    <nc r="AI82">
      <v>0</v>
    </nc>
  </rcc>
  <rcc rId="31868" sId="5">
    <nc r="AJ82">
      <v>0</v>
    </nc>
  </rcc>
  <rcc rId="31869" sId="5">
    <nc r="AK82">
      <v>0</v>
    </nc>
  </rcc>
  <rcc rId="31870" sId="5">
    <nc r="AL82">
      <v>0</v>
    </nc>
  </rcc>
  <rcc rId="31871" sId="5">
    <nc r="AM82">
      <v>0</v>
    </nc>
  </rcc>
  <rcc rId="31872" sId="5">
    <nc r="AN82">
      <v>0</v>
    </nc>
  </rcc>
  <rcc rId="31873" sId="5">
    <nc r="AO82">
      <v>0</v>
    </nc>
  </rcc>
  <rcc rId="31874" sId="5">
    <nc r="AP82">
      <v>0</v>
    </nc>
  </rcc>
  <rcc rId="31875" sId="5">
    <nc r="AQ82">
      <v>0</v>
    </nc>
  </rcc>
  <rcc rId="31876" sId="5">
    <nc r="AR82">
      <v>0</v>
    </nc>
  </rcc>
  <rcc rId="31877" sId="5">
    <nc r="AS82">
      <v>0</v>
    </nc>
  </rcc>
  <rcc rId="31878" sId="5">
    <nc r="AT82">
      <v>0</v>
    </nc>
  </rcc>
  <rcc rId="31879" sId="5">
    <nc r="AU82">
      <v>0</v>
    </nc>
  </rcc>
  <rcc rId="31880" sId="5">
    <nc r="AV82">
      <v>0</v>
    </nc>
  </rcc>
  <rcc rId="31881" sId="5">
    <nc r="AW82">
      <v>0</v>
    </nc>
  </rcc>
  <rcc rId="31882" sId="5">
    <nc r="AX82">
      <v>0</v>
    </nc>
  </rcc>
  <rcc rId="31883" sId="5">
    <nc r="AY82">
      <v>0</v>
    </nc>
  </rcc>
  <rcc rId="31884" sId="5">
    <nc r="AZ82">
      <v>0</v>
    </nc>
  </rcc>
  <rcc rId="31885" sId="5">
    <nc r="BA82">
      <v>0</v>
    </nc>
  </rcc>
  <rfmt sheetId="5" sqref="B83" start="0" length="0">
    <dxf>
      <alignment horizontal="general" vertical="bottom"/>
    </dxf>
  </rfmt>
  <rcc rId="31886" sId="5" odxf="1" dxf="1">
    <nc r="E83">
      <v>183.08462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887" sId="5">
    <nc r="F83">
      <v>0</v>
    </nc>
  </rcc>
  <rcc rId="31888" sId="5">
    <nc r="G83">
      <v>0</v>
    </nc>
  </rcc>
  <rcc rId="31889" sId="5">
    <nc r="H83">
      <v>0</v>
    </nc>
  </rcc>
  <rcc rId="31890" sId="5">
    <nc r="I83">
      <v>0</v>
    </nc>
  </rcc>
  <rcc rId="31891" sId="5">
    <nc r="J83">
      <v>0</v>
    </nc>
  </rcc>
  <rcc rId="31892" sId="5">
    <nc r="K83">
      <v>0</v>
    </nc>
  </rcc>
  <rcc rId="31893" sId="5">
    <nc r="L83">
      <v>0</v>
    </nc>
  </rcc>
  <rcc rId="31894" sId="5">
    <nc r="M83">
      <v>0</v>
    </nc>
  </rcc>
  <rcc rId="31895" sId="5">
    <nc r="N83">
      <v>0</v>
    </nc>
  </rcc>
  <rcc rId="31896" sId="5">
    <nc r="O83">
      <v>0</v>
    </nc>
  </rcc>
  <rcc rId="31897" sId="5">
    <nc r="P83">
      <v>0</v>
    </nc>
  </rcc>
  <rcc rId="31898" sId="5">
    <nc r="Q83">
      <v>0.18908</v>
    </nc>
  </rcc>
  <rcc rId="31899" sId="5">
    <nc r="R83">
      <v>1.68492</v>
    </nc>
  </rcc>
  <rcc rId="31900" sId="5">
    <nc r="S83">
      <v>4.7454900000000002</v>
    </nc>
  </rcc>
  <rcc rId="31901" sId="5">
    <nc r="T83">
      <v>6.9252099999999999</v>
    </nc>
  </rcc>
  <rcc rId="31902" sId="5">
    <nc r="U83">
      <v>7.2808700000000002</v>
    </nc>
  </rcc>
  <rcc rId="31903" sId="5">
    <nc r="V83">
      <v>9.0923599999999993</v>
    </nc>
  </rcc>
  <rcc rId="31904" sId="5">
    <nc r="W83">
      <v>10.579370000000001</v>
    </nc>
  </rcc>
  <rcc rId="31905" sId="5">
    <nc r="X83">
      <v>13.79659</v>
    </nc>
  </rcc>
  <rcc rId="31906" sId="5">
    <nc r="Y83">
      <v>18.405899999999999</v>
    </nc>
  </rcc>
  <rcc rId="31907" sId="5">
    <nc r="Z83">
      <v>22.79945</v>
    </nc>
  </rcc>
  <rcc rId="31908" sId="5">
    <nc r="AA83">
      <v>26.098569999999999</v>
    </nc>
  </rcc>
  <rcc rId="31909" sId="5">
    <nc r="AB83">
      <v>27.948689999999999</v>
    </nc>
  </rcc>
  <rcc rId="31910" sId="5">
    <nc r="AC83">
      <v>28.167079999999999</v>
    </nc>
  </rcc>
  <rcc rId="31911" sId="5">
    <nc r="AD83">
      <v>25.28426</v>
    </nc>
  </rcc>
  <rcc rId="31912" sId="5">
    <nc r="AE83">
      <v>27.293669999999999</v>
    </nc>
  </rcc>
  <rcc rId="31913" sId="5">
    <nc r="AF83">
      <v>28.190660000000001</v>
    </nc>
  </rcc>
  <rcc rId="31914" sId="5">
    <nc r="AG83">
      <v>26.265779999999999</v>
    </nc>
  </rcc>
  <rcc rId="31915" sId="5">
    <nc r="AH83">
      <v>24.9649</v>
    </nc>
  </rcc>
  <rcc rId="31916" sId="5">
    <nc r="AI83">
      <v>18.38062</v>
    </nc>
  </rcc>
  <rcc rId="31917" sId="5">
    <nc r="AJ83">
      <v>13.503130000000001</v>
    </nc>
  </rcc>
  <rcc rId="31918" sId="5">
    <nc r="AK83">
      <v>10.65428</v>
    </nc>
  </rcc>
  <rcc rId="31919" sId="5">
    <nc r="AL83">
      <v>7.9396100000000001</v>
    </nc>
  </rcc>
  <rcc rId="31920" sId="5">
    <nc r="AM83">
      <v>4.2662100000000001</v>
    </nc>
  </rcc>
  <rcc rId="31921" sId="5">
    <nc r="AN83">
      <v>1.6736</v>
    </nc>
  </rcc>
  <rcc rId="31922" sId="5">
    <nc r="AO83">
      <v>3.8929999999999999E-2</v>
    </nc>
  </rcc>
  <rcc rId="31923" sId="5">
    <nc r="AP83">
      <v>0</v>
    </nc>
  </rcc>
  <rcc rId="31924" sId="5">
    <nc r="AQ83">
      <v>0</v>
    </nc>
  </rcc>
  <rcc rId="31925" sId="5">
    <nc r="AR83">
      <v>0</v>
    </nc>
  </rcc>
  <rcc rId="31926" sId="5">
    <nc r="AS83">
      <v>0</v>
    </nc>
  </rcc>
  <rcc rId="31927" sId="5">
    <nc r="AT83">
      <v>0</v>
    </nc>
  </rcc>
  <rcc rId="31928" sId="5">
    <nc r="AU83">
      <v>0</v>
    </nc>
  </rcc>
  <rcc rId="31929" sId="5">
    <nc r="AV83">
      <v>0</v>
    </nc>
  </rcc>
  <rcc rId="31930" sId="5">
    <nc r="AW83">
      <v>0</v>
    </nc>
  </rcc>
  <rcc rId="31931" sId="5">
    <nc r="AX83">
      <v>0</v>
    </nc>
  </rcc>
  <rcc rId="31932" sId="5">
    <nc r="AY83">
      <v>0</v>
    </nc>
  </rcc>
  <rcc rId="31933" sId="5">
    <nc r="AZ83">
      <v>0</v>
    </nc>
  </rcc>
  <rcc rId="31934" sId="5">
    <nc r="BA83">
      <v>0</v>
    </nc>
  </rcc>
  <rfmt sheetId="5" sqref="B84" start="0" length="0">
    <dxf>
      <alignment horizontal="general" vertical="bottom"/>
    </dxf>
  </rfmt>
  <rcc rId="31935" sId="5" odxf="1" dxf="1">
    <nc r="E84">
      <v>174.3663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1936" sId="5">
    <nc r="F84">
      <v>0</v>
    </nc>
  </rcc>
  <rcc rId="31937" sId="5">
    <nc r="G84">
      <v>0</v>
    </nc>
  </rcc>
  <rcc rId="31938" sId="5">
    <nc r="H84">
      <v>0</v>
    </nc>
  </rcc>
  <rcc rId="31939" sId="5">
    <nc r="I84">
      <v>0</v>
    </nc>
  </rcc>
  <rcc rId="31940" sId="5">
    <nc r="J84">
      <v>0</v>
    </nc>
  </rcc>
  <rcc rId="31941" sId="5">
    <nc r="K84">
      <v>0</v>
    </nc>
  </rcc>
  <rcc rId="31942" sId="5">
    <nc r="L84">
      <v>0</v>
    </nc>
  </rcc>
  <rcc rId="31943" sId="5">
    <nc r="M84">
      <v>0</v>
    </nc>
  </rcc>
  <rcc rId="31944" sId="5">
    <nc r="N84">
      <v>0</v>
    </nc>
  </rcc>
  <rcc rId="31945" sId="5">
    <nc r="O84">
      <v>0</v>
    </nc>
  </rcc>
  <rcc rId="31946" sId="5">
    <nc r="P84">
      <v>0</v>
    </nc>
  </rcc>
  <rcc rId="31947" sId="5">
    <nc r="Q84">
      <v>0.18007000000000001</v>
    </nc>
  </rcc>
  <rcc rId="31948" sId="5">
    <nc r="R84">
      <v>1.6046899999999999</v>
    </nc>
  </rcc>
  <rcc rId="31949" sId="5">
    <nc r="S84">
      <v>4.51952</v>
    </nc>
  </rcc>
  <rcc rId="31950" sId="5">
    <nc r="T84">
      <v>6.59544</v>
    </nc>
  </rcc>
  <rcc rId="31951" sId="5">
    <nc r="U84">
      <v>6.9341600000000003</v>
    </nc>
  </rcc>
  <rcc rId="31952" sId="5">
    <nc r="V84">
      <v>8.6593900000000001</v>
    </nc>
  </rcc>
  <rcc rId="31953" sId="5">
    <nc r="W84">
      <v>10.07559</v>
    </nc>
  </rcc>
  <rcc rId="31954" sId="5">
    <nc r="X84">
      <v>13.139609999999999</v>
    </nc>
  </rcc>
  <rcc rId="31955" sId="5">
    <nc r="Y84">
      <v>17.529430000000001</v>
    </nc>
  </rcc>
  <rcc rId="31956" sId="5">
    <nc r="Z84">
      <v>21.71377</v>
    </nc>
  </rcc>
  <rcc rId="31957" sId="5">
    <nc r="AA84">
      <v>24.855789999999999</v>
    </nc>
  </rcc>
  <rcc rId="31958" sId="5">
    <nc r="AB84">
      <v>26.617799999999999</v>
    </nc>
  </rcc>
  <rcc rId="31959" sId="5">
    <nc r="AC84">
      <v>26.825790000000001</v>
    </nc>
  </rcc>
  <rcc rId="31960" sId="5">
    <nc r="AD84">
      <v>24.080249999999999</v>
    </nc>
  </rcc>
  <rcc rId="31961" sId="5">
    <nc r="AE84">
      <v>25.993970000000001</v>
    </nc>
  </rcc>
  <rcc rId="31962" sId="5">
    <nc r="AF84">
      <v>26.848240000000001</v>
    </nc>
  </rcc>
  <rcc rId="31963" sId="5">
    <nc r="AG84">
      <v>25.015029999999999</v>
    </nc>
  </rcc>
  <rcc rId="31964" sId="5">
    <nc r="AH84">
      <v>23.77609</v>
    </nc>
  </rcc>
  <rcc rId="31965" sId="5">
    <nc r="AI84">
      <v>17.50535</v>
    </nc>
  </rcc>
  <rcc rId="31966" sId="5">
    <nc r="AJ84">
      <v>12.86012</v>
    </nc>
  </rcc>
  <rcc rId="31967" sId="5">
    <nc r="AK84">
      <v>10.146940000000001</v>
    </nc>
  </rcc>
  <rcc rId="31968" sId="5">
    <nc r="AL84">
      <v>7.5615300000000003</v>
    </nc>
  </rcc>
  <rcc rId="31969" sId="5">
    <nc r="AM84">
      <v>4.0630600000000001</v>
    </nc>
  </rcc>
  <rcc rId="31970" sId="5">
    <nc r="AN84">
      <v>1.5939099999999999</v>
    </nc>
  </rcc>
  <rcc rId="31971" sId="5">
    <nc r="AO84">
      <v>3.7080000000000002E-2</v>
    </nc>
  </rcc>
  <rcc rId="31972" sId="5">
    <nc r="AP84">
      <v>0</v>
    </nc>
  </rcc>
  <rcc rId="31973" sId="5">
    <nc r="AQ84">
      <v>0</v>
    </nc>
  </rcc>
  <rcc rId="31974" sId="5">
    <nc r="AR84">
      <v>0</v>
    </nc>
  </rcc>
  <rcc rId="31975" sId="5">
    <nc r="AS84">
      <v>0</v>
    </nc>
  </rcc>
  <rcc rId="31976" sId="5">
    <nc r="AT84">
      <v>0</v>
    </nc>
  </rcc>
  <rcc rId="31977" sId="5">
    <nc r="AU84">
      <v>0</v>
    </nc>
  </rcc>
  <rcc rId="31978" sId="5">
    <nc r="AV84">
      <v>0</v>
    </nc>
  </rcc>
  <rcc rId="31979" sId="5">
    <nc r="AW84">
      <v>0</v>
    </nc>
  </rcc>
  <rcc rId="31980" sId="5">
    <nc r="AX84">
      <v>0</v>
    </nc>
  </rcc>
  <rcc rId="31981" sId="5">
    <nc r="AY84">
      <v>0</v>
    </nc>
  </rcc>
  <rcc rId="31982" sId="5">
    <nc r="AZ84">
      <v>0</v>
    </nc>
  </rcc>
  <rcc rId="31983" sId="5">
    <nc r="BA84">
      <v>0</v>
    </nc>
  </rcc>
  <rfmt sheetId="5" sqref="B85" start="0" length="0">
    <dxf>
      <alignment horizontal="general" vertical="bottom"/>
    </dxf>
  </rfmt>
  <rcc rId="31984" sId="5" odxf="1" dxf="1">
    <nc r="E85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1985" sId="5">
    <nc r="F85">
      <v>0</v>
    </nc>
  </rcc>
  <rcc rId="31986" sId="5">
    <nc r="G85">
      <v>0</v>
    </nc>
  </rcc>
  <rcc rId="31987" sId="5">
    <nc r="H85">
      <v>0</v>
    </nc>
  </rcc>
  <rcc rId="31988" sId="5">
    <nc r="I85">
      <v>0</v>
    </nc>
  </rcc>
  <rcc rId="31989" sId="5">
    <nc r="J85">
      <v>0</v>
    </nc>
  </rcc>
  <rcc rId="31990" sId="5">
    <nc r="K85">
      <v>0</v>
    </nc>
  </rcc>
  <rcc rId="31991" sId="5">
    <nc r="L85">
      <v>0</v>
    </nc>
  </rcc>
  <rcc rId="31992" sId="5">
    <nc r="M85">
      <v>0</v>
    </nc>
  </rcc>
  <rcc rId="31993" sId="5">
    <nc r="N85">
      <v>0</v>
    </nc>
  </rcc>
  <rcc rId="31994" sId="5">
    <nc r="O85">
      <v>0</v>
    </nc>
  </rcc>
  <rcc rId="31995" sId="5">
    <nc r="P85">
      <v>0</v>
    </nc>
  </rcc>
  <rcc rId="31996" sId="5">
    <nc r="Q85">
      <v>0</v>
    </nc>
  </rcc>
  <rcc rId="31997" sId="5">
    <nc r="R85">
      <v>0</v>
    </nc>
  </rcc>
  <rcc rId="31998" sId="5">
    <nc r="S85">
      <v>0</v>
    </nc>
  </rcc>
  <rcc rId="31999" sId="5">
    <nc r="T85">
      <v>0</v>
    </nc>
  </rcc>
  <rcc rId="32000" sId="5">
    <nc r="U85">
      <v>0</v>
    </nc>
  </rcc>
  <rcc rId="32001" sId="5">
    <nc r="V85">
      <v>0</v>
    </nc>
  </rcc>
  <rcc rId="32002" sId="5">
    <nc r="W85">
      <v>0</v>
    </nc>
  </rcc>
  <rcc rId="32003" sId="5">
    <nc r="X85">
      <v>0</v>
    </nc>
  </rcc>
  <rcc rId="32004" sId="5">
    <nc r="Y85">
      <v>0</v>
    </nc>
  </rcc>
  <rcc rId="32005" sId="5">
    <nc r="Z85">
      <v>0</v>
    </nc>
  </rcc>
  <rcc rId="32006" sId="5">
    <nc r="AA85">
      <v>0</v>
    </nc>
  </rcc>
  <rcc rId="32007" sId="5">
    <nc r="AB85">
      <v>0</v>
    </nc>
  </rcc>
  <rcc rId="32008" sId="5">
    <nc r="AC85">
      <v>0</v>
    </nc>
  </rcc>
  <rcc rId="32009" sId="5">
    <nc r="AD85">
      <v>0</v>
    </nc>
  </rcc>
  <rcc rId="32010" sId="5">
    <nc r="AE85">
      <v>0</v>
    </nc>
  </rcc>
  <rcc rId="32011" sId="5">
    <nc r="AF85">
      <v>0</v>
    </nc>
  </rcc>
  <rcc rId="32012" sId="5">
    <nc r="AG85">
      <v>0</v>
    </nc>
  </rcc>
  <rcc rId="32013" sId="5">
    <nc r="AH85">
      <v>0</v>
    </nc>
  </rcc>
  <rcc rId="32014" sId="5">
    <nc r="AI85">
      <v>0</v>
    </nc>
  </rcc>
  <rcc rId="32015" sId="5">
    <nc r="AJ85">
      <v>0</v>
    </nc>
  </rcc>
  <rcc rId="32016" sId="5">
    <nc r="AK85">
      <v>0</v>
    </nc>
  </rcc>
  <rcc rId="32017" sId="5">
    <nc r="AL85">
      <v>0</v>
    </nc>
  </rcc>
  <rcc rId="32018" sId="5">
    <nc r="AM85">
      <v>0</v>
    </nc>
  </rcc>
  <rcc rId="32019" sId="5">
    <nc r="AN85">
      <v>0</v>
    </nc>
  </rcc>
  <rcc rId="32020" sId="5">
    <nc r="AO85">
      <v>0</v>
    </nc>
  </rcc>
  <rcc rId="32021" sId="5">
    <nc r="AP85">
      <v>0</v>
    </nc>
  </rcc>
  <rcc rId="32022" sId="5">
    <nc r="AQ85">
      <v>0</v>
    </nc>
  </rcc>
  <rcc rId="32023" sId="5">
    <nc r="AR85">
      <v>0</v>
    </nc>
  </rcc>
  <rcc rId="32024" sId="5">
    <nc r="AS85">
      <v>0</v>
    </nc>
  </rcc>
  <rcc rId="32025" sId="5">
    <nc r="AT85">
      <v>0</v>
    </nc>
  </rcc>
  <rcc rId="32026" sId="5">
    <nc r="AU85">
      <v>0</v>
    </nc>
  </rcc>
  <rcc rId="32027" sId="5">
    <nc r="AV85">
      <v>0</v>
    </nc>
  </rcc>
  <rcc rId="32028" sId="5">
    <nc r="AW85">
      <v>0</v>
    </nc>
  </rcc>
  <rcc rId="32029" sId="5">
    <nc r="AX85">
      <v>0</v>
    </nc>
  </rcc>
  <rcc rId="32030" sId="5">
    <nc r="AY85">
      <v>0</v>
    </nc>
  </rcc>
  <rcc rId="32031" sId="5">
    <nc r="AZ85">
      <v>0</v>
    </nc>
  </rcc>
  <rcc rId="32032" sId="5">
    <nc r="BA85">
      <v>0</v>
    </nc>
  </rcc>
  <rfmt sheetId="5" sqref="B86" start="0" length="0">
    <dxf>
      <alignment horizontal="general" vertical="bottom"/>
    </dxf>
  </rfmt>
  <rcc rId="32033" sId="5" odxf="1" dxf="1">
    <nc r="E86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034" sId="5">
    <nc r="F86">
      <v>0</v>
    </nc>
  </rcc>
  <rcc rId="32035" sId="5">
    <nc r="G86">
      <v>0</v>
    </nc>
  </rcc>
  <rcc rId="32036" sId="5">
    <nc r="H86">
      <v>0</v>
    </nc>
  </rcc>
  <rcc rId="32037" sId="5">
    <nc r="I86">
      <v>0</v>
    </nc>
  </rcc>
  <rcc rId="32038" sId="5">
    <nc r="J86">
      <v>0</v>
    </nc>
  </rcc>
  <rcc rId="32039" sId="5">
    <nc r="K86">
      <v>0</v>
    </nc>
  </rcc>
  <rcc rId="32040" sId="5">
    <nc r="L86">
      <v>0</v>
    </nc>
  </rcc>
  <rcc rId="32041" sId="5">
    <nc r="M86">
      <v>0</v>
    </nc>
  </rcc>
  <rcc rId="32042" sId="5">
    <nc r="N86">
      <v>0</v>
    </nc>
  </rcc>
  <rcc rId="32043" sId="5">
    <nc r="O86">
      <v>0</v>
    </nc>
  </rcc>
  <rcc rId="32044" sId="5">
    <nc r="P86">
      <v>0</v>
    </nc>
  </rcc>
  <rcc rId="32045" sId="5">
    <nc r="Q86">
      <v>0</v>
    </nc>
  </rcc>
  <rcc rId="32046" sId="5">
    <nc r="R86">
      <v>0</v>
    </nc>
  </rcc>
  <rcc rId="32047" sId="5">
    <nc r="S86">
      <v>0</v>
    </nc>
  </rcc>
  <rcc rId="32048" sId="5">
    <nc r="T86">
      <v>0</v>
    </nc>
  </rcc>
  <rcc rId="32049" sId="5">
    <nc r="U86">
      <v>0</v>
    </nc>
  </rcc>
  <rcc rId="32050" sId="5">
    <nc r="V86">
      <v>0</v>
    </nc>
  </rcc>
  <rcc rId="32051" sId="5">
    <nc r="W86">
      <v>0</v>
    </nc>
  </rcc>
  <rcc rId="32052" sId="5">
    <nc r="X86">
      <v>0</v>
    </nc>
  </rcc>
  <rcc rId="32053" sId="5">
    <nc r="Y86">
      <v>0</v>
    </nc>
  </rcc>
  <rcc rId="32054" sId="5">
    <nc r="Z86">
      <v>0</v>
    </nc>
  </rcc>
  <rcc rId="32055" sId="5">
    <nc r="AA86">
      <v>0</v>
    </nc>
  </rcc>
  <rcc rId="32056" sId="5">
    <nc r="AB86">
      <v>0</v>
    </nc>
  </rcc>
  <rcc rId="32057" sId="5">
    <nc r="AC86">
      <v>0</v>
    </nc>
  </rcc>
  <rcc rId="32058" sId="5">
    <nc r="AD86">
      <v>0</v>
    </nc>
  </rcc>
  <rcc rId="32059" sId="5">
    <nc r="AE86">
      <v>0</v>
    </nc>
  </rcc>
  <rcc rId="32060" sId="5">
    <nc r="AF86">
      <v>0</v>
    </nc>
  </rcc>
  <rcc rId="32061" sId="5">
    <nc r="AG86">
      <v>0</v>
    </nc>
  </rcc>
  <rcc rId="32062" sId="5">
    <nc r="AH86">
      <v>0</v>
    </nc>
  </rcc>
  <rcc rId="32063" sId="5">
    <nc r="AI86">
      <v>0</v>
    </nc>
  </rcc>
  <rcc rId="32064" sId="5">
    <nc r="AJ86">
      <v>0</v>
    </nc>
  </rcc>
  <rcc rId="32065" sId="5">
    <nc r="AK86">
      <v>0</v>
    </nc>
  </rcc>
  <rcc rId="32066" sId="5">
    <nc r="AL86">
      <v>0</v>
    </nc>
  </rcc>
  <rcc rId="32067" sId="5">
    <nc r="AM86">
      <v>0</v>
    </nc>
  </rcc>
  <rcc rId="32068" sId="5">
    <nc r="AN86">
      <v>0</v>
    </nc>
  </rcc>
  <rcc rId="32069" sId="5">
    <nc r="AO86">
      <v>0</v>
    </nc>
  </rcc>
  <rcc rId="32070" sId="5">
    <nc r="AP86">
      <v>0</v>
    </nc>
  </rcc>
  <rcc rId="32071" sId="5">
    <nc r="AQ86">
      <v>0</v>
    </nc>
  </rcc>
  <rcc rId="32072" sId="5">
    <nc r="AR86">
      <v>0</v>
    </nc>
  </rcc>
  <rcc rId="32073" sId="5">
    <nc r="AS86">
      <v>0</v>
    </nc>
  </rcc>
  <rcc rId="32074" sId="5">
    <nc r="AT86">
      <v>0</v>
    </nc>
  </rcc>
  <rcc rId="32075" sId="5">
    <nc r="AU86">
      <v>0</v>
    </nc>
  </rcc>
  <rcc rId="32076" sId="5">
    <nc r="AV86">
      <v>0</v>
    </nc>
  </rcc>
  <rcc rId="32077" sId="5">
    <nc r="AW86">
      <v>0</v>
    </nc>
  </rcc>
  <rcc rId="32078" sId="5">
    <nc r="AX86">
      <v>0</v>
    </nc>
  </rcc>
  <rcc rId="32079" sId="5">
    <nc r="AY86">
      <v>0</v>
    </nc>
  </rcc>
  <rcc rId="32080" sId="5">
    <nc r="AZ86">
      <v>0</v>
    </nc>
  </rcc>
  <rcc rId="32081" sId="5">
    <nc r="BA86">
      <v>0</v>
    </nc>
  </rcc>
  <rfmt sheetId="5" sqref="B87" start="0" length="0">
    <dxf>
      <alignment horizontal="general" vertical="bottom"/>
    </dxf>
  </rfmt>
  <rcc rId="32082" sId="5" odxf="1" dxf="1">
    <nc r="E8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083" sId="5">
    <nc r="F87">
      <v>0</v>
    </nc>
  </rcc>
  <rcc rId="32084" sId="5">
    <nc r="G87">
      <v>0</v>
    </nc>
  </rcc>
  <rcc rId="32085" sId="5">
    <nc r="H87">
      <v>0</v>
    </nc>
  </rcc>
  <rcc rId="32086" sId="5">
    <nc r="I87">
      <v>0</v>
    </nc>
  </rcc>
  <rcc rId="32087" sId="5">
    <nc r="J87">
      <v>0</v>
    </nc>
  </rcc>
  <rcc rId="32088" sId="5">
    <nc r="K87">
      <v>0</v>
    </nc>
  </rcc>
  <rcc rId="32089" sId="5">
    <nc r="L87">
      <v>0</v>
    </nc>
  </rcc>
  <rcc rId="32090" sId="5">
    <nc r="M87">
      <v>0</v>
    </nc>
  </rcc>
  <rcc rId="32091" sId="5">
    <nc r="N87">
      <v>0</v>
    </nc>
  </rcc>
  <rcc rId="32092" sId="5">
    <nc r="O87">
      <v>0</v>
    </nc>
  </rcc>
  <rcc rId="32093" sId="5">
    <nc r="P87">
      <v>0</v>
    </nc>
  </rcc>
  <rcc rId="32094" sId="5">
    <nc r="Q87">
      <v>0</v>
    </nc>
  </rcc>
  <rcc rId="32095" sId="5">
    <nc r="R87">
      <v>0</v>
    </nc>
  </rcc>
  <rcc rId="32096" sId="5">
    <nc r="S87">
      <v>0</v>
    </nc>
  </rcc>
  <rcc rId="32097" sId="5">
    <nc r="T87">
      <v>0</v>
    </nc>
  </rcc>
  <rcc rId="32098" sId="5">
    <nc r="U87">
      <v>0</v>
    </nc>
  </rcc>
  <rcc rId="32099" sId="5">
    <nc r="V87">
      <v>0</v>
    </nc>
  </rcc>
  <rcc rId="32100" sId="5">
    <nc r="W87">
      <v>0</v>
    </nc>
  </rcc>
  <rcc rId="32101" sId="5">
    <nc r="X87">
      <v>0</v>
    </nc>
  </rcc>
  <rcc rId="32102" sId="5">
    <nc r="Y87">
      <v>0</v>
    </nc>
  </rcc>
  <rcc rId="32103" sId="5">
    <nc r="Z87">
      <v>0</v>
    </nc>
  </rcc>
  <rcc rId="32104" sId="5">
    <nc r="AA87">
      <v>0</v>
    </nc>
  </rcc>
  <rcc rId="32105" sId="5">
    <nc r="AB87">
      <v>0</v>
    </nc>
  </rcc>
  <rcc rId="32106" sId="5">
    <nc r="AC87">
      <v>0</v>
    </nc>
  </rcc>
  <rcc rId="32107" sId="5">
    <nc r="AD87">
      <v>0</v>
    </nc>
  </rcc>
  <rcc rId="32108" sId="5">
    <nc r="AE87">
      <v>0</v>
    </nc>
  </rcc>
  <rcc rId="32109" sId="5">
    <nc r="AF87">
      <v>0</v>
    </nc>
  </rcc>
  <rcc rId="32110" sId="5">
    <nc r="AG87">
      <v>0</v>
    </nc>
  </rcc>
  <rcc rId="32111" sId="5">
    <nc r="AH87">
      <v>0</v>
    </nc>
  </rcc>
  <rcc rId="32112" sId="5">
    <nc r="AI87">
      <v>0</v>
    </nc>
  </rcc>
  <rcc rId="32113" sId="5">
    <nc r="AJ87">
      <v>0</v>
    </nc>
  </rcc>
  <rcc rId="32114" sId="5">
    <nc r="AK87">
      <v>0</v>
    </nc>
  </rcc>
  <rcc rId="32115" sId="5">
    <nc r="AL87">
      <v>0</v>
    </nc>
  </rcc>
  <rcc rId="32116" sId="5">
    <nc r="AM87">
      <v>0</v>
    </nc>
  </rcc>
  <rcc rId="32117" sId="5">
    <nc r="AN87">
      <v>0</v>
    </nc>
  </rcc>
  <rcc rId="32118" sId="5">
    <nc r="AO87">
      <v>0</v>
    </nc>
  </rcc>
  <rcc rId="32119" sId="5">
    <nc r="AP87">
      <v>0</v>
    </nc>
  </rcc>
  <rcc rId="32120" sId="5">
    <nc r="AQ87">
      <v>0</v>
    </nc>
  </rcc>
  <rcc rId="32121" sId="5">
    <nc r="AR87">
      <v>0</v>
    </nc>
  </rcc>
  <rcc rId="32122" sId="5">
    <nc r="AS87">
      <v>0</v>
    </nc>
  </rcc>
  <rcc rId="32123" sId="5">
    <nc r="AT87">
      <v>0</v>
    </nc>
  </rcc>
  <rcc rId="32124" sId="5">
    <nc r="AU87">
      <v>0</v>
    </nc>
  </rcc>
  <rcc rId="32125" sId="5">
    <nc r="AV87">
      <v>0</v>
    </nc>
  </rcc>
  <rcc rId="32126" sId="5">
    <nc r="AW87">
      <v>0</v>
    </nc>
  </rcc>
  <rcc rId="32127" sId="5">
    <nc r="AX87">
      <v>0</v>
    </nc>
  </rcc>
  <rcc rId="32128" sId="5">
    <nc r="AY87">
      <v>0</v>
    </nc>
  </rcc>
  <rcc rId="32129" sId="5">
    <nc r="AZ87">
      <v>0</v>
    </nc>
  </rcc>
  <rcc rId="32130" sId="5">
    <nc r="BA87">
      <v>0</v>
    </nc>
  </rcc>
  <rfmt sheetId="5" sqref="B88" start="0" length="0">
    <dxf>
      <alignment horizontal="general" vertical="bottom"/>
    </dxf>
  </rfmt>
  <rcc rId="32131" sId="5" odxf="1" dxf="1">
    <nc r="E88">
      <v>392.5</v>
    </nc>
    <odxf>
      <numFmt numFmtId="3" formatCode="#,##0"/>
      <fill>
        <patternFill patternType="solid">
          <bgColor theme="8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2132" sId="5">
    <nc r="F88">
      <v>26.3</v>
    </nc>
  </rcc>
  <rcc rId="32133" sId="5">
    <nc r="G88">
      <v>26.3</v>
    </nc>
  </rcc>
  <rcc rId="32134" sId="5">
    <nc r="H88">
      <v>26.3</v>
    </nc>
  </rcc>
  <rcc rId="32135" sId="5">
    <nc r="I88">
      <v>26.3</v>
    </nc>
  </rcc>
  <rcc rId="32136" sId="5">
    <nc r="J88">
      <v>26.3</v>
    </nc>
  </rcc>
  <rcc rId="32137" sId="5">
    <nc r="K88">
      <v>26.3</v>
    </nc>
  </rcc>
  <rcc rId="32138" sId="5">
    <nc r="L88">
      <v>26.3</v>
    </nc>
  </rcc>
  <rcc rId="32139" sId="5">
    <nc r="M88">
      <v>26.3</v>
    </nc>
  </rcc>
  <rcc rId="32140" sId="5">
    <nc r="N88">
      <v>15.3</v>
    </nc>
  </rcc>
  <rcc rId="32141" sId="5">
    <nc r="O88">
      <v>15.3</v>
    </nc>
  </rcc>
  <rcc rId="32142" sId="5">
    <nc r="P88">
      <v>15.3</v>
    </nc>
  </rcc>
  <rcc rId="32143" sId="5">
    <nc r="Q88">
      <v>15.3</v>
    </nc>
  </rcc>
  <rcc rId="32144" sId="5">
    <nc r="R88">
      <v>15.3</v>
    </nc>
  </rcc>
  <rcc rId="32145" sId="5">
    <nc r="S88">
      <v>15.3</v>
    </nc>
  </rcc>
  <rcc rId="32146" sId="5">
    <nc r="T88">
      <v>15.3</v>
    </nc>
  </rcc>
  <rcc rId="32147" sId="5">
    <nc r="U88">
      <v>15.3</v>
    </nc>
  </rcc>
  <rcc rId="32148" sId="5">
    <nc r="V88">
      <v>15.3</v>
    </nc>
  </rcc>
  <rcc rId="32149" sId="5">
    <nc r="W88">
      <v>15.3</v>
    </nc>
  </rcc>
  <rcc rId="32150" sId="5">
    <nc r="X88">
      <v>15.3</v>
    </nc>
  </rcc>
  <rcc rId="32151" sId="5">
    <nc r="Y88">
      <v>15.3</v>
    </nc>
  </rcc>
  <rcc rId="32152" sId="5">
    <nc r="Z88">
      <v>15.3</v>
    </nc>
  </rcc>
  <rcc rId="32153" sId="5">
    <nc r="AA88">
      <v>15.3</v>
    </nc>
  </rcc>
  <rcc rId="32154" sId="5">
    <nc r="AB88">
      <v>15.3</v>
    </nc>
  </rcc>
  <rcc rId="32155" sId="5">
    <nc r="AC88">
      <v>15.3</v>
    </nc>
  </rcc>
  <rcc rId="32156" sId="5">
    <nc r="AD88">
      <v>15.3</v>
    </nc>
  </rcc>
  <rcc rId="32157" sId="5">
    <nc r="AE88">
      <v>15.3</v>
    </nc>
  </rcc>
  <rcc rId="32158" sId="5">
    <nc r="AF88">
      <v>15.3</v>
    </nc>
  </rcc>
  <rcc rId="32159" sId="5">
    <nc r="AG88">
      <v>15.3</v>
    </nc>
  </rcc>
  <rcc rId="32160" sId="5">
    <nc r="AH88">
      <v>15.3</v>
    </nc>
  </rcc>
  <rcc rId="32161" sId="5">
    <nc r="AI88">
      <v>15.3</v>
    </nc>
  </rcc>
  <rcc rId="32162" sId="5">
    <nc r="AJ88">
      <v>15.3</v>
    </nc>
  </rcc>
  <rcc rId="32163" sId="5">
    <nc r="AK88">
      <v>15.3</v>
    </nc>
  </rcc>
  <rcc rId="32164" sId="5">
    <nc r="AL88">
      <v>15.3</v>
    </nc>
  </rcc>
  <rcc rId="32165" sId="5">
    <nc r="AM88">
      <v>15.3</v>
    </nc>
  </rcc>
  <rcc rId="32166" sId="5">
    <nc r="AN88">
      <v>15.3</v>
    </nc>
  </rcc>
  <rcc rId="32167" sId="5">
    <nc r="AO88">
      <v>15.3</v>
    </nc>
  </rcc>
  <rcc rId="32168" sId="5">
    <nc r="AP88">
      <v>15.3</v>
    </nc>
  </rcc>
  <rcc rId="32169" sId="5">
    <nc r="AQ88">
      <v>15.3</v>
    </nc>
  </rcc>
  <rcc rId="32170" sId="5">
    <nc r="AR88">
      <v>15.3</v>
    </nc>
  </rcc>
  <rcc rId="32171" sId="5">
    <nc r="AS88">
      <v>15.3</v>
    </nc>
  </rcc>
  <rcc rId="32172" sId="5">
    <nc r="AT88">
      <v>15.3</v>
    </nc>
  </rcc>
  <rcc rId="32173" sId="5">
    <nc r="AU88">
      <v>15.3</v>
    </nc>
  </rcc>
  <rcc rId="32174" sId="5">
    <nc r="AV88">
      <v>15.3</v>
    </nc>
  </rcc>
  <rcc rId="32175" sId="5">
    <nc r="AW88">
      <v>15.3</v>
    </nc>
  </rcc>
  <rcc rId="32176" sId="5">
    <nc r="AX88">
      <v>15.3</v>
    </nc>
  </rcc>
  <rcc rId="32177" sId="5">
    <nc r="AY88">
      <v>15.3</v>
    </nc>
  </rcc>
  <rcc rId="32178" sId="5">
    <nc r="AZ88">
      <v>15.3</v>
    </nc>
  </rcc>
  <rcc rId="32179" sId="5">
    <nc r="BA88">
      <v>15.3</v>
    </nc>
  </rcc>
  <rfmt sheetId="5" sqref="B89" start="0" length="0">
    <dxf>
      <alignment horizontal="general" vertical="bottom"/>
    </dxf>
  </rfmt>
  <rcc rId="32180" sId="5" odxf="1" dxf="1">
    <nc r="E8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fmt sheetId="5" sqref="B90" start="0" length="0">
    <dxf>
      <alignment horizontal="general" vertical="bottom"/>
    </dxf>
  </rfmt>
  <rcc rId="32181" sId="5" odxf="1" dxf="1">
    <nc r="E90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182" sId="5">
    <nc r="F90">
      <v>0</v>
    </nc>
  </rcc>
  <rcc rId="32183" sId="5">
    <nc r="G90">
      <v>0</v>
    </nc>
  </rcc>
  <rcc rId="32184" sId="5">
    <nc r="H90">
      <v>0</v>
    </nc>
  </rcc>
  <rcc rId="32185" sId="5">
    <nc r="I90">
      <v>0</v>
    </nc>
  </rcc>
  <rcc rId="32186" sId="5">
    <nc r="J90">
      <v>0</v>
    </nc>
  </rcc>
  <rcc rId="32187" sId="5">
    <nc r="K90">
      <v>0</v>
    </nc>
  </rcc>
  <rcc rId="32188" sId="5">
    <nc r="L90">
      <v>0</v>
    </nc>
  </rcc>
  <rcc rId="32189" sId="5">
    <nc r="M90">
      <v>0</v>
    </nc>
  </rcc>
  <rcc rId="32190" sId="5">
    <nc r="N90">
      <v>0</v>
    </nc>
  </rcc>
  <rcc rId="32191" sId="5">
    <nc r="O90">
      <v>0</v>
    </nc>
  </rcc>
  <rcc rId="32192" sId="5">
    <nc r="P90">
      <v>0</v>
    </nc>
  </rcc>
  <rcc rId="32193" sId="5">
    <nc r="Q90">
      <v>0</v>
    </nc>
  </rcc>
  <rcc rId="32194" sId="5">
    <nc r="R90">
      <v>0</v>
    </nc>
  </rcc>
  <rcc rId="32195" sId="5">
    <nc r="S90">
      <v>0</v>
    </nc>
  </rcc>
  <rcc rId="32196" sId="5">
    <nc r="T90">
      <v>0</v>
    </nc>
  </rcc>
  <rcc rId="32197" sId="5">
    <nc r="U90">
      <v>0</v>
    </nc>
  </rcc>
  <rcc rId="32198" sId="5">
    <nc r="V90">
      <v>0</v>
    </nc>
  </rcc>
  <rcc rId="32199" sId="5">
    <nc r="W90">
      <v>0</v>
    </nc>
  </rcc>
  <rcc rId="32200" sId="5">
    <nc r="X90">
      <v>0</v>
    </nc>
  </rcc>
  <rcc rId="32201" sId="5">
    <nc r="Y90">
      <v>0</v>
    </nc>
  </rcc>
  <rcc rId="32202" sId="5">
    <nc r="Z90">
      <v>0</v>
    </nc>
  </rcc>
  <rcc rId="32203" sId="5">
    <nc r="AA90">
      <v>0</v>
    </nc>
  </rcc>
  <rcc rId="32204" sId="5">
    <nc r="AB90">
      <v>0</v>
    </nc>
  </rcc>
  <rcc rId="32205" sId="5">
    <nc r="AC90">
      <v>0</v>
    </nc>
  </rcc>
  <rcc rId="32206" sId="5">
    <nc r="AD90">
      <v>0</v>
    </nc>
  </rcc>
  <rcc rId="32207" sId="5">
    <nc r="AE90">
      <v>0</v>
    </nc>
  </rcc>
  <rcc rId="32208" sId="5">
    <nc r="AF90">
      <v>0</v>
    </nc>
  </rcc>
  <rcc rId="32209" sId="5">
    <nc r="AG90">
      <v>0</v>
    </nc>
  </rcc>
  <rcc rId="32210" sId="5">
    <nc r="AH90">
      <v>0</v>
    </nc>
  </rcc>
  <rcc rId="32211" sId="5">
    <nc r="AI90">
      <v>0</v>
    </nc>
  </rcc>
  <rcc rId="32212" sId="5">
    <nc r="AJ90">
      <v>0</v>
    </nc>
  </rcc>
  <rcc rId="32213" sId="5">
    <nc r="AK90">
      <v>0</v>
    </nc>
  </rcc>
  <rcc rId="32214" sId="5">
    <nc r="AL90">
      <v>0</v>
    </nc>
  </rcc>
  <rcc rId="32215" sId="5">
    <nc r="AM90">
      <v>0</v>
    </nc>
  </rcc>
  <rcc rId="32216" sId="5">
    <nc r="AN90">
      <v>0</v>
    </nc>
  </rcc>
  <rcc rId="32217" sId="5">
    <nc r="AO90">
      <v>0</v>
    </nc>
  </rcc>
  <rcc rId="32218" sId="5">
    <nc r="AP90">
      <v>0</v>
    </nc>
  </rcc>
  <rcc rId="32219" sId="5">
    <nc r="AQ90">
      <v>0</v>
    </nc>
  </rcc>
  <rcc rId="32220" sId="5">
    <nc r="AR90">
      <v>0</v>
    </nc>
  </rcc>
  <rcc rId="32221" sId="5">
    <nc r="AS90">
      <v>0</v>
    </nc>
  </rcc>
  <rcc rId="32222" sId="5">
    <nc r="AT90">
      <v>0</v>
    </nc>
  </rcc>
  <rcc rId="32223" sId="5">
    <nc r="AU90">
      <v>0</v>
    </nc>
  </rcc>
  <rcc rId="32224" sId="5">
    <nc r="AV90">
      <v>0</v>
    </nc>
  </rcc>
  <rcc rId="32225" sId="5">
    <nc r="AW90">
      <v>0</v>
    </nc>
  </rcc>
  <rcc rId="32226" sId="5">
    <nc r="AX90">
      <v>0</v>
    </nc>
  </rcc>
  <rcc rId="32227" sId="5">
    <nc r="AY90">
      <v>0</v>
    </nc>
  </rcc>
  <rcc rId="32228" sId="5">
    <nc r="AZ90">
      <v>0</v>
    </nc>
  </rcc>
  <rcc rId="32229" sId="5">
    <nc r="BA90">
      <v>0</v>
    </nc>
  </rcc>
  <rfmt sheetId="5" sqref="B91" start="0" length="0">
    <dxf>
      <alignment horizontal="general" vertical="bottom"/>
    </dxf>
  </rfmt>
  <rcc rId="32230" sId="5" odxf="1" dxf="1">
    <nc r="E91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231" sId="5">
    <nc r="F91">
      <v>0</v>
    </nc>
  </rcc>
  <rcc rId="32232" sId="5">
    <nc r="G91">
      <v>0</v>
    </nc>
  </rcc>
  <rcc rId="32233" sId="5">
    <nc r="H91">
      <v>0</v>
    </nc>
  </rcc>
  <rcc rId="32234" sId="5">
    <nc r="I91">
      <v>0</v>
    </nc>
  </rcc>
  <rcc rId="32235" sId="5">
    <nc r="J91">
      <v>0</v>
    </nc>
  </rcc>
  <rcc rId="32236" sId="5">
    <nc r="K91">
      <v>0</v>
    </nc>
  </rcc>
  <rcc rId="32237" sId="5">
    <nc r="L91">
      <v>0</v>
    </nc>
  </rcc>
  <rcc rId="32238" sId="5">
    <nc r="M91">
      <v>0</v>
    </nc>
  </rcc>
  <rcc rId="32239" sId="5">
    <nc r="N91">
      <v>0</v>
    </nc>
  </rcc>
  <rcc rId="32240" sId="5">
    <nc r="O91">
      <v>0</v>
    </nc>
  </rcc>
  <rcc rId="32241" sId="5">
    <nc r="P91">
      <v>0</v>
    </nc>
  </rcc>
  <rcc rId="32242" sId="5">
    <nc r="Q91">
      <v>0</v>
    </nc>
  </rcc>
  <rcc rId="32243" sId="5">
    <nc r="R91">
      <v>0</v>
    </nc>
  </rcc>
  <rcc rId="32244" sId="5">
    <nc r="S91">
      <v>0</v>
    </nc>
  </rcc>
  <rcc rId="32245" sId="5">
    <nc r="T91">
      <v>0</v>
    </nc>
  </rcc>
  <rcc rId="32246" sId="5">
    <nc r="U91">
      <v>0</v>
    </nc>
  </rcc>
  <rcc rId="32247" sId="5">
    <nc r="V91">
      <v>0</v>
    </nc>
  </rcc>
  <rcc rId="32248" sId="5">
    <nc r="W91">
      <v>0</v>
    </nc>
  </rcc>
  <rcc rId="32249" sId="5">
    <nc r="X91">
      <v>0</v>
    </nc>
  </rcc>
  <rcc rId="32250" sId="5">
    <nc r="Y91">
      <v>0</v>
    </nc>
  </rcc>
  <rcc rId="32251" sId="5">
    <nc r="Z91">
      <v>0</v>
    </nc>
  </rcc>
  <rcc rId="32252" sId="5">
    <nc r="AA91">
      <v>0</v>
    </nc>
  </rcc>
  <rcc rId="32253" sId="5">
    <nc r="AB91">
      <v>0</v>
    </nc>
  </rcc>
  <rcc rId="32254" sId="5">
    <nc r="AC91">
      <v>0</v>
    </nc>
  </rcc>
  <rcc rId="32255" sId="5">
    <nc r="AD91">
      <v>0</v>
    </nc>
  </rcc>
  <rcc rId="32256" sId="5">
    <nc r="AE91">
      <v>0</v>
    </nc>
  </rcc>
  <rcc rId="32257" sId="5">
    <nc r="AF91">
      <v>0</v>
    </nc>
  </rcc>
  <rcc rId="32258" sId="5">
    <nc r="AG91">
      <v>0</v>
    </nc>
  </rcc>
  <rcc rId="32259" sId="5">
    <nc r="AH91">
      <v>0</v>
    </nc>
  </rcc>
  <rcc rId="32260" sId="5">
    <nc r="AI91">
      <v>0</v>
    </nc>
  </rcc>
  <rcc rId="32261" sId="5">
    <nc r="AJ91">
      <v>0</v>
    </nc>
  </rcc>
  <rcc rId="32262" sId="5">
    <nc r="AK91">
      <v>0</v>
    </nc>
  </rcc>
  <rcc rId="32263" sId="5">
    <nc r="AL91">
      <v>0</v>
    </nc>
  </rcc>
  <rcc rId="32264" sId="5">
    <nc r="AM91">
      <v>0</v>
    </nc>
  </rcc>
  <rcc rId="32265" sId="5">
    <nc r="AN91">
      <v>0</v>
    </nc>
  </rcc>
  <rcc rId="32266" sId="5">
    <nc r="AO91">
      <v>0</v>
    </nc>
  </rcc>
  <rcc rId="32267" sId="5">
    <nc r="AP91">
      <v>0</v>
    </nc>
  </rcc>
  <rcc rId="32268" sId="5">
    <nc r="AQ91">
      <v>0</v>
    </nc>
  </rcc>
  <rcc rId="32269" sId="5">
    <nc r="AR91">
      <v>0</v>
    </nc>
  </rcc>
  <rcc rId="32270" sId="5">
    <nc r="AS91">
      <v>0</v>
    </nc>
  </rcc>
  <rcc rId="32271" sId="5">
    <nc r="AT91">
      <v>0</v>
    </nc>
  </rcc>
  <rcc rId="32272" sId="5">
    <nc r="AU91">
      <v>0</v>
    </nc>
  </rcc>
  <rcc rId="32273" sId="5">
    <nc r="AV91">
      <v>0</v>
    </nc>
  </rcc>
  <rcc rId="32274" sId="5">
    <nc r="AW91">
      <v>0</v>
    </nc>
  </rcc>
  <rcc rId="32275" sId="5">
    <nc r="AX91">
      <v>0</v>
    </nc>
  </rcc>
  <rcc rId="32276" sId="5">
    <nc r="AY91">
      <v>0</v>
    </nc>
  </rcc>
  <rcc rId="32277" sId="5">
    <nc r="AZ91">
      <v>0</v>
    </nc>
  </rcc>
  <rcc rId="32278" sId="5">
    <nc r="BA91">
      <v>0</v>
    </nc>
  </rcc>
  <rfmt sheetId="5" sqref="B92" start="0" length="0">
    <dxf>
      <alignment horizontal="general" vertical="bottom"/>
    </dxf>
  </rfmt>
  <rfmt sheetId="5" sqref="E92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93" start="0" length="0">
    <dxf>
      <alignment horizontal="general" vertical="bottom"/>
    </dxf>
  </rfmt>
  <rfmt sheetId="5" sqref="E93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94" start="0" length="0">
    <dxf>
      <alignment horizontal="general" vertical="bottom"/>
    </dxf>
  </rfmt>
  <rfmt sheetId="5" sqref="E94" start="0" length="0">
    <dxf>
      <numFmt numFmtId="0" formatCode="General"/>
      <alignment horizontal="general" vertical="bottom"/>
    </dxf>
  </rfmt>
  <rfmt sheetId="5" sqref="B95" start="0" length="0">
    <dxf>
      <alignment horizontal="general" vertical="bottom"/>
    </dxf>
  </rfmt>
  <rfmt sheetId="5" sqref="E95" start="0" length="0">
    <dxf>
      <numFmt numFmtId="0" formatCode="General"/>
      <alignment horizontal="general" vertical="bottom"/>
    </dxf>
  </rfmt>
  <rfmt sheetId="5" sqref="B96" start="0" length="0">
    <dxf>
      <alignment horizontal="general" vertical="bottom"/>
    </dxf>
  </rfmt>
  <rfmt sheetId="5" sqref="E96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97" start="0" length="0">
    <dxf>
      <alignment horizontal="general" vertical="bottom"/>
    </dxf>
  </rfmt>
  <rfmt sheetId="5" sqref="E97" start="0" length="0">
    <dxf>
      <numFmt numFmtId="0" formatCode="General"/>
      <alignment horizontal="general" vertical="bottom"/>
    </dxf>
  </rfmt>
  <rfmt sheetId="5" sqref="B98" start="0" length="0">
    <dxf>
      <alignment horizontal="general" vertical="bottom"/>
    </dxf>
  </rfmt>
  <rfmt sheetId="5" sqref="E98" start="0" length="0">
    <dxf>
      <numFmt numFmtId="0" formatCode="General"/>
      <alignment horizontal="general" vertical="bottom"/>
    </dxf>
  </rfmt>
  <rfmt sheetId="5" sqref="B99" start="0" length="0">
    <dxf>
      <alignment horizontal="general" vertical="bottom"/>
    </dxf>
  </rfmt>
  <rfmt sheetId="5" sqref="E99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100" start="0" length="0">
    <dxf>
      <alignment horizontal="general" vertical="bottom"/>
    </dxf>
  </rfmt>
  <rfmt sheetId="5" sqref="E100" start="0" length="0">
    <dxf>
      <numFmt numFmtId="0" formatCode="General"/>
      <alignment horizontal="general" vertical="bottom"/>
    </dxf>
  </rfmt>
  <rfmt sheetId="5" sqref="B101" start="0" length="0">
    <dxf>
      <alignment horizontal="general" vertical="bottom"/>
    </dxf>
  </rfmt>
  <rfmt sheetId="5" sqref="E101" start="0" length="0">
    <dxf>
      <numFmt numFmtId="0" formatCode="General"/>
      <alignment horizontal="general" vertical="bottom"/>
    </dxf>
  </rfmt>
  <rfmt sheetId="5" sqref="B102" start="0" length="0">
    <dxf>
      <alignment horizontal="general" vertical="bottom"/>
    </dxf>
  </rfmt>
  <rfmt sheetId="5" sqref="E102" start="0" length="0">
    <dxf>
      <numFmt numFmtId="0" formatCode="General"/>
      <alignment horizontal="general" vertical="bottom"/>
    </dxf>
  </rfmt>
  <rfmt sheetId="5" sqref="B103" start="0" length="0">
    <dxf>
      <alignment horizontal="general" vertical="bottom"/>
    </dxf>
  </rfmt>
  <rfmt sheetId="5" sqref="E103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104" start="0" length="0">
    <dxf>
      <alignment horizontal="general" vertical="bottom"/>
    </dxf>
  </rfmt>
  <rfmt sheetId="5" sqref="E104" start="0" length="0">
    <dxf>
      <numFmt numFmtId="0" formatCode="General"/>
      <alignment horizontal="general" vertical="bottom"/>
    </dxf>
  </rfmt>
  <rfmt sheetId="5" sqref="B105" start="0" length="0">
    <dxf>
      <alignment horizontal="general" vertical="bottom"/>
    </dxf>
  </rfmt>
  <rfmt sheetId="5" sqref="E105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106" start="0" length="0">
    <dxf>
      <alignment horizontal="general" vertical="bottom"/>
    </dxf>
  </rfmt>
  <rfmt sheetId="5" sqref="E106" start="0" length="0">
    <dxf>
      <numFmt numFmtId="0" formatCode="General"/>
      <alignment horizontal="general" vertical="bottom"/>
    </dxf>
  </rfmt>
  <rfmt sheetId="5" sqref="B107" start="0" length="0">
    <dxf>
      <alignment horizontal="general" vertical="bottom"/>
    </dxf>
  </rfmt>
  <rfmt sheetId="5" sqref="E107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108" start="0" length="0">
    <dxf>
      <alignment horizontal="general" vertical="bottom"/>
    </dxf>
  </rfmt>
  <rfmt sheetId="5" sqref="E108" start="0" length="0">
    <dxf>
      <numFmt numFmtId="0" formatCode="General"/>
      <alignment horizontal="general" vertical="bottom"/>
    </dxf>
  </rfmt>
  <rfmt sheetId="5" sqref="B109" start="0" length="0">
    <dxf>
      <alignment horizontal="general" vertical="bottom"/>
    </dxf>
  </rfmt>
  <rfmt sheetId="5" sqref="E109" start="0" length="0">
    <dxf>
      <numFmt numFmtId="0" formatCode="General"/>
      <alignment horizontal="general" vertical="bottom"/>
    </dxf>
  </rfmt>
  <rfmt sheetId="5" sqref="B110" start="0" length="0">
    <dxf>
      <alignment horizontal="general" vertical="bottom"/>
    </dxf>
  </rfmt>
  <rfmt sheetId="5" sqref="E110" start="0" length="0">
    <dxf>
      <numFmt numFmtId="0" formatCode="General"/>
      <alignment horizontal="general" vertical="bottom"/>
    </dxf>
  </rfmt>
  <rfmt sheetId="5" sqref="B111" start="0" length="0">
    <dxf>
      <alignment horizontal="general" vertical="bottom"/>
    </dxf>
  </rfmt>
  <rfmt sheetId="5" sqref="E111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112" start="0" length="0">
    <dxf>
      <alignment horizontal="general" vertical="bottom"/>
    </dxf>
  </rfmt>
  <rfmt sheetId="5" sqref="E112" start="0" length="0">
    <dxf>
      <numFmt numFmtId="0" formatCode="General"/>
      <alignment horizontal="general" vertical="bottom"/>
    </dxf>
  </rfmt>
  <rfmt sheetId="5" sqref="B113" start="0" length="0">
    <dxf>
      <alignment horizontal="general" vertical="bottom"/>
    </dxf>
  </rfmt>
  <rfmt sheetId="5" sqref="E113" start="0" length="0">
    <dxf>
      <numFmt numFmtId="0" formatCode="General"/>
      <alignment horizontal="general" vertical="bottom"/>
    </dxf>
  </rfmt>
  <rfmt sheetId="5" sqref="B114" start="0" length="0">
    <dxf>
      <alignment horizontal="general" vertical="bottom"/>
    </dxf>
  </rfmt>
  <rfmt sheetId="5" sqref="E114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115" start="0" length="0">
    <dxf>
      <alignment horizontal="general" vertical="bottom"/>
    </dxf>
  </rfmt>
  <rfmt sheetId="5" sqref="E115" start="0" length="0">
    <dxf>
      <numFmt numFmtId="0" formatCode="General"/>
      <alignment horizontal="general" vertical="bottom"/>
    </dxf>
  </rfmt>
  <rfmt sheetId="5" sqref="B116" start="0" length="0">
    <dxf>
      <alignment horizontal="general" vertical="bottom"/>
    </dxf>
  </rfmt>
  <rfmt sheetId="5" sqref="E116" start="0" length="0">
    <dxf>
      <numFmt numFmtId="0" formatCode="General"/>
      <alignment horizontal="general" vertical="bottom"/>
    </dxf>
  </rfmt>
  <rfmt sheetId="5" sqref="B117" start="0" length="0">
    <dxf>
      <alignment horizontal="general" vertical="bottom"/>
    </dxf>
  </rfmt>
  <rfmt sheetId="5" sqref="E117" start="0" length="0">
    <dxf>
      <numFmt numFmtId="0" formatCode="General"/>
      <alignment horizontal="general" vertical="bottom"/>
    </dxf>
  </rfmt>
  <rfmt sheetId="5" sqref="B118" start="0" length="0">
    <dxf>
      <alignment horizontal="general" vertical="bottom"/>
    </dxf>
  </rfmt>
  <rfmt sheetId="5" sqref="E118" start="0" length="0">
    <dxf>
      <numFmt numFmtId="0" formatCode="General"/>
      <alignment horizontal="general" vertical="bottom"/>
    </dxf>
  </rfmt>
  <rfmt sheetId="5" sqref="B119" start="0" length="0">
    <dxf>
      <alignment horizontal="general" vertical="bottom"/>
    </dxf>
  </rfmt>
  <rfmt sheetId="5" sqref="E119" start="0" length="0">
    <dxf>
      <numFmt numFmtId="0" formatCode="General"/>
      <alignment horizontal="general" vertical="bottom"/>
    </dxf>
  </rfmt>
  <rfmt sheetId="5" sqref="B120" start="0" length="0">
    <dxf>
      <alignment horizontal="general" vertical="bottom"/>
    </dxf>
  </rfmt>
  <rfmt sheetId="5" sqref="E120" start="0" length="0">
    <dxf>
      <numFmt numFmtId="0" formatCode="General"/>
      <alignment horizontal="general" vertical="bottom"/>
    </dxf>
  </rfmt>
  <rfmt sheetId="5" sqref="B121" start="0" length="0">
    <dxf>
      <alignment horizontal="general" vertical="bottom"/>
    </dxf>
  </rfmt>
  <rfmt sheetId="5" sqref="E121" start="0" length="0">
    <dxf>
      <numFmt numFmtId="0" formatCode="General"/>
      <alignment horizontal="general" vertical="bottom"/>
    </dxf>
  </rfmt>
  <rfmt sheetId="5" sqref="B122" start="0" length="0">
    <dxf>
      <alignment horizontal="general" vertical="bottom"/>
    </dxf>
  </rfmt>
  <rcc rId="32279" sId="5" odxf="1" dxf="1">
    <nc r="E122">
      <v>8004.232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2280" sId="5">
    <nc r="F122">
      <v>305.2</v>
    </nc>
  </rcc>
  <rcc rId="32281" sId="5">
    <nc r="G122">
      <v>300.2</v>
    </nc>
  </rcc>
  <rcc rId="32282" sId="5">
    <nc r="H122">
      <v>291.39999999999998</v>
    </nc>
  </rcc>
  <rcc rId="32283" sId="5">
    <nc r="I122">
      <v>286</v>
    </nc>
  </rcc>
  <rcc rId="32284" sId="5">
    <nc r="J122">
      <v>281.10000000000002</v>
    </nc>
  </rcc>
  <rcc rId="32285" sId="5">
    <nc r="K122">
      <v>283.39999999999998</v>
    </nc>
  </rcc>
  <rcc rId="32286" sId="5">
    <nc r="L122">
      <v>285.7</v>
    </nc>
  </rcc>
  <rcc rId="32287" sId="5">
    <nc r="M122">
      <v>289.5</v>
    </nc>
  </rcc>
  <rcc rId="32288" sId="5">
    <nc r="N122">
      <v>290.89999999999998</v>
    </nc>
  </rcc>
  <rcc rId="32289" sId="5">
    <nc r="O122">
      <v>290.39999999999998</v>
    </nc>
  </rcc>
  <rcc rId="32290" sId="5">
    <nc r="P122">
      <v>295.39999999999998</v>
    </nc>
  </rcc>
  <rcc rId="32291" sId="5">
    <nc r="Q122">
      <v>297.8</v>
    </nc>
  </rcc>
  <rcc rId="32292" sId="5">
    <nc r="R122">
      <v>302.7</v>
    </nc>
  </rcc>
  <rcc rId="32293" sId="5">
    <nc r="S122">
      <v>302.5</v>
    </nc>
  </rcc>
  <rcc rId="32294" sId="5">
    <nc r="T122">
      <v>316.39999999999998</v>
    </nc>
  </rcc>
  <rcc rId="32295" sId="5">
    <nc r="U122">
      <v>334.4</v>
    </nc>
  </rcc>
  <rcc rId="32296" sId="5">
    <nc r="V122">
      <v>342</v>
    </nc>
  </rcc>
  <rcc rId="32297" sId="5">
    <nc r="W122">
      <v>335.9</v>
    </nc>
  </rcc>
  <rcc rId="32298" sId="5">
    <nc r="X122">
      <v>325.2</v>
    </nc>
  </rcc>
  <rcc rId="32299" sId="5">
    <nc r="Y122">
      <v>308.8</v>
    </nc>
  </rcc>
  <rcc rId="32300" sId="5">
    <nc r="Z122">
      <v>305</v>
    </nc>
  </rcc>
  <rcc rId="32301" sId="5">
    <nc r="AA122">
      <v>321.7</v>
    </nc>
  </rcc>
  <rcc rId="32302" sId="5">
    <nc r="AB122">
      <v>326.8</v>
    </nc>
  </rcc>
  <rcc rId="32303" sId="5">
    <nc r="AC122">
      <v>324.89999999999998</v>
    </nc>
  </rcc>
  <rcc rId="32304" sId="5">
    <nc r="AD122">
      <v>317</v>
    </nc>
  </rcc>
  <rcc rId="32305" sId="5">
    <nc r="AE122">
      <v>310</v>
    </nc>
  </rcc>
  <rcc rId="32306" sId="5">
    <nc r="AF122">
      <v>322.10000000000002</v>
    </nc>
  </rcc>
  <rcc rId="32307" sId="5">
    <nc r="AG122">
      <v>328</v>
    </nc>
  </rcc>
  <rcc rId="32308" sId="5">
    <nc r="AH122">
      <v>340.6</v>
    </nc>
  </rcc>
  <rcc rId="32309" sId="5">
    <nc r="AI122">
      <v>341.3</v>
    </nc>
  </rcc>
  <rcc rId="32310" sId="5">
    <nc r="AJ122">
      <v>343</v>
    </nc>
  </rcc>
  <rcc rId="32311" sId="5">
    <nc r="AK122">
      <v>342.9</v>
    </nc>
  </rcc>
  <rcc rId="32312" sId="5">
    <nc r="AL122">
      <v>337.6</v>
    </nc>
  </rcc>
  <rcc rId="32313" sId="5">
    <nc r="AM122">
      <v>317.7</v>
    </nc>
  </rcc>
  <rcc rId="32314" sId="5">
    <nc r="AN122">
      <v>314.60000000000002</v>
    </nc>
  </rcc>
  <rcc rId="32315" sId="5">
    <nc r="AO122">
      <v>336.8</v>
    </nc>
  </rcc>
  <rcc rId="32316" sId="5">
    <nc r="AP122">
      <v>342.7</v>
    </nc>
  </rcc>
  <rcc rId="32317" sId="5">
    <nc r="AQ122">
      <v>350.7</v>
    </nc>
  </rcc>
  <rcc rId="32318" sId="5">
    <nc r="AR122">
      <v>349.3</v>
    </nc>
  </rcc>
  <rcc rId="32319" sId="5">
    <nc r="AS122">
      <v>355.5</v>
    </nc>
  </rcc>
  <rcc rId="32320" sId="5">
    <nc r="AT122">
      <v>322.60000000000002</v>
    </nc>
  </rcc>
  <rcc rId="32321" sId="5">
    <nc r="AU122">
      <v>330.8</v>
    </nc>
  </rcc>
  <rcc rId="32322" sId="5">
    <nc r="AV122">
      <v>313.3</v>
    </nc>
  </rcc>
  <rcc rId="32323" sId="5">
    <nc r="AW122">
      <v>312</v>
    </nc>
  </rcc>
  <rcc rId="32324" sId="5">
    <nc r="AX122">
      <v>306.5</v>
    </nc>
  </rcc>
  <rcc rId="32325" sId="5">
    <nc r="AY122">
      <v>303.89999999999998</v>
    </nc>
  </rcc>
  <rcc rId="32326" sId="5">
    <nc r="AZ122">
      <v>294.3</v>
    </nc>
  </rcc>
  <rcc rId="32327" sId="5">
    <nc r="BA122">
      <v>286.8</v>
    </nc>
  </rcc>
  <rfmt sheetId="5" sqref="B123" start="0" length="0">
    <dxf>
      <alignment horizontal="general" vertical="bottom"/>
    </dxf>
  </rfmt>
  <rfmt sheetId="5" sqref="E123" start="0" length="0">
    <dxf>
      <numFmt numFmtId="0" formatCode="General"/>
      <alignment horizontal="general" vertical="bottom"/>
    </dxf>
  </rfmt>
  <rfmt sheetId="5" sqref="B124" start="0" length="0">
    <dxf>
      <alignment horizontal="general" vertical="bottom"/>
    </dxf>
  </rfmt>
  <rfmt sheetId="5" sqref="E124" start="0" length="0">
    <dxf>
      <numFmt numFmtId="0" formatCode="General"/>
      <alignment horizontal="general" vertical="bottom"/>
    </dxf>
  </rfmt>
  <rfmt sheetId="5" sqref="B125" start="0" length="0">
    <dxf>
      <alignment horizontal="general" vertical="bottom"/>
    </dxf>
  </rfmt>
  <rcc rId="32328" sId="5" odxf="1" dxf="1">
    <nc r="E125">
      <v>102.05200000000001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329" sId="5">
    <nc r="F125">
      <v>0</v>
    </nc>
  </rcc>
  <rcc rId="32330" sId="5">
    <nc r="G125">
      <v>0</v>
    </nc>
  </rcc>
  <rcc rId="32331" sId="5">
    <nc r="H125">
      <v>0</v>
    </nc>
  </rcc>
  <rcc rId="32332" sId="5">
    <nc r="I125">
      <v>0</v>
    </nc>
  </rcc>
  <rcc rId="32333" sId="5">
    <nc r="J125">
      <v>0</v>
    </nc>
  </rcc>
  <rcc rId="32334" sId="5">
    <nc r="K125">
      <v>0</v>
    </nc>
  </rcc>
  <rcc rId="32335" sId="5">
    <nc r="L125">
      <v>0</v>
    </nc>
  </rcc>
  <rcc rId="32336" sId="5">
    <nc r="M125">
      <v>0</v>
    </nc>
  </rcc>
  <rcc rId="32337" sId="5">
    <nc r="N125">
      <v>0</v>
    </nc>
  </rcc>
  <rcc rId="32338" sId="5">
    <nc r="O125">
      <v>0</v>
    </nc>
  </rcc>
  <rcc rId="32339" sId="5">
    <nc r="P125">
      <v>0</v>
    </nc>
  </rcc>
  <rcc rId="32340" sId="5">
    <nc r="Q125">
      <v>0.14000000000000001</v>
    </nc>
  </rcc>
  <rcc rId="32341" sId="5">
    <nc r="R125">
      <v>1.58</v>
    </nc>
  </rcc>
  <rcc rId="32342" sId="5">
    <nc r="S125">
      <v>4.45</v>
    </nc>
  </rcc>
  <rcc rId="32343" sId="5">
    <nc r="T125">
      <v>6.32</v>
    </nc>
  </rcc>
  <rcc rId="32344" sId="5">
    <nc r="U125">
      <v>9.43</v>
    </nc>
  </rcc>
  <rcc rId="32345" sId="5">
    <nc r="V125">
      <v>13.63</v>
    </nc>
  </rcc>
  <rcc rId="32346" sId="5">
    <nc r="W125">
      <v>16.59</v>
    </nc>
  </rcc>
  <rcc rId="32347" sId="5">
    <nc r="X125">
      <v>10.72</v>
    </nc>
  </rcc>
  <rcc rId="32348" sId="5">
    <nc r="Y125">
      <v>11.91</v>
    </nc>
  </rcc>
  <rcc rId="32349" sId="5">
    <nc r="Z125">
      <v>19.7</v>
    </nc>
  </rcc>
  <rcc rId="32350" sId="5">
    <nc r="AA125">
      <v>18.78</v>
    </nc>
  </rcc>
  <rcc rId="32351" sId="5">
    <nc r="AB125">
      <v>3.25</v>
    </nc>
  </rcc>
  <rcc rId="32352" sId="5">
    <nc r="AC125">
      <v>2.2799999999999998</v>
    </nc>
  </rcc>
  <rcc rId="32353" sId="5">
    <nc r="AD125">
      <v>2.2999999999999998</v>
    </nc>
  </rcc>
  <rcc rId="32354" sId="5">
    <nc r="AE125">
      <v>4.16</v>
    </nc>
  </rcc>
  <rcc rId="32355" sId="5">
    <nc r="AF125">
      <v>7.34</v>
    </nc>
  </rcc>
  <rcc rId="32356" sId="5">
    <nc r="AG125">
      <v>11.98</v>
    </nc>
  </rcc>
  <rcc rId="32357" sId="5">
    <nc r="AH125">
      <v>9.9499999999999993</v>
    </nc>
  </rcc>
  <rcc rId="32358" sId="5">
    <nc r="AI125">
      <v>14.69</v>
    </nc>
  </rcc>
  <rcc rId="32359" sId="5">
    <nc r="AJ125">
      <v>12.97</v>
    </nc>
  </rcc>
  <rcc rId="32360" sId="5">
    <nc r="AK125">
      <v>8.59</v>
    </nc>
  </rcc>
  <rcc rId="32361" sId="5">
    <nc r="AL125">
      <v>6.78</v>
    </nc>
  </rcc>
  <rcc rId="32362" sId="5">
    <nc r="AM125">
      <v>4.9000000000000004</v>
    </nc>
  </rcc>
  <rcc rId="32363" sId="5">
    <nc r="AN125">
      <v>1.3</v>
    </nc>
  </rcc>
  <rcc rId="32364" sId="5">
    <nc r="AO125">
      <v>0.35</v>
    </nc>
  </rcc>
  <rcc rId="32365" sId="5">
    <nc r="AP125">
      <v>0</v>
    </nc>
  </rcc>
  <rcc rId="32366" sId="5">
    <nc r="AQ125">
      <v>0</v>
    </nc>
  </rcc>
  <rcc rId="32367" sId="5">
    <nc r="AR125">
      <v>0</v>
    </nc>
  </rcc>
  <rcc rId="32368" sId="5">
    <nc r="AS125">
      <v>0</v>
    </nc>
  </rcc>
  <rcc rId="32369" sId="5">
    <nc r="AT125">
      <v>0</v>
    </nc>
  </rcc>
  <rcc rId="32370" sId="5">
    <nc r="AU125">
      <v>0</v>
    </nc>
  </rcc>
  <rcc rId="32371" sId="5">
    <nc r="AV125">
      <v>0</v>
    </nc>
  </rcc>
  <rcc rId="32372" sId="5">
    <nc r="AW125">
      <v>0</v>
    </nc>
  </rcc>
  <rcc rId="32373" sId="5">
    <nc r="AX125">
      <v>0</v>
    </nc>
  </rcc>
  <rcc rId="32374" sId="5">
    <nc r="AY125">
      <v>0</v>
    </nc>
  </rcc>
  <rcc rId="32375" sId="5">
    <nc r="AZ125">
      <v>0</v>
    </nc>
  </rcc>
  <rcc rId="32376" sId="5">
    <nc r="BA125">
      <v>0</v>
    </nc>
  </rcc>
  <rfmt sheetId="5" sqref="B126" start="0" length="0">
    <dxf>
      <alignment horizontal="general" vertical="bottom"/>
    </dxf>
  </rfmt>
  <rcc rId="32377" sId="5" odxf="1" dxf="1">
    <nc r="E126">
      <v>80.099000000000004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2378" sId="5">
    <nc r="F126">
      <v>0</v>
    </nc>
  </rcc>
  <rcc rId="32379" sId="5">
    <nc r="G126">
      <v>0</v>
    </nc>
  </rcc>
  <rcc rId="32380" sId="5">
    <nc r="H126">
      <v>0</v>
    </nc>
  </rcc>
  <rcc rId="32381" sId="5">
    <nc r="I126">
      <v>0</v>
    </nc>
  </rcc>
  <rcc rId="32382" sId="5">
    <nc r="J126">
      <v>0</v>
    </nc>
  </rcc>
  <rcc rId="32383" sId="5">
    <nc r="K126">
      <v>0</v>
    </nc>
  </rcc>
  <rcc rId="32384" sId="5">
    <nc r="L126">
      <v>0</v>
    </nc>
  </rcc>
  <rcc rId="32385" sId="5">
    <nc r="M126">
      <v>0</v>
    </nc>
  </rcc>
  <rcc rId="32386" sId="5">
    <nc r="N126">
      <v>0</v>
    </nc>
  </rcc>
  <rcc rId="32387" sId="5">
    <nc r="O126">
      <v>0</v>
    </nc>
  </rcc>
  <rcc rId="32388" sId="5">
    <nc r="P126">
      <v>0</v>
    </nc>
  </rcc>
  <rcc rId="32389" sId="5">
    <nc r="Q126">
      <v>0.04</v>
    </nc>
  </rcc>
  <rcc rId="32390" sId="5">
    <nc r="R126">
      <v>0.59</v>
    </nc>
  </rcc>
  <rcc rId="32391" sId="5">
    <nc r="S126">
      <v>1.1599999999999999</v>
    </nc>
  </rcc>
  <rcc rId="32392" sId="5">
    <nc r="T126">
      <v>1.35</v>
    </nc>
  </rcc>
  <rcc rId="32393" sId="5">
    <nc r="U126">
      <v>3.01</v>
    </nc>
  </rcc>
  <rcc rId="32394" sId="5">
    <nc r="V126">
      <v>4.57</v>
    </nc>
  </rcc>
  <rcc rId="32395" sId="5">
    <nc r="W126">
      <v>6.88</v>
    </nc>
  </rcc>
  <rcc rId="32396" sId="5">
    <nc r="X126">
      <v>8.56</v>
    </nc>
  </rcc>
  <rcc rId="32397" sId="5">
    <nc r="Y126">
      <v>15.98</v>
    </nc>
  </rcc>
  <rcc rId="32398" sId="5">
    <nc r="Z126">
      <v>17.95</v>
    </nc>
  </rcc>
  <rcc rId="32399" sId="5">
    <nc r="AA126">
      <v>13.13</v>
    </nc>
  </rcc>
  <rcc rId="32400" sId="5">
    <nc r="AB126">
      <v>6</v>
    </nc>
  </rcc>
  <rcc rId="32401" sId="5">
    <nc r="AC126">
      <v>5.25</v>
    </nc>
  </rcc>
  <rcc rId="32402" sId="5">
    <nc r="AD126">
      <v>6.77</v>
    </nc>
  </rcc>
  <rcc rId="32403" sId="5">
    <nc r="AE126">
      <v>9.99</v>
    </nc>
  </rcc>
  <rcc rId="32404" sId="5">
    <nc r="AF126">
      <v>11.91</v>
    </nc>
  </rcc>
  <rcc rId="32405" sId="5">
    <nc r="AG126">
      <v>11.32</v>
    </nc>
  </rcc>
  <rcc rId="32406" sId="5">
    <nc r="AH126">
      <v>8.9700000000000006</v>
    </nc>
  </rcc>
  <rcc rId="32407" sId="5">
    <nc r="AI126">
      <v>7.4</v>
    </nc>
  </rcc>
  <rcc rId="32408" sId="5">
    <nc r="AJ126">
      <v>6.73</v>
    </nc>
  </rcc>
  <rcc rId="32409" sId="5">
    <nc r="AK126">
      <v>5.6</v>
    </nc>
  </rcc>
  <rcc rId="32410" sId="5">
    <nc r="AL126">
      <v>4.04</v>
    </nc>
  </rcc>
  <rcc rId="32411" sId="5">
    <nc r="AM126">
      <v>2.23</v>
    </nc>
  </rcc>
  <rcc rId="32412" sId="5">
    <nc r="AN126">
      <v>0.78</v>
    </nc>
  </rcc>
  <rcc rId="32413" sId="5">
    <nc r="AO126">
      <v>0.03</v>
    </nc>
  </rcc>
  <rcc rId="32414" sId="5">
    <nc r="AP126">
      <v>0</v>
    </nc>
  </rcc>
  <rcc rId="32415" sId="5">
    <nc r="AQ126">
      <v>0</v>
    </nc>
  </rcc>
  <rcc rId="32416" sId="5">
    <nc r="AR126">
      <v>0</v>
    </nc>
  </rcc>
  <rcc rId="32417" sId="5">
    <nc r="AS126">
      <v>0</v>
    </nc>
  </rcc>
  <rcc rId="32418" sId="5">
    <nc r="AT126">
      <v>0</v>
    </nc>
  </rcc>
  <rcc rId="32419" sId="5">
    <nc r="AU126">
      <v>0</v>
    </nc>
  </rcc>
  <rcc rId="32420" sId="5">
    <nc r="AV126">
      <v>0</v>
    </nc>
  </rcc>
  <rcc rId="32421" sId="5">
    <nc r="AW126">
      <v>0</v>
    </nc>
  </rcc>
  <rcc rId="32422" sId="5">
    <nc r="AX126">
      <v>0</v>
    </nc>
  </rcc>
  <rcc rId="32423" sId="5">
    <nc r="AY126">
      <v>0</v>
    </nc>
  </rcc>
  <rcc rId="32424" sId="5">
    <nc r="AZ126">
      <v>0</v>
    </nc>
  </rcc>
  <rcc rId="32425" sId="5">
    <nc r="BA126">
      <v>0</v>
    </nc>
  </rcc>
  <rfmt sheetId="5" sqref="B127" start="0" length="0">
    <dxf>
      <alignment horizontal="general" vertical="bottom"/>
    </dxf>
  </rfmt>
  <rfmt sheetId="5" sqref="E127" start="0" length="0">
    <dxf>
      <numFmt numFmtId="0" formatCode="General"/>
      <alignment horizontal="general" vertical="bottom"/>
    </dxf>
  </rfmt>
  <rfmt sheetId="5" sqref="B128" start="0" length="0">
    <dxf>
      <alignment horizontal="general" vertical="bottom"/>
    </dxf>
  </rfmt>
  <rcc rId="32426" sId="5" odxf="1" dxf="1">
    <nc r="E128">
      <v>34.085000000000001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427" sId="5">
    <nc r="F128">
      <v>0</v>
    </nc>
  </rcc>
  <rcc rId="32428" sId="5">
    <nc r="G128">
      <v>0</v>
    </nc>
  </rcc>
  <rcc rId="32429" sId="5">
    <nc r="H128">
      <v>0</v>
    </nc>
  </rcc>
  <rcc rId="32430" sId="5">
    <nc r="I128">
      <v>0</v>
    </nc>
  </rcc>
  <rcc rId="32431" sId="5">
    <nc r="J128">
      <v>0</v>
    </nc>
  </rcc>
  <rcc rId="32432" sId="5">
    <nc r="K128">
      <v>0</v>
    </nc>
  </rcc>
  <rcc rId="32433" sId="5">
    <nc r="L128">
      <v>0</v>
    </nc>
  </rcc>
  <rcc rId="32434" sId="5">
    <nc r="M128">
      <v>0</v>
    </nc>
  </rcc>
  <rcc rId="32435" sId="5">
    <nc r="N128">
      <v>0</v>
    </nc>
  </rcc>
  <rcc rId="32436" sId="5">
    <nc r="O128">
      <v>0</v>
    </nc>
  </rcc>
  <rcc rId="32437" sId="5">
    <nc r="P128">
      <v>0</v>
    </nc>
  </rcc>
  <rcc rId="32438" sId="5">
    <nc r="Q128">
      <v>0.05</v>
    </nc>
  </rcc>
  <rcc rId="32439" sId="5">
    <nc r="R128">
      <v>0.53</v>
    </nc>
  </rcc>
  <rcc rId="32440" sId="5">
    <nc r="S128">
      <v>1.49</v>
    </nc>
  </rcc>
  <rcc rId="32441" sId="5">
    <nc r="T128">
      <v>2.11</v>
    </nc>
  </rcc>
  <rcc rId="32442" sId="5">
    <nc r="U128">
      <v>3.15</v>
    </nc>
  </rcc>
  <rcc rId="32443" sId="5">
    <nc r="V128">
      <v>4.55</v>
    </nc>
  </rcc>
  <rcc rId="32444" sId="5">
    <nc r="W128">
      <v>5.54</v>
    </nc>
  </rcc>
  <rcc rId="32445" sId="5">
    <nc r="X128">
      <v>3.58</v>
    </nc>
  </rcc>
  <rcc rId="32446" sId="5">
    <nc r="Y128">
      <v>3.98</v>
    </nc>
  </rcc>
  <rcc rId="32447" sId="5">
    <nc r="Z128">
      <v>6.58</v>
    </nc>
  </rcc>
  <rcc rId="32448" sId="5">
    <nc r="AA128">
      <v>6.27</v>
    </nc>
  </rcc>
  <rcc rId="32449" sId="5">
    <nc r="AB128">
      <v>1.0900000000000001</v>
    </nc>
  </rcc>
  <rcc rId="32450" sId="5">
    <nc r="AC128">
      <v>0.76</v>
    </nc>
  </rcc>
  <rcc rId="32451" sId="5">
    <nc r="AD128">
      <v>0.77</v>
    </nc>
  </rcc>
  <rcc rId="32452" sId="5">
    <nc r="AE128">
      <v>1.39</v>
    </nc>
  </rcc>
  <rcc rId="32453" sId="5">
    <nc r="AF128">
      <v>2.4500000000000002</v>
    </nc>
  </rcc>
  <rcc rId="32454" sId="5">
    <nc r="AG128">
      <v>4</v>
    </nc>
  </rcc>
  <rcc rId="32455" sId="5">
    <nc r="AH128">
      <v>3.32</v>
    </nc>
  </rcc>
  <rcc rId="32456" sId="5">
    <nc r="AI128">
      <v>4.91</v>
    </nc>
  </rcc>
  <rcc rId="32457" sId="5">
    <nc r="AJ128">
      <v>4.33</v>
    </nc>
  </rcc>
  <rcc rId="32458" sId="5">
    <nc r="AK128">
      <v>2.87</v>
    </nc>
  </rcc>
  <rcc rId="32459" sId="5">
    <nc r="AL128">
      <v>2.27</v>
    </nc>
  </rcc>
  <rcc rId="32460" sId="5">
    <nc r="AM128">
      <v>1.64</v>
    </nc>
  </rcc>
  <rcc rId="32461" sId="5">
    <nc r="AN128">
      <v>0.43</v>
    </nc>
  </rcc>
  <rcc rId="32462" sId="5">
    <nc r="AO128">
      <v>0.12</v>
    </nc>
  </rcc>
  <rcc rId="32463" sId="5">
    <nc r="AP128">
      <v>0</v>
    </nc>
  </rcc>
  <rcc rId="32464" sId="5">
    <nc r="AQ128">
      <v>0</v>
    </nc>
  </rcc>
  <rcc rId="32465" sId="5">
    <nc r="AR128">
      <v>0</v>
    </nc>
  </rcc>
  <rcc rId="32466" sId="5">
    <nc r="AS128">
      <v>0</v>
    </nc>
  </rcc>
  <rcc rId="32467" sId="5">
    <nc r="AT128">
      <v>0</v>
    </nc>
  </rcc>
  <rcc rId="32468" sId="5">
    <nc r="AU128">
      <v>0</v>
    </nc>
  </rcc>
  <rcc rId="32469" sId="5">
    <nc r="AV128">
      <v>0</v>
    </nc>
  </rcc>
  <rcc rId="32470" sId="5">
    <nc r="AW128">
      <v>0</v>
    </nc>
  </rcc>
  <rcc rId="32471" sId="5">
    <nc r="AX128">
      <v>0</v>
    </nc>
  </rcc>
  <rcc rId="32472" sId="5">
    <nc r="AY128">
      <v>0</v>
    </nc>
  </rcc>
  <rcc rId="32473" sId="5">
    <nc r="AZ128">
      <v>0</v>
    </nc>
  </rcc>
  <rcc rId="32474" sId="5">
    <nc r="BA128">
      <v>0</v>
    </nc>
  </rcc>
  <rfmt sheetId="5" sqref="B129" start="0" length="0">
    <dxf>
      <alignment horizontal="general" vertical="bottom"/>
    </dxf>
  </rfmt>
  <rcc rId="32475" sId="5" odxf="1" dxf="1">
    <nc r="E129">
      <v>26.753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2476" sId="5">
    <nc r="F129">
      <v>0</v>
    </nc>
  </rcc>
  <rcc rId="32477" sId="5">
    <nc r="G129">
      <v>0</v>
    </nc>
  </rcc>
  <rcc rId="32478" sId="5">
    <nc r="H129">
      <v>0</v>
    </nc>
  </rcc>
  <rcc rId="32479" sId="5">
    <nc r="I129">
      <v>0</v>
    </nc>
  </rcc>
  <rcc rId="32480" sId="5">
    <nc r="J129">
      <v>0</v>
    </nc>
  </rcc>
  <rcc rId="32481" sId="5">
    <nc r="K129">
      <v>0</v>
    </nc>
  </rcc>
  <rcc rId="32482" sId="5">
    <nc r="L129">
      <v>0</v>
    </nc>
  </rcc>
  <rcc rId="32483" sId="5">
    <nc r="M129">
      <v>0</v>
    </nc>
  </rcc>
  <rcc rId="32484" sId="5">
    <nc r="N129">
      <v>0</v>
    </nc>
  </rcc>
  <rcc rId="32485" sId="5">
    <nc r="O129">
      <v>0</v>
    </nc>
  </rcc>
  <rcc rId="32486" sId="5">
    <nc r="P129">
      <v>0</v>
    </nc>
  </rcc>
  <rcc rId="32487" sId="5">
    <nc r="Q129">
      <v>0.01</v>
    </nc>
  </rcc>
  <rcc rId="32488" sId="5">
    <nc r="R129">
      <v>0.2</v>
    </nc>
  </rcc>
  <rcc rId="32489" sId="5">
    <nc r="S129">
      <v>0.39</v>
    </nc>
  </rcc>
  <rcc rId="32490" sId="5">
    <nc r="T129">
      <v>0.45</v>
    </nc>
  </rcc>
  <rcc rId="32491" sId="5">
    <nc r="U129">
      <v>1.01</v>
    </nc>
  </rcc>
  <rcc rId="32492" sId="5">
    <nc r="V129">
      <v>1.53</v>
    </nc>
  </rcc>
  <rcc rId="32493" sId="5">
    <nc r="W129">
      <v>2.2999999999999998</v>
    </nc>
  </rcc>
  <rcc rId="32494" sId="5">
    <nc r="X129">
      <v>2.86</v>
    </nc>
  </rcc>
  <rcc rId="32495" sId="5">
    <nc r="Y129">
      <v>5.34</v>
    </nc>
  </rcc>
  <rcc rId="32496" sId="5">
    <nc r="Z129">
      <v>5.99</v>
    </nc>
  </rcc>
  <rcc rId="32497" sId="5">
    <nc r="AA129">
      <v>4.3899999999999997</v>
    </nc>
  </rcc>
  <rcc rId="32498" sId="5">
    <nc r="AB129">
      <v>2</v>
    </nc>
  </rcc>
  <rcc rId="32499" sId="5">
    <nc r="AC129">
      <v>1.75</v>
    </nc>
  </rcc>
  <rcc rId="32500" sId="5">
    <nc r="AD129">
      <v>2.2599999999999998</v>
    </nc>
  </rcc>
  <rcc rId="32501" sId="5">
    <nc r="AE129">
      <v>3.33</v>
    </nc>
  </rcc>
  <rcc rId="32502" sId="5">
    <nc r="AF129">
      <v>3.98</v>
    </nc>
  </rcc>
  <rcc rId="32503" sId="5">
    <nc r="AG129">
      <v>3.78</v>
    </nc>
  </rcc>
  <rcc rId="32504" sId="5">
    <nc r="AH129">
      <v>2.99</v>
    </nc>
  </rcc>
  <rcc rId="32505" sId="5">
    <nc r="AI129">
      <v>2.4700000000000002</v>
    </nc>
  </rcc>
  <rcc rId="32506" sId="5">
    <nc r="AJ129">
      <v>2.25</v>
    </nc>
  </rcc>
  <rcc rId="32507" sId="5">
    <nc r="AK129">
      <v>1.87</v>
    </nc>
  </rcc>
  <rcc rId="32508" sId="5">
    <nc r="AL129">
      <v>1.35</v>
    </nc>
  </rcc>
  <rcc rId="32509" sId="5">
    <nc r="AM129">
      <v>0.74</v>
    </nc>
  </rcc>
  <rcc rId="32510" sId="5">
    <nc r="AN129">
      <v>0.26</v>
    </nc>
  </rcc>
  <rcc rId="32511" sId="5">
    <nc r="AO129">
      <v>0.01</v>
    </nc>
  </rcc>
  <rcc rId="32512" sId="5">
    <nc r="AP129">
      <v>0</v>
    </nc>
  </rcc>
  <rcc rId="32513" sId="5">
    <nc r="AQ129">
      <v>0</v>
    </nc>
  </rcc>
  <rcc rId="32514" sId="5">
    <nc r="AR129">
      <v>0</v>
    </nc>
  </rcc>
  <rcc rId="32515" sId="5">
    <nc r="AS129">
      <v>0</v>
    </nc>
  </rcc>
  <rcc rId="32516" sId="5">
    <nc r="AT129">
      <v>0</v>
    </nc>
  </rcc>
  <rcc rId="32517" sId="5">
    <nc r="AU129">
      <v>0</v>
    </nc>
  </rcc>
  <rcc rId="32518" sId="5">
    <nc r="AV129">
      <v>0</v>
    </nc>
  </rcc>
  <rcc rId="32519" sId="5">
    <nc r="AW129">
      <v>0</v>
    </nc>
  </rcc>
  <rcc rId="32520" sId="5">
    <nc r="AX129">
      <v>0</v>
    </nc>
  </rcc>
  <rcc rId="32521" sId="5">
    <nc r="AY129">
      <v>0</v>
    </nc>
  </rcc>
  <rcc rId="32522" sId="5">
    <nc r="AZ129">
      <v>0</v>
    </nc>
  </rcc>
  <rcc rId="32523" sId="5">
    <nc r="BA129">
      <v>0</v>
    </nc>
  </rcc>
  <rfmt sheetId="5" sqref="B130" start="0" length="0">
    <dxf>
      <alignment horizontal="general" vertical="bottom"/>
    </dxf>
  </rfmt>
  <rfmt sheetId="5" sqref="E130" start="0" length="0">
    <dxf>
      <numFmt numFmtId="0" formatCode="General"/>
      <alignment horizontal="general" vertical="bottom"/>
    </dxf>
  </rfmt>
  <rfmt sheetId="5" sqref="B131" start="0" length="0">
    <dxf>
      <alignment horizontal="general" vertical="bottom"/>
    </dxf>
  </rfmt>
  <rfmt sheetId="5" sqref="E131" start="0" length="0">
    <dxf>
      <numFmt numFmtId="0" formatCode="General"/>
      <alignment horizontal="general" vertical="bottom"/>
    </dxf>
  </rfmt>
  <rfmt sheetId="5" sqref="B132" start="0" length="0">
    <dxf>
      <alignment horizontal="general" vertical="bottom"/>
    </dxf>
  </rfmt>
  <rfmt sheetId="5" sqref="E132" start="0" length="0">
    <dxf>
      <numFmt numFmtId="0" formatCode="General"/>
      <alignment horizontal="general" vertical="bottom"/>
    </dxf>
  </rfmt>
  <rfmt sheetId="5" sqref="B133" start="0" length="0">
    <dxf>
      <alignment horizontal="general" vertical="bottom"/>
    </dxf>
  </rfmt>
  <rfmt sheetId="5" sqref="E133" start="0" length="0">
    <dxf>
      <numFmt numFmtId="0" formatCode="General"/>
      <alignment horizontal="general" vertical="bottom"/>
    </dxf>
  </rfmt>
  <rfmt sheetId="5" sqref="B134" start="0" length="0">
    <dxf>
      <alignment horizontal="general" vertical="bottom"/>
    </dxf>
  </rfmt>
  <rfmt sheetId="5" sqref="E134" start="0" length="0">
    <dxf>
      <numFmt numFmtId="0" formatCode="General"/>
      <alignment horizontal="general" vertical="bottom"/>
    </dxf>
  </rfmt>
  <rfmt sheetId="5" sqref="B135" start="0" length="0">
    <dxf>
      <alignment horizontal="general" vertical="bottom"/>
    </dxf>
  </rfmt>
  <rcc rId="32524" sId="5" odxf="1" dxf="1">
    <nc r="E135">
      <v>160.38</v>
    </nc>
    <odxf>
      <numFmt numFmtId="3" formatCode="#,##0"/>
      <fill>
        <patternFill patternType="solid">
          <bgColor theme="6" tint="0.39997558519241921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2525" sId="5">
    <nc r="F135">
      <v>6.7</v>
    </nc>
  </rcc>
  <rcc rId="32526" sId="5">
    <nc r="G135">
      <v>6.8</v>
    </nc>
  </rcc>
  <rcc rId="32527" sId="5">
    <nc r="H135">
      <v>6.8</v>
    </nc>
  </rcc>
  <rcc rId="32528" sId="5">
    <nc r="I135">
      <v>6.7</v>
    </nc>
  </rcc>
  <rcc rId="32529" sId="5">
    <nc r="J135">
      <v>6.5</v>
    </nc>
  </rcc>
  <rcc rId="32530" sId="5">
    <nc r="K135">
      <v>6.7</v>
    </nc>
  </rcc>
  <rcc rId="32531" sId="5">
    <nc r="L135">
      <v>6.4</v>
    </nc>
  </rcc>
  <rcc rId="32532" sId="5">
    <nc r="M135">
      <v>6.8</v>
    </nc>
  </rcc>
  <rcc rId="32533" sId="5">
    <nc r="N135">
      <v>6.9</v>
    </nc>
  </rcc>
  <rcc rId="32534" sId="5">
    <nc r="O135">
      <v>6.9</v>
    </nc>
  </rcc>
  <rcc rId="32535" sId="5">
    <nc r="P135">
      <v>6.8</v>
    </nc>
  </rcc>
  <rcc rId="32536" sId="5">
    <nc r="Q135">
      <v>6.7</v>
    </nc>
  </rcc>
  <rcc rId="32537" sId="5">
    <nc r="R135">
      <v>6.7</v>
    </nc>
  </rcc>
  <rcc rId="32538" sId="5">
    <nc r="S135">
      <v>6.7</v>
    </nc>
  </rcc>
  <rcc rId="32539" sId="5">
    <nc r="T135">
      <v>6.6</v>
    </nc>
  </rcc>
  <rcc rId="32540" sId="5">
    <nc r="U135">
      <v>6.7</v>
    </nc>
  </rcc>
  <rcc rId="32541" sId="5">
    <nc r="V135">
      <v>6.7</v>
    </nc>
  </rcc>
  <rcc rId="32542" sId="5">
    <nc r="W135">
      <v>6.8</v>
    </nc>
  </rcc>
  <rcc rId="32543" sId="5">
    <nc r="X135">
      <v>6.7</v>
    </nc>
  </rcc>
  <rcc rId="32544" sId="5">
    <nc r="Y135">
      <v>6.7</v>
    </nc>
  </rcc>
  <rcc rId="32545" sId="5">
    <nc r="Z135">
      <v>6.7</v>
    </nc>
  </rcc>
  <rcc rId="32546" sId="5">
    <nc r="AA135">
      <v>6.7</v>
    </nc>
  </rcc>
  <rcc rId="32547" sId="5">
    <nc r="AB135">
      <v>6.6</v>
    </nc>
  </rcc>
  <rcc rId="32548" sId="5">
    <nc r="AC135">
      <v>6.7</v>
    </nc>
  </rcc>
  <rcc rId="32549" sId="5">
    <nc r="AD135">
      <v>6.7</v>
    </nc>
  </rcc>
  <rcc rId="32550" sId="5">
    <nc r="AE135">
      <v>6.7</v>
    </nc>
  </rcc>
  <rcc rId="32551" sId="5">
    <nc r="AF135">
      <v>6.6</v>
    </nc>
  </rcc>
  <rcc rId="32552" sId="5">
    <nc r="AG135">
      <v>6.5</v>
    </nc>
  </rcc>
  <rcc rId="32553" sId="5">
    <nc r="AH135">
      <v>6.7</v>
    </nc>
  </rcc>
  <rcc rId="32554" sId="5">
    <nc r="AI135">
      <v>6.7</v>
    </nc>
  </rcc>
  <rcc rId="32555" sId="5">
    <nc r="AJ135">
      <v>6.7</v>
    </nc>
  </rcc>
  <rcc rId="32556" sId="5">
    <nc r="AK135">
      <v>6.7</v>
    </nc>
  </rcc>
  <rcc rId="32557" sId="5">
    <nc r="AL135">
      <v>6.8</v>
    </nc>
  </rcc>
  <rcc rId="32558" sId="5">
    <nc r="AM135">
      <v>6.7</v>
    </nc>
  </rcc>
  <rcc rId="32559" sId="5">
    <nc r="AN135">
      <v>6.6</v>
    </nc>
  </rcc>
  <rcc rId="32560" sId="5">
    <nc r="AO135">
      <v>6.6</v>
    </nc>
  </rcc>
  <rcc rId="32561" sId="5">
    <nc r="AP135">
      <v>6.7</v>
    </nc>
  </rcc>
  <rcc rId="32562" sId="5">
    <nc r="AQ135">
      <v>6.7</v>
    </nc>
  </rcc>
  <rcc rId="32563" sId="5">
    <nc r="AR135">
      <v>6.6</v>
    </nc>
  </rcc>
  <rcc rId="32564" sId="5">
    <nc r="AS135">
      <v>6.6</v>
    </nc>
  </rcc>
  <rcc rId="32565" sId="5">
    <nc r="AT135">
      <v>6.6</v>
    </nc>
  </rcc>
  <rcc rId="32566" sId="5">
    <nc r="AU135">
      <v>6.8</v>
    </nc>
  </rcc>
  <rcc rId="32567" sId="5">
    <nc r="AV135">
      <v>6.7</v>
    </nc>
  </rcc>
  <rcc rId="32568" sId="5">
    <nc r="AW135">
      <v>6.7</v>
    </nc>
  </rcc>
  <rcc rId="32569" sId="5">
    <nc r="AX135">
      <v>6.6</v>
    </nc>
  </rcc>
  <rcc rId="32570" sId="5">
    <nc r="AY135">
      <v>6.6</v>
    </nc>
  </rcc>
  <rcc rId="32571" sId="5">
    <nc r="AZ135">
      <v>6.7</v>
    </nc>
  </rcc>
  <rcc rId="32572" sId="5">
    <nc r="BA135">
      <v>6.8</v>
    </nc>
  </rcc>
  <rfmt sheetId="5" sqref="B136" start="0" length="0">
    <dxf>
      <alignment horizontal="general" vertical="bottom"/>
    </dxf>
  </rfmt>
  <rfmt sheetId="5" sqref="E136" start="0" length="0">
    <dxf>
      <numFmt numFmtId="0" formatCode="General"/>
      <alignment horizontal="general" vertical="bottom"/>
    </dxf>
  </rfmt>
  <rfmt sheetId="5" sqref="B137" start="0" length="0">
    <dxf>
      <alignment horizontal="general" vertical="bottom"/>
    </dxf>
  </rfmt>
  <rcc rId="32573" sId="5" odxf="1" dxf="1">
    <nc r="E137">
      <v>41711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2574" sId="5">
    <nc r="F137">
      <v>1488.11</v>
    </nc>
  </rcc>
  <rcc rId="32575" sId="5">
    <nc r="G137">
      <v>1477.42</v>
    </nc>
  </rcc>
  <rcc rId="32576" sId="5">
    <nc r="H137">
      <v>1450.21</v>
    </nc>
  </rcc>
  <rcc rId="32577" sId="5">
    <nc r="I137">
      <v>1455.1</v>
    </nc>
  </rcc>
  <rcc rId="32578" sId="5">
    <nc r="J137">
      <v>1452.87</v>
    </nc>
  </rcc>
  <rcc rId="32579" sId="5">
    <nc r="K137">
      <v>1464.11</v>
    </nc>
  </rcc>
  <rcc rId="32580" sId="5">
    <nc r="L137">
      <v>1468.63</v>
    </nc>
  </rcc>
  <rcc rId="32581" sId="5">
    <nc r="M137">
      <v>1467.48</v>
    </nc>
  </rcc>
  <rcc rId="32582" sId="5">
    <nc r="N137">
      <v>1480.69</v>
    </nc>
  </rcc>
  <rcc rId="32583" sId="5">
    <nc r="O137">
      <v>1491.93</v>
    </nc>
  </rcc>
  <rcc rId="32584" sId="5">
    <nc r="P137">
      <v>1503.49</v>
    </nc>
  </rcc>
  <rcc rId="32585" sId="5">
    <nc r="Q137">
      <v>1543.42</v>
    </nc>
  </rcc>
  <rcc rId="32586" sId="5">
    <nc r="R137">
      <v>1574</v>
    </nc>
  </rcc>
  <rcc rId="32587" sId="5">
    <nc r="S137">
      <v>1656.81</v>
    </nc>
  </rcc>
  <rcc rId="32588" sId="5">
    <nc r="T137">
      <v>1850.32</v>
    </nc>
  </rcc>
  <rcc rId="32589" sId="5">
    <nc r="U137">
      <v>1945.93</v>
    </nc>
  </rcc>
  <rcc rId="32590" sId="5">
    <nc r="V137">
      <v>1972.74</v>
    </nc>
  </rcc>
  <rcc rId="32591" sId="5">
    <nc r="W137">
      <v>1935.09</v>
    </nc>
  </rcc>
  <rcc rId="32592" sId="5">
    <nc r="X137">
      <v>1929.24</v>
    </nc>
  </rcc>
  <rcc rId="32593" sId="5">
    <nc r="Y137">
      <v>1878.53</v>
    </nc>
  </rcc>
  <rcc rId="32594" sId="5">
    <nc r="Z137">
      <v>1894.38</v>
    </nc>
  </rcc>
  <rcc rId="32595" sId="5">
    <nc r="AA137">
      <v>1736.42</v>
    </nc>
  </rcc>
  <rcc rId="32596" sId="5">
    <nc r="AB137">
      <v>1607.1</v>
    </nc>
  </rcc>
  <rcc rId="32597" sId="5">
    <nc r="AC137">
      <v>1528.15</v>
    </nc>
  </rcc>
  <rcc rId="32598" sId="5">
    <nc r="AD137">
      <v>1662.13</v>
    </nc>
  </rcc>
  <rcc rId="32599" sId="5">
    <nc r="AE137">
      <v>1766.53</v>
    </nc>
  </rcc>
  <rcc rId="32600" sId="5">
    <nc r="AF137">
      <v>1831.01</v>
    </nc>
  </rcc>
  <rcc rId="32601" sId="5">
    <nc r="AG137">
      <v>1919.85</v>
    </nc>
  </rcc>
  <rcc rId="32602" sId="5">
    <nc r="AH137">
      <v>1953.93</v>
    </nc>
  </rcc>
  <rcc rId="32603" sId="5">
    <nc r="AI137">
      <v>2005.96</v>
    </nc>
  </rcc>
  <rcc rId="32604" sId="5">
    <nc r="AJ137">
      <v>2012.52</v>
    </nc>
  </rcc>
  <rcc rId="32605" sId="5">
    <nc r="AK137">
      <v>2004.65</v>
    </nc>
  </rcc>
  <rcc rId="32606" sId="5">
    <nc r="AL137">
      <v>1933.44</v>
    </nc>
  </rcc>
  <rcc rId="32607" sId="5">
    <nc r="AM137">
      <v>1868.34</v>
    </nc>
  </rcc>
  <rcc rId="32608" sId="5">
    <nc r="AN137">
      <v>1885.42</v>
    </nc>
  </rcc>
  <rcc rId="32609" sId="5">
    <nc r="AO137">
      <v>1906.32</v>
    </nc>
  </rcc>
  <rcc rId="32610" sId="5">
    <nc r="AP137">
      <v>1873.29</v>
    </nc>
  </rcc>
  <rcc rId="32611" sId="5">
    <nc r="AQ137">
      <v>1843.51</v>
    </nc>
  </rcc>
  <rcc rId="32612" sId="5">
    <nc r="AR137">
      <v>1812.91</v>
    </nc>
  </rcc>
  <rcc rId="32613" sId="5">
    <nc r="AS137">
      <v>1784.72</v>
    </nc>
  </rcc>
  <rcc rId="32614" sId="5">
    <nc r="AT137">
      <v>1801.45</v>
    </nc>
  </rcc>
  <rcc rId="32615" sId="5">
    <nc r="AU137">
      <v>1760.59</v>
    </nc>
  </rcc>
  <rcc rId="32616" sId="5">
    <nc r="AV137">
      <v>1769.04</v>
    </nc>
  </rcc>
  <rcc rId="32617" sId="5">
    <nc r="AW137">
      <v>1713.09</v>
    </nc>
  </rcc>
  <rcc rId="32618" sId="5">
    <nc r="AX137">
      <v>1660.09</v>
    </nc>
  </rcc>
  <rcc rId="32619" sId="5">
    <nc r="AY137">
      <v>1617.1</v>
    </nc>
  </rcc>
  <rcc rId="32620" sId="5">
    <nc r="AZ137">
      <v>1593.04</v>
    </nc>
  </rcc>
  <rcc rId="32621" sId="5">
    <nc r="BA137">
      <v>1561.4</v>
    </nc>
  </rcc>
  <rfmt sheetId="5" sqref="B138" start="0" length="0">
    <dxf>
      <alignment horizontal="general" vertical="bottom"/>
    </dxf>
  </rfmt>
  <rfmt sheetId="5" sqref="E138" start="0" length="0">
    <dxf>
      <numFmt numFmtId="0" formatCode="General"/>
      <alignment horizontal="general" vertical="bottom"/>
    </dxf>
  </rfmt>
  <rfmt sheetId="5" sqref="B139" start="0" length="0">
    <dxf>
      <alignment horizontal="general" vertical="bottom"/>
    </dxf>
  </rfmt>
  <rfmt sheetId="5" sqref="E139" start="0" length="0">
    <dxf>
      <numFmt numFmtId="0" formatCode="General"/>
      <alignment horizontal="general" vertical="bottom"/>
    </dxf>
  </rfmt>
  <rfmt sheetId="5" sqref="B140" start="0" length="0">
    <dxf>
      <alignment horizontal="general" vertical="bottom"/>
    </dxf>
  </rfmt>
  <rcc rId="32622" sId="5" odxf="1" dxf="1">
    <nc r="E140">
      <v>2730.8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623" sId="5">
    <nc r="Q140">
      <v>4.54</v>
    </nc>
  </rcc>
  <rcc rId="32624" sId="5">
    <nc r="R140">
      <v>13.63</v>
    </nc>
  </rcc>
  <rcc rId="32625" sId="5">
    <nc r="S140">
      <v>33.15</v>
    </nc>
  </rcc>
  <rcc rId="32626" sId="5">
    <nc r="T140">
      <v>63.1</v>
    </nc>
  </rcc>
  <rcc rId="32627" sId="5">
    <nc r="U140">
      <v>108.38</v>
    </nc>
  </rcc>
  <rcc rId="32628" sId="5">
    <nc r="V140">
      <v>169</v>
    </nc>
  </rcc>
  <rcc rId="32629" sId="5">
    <nc r="W140">
      <v>236.88</v>
    </nc>
  </rcc>
  <rcc rId="32630" sId="5">
    <nc r="X140">
      <v>312.02</v>
    </nc>
  </rcc>
  <rcc rId="32631" sId="5">
    <nc r="Y140">
      <v>361.74</v>
    </nc>
  </rcc>
  <rcc rId="32632" sId="5">
    <nc r="Z140">
      <v>386.03</v>
    </nc>
  </rcc>
  <rcc rId="32633" sId="5">
    <nc r="AA140">
      <v>411.78</v>
    </nc>
  </rcc>
  <rcc rId="32634" sId="5">
    <nc r="AB140">
      <v>438.95</v>
    </nc>
  </rcc>
  <rcc rId="32635" sId="5">
    <nc r="AC140">
      <v>448.41</v>
    </nc>
  </rcc>
  <rcc rId="32636" sId="5">
    <nc r="AD140">
      <v>440.13</v>
    </nc>
  </rcc>
  <rcc rId="32637" sId="5">
    <nc r="AE140">
      <v>414.08</v>
    </nc>
  </rcc>
  <rcc rId="32638" sId="5">
    <nc r="AF140">
      <v>370.26</v>
    </nc>
  </rcc>
  <rcc rId="32639" sId="5">
    <nc r="AG140">
      <v>323.79000000000002</v>
    </nc>
  </rcc>
  <rcc rId="32640" sId="5">
    <nc r="AH140">
      <v>274.63</v>
    </nc>
  </rcc>
  <rcc rId="32641" sId="5">
    <nc r="AI140">
      <v>223.55</v>
    </nc>
  </rcc>
  <rcc rId="32642" sId="5">
    <nc r="AJ140">
      <v>170.54</v>
    </nc>
  </rcc>
  <rcc rId="32643" sId="5">
    <nc r="AK140">
      <v>120.62</v>
    </nc>
  </rcc>
  <rcc rId="32644" sId="5">
    <nc r="AL140">
      <v>73.81</v>
    </nc>
  </rcc>
  <rcc rId="32645" sId="5">
    <nc r="AM140">
      <v>39.33</v>
    </nc>
  </rcc>
  <rcc rId="32646" sId="5">
    <nc r="AN140">
      <v>17.190000000000001</v>
    </nc>
  </rcc>
  <rcc rId="32647" sId="5">
    <nc r="AO140">
      <v>4.58</v>
    </nc>
  </rcc>
  <rcc rId="32648" sId="5">
    <nc r="AP140">
      <v>1.53</v>
    </nc>
  </rcc>
  <rfmt sheetId="5" sqref="B141" start="0" length="0">
    <dxf>
      <alignment horizontal="general" vertical="bottom"/>
    </dxf>
  </rfmt>
  <rcc rId="32649" sId="5" odxf="1" dxf="1">
    <nc r="E141">
      <v>1197.115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2650" sId="5">
    <nc r="F141">
      <v>0</v>
    </nc>
  </rcc>
  <rcc rId="32651" sId="5">
    <nc r="G141">
      <v>0</v>
    </nc>
  </rcc>
  <rcc rId="32652" sId="5">
    <nc r="H141">
      <v>0</v>
    </nc>
  </rcc>
  <rcc rId="32653" sId="5">
    <nc r="I141">
      <v>0</v>
    </nc>
  </rcc>
  <rcc rId="32654" sId="5">
    <nc r="J141">
      <v>0</v>
    </nc>
  </rcc>
  <rcc rId="32655" sId="5">
    <nc r="K141">
      <v>0</v>
    </nc>
  </rcc>
  <rcc rId="32656" sId="5">
    <nc r="L141">
      <v>0</v>
    </nc>
  </rcc>
  <rcc rId="32657" sId="5">
    <nc r="M141">
      <v>0</v>
    </nc>
  </rcc>
  <rcc rId="32658" sId="5">
    <nc r="N141">
      <v>0</v>
    </nc>
  </rcc>
  <rcc rId="32659" sId="5">
    <nc r="O141">
      <v>0</v>
    </nc>
  </rcc>
  <rcc rId="32660" sId="5">
    <nc r="P141">
      <v>0.09</v>
    </nc>
  </rcc>
  <rcc rId="32661" sId="5">
    <nc r="Q141">
      <v>1.99</v>
    </nc>
  </rcc>
  <rcc rId="32662" sId="5">
    <nc r="R141">
      <v>11.54</v>
    </nc>
  </rcc>
  <rcc rId="32663" sId="5">
    <nc r="S141">
      <v>22.13</v>
    </nc>
  </rcc>
  <rcc rId="32664" sId="5">
    <nc r="T141">
      <v>34.61</v>
    </nc>
  </rcc>
  <rcc rId="32665" sId="5">
    <nc r="U141">
      <v>52.53</v>
    </nc>
  </rcc>
  <rcc rId="32666" sId="5">
    <nc r="V141">
      <v>80.459999999999994</v>
    </nc>
  </rcc>
  <rcc rId="32667" sId="5">
    <nc r="W141">
      <v>94.3</v>
    </nc>
  </rcc>
  <rcc rId="32668" sId="5">
    <nc r="X141">
      <v>111.2</v>
    </nc>
  </rcc>
  <rcc rId="32669" sId="5">
    <nc r="Y141">
      <v>136.94</v>
    </nc>
  </rcc>
  <rcc rId="32670" sId="5">
    <nc r="Z141">
      <v>148.03</v>
    </nc>
  </rcc>
  <rcc rId="32671" sId="5">
    <nc r="AA141">
      <v>164.44</v>
    </nc>
  </rcc>
  <rcc rId="32672" sId="5">
    <nc r="AB141">
      <v>197.47</v>
    </nc>
  </rcc>
  <rcc rId="32673" sId="5">
    <nc r="AC141">
      <v>196.72</v>
    </nc>
  </rcc>
  <rcc rId="32674" sId="5">
    <nc r="AD141">
      <v>210.4</v>
    </nc>
  </rcc>
  <rcc rId="32675" sId="5">
    <nc r="AE141">
      <v>191.85</v>
    </nc>
  </rcc>
  <rcc rId="32676" sId="5">
    <nc r="AF141">
      <v>182.72</v>
    </nc>
  </rcc>
  <rcc rId="32677" sId="5">
    <nc r="AG141">
      <v>157.02000000000001</v>
    </nc>
  </rcc>
  <rcc rId="32678" sId="5">
    <nc r="AH141">
      <v>120.67</v>
    </nc>
  </rcc>
  <rcc rId="32679" sId="5">
    <nc r="AI141">
      <v>91.18</v>
    </nc>
  </rcc>
  <rcc rId="32680" sId="5">
    <nc r="AJ141">
      <v>71.39</v>
    </nc>
  </rcc>
  <rcc rId="32681" sId="5">
    <nc r="AK141">
      <v>60.97</v>
    </nc>
  </rcc>
  <rcc rId="32682" sId="5">
    <nc r="AL141">
      <v>34.409999999999997</v>
    </nc>
  </rcc>
  <rcc rId="32683" sId="5">
    <nc r="AM141">
      <v>16.46</v>
    </nc>
  </rcc>
  <rcc rId="32684" sId="5">
    <nc r="AN141">
      <v>4.1900000000000004</v>
    </nc>
  </rcc>
  <rcc rId="32685" sId="5">
    <nc r="AO141">
      <v>0.48</v>
    </nc>
  </rcc>
  <rcc rId="32686" sId="5">
    <nc r="AP141">
      <v>0</v>
    </nc>
  </rcc>
  <rcc rId="32687" sId="5">
    <nc r="AQ141">
      <v>0</v>
    </nc>
  </rcc>
  <rcc rId="32688" sId="5">
    <nc r="AR141">
      <v>0</v>
    </nc>
  </rcc>
  <rcc rId="32689" sId="5">
    <nc r="AS141">
      <v>0</v>
    </nc>
  </rcc>
  <rcc rId="32690" sId="5">
    <nc r="AT141">
      <v>0</v>
    </nc>
  </rcc>
  <rcc rId="32691" sId="5">
    <nc r="AU141">
      <v>0</v>
    </nc>
  </rcc>
  <rcc rId="32692" sId="5">
    <nc r="AV141">
      <v>0</v>
    </nc>
  </rcc>
  <rcc rId="32693" sId="5">
    <nc r="AW141">
      <v>0</v>
    </nc>
  </rcc>
  <rcc rId="32694" sId="5">
    <nc r="AX141">
      <v>0</v>
    </nc>
  </rcc>
  <rcc rId="32695" sId="5">
    <nc r="AY141">
      <v>0</v>
    </nc>
  </rcc>
  <rcc rId="32696" sId="5">
    <nc r="AZ141">
      <v>0</v>
    </nc>
  </rcc>
  <rcc rId="32697" sId="5">
    <nc r="BA141">
      <v>0</v>
    </nc>
  </rcc>
  <rfmt sheetId="5" sqref="B142" start="0" length="0">
    <dxf>
      <alignment horizontal="general" vertical="bottom"/>
    </dxf>
  </rfmt>
  <rfmt sheetId="5" sqref="E142" start="0" length="0">
    <dxf>
      <numFmt numFmtId="0" formatCode="General"/>
      <alignment horizontal="general" vertical="bottom"/>
    </dxf>
  </rfmt>
  <rfmt sheetId="5" sqref="B143" start="0" length="0">
    <dxf>
      <alignment horizontal="general" vertical="bottom"/>
    </dxf>
  </rfmt>
  <rcc rId="32698" sId="5" odxf="1" dxf="1">
    <nc r="E143">
      <v>131.68299999999999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699" sId="5">
    <nc r="F143">
      <v>0</v>
    </nc>
  </rcc>
  <rcc rId="32700" sId="5">
    <nc r="G143">
      <v>0</v>
    </nc>
  </rcc>
  <rcc rId="32701" sId="5">
    <nc r="H143">
      <v>0</v>
    </nc>
  </rcc>
  <rcc rId="32702" sId="5">
    <nc r="I143">
      <v>0</v>
    </nc>
  </rcc>
  <rcc rId="32703" sId="5">
    <nc r="J143">
      <v>0</v>
    </nc>
  </rcc>
  <rcc rId="32704" sId="5">
    <nc r="K143">
      <v>0</v>
    </nc>
  </rcc>
  <rcc rId="32705" sId="5">
    <nc r="L143">
      <v>0</v>
    </nc>
  </rcc>
  <rcc rId="32706" sId="5">
    <nc r="M143">
      <v>0</v>
    </nc>
  </rcc>
  <rcc rId="32707" sId="5">
    <nc r="N143">
      <v>0</v>
    </nc>
  </rcc>
  <rcc rId="32708" sId="5">
    <nc r="O143">
      <v>0</v>
    </nc>
  </rcc>
  <rcc rId="32709" sId="5">
    <nc r="P143">
      <v>0.01</v>
    </nc>
  </rcc>
  <rcc rId="32710" sId="5">
    <nc r="Q143">
      <v>0.219</v>
    </nc>
  </rcc>
  <rcc rId="32711" sId="5">
    <nc r="R143">
      <v>1.2689999999999999</v>
    </nc>
  </rcc>
  <rcc rId="32712" sId="5">
    <nc r="S143">
      <v>2.4340000000000002</v>
    </nc>
  </rcc>
  <rcc rId="32713" sId="5">
    <nc r="T143">
      <v>3.8069999999999999</v>
    </nc>
  </rcc>
  <rcc rId="32714" sId="5">
    <nc r="U143">
      <v>5.7779999999999996</v>
    </nc>
  </rcc>
  <rcc rId="32715" sId="5">
    <nc r="V143">
      <v>8.8510000000000009</v>
    </nc>
  </rcc>
  <rcc rId="32716" sId="5">
    <nc r="W143">
      <v>10.372999999999999</v>
    </nc>
  </rcc>
  <rcc rId="32717" sId="5">
    <nc r="X143">
      <v>12.231999999999999</v>
    </nc>
  </rcc>
  <rcc rId="32718" sId="5">
    <nc r="Y143">
      <v>15.064</v>
    </nc>
  </rcc>
  <rcc rId="32719" sId="5">
    <nc r="Z143">
      <v>16.283000000000001</v>
    </nc>
  </rcc>
  <rcc rId="32720" sId="5">
    <nc r="AA143">
      <v>18.088000000000001</v>
    </nc>
  </rcc>
  <rcc rId="32721" sId="5">
    <nc r="AB143">
      <v>21.722000000000001</v>
    </nc>
  </rcc>
  <rcc rId="32722" sId="5">
    <nc r="AC143">
      <v>21.638999999999999</v>
    </nc>
  </rcc>
  <rcc rId="32723" sId="5">
    <nc r="AD143">
      <v>23.143999999999998</v>
    </nc>
  </rcc>
  <rcc rId="32724" sId="5">
    <nc r="AE143">
      <v>21.103000000000002</v>
    </nc>
  </rcc>
  <rcc rId="32725" sId="5">
    <nc r="AF143">
      <v>20.099</v>
    </nc>
  </rcc>
  <rcc rId="32726" sId="5">
    <nc r="AG143">
      <v>17.271999999999998</v>
    </nc>
  </rcc>
  <rcc rId="32727" sId="5">
    <nc r="AH143">
      <v>13.273999999999999</v>
    </nc>
  </rcc>
  <rcc rId="32728" sId="5">
    <nc r="AI143">
      <v>10.029999999999999</v>
    </nc>
  </rcc>
  <rcc rId="32729" sId="5">
    <nc r="AJ143">
      <v>7.8529999999999998</v>
    </nc>
  </rcc>
  <rcc rId="32730" sId="5">
    <nc r="AK143">
      <v>6.7069999999999999</v>
    </nc>
  </rcc>
  <rcc rId="32731" sId="5">
    <nc r="AL143">
      <v>3.786</v>
    </nc>
  </rcc>
  <rcc rId="32732" sId="5">
    <nc r="AM143">
      <v>1.81</v>
    </nc>
  </rcc>
  <rcc rId="32733" sId="5">
    <nc r="AN143">
      <v>0.46100000000000002</v>
    </nc>
  </rcc>
  <rcc rId="32734" sId="5">
    <nc r="AO143">
      <v>5.2999999999999999E-2</v>
    </nc>
  </rcc>
  <rcc rId="32735" sId="5">
    <nc r="AP143">
      <v>0</v>
    </nc>
  </rcc>
  <rcc rId="32736" sId="5">
    <nc r="AQ143">
      <v>0</v>
    </nc>
  </rcc>
  <rcc rId="32737" sId="5">
    <nc r="AR143">
      <v>0</v>
    </nc>
  </rcc>
  <rcc rId="32738" sId="5">
    <nc r="AS143">
      <v>0</v>
    </nc>
  </rcc>
  <rcc rId="32739" sId="5">
    <nc r="AT143">
      <v>0</v>
    </nc>
  </rcc>
  <rcc rId="32740" sId="5">
    <nc r="AU143">
      <v>0</v>
    </nc>
  </rcc>
  <rcc rId="32741" sId="5">
    <nc r="AV143">
      <v>0</v>
    </nc>
  </rcc>
  <rcc rId="32742" sId="5">
    <nc r="AW143">
      <v>0</v>
    </nc>
  </rcc>
  <rcc rId="32743" sId="5">
    <nc r="AX143">
      <v>0</v>
    </nc>
  </rcc>
  <rcc rId="32744" sId="5">
    <nc r="AY143">
      <v>0</v>
    </nc>
  </rcc>
  <rcc rId="32745" sId="5">
    <nc r="AZ143">
      <v>0</v>
    </nc>
  </rcc>
  <rcc rId="32746" sId="5">
    <nc r="BA143">
      <v>0</v>
    </nc>
  </rcc>
  <rfmt sheetId="5" sqref="B144" start="0" length="0">
    <dxf>
      <alignment horizontal="general" vertical="bottom"/>
    </dxf>
  </rfmt>
  <rfmt sheetId="5" sqref="E144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145" start="0" length="0">
    <dxf>
      <alignment horizontal="general" vertical="bottom"/>
    </dxf>
  </rfmt>
  <rfmt sheetId="5" sqref="E145" start="0" length="0">
    <dxf>
      <numFmt numFmtId="0" formatCode="General"/>
      <alignment horizontal="general" vertical="bottom"/>
    </dxf>
  </rfmt>
  <rfmt sheetId="5" sqref="B146" start="0" length="0">
    <dxf>
      <alignment horizontal="general" vertical="bottom"/>
    </dxf>
  </rfmt>
  <rfmt sheetId="5" sqref="E146" start="0" length="0">
    <dxf>
      <numFmt numFmtId="0" formatCode="General"/>
      <alignment horizontal="general" vertical="bottom"/>
    </dxf>
  </rfmt>
  <rfmt sheetId="5" sqref="B147" start="0" length="0">
    <dxf>
      <alignment horizontal="general" vertical="bottom"/>
    </dxf>
  </rfmt>
  <rfmt sheetId="5" sqref="E147" start="0" length="0">
    <dxf>
      <numFmt numFmtId="0" formatCode="General"/>
      <alignment horizontal="general" vertical="bottom"/>
    </dxf>
  </rfmt>
  <rfmt sheetId="5" sqref="B148" start="0" length="0">
    <dxf>
      <alignment horizontal="general" vertical="bottom"/>
    </dxf>
  </rfmt>
  <rfmt sheetId="5" sqref="E148" start="0" length="0">
    <dxf>
      <numFmt numFmtId="0" formatCode="General"/>
      <alignment horizontal="general" vertical="bottom"/>
    </dxf>
  </rfmt>
  <rfmt sheetId="5" sqref="B149" start="0" length="0">
    <dxf>
      <alignment horizontal="general" vertical="bottom"/>
    </dxf>
  </rfmt>
  <rfmt sheetId="5" sqref="E149" start="0" length="0">
    <dxf>
      <numFmt numFmtId="0" formatCode="General"/>
      <alignment horizontal="general" vertical="bottom"/>
    </dxf>
  </rfmt>
  <rfmt sheetId="5" sqref="B150" start="0" length="0">
    <dxf>
      <alignment horizontal="general" vertical="bottom"/>
    </dxf>
  </rfmt>
  <rfmt sheetId="5" sqref="E150" start="0" length="0">
    <dxf>
      <numFmt numFmtId="0" formatCode="General"/>
      <alignment horizontal="general" vertical="bottom"/>
    </dxf>
  </rfmt>
  <rfmt sheetId="5" sqref="B151" start="0" length="0">
    <dxf>
      <alignment horizontal="general" vertical="bottom"/>
    </dxf>
  </rfmt>
  <rfmt sheetId="5" sqref="E151" start="0" length="0">
    <dxf>
      <numFmt numFmtId="0" formatCode="General"/>
      <alignment horizontal="general" vertical="bottom"/>
    </dxf>
  </rfmt>
  <rfmt sheetId="5" sqref="B152" start="0" length="0">
    <dxf>
      <alignment horizontal="general" vertical="bottom"/>
    </dxf>
  </rfmt>
  <rcc rId="32747" sId="5" odxf="1" dxf="1">
    <nc r="E152">
      <v>7789.2250000000004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2748" sId="5">
    <nc r="F152">
      <v>305.09233</v>
    </nc>
  </rcc>
  <rcc rId="32749" sId="5">
    <nc r="G152">
      <v>300.43371000000002</v>
    </nc>
  </rcc>
  <rcc rId="32750" sId="5">
    <nc r="H152">
      <v>296.36095999999998</v>
    </nc>
  </rcc>
  <rcc rId="32751" sId="5">
    <nc r="I152">
      <v>296.16304000000002</v>
    </nc>
  </rcc>
  <rcc rId="32752" sId="5">
    <nc r="J152">
      <v>297.625</v>
    </nc>
  </rcc>
  <rcc rId="32753" sId="5">
    <nc r="K152">
      <v>298.15706</v>
    </nc>
  </rcc>
  <rcc rId="32754" sId="5">
    <nc r="L152">
      <v>300.80662999999998</v>
    </nc>
  </rcc>
  <rcc rId="32755" sId="5">
    <nc r="M152">
      <v>305.74471</v>
    </nc>
  </rcc>
  <rcc rId="32756" sId="5">
    <nc r="N152">
      <v>309.08418</v>
    </nc>
  </rcc>
  <rcc rId="32757" sId="5">
    <nc r="O152">
      <v>319.70890000000003</v>
    </nc>
  </rcc>
  <rcc rId="32758" sId="5">
    <nc r="P152">
      <v>327.34057999999999</v>
    </nc>
  </rcc>
  <rcc rId="32759" sId="5">
    <nc r="Q152">
      <v>325.12680999999998</v>
    </nc>
  </rcc>
  <rcc rId="32760" sId="5">
    <nc r="R152">
      <v>329.65523999999999</v>
    </nc>
  </rcc>
  <rcc rId="32761" sId="5">
    <nc r="S152">
      <v>328.28525000000002</v>
    </nc>
  </rcc>
  <rcc rId="32762" sId="5">
    <nc r="T152">
      <v>345.94256999999999</v>
    </nc>
  </rcc>
  <rcc rId="32763" sId="5">
    <nc r="U152">
      <v>370.22131000000002</v>
    </nc>
  </rcc>
  <rcc rId="32764" sId="5">
    <nc r="V152">
      <v>373.27202999999997</v>
    </nc>
  </rcc>
  <rcc rId="32765" sId="5">
    <nc r="W152">
      <v>359.57691</v>
    </nc>
  </rcc>
  <rcc rId="32766" sId="5">
    <nc r="X152">
      <v>333.91255000000001</v>
    </nc>
  </rcc>
  <rcc rId="32767" sId="5">
    <nc r="Y152">
      <v>311.37988000000001</v>
    </nc>
  </rcc>
  <rcc rId="32768" sId="5">
    <nc r="Z152">
      <v>283.95726999999999</v>
    </nc>
  </rcc>
  <rcc rId="32769" sId="5">
    <nc r="AA152">
      <v>283.04935999999998</v>
    </nc>
  </rcc>
  <rcc rId="32770" sId="5">
    <nc r="AB152">
      <v>299.46947999999998</v>
    </nc>
  </rcc>
  <rcc rId="32771" sId="5">
    <nc r="AC152">
      <v>318.39672000000002</v>
    </nc>
  </rcc>
  <rcc rId="32772" sId="5">
    <nc r="AD152">
      <v>310.86081999999999</v>
    </nc>
  </rcc>
  <rcc rId="32773" sId="5">
    <nc r="AE152">
      <v>313.01452</v>
    </nc>
  </rcc>
  <rcc rId="32774" sId="5">
    <nc r="AF152">
      <v>312.11349000000001</v>
    </nc>
  </rcc>
  <rcc rId="32775" sId="5">
    <nc r="AG152">
      <v>324.49009000000001</v>
    </nc>
  </rcc>
  <rcc rId="32776" sId="5">
    <nc r="AH152">
      <v>331.31274000000002</v>
    </nc>
  </rcc>
  <rcc rId="32777" sId="5">
    <nc r="AI152">
      <v>351.34816000000001</v>
    </nc>
  </rcc>
  <rcc rId="32778" sId="5">
    <nc r="AJ152">
      <v>369.98493999999999</v>
    </nc>
  </rcc>
  <rcc rId="32779" sId="5">
    <nc r="AK152">
      <v>378.14686</v>
    </nc>
  </rcc>
  <rcc rId="32780" sId="5">
    <nc r="AL152">
      <v>371.28104999999999</v>
    </nc>
  </rcc>
  <rcc rId="32781" sId="5">
    <nc r="AM152">
      <v>345.08415000000002</v>
    </nc>
  </rcc>
  <rcc rId="32782" sId="5">
    <nc r="AN152">
      <v>349.26684999999998</v>
    </nc>
  </rcc>
  <rcc rId="32783" sId="5">
    <nc r="AO152">
      <v>364.81450999999998</v>
    </nc>
  </rcc>
  <rcc rId="32784" sId="5">
    <nc r="AP152">
      <v>383.82524000000001</v>
    </nc>
  </rcc>
  <rcc rId="32785" sId="5">
    <nc r="AQ152">
      <v>375.59347000000002</v>
    </nc>
  </rcc>
  <rcc rId="32786" sId="5">
    <nc r="AR152">
      <v>366.85699</v>
    </nc>
  </rcc>
  <rcc rId="32787" sId="5">
    <nc r="AS152">
      <v>366.83217000000002</v>
    </nc>
  </rcc>
  <rcc rId="32788" sId="5">
    <nc r="AT152">
      <v>381.55934999999999</v>
    </nc>
  </rcc>
  <rcc rId="32789" sId="5">
    <nc r="AU152">
      <v>373.96246000000002</v>
    </nc>
  </rcc>
  <rcc rId="32790" sId="5">
    <nc r="AV152">
      <v>363.97356000000002</v>
    </nc>
  </rcc>
  <rcc rId="32791" sId="5">
    <nc r="AW152">
      <v>351.58084000000002</v>
    </nc>
  </rcc>
  <rcc rId="32792" sId="5">
    <nc r="AX152">
      <v>349.51724000000002</v>
    </nc>
  </rcc>
  <rcc rId="32793" sId="5">
    <nc r="AY152">
      <v>339.67675000000003</v>
    </nc>
  </rcc>
  <rcc rId="32794" sId="5">
    <nc r="AZ152">
      <v>333.32389000000001</v>
    </nc>
  </rcc>
  <rcc rId="32795" sId="5">
    <nc r="BA152">
      <v>327.2432</v>
    </nc>
  </rcc>
  <rfmt sheetId="5" sqref="B153" start="0" length="0">
    <dxf>
      <alignment horizontal="general" vertical="bottom"/>
    </dxf>
  </rfmt>
  <rcc rId="32796" sId="5" odxf="1" dxf="1">
    <nc r="E153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797" sId="5">
    <nc r="F153">
      <v>0</v>
    </nc>
  </rcc>
  <rcc rId="32798" sId="5">
    <nc r="G153">
      <v>0</v>
    </nc>
  </rcc>
  <rcc rId="32799" sId="5">
    <nc r="H153">
      <v>0</v>
    </nc>
  </rcc>
  <rcc rId="32800" sId="5">
    <nc r="I153">
      <v>0</v>
    </nc>
  </rcc>
  <rcc rId="32801" sId="5">
    <nc r="J153">
      <v>0</v>
    </nc>
  </rcc>
  <rcc rId="32802" sId="5">
    <nc r="K153">
      <v>0</v>
    </nc>
  </rcc>
  <rcc rId="32803" sId="5">
    <nc r="L153">
      <v>0</v>
    </nc>
  </rcc>
  <rcc rId="32804" sId="5">
    <nc r="M153">
      <v>0</v>
    </nc>
  </rcc>
  <rcc rId="32805" sId="5">
    <nc r="N153">
      <v>0</v>
    </nc>
  </rcc>
  <rcc rId="32806" sId="5">
    <nc r="O153">
      <v>0</v>
    </nc>
  </rcc>
  <rcc rId="32807" sId="5">
    <nc r="P153">
      <v>0</v>
    </nc>
  </rcc>
  <rcc rId="32808" sId="5">
    <nc r="Q153">
      <v>0</v>
    </nc>
  </rcc>
  <rcc rId="32809" sId="5">
    <nc r="R153">
      <v>0</v>
    </nc>
  </rcc>
  <rcc rId="32810" sId="5">
    <nc r="S153">
      <v>0</v>
    </nc>
  </rcc>
  <rcc rId="32811" sId="5">
    <nc r="T153">
      <v>0</v>
    </nc>
  </rcc>
  <rcc rId="32812" sId="5">
    <nc r="U153">
      <v>0</v>
    </nc>
  </rcc>
  <rcc rId="32813" sId="5">
    <nc r="V153">
      <v>0</v>
    </nc>
  </rcc>
  <rcc rId="32814" sId="5">
    <nc r="W153">
      <v>0</v>
    </nc>
  </rcc>
  <rcc rId="32815" sId="5">
    <nc r="X153">
      <v>0</v>
    </nc>
  </rcc>
  <rcc rId="32816" sId="5">
    <nc r="Y153">
      <v>0</v>
    </nc>
  </rcc>
  <rcc rId="32817" sId="5">
    <nc r="Z153">
      <v>0</v>
    </nc>
  </rcc>
  <rcc rId="32818" sId="5">
    <nc r="AA153">
      <v>0</v>
    </nc>
  </rcc>
  <rcc rId="32819" sId="5">
    <nc r="AB153">
      <v>0</v>
    </nc>
  </rcc>
  <rcc rId="32820" sId="5">
    <nc r="AC153">
      <v>0</v>
    </nc>
  </rcc>
  <rcc rId="32821" sId="5">
    <nc r="AD153">
      <v>0</v>
    </nc>
  </rcc>
  <rcc rId="32822" sId="5">
    <nc r="AE153">
      <v>0</v>
    </nc>
  </rcc>
  <rcc rId="32823" sId="5">
    <nc r="AF153">
      <v>0</v>
    </nc>
  </rcc>
  <rcc rId="32824" sId="5">
    <nc r="AG153">
      <v>0</v>
    </nc>
  </rcc>
  <rcc rId="32825" sId="5">
    <nc r="AH153">
      <v>0</v>
    </nc>
  </rcc>
  <rcc rId="32826" sId="5">
    <nc r="AI153">
      <v>0</v>
    </nc>
  </rcc>
  <rcc rId="32827" sId="5">
    <nc r="AJ153">
      <v>0</v>
    </nc>
  </rcc>
  <rcc rId="32828" sId="5">
    <nc r="AK153">
      <v>0</v>
    </nc>
  </rcc>
  <rcc rId="32829" sId="5">
    <nc r="AL153">
      <v>0</v>
    </nc>
  </rcc>
  <rcc rId="32830" sId="5">
    <nc r="AM153">
      <v>0</v>
    </nc>
  </rcc>
  <rcc rId="32831" sId="5">
    <nc r="AN153">
      <v>0</v>
    </nc>
  </rcc>
  <rcc rId="32832" sId="5">
    <nc r="AO153">
      <v>0</v>
    </nc>
  </rcc>
  <rcc rId="32833" sId="5">
    <nc r="AP153">
      <v>0</v>
    </nc>
  </rcc>
  <rcc rId="32834" sId="5">
    <nc r="AQ153">
      <v>0</v>
    </nc>
  </rcc>
  <rcc rId="32835" sId="5">
    <nc r="AR153">
      <v>0</v>
    </nc>
  </rcc>
  <rcc rId="32836" sId="5">
    <nc r="AS153">
      <v>0</v>
    </nc>
  </rcc>
  <rcc rId="32837" sId="5">
    <nc r="AT153">
      <v>0</v>
    </nc>
  </rcc>
  <rcc rId="32838" sId="5">
    <nc r="AU153">
      <v>0</v>
    </nc>
  </rcc>
  <rcc rId="32839" sId="5">
    <nc r="AV153">
      <v>0</v>
    </nc>
  </rcc>
  <rcc rId="32840" sId="5">
    <nc r="AW153">
      <v>0</v>
    </nc>
  </rcc>
  <rcc rId="32841" sId="5">
    <nc r="AX153">
      <v>0</v>
    </nc>
  </rcc>
  <rcc rId="32842" sId="5">
    <nc r="AY153">
      <v>0</v>
    </nc>
  </rcc>
  <rcc rId="32843" sId="5">
    <nc r="AZ153">
      <v>0</v>
    </nc>
  </rcc>
  <rcc rId="32844" sId="5">
    <nc r="BA153">
      <v>0</v>
    </nc>
  </rcc>
  <rfmt sheetId="5" sqref="B154" start="0" length="0">
    <dxf>
      <alignment horizontal="general" vertical="bottom"/>
    </dxf>
  </rfmt>
  <rcc rId="32845" sId="5" odxf="1" dxf="1">
    <nc r="E154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846" sId="5">
    <nc r="F154">
      <v>0</v>
    </nc>
  </rcc>
  <rcc rId="32847" sId="5">
    <nc r="G154">
      <v>0</v>
    </nc>
  </rcc>
  <rcc rId="32848" sId="5">
    <nc r="H154">
      <v>0</v>
    </nc>
  </rcc>
  <rcc rId="32849" sId="5">
    <nc r="I154">
      <v>0</v>
    </nc>
  </rcc>
  <rcc rId="32850" sId="5">
    <nc r="J154">
      <v>0</v>
    </nc>
  </rcc>
  <rcc rId="32851" sId="5">
    <nc r="K154">
      <v>0</v>
    </nc>
  </rcc>
  <rcc rId="32852" sId="5">
    <nc r="L154">
      <v>0</v>
    </nc>
  </rcc>
  <rcc rId="32853" sId="5">
    <nc r="M154">
      <v>0</v>
    </nc>
  </rcc>
  <rcc rId="32854" sId="5">
    <nc r="N154">
      <v>0</v>
    </nc>
  </rcc>
  <rcc rId="32855" sId="5">
    <nc r="O154">
      <v>0</v>
    </nc>
  </rcc>
  <rcc rId="32856" sId="5">
    <nc r="P154">
      <v>0</v>
    </nc>
  </rcc>
  <rcc rId="32857" sId="5">
    <nc r="Q154">
      <v>0</v>
    </nc>
  </rcc>
  <rcc rId="32858" sId="5">
    <nc r="R154">
      <v>0</v>
    </nc>
  </rcc>
  <rcc rId="32859" sId="5">
    <nc r="S154">
      <v>0</v>
    </nc>
  </rcc>
  <rcc rId="32860" sId="5">
    <nc r="T154">
      <v>0</v>
    </nc>
  </rcc>
  <rcc rId="32861" sId="5">
    <nc r="U154">
      <v>0</v>
    </nc>
  </rcc>
  <rcc rId="32862" sId="5">
    <nc r="V154">
      <v>0</v>
    </nc>
  </rcc>
  <rcc rId="32863" sId="5">
    <nc r="W154">
      <v>0</v>
    </nc>
  </rcc>
  <rcc rId="32864" sId="5">
    <nc r="X154">
      <v>0</v>
    </nc>
  </rcc>
  <rcc rId="32865" sId="5">
    <nc r="Y154">
      <v>0</v>
    </nc>
  </rcc>
  <rcc rId="32866" sId="5">
    <nc r="Z154">
      <v>0</v>
    </nc>
  </rcc>
  <rcc rId="32867" sId="5">
    <nc r="AA154">
      <v>0</v>
    </nc>
  </rcc>
  <rcc rId="32868" sId="5">
    <nc r="AB154">
      <v>0</v>
    </nc>
  </rcc>
  <rcc rId="32869" sId="5">
    <nc r="AC154">
      <v>0</v>
    </nc>
  </rcc>
  <rcc rId="32870" sId="5">
    <nc r="AD154">
      <v>0</v>
    </nc>
  </rcc>
  <rcc rId="32871" sId="5">
    <nc r="AE154">
      <v>0</v>
    </nc>
  </rcc>
  <rcc rId="32872" sId="5">
    <nc r="AF154">
      <v>0</v>
    </nc>
  </rcc>
  <rcc rId="32873" sId="5">
    <nc r="AG154">
      <v>0</v>
    </nc>
  </rcc>
  <rcc rId="32874" sId="5">
    <nc r="AH154">
      <v>0</v>
    </nc>
  </rcc>
  <rcc rId="32875" sId="5">
    <nc r="AI154">
      <v>0</v>
    </nc>
  </rcc>
  <rcc rId="32876" sId="5">
    <nc r="AJ154">
      <v>0</v>
    </nc>
  </rcc>
  <rcc rId="32877" sId="5">
    <nc r="AK154">
      <v>0</v>
    </nc>
  </rcc>
  <rcc rId="32878" sId="5">
    <nc r="AL154">
      <v>0</v>
    </nc>
  </rcc>
  <rcc rId="32879" sId="5">
    <nc r="AM154">
      <v>0</v>
    </nc>
  </rcc>
  <rcc rId="32880" sId="5">
    <nc r="AN154">
      <v>0</v>
    </nc>
  </rcc>
  <rcc rId="32881" sId="5">
    <nc r="AO154">
      <v>0</v>
    </nc>
  </rcc>
  <rcc rId="32882" sId="5">
    <nc r="AP154">
      <v>0</v>
    </nc>
  </rcc>
  <rcc rId="32883" sId="5">
    <nc r="AQ154">
      <v>0</v>
    </nc>
  </rcc>
  <rcc rId="32884" sId="5">
    <nc r="AR154">
      <v>0</v>
    </nc>
  </rcc>
  <rcc rId="32885" sId="5">
    <nc r="AS154">
      <v>0</v>
    </nc>
  </rcc>
  <rcc rId="32886" sId="5">
    <nc r="AT154">
      <v>0</v>
    </nc>
  </rcc>
  <rcc rId="32887" sId="5">
    <nc r="AU154">
      <v>0</v>
    </nc>
  </rcc>
  <rcc rId="32888" sId="5">
    <nc r="AV154">
      <v>0</v>
    </nc>
  </rcc>
  <rcc rId="32889" sId="5">
    <nc r="AW154">
      <v>0</v>
    </nc>
  </rcc>
  <rcc rId="32890" sId="5">
    <nc r="AX154">
      <v>0</v>
    </nc>
  </rcc>
  <rcc rId="32891" sId="5">
    <nc r="AY154">
      <v>0</v>
    </nc>
  </rcc>
  <rcc rId="32892" sId="5">
    <nc r="AZ154">
      <v>0</v>
    </nc>
  </rcc>
  <rcc rId="32893" sId="5">
    <nc r="BA154">
      <v>0</v>
    </nc>
  </rcc>
  <rfmt sheetId="5" sqref="B155" start="0" length="0">
    <dxf>
      <alignment horizontal="general" vertical="bottom"/>
    </dxf>
  </rfmt>
  <rcc rId="32894" sId="5" odxf="1" dxf="1">
    <nc r="E155">
      <v>315.28149999999999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895" sId="5">
    <nc r="F155">
      <v>0</v>
    </nc>
  </rcc>
  <rcc rId="32896" sId="5">
    <nc r="G155">
      <v>3.0000000000000001E-3</v>
    </nc>
  </rcc>
  <rcc rId="32897" sId="5">
    <nc r="H155">
      <v>0</v>
    </nc>
  </rcc>
  <rcc rId="32898" sId="5">
    <nc r="I155">
      <v>7.0000000000000001E-3</v>
    </nc>
  </rcc>
  <rcc rId="32899" sId="5">
    <nc r="J155">
      <v>1E-3</v>
    </nc>
  </rcc>
  <rcc rId="32900" sId="5">
    <nc r="K155">
      <v>1E-3</v>
    </nc>
  </rcc>
  <rcc rId="32901" sId="5">
    <nc r="L155">
      <v>3.0000000000000001E-3</v>
    </nc>
  </rcc>
  <rcc rId="32902" sId="5">
    <nc r="M155">
      <v>6.0000000000000001E-3</v>
    </nc>
  </rcc>
  <rcc rId="32903" sId="5">
    <nc r="N155">
      <v>4.0000000000000001E-3</v>
    </nc>
  </rcc>
  <rcc rId="32904" sId="5">
    <nc r="O155">
      <v>0.01</v>
    </nc>
  </rcc>
  <rcc rId="32905" sId="5">
    <nc r="P155">
      <v>6.0000000000000001E-3</v>
    </nc>
  </rcc>
  <rcc rId="32906" sId="5">
    <nc r="Q155">
      <v>8.3000000000000004E-2</v>
    </nc>
  </rcc>
  <rcc rId="32907" sId="5">
    <nc r="R155">
      <v>1.7829999999999999</v>
    </nc>
  </rcc>
  <rcc rId="32908" sId="5">
    <nc r="S155">
      <v>5.3970000000000002</v>
    </nc>
  </rcc>
  <rcc rId="32909" sId="5">
    <nc r="T155">
      <v>10.19</v>
    </nc>
  </rcc>
  <rcc rId="32910" sId="5">
    <nc r="U155">
      <v>10.718</v>
    </nc>
  </rcc>
  <rcc rId="32911" sId="5">
    <nc r="V155">
      <v>11.727</v>
    </nc>
  </rcc>
  <rcc rId="32912" sId="5">
    <nc r="W155">
      <v>19.248000000000001</v>
    </nc>
  </rcc>
  <rcc rId="32913" sId="5">
    <nc r="X155">
      <v>26.266999999999999</v>
    </nc>
  </rcc>
  <rcc rId="32914" sId="5">
    <nc r="Y155">
      <v>31.649000000000001</v>
    </nc>
  </rcc>
  <rcc rId="32915" sId="5">
    <nc r="Z155">
      <v>44.207000000000001</v>
    </nc>
  </rcc>
  <rcc rId="32916" sId="5">
    <nc r="AA155">
      <v>47.723999999999997</v>
    </nc>
  </rcc>
  <rcc rId="32917" sId="5">
    <nc r="AB155">
      <v>41.03</v>
    </nc>
  </rcc>
  <rcc rId="32918" sId="5">
    <nc r="AC155">
      <v>34.037999999999997</v>
    </nc>
  </rcc>
  <rcc rId="32919" sId="5">
    <nc r="AD155">
      <v>40.637999999999998</v>
    </nc>
  </rcc>
  <rcc rId="32920" sId="5">
    <nc r="AE155">
      <v>41.642000000000003</v>
    </nc>
  </rcc>
  <rcc rId="32921" sId="5">
    <nc r="AF155">
      <v>47.222000000000001</v>
    </nc>
  </rcc>
  <rcc rId="32922" sId="5">
    <nc r="AG155">
      <v>52.375</v>
    </nc>
  </rcc>
  <rcc rId="32923" sId="5">
    <nc r="AH155">
      <v>42.262999999999998</v>
    </nc>
  </rcc>
  <rcc rId="32924" sId="5">
    <nc r="AI155">
      <v>39.576000000000001</v>
    </nc>
  </rcc>
  <rcc rId="32925" sId="5">
    <nc r="AJ155">
      <v>27.856000000000002</v>
    </nc>
  </rcc>
  <rcc rId="32926" sId="5">
    <nc r="AK155">
      <v>21.893000000000001</v>
    </nc>
  </rcc>
  <rcc rId="32927" sId="5">
    <nc r="AL155">
      <v>18.641999999999999</v>
    </nc>
  </rcc>
  <rcc rId="32928" sId="5">
    <nc r="AM155">
      <v>11.073</v>
    </nc>
  </rcc>
  <rcc rId="32929" sId="5">
    <nc r="AN155">
      <v>3.117</v>
    </nc>
  </rcc>
  <rcc rId="32930" sId="5">
    <nc r="AO155">
      <v>0.16400000000000001</v>
    </nc>
  </rcc>
  <rcc rId="32931" sId="5">
    <nc r="AP155">
      <v>0</v>
    </nc>
  </rcc>
  <rcc rId="32932" sId="5">
    <nc r="AQ155">
      <v>0</v>
    </nc>
  </rcc>
  <rcc rId="32933" sId="5">
    <nc r="AR155">
      <v>0</v>
    </nc>
  </rcc>
  <rcc rId="32934" sId="5">
    <nc r="AS155">
      <v>0</v>
    </nc>
  </rcc>
  <rcc rId="32935" sId="5">
    <nc r="AT155">
      <v>0</v>
    </nc>
  </rcc>
  <rcc rId="32936" sId="5">
    <nc r="AU155">
      <v>0</v>
    </nc>
  </rcc>
  <rcc rId="32937" sId="5">
    <nc r="AV155">
      <v>0</v>
    </nc>
  </rcc>
  <rcc rId="32938" sId="5">
    <nc r="AW155">
      <v>0</v>
    </nc>
  </rcc>
  <rcc rId="32939" sId="5">
    <nc r="AX155">
      <v>0</v>
    </nc>
  </rcc>
  <rcc rId="32940" sId="5">
    <nc r="AY155">
      <v>0</v>
    </nc>
  </rcc>
  <rcc rId="32941" sId="5">
    <nc r="AZ155">
      <v>0</v>
    </nc>
  </rcc>
  <rcc rId="32942" sId="5">
    <nc r="BA155">
      <v>0</v>
    </nc>
  </rcc>
  <rfmt sheetId="5" sqref="B156" start="0" length="0">
    <dxf>
      <alignment horizontal="general" vertical="bottom"/>
    </dxf>
  </rfmt>
  <rcc rId="32943" sId="5" odxf="1" dxf="1">
    <nc r="E156">
      <v>315.28149999999999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2944" sId="5">
    <nc r="F156">
      <v>0</v>
    </nc>
  </rcc>
  <rcc rId="32945" sId="5">
    <nc r="G156">
      <v>3.0000000000000001E-3</v>
    </nc>
  </rcc>
  <rcc rId="32946" sId="5">
    <nc r="H156">
      <v>0</v>
    </nc>
  </rcc>
  <rcc rId="32947" sId="5">
    <nc r="I156">
      <v>7.0000000000000001E-3</v>
    </nc>
  </rcc>
  <rcc rId="32948" sId="5">
    <nc r="J156">
      <v>1E-3</v>
    </nc>
  </rcc>
  <rcc rId="32949" sId="5">
    <nc r="K156">
      <v>1E-3</v>
    </nc>
  </rcc>
  <rcc rId="32950" sId="5">
    <nc r="L156">
      <v>3.0000000000000001E-3</v>
    </nc>
  </rcc>
  <rcc rId="32951" sId="5">
    <nc r="M156">
      <v>6.0000000000000001E-3</v>
    </nc>
  </rcc>
  <rcc rId="32952" sId="5">
    <nc r="N156">
      <v>4.0000000000000001E-3</v>
    </nc>
  </rcc>
  <rcc rId="32953" sId="5">
    <nc r="O156">
      <v>0.01</v>
    </nc>
  </rcc>
  <rcc rId="32954" sId="5">
    <nc r="P156">
      <v>6.0000000000000001E-3</v>
    </nc>
  </rcc>
  <rcc rId="32955" sId="5">
    <nc r="Q156">
      <v>8.3000000000000004E-2</v>
    </nc>
  </rcc>
  <rcc rId="32956" sId="5">
    <nc r="R156">
      <v>1.7829999999999999</v>
    </nc>
  </rcc>
  <rcc rId="32957" sId="5">
    <nc r="S156">
      <v>5.3970000000000002</v>
    </nc>
  </rcc>
  <rcc rId="32958" sId="5">
    <nc r="T156">
      <v>10.19</v>
    </nc>
  </rcc>
  <rcc rId="32959" sId="5">
    <nc r="U156">
      <v>10.718</v>
    </nc>
  </rcc>
  <rcc rId="32960" sId="5">
    <nc r="V156">
      <v>11.727</v>
    </nc>
  </rcc>
  <rcc rId="32961" sId="5">
    <nc r="W156">
      <v>19.248000000000001</v>
    </nc>
  </rcc>
  <rcc rId="32962" sId="5">
    <nc r="X156">
      <v>26.266999999999999</v>
    </nc>
  </rcc>
  <rcc rId="32963" sId="5">
    <nc r="Y156">
      <v>31.649000000000001</v>
    </nc>
  </rcc>
  <rcc rId="32964" sId="5">
    <nc r="Z156">
      <v>44.207000000000001</v>
    </nc>
  </rcc>
  <rcc rId="32965" sId="5">
    <nc r="AA156">
      <v>47.723999999999997</v>
    </nc>
  </rcc>
  <rcc rId="32966" sId="5">
    <nc r="AB156">
      <v>41.03</v>
    </nc>
  </rcc>
  <rcc rId="32967" sId="5">
    <nc r="AC156">
      <v>34.037999999999997</v>
    </nc>
  </rcc>
  <rcc rId="32968" sId="5">
    <nc r="AD156">
      <v>40.637999999999998</v>
    </nc>
  </rcc>
  <rcc rId="32969" sId="5">
    <nc r="AE156">
      <v>41.642000000000003</v>
    </nc>
  </rcc>
  <rcc rId="32970" sId="5">
    <nc r="AF156">
      <v>47.222000000000001</v>
    </nc>
  </rcc>
  <rcc rId="32971" sId="5">
    <nc r="AG156">
      <v>52.375</v>
    </nc>
  </rcc>
  <rcc rId="32972" sId="5">
    <nc r="AH156">
      <v>42.262999999999998</v>
    </nc>
  </rcc>
  <rcc rId="32973" sId="5">
    <nc r="AI156">
      <v>39.576000000000001</v>
    </nc>
  </rcc>
  <rcc rId="32974" sId="5">
    <nc r="AJ156">
      <v>27.856000000000002</v>
    </nc>
  </rcc>
  <rcc rId="32975" sId="5">
    <nc r="AK156">
      <v>21.893000000000001</v>
    </nc>
  </rcc>
  <rcc rId="32976" sId="5">
    <nc r="AL156">
      <v>18.641999999999999</v>
    </nc>
  </rcc>
  <rcc rId="32977" sId="5">
    <nc r="AM156">
      <v>11.073</v>
    </nc>
  </rcc>
  <rcc rId="32978" sId="5">
    <nc r="AN156">
      <v>3.117</v>
    </nc>
  </rcc>
  <rcc rId="32979" sId="5">
    <nc r="AO156">
      <v>0.16400000000000001</v>
    </nc>
  </rcc>
  <rcc rId="32980" sId="5">
    <nc r="AP156">
      <v>0</v>
    </nc>
  </rcc>
  <rcc rId="32981" sId="5">
    <nc r="AQ156">
      <v>0</v>
    </nc>
  </rcc>
  <rcc rId="32982" sId="5">
    <nc r="AR156">
      <v>0</v>
    </nc>
  </rcc>
  <rcc rId="32983" sId="5">
    <nc r="AS156">
      <v>0</v>
    </nc>
  </rcc>
  <rcc rId="32984" sId="5">
    <nc r="AT156">
      <v>0</v>
    </nc>
  </rcc>
  <rcc rId="32985" sId="5">
    <nc r="AU156">
      <v>0</v>
    </nc>
  </rcc>
  <rcc rId="32986" sId="5">
    <nc r="AV156">
      <v>0</v>
    </nc>
  </rcc>
  <rcc rId="32987" sId="5">
    <nc r="AW156">
      <v>0</v>
    </nc>
  </rcc>
  <rcc rId="32988" sId="5">
    <nc r="AX156">
      <v>0</v>
    </nc>
  </rcc>
  <rcc rId="32989" sId="5">
    <nc r="AY156">
      <v>0</v>
    </nc>
  </rcc>
  <rcc rId="32990" sId="5">
    <nc r="AZ156">
      <v>0</v>
    </nc>
  </rcc>
  <rcc rId="32991" sId="5">
    <nc r="BA156">
      <v>0</v>
    </nc>
  </rcc>
  <rfmt sheetId="5" sqref="B157" start="0" length="0">
    <dxf>
      <alignment horizontal="general" vertical="bottom"/>
    </dxf>
  </rfmt>
  <rcc rId="32992" sId="5" odxf="1" dxf="1">
    <nc r="E15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2993" sId="5">
    <nc r="F157">
      <v>0</v>
    </nc>
  </rcc>
  <rcc rId="32994" sId="5">
    <nc r="G157">
      <v>0</v>
    </nc>
  </rcc>
  <rcc rId="32995" sId="5">
    <nc r="H157">
      <v>0</v>
    </nc>
  </rcc>
  <rcc rId="32996" sId="5">
    <nc r="I157">
      <v>0</v>
    </nc>
  </rcc>
  <rcc rId="32997" sId="5">
    <nc r="J157">
      <v>0</v>
    </nc>
  </rcc>
  <rcc rId="32998" sId="5">
    <nc r="K157">
      <v>0</v>
    </nc>
  </rcc>
  <rcc rId="32999" sId="5">
    <nc r="L157">
      <v>0</v>
    </nc>
  </rcc>
  <rcc rId="33000" sId="5">
    <nc r="M157">
      <v>0</v>
    </nc>
  </rcc>
  <rcc rId="33001" sId="5">
    <nc r="N157">
      <v>0</v>
    </nc>
  </rcc>
  <rcc rId="33002" sId="5">
    <nc r="O157">
      <v>0</v>
    </nc>
  </rcc>
  <rcc rId="33003" sId="5">
    <nc r="P157">
      <v>0</v>
    </nc>
  </rcc>
  <rcc rId="33004" sId="5">
    <nc r="Q157">
      <v>0</v>
    </nc>
  </rcc>
  <rcc rId="33005" sId="5">
    <nc r="R157">
      <v>0</v>
    </nc>
  </rcc>
  <rcc rId="33006" sId="5">
    <nc r="S157">
      <v>0</v>
    </nc>
  </rcc>
  <rcc rId="33007" sId="5">
    <nc r="T157">
      <v>0</v>
    </nc>
  </rcc>
  <rcc rId="33008" sId="5">
    <nc r="U157">
      <v>0</v>
    </nc>
  </rcc>
  <rcc rId="33009" sId="5">
    <nc r="V157">
      <v>0</v>
    </nc>
  </rcc>
  <rcc rId="33010" sId="5">
    <nc r="W157">
      <v>0</v>
    </nc>
  </rcc>
  <rcc rId="33011" sId="5">
    <nc r="X157">
      <v>0</v>
    </nc>
  </rcc>
  <rcc rId="33012" sId="5">
    <nc r="Y157">
      <v>0</v>
    </nc>
  </rcc>
  <rcc rId="33013" sId="5">
    <nc r="Z157">
      <v>0</v>
    </nc>
  </rcc>
  <rcc rId="33014" sId="5">
    <nc r="AA157">
      <v>0</v>
    </nc>
  </rcc>
  <rcc rId="33015" sId="5">
    <nc r="AB157">
      <v>0</v>
    </nc>
  </rcc>
  <rcc rId="33016" sId="5">
    <nc r="AC157">
      <v>0</v>
    </nc>
  </rcc>
  <rcc rId="33017" sId="5">
    <nc r="AD157">
      <v>0</v>
    </nc>
  </rcc>
  <rcc rId="33018" sId="5">
    <nc r="AE157">
      <v>0</v>
    </nc>
  </rcc>
  <rcc rId="33019" sId="5">
    <nc r="AF157">
      <v>0</v>
    </nc>
  </rcc>
  <rcc rId="33020" sId="5">
    <nc r="AG157">
      <v>0</v>
    </nc>
  </rcc>
  <rcc rId="33021" sId="5">
    <nc r="AH157">
      <v>0</v>
    </nc>
  </rcc>
  <rcc rId="33022" sId="5">
    <nc r="AI157">
      <v>0</v>
    </nc>
  </rcc>
  <rcc rId="33023" sId="5">
    <nc r="AJ157">
      <v>0</v>
    </nc>
  </rcc>
  <rcc rId="33024" sId="5">
    <nc r="AK157">
      <v>0</v>
    </nc>
  </rcc>
  <rcc rId="33025" sId="5">
    <nc r="AL157">
      <v>0</v>
    </nc>
  </rcc>
  <rcc rId="33026" sId="5">
    <nc r="AM157">
      <v>0</v>
    </nc>
  </rcc>
  <rcc rId="33027" sId="5">
    <nc r="AN157">
      <v>0</v>
    </nc>
  </rcc>
  <rcc rId="33028" sId="5">
    <nc r="AO157">
      <v>0</v>
    </nc>
  </rcc>
  <rcc rId="33029" sId="5">
    <nc r="AP157">
      <v>0</v>
    </nc>
  </rcc>
  <rcc rId="33030" sId="5">
    <nc r="AQ157">
      <v>0</v>
    </nc>
  </rcc>
  <rcc rId="33031" sId="5">
    <nc r="AR157">
      <v>0</v>
    </nc>
  </rcc>
  <rcc rId="33032" sId="5">
    <nc r="AS157">
      <v>0</v>
    </nc>
  </rcc>
  <rcc rId="33033" sId="5">
    <nc r="AT157">
      <v>0</v>
    </nc>
  </rcc>
  <rcc rId="33034" sId="5">
    <nc r="AU157">
      <v>0</v>
    </nc>
  </rcc>
  <rcc rId="33035" sId="5">
    <nc r="AV157">
      <v>0</v>
    </nc>
  </rcc>
  <rcc rId="33036" sId="5">
    <nc r="AW157">
      <v>0</v>
    </nc>
  </rcc>
  <rcc rId="33037" sId="5">
    <nc r="AX157">
      <v>0</v>
    </nc>
  </rcc>
  <rcc rId="33038" sId="5">
    <nc r="AY157">
      <v>0</v>
    </nc>
  </rcc>
  <rcc rId="33039" sId="5">
    <nc r="AZ157">
      <v>0</v>
    </nc>
  </rcc>
  <rcc rId="33040" sId="5">
    <nc r="BA157">
      <v>0</v>
    </nc>
  </rcc>
  <rfmt sheetId="5" sqref="B158" start="0" length="0">
    <dxf>
      <alignment horizontal="general" vertical="bottom"/>
    </dxf>
  </rfmt>
  <rcc rId="33041" sId="5" odxf="1" dxf="1">
    <nc r="E158">
      <v>72.514750000000006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042" sId="5">
    <nc r="F158">
      <v>0</v>
    </nc>
  </rcc>
  <rcc rId="33043" sId="5">
    <nc r="G158">
      <v>6.8999999999999997E-4</v>
    </nc>
  </rcc>
  <rcc rId="33044" sId="5">
    <nc r="H158">
      <v>0</v>
    </nc>
  </rcc>
  <rcc rId="33045" sId="5">
    <nc r="I158">
      <v>1.6100000000000001E-3</v>
    </nc>
  </rcc>
  <rcc rId="33046" sId="5">
    <nc r="J158">
      <v>2.3000000000000001E-4</v>
    </nc>
  </rcc>
  <rcc rId="33047" sId="5">
    <nc r="K158">
      <v>2.3000000000000001E-4</v>
    </nc>
  </rcc>
  <rcc rId="33048" sId="5">
    <nc r="L158">
      <v>6.8999999999999997E-4</v>
    </nc>
  </rcc>
  <rcc rId="33049" sId="5">
    <nc r="M158">
      <v>1.3799999999999999E-3</v>
    </nc>
  </rcc>
  <rcc rId="33050" sId="5">
    <nc r="N158">
      <v>9.2000000000000003E-4</v>
    </nc>
  </rcc>
  <rcc rId="33051" sId="5">
    <nc r="O158">
      <v>2.3E-3</v>
    </nc>
  </rcc>
  <rcc rId="33052" sId="5">
    <nc r="P158">
      <v>1.3799999999999999E-3</v>
    </nc>
  </rcc>
  <rcc rId="33053" sId="5">
    <nc r="Q158">
      <v>1.9089999999999999E-2</v>
    </nc>
  </rcc>
  <rcc rId="33054" sId="5">
    <nc r="R158">
      <v>0.41009000000000001</v>
    </nc>
  </rcc>
  <rcc rId="33055" sId="5">
    <nc r="S158">
      <v>1.2413099999999999</v>
    </nc>
  </rcc>
  <rcc rId="33056" sId="5">
    <nc r="T158">
      <v>2.3437000000000001</v>
    </nc>
  </rcc>
  <rcc rId="33057" sId="5">
    <nc r="U158">
      <v>2.4651399999999999</v>
    </nc>
  </rcc>
  <rcc rId="33058" sId="5">
    <nc r="V158">
      <v>2.6972100000000001</v>
    </nc>
  </rcc>
  <rcc rId="33059" sId="5">
    <nc r="W158">
      <v>4.4270399999999999</v>
    </nc>
  </rcc>
  <rcc rId="33060" sId="5">
    <nc r="X158">
      <v>6.0414099999999999</v>
    </nc>
  </rcc>
  <rcc rId="33061" sId="5">
    <nc r="Y158">
      <v>7.2792700000000004</v>
    </nc>
  </rcc>
  <rcc rId="33062" sId="5">
    <nc r="Z158">
      <v>10.16761</v>
    </nc>
  </rcc>
  <rcc rId="33063" sId="5">
    <nc r="AA158">
      <v>10.976520000000001</v>
    </nc>
  </rcc>
  <rcc rId="33064" sId="5">
    <nc r="AB158">
      <v>9.4368999999999996</v>
    </nc>
  </rcc>
  <rcc rId="33065" sId="5">
    <nc r="AC158">
      <v>7.8287399999999998</v>
    </nc>
  </rcc>
  <rcc rId="33066" sId="5">
    <nc r="AD158">
      <v>9.3467400000000005</v>
    </nc>
  </rcc>
  <rcc rId="33067" sId="5">
    <nc r="AE158">
      <v>9.5776599999999998</v>
    </nc>
  </rcc>
  <rcc rId="33068" sId="5">
    <nc r="AF158">
      <v>10.86106</v>
    </nc>
  </rcc>
  <rcc rId="33069" sId="5">
    <nc r="AG158">
      <v>12.046250000000001</v>
    </nc>
  </rcc>
  <rcc rId="33070" sId="5">
    <nc r="AH158">
      <v>9.7204899999999999</v>
    </nc>
  </rcc>
  <rcc rId="33071" sId="5">
    <nc r="AI158">
      <v>9.1024799999999999</v>
    </nc>
  </rcc>
  <rcc rId="33072" sId="5">
    <nc r="AJ158">
      <v>6.4068800000000001</v>
    </nc>
  </rcc>
  <rcc rId="33073" sId="5">
    <nc r="AK158">
      <v>5.0353899999999996</v>
    </nc>
  </rcc>
  <rcc rId="33074" sId="5">
    <nc r="AL158">
      <v>4.2876599999999998</v>
    </nc>
  </rcc>
  <rcc rId="33075" sId="5">
    <nc r="AM158">
      <v>2.5467900000000001</v>
    </nc>
  </rcc>
  <rcc rId="33076" sId="5">
    <nc r="AN158">
      <v>0.71691000000000005</v>
    </nc>
  </rcc>
  <rcc rId="33077" sId="5">
    <nc r="AO158">
      <v>3.7719999999999997E-2</v>
    </nc>
  </rcc>
  <rcc rId="33078" sId="5">
    <nc r="AP158">
      <v>0</v>
    </nc>
  </rcc>
  <rcc rId="33079" sId="5">
    <nc r="AQ158">
      <v>0</v>
    </nc>
  </rcc>
  <rcc rId="33080" sId="5">
    <nc r="AR158">
      <v>0</v>
    </nc>
  </rcc>
  <rcc rId="33081" sId="5">
    <nc r="AS158">
      <v>0</v>
    </nc>
  </rcc>
  <rcc rId="33082" sId="5">
    <nc r="AT158">
      <v>0</v>
    </nc>
  </rcc>
  <rcc rId="33083" sId="5">
    <nc r="AU158">
      <v>0</v>
    </nc>
  </rcc>
  <rcc rId="33084" sId="5">
    <nc r="AV158">
      <v>0</v>
    </nc>
  </rcc>
  <rcc rId="33085" sId="5">
    <nc r="AW158">
      <v>0</v>
    </nc>
  </rcc>
  <rcc rId="33086" sId="5">
    <nc r="AX158">
      <v>0</v>
    </nc>
  </rcc>
  <rcc rId="33087" sId="5">
    <nc r="AY158">
      <v>0</v>
    </nc>
  </rcc>
  <rcc rId="33088" sId="5">
    <nc r="AZ158">
      <v>0</v>
    </nc>
  </rcc>
  <rcc rId="33089" sId="5">
    <nc r="BA158">
      <v>0</v>
    </nc>
  </rcc>
  <rfmt sheetId="5" sqref="B159" start="0" length="0">
    <dxf>
      <alignment horizontal="general" vertical="bottom"/>
    </dxf>
  </rfmt>
  <rcc rId="33090" sId="5" odxf="1" dxf="1">
    <nc r="E159">
      <v>72.514750000000006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3091" sId="5">
    <nc r="F159">
      <v>0</v>
    </nc>
  </rcc>
  <rcc rId="33092" sId="5">
    <nc r="G159">
      <v>6.8999999999999997E-4</v>
    </nc>
  </rcc>
  <rcc rId="33093" sId="5">
    <nc r="H159">
      <v>0</v>
    </nc>
  </rcc>
  <rcc rId="33094" sId="5">
    <nc r="I159">
      <v>1.6100000000000001E-3</v>
    </nc>
  </rcc>
  <rcc rId="33095" sId="5">
    <nc r="J159">
      <v>2.3000000000000001E-4</v>
    </nc>
  </rcc>
  <rcc rId="33096" sId="5">
    <nc r="K159">
      <v>2.3000000000000001E-4</v>
    </nc>
  </rcc>
  <rcc rId="33097" sId="5">
    <nc r="L159">
      <v>6.8999999999999997E-4</v>
    </nc>
  </rcc>
  <rcc rId="33098" sId="5">
    <nc r="M159">
      <v>1.3799999999999999E-3</v>
    </nc>
  </rcc>
  <rcc rId="33099" sId="5">
    <nc r="N159">
      <v>9.2000000000000003E-4</v>
    </nc>
  </rcc>
  <rcc rId="33100" sId="5">
    <nc r="O159">
      <v>2.3E-3</v>
    </nc>
  </rcc>
  <rcc rId="33101" sId="5">
    <nc r="P159">
      <v>1.3799999999999999E-3</v>
    </nc>
  </rcc>
  <rcc rId="33102" sId="5">
    <nc r="Q159">
      <v>1.9089999999999999E-2</v>
    </nc>
  </rcc>
  <rcc rId="33103" sId="5">
    <nc r="R159">
      <v>0.41009000000000001</v>
    </nc>
  </rcc>
  <rcc rId="33104" sId="5">
    <nc r="S159">
      <v>1.2413099999999999</v>
    </nc>
  </rcc>
  <rcc rId="33105" sId="5">
    <nc r="T159">
      <v>2.3437000000000001</v>
    </nc>
  </rcc>
  <rcc rId="33106" sId="5">
    <nc r="U159">
      <v>2.4651399999999999</v>
    </nc>
  </rcc>
  <rcc rId="33107" sId="5">
    <nc r="V159">
      <v>2.6972100000000001</v>
    </nc>
  </rcc>
  <rcc rId="33108" sId="5">
    <nc r="W159">
      <v>4.4270399999999999</v>
    </nc>
  </rcc>
  <rcc rId="33109" sId="5">
    <nc r="X159">
      <v>6.0414099999999999</v>
    </nc>
  </rcc>
  <rcc rId="33110" sId="5">
    <nc r="Y159">
      <v>7.2792700000000004</v>
    </nc>
  </rcc>
  <rcc rId="33111" sId="5">
    <nc r="Z159">
      <v>10.16761</v>
    </nc>
  </rcc>
  <rcc rId="33112" sId="5">
    <nc r="AA159">
      <v>10.976520000000001</v>
    </nc>
  </rcc>
  <rcc rId="33113" sId="5">
    <nc r="AB159">
      <v>9.4368999999999996</v>
    </nc>
  </rcc>
  <rcc rId="33114" sId="5">
    <nc r="AC159">
      <v>7.8287399999999998</v>
    </nc>
  </rcc>
  <rcc rId="33115" sId="5">
    <nc r="AD159">
      <v>9.3467400000000005</v>
    </nc>
  </rcc>
  <rcc rId="33116" sId="5">
    <nc r="AE159">
      <v>9.5776599999999998</v>
    </nc>
  </rcc>
  <rcc rId="33117" sId="5">
    <nc r="AF159">
      <v>10.86106</v>
    </nc>
  </rcc>
  <rcc rId="33118" sId="5">
    <nc r="AG159">
      <v>12.046250000000001</v>
    </nc>
  </rcc>
  <rcc rId="33119" sId="5">
    <nc r="AH159">
      <v>9.7204899999999999</v>
    </nc>
  </rcc>
  <rcc rId="33120" sId="5">
    <nc r="AI159">
      <v>9.1024799999999999</v>
    </nc>
  </rcc>
  <rcc rId="33121" sId="5">
    <nc r="AJ159">
      <v>6.4068800000000001</v>
    </nc>
  </rcc>
  <rcc rId="33122" sId="5">
    <nc r="AK159">
      <v>5.0353899999999996</v>
    </nc>
  </rcc>
  <rcc rId="33123" sId="5">
    <nc r="AL159">
      <v>4.2876599999999998</v>
    </nc>
  </rcc>
  <rcc rId="33124" sId="5">
    <nc r="AM159">
      <v>2.5467900000000001</v>
    </nc>
  </rcc>
  <rcc rId="33125" sId="5">
    <nc r="AN159">
      <v>0.71691000000000005</v>
    </nc>
  </rcc>
  <rcc rId="33126" sId="5">
    <nc r="AO159">
      <v>3.7719999999999997E-2</v>
    </nc>
  </rcc>
  <rcc rId="33127" sId="5">
    <nc r="AP159">
      <v>0</v>
    </nc>
  </rcc>
  <rcc rId="33128" sId="5">
    <nc r="AQ159">
      <v>0</v>
    </nc>
  </rcc>
  <rcc rId="33129" sId="5">
    <nc r="AR159">
      <v>0</v>
    </nc>
  </rcc>
  <rcc rId="33130" sId="5">
    <nc r="AS159">
      <v>0</v>
    </nc>
  </rcc>
  <rcc rId="33131" sId="5">
    <nc r="AT159">
      <v>0</v>
    </nc>
  </rcc>
  <rcc rId="33132" sId="5">
    <nc r="AU159">
      <v>0</v>
    </nc>
  </rcc>
  <rcc rId="33133" sId="5">
    <nc r="AV159">
      <v>0</v>
    </nc>
  </rcc>
  <rcc rId="33134" sId="5">
    <nc r="AW159">
      <v>0</v>
    </nc>
  </rcc>
  <rcc rId="33135" sId="5">
    <nc r="AX159">
      <v>0</v>
    </nc>
  </rcc>
  <rcc rId="33136" sId="5">
    <nc r="AY159">
      <v>0</v>
    </nc>
  </rcc>
  <rcc rId="33137" sId="5">
    <nc r="AZ159">
      <v>0</v>
    </nc>
  </rcc>
  <rcc rId="33138" sId="5">
    <nc r="BA159">
      <v>0</v>
    </nc>
  </rcc>
  <rfmt sheetId="5" sqref="B160" start="0" length="0">
    <dxf>
      <alignment horizontal="general" vertical="bottom"/>
    </dxf>
  </rfmt>
  <rcc rId="33139" sId="5" odxf="1" dxf="1">
    <nc r="E160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140" sId="5">
    <nc r="F160">
      <v>0</v>
    </nc>
  </rcc>
  <rcc rId="33141" sId="5">
    <nc r="G160">
      <v>0</v>
    </nc>
  </rcc>
  <rcc rId="33142" sId="5">
    <nc r="H160">
      <v>0</v>
    </nc>
  </rcc>
  <rcc rId="33143" sId="5">
    <nc r="I160">
      <v>0</v>
    </nc>
  </rcc>
  <rcc rId="33144" sId="5">
    <nc r="J160">
      <v>0</v>
    </nc>
  </rcc>
  <rcc rId="33145" sId="5">
    <nc r="K160">
      <v>0</v>
    </nc>
  </rcc>
  <rcc rId="33146" sId="5">
    <nc r="L160">
      <v>0</v>
    </nc>
  </rcc>
  <rcc rId="33147" sId="5">
    <nc r="M160">
      <v>0</v>
    </nc>
  </rcc>
  <rcc rId="33148" sId="5">
    <nc r="N160">
      <v>0</v>
    </nc>
  </rcc>
  <rcc rId="33149" sId="5">
    <nc r="O160">
      <v>0</v>
    </nc>
  </rcc>
  <rcc rId="33150" sId="5">
    <nc r="P160">
      <v>0</v>
    </nc>
  </rcc>
  <rcc rId="33151" sId="5">
    <nc r="Q160">
      <v>0</v>
    </nc>
  </rcc>
  <rcc rId="33152" sId="5">
    <nc r="R160">
      <v>0</v>
    </nc>
  </rcc>
  <rcc rId="33153" sId="5">
    <nc r="S160">
      <v>0</v>
    </nc>
  </rcc>
  <rcc rId="33154" sId="5">
    <nc r="T160">
      <v>0</v>
    </nc>
  </rcc>
  <rcc rId="33155" sId="5">
    <nc r="U160">
      <v>0</v>
    </nc>
  </rcc>
  <rcc rId="33156" sId="5">
    <nc r="V160">
      <v>0</v>
    </nc>
  </rcc>
  <rcc rId="33157" sId="5">
    <nc r="W160">
      <v>0</v>
    </nc>
  </rcc>
  <rcc rId="33158" sId="5">
    <nc r="X160">
      <v>0</v>
    </nc>
  </rcc>
  <rcc rId="33159" sId="5">
    <nc r="Y160">
      <v>0</v>
    </nc>
  </rcc>
  <rcc rId="33160" sId="5">
    <nc r="Z160">
      <v>0</v>
    </nc>
  </rcc>
  <rcc rId="33161" sId="5">
    <nc r="AA160">
      <v>0</v>
    </nc>
  </rcc>
  <rcc rId="33162" sId="5">
    <nc r="AB160">
      <v>0</v>
    </nc>
  </rcc>
  <rcc rId="33163" sId="5">
    <nc r="AC160">
      <v>0</v>
    </nc>
  </rcc>
  <rcc rId="33164" sId="5">
    <nc r="AD160">
      <v>0</v>
    </nc>
  </rcc>
  <rcc rId="33165" sId="5">
    <nc r="AE160">
      <v>0</v>
    </nc>
  </rcc>
  <rcc rId="33166" sId="5">
    <nc r="AF160">
      <v>0</v>
    </nc>
  </rcc>
  <rcc rId="33167" sId="5">
    <nc r="AG160">
      <v>0</v>
    </nc>
  </rcc>
  <rcc rId="33168" sId="5">
    <nc r="AH160">
      <v>0</v>
    </nc>
  </rcc>
  <rcc rId="33169" sId="5">
    <nc r="AI160">
      <v>0</v>
    </nc>
  </rcc>
  <rcc rId="33170" sId="5">
    <nc r="AJ160">
      <v>0</v>
    </nc>
  </rcc>
  <rcc rId="33171" sId="5">
    <nc r="AK160">
      <v>0</v>
    </nc>
  </rcc>
  <rcc rId="33172" sId="5">
    <nc r="AL160">
      <v>0</v>
    </nc>
  </rcc>
  <rcc rId="33173" sId="5">
    <nc r="AM160">
      <v>0</v>
    </nc>
  </rcc>
  <rcc rId="33174" sId="5">
    <nc r="AN160">
      <v>0</v>
    </nc>
  </rcc>
  <rcc rId="33175" sId="5">
    <nc r="AO160">
      <v>0</v>
    </nc>
  </rcc>
  <rcc rId="33176" sId="5">
    <nc r="AP160">
      <v>0</v>
    </nc>
  </rcc>
  <rcc rId="33177" sId="5">
    <nc r="AQ160">
      <v>0</v>
    </nc>
  </rcc>
  <rcc rId="33178" sId="5">
    <nc r="AR160">
      <v>0</v>
    </nc>
  </rcc>
  <rcc rId="33179" sId="5">
    <nc r="AS160">
      <v>0</v>
    </nc>
  </rcc>
  <rcc rId="33180" sId="5">
    <nc r="AT160">
      <v>0</v>
    </nc>
  </rcc>
  <rcc rId="33181" sId="5">
    <nc r="AU160">
      <v>0</v>
    </nc>
  </rcc>
  <rcc rId="33182" sId="5">
    <nc r="AV160">
      <v>0</v>
    </nc>
  </rcc>
  <rcc rId="33183" sId="5">
    <nc r="AW160">
      <v>0</v>
    </nc>
  </rcc>
  <rcc rId="33184" sId="5">
    <nc r="AX160">
      <v>0</v>
    </nc>
  </rcc>
  <rcc rId="33185" sId="5">
    <nc r="AY160">
      <v>0</v>
    </nc>
  </rcc>
  <rcc rId="33186" sId="5">
    <nc r="AZ160">
      <v>0</v>
    </nc>
  </rcc>
  <rcc rId="33187" sId="5">
    <nc r="BA160">
      <v>0</v>
    </nc>
  </rcc>
  <rfmt sheetId="5" sqref="B161" start="0" length="0">
    <dxf>
      <alignment horizontal="general" vertical="bottom"/>
    </dxf>
  </rfmt>
  <rcc rId="33188" sId="5" odxf="1" dxf="1">
    <nc r="E161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189" sId="5">
    <nc r="F161">
      <v>0</v>
    </nc>
  </rcc>
  <rcc rId="33190" sId="5">
    <nc r="G161">
      <v>0</v>
    </nc>
  </rcc>
  <rcc rId="33191" sId="5">
    <nc r="H161">
      <v>0</v>
    </nc>
  </rcc>
  <rcc rId="33192" sId="5">
    <nc r="I161">
      <v>0</v>
    </nc>
  </rcc>
  <rcc rId="33193" sId="5">
    <nc r="J161">
      <v>0</v>
    </nc>
  </rcc>
  <rcc rId="33194" sId="5">
    <nc r="K161">
      <v>0</v>
    </nc>
  </rcc>
  <rcc rId="33195" sId="5">
    <nc r="L161">
      <v>0</v>
    </nc>
  </rcc>
  <rcc rId="33196" sId="5">
    <nc r="M161">
      <v>0</v>
    </nc>
  </rcc>
  <rcc rId="33197" sId="5">
    <nc r="N161">
      <v>0</v>
    </nc>
  </rcc>
  <rcc rId="33198" sId="5">
    <nc r="O161">
      <v>0</v>
    </nc>
  </rcc>
  <rcc rId="33199" sId="5">
    <nc r="P161">
      <v>0</v>
    </nc>
  </rcc>
  <rcc rId="33200" sId="5">
    <nc r="Q161">
      <v>0</v>
    </nc>
  </rcc>
  <rcc rId="33201" sId="5">
    <nc r="R161">
      <v>0</v>
    </nc>
  </rcc>
  <rcc rId="33202" sId="5">
    <nc r="S161">
      <v>0</v>
    </nc>
  </rcc>
  <rcc rId="33203" sId="5">
    <nc r="T161">
      <v>0</v>
    </nc>
  </rcc>
  <rcc rId="33204" sId="5">
    <nc r="U161">
      <v>0</v>
    </nc>
  </rcc>
  <rcc rId="33205" sId="5">
    <nc r="V161">
      <v>0</v>
    </nc>
  </rcc>
  <rcc rId="33206" sId="5">
    <nc r="W161">
      <v>0</v>
    </nc>
  </rcc>
  <rcc rId="33207" sId="5">
    <nc r="X161">
      <v>0</v>
    </nc>
  </rcc>
  <rcc rId="33208" sId="5">
    <nc r="Y161">
      <v>0</v>
    </nc>
  </rcc>
  <rcc rId="33209" sId="5">
    <nc r="Z161">
      <v>0</v>
    </nc>
  </rcc>
  <rcc rId="33210" sId="5">
    <nc r="AA161">
      <v>0</v>
    </nc>
  </rcc>
  <rcc rId="33211" sId="5">
    <nc r="AB161">
      <v>0</v>
    </nc>
  </rcc>
  <rcc rId="33212" sId="5">
    <nc r="AC161">
      <v>0</v>
    </nc>
  </rcc>
  <rcc rId="33213" sId="5">
    <nc r="AD161">
      <v>0</v>
    </nc>
  </rcc>
  <rcc rId="33214" sId="5">
    <nc r="AE161">
      <v>0</v>
    </nc>
  </rcc>
  <rcc rId="33215" sId="5">
    <nc r="AF161">
      <v>0</v>
    </nc>
  </rcc>
  <rcc rId="33216" sId="5">
    <nc r="AG161">
      <v>0</v>
    </nc>
  </rcc>
  <rcc rId="33217" sId="5">
    <nc r="AH161">
      <v>0</v>
    </nc>
  </rcc>
  <rcc rId="33218" sId="5">
    <nc r="AI161">
      <v>0</v>
    </nc>
  </rcc>
  <rcc rId="33219" sId="5">
    <nc r="AJ161">
      <v>0</v>
    </nc>
  </rcc>
  <rcc rId="33220" sId="5">
    <nc r="AK161">
      <v>0</v>
    </nc>
  </rcc>
  <rcc rId="33221" sId="5">
    <nc r="AL161">
      <v>0</v>
    </nc>
  </rcc>
  <rcc rId="33222" sId="5">
    <nc r="AM161">
      <v>0</v>
    </nc>
  </rcc>
  <rcc rId="33223" sId="5">
    <nc r="AN161">
      <v>0</v>
    </nc>
  </rcc>
  <rcc rId="33224" sId="5">
    <nc r="AO161">
      <v>0</v>
    </nc>
  </rcc>
  <rcc rId="33225" sId="5">
    <nc r="AP161">
      <v>0</v>
    </nc>
  </rcc>
  <rcc rId="33226" sId="5">
    <nc r="AQ161">
      <v>0</v>
    </nc>
  </rcc>
  <rcc rId="33227" sId="5">
    <nc r="AR161">
      <v>0</v>
    </nc>
  </rcc>
  <rcc rId="33228" sId="5">
    <nc r="AS161">
      <v>0</v>
    </nc>
  </rcc>
  <rcc rId="33229" sId="5">
    <nc r="AT161">
      <v>0</v>
    </nc>
  </rcc>
  <rcc rId="33230" sId="5">
    <nc r="AU161">
      <v>0</v>
    </nc>
  </rcc>
  <rcc rId="33231" sId="5">
    <nc r="AV161">
      <v>0</v>
    </nc>
  </rcc>
  <rcc rId="33232" sId="5">
    <nc r="AW161">
      <v>0</v>
    </nc>
  </rcc>
  <rcc rId="33233" sId="5">
    <nc r="AX161">
      <v>0</v>
    </nc>
  </rcc>
  <rcc rId="33234" sId="5">
    <nc r="AY161">
      <v>0</v>
    </nc>
  </rcc>
  <rcc rId="33235" sId="5">
    <nc r="AZ161">
      <v>0</v>
    </nc>
  </rcc>
  <rcc rId="33236" sId="5">
    <nc r="BA161">
      <v>0</v>
    </nc>
  </rcc>
  <rfmt sheetId="5" sqref="B162" start="0" length="0">
    <dxf>
      <alignment horizontal="general" vertical="bottom"/>
    </dxf>
  </rfmt>
  <rcc rId="33237" sId="5" odxf="1" dxf="1">
    <nc r="E162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238" sId="5">
    <nc r="F162">
      <v>0</v>
    </nc>
  </rcc>
  <rcc rId="33239" sId="5">
    <nc r="G162">
      <v>0</v>
    </nc>
  </rcc>
  <rcc rId="33240" sId="5">
    <nc r="H162">
      <v>0</v>
    </nc>
  </rcc>
  <rcc rId="33241" sId="5">
    <nc r="I162">
      <v>0</v>
    </nc>
  </rcc>
  <rcc rId="33242" sId="5">
    <nc r="J162">
      <v>0</v>
    </nc>
  </rcc>
  <rcc rId="33243" sId="5">
    <nc r="K162">
      <v>0</v>
    </nc>
  </rcc>
  <rcc rId="33244" sId="5">
    <nc r="L162">
      <v>0</v>
    </nc>
  </rcc>
  <rcc rId="33245" sId="5">
    <nc r="M162">
      <v>0</v>
    </nc>
  </rcc>
  <rcc rId="33246" sId="5">
    <nc r="N162">
      <v>0</v>
    </nc>
  </rcc>
  <rcc rId="33247" sId="5">
    <nc r="O162">
      <v>0</v>
    </nc>
  </rcc>
  <rcc rId="33248" sId="5">
    <nc r="P162">
      <v>0</v>
    </nc>
  </rcc>
  <rcc rId="33249" sId="5">
    <nc r="Q162">
      <v>0</v>
    </nc>
  </rcc>
  <rcc rId="33250" sId="5">
    <nc r="R162">
      <v>0</v>
    </nc>
  </rcc>
  <rcc rId="33251" sId="5">
    <nc r="S162">
      <v>0</v>
    </nc>
  </rcc>
  <rcc rId="33252" sId="5">
    <nc r="T162">
      <v>0</v>
    </nc>
  </rcc>
  <rcc rId="33253" sId="5">
    <nc r="U162">
      <v>0</v>
    </nc>
  </rcc>
  <rcc rId="33254" sId="5">
    <nc r="V162">
      <v>0</v>
    </nc>
  </rcc>
  <rcc rId="33255" sId="5">
    <nc r="W162">
      <v>0</v>
    </nc>
  </rcc>
  <rcc rId="33256" sId="5">
    <nc r="X162">
      <v>0</v>
    </nc>
  </rcc>
  <rcc rId="33257" sId="5">
    <nc r="Y162">
      <v>0</v>
    </nc>
  </rcc>
  <rcc rId="33258" sId="5">
    <nc r="Z162">
      <v>0</v>
    </nc>
  </rcc>
  <rcc rId="33259" sId="5">
    <nc r="AA162">
      <v>0</v>
    </nc>
  </rcc>
  <rcc rId="33260" sId="5">
    <nc r="AB162">
      <v>0</v>
    </nc>
  </rcc>
  <rcc rId="33261" sId="5">
    <nc r="AC162">
      <v>0</v>
    </nc>
  </rcc>
  <rcc rId="33262" sId="5">
    <nc r="AD162">
      <v>0</v>
    </nc>
  </rcc>
  <rcc rId="33263" sId="5">
    <nc r="AE162">
      <v>0</v>
    </nc>
  </rcc>
  <rcc rId="33264" sId="5">
    <nc r="AF162">
      <v>0</v>
    </nc>
  </rcc>
  <rcc rId="33265" sId="5">
    <nc r="AG162">
      <v>0</v>
    </nc>
  </rcc>
  <rcc rId="33266" sId="5">
    <nc r="AH162">
      <v>0</v>
    </nc>
  </rcc>
  <rcc rId="33267" sId="5">
    <nc r="AI162">
      <v>0</v>
    </nc>
  </rcc>
  <rcc rId="33268" sId="5">
    <nc r="AJ162">
      <v>0</v>
    </nc>
  </rcc>
  <rcc rId="33269" sId="5">
    <nc r="AK162">
      <v>0</v>
    </nc>
  </rcc>
  <rcc rId="33270" sId="5">
    <nc r="AL162">
      <v>0</v>
    </nc>
  </rcc>
  <rcc rId="33271" sId="5">
    <nc r="AM162">
      <v>0</v>
    </nc>
  </rcc>
  <rcc rId="33272" sId="5">
    <nc r="AN162">
      <v>0</v>
    </nc>
  </rcc>
  <rcc rId="33273" sId="5">
    <nc r="AO162">
      <v>0</v>
    </nc>
  </rcc>
  <rcc rId="33274" sId="5">
    <nc r="AP162">
      <v>0</v>
    </nc>
  </rcc>
  <rcc rId="33275" sId="5">
    <nc r="AQ162">
      <v>0</v>
    </nc>
  </rcc>
  <rcc rId="33276" sId="5">
    <nc r="AR162">
      <v>0</v>
    </nc>
  </rcc>
  <rcc rId="33277" sId="5">
    <nc r="AS162">
      <v>0</v>
    </nc>
  </rcc>
  <rcc rId="33278" sId="5">
    <nc r="AT162">
      <v>0</v>
    </nc>
  </rcc>
  <rcc rId="33279" sId="5">
    <nc r="AU162">
      <v>0</v>
    </nc>
  </rcc>
  <rcc rId="33280" sId="5">
    <nc r="AV162">
      <v>0</v>
    </nc>
  </rcc>
  <rcc rId="33281" sId="5">
    <nc r="AW162">
      <v>0</v>
    </nc>
  </rcc>
  <rcc rId="33282" sId="5">
    <nc r="AX162">
      <v>0</v>
    </nc>
  </rcc>
  <rcc rId="33283" sId="5">
    <nc r="AY162">
      <v>0</v>
    </nc>
  </rcc>
  <rcc rId="33284" sId="5">
    <nc r="AZ162">
      <v>0</v>
    </nc>
  </rcc>
  <rcc rId="33285" sId="5">
    <nc r="BA162">
      <v>0</v>
    </nc>
  </rcc>
  <rfmt sheetId="5" sqref="B163" start="0" length="0">
    <dxf>
      <alignment horizontal="general" vertical="bottom"/>
    </dxf>
  </rfmt>
  <rcc rId="33286" sId="5" odxf="1" dxf="1">
    <nc r="E163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287" sId="5">
    <nc r="F163">
      <v>0</v>
    </nc>
  </rcc>
  <rcc rId="33288" sId="5">
    <nc r="G163">
      <v>0</v>
    </nc>
  </rcc>
  <rcc rId="33289" sId="5">
    <nc r="H163">
      <v>0</v>
    </nc>
  </rcc>
  <rcc rId="33290" sId="5">
    <nc r="I163">
      <v>0</v>
    </nc>
  </rcc>
  <rcc rId="33291" sId="5">
    <nc r="J163">
      <v>0</v>
    </nc>
  </rcc>
  <rcc rId="33292" sId="5">
    <nc r="K163">
      <v>0</v>
    </nc>
  </rcc>
  <rcc rId="33293" sId="5">
    <nc r="L163">
      <v>0</v>
    </nc>
  </rcc>
  <rcc rId="33294" sId="5">
    <nc r="M163">
      <v>0</v>
    </nc>
  </rcc>
  <rcc rId="33295" sId="5">
    <nc r="N163">
      <v>0</v>
    </nc>
  </rcc>
  <rcc rId="33296" sId="5">
    <nc r="O163">
      <v>0</v>
    </nc>
  </rcc>
  <rcc rId="33297" sId="5">
    <nc r="P163">
      <v>0</v>
    </nc>
  </rcc>
  <rcc rId="33298" sId="5">
    <nc r="Q163">
      <v>0</v>
    </nc>
  </rcc>
  <rcc rId="33299" sId="5">
    <nc r="R163">
      <v>0</v>
    </nc>
  </rcc>
  <rcc rId="33300" sId="5">
    <nc r="S163">
      <v>0</v>
    </nc>
  </rcc>
  <rcc rId="33301" sId="5">
    <nc r="T163">
      <v>0</v>
    </nc>
  </rcc>
  <rcc rId="33302" sId="5">
    <nc r="U163">
      <v>0</v>
    </nc>
  </rcc>
  <rcc rId="33303" sId="5">
    <nc r="V163">
      <v>0</v>
    </nc>
  </rcc>
  <rcc rId="33304" sId="5">
    <nc r="W163">
      <v>0</v>
    </nc>
  </rcc>
  <rcc rId="33305" sId="5">
    <nc r="X163">
      <v>0</v>
    </nc>
  </rcc>
  <rcc rId="33306" sId="5">
    <nc r="Y163">
      <v>0</v>
    </nc>
  </rcc>
  <rcc rId="33307" sId="5">
    <nc r="Z163">
      <v>0</v>
    </nc>
  </rcc>
  <rcc rId="33308" sId="5">
    <nc r="AA163">
      <v>0</v>
    </nc>
  </rcc>
  <rcc rId="33309" sId="5">
    <nc r="AB163">
      <v>0</v>
    </nc>
  </rcc>
  <rcc rId="33310" sId="5">
    <nc r="AC163">
      <v>0</v>
    </nc>
  </rcc>
  <rcc rId="33311" sId="5">
    <nc r="AD163">
      <v>0</v>
    </nc>
  </rcc>
  <rcc rId="33312" sId="5">
    <nc r="AE163">
      <v>0</v>
    </nc>
  </rcc>
  <rcc rId="33313" sId="5">
    <nc r="AF163">
      <v>0</v>
    </nc>
  </rcc>
  <rcc rId="33314" sId="5">
    <nc r="AG163">
      <v>0</v>
    </nc>
  </rcc>
  <rcc rId="33315" sId="5">
    <nc r="AH163">
      <v>0</v>
    </nc>
  </rcc>
  <rcc rId="33316" sId="5">
    <nc r="AI163">
      <v>0</v>
    </nc>
  </rcc>
  <rcc rId="33317" sId="5">
    <nc r="AJ163">
      <v>0</v>
    </nc>
  </rcc>
  <rcc rId="33318" sId="5">
    <nc r="AK163">
      <v>0</v>
    </nc>
  </rcc>
  <rcc rId="33319" sId="5">
    <nc r="AL163">
      <v>0</v>
    </nc>
  </rcc>
  <rcc rId="33320" sId="5">
    <nc r="AM163">
      <v>0</v>
    </nc>
  </rcc>
  <rcc rId="33321" sId="5">
    <nc r="AN163">
      <v>0</v>
    </nc>
  </rcc>
  <rcc rId="33322" sId="5">
    <nc r="AO163">
      <v>0</v>
    </nc>
  </rcc>
  <rcc rId="33323" sId="5">
    <nc r="AP163">
      <v>0</v>
    </nc>
  </rcc>
  <rcc rId="33324" sId="5">
    <nc r="AQ163">
      <v>0</v>
    </nc>
  </rcc>
  <rcc rId="33325" sId="5">
    <nc r="AR163">
      <v>0</v>
    </nc>
  </rcc>
  <rcc rId="33326" sId="5">
    <nc r="AS163">
      <v>0</v>
    </nc>
  </rcc>
  <rcc rId="33327" sId="5">
    <nc r="AT163">
      <v>0</v>
    </nc>
  </rcc>
  <rcc rId="33328" sId="5">
    <nc r="AU163">
      <v>0</v>
    </nc>
  </rcc>
  <rcc rId="33329" sId="5">
    <nc r="AV163">
      <v>0</v>
    </nc>
  </rcc>
  <rcc rId="33330" sId="5">
    <nc r="AW163">
      <v>0</v>
    </nc>
  </rcc>
  <rcc rId="33331" sId="5">
    <nc r="AX163">
      <v>0</v>
    </nc>
  </rcc>
  <rcc rId="33332" sId="5">
    <nc r="AY163">
      <v>0</v>
    </nc>
  </rcc>
  <rcc rId="33333" sId="5">
    <nc r="AZ163">
      <v>0</v>
    </nc>
  </rcc>
  <rcc rId="33334" sId="5">
    <nc r="BA163">
      <v>0</v>
    </nc>
  </rcc>
  <rfmt sheetId="5" sqref="B164" start="0" length="0">
    <dxf>
      <alignment horizontal="general" vertical="bottom"/>
    </dxf>
  </rfmt>
  <rcc rId="33335" sId="5" odxf="1" dxf="1">
    <nc r="E164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336" sId="5">
    <nc r="F164">
      <v>0</v>
    </nc>
  </rcc>
  <rcc rId="33337" sId="5">
    <nc r="G164">
      <v>0</v>
    </nc>
  </rcc>
  <rcc rId="33338" sId="5">
    <nc r="H164">
      <v>0</v>
    </nc>
  </rcc>
  <rcc rId="33339" sId="5">
    <nc r="I164">
      <v>0</v>
    </nc>
  </rcc>
  <rcc rId="33340" sId="5">
    <nc r="J164">
      <v>0</v>
    </nc>
  </rcc>
  <rcc rId="33341" sId="5">
    <nc r="K164">
      <v>0</v>
    </nc>
  </rcc>
  <rcc rId="33342" sId="5">
    <nc r="L164">
      <v>0</v>
    </nc>
  </rcc>
  <rcc rId="33343" sId="5">
    <nc r="M164">
      <v>0</v>
    </nc>
  </rcc>
  <rcc rId="33344" sId="5">
    <nc r="N164">
      <v>0</v>
    </nc>
  </rcc>
  <rcc rId="33345" sId="5">
    <nc r="O164">
      <v>0</v>
    </nc>
  </rcc>
  <rcc rId="33346" sId="5">
    <nc r="P164">
      <v>0</v>
    </nc>
  </rcc>
  <rcc rId="33347" sId="5">
    <nc r="Q164">
      <v>0</v>
    </nc>
  </rcc>
  <rcc rId="33348" sId="5">
    <nc r="R164">
      <v>0</v>
    </nc>
  </rcc>
  <rcc rId="33349" sId="5">
    <nc r="S164">
      <v>0</v>
    </nc>
  </rcc>
  <rcc rId="33350" sId="5">
    <nc r="T164">
      <v>0</v>
    </nc>
  </rcc>
  <rcc rId="33351" sId="5">
    <nc r="U164">
      <v>0</v>
    </nc>
  </rcc>
  <rcc rId="33352" sId="5">
    <nc r="V164">
      <v>0</v>
    </nc>
  </rcc>
  <rcc rId="33353" sId="5">
    <nc r="W164">
      <v>0</v>
    </nc>
  </rcc>
  <rcc rId="33354" sId="5">
    <nc r="X164">
      <v>0</v>
    </nc>
  </rcc>
  <rcc rId="33355" sId="5">
    <nc r="Y164">
      <v>0</v>
    </nc>
  </rcc>
  <rcc rId="33356" sId="5">
    <nc r="Z164">
      <v>0</v>
    </nc>
  </rcc>
  <rcc rId="33357" sId="5">
    <nc r="AA164">
      <v>0</v>
    </nc>
  </rcc>
  <rcc rId="33358" sId="5">
    <nc r="AB164">
      <v>0</v>
    </nc>
  </rcc>
  <rcc rId="33359" sId="5">
    <nc r="AC164">
      <v>0</v>
    </nc>
  </rcc>
  <rcc rId="33360" sId="5">
    <nc r="AD164">
      <v>0</v>
    </nc>
  </rcc>
  <rcc rId="33361" sId="5">
    <nc r="AE164">
      <v>0</v>
    </nc>
  </rcc>
  <rcc rId="33362" sId="5">
    <nc r="AF164">
      <v>0</v>
    </nc>
  </rcc>
  <rcc rId="33363" sId="5">
    <nc r="AG164">
      <v>0</v>
    </nc>
  </rcc>
  <rcc rId="33364" sId="5">
    <nc r="AH164">
      <v>0</v>
    </nc>
  </rcc>
  <rcc rId="33365" sId="5">
    <nc r="AI164">
      <v>0</v>
    </nc>
  </rcc>
  <rcc rId="33366" sId="5">
    <nc r="AJ164">
      <v>0</v>
    </nc>
  </rcc>
  <rcc rId="33367" sId="5">
    <nc r="AK164">
      <v>0</v>
    </nc>
  </rcc>
  <rcc rId="33368" sId="5">
    <nc r="AL164">
      <v>0</v>
    </nc>
  </rcc>
  <rcc rId="33369" sId="5">
    <nc r="AM164">
      <v>0</v>
    </nc>
  </rcc>
  <rcc rId="33370" sId="5">
    <nc r="AN164">
      <v>0</v>
    </nc>
  </rcc>
  <rcc rId="33371" sId="5">
    <nc r="AO164">
      <v>0</v>
    </nc>
  </rcc>
  <rcc rId="33372" sId="5">
    <nc r="AP164">
      <v>0</v>
    </nc>
  </rcc>
  <rcc rId="33373" sId="5">
    <nc r="AQ164">
      <v>0</v>
    </nc>
  </rcc>
  <rcc rId="33374" sId="5">
    <nc r="AR164">
      <v>0</v>
    </nc>
  </rcc>
  <rcc rId="33375" sId="5">
    <nc r="AS164">
      <v>0</v>
    </nc>
  </rcc>
  <rcc rId="33376" sId="5">
    <nc r="AT164">
      <v>0</v>
    </nc>
  </rcc>
  <rcc rId="33377" sId="5">
    <nc r="AU164">
      <v>0</v>
    </nc>
  </rcc>
  <rcc rId="33378" sId="5">
    <nc r="AV164">
      <v>0</v>
    </nc>
  </rcc>
  <rcc rId="33379" sId="5">
    <nc r="AW164">
      <v>0</v>
    </nc>
  </rcc>
  <rcc rId="33380" sId="5">
    <nc r="AX164">
      <v>0</v>
    </nc>
  </rcc>
  <rcc rId="33381" sId="5">
    <nc r="AY164">
      <v>0</v>
    </nc>
  </rcc>
  <rcc rId="33382" sId="5">
    <nc r="AZ164">
      <v>0</v>
    </nc>
  </rcc>
  <rcc rId="33383" sId="5">
    <nc r="BA164">
      <v>0</v>
    </nc>
  </rcc>
  <rfmt sheetId="5" sqref="B165" start="0" length="0">
    <dxf>
      <alignment horizontal="general" vertical="bottom"/>
    </dxf>
  </rfmt>
  <rcc rId="33384" sId="5" odxf="1" dxf="1">
    <nc r="E165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385" sId="5">
    <nc r="F165">
      <v>0</v>
    </nc>
  </rcc>
  <rcc rId="33386" sId="5">
    <nc r="G165">
      <v>0</v>
    </nc>
  </rcc>
  <rcc rId="33387" sId="5">
    <nc r="H165">
      <v>0</v>
    </nc>
  </rcc>
  <rcc rId="33388" sId="5">
    <nc r="I165">
      <v>0</v>
    </nc>
  </rcc>
  <rcc rId="33389" sId="5">
    <nc r="J165">
      <v>0</v>
    </nc>
  </rcc>
  <rcc rId="33390" sId="5">
    <nc r="K165">
      <v>0</v>
    </nc>
  </rcc>
  <rcc rId="33391" sId="5">
    <nc r="L165">
      <v>0</v>
    </nc>
  </rcc>
  <rcc rId="33392" sId="5">
    <nc r="M165">
      <v>0</v>
    </nc>
  </rcc>
  <rcc rId="33393" sId="5">
    <nc r="N165">
      <v>0</v>
    </nc>
  </rcc>
  <rcc rId="33394" sId="5">
    <nc r="O165">
      <v>0</v>
    </nc>
  </rcc>
  <rcc rId="33395" sId="5">
    <nc r="P165">
      <v>0</v>
    </nc>
  </rcc>
  <rcc rId="33396" sId="5">
    <nc r="Q165">
      <v>0</v>
    </nc>
  </rcc>
  <rcc rId="33397" sId="5">
    <nc r="R165">
      <v>0</v>
    </nc>
  </rcc>
  <rcc rId="33398" sId="5">
    <nc r="S165">
      <v>0</v>
    </nc>
  </rcc>
  <rcc rId="33399" sId="5">
    <nc r="T165">
      <v>0</v>
    </nc>
  </rcc>
  <rcc rId="33400" sId="5">
    <nc r="U165">
      <v>0</v>
    </nc>
  </rcc>
  <rcc rId="33401" sId="5">
    <nc r="V165">
      <v>0</v>
    </nc>
  </rcc>
  <rcc rId="33402" sId="5">
    <nc r="W165">
      <v>0</v>
    </nc>
  </rcc>
  <rcc rId="33403" sId="5">
    <nc r="X165">
      <v>0</v>
    </nc>
  </rcc>
  <rcc rId="33404" sId="5">
    <nc r="Y165">
      <v>0</v>
    </nc>
  </rcc>
  <rcc rId="33405" sId="5">
    <nc r="Z165">
      <v>0</v>
    </nc>
  </rcc>
  <rcc rId="33406" sId="5">
    <nc r="AA165">
      <v>0</v>
    </nc>
  </rcc>
  <rcc rId="33407" sId="5">
    <nc r="AB165">
      <v>0</v>
    </nc>
  </rcc>
  <rcc rId="33408" sId="5">
    <nc r="AC165">
      <v>0</v>
    </nc>
  </rcc>
  <rcc rId="33409" sId="5">
    <nc r="AD165">
      <v>0</v>
    </nc>
  </rcc>
  <rcc rId="33410" sId="5">
    <nc r="AE165">
      <v>0</v>
    </nc>
  </rcc>
  <rcc rId="33411" sId="5">
    <nc r="AF165">
      <v>0</v>
    </nc>
  </rcc>
  <rcc rId="33412" sId="5">
    <nc r="AG165">
      <v>0</v>
    </nc>
  </rcc>
  <rcc rId="33413" sId="5">
    <nc r="AH165">
      <v>0</v>
    </nc>
  </rcc>
  <rcc rId="33414" sId="5">
    <nc r="AI165">
      <v>0</v>
    </nc>
  </rcc>
  <rcc rId="33415" sId="5">
    <nc r="AJ165">
      <v>0</v>
    </nc>
  </rcc>
  <rcc rId="33416" sId="5">
    <nc r="AK165">
      <v>0</v>
    </nc>
  </rcc>
  <rcc rId="33417" sId="5">
    <nc r="AL165">
      <v>0</v>
    </nc>
  </rcc>
  <rcc rId="33418" sId="5">
    <nc r="AM165">
      <v>0</v>
    </nc>
  </rcc>
  <rcc rId="33419" sId="5">
    <nc r="AN165">
      <v>0</v>
    </nc>
  </rcc>
  <rcc rId="33420" sId="5">
    <nc r="AO165">
      <v>0</v>
    </nc>
  </rcc>
  <rcc rId="33421" sId="5">
    <nc r="AP165">
      <v>0</v>
    </nc>
  </rcc>
  <rcc rId="33422" sId="5">
    <nc r="AQ165">
      <v>0</v>
    </nc>
  </rcc>
  <rcc rId="33423" sId="5">
    <nc r="AR165">
      <v>0</v>
    </nc>
  </rcc>
  <rcc rId="33424" sId="5">
    <nc r="AS165">
      <v>0</v>
    </nc>
  </rcc>
  <rcc rId="33425" sId="5">
    <nc r="AT165">
      <v>0</v>
    </nc>
  </rcc>
  <rcc rId="33426" sId="5">
    <nc r="AU165">
      <v>0</v>
    </nc>
  </rcc>
  <rcc rId="33427" sId="5">
    <nc r="AV165">
      <v>0</v>
    </nc>
  </rcc>
  <rcc rId="33428" sId="5">
    <nc r="AW165">
      <v>0</v>
    </nc>
  </rcc>
  <rcc rId="33429" sId="5">
    <nc r="AX165">
      <v>0</v>
    </nc>
  </rcc>
  <rcc rId="33430" sId="5">
    <nc r="AY165">
      <v>0</v>
    </nc>
  </rcc>
  <rcc rId="33431" sId="5">
    <nc r="AZ165">
      <v>0</v>
    </nc>
  </rcc>
  <rcc rId="33432" sId="5">
    <nc r="BA165">
      <v>0</v>
    </nc>
  </rcc>
  <rfmt sheetId="5" sqref="B166" start="0" length="0">
    <dxf>
      <alignment horizontal="general" vertical="bottom"/>
    </dxf>
  </rfmt>
  <rcc rId="33433" sId="5" odxf="1" dxf="1">
    <nc r="E166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434" sId="5">
    <nc r="F166">
      <v>0</v>
    </nc>
  </rcc>
  <rcc rId="33435" sId="5">
    <nc r="G166">
      <v>0</v>
    </nc>
  </rcc>
  <rcc rId="33436" sId="5">
    <nc r="H166">
      <v>0</v>
    </nc>
  </rcc>
  <rcc rId="33437" sId="5">
    <nc r="I166">
      <v>0</v>
    </nc>
  </rcc>
  <rcc rId="33438" sId="5">
    <nc r="J166">
      <v>0</v>
    </nc>
  </rcc>
  <rcc rId="33439" sId="5">
    <nc r="K166">
      <v>0</v>
    </nc>
  </rcc>
  <rcc rId="33440" sId="5">
    <nc r="L166">
      <v>0</v>
    </nc>
  </rcc>
  <rcc rId="33441" sId="5">
    <nc r="M166">
      <v>0</v>
    </nc>
  </rcc>
  <rcc rId="33442" sId="5">
    <nc r="N166">
      <v>0</v>
    </nc>
  </rcc>
  <rcc rId="33443" sId="5">
    <nc r="O166">
      <v>0</v>
    </nc>
  </rcc>
  <rcc rId="33444" sId="5">
    <nc r="P166">
      <v>0</v>
    </nc>
  </rcc>
  <rcc rId="33445" sId="5">
    <nc r="Q166">
      <v>0</v>
    </nc>
  </rcc>
  <rcc rId="33446" sId="5">
    <nc r="R166">
      <v>0</v>
    </nc>
  </rcc>
  <rcc rId="33447" sId="5">
    <nc r="S166">
      <v>0</v>
    </nc>
  </rcc>
  <rcc rId="33448" sId="5">
    <nc r="T166">
      <v>0</v>
    </nc>
  </rcc>
  <rcc rId="33449" sId="5">
    <nc r="U166">
      <v>0</v>
    </nc>
  </rcc>
  <rcc rId="33450" sId="5">
    <nc r="V166">
      <v>0</v>
    </nc>
  </rcc>
  <rcc rId="33451" sId="5">
    <nc r="W166">
      <v>0</v>
    </nc>
  </rcc>
  <rcc rId="33452" sId="5">
    <nc r="X166">
      <v>0</v>
    </nc>
  </rcc>
  <rcc rId="33453" sId="5">
    <nc r="Y166">
      <v>0</v>
    </nc>
  </rcc>
  <rcc rId="33454" sId="5">
    <nc r="Z166">
      <v>0</v>
    </nc>
  </rcc>
  <rcc rId="33455" sId="5">
    <nc r="AA166">
      <v>0</v>
    </nc>
  </rcc>
  <rcc rId="33456" sId="5">
    <nc r="AB166">
      <v>0</v>
    </nc>
  </rcc>
  <rcc rId="33457" sId="5">
    <nc r="AC166">
      <v>0</v>
    </nc>
  </rcc>
  <rcc rId="33458" sId="5">
    <nc r="AD166">
      <v>0</v>
    </nc>
  </rcc>
  <rcc rId="33459" sId="5">
    <nc r="AE166">
      <v>0</v>
    </nc>
  </rcc>
  <rcc rId="33460" sId="5">
    <nc r="AF166">
      <v>0</v>
    </nc>
  </rcc>
  <rcc rId="33461" sId="5">
    <nc r="AG166">
      <v>0</v>
    </nc>
  </rcc>
  <rcc rId="33462" sId="5">
    <nc r="AH166">
      <v>0</v>
    </nc>
  </rcc>
  <rcc rId="33463" sId="5">
    <nc r="AI166">
      <v>0</v>
    </nc>
  </rcc>
  <rcc rId="33464" sId="5">
    <nc r="AJ166">
      <v>0</v>
    </nc>
  </rcc>
  <rcc rId="33465" sId="5">
    <nc r="AK166">
      <v>0</v>
    </nc>
  </rcc>
  <rcc rId="33466" sId="5">
    <nc r="AL166">
      <v>0</v>
    </nc>
  </rcc>
  <rcc rId="33467" sId="5">
    <nc r="AM166">
      <v>0</v>
    </nc>
  </rcc>
  <rcc rId="33468" sId="5">
    <nc r="AN166">
      <v>0</v>
    </nc>
  </rcc>
  <rcc rId="33469" sId="5">
    <nc r="AO166">
      <v>0</v>
    </nc>
  </rcc>
  <rcc rId="33470" sId="5">
    <nc r="AP166">
      <v>0</v>
    </nc>
  </rcc>
  <rcc rId="33471" sId="5">
    <nc r="AQ166">
      <v>0</v>
    </nc>
  </rcc>
  <rcc rId="33472" sId="5">
    <nc r="AR166">
      <v>0</v>
    </nc>
  </rcc>
  <rcc rId="33473" sId="5">
    <nc r="AS166">
      <v>0</v>
    </nc>
  </rcc>
  <rcc rId="33474" sId="5">
    <nc r="AT166">
      <v>0</v>
    </nc>
  </rcc>
  <rcc rId="33475" sId="5">
    <nc r="AU166">
      <v>0</v>
    </nc>
  </rcc>
  <rcc rId="33476" sId="5">
    <nc r="AV166">
      <v>0</v>
    </nc>
  </rcc>
  <rcc rId="33477" sId="5">
    <nc r="AW166">
      <v>0</v>
    </nc>
  </rcc>
  <rcc rId="33478" sId="5">
    <nc r="AX166">
      <v>0</v>
    </nc>
  </rcc>
  <rcc rId="33479" sId="5">
    <nc r="AY166">
      <v>0</v>
    </nc>
  </rcc>
  <rcc rId="33480" sId="5">
    <nc r="AZ166">
      <v>0</v>
    </nc>
  </rcc>
  <rcc rId="33481" sId="5">
    <nc r="BA166">
      <v>0</v>
    </nc>
  </rcc>
  <rfmt sheetId="5" sqref="B167" start="0" length="0">
    <dxf>
      <alignment horizontal="general" vertical="bottom"/>
    </dxf>
  </rfmt>
  <rcc rId="33482" sId="5" odxf="1" dxf="1">
    <nc r="E167">
      <v>2477.6655000000001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3483" sId="5">
    <nc r="F167">
      <v>96.815460000000002</v>
    </nc>
  </rcc>
  <rcc rId="33484" sId="5">
    <nc r="G167">
      <v>94.868889999999993</v>
    </nc>
  </rcc>
  <rcc rId="33485" sId="5">
    <nc r="H167">
      <v>92.922309999999996</v>
    </nc>
  </rcc>
  <rcc rId="33486" sId="5">
    <nc r="I167">
      <v>92.399959999999993</v>
    </nc>
  </rcc>
  <rcc rId="33487" sId="5">
    <nc r="J167">
      <v>91.877610000000004</v>
    </nc>
  </rcc>
  <rcc rId="33488" sId="5">
    <nc r="K167">
      <v>94.19238</v>
    </nc>
  </rcc>
  <rcc rId="33489" sId="5">
    <nc r="L167">
      <v>96.507149999999996</v>
    </nc>
  </rcc>
  <rcc rId="33490" sId="5">
    <nc r="M167">
      <v>99.859070000000003</v>
    </nc>
  </rcc>
  <rcc rId="33491" sId="5">
    <nc r="N167">
      <v>103.21098000000001</v>
    </nc>
  </rcc>
  <rcc rId="33492" sId="5">
    <nc r="O167">
      <v>106.66173000000001</v>
    </nc>
  </rcc>
  <rcc rId="33493" sId="5">
    <nc r="P167">
      <v>110.11247</v>
    </nc>
  </rcc>
  <rcc rId="33494" sId="5">
    <nc r="Q167">
      <v>105.20724</v>
    </nc>
  </rcc>
  <rcc rId="33495" sId="5">
    <nc r="R167">
      <v>100.30201</v>
    </nc>
  </rcc>
  <rcc rId="33496" sId="5">
    <nc r="S167">
      <v>99.731229999999996</v>
    </nc>
  </rcc>
  <rcc rId="33497" sId="5">
    <nc r="T167">
      <v>99.160439999999994</v>
    </nc>
  </rcc>
  <rcc rId="33498" sId="5">
    <nc r="U167">
      <v>93.5214</v>
    </nc>
  </rcc>
  <rcc rId="33499" sId="5">
    <nc r="V167">
      <v>87.882360000000006</v>
    </nc>
  </rcc>
  <rcc rId="33500" sId="5">
    <nc r="W167">
      <v>73.207459999999998</v>
    </nc>
  </rcc>
  <rcc rId="33501" sId="5">
    <nc r="X167">
      <v>58.532559999999997</v>
    </nc>
  </rcc>
  <rcc rId="33502" sId="5">
    <nc r="Y167">
      <v>76.260080000000002</v>
    </nc>
  </rcc>
  <rcc rId="33503" sId="5">
    <nc r="Z167">
      <v>93.9876</v>
    </nc>
  </rcc>
  <rcc rId="33504" sId="5">
    <nc r="AA167">
      <v>91.367549999999994</v>
    </nc>
  </rcc>
  <rcc rId="33505" sId="5">
    <nc r="AB167">
      <v>88.747500000000002</v>
    </nc>
  </rcc>
  <rcc rId="33506" sId="5">
    <nc r="AC167">
      <v>88.387200000000007</v>
    </nc>
  </rcc>
  <rcc rId="33507" sId="5">
    <nc r="AD167">
      <v>88.026889999999995</v>
    </nc>
  </rcc>
  <rcc rId="33508" sId="5">
    <nc r="AE167">
      <v>89.177329999999998</v>
    </nc>
  </rcc>
  <rcc rId="33509" sId="5">
    <nc r="AF167">
      <v>90.327770000000001</v>
    </nc>
  </rcc>
  <rcc rId="33510" sId="5">
    <nc r="AG167">
      <v>90.801379999999995</v>
    </nc>
  </rcc>
  <rcc rId="33511" sId="5">
    <nc r="AH167">
      <v>91.274990000000003</v>
    </nc>
  </rcc>
  <rcc rId="33512" sId="5">
    <nc r="AI167">
      <v>96.727109999999996</v>
    </nc>
  </rcc>
  <rcc rId="33513" sId="5">
    <nc r="AJ167">
      <v>102.17922</v>
    </nc>
  </rcc>
  <rcc rId="33514" sId="5">
    <nc r="AK167">
      <v>104.01981000000001</v>
    </nc>
  </rcc>
  <rcc rId="33515" sId="5">
    <nc r="AL167">
      <v>105.86039</v>
    </nc>
  </rcc>
  <rcc rId="33516" sId="5">
    <nc r="AM167">
      <v>114.93803</v>
    </nc>
  </rcc>
  <rcc rId="33517" sId="5">
    <nc r="AN167">
      <v>124.01567</v>
    </nc>
  </rcc>
  <rcc rId="33518" sId="5">
    <nc r="AO167">
      <v>123.40300000000001</v>
    </nc>
  </rcc>
  <rcc rId="33519" sId="5">
    <nc r="AP167">
      <v>122.79031999999999</v>
    </nc>
  </rcc>
  <rcc rId="33520" sId="5">
    <nc r="AQ167">
      <v>119.29929</v>
    </nc>
  </rcc>
  <rcc rId="33521" sId="5">
    <nc r="AR167">
      <v>115.80825</v>
    </nc>
  </rcc>
  <rcc rId="33522" sId="5">
    <nc r="AS167">
      <v>113.17341</v>
    </nc>
  </rcc>
  <rcc rId="33523" sId="5">
    <nc r="AT167">
      <v>110.53856</v>
    </nc>
  </rcc>
  <rcc rId="33524" sId="5">
    <nc r="AU167">
      <v>107.18059</v>
    </nc>
  </rcc>
  <rcc rId="33525" sId="5">
    <nc r="AV167">
      <v>103.82261</v>
    </nc>
  </rcc>
  <rcc rId="33526" sId="5">
    <nc r="AW167">
      <v>103.43556</v>
    </nc>
  </rcc>
  <rcc rId="33527" sId="5">
    <nc r="AX167">
      <v>103.0485</v>
    </nc>
  </rcc>
  <rcc rId="33528" sId="5">
    <nc r="AY167">
      <v>100.52208</v>
    </nc>
  </rcc>
  <rcc rId="33529" sId="5">
    <nc r="AZ167">
      <v>97.995660000000001</v>
    </nc>
  </rcc>
  <rcc rId="33530" sId="5">
    <nc r="BA167">
      <v>97.405559999999994</v>
    </nc>
  </rcc>
  <rfmt sheetId="5" sqref="B168" start="0" length="0">
    <dxf>
      <alignment horizontal="general" vertical="bottom"/>
    </dxf>
  </rfmt>
  <rcc rId="33531" sId="5" odxf="1" dxf="1">
    <nc r="E16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532" sId="5">
    <nc r="F168">
      <v>0</v>
    </nc>
  </rcc>
  <rcc rId="33533" sId="5">
    <nc r="G168">
      <v>0</v>
    </nc>
  </rcc>
  <rcc rId="33534" sId="5">
    <nc r="H168">
      <v>0</v>
    </nc>
  </rcc>
  <rcc rId="33535" sId="5">
    <nc r="I168">
      <v>0</v>
    </nc>
  </rcc>
  <rcc rId="33536" sId="5">
    <nc r="J168">
      <v>0</v>
    </nc>
  </rcc>
  <rcc rId="33537" sId="5">
    <nc r="K168">
      <v>0</v>
    </nc>
  </rcc>
  <rcc rId="33538" sId="5">
    <nc r="L168">
      <v>0</v>
    </nc>
  </rcc>
  <rcc rId="33539" sId="5">
    <nc r="M168">
      <v>0</v>
    </nc>
  </rcc>
  <rcc rId="33540" sId="5">
    <nc r="N168">
      <v>0</v>
    </nc>
  </rcc>
  <rcc rId="33541" sId="5">
    <nc r="O168">
      <v>0</v>
    </nc>
  </rcc>
  <rcc rId="33542" sId="5">
    <nc r="P168">
      <v>0</v>
    </nc>
  </rcc>
  <rcc rId="33543" sId="5">
    <nc r="Q168">
      <v>0</v>
    </nc>
  </rcc>
  <rcc rId="33544" sId="5">
    <nc r="R168">
      <v>0</v>
    </nc>
  </rcc>
  <rcc rId="33545" sId="5">
    <nc r="S168">
      <v>0</v>
    </nc>
  </rcc>
  <rcc rId="33546" sId="5">
    <nc r="T168">
      <v>0</v>
    </nc>
  </rcc>
  <rcc rId="33547" sId="5">
    <nc r="U168">
      <v>0</v>
    </nc>
  </rcc>
  <rcc rId="33548" sId="5">
    <nc r="V168">
      <v>0</v>
    </nc>
  </rcc>
  <rcc rId="33549" sId="5">
    <nc r="W168">
      <v>0</v>
    </nc>
  </rcc>
  <rcc rId="33550" sId="5">
    <nc r="X168">
      <v>0</v>
    </nc>
  </rcc>
  <rcc rId="33551" sId="5">
    <nc r="Y168">
      <v>0</v>
    </nc>
  </rcc>
  <rcc rId="33552" sId="5">
    <nc r="Z168">
      <v>0</v>
    </nc>
  </rcc>
  <rcc rId="33553" sId="5">
    <nc r="AA168">
      <v>0</v>
    </nc>
  </rcc>
  <rcc rId="33554" sId="5">
    <nc r="AB168">
      <v>0</v>
    </nc>
  </rcc>
  <rcc rId="33555" sId="5">
    <nc r="AC168">
      <v>0</v>
    </nc>
  </rcc>
  <rcc rId="33556" sId="5">
    <nc r="AD168">
      <v>0</v>
    </nc>
  </rcc>
  <rcc rId="33557" sId="5">
    <nc r="AE168">
      <v>0</v>
    </nc>
  </rcc>
  <rcc rId="33558" sId="5">
    <nc r="AF168">
      <v>0</v>
    </nc>
  </rcc>
  <rcc rId="33559" sId="5">
    <nc r="AG168">
      <v>0</v>
    </nc>
  </rcc>
  <rcc rId="33560" sId="5">
    <nc r="AH168">
      <v>0</v>
    </nc>
  </rcc>
  <rcc rId="33561" sId="5">
    <nc r="AI168">
      <v>0</v>
    </nc>
  </rcc>
  <rcc rId="33562" sId="5">
    <nc r="AJ168">
      <v>0</v>
    </nc>
  </rcc>
  <rcc rId="33563" sId="5">
    <nc r="AK168">
      <v>0</v>
    </nc>
  </rcc>
  <rcc rId="33564" sId="5">
    <nc r="AL168">
      <v>0</v>
    </nc>
  </rcc>
  <rcc rId="33565" sId="5">
    <nc r="AM168">
      <v>0</v>
    </nc>
  </rcc>
  <rcc rId="33566" sId="5">
    <nc r="AN168">
      <v>0</v>
    </nc>
  </rcc>
  <rcc rId="33567" sId="5">
    <nc r="AO168">
      <v>0</v>
    </nc>
  </rcc>
  <rcc rId="33568" sId="5">
    <nc r="AP168">
      <v>0</v>
    </nc>
  </rcc>
  <rcc rId="33569" sId="5">
    <nc r="AQ168">
      <v>0</v>
    </nc>
  </rcc>
  <rcc rId="33570" sId="5">
    <nc r="AR168">
      <v>0</v>
    </nc>
  </rcc>
  <rcc rId="33571" sId="5">
    <nc r="AS168">
      <v>0</v>
    </nc>
  </rcc>
  <rcc rId="33572" sId="5">
    <nc r="AT168">
      <v>0</v>
    </nc>
  </rcc>
  <rcc rId="33573" sId="5">
    <nc r="AU168">
      <v>0</v>
    </nc>
  </rcc>
  <rcc rId="33574" sId="5">
    <nc r="AV168">
      <v>0</v>
    </nc>
  </rcc>
  <rcc rId="33575" sId="5">
    <nc r="AW168">
      <v>0</v>
    </nc>
  </rcc>
  <rcc rId="33576" sId="5">
    <nc r="AX168">
      <v>0</v>
    </nc>
  </rcc>
  <rcc rId="33577" sId="5">
    <nc r="AY168">
      <v>0</v>
    </nc>
  </rcc>
  <rcc rId="33578" sId="5">
    <nc r="AZ168">
      <v>0</v>
    </nc>
  </rcc>
  <rcc rId="33579" sId="5">
    <nc r="BA168">
      <v>0</v>
    </nc>
  </rcc>
  <rfmt sheetId="5" sqref="B169" start="0" length="0">
    <dxf>
      <alignment horizontal="general" vertical="bottom"/>
    </dxf>
  </rfmt>
  <rcc rId="33580" sId="5" odxf="1" dxf="1">
    <nc r="E16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581" sId="5">
    <nc r="F169">
      <v>0</v>
    </nc>
  </rcc>
  <rcc rId="33582" sId="5">
    <nc r="G169">
      <v>0</v>
    </nc>
  </rcc>
  <rcc rId="33583" sId="5">
    <nc r="H169">
      <v>0</v>
    </nc>
  </rcc>
  <rcc rId="33584" sId="5">
    <nc r="I169">
      <v>0</v>
    </nc>
  </rcc>
  <rcc rId="33585" sId="5">
    <nc r="J169">
      <v>0</v>
    </nc>
  </rcc>
  <rcc rId="33586" sId="5">
    <nc r="K169">
      <v>0</v>
    </nc>
  </rcc>
  <rcc rId="33587" sId="5">
    <nc r="L169">
      <v>0</v>
    </nc>
  </rcc>
  <rcc rId="33588" sId="5">
    <nc r="M169">
      <v>0</v>
    </nc>
  </rcc>
  <rcc rId="33589" sId="5">
    <nc r="N169">
      <v>0</v>
    </nc>
  </rcc>
  <rcc rId="33590" sId="5">
    <nc r="O169">
      <v>0</v>
    </nc>
  </rcc>
  <rcc rId="33591" sId="5">
    <nc r="P169">
      <v>0</v>
    </nc>
  </rcc>
  <rcc rId="33592" sId="5">
    <nc r="Q169">
      <v>0</v>
    </nc>
  </rcc>
  <rcc rId="33593" sId="5">
    <nc r="R169">
      <v>0</v>
    </nc>
  </rcc>
  <rcc rId="33594" sId="5">
    <nc r="S169">
      <v>0</v>
    </nc>
  </rcc>
  <rcc rId="33595" sId="5">
    <nc r="T169">
      <v>0</v>
    </nc>
  </rcc>
  <rcc rId="33596" sId="5">
    <nc r="U169">
      <v>0</v>
    </nc>
  </rcc>
  <rcc rId="33597" sId="5">
    <nc r="V169">
      <v>0</v>
    </nc>
  </rcc>
  <rcc rId="33598" sId="5">
    <nc r="W169">
      <v>0</v>
    </nc>
  </rcc>
  <rcc rId="33599" sId="5">
    <nc r="X169">
      <v>0</v>
    </nc>
  </rcc>
  <rcc rId="33600" sId="5">
    <nc r="Y169">
      <v>0</v>
    </nc>
  </rcc>
  <rcc rId="33601" sId="5">
    <nc r="Z169">
      <v>0</v>
    </nc>
  </rcc>
  <rcc rId="33602" sId="5">
    <nc r="AA169">
      <v>0</v>
    </nc>
  </rcc>
  <rcc rId="33603" sId="5">
    <nc r="AB169">
      <v>0</v>
    </nc>
  </rcc>
  <rcc rId="33604" sId="5">
    <nc r="AC169">
      <v>0</v>
    </nc>
  </rcc>
  <rcc rId="33605" sId="5">
    <nc r="AD169">
      <v>0</v>
    </nc>
  </rcc>
  <rcc rId="33606" sId="5">
    <nc r="AE169">
      <v>0</v>
    </nc>
  </rcc>
  <rcc rId="33607" sId="5">
    <nc r="AF169">
      <v>0</v>
    </nc>
  </rcc>
  <rcc rId="33608" sId="5">
    <nc r="AG169">
      <v>0</v>
    </nc>
  </rcc>
  <rcc rId="33609" sId="5">
    <nc r="AH169">
      <v>0</v>
    </nc>
  </rcc>
  <rcc rId="33610" sId="5">
    <nc r="AI169">
      <v>0</v>
    </nc>
  </rcc>
  <rcc rId="33611" sId="5">
    <nc r="AJ169">
      <v>0</v>
    </nc>
  </rcc>
  <rcc rId="33612" sId="5">
    <nc r="AK169">
      <v>0</v>
    </nc>
  </rcc>
  <rcc rId="33613" sId="5">
    <nc r="AL169">
      <v>0</v>
    </nc>
  </rcc>
  <rcc rId="33614" sId="5">
    <nc r="AM169">
      <v>0</v>
    </nc>
  </rcc>
  <rcc rId="33615" sId="5">
    <nc r="AN169">
      <v>0</v>
    </nc>
  </rcc>
  <rcc rId="33616" sId="5">
    <nc r="AO169">
      <v>0</v>
    </nc>
  </rcc>
  <rcc rId="33617" sId="5">
    <nc r="AP169">
      <v>0</v>
    </nc>
  </rcc>
  <rcc rId="33618" sId="5">
    <nc r="AQ169">
      <v>0</v>
    </nc>
  </rcc>
  <rcc rId="33619" sId="5">
    <nc r="AR169">
      <v>0</v>
    </nc>
  </rcc>
  <rcc rId="33620" sId="5">
    <nc r="AS169">
      <v>0</v>
    </nc>
  </rcc>
  <rcc rId="33621" sId="5">
    <nc r="AT169">
      <v>0</v>
    </nc>
  </rcc>
  <rcc rId="33622" sId="5">
    <nc r="AU169">
      <v>0</v>
    </nc>
  </rcc>
  <rcc rId="33623" sId="5">
    <nc r="AV169">
      <v>0</v>
    </nc>
  </rcc>
  <rcc rId="33624" sId="5">
    <nc r="AW169">
      <v>0</v>
    </nc>
  </rcc>
  <rcc rId="33625" sId="5">
    <nc r="AX169">
      <v>0</v>
    </nc>
  </rcc>
  <rcc rId="33626" sId="5">
    <nc r="AY169">
      <v>0</v>
    </nc>
  </rcc>
  <rcc rId="33627" sId="5">
    <nc r="AZ169">
      <v>0</v>
    </nc>
  </rcc>
  <rcc rId="33628" sId="5">
    <nc r="BA169">
      <v>0</v>
    </nc>
  </rcc>
  <rfmt sheetId="5" sqref="B170" start="0" length="0">
    <dxf>
      <alignment horizontal="general" vertical="bottom"/>
    </dxf>
  </rfmt>
  <rcc rId="33629" sId="5" odxf="1" dxf="1">
    <nc r="E170">
      <v>253.60720000000001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630" sId="5">
    <nc r="F170">
      <v>0</v>
    </nc>
  </rcc>
  <rcc rId="33631" sId="5">
    <nc r="G170">
      <v>0</v>
    </nc>
  </rcc>
  <rcc rId="33632" sId="5">
    <nc r="H170">
      <v>0</v>
    </nc>
  </rcc>
  <rcc rId="33633" sId="5">
    <nc r="I170">
      <v>0</v>
    </nc>
  </rcc>
  <rcc rId="33634" sId="5">
    <nc r="J170">
      <v>0</v>
    </nc>
  </rcc>
  <rcc rId="33635" sId="5">
    <nc r="K170">
      <v>0</v>
    </nc>
  </rcc>
  <rcc rId="33636" sId="5">
    <nc r="L170">
      <v>0</v>
    </nc>
  </rcc>
  <rcc rId="33637" sId="5">
    <nc r="M170">
      <v>0</v>
    </nc>
  </rcc>
  <rcc rId="33638" sId="5">
    <nc r="N170">
      <v>0</v>
    </nc>
  </rcc>
  <rcc rId="33639" sId="5">
    <nc r="O170">
      <v>0</v>
    </nc>
  </rcc>
  <rcc rId="33640" sId="5">
    <nc r="P170">
      <v>0</v>
    </nc>
  </rcc>
  <rcc rId="33641" sId="5">
    <nc r="Q170">
      <v>0.1111</v>
    </nc>
  </rcc>
  <rcc rId="33642" sId="5">
    <nc r="R170">
      <v>2.2934999999999999</v>
    </nc>
  </rcc>
  <rcc rId="33643" sId="5">
    <nc r="S170">
      <v>5.4680999999999997</v>
    </nc>
  </rcc>
  <rcc rId="33644" sId="5">
    <nc r="T170">
      <v>11.579700000000001</v>
    </nc>
  </rcc>
  <rcc rId="33645" sId="5">
    <nc r="U170">
      <v>17.876100000000001</v>
    </nc>
  </rcc>
  <rcc rId="33646" sId="5">
    <nc r="V170">
      <v>25.447399999999998</v>
    </nc>
  </rcc>
  <rcc rId="33647" sId="5">
    <nc r="W170">
      <v>30.0322</v>
    </nc>
  </rcc>
  <rcc rId="33648" sId="5">
    <nc r="X170">
      <v>36.557400000000001</v>
    </nc>
  </rcc>
  <rcc rId="33649" sId="5">
    <nc r="Y170">
      <v>56.892000000000003</v>
    </nc>
  </rcc>
  <rcc rId="33650" sId="5">
    <nc r="Z170">
      <v>43.111199999999997</v>
    </nc>
  </rcc>
  <rcc rId="33651" sId="5">
    <nc r="AA170">
      <v>25.925899999999999</v>
    </nc>
  </rcc>
  <rcc rId="33652" sId="5">
    <nc r="AB170">
      <v>16.2195</v>
    </nc>
  </rcc>
  <rcc rId="33653" sId="5">
    <nc r="AC170">
      <v>19.6889</v>
    </nc>
  </rcc>
  <rcc rId="33654" sId="5">
    <nc r="AD170">
      <v>19.279699999999998</v>
    </nc>
  </rcc>
  <rcc rId="33655" sId="5">
    <nc r="AE170">
      <v>22.269500000000001</v>
    </nc>
  </rcc>
  <rcc rId="33656" sId="5">
    <nc r="AF170">
      <v>20.7196</v>
    </nc>
  </rcc>
  <rcc rId="33657" sId="5">
    <nc r="AG170">
      <v>22.8459</v>
    </nc>
  </rcc>
  <rcc rId="33658" sId="5">
    <nc r="AH170">
      <v>27.287700000000001</v>
    </nc>
  </rcc>
  <rcc rId="33659" sId="5">
    <nc r="AI170">
      <v>26.1404</v>
    </nc>
  </rcc>
  <rcc rId="33660" sId="5">
    <nc r="AJ170">
      <v>26.238299999999999</v>
    </nc>
  </rcc>
  <rcc rId="33661" sId="5">
    <nc r="AK170">
      <v>22.771100000000001</v>
    </nc>
  </rcc>
  <rcc rId="33662" sId="5">
    <nc r="AL170">
      <v>15.694800000000001</v>
    </nc>
  </rcc>
  <rcc rId="33663" sId="5">
    <nc r="AM170">
      <v>9.0617999999999999</v>
    </nc>
  </rcc>
  <rcc rId="33664" sId="5">
    <nc r="AN170">
      <v>3.5464000000000002</v>
    </nc>
  </rcc>
  <rcc rId="33665" sId="5">
    <nc r="AO170">
      <v>0.15620000000000001</v>
    </nc>
  </rcc>
  <rcc rId="33666" sId="5">
    <nc r="AP170">
      <v>0</v>
    </nc>
  </rcc>
  <rcc rId="33667" sId="5">
    <nc r="AQ170">
      <v>0</v>
    </nc>
  </rcc>
  <rcc rId="33668" sId="5">
    <nc r="AR170">
      <v>0</v>
    </nc>
  </rcc>
  <rcc rId="33669" sId="5">
    <nc r="AS170">
      <v>0</v>
    </nc>
  </rcc>
  <rcc rId="33670" sId="5">
    <nc r="AT170">
      <v>0</v>
    </nc>
  </rcc>
  <rcc rId="33671" sId="5">
    <nc r="AU170">
      <v>0</v>
    </nc>
  </rcc>
  <rcc rId="33672" sId="5">
    <nc r="AV170">
      <v>0</v>
    </nc>
  </rcc>
  <rcc rId="33673" sId="5">
    <nc r="AW170">
      <v>0</v>
    </nc>
  </rcc>
  <rcc rId="33674" sId="5">
    <nc r="AX170">
      <v>0</v>
    </nc>
  </rcc>
  <rcc rId="33675" sId="5">
    <nc r="AY170">
      <v>0</v>
    </nc>
  </rcc>
  <rcc rId="33676" sId="5">
    <nc r="AZ170">
      <v>0</v>
    </nc>
  </rcc>
  <rcc rId="33677" sId="5">
    <nc r="BA170">
      <v>0</v>
    </nc>
  </rcc>
  <rfmt sheetId="5" sqref="B171" start="0" length="0">
    <dxf>
      <alignment horizontal="general" vertical="bottom"/>
    </dxf>
  </rfmt>
  <rcc rId="33678" sId="5" odxf="1" dxf="1">
    <nc r="E171">
      <v>230.5617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3679" sId="5">
    <nc r="F171">
      <v>0</v>
    </nc>
  </rcc>
  <rcc rId="33680" sId="5">
    <nc r="G171">
      <v>0</v>
    </nc>
  </rcc>
  <rcc rId="33681" sId="5">
    <nc r="H171">
      <v>0</v>
    </nc>
  </rcc>
  <rcc rId="33682" sId="5">
    <nc r="I171">
      <v>0</v>
    </nc>
  </rcc>
  <rcc rId="33683" sId="5">
    <nc r="J171">
      <v>0</v>
    </nc>
  </rcc>
  <rcc rId="33684" sId="5">
    <nc r="K171">
      <v>0</v>
    </nc>
  </rcc>
  <rcc rId="33685" sId="5">
    <nc r="L171">
      <v>0</v>
    </nc>
  </rcc>
  <rcc rId="33686" sId="5">
    <nc r="M171">
      <v>0</v>
    </nc>
  </rcc>
  <rcc rId="33687" sId="5">
    <nc r="N171">
      <v>0</v>
    </nc>
  </rcc>
  <rcc rId="33688" sId="5">
    <nc r="O171">
      <v>0</v>
    </nc>
  </rcc>
  <rcc rId="33689" sId="5">
    <nc r="P171">
      <v>0</v>
    </nc>
  </rcc>
  <rcc rId="33690" sId="5">
    <nc r="Q171">
      <v>0.10100000000000001</v>
    </nc>
  </rcc>
  <rcc rId="33691" sId="5">
    <nc r="R171">
      <v>2.085</v>
    </nc>
  </rcc>
  <rcc rId="33692" sId="5">
    <nc r="S171">
      <v>4.9710000000000001</v>
    </nc>
  </rcc>
  <rcc rId="33693" sId="5">
    <nc r="T171">
      <v>10.526999999999999</v>
    </nc>
  </rcc>
  <rcc rId="33694" sId="5">
    <nc r="U171">
      <v>16.251000000000001</v>
    </nc>
  </rcc>
  <rcc rId="33695" sId="5">
    <nc r="V171">
      <v>23.134</v>
    </nc>
  </rcc>
  <rcc rId="33696" sId="5">
    <nc r="W171">
      <v>27.302</v>
    </nc>
  </rcc>
  <rcc rId="33697" sId="5">
    <nc r="X171">
      <v>33.234000000000002</v>
    </nc>
  </rcc>
  <rcc rId="33698" sId="5">
    <nc r="Y171">
      <v>51.72</v>
    </nc>
  </rcc>
  <rcc rId="33699" sId="5">
    <nc r="Z171">
      <v>39.192</v>
    </nc>
  </rcc>
  <rcc rId="33700" sId="5">
    <nc r="AA171">
      <v>23.568999999999999</v>
    </nc>
  </rcc>
  <rcc rId="33701" sId="5">
    <nc r="AB171">
      <v>14.744999999999999</v>
    </nc>
  </rcc>
  <rcc rId="33702" sId="5">
    <nc r="AC171">
      <v>17.899000000000001</v>
    </nc>
  </rcc>
  <rcc rId="33703" sId="5">
    <nc r="AD171">
      <v>17.527000000000001</v>
    </nc>
  </rcc>
  <rcc rId="33704" sId="5">
    <nc r="AE171">
      <v>20.245000000000001</v>
    </nc>
  </rcc>
  <rcc rId="33705" sId="5">
    <nc r="AF171">
      <v>18.835999999999999</v>
    </nc>
  </rcc>
  <rcc rId="33706" sId="5">
    <nc r="AG171">
      <v>20.768999999999998</v>
    </nc>
  </rcc>
  <rcc rId="33707" sId="5">
    <nc r="AH171">
      <v>24.806999999999999</v>
    </nc>
  </rcc>
  <rcc rId="33708" sId="5">
    <nc r="AI171">
      <v>23.763999999999999</v>
    </nc>
  </rcc>
  <rcc rId="33709" sId="5">
    <nc r="AJ171">
      <v>23.853000000000002</v>
    </nc>
  </rcc>
  <rcc rId="33710" sId="5">
    <nc r="AK171">
      <v>20.701000000000001</v>
    </nc>
  </rcc>
  <rcc rId="33711" sId="5">
    <nc r="AL171">
      <v>14.268000000000001</v>
    </nc>
  </rcc>
  <rcc rId="33712" sId="5">
    <nc r="AM171">
      <v>8.2379999999999995</v>
    </nc>
  </rcc>
  <rcc rId="33713" sId="5">
    <nc r="AN171">
      <v>3.2240000000000002</v>
    </nc>
  </rcc>
  <rcc rId="33714" sId="5">
    <nc r="AO171">
      <v>0.14199999999999999</v>
    </nc>
  </rcc>
  <rcc rId="33715" sId="5">
    <nc r="AP171">
      <v>0</v>
    </nc>
  </rcc>
  <rcc rId="33716" sId="5">
    <nc r="AQ171">
      <v>0</v>
    </nc>
  </rcc>
  <rcc rId="33717" sId="5">
    <nc r="AR171">
      <v>0</v>
    </nc>
  </rcc>
  <rcc rId="33718" sId="5">
    <nc r="AS171">
      <v>0</v>
    </nc>
  </rcc>
  <rcc rId="33719" sId="5">
    <nc r="AT171">
      <v>0</v>
    </nc>
  </rcc>
  <rcc rId="33720" sId="5">
    <nc r="AU171">
      <v>0</v>
    </nc>
  </rcc>
  <rcc rId="33721" sId="5">
    <nc r="AV171">
      <v>0</v>
    </nc>
  </rcc>
  <rcc rId="33722" sId="5">
    <nc r="AW171">
      <v>0</v>
    </nc>
  </rcc>
  <rcc rId="33723" sId="5">
    <nc r="AX171">
      <v>0</v>
    </nc>
  </rcc>
  <rcc rId="33724" sId="5">
    <nc r="AY171">
      <v>0</v>
    </nc>
  </rcc>
  <rcc rId="33725" sId="5">
    <nc r="AZ171">
      <v>0</v>
    </nc>
  </rcc>
  <rcc rId="33726" sId="5">
    <nc r="BA171">
      <v>0</v>
    </nc>
  </rcc>
  <rfmt sheetId="5" sqref="B172" start="0" length="0">
    <dxf>
      <alignment horizontal="general" vertical="bottom"/>
    </dxf>
  </rfmt>
  <rfmt sheetId="5" sqref="E172" start="0" length="0">
    <dxf>
      <numFmt numFmtId="0" formatCode="General"/>
      <alignment horizontal="general" vertical="bottom"/>
    </dxf>
  </rfmt>
  <rcc rId="33727" sId="5">
    <nc r="F172">
      <v>0</v>
    </nc>
  </rcc>
  <rcc rId="33728" sId="5">
    <nc r="G172">
      <v>0</v>
    </nc>
  </rcc>
  <rcc rId="33729" sId="5">
    <nc r="H172">
      <v>0</v>
    </nc>
  </rcc>
  <rcc rId="33730" sId="5">
    <nc r="I172">
      <v>0</v>
    </nc>
  </rcc>
  <rcc rId="33731" sId="5">
    <nc r="J172">
      <v>0</v>
    </nc>
  </rcc>
  <rcc rId="33732" sId="5">
    <nc r="K172">
      <v>0</v>
    </nc>
  </rcc>
  <rcc rId="33733" sId="5">
    <nc r="L172">
      <v>0</v>
    </nc>
  </rcc>
  <rcc rId="33734" sId="5">
    <nc r="M172">
      <v>0</v>
    </nc>
  </rcc>
  <rcc rId="33735" sId="5">
    <nc r="N172">
      <v>0</v>
    </nc>
  </rcc>
  <rcc rId="33736" sId="5">
    <nc r="O172">
      <v>0</v>
    </nc>
  </rcc>
  <rcc rId="33737" sId="5">
    <nc r="P172">
      <v>0</v>
    </nc>
  </rcc>
  <rcc rId="33738" sId="5">
    <nc r="Q172">
      <v>0</v>
    </nc>
  </rcc>
  <rcc rId="33739" sId="5">
    <nc r="R172">
      <v>0</v>
    </nc>
  </rcc>
  <rcc rId="33740" sId="5">
    <nc r="S172">
      <v>0</v>
    </nc>
  </rcc>
  <rcc rId="33741" sId="5">
    <nc r="T172">
      <v>0</v>
    </nc>
  </rcc>
  <rcc rId="33742" sId="5">
    <nc r="U172">
      <v>0</v>
    </nc>
  </rcc>
  <rcc rId="33743" sId="5">
    <nc r="V172">
      <v>0</v>
    </nc>
  </rcc>
  <rcc rId="33744" sId="5">
    <nc r="W172">
      <v>0</v>
    </nc>
  </rcc>
  <rcc rId="33745" sId="5">
    <nc r="X172">
      <v>0</v>
    </nc>
  </rcc>
  <rcc rId="33746" sId="5">
    <nc r="Y172">
      <v>0</v>
    </nc>
  </rcc>
  <rcc rId="33747" sId="5">
    <nc r="Z172">
      <v>0</v>
    </nc>
  </rcc>
  <rcc rId="33748" sId="5">
    <nc r="AA172">
      <v>0</v>
    </nc>
  </rcc>
  <rcc rId="33749" sId="5">
    <nc r="AB172">
      <v>0</v>
    </nc>
  </rcc>
  <rcc rId="33750" sId="5">
    <nc r="AC172">
      <v>0</v>
    </nc>
  </rcc>
  <rcc rId="33751" sId="5">
    <nc r="AD172">
      <v>0</v>
    </nc>
  </rcc>
  <rcc rId="33752" sId="5">
    <nc r="AE172">
      <v>0</v>
    </nc>
  </rcc>
  <rcc rId="33753" sId="5">
    <nc r="AF172">
      <v>0</v>
    </nc>
  </rcc>
  <rcc rId="33754" sId="5">
    <nc r="AG172">
      <v>0</v>
    </nc>
  </rcc>
  <rcc rId="33755" sId="5">
    <nc r="AH172">
      <v>0</v>
    </nc>
  </rcc>
  <rcc rId="33756" sId="5">
    <nc r="AI172">
      <v>0</v>
    </nc>
  </rcc>
  <rcc rId="33757" sId="5">
    <nc r="AJ172">
      <v>0</v>
    </nc>
  </rcc>
  <rcc rId="33758" sId="5">
    <nc r="AK172">
      <v>0</v>
    </nc>
  </rcc>
  <rcc rId="33759" sId="5">
    <nc r="AL172">
      <v>0</v>
    </nc>
  </rcc>
  <rcc rId="33760" sId="5">
    <nc r="AM172">
      <v>0</v>
    </nc>
  </rcc>
  <rcc rId="33761" sId="5">
    <nc r="AN172">
      <v>0</v>
    </nc>
  </rcc>
  <rcc rId="33762" sId="5">
    <nc r="AO172">
      <v>0</v>
    </nc>
  </rcc>
  <rcc rId="33763" sId="5">
    <nc r="AP172">
      <v>0</v>
    </nc>
  </rcc>
  <rcc rId="33764" sId="5">
    <nc r="AQ172">
      <v>0</v>
    </nc>
  </rcc>
  <rcc rId="33765" sId="5">
    <nc r="AR172">
      <v>0</v>
    </nc>
  </rcc>
  <rcc rId="33766" sId="5">
    <nc r="AS172">
      <v>0</v>
    </nc>
  </rcc>
  <rcc rId="33767" sId="5">
    <nc r="AT172">
      <v>0</v>
    </nc>
  </rcc>
  <rcc rId="33768" sId="5">
    <nc r="AU172">
      <v>0</v>
    </nc>
  </rcc>
  <rcc rId="33769" sId="5">
    <nc r="AV172">
      <v>0</v>
    </nc>
  </rcc>
  <rcc rId="33770" sId="5">
    <nc r="AW172">
      <v>0</v>
    </nc>
  </rcc>
  <rcc rId="33771" sId="5">
    <nc r="AX172">
      <v>0</v>
    </nc>
  </rcc>
  <rcc rId="33772" sId="5">
    <nc r="AY172">
      <v>0</v>
    </nc>
  </rcc>
  <rcc rId="33773" sId="5">
    <nc r="AZ172">
      <v>0</v>
    </nc>
  </rcc>
  <rcc rId="33774" sId="5">
    <nc r="BA172">
      <v>0</v>
    </nc>
  </rcc>
  <rfmt sheetId="5" sqref="B173" start="0" length="0">
    <dxf>
      <alignment horizontal="general" vertical="bottom"/>
    </dxf>
  </rfmt>
  <rcc rId="33775" sId="5" odxf="1" dxf="1">
    <nc r="E173">
      <v>22.6312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776" sId="5">
    <nc r="F173">
      <v>0</v>
    </nc>
  </rcc>
  <rcc rId="33777" sId="5">
    <nc r="G173">
      <v>0</v>
    </nc>
  </rcc>
  <rcc rId="33778" sId="5">
    <nc r="H173">
      <v>0</v>
    </nc>
  </rcc>
  <rcc rId="33779" sId="5">
    <nc r="I173">
      <v>0</v>
    </nc>
  </rcc>
  <rcc rId="33780" sId="5">
    <nc r="J173">
      <v>0</v>
    </nc>
  </rcc>
  <rcc rId="33781" sId="5">
    <nc r="K173">
      <v>0</v>
    </nc>
  </rcc>
  <rcc rId="33782" sId="5">
    <nc r="L173">
      <v>0</v>
    </nc>
  </rcc>
  <rcc rId="33783" sId="5">
    <nc r="M173">
      <v>0</v>
    </nc>
  </rcc>
  <rcc rId="33784" sId="5">
    <nc r="N173">
      <v>0</v>
    </nc>
  </rcc>
  <rcc rId="33785" sId="5">
    <nc r="O173">
      <v>0</v>
    </nc>
  </rcc>
  <rcc rId="33786" sId="5">
    <nc r="P173">
      <v>0</v>
    </nc>
  </rcc>
  <rcc rId="33787" sId="5">
    <nc r="Q173">
      <v>9.9100000000000004E-3</v>
    </nc>
  </rcc>
  <rcc rId="33788" sId="5">
    <nc r="R173">
      <v>0.20466999999999999</v>
    </nc>
  </rcc>
  <rcc rId="33789" sId="5">
    <nc r="S173">
      <v>0.48796</v>
    </nc>
  </rcc>
  <rcc rId="33790" sId="5">
    <nc r="T173">
      <v>1.0333399999999999</v>
    </nc>
  </rcc>
  <rcc rId="33791" sId="5">
    <nc r="U173">
      <v>1.59521</v>
    </nc>
  </rcc>
  <rcc rId="33792" sId="5">
    <nc r="V173">
      <v>2.2708599999999999</v>
    </nc>
  </rcc>
  <rcc rId="33793" sId="5">
    <nc r="W173">
      <v>2.6799900000000001</v>
    </nc>
  </rcc>
  <rcc rId="33794" sId="5">
    <nc r="X173">
      <v>3.2622800000000001</v>
    </nc>
  </rcc>
  <rcc rId="33795" sId="5">
    <nc r="Y173">
      <v>5.0768800000000001</v>
    </nc>
  </rcc>
  <rcc rId="33796" sId="5">
    <nc r="Z173">
      <v>3.8471199999999999</v>
    </nc>
  </rcc>
  <rcc rId="33797" sId="5">
    <nc r="AA173">
      <v>2.3135599999999998</v>
    </nc>
  </rcc>
  <rcc rId="33798" sId="5">
    <nc r="AB173">
      <v>1.4473800000000001</v>
    </nc>
  </rcc>
  <rcc rId="33799" sId="5">
    <nc r="AC173">
      <v>1.75698</v>
    </nc>
  </rcc>
  <rcc rId="33800" sId="5">
    <nc r="AD173">
      <v>1.7204699999999999</v>
    </nc>
  </rcc>
  <rcc rId="33801" sId="5">
    <nc r="AE173">
      <v>1.9872700000000001</v>
    </nc>
  </rcc>
  <rcc rId="33802" sId="5">
    <nc r="AF173">
      <v>1.8489599999999999</v>
    </nc>
  </rcc>
  <rcc rId="33803" sId="5">
    <nc r="AG173">
      <v>2.0387</v>
    </nc>
  </rcc>
  <rcc rId="33804" sId="5">
    <nc r="AH173">
      <v>2.4350800000000001</v>
    </nc>
  </rcc>
  <rcc rId="33805" sId="5">
    <nc r="AI173">
      <v>2.3327</v>
    </nc>
  </rcc>
  <rcc rId="33806" sId="5">
    <nc r="AJ173">
      <v>2.3414299999999999</v>
    </nc>
  </rcc>
  <rcc rId="33807" sId="5">
    <nc r="AK173">
      <v>2.0320299999999998</v>
    </nc>
  </rcc>
  <rcc rId="33808" sId="5">
    <nc r="AL173">
      <v>1.40056</v>
    </nc>
  </rcc>
  <rcc rId="33809" sId="5">
    <nc r="AM173">
      <v>0.80864999999999998</v>
    </nc>
  </rcc>
  <rcc rId="33810" sId="5">
    <nc r="AN173">
      <v>0.31646999999999997</v>
    </nc>
  </rcc>
  <rcc rId="33811" sId="5">
    <nc r="AO173">
      <v>1.3939999999999999E-2</v>
    </nc>
  </rcc>
  <rcc rId="33812" sId="5">
    <nc r="AP173">
      <v>0</v>
    </nc>
  </rcc>
  <rcc rId="33813" sId="5">
    <nc r="AQ173">
      <v>0</v>
    </nc>
  </rcc>
  <rcc rId="33814" sId="5">
    <nc r="AR173">
      <v>0</v>
    </nc>
  </rcc>
  <rcc rId="33815" sId="5">
    <nc r="AS173">
      <v>0</v>
    </nc>
  </rcc>
  <rcc rId="33816" sId="5">
    <nc r="AT173">
      <v>0</v>
    </nc>
  </rcc>
  <rcc rId="33817" sId="5">
    <nc r="AU173">
      <v>0</v>
    </nc>
  </rcc>
  <rcc rId="33818" sId="5">
    <nc r="AV173">
      <v>0</v>
    </nc>
  </rcc>
  <rcc rId="33819" sId="5">
    <nc r="AW173">
      <v>0</v>
    </nc>
  </rcc>
  <rcc rId="33820" sId="5">
    <nc r="AX173">
      <v>0</v>
    </nc>
  </rcc>
  <rcc rId="33821" sId="5">
    <nc r="AY173">
      <v>0</v>
    </nc>
  </rcc>
  <rcc rId="33822" sId="5">
    <nc r="AZ173">
      <v>0</v>
    </nc>
  </rcc>
  <rcc rId="33823" sId="5">
    <nc r="BA173">
      <v>0</v>
    </nc>
  </rcc>
  <rfmt sheetId="5" sqref="B174" start="0" length="0">
    <dxf>
      <alignment horizontal="general" vertical="bottom"/>
    </dxf>
  </rfmt>
  <rcc rId="33824" sId="5" odxf="1" dxf="1">
    <nc r="E174">
      <v>20.573820000000001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3825" sId="5">
    <nc r="F174">
      <v>0</v>
    </nc>
  </rcc>
  <rcc rId="33826" sId="5">
    <nc r="G174">
      <v>0</v>
    </nc>
  </rcc>
  <rcc rId="33827" sId="5">
    <nc r="H174">
      <v>0</v>
    </nc>
  </rcc>
  <rcc rId="33828" sId="5">
    <nc r="I174">
      <v>0</v>
    </nc>
  </rcc>
  <rcc rId="33829" sId="5">
    <nc r="J174">
      <v>0</v>
    </nc>
  </rcc>
  <rcc rId="33830" sId="5">
    <nc r="K174">
      <v>0</v>
    </nc>
  </rcc>
  <rcc rId="33831" sId="5">
    <nc r="L174">
      <v>0</v>
    </nc>
  </rcc>
  <rcc rId="33832" sId="5">
    <nc r="M174">
      <v>0</v>
    </nc>
  </rcc>
  <rcc rId="33833" sId="5">
    <nc r="N174">
      <v>0</v>
    </nc>
  </rcc>
  <rcc rId="33834" sId="5">
    <nc r="O174">
      <v>0</v>
    </nc>
  </rcc>
  <rcc rId="33835" sId="5">
    <nc r="P174">
      <v>0</v>
    </nc>
  </rcc>
  <rcc rId="33836" sId="5">
    <nc r="Q174">
      <v>9.0100000000000006E-3</v>
    </nc>
  </rcc>
  <rcc rId="33837" sId="5">
    <nc r="R174">
      <v>0.18606</v>
    </nc>
  </rcc>
  <rcc rId="33838" sId="5">
    <nc r="S174">
      <v>0.44359999999999999</v>
    </nc>
  </rcc>
  <rcc rId="33839" sId="5">
    <nc r="T174">
      <v>0.93940000000000001</v>
    </nc>
  </rcc>
  <rcc rId="33840" sId="5">
    <nc r="U174">
      <v>1.4501900000000001</v>
    </nc>
  </rcc>
  <rcc rId="33841" sId="5">
    <nc r="V174">
      <v>2.0644100000000001</v>
    </nc>
  </rcc>
  <rcc rId="33842" sId="5">
    <nc r="W174">
      <v>2.43635</v>
    </nc>
  </rcc>
  <rcc rId="33843" sId="5">
    <nc r="X174">
      <v>2.9657100000000001</v>
    </nc>
  </rcc>
  <rcc rId="33844" sId="5">
    <nc r="Y174">
      <v>4.6153500000000003</v>
    </nc>
  </rcc>
  <rcc rId="33845" sId="5">
    <nc r="Z174">
      <v>3.4973800000000002</v>
    </nc>
  </rcc>
  <rcc rId="33846" sId="5">
    <nc r="AA174">
      <v>2.1032299999999999</v>
    </nc>
  </rcc>
  <rcc rId="33847" sId="5">
    <nc r="AB174">
      <v>1.3158000000000001</v>
    </nc>
  </rcc>
  <rcc rId="33848" sId="5">
    <nc r="AC174">
      <v>1.5972599999999999</v>
    </nc>
  </rcc>
  <rcc rId="33849" sId="5">
    <nc r="AD174">
      <v>1.56406</v>
    </nc>
  </rcc>
  <rcc rId="33850" sId="5">
    <nc r="AE174">
      <v>1.80661</v>
    </nc>
  </rcc>
  <rcc rId="33851" sId="5">
    <nc r="AF174">
      <v>1.6808700000000001</v>
    </nc>
  </rcc>
  <rcc rId="33852" sId="5">
    <nc r="AG174">
      <v>1.85337</v>
    </nc>
  </rcc>
  <rcc rId="33853" sId="5">
    <nc r="AH174">
      <v>2.2137099999999998</v>
    </nc>
  </rcc>
  <rcc rId="33854" sId="5">
    <nc r="AI174">
      <v>2.1206299999999998</v>
    </nc>
  </rcc>
  <rcc rId="33855" sId="5">
    <nc r="AJ174">
      <v>2.1285799999999999</v>
    </nc>
  </rcc>
  <rcc rId="33856" sId="5">
    <nc r="AK174">
      <v>1.8472999999999999</v>
    </nc>
  </rcc>
  <rcc rId="33857" sId="5">
    <nc r="AL174">
      <v>1.2732399999999999</v>
    </nc>
  </rcc>
  <rcc rId="33858" sId="5">
    <nc r="AM174">
      <v>0.73514000000000002</v>
    </nc>
  </rcc>
  <rcc rId="33859" sId="5">
    <nc r="AN174">
      <v>0.28770000000000001</v>
    </nc>
  </rcc>
  <rcc rId="33860" sId="5">
    <nc r="AO174">
      <v>1.2670000000000001E-2</v>
    </nc>
  </rcc>
  <rcc rId="33861" sId="5">
    <nc r="AP174">
      <v>0</v>
    </nc>
  </rcc>
  <rcc rId="33862" sId="5">
    <nc r="AQ174">
      <v>0</v>
    </nc>
  </rcc>
  <rcc rId="33863" sId="5">
    <nc r="AR174">
      <v>0</v>
    </nc>
  </rcc>
  <rcc rId="33864" sId="5">
    <nc r="AS174">
      <v>0</v>
    </nc>
  </rcc>
  <rcc rId="33865" sId="5">
    <nc r="AT174">
      <v>0</v>
    </nc>
  </rcc>
  <rcc rId="33866" sId="5">
    <nc r="AU174">
      <v>0</v>
    </nc>
  </rcc>
  <rcc rId="33867" sId="5">
    <nc r="AV174">
      <v>0</v>
    </nc>
  </rcc>
  <rcc rId="33868" sId="5">
    <nc r="AW174">
      <v>0</v>
    </nc>
  </rcc>
  <rcc rId="33869" sId="5">
    <nc r="AX174">
      <v>0</v>
    </nc>
  </rcc>
  <rcc rId="33870" sId="5">
    <nc r="AY174">
      <v>0</v>
    </nc>
  </rcc>
  <rcc rId="33871" sId="5">
    <nc r="AZ174">
      <v>0</v>
    </nc>
  </rcc>
  <rcc rId="33872" sId="5">
    <nc r="BA174">
      <v>0</v>
    </nc>
  </rcc>
  <rfmt sheetId="5" sqref="B175" start="0" length="0">
    <dxf>
      <alignment horizontal="general" vertical="bottom"/>
    </dxf>
  </rfmt>
  <rcc rId="33873" sId="5" odxf="1" dxf="1">
    <nc r="E175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874" sId="5">
    <nc r="F175">
      <v>0</v>
    </nc>
  </rcc>
  <rcc rId="33875" sId="5">
    <nc r="G175">
      <v>0</v>
    </nc>
  </rcc>
  <rcc rId="33876" sId="5">
    <nc r="H175">
      <v>0</v>
    </nc>
  </rcc>
  <rcc rId="33877" sId="5">
    <nc r="I175">
      <v>0</v>
    </nc>
  </rcc>
  <rcc rId="33878" sId="5">
    <nc r="J175">
      <v>0</v>
    </nc>
  </rcc>
  <rcc rId="33879" sId="5">
    <nc r="K175">
      <v>0</v>
    </nc>
  </rcc>
  <rcc rId="33880" sId="5">
    <nc r="L175">
      <v>0</v>
    </nc>
  </rcc>
  <rcc rId="33881" sId="5">
    <nc r="M175">
      <v>0</v>
    </nc>
  </rcc>
  <rcc rId="33882" sId="5">
    <nc r="N175">
      <v>0</v>
    </nc>
  </rcc>
  <rcc rId="33883" sId="5">
    <nc r="O175">
      <v>0</v>
    </nc>
  </rcc>
  <rcc rId="33884" sId="5">
    <nc r="P175">
      <v>0</v>
    </nc>
  </rcc>
  <rcc rId="33885" sId="5">
    <nc r="Q175">
      <v>0</v>
    </nc>
  </rcc>
  <rcc rId="33886" sId="5">
    <nc r="R175">
      <v>0</v>
    </nc>
  </rcc>
  <rcc rId="33887" sId="5">
    <nc r="S175">
      <v>0</v>
    </nc>
  </rcc>
  <rcc rId="33888" sId="5">
    <nc r="T175">
      <v>0</v>
    </nc>
  </rcc>
  <rcc rId="33889" sId="5">
    <nc r="U175">
      <v>0</v>
    </nc>
  </rcc>
  <rcc rId="33890" sId="5">
    <nc r="V175">
      <v>0</v>
    </nc>
  </rcc>
  <rcc rId="33891" sId="5">
    <nc r="W175">
      <v>0</v>
    </nc>
  </rcc>
  <rcc rId="33892" sId="5">
    <nc r="X175">
      <v>0</v>
    </nc>
  </rcc>
  <rcc rId="33893" sId="5">
    <nc r="Y175">
      <v>0</v>
    </nc>
  </rcc>
  <rcc rId="33894" sId="5">
    <nc r="Z175">
      <v>0</v>
    </nc>
  </rcc>
  <rcc rId="33895" sId="5">
    <nc r="AA175">
      <v>0</v>
    </nc>
  </rcc>
  <rcc rId="33896" sId="5">
    <nc r="AB175">
      <v>0</v>
    </nc>
  </rcc>
  <rcc rId="33897" sId="5">
    <nc r="AC175">
      <v>0</v>
    </nc>
  </rcc>
  <rcc rId="33898" sId="5">
    <nc r="AD175">
      <v>0</v>
    </nc>
  </rcc>
  <rcc rId="33899" sId="5">
    <nc r="AE175">
      <v>0</v>
    </nc>
  </rcc>
  <rcc rId="33900" sId="5">
    <nc r="AF175">
      <v>0</v>
    </nc>
  </rcc>
  <rcc rId="33901" sId="5">
    <nc r="AG175">
      <v>0</v>
    </nc>
  </rcc>
  <rcc rId="33902" sId="5">
    <nc r="AH175">
      <v>0</v>
    </nc>
  </rcc>
  <rcc rId="33903" sId="5">
    <nc r="AI175">
      <v>0</v>
    </nc>
  </rcc>
  <rcc rId="33904" sId="5">
    <nc r="AJ175">
      <v>0</v>
    </nc>
  </rcc>
  <rcc rId="33905" sId="5">
    <nc r="AK175">
      <v>0</v>
    </nc>
  </rcc>
  <rcc rId="33906" sId="5">
    <nc r="AL175">
      <v>0</v>
    </nc>
  </rcc>
  <rcc rId="33907" sId="5">
    <nc r="AM175">
      <v>0</v>
    </nc>
  </rcc>
  <rcc rId="33908" sId="5">
    <nc r="AN175">
      <v>0</v>
    </nc>
  </rcc>
  <rcc rId="33909" sId="5">
    <nc r="AO175">
      <v>0</v>
    </nc>
  </rcc>
  <rcc rId="33910" sId="5">
    <nc r="AP175">
      <v>0</v>
    </nc>
  </rcc>
  <rcc rId="33911" sId="5">
    <nc r="AQ175">
      <v>0</v>
    </nc>
  </rcc>
  <rcc rId="33912" sId="5">
    <nc r="AR175">
      <v>0</v>
    </nc>
  </rcc>
  <rcc rId="33913" sId="5">
    <nc r="AS175">
      <v>0</v>
    </nc>
  </rcc>
  <rcc rId="33914" sId="5">
    <nc r="AT175">
      <v>0</v>
    </nc>
  </rcc>
  <rcc rId="33915" sId="5">
    <nc r="AU175">
      <v>0</v>
    </nc>
  </rcc>
  <rcc rId="33916" sId="5">
    <nc r="AV175">
      <v>0</v>
    </nc>
  </rcc>
  <rcc rId="33917" sId="5">
    <nc r="AW175">
      <v>0</v>
    </nc>
  </rcc>
  <rcc rId="33918" sId="5">
    <nc r="AX175">
      <v>0</v>
    </nc>
  </rcc>
  <rcc rId="33919" sId="5">
    <nc r="AY175">
      <v>0</v>
    </nc>
  </rcc>
  <rcc rId="33920" sId="5">
    <nc r="AZ175">
      <v>0</v>
    </nc>
  </rcc>
  <rcc rId="33921" sId="5">
    <nc r="BA175">
      <v>0</v>
    </nc>
  </rcc>
  <rfmt sheetId="5" sqref="B176" start="0" length="0">
    <dxf>
      <alignment horizontal="general" vertical="bottom"/>
    </dxf>
  </rfmt>
  <rcc rId="33922" sId="5" odxf="1" dxf="1">
    <nc r="E176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923" sId="5">
    <nc r="F176">
      <v>0</v>
    </nc>
  </rcc>
  <rcc rId="33924" sId="5">
    <nc r="G176">
      <v>0</v>
    </nc>
  </rcc>
  <rcc rId="33925" sId="5">
    <nc r="H176">
      <v>0</v>
    </nc>
  </rcc>
  <rcc rId="33926" sId="5">
    <nc r="I176">
      <v>0</v>
    </nc>
  </rcc>
  <rcc rId="33927" sId="5">
    <nc r="J176">
      <v>0</v>
    </nc>
  </rcc>
  <rcc rId="33928" sId="5">
    <nc r="K176">
      <v>0</v>
    </nc>
  </rcc>
  <rcc rId="33929" sId="5">
    <nc r="L176">
      <v>0</v>
    </nc>
  </rcc>
  <rcc rId="33930" sId="5">
    <nc r="M176">
      <v>0</v>
    </nc>
  </rcc>
  <rcc rId="33931" sId="5">
    <nc r="N176">
      <v>0</v>
    </nc>
  </rcc>
  <rcc rId="33932" sId="5">
    <nc r="O176">
      <v>0</v>
    </nc>
  </rcc>
  <rcc rId="33933" sId="5">
    <nc r="P176">
      <v>0</v>
    </nc>
  </rcc>
  <rcc rId="33934" sId="5">
    <nc r="Q176">
      <v>0</v>
    </nc>
  </rcc>
  <rcc rId="33935" sId="5">
    <nc r="R176">
      <v>0</v>
    </nc>
  </rcc>
  <rcc rId="33936" sId="5">
    <nc r="S176">
      <v>0</v>
    </nc>
  </rcc>
  <rcc rId="33937" sId="5">
    <nc r="T176">
      <v>0</v>
    </nc>
  </rcc>
  <rcc rId="33938" sId="5">
    <nc r="U176">
      <v>0</v>
    </nc>
  </rcc>
  <rcc rId="33939" sId="5">
    <nc r="V176">
      <v>0</v>
    </nc>
  </rcc>
  <rcc rId="33940" sId="5">
    <nc r="W176">
      <v>0</v>
    </nc>
  </rcc>
  <rcc rId="33941" sId="5">
    <nc r="X176">
      <v>0</v>
    </nc>
  </rcc>
  <rcc rId="33942" sId="5">
    <nc r="Y176">
      <v>0</v>
    </nc>
  </rcc>
  <rcc rId="33943" sId="5">
    <nc r="Z176">
      <v>0</v>
    </nc>
  </rcc>
  <rcc rId="33944" sId="5">
    <nc r="AA176">
      <v>0</v>
    </nc>
  </rcc>
  <rcc rId="33945" sId="5">
    <nc r="AB176">
      <v>0</v>
    </nc>
  </rcc>
  <rcc rId="33946" sId="5">
    <nc r="AC176">
      <v>0</v>
    </nc>
  </rcc>
  <rcc rId="33947" sId="5">
    <nc r="AD176">
      <v>0</v>
    </nc>
  </rcc>
  <rcc rId="33948" sId="5">
    <nc r="AE176">
      <v>0</v>
    </nc>
  </rcc>
  <rcc rId="33949" sId="5">
    <nc r="AF176">
      <v>0</v>
    </nc>
  </rcc>
  <rcc rId="33950" sId="5">
    <nc r="AG176">
      <v>0</v>
    </nc>
  </rcc>
  <rcc rId="33951" sId="5">
    <nc r="AH176">
      <v>0</v>
    </nc>
  </rcc>
  <rcc rId="33952" sId="5">
    <nc r="AI176">
      <v>0</v>
    </nc>
  </rcc>
  <rcc rId="33953" sId="5">
    <nc r="AJ176">
      <v>0</v>
    </nc>
  </rcc>
  <rcc rId="33954" sId="5">
    <nc r="AK176">
      <v>0</v>
    </nc>
  </rcc>
  <rcc rId="33955" sId="5">
    <nc r="AL176">
      <v>0</v>
    </nc>
  </rcc>
  <rcc rId="33956" sId="5">
    <nc r="AM176">
      <v>0</v>
    </nc>
  </rcc>
  <rcc rId="33957" sId="5">
    <nc r="AN176">
      <v>0</v>
    </nc>
  </rcc>
  <rcc rId="33958" sId="5">
    <nc r="AO176">
      <v>0</v>
    </nc>
  </rcc>
  <rcc rId="33959" sId="5">
    <nc r="AP176">
      <v>0</v>
    </nc>
  </rcc>
  <rcc rId="33960" sId="5">
    <nc r="AQ176">
      <v>0</v>
    </nc>
  </rcc>
  <rcc rId="33961" sId="5">
    <nc r="AR176">
      <v>0</v>
    </nc>
  </rcc>
  <rcc rId="33962" sId="5">
    <nc r="AS176">
      <v>0</v>
    </nc>
  </rcc>
  <rcc rId="33963" sId="5">
    <nc r="AT176">
      <v>0</v>
    </nc>
  </rcc>
  <rcc rId="33964" sId="5">
    <nc r="AU176">
      <v>0</v>
    </nc>
  </rcc>
  <rcc rId="33965" sId="5">
    <nc r="AV176">
      <v>0</v>
    </nc>
  </rcc>
  <rcc rId="33966" sId="5">
    <nc r="AW176">
      <v>0</v>
    </nc>
  </rcc>
  <rcc rId="33967" sId="5">
    <nc r="AX176">
      <v>0</v>
    </nc>
  </rcc>
  <rcc rId="33968" sId="5">
    <nc r="AY176">
      <v>0</v>
    </nc>
  </rcc>
  <rcc rId="33969" sId="5">
    <nc r="AZ176">
      <v>0</v>
    </nc>
  </rcc>
  <rcc rId="33970" sId="5">
    <nc r="BA176">
      <v>0</v>
    </nc>
  </rcc>
  <rfmt sheetId="5" sqref="B177" start="0" length="0">
    <dxf>
      <alignment horizontal="general" vertical="bottom"/>
    </dxf>
  </rfmt>
  <rcc rId="33971" sId="5" odxf="1" dxf="1">
    <nc r="E17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3972" sId="5">
    <nc r="F177">
      <v>0</v>
    </nc>
  </rcc>
  <rcc rId="33973" sId="5">
    <nc r="G177">
      <v>0</v>
    </nc>
  </rcc>
  <rcc rId="33974" sId="5">
    <nc r="H177">
      <v>0</v>
    </nc>
  </rcc>
  <rcc rId="33975" sId="5">
    <nc r="I177">
      <v>0</v>
    </nc>
  </rcc>
  <rcc rId="33976" sId="5">
    <nc r="J177">
      <v>0</v>
    </nc>
  </rcc>
  <rcc rId="33977" sId="5">
    <nc r="K177">
      <v>0</v>
    </nc>
  </rcc>
  <rcc rId="33978" sId="5">
    <nc r="L177">
      <v>0</v>
    </nc>
  </rcc>
  <rcc rId="33979" sId="5">
    <nc r="M177">
      <v>0</v>
    </nc>
  </rcc>
  <rcc rId="33980" sId="5">
    <nc r="N177">
      <v>0</v>
    </nc>
  </rcc>
  <rcc rId="33981" sId="5">
    <nc r="O177">
      <v>0</v>
    </nc>
  </rcc>
  <rcc rId="33982" sId="5">
    <nc r="P177">
      <v>0</v>
    </nc>
  </rcc>
  <rcc rId="33983" sId="5">
    <nc r="Q177">
      <v>0</v>
    </nc>
  </rcc>
  <rcc rId="33984" sId="5">
    <nc r="R177">
      <v>0</v>
    </nc>
  </rcc>
  <rcc rId="33985" sId="5">
    <nc r="S177">
      <v>0</v>
    </nc>
  </rcc>
  <rcc rId="33986" sId="5">
    <nc r="T177">
      <v>0</v>
    </nc>
  </rcc>
  <rcc rId="33987" sId="5">
    <nc r="U177">
      <v>0</v>
    </nc>
  </rcc>
  <rcc rId="33988" sId="5">
    <nc r="V177">
      <v>0</v>
    </nc>
  </rcc>
  <rcc rId="33989" sId="5">
    <nc r="W177">
      <v>0</v>
    </nc>
  </rcc>
  <rcc rId="33990" sId="5">
    <nc r="X177">
      <v>0</v>
    </nc>
  </rcc>
  <rcc rId="33991" sId="5">
    <nc r="Y177">
      <v>0</v>
    </nc>
  </rcc>
  <rcc rId="33992" sId="5">
    <nc r="Z177">
      <v>0</v>
    </nc>
  </rcc>
  <rcc rId="33993" sId="5">
    <nc r="AA177">
      <v>0</v>
    </nc>
  </rcc>
  <rcc rId="33994" sId="5">
    <nc r="AB177">
      <v>0</v>
    </nc>
  </rcc>
  <rcc rId="33995" sId="5">
    <nc r="AC177">
      <v>0</v>
    </nc>
  </rcc>
  <rcc rId="33996" sId="5">
    <nc r="AD177">
      <v>0</v>
    </nc>
  </rcc>
  <rcc rId="33997" sId="5">
    <nc r="AE177">
      <v>0</v>
    </nc>
  </rcc>
  <rcc rId="33998" sId="5">
    <nc r="AF177">
      <v>0</v>
    </nc>
  </rcc>
  <rcc rId="33999" sId="5">
    <nc r="AG177">
      <v>0</v>
    </nc>
  </rcc>
  <rcc rId="34000" sId="5">
    <nc r="AH177">
      <v>0</v>
    </nc>
  </rcc>
  <rcc rId="34001" sId="5">
    <nc r="AI177">
      <v>0</v>
    </nc>
  </rcc>
  <rcc rId="34002" sId="5">
    <nc r="AJ177">
      <v>0</v>
    </nc>
  </rcc>
  <rcc rId="34003" sId="5">
    <nc r="AK177">
      <v>0</v>
    </nc>
  </rcc>
  <rcc rId="34004" sId="5">
    <nc r="AL177">
      <v>0</v>
    </nc>
  </rcc>
  <rcc rId="34005" sId="5">
    <nc r="AM177">
      <v>0</v>
    </nc>
  </rcc>
  <rcc rId="34006" sId="5">
    <nc r="AN177">
      <v>0</v>
    </nc>
  </rcc>
  <rcc rId="34007" sId="5">
    <nc r="AO177">
      <v>0</v>
    </nc>
  </rcc>
  <rcc rId="34008" sId="5">
    <nc r="AP177">
      <v>0</v>
    </nc>
  </rcc>
  <rcc rId="34009" sId="5">
    <nc r="AQ177">
      <v>0</v>
    </nc>
  </rcc>
  <rcc rId="34010" sId="5">
    <nc r="AR177">
      <v>0</v>
    </nc>
  </rcc>
  <rcc rId="34011" sId="5">
    <nc r="AS177">
      <v>0</v>
    </nc>
  </rcc>
  <rcc rId="34012" sId="5">
    <nc r="AT177">
      <v>0</v>
    </nc>
  </rcc>
  <rcc rId="34013" sId="5">
    <nc r="AU177">
      <v>0</v>
    </nc>
  </rcc>
  <rcc rId="34014" sId="5">
    <nc r="AV177">
      <v>0</v>
    </nc>
  </rcc>
  <rcc rId="34015" sId="5">
    <nc r="AW177">
      <v>0</v>
    </nc>
  </rcc>
  <rcc rId="34016" sId="5">
    <nc r="AX177">
      <v>0</v>
    </nc>
  </rcc>
  <rcc rId="34017" sId="5">
    <nc r="AY177">
      <v>0</v>
    </nc>
  </rcc>
  <rcc rId="34018" sId="5">
    <nc r="AZ177">
      <v>0</v>
    </nc>
  </rcc>
  <rcc rId="34019" sId="5">
    <nc r="BA177">
      <v>0</v>
    </nc>
  </rcc>
  <rfmt sheetId="5" sqref="B178" start="0" length="0">
    <dxf>
      <alignment horizontal="general" vertical="bottom"/>
    </dxf>
  </rfmt>
  <rcc rId="34020" sId="5" odxf="1" dxf="1">
    <nc r="E17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021" sId="5">
    <nc r="F178">
      <v>0</v>
    </nc>
  </rcc>
  <rcc rId="34022" sId="5">
    <nc r="G178">
      <v>0</v>
    </nc>
  </rcc>
  <rcc rId="34023" sId="5">
    <nc r="H178">
      <v>0</v>
    </nc>
  </rcc>
  <rcc rId="34024" sId="5">
    <nc r="I178">
      <v>0</v>
    </nc>
  </rcc>
  <rcc rId="34025" sId="5">
    <nc r="J178">
      <v>0</v>
    </nc>
  </rcc>
  <rcc rId="34026" sId="5">
    <nc r="K178">
      <v>0</v>
    </nc>
  </rcc>
  <rcc rId="34027" sId="5">
    <nc r="L178">
      <v>0</v>
    </nc>
  </rcc>
  <rcc rId="34028" sId="5">
    <nc r="M178">
      <v>0</v>
    </nc>
  </rcc>
  <rcc rId="34029" sId="5">
    <nc r="N178">
      <v>0</v>
    </nc>
  </rcc>
  <rcc rId="34030" sId="5">
    <nc r="O178">
      <v>0</v>
    </nc>
  </rcc>
  <rcc rId="34031" sId="5">
    <nc r="P178">
      <v>0</v>
    </nc>
  </rcc>
  <rcc rId="34032" sId="5">
    <nc r="Q178">
      <v>0</v>
    </nc>
  </rcc>
  <rcc rId="34033" sId="5">
    <nc r="R178">
      <v>0</v>
    </nc>
  </rcc>
  <rcc rId="34034" sId="5">
    <nc r="S178">
      <v>0</v>
    </nc>
  </rcc>
  <rcc rId="34035" sId="5">
    <nc r="T178">
      <v>0</v>
    </nc>
  </rcc>
  <rcc rId="34036" sId="5">
    <nc r="U178">
      <v>0</v>
    </nc>
  </rcc>
  <rcc rId="34037" sId="5">
    <nc r="V178">
      <v>0</v>
    </nc>
  </rcc>
  <rcc rId="34038" sId="5">
    <nc r="W178">
      <v>0</v>
    </nc>
  </rcc>
  <rcc rId="34039" sId="5">
    <nc r="X178">
      <v>0</v>
    </nc>
  </rcc>
  <rcc rId="34040" sId="5">
    <nc r="Y178">
      <v>0</v>
    </nc>
  </rcc>
  <rcc rId="34041" sId="5">
    <nc r="Z178">
      <v>0</v>
    </nc>
  </rcc>
  <rcc rId="34042" sId="5">
    <nc r="AA178">
      <v>0</v>
    </nc>
  </rcc>
  <rcc rId="34043" sId="5">
    <nc r="AB178">
      <v>0</v>
    </nc>
  </rcc>
  <rcc rId="34044" sId="5">
    <nc r="AC178">
      <v>0</v>
    </nc>
  </rcc>
  <rcc rId="34045" sId="5">
    <nc r="AD178">
      <v>0</v>
    </nc>
  </rcc>
  <rcc rId="34046" sId="5">
    <nc r="AE178">
      <v>0</v>
    </nc>
  </rcc>
  <rcc rId="34047" sId="5">
    <nc r="AF178">
      <v>0</v>
    </nc>
  </rcc>
  <rcc rId="34048" sId="5">
    <nc r="AG178">
      <v>0</v>
    </nc>
  </rcc>
  <rcc rId="34049" sId="5">
    <nc r="AH178">
      <v>0</v>
    </nc>
  </rcc>
  <rcc rId="34050" sId="5">
    <nc r="AI178">
      <v>0</v>
    </nc>
  </rcc>
  <rcc rId="34051" sId="5">
    <nc r="AJ178">
      <v>0</v>
    </nc>
  </rcc>
  <rcc rId="34052" sId="5">
    <nc r="AK178">
      <v>0</v>
    </nc>
  </rcc>
  <rcc rId="34053" sId="5">
    <nc r="AL178">
      <v>0</v>
    </nc>
  </rcc>
  <rcc rId="34054" sId="5">
    <nc r="AM178">
      <v>0</v>
    </nc>
  </rcc>
  <rcc rId="34055" sId="5">
    <nc r="AN178">
      <v>0</v>
    </nc>
  </rcc>
  <rcc rId="34056" sId="5">
    <nc r="AO178">
      <v>0</v>
    </nc>
  </rcc>
  <rcc rId="34057" sId="5">
    <nc r="AP178">
      <v>0</v>
    </nc>
  </rcc>
  <rcc rId="34058" sId="5">
    <nc r="AQ178">
      <v>0</v>
    </nc>
  </rcc>
  <rcc rId="34059" sId="5">
    <nc r="AR178">
      <v>0</v>
    </nc>
  </rcc>
  <rcc rId="34060" sId="5">
    <nc r="AS178">
      <v>0</v>
    </nc>
  </rcc>
  <rcc rId="34061" sId="5">
    <nc r="AT178">
      <v>0</v>
    </nc>
  </rcc>
  <rcc rId="34062" sId="5">
    <nc r="AU178">
      <v>0</v>
    </nc>
  </rcc>
  <rcc rId="34063" sId="5">
    <nc r="AV178">
      <v>0</v>
    </nc>
  </rcc>
  <rcc rId="34064" sId="5">
    <nc r="AW178">
      <v>0</v>
    </nc>
  </rcc>
  <rcc rId="34065" sId="5">
    <nc r="AX178">
      <v>0</v>
    </nc>
  </rcc>
  <rcc rId="34066" sId="5">
    <nc r="AY178">
      <v>0</v>
    </nc>
  </rcc>
  <rcc rId="34067" sId="5">
    <nc r="AZ178">
      <v>0</v>
    </nc>
  </rcc>
  <rcc rId="34068" sId="5">
    <nc r="BA178">
      <v>0</v>
    </nc>
  </rcc>
  <rfmt sheetId="5" sqref="B179" start="0" length="0">
    <dxf>
      <alignment horizontal="general" vertical="bottom"/>
    </dxf>
  </rfmt>
  <rcc rId="34069" sId="5" odxf="1" dxf="1">
    <nc r="E17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070" sId="5">
    <nc r="F179">
      <v>0</v>
    </nc>
  </rcc>
  <rcc rId="34071" sId="5">
    <nc r="G179">
      <v>0</v>
    </nc>
  </rcc>
  <rcc rId="34072" sId="5">
    <nc r="H179">
      <v>0</v>
    </nc>
  </rcc>
  <rcc rId="34073" sId="5">
    <nc r="I179">
      <v>0</v>
    </nc>
  </rcc>
  <rcc rId="34074" sId="5">
    <nc r="J179">
      <v>0</v>
    </nc>
  </rcc>
  <rcc rId="34075" sId="5">
    <nc r="K179">
      <v>0</v>
    </nc>
  </rcc>
  <rcc rId="34076" sId="5">
    <nc r="L179">
      <v>0</v>
    </nc>
  </rcc>
  <rcc rId="34077" sId="5">
    <nc r="M179">
      <v>0</v>
    </nc>
  </rcc>
  <rcc rId="34078" sId="5">
    <nc r="N179">
      <v>0</v>
    </nc>
  </rcc>
  <rcc rId="34079" sId="5">
    <nc r="O179">
      <v>0</v>
    </nc>
  </rcc>
  <rcc rId="34080" sId="5">
    <nc r="P179">
      <v>0</v>
    </nc>
  </rcc>
  <rcc rId="34081" sId="5">
    <nc r="Q179">
      <v>0</v>
    </nc>
  </rcc>
  <rcc rId="34082" sId="5">
    <nc r="R179">
      <v>0</v>
    </nc>
  </rcc>
  <rcc rId="34083" sId="5">
    <nc r="S179">
      <v>0</v>
    </nc>
  </rcc>
  <rcc rId="34084" sId="5">
    <nc r="T179">
      <v>0</v>
    </nc>
  </rcc>
  <rcc rId="34085" sId="5">
    <nc r="U179">
      <v>0</v>
    </nc>
  </rcc>
  <rcc rId="34086" sId="5">
    <nc r="V179">
      <v>0</v>
    </nc>
  </rcc>
  <rcc rId="34087" sId="5">
    <nc r="W179">
      <v>0</v>
    </nc>
  </rcc>
  <rcc rId="34088" sId="5">
    <nc r="X179">
      <v>0</v>
    </nc>
  </rcc>
  <rcc rId="34089" sId="5">
    <nc r="Y179">
      <v>0</v>
    </nc>
  </rcc>
  <rcc rId="34090" sId="5">
    <nc r="Z179">
      <v>0</v>
    </nc>
  </rcc>
  <rcc rId="34091" sId="5">
    <nc r="AA179">
      <v>0</v>
    </nc>
  </rcc>
  <rcc rId="34092" sId="5">
    <nc r="AB179">
      <v>0</v>
    </nc>
  </rcc>
  <rcc rId="34093" sId="5">
    <nc r="AC179">
      <v>0</v>
    </nc>
  </rcc>
  <rcc rId="34094" sId="5">
    <nc r="AD179">
      <v>0</v>
    </nc>
  </rcc>
  <rcc rId="34095" sId="5">
    <nc r="AE179">
      <v>0</v>
    </nc>
  </rcc>
  <rcc rId="34096" sId="5">
    <nc r="AF179">
      <v>0</v>
    </nc>
  </rcc>
  <rcc rId="34097" sId="5">
    <nc r="AG179">
      <v>0</v>
    </nc>
  </rcc>
  <rcc rId="34098" sId="5">
    <nc r="AH179">
      <v>0</v>
    </nc>
  </rcc>
  <rcc rId="34099" sId="5">
    <nc r="AI179">
      <v>0</v>
    </nc>
  </rcc>
  <rcc rId="34100" sId="5">
    <nc r="AJ179">
      <v>0</v>
    </nc>
  </rcc>
  <rcc rId="34101" sId="5">
    <nc r="AK179">
      <v>0</v>
    </nc>
  </rcc>
  <rcc rId="34102" sId="5">
    <nc r="AL179">
      <v>0</v>
    </nc>
  </rcc>
  <rcc rId="34103" sId="5">
    <nc r="AM179">
      <v>0</v>
    </nc>
  </rcc>
  <rcc rId="34104" sId="5">
    <nc r="AN179">
      <v>0</v>
    </nc>
  </rcc>
  <rcc rId="34105" sId="5">
    <nc r="AO179">
      <v>0</v>
    </nc>
  </rcc>
  <rcc rId="34106" sId="5">
    <nc r="AP179">
      <v>0</v>
    </nc>
  </rcc>
  <rcc rId="34107" sId="5">
    <nc r="AQ179">
      <v>0</v>
    </nc>
  </rcc>
  <rcc rId="34108" sId="5">
    <nc r="AR179">
      <v>0</v>
    </nc>
  </rcc>
  <rcc rId="34109" sId="5">
    <nc r="AS179">
      <v>0</v>
    </nc>
  </rcc>
  <rcc rId="34110" sId="5">
    <nc r="AT179">
      <v>0</v>
    </nc>
  </rcc>
  <rcc rId="34111" sId="5">
    <nc r="AU179">
      <v>0</v>
    </nc>
  </rcc>
  <rcc rId="34112" sId="5">
    <nc r="AV179">
      <v>0</v>
    </nc>
  </rcc>
  <rcc rId="34113" sId="5">
    <nc r="AW179">
      <v>0</v>
    </nc>
  </rcc>
  <rcc rId="34114" sId="5">
    <nc r="AX179">
      <v>0</v>
    </nc>
  </rcc>
  <rcc rId="34115" sId="5">
    <nc r="AY179">
      <v>0</v>
    </nc>
  </rcc>
  <rcc rId="34116" sId="5">
    <nc r="AZ179">
      <v>0</v>
    </nc>
  </rcc>
  <rcc rId="34117" sId="5">
    <nc r="BA179">
      <v>0</v>
    </nc>
  </rcc>
  <rfmt sheetId="5" sqref="B180" start="0" length="0">
    <dxf>
      <alignment horizontal="general" vertical="bottom"/>
    </dxf>
  </rfmt>
  <rcc rId="34118" sId="5" odxf="1" dxf="1">
    <nc r="E180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119" sId="5">
    <nc r="F180">
      <v>0</v>
    </nc>
  </rcc>
  <rcc rId="34120" sId="5">
    <nc r="G180">
      <v>0</v>
    </nc>
  </rcc>
  <rcc rId="34121" sId="5">
    <nc r="H180">
      <v>0</v>
    </nc>
  </rcc>
  <rcc rId="34122" sId="5">
    <nc r="I180">
      <v>0</v>
    </nc>
  </rcc>
  <rcc rId="34123" sId="5">
    <nc r="J180">
      <v>0</v>
    </nc>
  </rcc>
  <rcc rId="34124" sId="5">
    <nc r="K180">
      <v>0</v>
    </nc>
  </rcc>
  <rcc rId="34125" sId="5">
    <nc r="L180">
      <v>0</v>
    </nc>
  </rcc>
  <rcc rId="34126" sId="5">
    <nc r="M180">
      <v>0</v>
    </nc>
  </rcc>
  <rcc rId="34127" sId="5">
    <nc r="N180">
      <v>0</v>
    </nc>
  </rcc>
  <rcc rId="34128" sId="5">
    <nc r="O180">
      <v>0</v>
    </nc>
  </rcc>
  <rcc rId="34129" sId="5">
    <nc r="P180">
      <v>0</v>
    </nc>
  </rcc>
  <rcc rId="34130" sId="5">
    <nc r="Q180">
      <v>0</v>
    </nc>
  </rcc>
  <rcc rId="34131" sId="5">
    <nc r="R180">
      <v>0</v>
    </nc>
  </rcc>
  <rcc rId="34132" sId="5">
    <nc r="S180">
      <v>0</v>
    </nc>
  </rcc>
  <rcc rId="34133" sId="5">
    <nc r="T180">
      <v>0</v>
    </nc>
  </rcc>
  <rcc rId="34134" sId="5">
    <nc r="U180">
      <v>0</v>
    </nc>
  </rcc>
  <rcc rId="34135" sId="5">
    <nc r="V180">
      <v>0</v>
    </nc>
  </rcc>
  <rcc rId="34136" sId="5">
    <nc r="W180">
      <v>0</v>
    </nc>
  </rcc>
  <rcc rId="34137" sId="5">
    <nc r="X180">
      <v>0</v>
    </nc>
  </rcc>
  <rcc rId="34138" sId="5">
    <nc r="Y180">
      <v>0</v>
    </nc>
  </rcc>
  <rcc rId="34139" sId="5">
    <nc r="Z180">
      <v>0</v>
    </nc>
  </rcc>
  <rcc rId="34140" sId="5">
    <nc r="AA180">
      <v>0</v>
    </nc>
  </rcc>
  <rcc rId="34141" sId="5">
    <nc r="AB180">
      <v>0</v>
    </nc>
  </rcc>
  <rcc rId="34142" sId="5">
    <nc r="AC180">
      <v>0</v>
    </nc>
  </rcc>
  <rcc rId="34143" sId="5">
    <nc r="AD180">
      <v>0</v>
    </nc>
  </rcc>
  <rcc rId="34144" sId="5">
    <nc r="AE180">
      <v>0</v>
    </nc>
  </rcc>
  <rcc rId="34145" sId="5">
    <nc r="AF180">
      <v>0</v>
    </nc>
  </rcc>
  <rcc rId="34146" sId="5">
    <nc r="AG180">
      <v>0</v>
    </nc>
  </rcc>
  <rcc rId="34147" sId="5">
    <nc r="AH180">
      <v>0</v>
    </nc>
  </rcc>
  <rcc rId="34148" sId="5">
    <nc r="AI180">
      <v>0</v>
    </nc>
  </rcc>
  <rcc rId="34149" sId="5">
    <nc r="AJ180">
      <v>0</v>
    </nc>
  </rcc>
  <rcc rId="34150" sId="5">
    <nc r="AK180">
      <v>0</v>
    </nc>
  </rcc>
  <rcc rId="34151" sId="5">
    <nc r="AL180">
      <v>0</v>
    </nc>
  </rcc>
  <rcc rId="34152" sId="5">
    <nc r="AM180">
      <v>0</v>
    </nc>
  </rcc>
  <rcc rId="34153" sId="5">
    <nc r="AN180">
      <v>0</v>
    </nc>
  </rcc>
  <rcc rId="34154" sId="5">
    <nc r="AO180">
      <v>0</v>
    </nc>
  </rcc>
  <rcc rId="34155" sId="5">
    <nc r="AP180">
      <v>0</v>
    </nc>
  </rcc>
  <rcc rId="34156" sId="5">
    <nc r="AQ180">
      <v>0</v>
    </nc>
  </rcc>
  <rcc rId="34157" sId="5">
    <nc r="AR180">
      <v>0</v>
    </nc>
  </rcc>
  <rcc rId="34158" sId="5">
    <nc r="AS180">
      <v>0</v>
    </nc>
  </rcc>
  <rcc rId="34159" sId="5">
    <nc r="AT180">
      <v>0</v>
    </nc>
  </rcc>
  <rcc rId="34160" sId="5">
    <nc r="AU180">
      <v>0</v>
    </nc>
  </rcc>
  <rcc rId="34161" sId="5">
    <nc r="AV180">
      <v>0</v>
    </nc>
  </rcc>
  <rcc rId="34162" sId="5">
    <nc r="AW180">
      <v>0</v>
    </nc>
  </rcc>
  <rcc rId="34163" sId="5">
    <nc r="AX180">
      <v>0</v>
    </nc>
  </rcc>
  <rcc rId="34164" sId="5">
    <nc r="AY180">
      <v>0</v>
    </nc>
  </rcc>
  <rcc rId="34165" sId="5">
    <nc r="AZ180">
      <v>0</v>
    </nc>
  </rcc>
  <rcc rId="34166" sId="5">
    <nc r="BA180">
      <v>0</v>
    </nc>
  </rcc>
  <rfmt sheetId="5" sqref="B181" start="0" length="0">
    <dxf>
      <alignment horizontal="general" vertical="bottom"/>
    </dxf>
  </rfmt>
  <rcc rId="34167" sId="5" odxf="1" dxf="1">
    <nc r="E181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168" sId="5">
    <nc r="F181">
      <v>0</v>
    </nc>
  </rcc>
  <rcc rId="34169" sId="5">
    <nc r="G181">
      <v>0</v>
    </nc>
  </rcc>
  <rcc rId="34170" sId="5">
    <nc r="H181">
      <v>0</v>
    </nc>
  </rcc>
  <rcc rId="34171" sId="5">
    <nc r="I181">
      <v>0</v>
    </nc>
  </rcc>
  <rcc rId="34172" sId="5">
    <nc r="J181">
      <v>0</v>
    </nc>
  </rcc>
  <rcc rId="34173" sId="5">
    <nc r="K181">
      <v>0</v>
    </nc>
  </rcc>
  <rcc rId="34174" sId="5">
    <nc r="L181">
      <v>0</v>
    </nc>
  </rcc>
  <rcc rId="34175" sId="5">
    <nc r="M181">
      <v>0</v>
    </nc>
  </rcc>
  <rcc rId="34176" sId="5">
    <nc r="N181">
      <v>0</v>
    </nc>
  </rcc>
  <rcc rId="34177" sId="5">
    <nc r="O181">
      <v>0</v>
    </nc>
  </rcc>
  <rcc rId="34178" sId="5">
    <nc r="P181">
      <v>0</v>
    </nc>
  </rcc>
  <rcc rId="34179" sId="5">
    <nc r="Q181">
      <v>0</v>
    </nc>
  </rcc>
  <rcc rId="34180" sId="5">
    <nc r="R181">
      <v>0</v>
    </nc>
  </rcc>
  <rcc rId="34181" sId="5">
    <nc r="S181">
      <v>0</v>
    </nc>
  </rcc>
  <rcc rId="34182" sId="5">
    <nc r="T181">
      <v>0</v>
    </nc>
  </rcc>
  <rcc rId="34183" sId="5">
    <nc r="U181">
      <v>0</v>
    </nc>
  </rcc>
  <rcc rId="34184" sId="5">
    <nc r="V181">
      <v>0</v>
    </nc>
  </rcc>
  <rcc rId="34185" sId="5">
    <nc r="W181">
      <v>0</v>
    </nc>
  </rcc>
  <rcc rId="34186" sId="5">
    <nc r="X181">
      <v>0</v>
    </nc>
  </rcc>
  <rcc rId="34187" sId="5">
    <nc r="Y181">
      <v>0</v>
    </nc>
  </rcc>
  <rcc rId="34188" sId="5">
    <nc r="Z181">
      <v>0</v>
    </nc>
  </rcc>
  <rcc rId="34189" sId="5">
    <nc r="AA181">
      <v>0</v>
    </nc>
  </rcc>
  <rcc rId="34190" sId="5">
    <nc r="AB181">
      <v>0</v>
    </nc>
  </rcc>
  <rcc rId="34191" sId="5">
    <nc r="AC181">
      <v>0</v>
    </nc>
  </rcc>
  <rcc rId="34192" sId="5">
    <nc r="AD181">
      <v>0</v>
    </nc>
  </rcc>
  <rcc rId="34193" sId="5">
    <nc r="AE181">
      <v>0</v>
    </nc>
  </rcc>
  <rcc rId="34194" sId="5">
    <nc r="AF181">
      <v>0</v>
    </nc>
  </rcc>
  <rcc rId="34195" sId="5">
    <nc r="AG181">
      <v>0</v>
    </nc>
  </rcc>
  <rcc rId="34196" sId="5">
    <nc r="AH181">
      <v>0</v>
    </nc>
  </rcc>
  <rcc rId="34197" sId="5">
    <nc r="AI181">
      <v>0</v>
    </nc>
  </rcc>
  <rcc rId="34198" sId="5">
    <nc r="AJ181">
      <v>0</v>
    </nc>
  </rcc>
  <rcc rId="34199" sId="5">
    <nc r="AK181">
      <v>0</v>
    </nc>
  </rcc>
  <rcc rId="34200" sId="5">
    <nc r="AL181">
      <v>0</v>
    </nc>
  </rcc>
  <rcc rId="34201" sId="5">
    <nc r="AM181">
      <v>0</v>
    </nc>
  </rcc>
  <rcc rId="34202" sId="5">
    <nc r="AN181">
      <v>0</v>
    </nc>
  </rcc>
  <rcc rId="34203" sId="5">
    <nc r="AO181">
      <v>0</v>
    </nc>
  </rcc>
  <rcc rId="34204" sId="5">
    <nc r="AP181">
      <v>0</v>
    </nc>
  </rcc>
  <rcc rId="34205" sId="5">
    <nc r="AQ181">
      <v>0</v>
    </nc>
  </rcc>
  <rcc rId="34206" sId="5">
    <nc r="AR181">
      <v>0</v>
    </nc>
  </rcc>
  <rcc rId="34207" sId="5">
    <nc r="AS181">
      <v>0</v>
    </nc>
  </rcc>
  <rcc rId="34208" sId="5">
    <nc r="AT181">
      <v>0</v>
    </nc>
  </rcc>
  <rcc rId="34209" sId="5">
    <nc r="AU181">
      <v>0</v>
    </nc>
  </rcc>
  <rcc rId="34210" sId="5">
    <nc r="AV181">
      <v>0</v>
    </nc>
  </rcc>
  <rcc rId="34211" sId="5">
    <nc r="AW181">
      <v>0</v>
    </nc>
  </rcc>
  <rcc rId="34212" sId="5">
    <nc r="AX181">
      <v>0</v>
    </nc>
  </rcc>
  <rcc rId="34213" sId="5">
    <nc r="AY181">
      <v>0</v>
    </nc>
  </rcc>
  <rcc rId="34214" sId="5">
    <nc r="AZ181">
      <v>0</v>
    </nc>
  </rcc>
  <rcc rId="34215" sId="5">
    <nc r="BA181">
      <v>0</v>
    </nc>
  </rcc>
  <rfmt sheetId="5" sqref="B182" start="0" length="0">
    <dxf>
      <alignment horizontal="general" vertical="bottom"/>
    </dxf>
  </rfmt>
  <rfmt sheetId="5" sqref="E182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183" start="0" length="0">
    <dxf>
      <alignment horizontal="general" vertical="bottom"/>
    </dxf>
  </rfmt>
  <rfmt sheetId="5" sqref="E183" start="0" length="0">
    <dxf>
      <numFmt numFmtId="0" formatCode="General"/>
      <alignment horizontal="general" vertical="bottom"/>
    </dxf>
  </rfmt>
  <rfmt sheetId="5" sqref="B184" start="0" length="0">
    <dxf>
      <alignment horizontal="general" vertical="bottom"/>
    </dxf>
  </rfmt>
  <rfmt sheetId="5" sqref="E184" start="0" length="0">
    <dxf>
      <numFmt numFmtId="0" formatCode="General"/>
      <alignment horizontal="general" vertical="bottom"/>
    </dxf>
  </rfmt>
  <rfmt sheetId="5" sqref="B185" start="0" length="0">
    <dxf>
      <alignment horizontal="general" vertical="bottom"/>
    </dxf>
  </rfmt>
  <rfmt sheetId="5" sqref="E185" start="0" length="0">
    <dxf>
      <numFmt numFmtId="0" formatCode="General"/>
      <alignment horizontal="general" vertical="bottom"/>
    </dxf>
  </rfmt>
  <rfmt sheetId="5" sqref="B186" start="0" length="0">
    <dxf>
      <alignment horizontal="general" vertical="bottom"/>
    </dxf>
  </rfmt>
  <rfmt sheetId="5" sqref="E186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187" start="0" length="0">
    <dxf>
      <alignment horizontal="general" vertical="bottom"/>
    </dxf>
  </rfmt>
  <rfmt sheetId="5" sqref="E187" start="0" length="0">
    <dxf>
      <numFmt numFmtId="0" formatCode="General"/>
      <alignment horizontal="general" vertical="bottom"/>
    </dxf>
  </rfmt>
  <rfmt sheetId="5" sqref="B188" start="0" length="0">
    <dxf>
      <alignment horizontal="general" vertical="bottom"/>
    </dxf>
  </rfmt>
  <rfmt sheetId="5" sqref="E188" start="0" length="0">
    <dxf>
      <numFmt numFmtId="0" formatCode="General"/>
      <alignment horizontal="general" vertical="bottom"/>
    </dxf>
  </rfmt>
  <rfmt sheetId="5" sqref="B189" start="0" length="0">
    <dxf>
      <alignment horizontal="general" vertical="bottom"/>
    </dxf>
  </rfmt>
  <rfmt sheetId="5" sqref="E189" start="0" length="0">
    <dxf>
      <numFmt numFmtId="0" formatCode="General"/>
      <fill>
        <patternFill patternType="none">
          <bgColor indexed="65"/>
        </patternFill>
      </fill>
      <alignment horizontal="general" vertical="bottom"/>
    </dxf>
  </rfmt>
  <rfmt sheetId="5" sqref="B190" start="0" length="0">
    <dxf>
      <alignment horizontal="general" vertical="bottom"/>
    </dxf>
  </rfmt>
  <rfmt sheetId="5" sqref="E190" start="0" length="0">
    <dxf>
      <numFmt numFmtId="0" formatCode="General"/>
      <alignment horizontal="general" vertical="bottom"/>
    </dxf>
  </rfmt>
  <rfmt sheetId="5" sqref="B191" start="0" length="0">
    <dxf>
      <alignment horizontal="general" vertical="bottom"/>
    </dxf>
  </rfmt>
  <rfmt sheetId="5" sqref="E191" start="0" length="0">
    <dxf>
      <numFmt numFmtId="0" formatCode="General"/>
      <alignment horizontal="general" vertical="bottom"/>
    </dxf>
  </rfmt>
  <rfmt sheetId="5" sqref="B192" start="0" length="0">
    <dxf>
      <alignment horizontal="general" vertical="bottom"/>
    </dxf>
  </rfmt>
  <rfmt sheetId="5" sqref="E192" start="0" length="0">
    <dxf>
      <numFmt numFmtId="0" formatCode="General"/>
      <alignment horizontal="general" vertical="bottom"/>
    </dxf>
  </rfmt>
  <rfmt sheetId="5" sqref="B193" start="0" length="0">
    <dxf>
      <alignment horizontal="general" vertical="bottom"/>
    </dxf>
  </rfmt>
  <rfmt sheetId="5" sqref="E193" start="0" length="0">
    <dxf>
      <numFmt numFmtId="0" formatCode="General"/>
      <alignment horizontal="general" vertical="bottom"/>
    </dxf>
  </rfmt>
  <rfmt sheetId="5" sqref="B194" start="0" length="0">
    <dxf>
      <alignment horizontal="general" vertical="bottom"/>
    </dxf>
  </rfmt>
  <rfmt sheetId="5" sqref="E194" start="0" length="0">
    <dxf>
      <numFmt numFmtId="0" formatCode="General"/>
      <alignment horizontal="general" vertical="bottom"/>
    </dxf>
  </rfmt>
  <rfmt sheetId="5" sqref="B195" start="0" length="0">
    <dxf>
      <alignment horizontal="general" vertical="bottom"/>
    </dxf>
  </rfmt>
  <rfmt sheetId="5" sqref="E195" start="0" length="0">
    <dxf>
      <numFmt numFmtId="0" formatCode="General"/>
      <alignment horizontal="general" vertical="bottom"/>
    </dxf>
  </rfmt>
  <rfmt sheetId="5" sqref="B196" start="0" length="0">
    <dxf>
      <alignment horizontal="general" vertical="bottom"/>
    </dxf>
  </rfmt>
  <rfmt sheetId="5" sqref="E196" start="0" length="0">
    <dxf>
      <numFmt numFmtId="0" formatCode="General"/>
      <alignment horizontal="general" vertical="bottom"/>
    </dxf>
  </rfmt>
  <rfmt sheetId="5" sqref="B197" start="0" length="0">
    <dxf>
      <alignment horizontal="general" vertical="bottom"/>
    </dxf>
  </rfmt>
  <rcc rId="34216" sId="5" odxf="1" dxf="1">
    <nc r="E197">
      <v>7147.3239999999996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4217" sId="5">
    <nc r="F197">
      <v>299.58999999999997</v>
    </nc>
  </rcc>
  <rcc rId="34218" sId="5">
    <nc r="G197">
      <v>287.37</v>
    </nc>
  </rcc>
  <rcc rId="34219" sId="5">
    <nc r="H197">
      <v>282.23</v>
    </nc>
  </rcc>
  <rcc rId="34220" sId="5">
    <nc r="I197">
      <v>279.76</v>
    </nc>
  </rcc>
  <rcc rId="34221" sId="5">
    <nc r="J197">
      <v>279.38</v>
    </nc>
  </rcc>
  <rcc rId="34222" sId="5">
    <nc r="K197">
      <v>278.62</v>
    </nc>
  </rcc>
  <rcc rId="34223" sId="5">
    <nc r="L197">
      <v>278.02</v>
    </nc>
  </rcc>
  <rcc rId="34224" sId="5">
    <nc r="M197">
      <v>278.01</v>
    </nc>
  </rcc>
  <rcc rId="34225" sId="5">
    <nc r="N197">
      <v>282.14999999999998</v>
    </nc>
  </rcc>
  <rcc rId="34226" sId="5">
    <nc r="O197">
      <v>291.23</v>
    </nc>
  </rcc>
  <rcc rId="34227" sId="5">
    <nc r="P197">
      <v>298</v>
    </nc>
  </rcc>
  <rcc rId="34228" sId="5">
    <nc r="Q197">
      <v>309.64</v>
    </nc>
  </rcc>
  <rcc rId="34229" sId="5">
    <nc r="R197">
      <v>305.12</v>
    </nc>
  </rcc>
  <rcc rId="34230" sId="5">
    <nc r="S197">
      <v>299.67</v>
    </nc>
  </rcc>
  <rcc rId="34231" sId="5">
    <nc r="T197">
      <v>298.24</v>
    </nc>
  </rcc>
  <rcc rId="34232" sId="5">
    <nc r="U197">
      <v>289.87</v>
    </nc>
  </rcc>
  <rcc rId="34233" sId="5">
    <nc r="V197">
      <v>290.54000000000002</v>
    </nc>
  </rcc>
  <rcc rId="34234" sId="5">
    <nc r="W197">
      <v>285.74</v>
    </nc>
  </rcc>
  <rcc rId="34235" sId="5">
    <nc r="X197">
      <v>265</v>
    </nc>
  </rcc>
  <rcc rId="34236" sId="5">
    <nc r="Y197">
      <v>283.61</v>
    </nc>
  </rcc>
  <rcc rId="34237" sId="5">
    <nc r="Z197">
      <v>278.5</v>
    </nc>
  </rcc>
  <rcc rId="34238" sId="5">
    <nc r="AA197">
      <v>250.3</v>
    </nc>
  </rcc>
  <rcc rId="34239" sId="5">
    <nc r="AB197">
      <v>221.02</v>
    </nc>
  </rcc>
  <rcc rId="34240" sId="5">
    <nc r="AC197">
      <v>200.79</v>
    </nc>
  </rcc>
  <rcc rId="34241" sId="5">
    <nc r="AD197">
      <v>229.54</v>
    </nc>
  </rcc>
  <rcc rId="34242" sId="5">
    <nc r="AE197">
      <v>226.07</v>
    </nc>
  </rcc>
  <rcc rId="34243" sId="5">
    <nc r="AF197">
      <v>249.64</v>
    </nc>
  </rcc>
  <rcc rId="34244" sId="5">
    <nc r="AG197">
      <v>258.58</v>
    </nc>
  </rcc>
  <rcc rId="34245" sId="5">
    <nc r="AH197">
      <v>275.92</v>
    </nc>
  </rcc>
  <rcc rId="34246" sId="5">
    <nc r="AI197">
      <v>285.13</v>
    </nc>
  </rcc>
  <rcc rId="34247" sId="5">
    <nc r="AJ197">
      <v>296.45999999999998</v>
    </nc>
  </rcc>
  <rcc rId="34248" sId="5">
    <nc r="AK197">
      <v>321.61</v>
    </nc>
  </rcc>
  <rcc rId="34249" sId="5">
    <nc r="AL197">
      <v>327.66000000000003</v>
    </nc>
  </rcc>
  <rcc rId="34250" sId="5">
    <nc r="AM197">
      <v>329.03</v>
    </nc>
  </rcc>
  <rcc rId="34251" sId="5">
    <nc r="AN197">
      <v>340.56</v>
    </nc>
  </rcc>
  <rcc rId="34252" sId="5">
    <nc r="AO197">
      <v>363.55</v>
    </nc>
  </rcc>
  <rcc rId="34253" sId="5">
    <nc r="AP197">
      <v>372.86</v>
    </nc>
  </rcc>
  <rcc rId="34254" sId="5">
    <nc r="AQ197">
      <v>363.96</v>
    </nc>
  </rcc>
  <rcc rId="34255" sId="5">
    <nc r="AR197">
      <v>360.4</v>
    </nc>
  </rcc>
  <rcc rId="34256" sId="5">
    <nc r="AS197">
      <v>348.39</v>
    </nc>
  </rcc>
  <rcc rId="34257" sId="5">
    <nc r="AT197">
      <v>356.05</v>
    </nc>
  </rcc>
  <rcc rId="34258" sId="5">
    <nc r="AU197">
      <v>350.98</v>
    </nc>
  </rcc>
  <rcc rId="34259" sId="5">
    <nc r="AV197">
      <v>340.42</v>
    </nc>
  </rcc>
  <rcc rId="34260" sId="5">
    <nc r="AW197">
      <v>334.06</v>
    </nc>
  </rcc>
  <rcc rId="34261" sId="5">
    <nc r="AX197">
      <v>327.89</v>
    </nc>
  </rcc>
  <rcc rId="34262" sId="5">
    <nc r="AY197">
      <v>312.85000000000002</v>
    </nc>
  </rcc>
  <rcc rId="34263" sId="5">
    <nc r="AZ197">
      <v>302.49</v>
    </nc>
  </rcc>
  <rcc rId="34264" sId="5">
    <nc r="BA197">
      <v>291.12</v>
    </nc>
  </rcc>
  <rfmt sheetId="5" sqref="B198" start="0" length="0">
    <dxf>
      <alignment horizontal="general" vertical="bottom"/>
    </dxf>
  </rfmt>
  <rcc rId="34265" sId="5" odxf="1" dxf="1">
    <nc r="E19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266" sId="5">
    <nc r="F198">
      <v>0</v>
    </nc>
  </rcc>
  <rcc rId="34267" sId="5">
    <nc r="G198">
      <v>0</v>
    </nc>
  </rcc>
  <rcc rId="34268" sId="5">
    <nc r="H198">
      <v>0</v>
    </nc>
  </rcc>
  <rcc rId="34269" sId="5">
    <nc r="I198">
      <v>0</v>
    </nc>
  </rcc>
  <rcc rId="34270" sId="5">
    <nc r="J198">
      <v>0</v>
    </nc>
  </rcc>
  <rcc rId="34271" sId="5">
    <nc r="K198">
      <v>0</v>
    </nc>
  </rcc>
  <rcc rId="34272" sId="5">
    <nc r="L198">
      <v>0</v>
    </nc>
  </rcc>
  <rcc rId="34273" sId="5">
    <nc r="M198">
      <v>0</v>
    </nc>
  </rcc>
  <rcc rId="34274" sId="5">
    <nc r="N198">
      <v>0</v>
    </nc>
  </rcc>
  <rcc rId="34275" sId="5">
    <nc r="O198">
      <v>0</v>
    </nc>
  </rcc>
  <rcc rId="34276" sId="5">
    <nc r="P198">
      <v>0</v>
    </nc>
  </rcc>
  <rcc rId="34277" sId="5">
    <nc r="Q198">
      <v>0</v>
    </nc>
  </rcc>
  <rcc rId="34278" sId="5">
    <nc r="R198">
      <v>0</v>
    </nc>
  </rcc>
  <rcc rId="34279" sId="5">
    <nc r="S198">
      <v>0</v>
    </nc>
  </rcc>
  <rcc rId="34280" sId="5">
    <nc r="T198">
      <v>0</v>
    </nc>
  </rcc>
  <rcc rId="34281" sId="5">
    <nc r="U198">
      <v>0</v>
    </nc>
  </rcc>
  <rcc rId="34282" sId="5">
    <nc r="V198">
      <v>0</v>
    </nc>
  </rcc>
  <rcc rId="34283" sId="5">
    <nc r="W198">
      <v>0</v>
    </nc>
  </rcc>
  <rcc rId="34284" sId="5">
    <nc r="X198">
      <v>0</v>
    </nc>
  </rcc>
  <rcc rId="34285" sId="5">
    <nc r="Y198">
      <v>0</v>
    </nc>
  </rcc>
  <rcc rId="34286" sId="5">
    <nc r="Z198">
      <v>0</v>
    </nc>
  </rcc>
  <rcc rId="34287" sId="5">
    <nc r="AA198">
      <v>0</v>
    </nc>
  </rcc>
  <rcc rId="34288" sId="5">
    <nc r="AB198">
      <v>0</v>
    </nc>
  </rcc>
  <rcc rId="34289" sId="5">
    <nc r="AC198">
      <v>0</v>
    </nc>
  </rcc>
  <rcc rId="34290" sId="5">
    <nc r="AD198">
      <v>0</v>
    </nc>
  </rcc>
  <rcc rId="34291" sId="5">
    <nc r="AE198">
      <v>0</v>
    </nc>
  </rcc>
  <rcc rId="34292" sId="5">
    <nc r="AF198">
      <v>0</v>
    </nc>
  </rcc>
  <rcc rId="34293" sId="5">
    <nc r="AG198">
      <v>0</v>
    </nc>
  </rcc>
  <rcc rId="34294" sId="5">
    <nc r="AH198">
      <v>0</v>
    </nc>
  </rcc>
  <rcc rId="34295" sId="5">
    <nc r="AI198">
      <v>0</v>
    </nc>
  </rcc>
  <rcc rId="34296" sId="5">
    <nc r="AJ198">
      <v>0</v>
    </nc>
  </rcc>
  <rcc rId="34297" sId="5">
    <nc r="AK198">
      <v>0</v>
    </nc>
  </rcc>
  <rcc rId="34298" sId="5">
    <nc r="AL198">
      <v>0</v>
    </nc>
  </rcc>
  <rcc rId="34299" sId="5">
    <nc r="AM198">
      <v>0</v>
    </nc>
  </rcc>
  <rcc rId="34300" sId="5">
    <nc r="AN198">
      <v>0</v>
    </nc>
  </rcc>
  <rcc rId="34301" sId="5">
    <nc r="AO198">
      <v>0</v>
    </nc>
  </rcc>
  <rcc rId="34302" sId="5">
    <nc r="AP198">
      <v>0</v>
    </nc>
  </rcc>
  <rcc rId="34303" sId="5">
    <nc r="AQ198">
      <v>0</v>
    </nc>
  </rcc>
  <rcc rId="34304" sId="5">
    <nc r="AR198">
      <v>0</v>
    </nc>
  </rcc>
  <rcc rId="34305" sId="5">
    <nc r="AS198">
      <v>0</v>
    </nc>
  </rcc>
  <rcc rId="34306" sId="5">
    <nc r="AT198">
      <v>0</v>
    </nc>
  </rcc>
  <rcc rId="34307" sId="5">
    <nc r="AU198">
      <v>0</v>
    </nc>
  </rcc>
  <rcc rId="34308" sId="5">
    <nc r="AV198">
      <v>0</v>
    </nc>
  </rcc>
  <rcc rId="34309" sId="5">
    <nc r="AW198">
      <v>0</v>
    </nc>
  </rcc>
  <rcc rId="34310" sId="5">
    <nc r="AX198">
      <v>0</v>
    </nc>
  </rcc>
  <rcc rId="34311" sId="5">
    <nc r="AY198">
      <v>0</v>
    </nc>
  </rcc>
  <rcc rId="34312" sId="5">
    <nc r="AZ198">
      <v>0</v>
    </nc>
  </rcc>
  <rcc rId="34313" sId="5">
    <nc r="BA198">
      <v>0</v>
    </nc>
  </rcc>
  <rfmt sheetId="5" sqref="B199" start="0" length="0">
    <dxf>
      <alignment horizontal="general" vertical="bottom"/>
    </dxf>
  </rfmt>
  <rcc rId="34314" sId="5" odxf="1" dxf="1">
    <nc r="E19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315" sId="5">
    <nc r="F199">
      <v>0</v>
    </nc>
  </rcc>
  <rcc rId="34316" sId="5">
    <nc r="G199">
      <v>0</v>
    </nc>
  </rcc>
  <rcc rId="34317" sId="5">
    <nc r="H199">
      <v>0</v>
    </nc>
  </rcc>
  <rcc rId="34318" sId="5">
    <nc r="I199">
      <v>0</v>
    </nc>
  </rcc>
  <rcc rId="34319" sId="5">
    <nc r="J199">
      <v>0</v>
    </nc>
  </rcc>
  <rcc rId="34320" sId="5">
    <nc r="K199">
      <v>0</v>
    </nc>
  </rcc>
  <rcc rId="34321" sId="5">
    <nc r="L199">
      <v>0</v>
    </nc>
  </rcc>
  <rcc rId="34322" sId="5">
    <nc r="M199">
      <v>0</v>
    </nc>
  </rcc>
  <rcc rId="34323" sId="5">
    <nc r="N199">
      <v>0</v>
    </nc>
  </rcc>
  <rcc rId="34324" sId="5">
    <nc r="O199">
      <v>0</v>
    </nc>
  </rcc>
  <rcc rId="34325" sId="5">
    <nc r="P199">
      <v>0</v>
    </nc>
  </rcc>
  <rcc rId="34326" sId="5">
    <nc r="Q199">
      <v>0</v>
    </nc>
  </rcc>
  <rcc rId="34327" sId="5">
    <nc r="R199">
      <v>0</v>
    </nc>
  </rcc>
  <rcc rId="34328" sId="5">
    <nc r="S199">
      <v>0</v>
    </nc>
  </rcc>
  <rcc rId="34329" sId="5">
    <nc r="T199">
      <v>0</v>
    </nc>
  </rcc>
  <rcc rId="34330" sId="5">
    <nc r="U199">
      <v>0</v>
    </nc>
  </rcc>
  <rcc rId="34331" sId="5">
    <nc r="V199">
      <v>0</v>
    </nc>
  </rcc>
  <rcc rId="34332" sId="5">
    <nc r="W199">
      <v>0</v>
    </nc>
  </rcc>
  <rcc rId="34333" sId="5">
    <nc r="X199">
      <v>0</v>
    </nc>
  </rcc>
  <rcc rId="34334" sId="5">
    <nc r="Y199">
      <v>0</v>
    </nc>
  </rcc>
  <rcc rId="34335" sId="5">
    <nc r="Z199">
      <v>0</v>
    </nc>
  </rcc>
  <rcc rId="34336" sId="5">
    <nc r="AA199">
      <v>0</v>
    </nc>
  </rcc>
  <rcc rId="34337" sId="5">
    <nc r="AB199">
      <v>0</v>
    </nc>
  </rcc>
  <rcc rId="34338" sId="5">
    <nc r="AC199">
      <v>0</v>
    </nc>
  </rcc>
  <rcc rId="34339" sId="5">
    <nc r="AD199">
      <v>0</v>
    </nc>
  </rcc>
  <rcc rId="34340" sId="5">
    <nc r="AE199">
      <v>0</v>
    </nc>
  </rcc>
  <rcc rId="34341" sId="5">
    <nc r="AF199">
      <v>0</v>
    </nc>
  </rcc>
  <rcc rId="34342" sId="5">
    <nc r="AG199">
      <v>0</v>
    </nc>
  </rcc>
  <rcc rId="34343" sId="5">
    <nc r="AH199">
      <v>0</v>
    </nc>
  </rcc>
  <rcc rId="34344" sId="5">
    <nc r="AI199">
      <v>0</v>
    </nc>
  </rcc>
  <rcc rId="34345" sId="5">
    <nc r="AJ199">
      <v>0</v>
    </nc>
  </rcc>
  <rcc rId="34346" sId="5">
    <nc r="AK199">
      <v>0</v>
    </nc>
  </rcc>
  <rcc rId="34347" sId="5">
    <nc r="AL199">
      <v>0</v>
    </nc>
  </rcc>
  <rcc rId="34348" sId="5">
    <nc r="AM199">
      <v>0</v>
    </nc>
  </rcc>
  <rcc rId="34349" sId="5">
    <nc r="AN199">
      <v>0</v>
    </nc>
  </rcc>
  <rcc rId="34350" sId="5">
    <nc r="AO199">
      <v>0</v>
    </nc>
  </rcc>
  <rcc rId="34351" sId="5">
    <nc r="AP199">
      <v>0</v>
    </nc>
  </rcc>
  <rcc rId="34352" sId="5">
    <nc r="AQ199">
      <v>0</v>
    </nc>
  </rcc>
  <rcc rId="34353" sId="5">
    <nc r="AR199">
      <v>0</v>
    </nc>
  </rcc>
  <rcc rId="34354" sId="5">
    <nc r="AS199">
      <v>0</v>
    </nc>
  </rcc>
  <rcc rId="34355" sId="5">
    <nc r="AT199">
      <v>0</v>
    </nc>
  </rcc>
  <rcc rId="34356" sId="5">
    <nc r="AU199">
      <v>0</v>
    </nc>
  </rcc>
  <rcc rId="34357" sId="5">
    <nc r="AV199">
      <v>0</v>
    </nc>
  </rcc>
  <rcc rId="34358" sId="5">
    <nc r="AW199">
      <v>0</v>
    </nc>
  </rcc>
  <rcc rId="34359" sId="5">
    <nc r="AX199">
      <v>0</v>
    </nc>
  </rcc>
  <rcc rId="34360" sId="5">
    <nc r="AY199">
      <v>0</v>
    </nc>
  </rcc>
  <rcc rId="34361" sId="5">
    <nc r="AZ199">
      <v>0</v>
    </nc>
  </rcc>
  <rcc rId="34362" sId="5">
    <nc r="BA199">
      <v>0</v>
    </nc>
  </rcc>
  <rfmt sheetId="5" sqref="B200" start="0" length="0">
    <dxf>
      <alignment horizontal="general" vertical="bottom"/>
    </dxf>
  </rfmt>
  <rcc rId="34363" sId="5" odxf="1" dxf="1">
    <nc r="E200">
      <v>666.75199999999995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364" sId="5">
    <nc r="F200">
      <v>0</v>
    </nc>
  </rcc>
  <rcc rId="34365" sId="5">
    <nc r="G200">
      <v>0</v>
    </nc>
  </rcc>
  <rcc rId="34366" sId="5">
    <nc r="H200">
      <v>0</v>
    </nc>
  </rcc>
  <rcc rId="34367" sId="5">
    <nc r="I200">
      <v>0</v>
    </nc>
  </rcc>
  <rcc rId="34368" sId="5">
    <nc r="J200">
      <v>0</v>
    </nc>
  </rcc>
  <rcc rId="34369" sId="5">
    <nc r="K200">
      <v>0</v>
    </nc>
  </rcc>
  <rcc rId="34370" sId="5">
    <nc r="L200">
      <v>0</v>
    </nc>
  </rcc>
  <rcc rId="34371" sId="5">
    <nc r="M200">
      <v>0</v>
    </nc>
  </rcc>
  <rcc rId="34372" sId="5">
    <nc r="N200">
      <v>0</v>
    </nc>
  </rcc>
  <rcc rId="34373" sId="5">
    <nc r="O200">
      <v>0</v>
    </nc>
  </rcc>
  <rcc rId="34374" sId="5">
    <nc r="P200">
      <v>0</v>
    </nc>
  </rcc>
  <rcc rId="34375" sId="5">
    <nc r="Q200">
      <v>0</v>
    </nc>
  </rcc>
  <rcc rId="34376" sId="5">
    <nc r="R200">
      <v>4.2709999999999999</v>
    </nc>
  </rcc>
  <rcc rId="34377" sId="5">
    <nc r="S200">
      <v>13.388999999999999</v>
    </nc>
  </rcc>
  <rcc rId="34378" sId="5">
    <nc r="T200">
      <v>28.329000000000001</v>
    </nc>
  </rcc>
  <rcc rId="34379" sId="5">
    <nc r="U200">
      <v>43.996000000000002</v>
    </nc>
  </rcc>
  <rcc rId="34380" sId="5">
    <nc r="V200">
      <v>58.792000000000002</v>
    </nc>
  </rcc>
  <rcc rId="34381" sId="5">
    <nc r="W200">
      <v>63.037999999999997</v>
    </nc>
  </rcc>
  <rcc rId="34382" sId="5">
    <nc r="X200">
      <v>78.144999999999996</v>
    </nc>
  </rcc>
  <rcc rId="34383" sId="5">
    <nc r="Y200">
      <v>93.375</v>
    </nc>
  </rcc>
  <rcc rId="34384" sId="5">
    <nc r="Z200">
      <v>83.703999999999994</v>
    </nc>
  </rcc>
  <rcc rId="34385" sId="5">
    <nc r="AA200">
      <v>82.724000000000004</v>
    </nc>
  </rcc>
  <rcc rId="34386" sId="5">
    <nc r="AB200">
      <v>93.361999999999995</v>
    </nc>
  </rcc>
  <rcc rId="34387" sId="5">
    <nc r="AC200">
      <v>99.275999999999996</v>
    </nc>
  </rcc>
  <rcc rId="34388" sId="5">
    <nc r="AD200">
      <v>95.912999999999997</v>
    </nc>
  </rcc>
  <rcc rId="34389" sId="5">
    <nc r="AE200">
      <v>78.055999999999997</v>
    </nc>
  </rcc>
  <rcc rId="34390" sId="5">
    <nc r="AF200">
      <v>90.43</v>
    </nc>
  </rcc>
  <rcc rId="34391" sId="5">
    <nc r="AG200">
      <v>81.144999999999996</v>
    </nc>
  </rcc>
  <rcc rId="34392" sId="5">
    <nc r="AH200">
      <v>73.372</v>
    </nc>
  </rcc>
  <rcc rId="34393" sId="5">
    <nc r="AI200">
      <v>60.18</v>
    </nc>
  </rcc>
  <rcc rId="34394" sId="5">
    <nc r="AJ200">
      <v>41.878</v>
    </nc>
  </rcc>
  <rcc rId="34395" sId="5">
    <nc r="AK200">
      <v>28.396999999999998</v>
    </nc>
  </rcc>
  <rcc rId="34396" sId="5">
    <nc r="AL200">
      <v>21.344999999999999</v>
    </nc>
  </rcc>
  <rcc rId="34397" sId="5">
    <nc r="AM200">
      <v>13.974</v>
    </nc>
  </rcc>
  <rcc rId="34398" sId="5">
    <nc r="AN200">
      <v>5.3410000000000002</v>
    </nc>
  </rcc>
  <rcc rId="34399" sId="5">
    <nc r="AO200">
      <v>1.02</v>
    </nc>
  </rcc>
  <rcc rId="34400" sId="5">
    <nc r="AP200">
      <v>4.1000000000000002E-2</v>
    </nc>
  </rcc>
  <rcc rId="34401" sId="5">
    <nc r="AQ200">
      <v>8.9999999999999993E-3</v>
    </nc>
  </rcc>
  <rcc rId="34402" sId="5">
    <nc r="AR200">
      <v>1.0399999999999999E-3</v>
    </nc>
  </rcc>
  <rcc rId="34403" sId="5">
    <nc r="AS200">
      <v>0</v>
    </nc>
  </rcc>
  <rcc rId="34404" sId="5">
    <nc r="AT200">
      <v>0</v>
    </nc>
  </rcc>
  <rcc rId="34405" sId="5">
    <nc r="AU200">
      <v>0</v>
    </nc>
  </rcc>
  <rcc rId="34406" sId="5">
    <nc r="AV200">
      <v>0</v>
    </nc>
  </rcc>
  <rcc rId="34407" sId="5">
    <nc r="AW200">
      <v>0</v>
    </nc>
  </rcc>
  <rcc rId="34408" sId="5">
    <nc r="AX200">
      <v>0</v>
    </nc>
  </rcc>
  <rcc rId="34409" sId="5">
    <nc r="AY200">
      <v>0</v>
    </nc>
  </rcc>
  <rcc rId="34410" sId="5">
    <nc r="AZ200">
      <v>0</v>
    </nc>
  </rcc>
  <rcc rId="34411" sId="5">
    <nc r="BA200">
      <v>0</v>
    </nc>
  </rcc>
  <rfmt sheetId="5" sqref="B201" start="0" length="0">
    <dxf>
      <alignment horizontal="general" vertical="bottom"/>
    </dxf>
  </rfmt>
  <rcc rId="34412" sId="5" odxf="1" dxf="1">
    <nc r="E201">
      <v>641.23699999999997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4413" sId="5">
    <nc r="F201">
      <v>0</v>
    </nc>
  </rcc>
  <rcc rId="34414" sId="5">
    <nc r="G201">
      <v>0</v>
    </nc>
  </rcc>
  <rcc rId="34415" sId="5">
    <nc r="H201">
      <v>0</v>
    </nc>
  </rcc>
  <rcc rId="34416" sId="5">
    <nc r="I201">
      <v>0</v>
    </nc>
  </rcc>
  <rcc rId="34417" sId="5">
    <nc r="J201">
      <v>0</v>
    </nc>
  </rcc>
  <rcc rId="34418" sId="5">
    <nc r="K201">
      <v>0</v>
    </nc>
  </rcc>
  <rcc rId="34419" sId="5">
    <nc r="L201">
      <v>0</v>
    </nc>
  </rcc>
  <rcc rId="34420" sId="5">
    <nc r="M201">
      <v>0</v>
    </nc>
  </rcc>
  <rcc rId="34421" sId="5">
    <nc r="N201">
      <v>0</v>
    </nc>
  </rcc>
  <rcc rId="34422" sId="5">
    <nc r="O201">
      <v>0</v>
    </nc>
  </rcc>
  <rcc rId="34423" sId="5">
    <nc r="P201">
      <v>0</v>
    </nc>
  </rcc>
  <rcc rId="34424" sId="5">
    <nc r="Q201">
      <v>0</v>
    </nc>
  </rcc>
  <rcc rId="34425" sId="5">
    <nc r="R201">
      <v>4.1070000000000002</v>
    </nc>
  </rcc>
  <rcc rId="34426" sId="5">
    <nc r="S201">
      <v>12.874000000000001</v>
    </nc>
  </rcc>
  <rcc rId="34427" sId="5">
    <nc r="T201">
      <v>27.239000000000001</v>
    </nc>
  </rcc>
  <rcc rId="34428" sId="5">
    <nc r="U201">
      <v>42.304000000000002</v>
    </nc>
  </rcc>
  <rcc rId="34429" sId="5">
    <nc r="V201">
      <v>56.530999999999999</v>
    </nc>
  </rcc>
  <rcc rId="34430" sId="5">
    <nc r="W201">
      <v>60.613</v>
    </nc>
  </rcc>
  <rcc rId="34431" sId="5">
    <nc r="X201">
      <v>75.138999999999996</v>
    </nc>
  </rcc>
  <rcc rId="34432" sId="5">
    <nc r="Y201">
      <v>89.784000000000006</v>
    </nc>
  </rcc>
  <rcc rId="34433" sId="5">
    <nc r="Z201">
      <v>80.484999999999999</v>
    </nc>
  </rcc>
  <rcc rId="34434" sId="5">
    <nc r="AA201">
      <v>79.542000000000002</v>
    </nc>
  </rcc>
  <rcc rId="34435" sId="5">
    <nc r="AB201">
      <v>89.771000000000001</v>
    </nc>
  </rcc>
  <rcc rId="34436" sId="5">
    <nc r="AC201">
      <v>95.457999999999998</v>
    </nc>
  </rcc>
  <rcc rId="34437" sId="5">
    <nc r="AD201">
      <v>92.224000000000004</v>
    </nc>
  </rcc>
  <rcc rId="34438" sId="5">
    <nc r="AE201">
      <v>75.054000000000002</v>
    </nc>
  </rcc>
  <rcc rId="34439" sId="5">
    <nc r="AF201">
      <v>86.951999999999998</v>
    </nc>
  </rcc>
  <rcc rId="34440" sId="5">
    <nc r="AG201">
      <v>78.024000000000001</v>
    </nc>
  </rcc>
  <rcc rId="34441" sId="5">
    <nc r="AH201">
      <v>70.55</v>
    </nc>
  </rcc>
  <rcc rId="34442" sId="5">
    <nc r="AI201">
      <v>57.865000000000002</v>
    </nc>
  </rcc>
  <rcc rId="34443" sId="5">
    <nc r="AJ201">
      <v>40.267000000000003</v>
    </nc>
  </rcc>
  <rcc rId="34444" sId="5">
    <nc r="AK201">
      <v>27.305</v>
    </nc>
  </rcc>
  <rcc rId="34445" sId="5">
    <nc r="AL201">
      <v>20.524000000000001</v>
    </nc>
  </rcc>
  <rcc rId="34446" sId="5">
    <nc r="AM201">
      <v>13.436999999999999</v>
    </nc>
  </rcc>
  <rcc rId="34447" sId="5">
    <nc r="AN201">
      <v>5.1360000000000001</v>
    </nc>
  </rcc>
  <rcc rId="34448" sId="5">
    <nc r="AO201">
      <v>0.98099999999999998</v>
    </nc>
  </rcc>
  <rcc rId="34449" sId="5">
    <nc r="AP201">
      <v>3.9E-2</v>
    </nc>
  </rcc>
  <rcc rId="34450" sId="5">
    <nc r="AQ201">
      <v>8.9999999999999993E-3</v>
    </nc>
  </rcc>
  <rcc rId="34451" sId="5">
    <nc r="AR201">
      <v>0</v>
    </nc>
  </rcc>
  <rcc rId="34452" sId="5">
    <nc r="AS201">
      <v>0</v>
    </nc>
  </rcc>
  <rcc rId="34453" sId="5">
    <nc r="AT201">
      <v>0</v>
    </nc>
  </rcc>
  <rcc rId="34454" sId="5">
    <nc r="AU201">
      <v>0</v>
    </nc>
  </rcc>
  <rcc rId="34455" sId="5">
    <nc r="AV201">
      <v>0</v>
    </nc>
  </rcc>
  <rcc rId="34456" sId="5">
    <nc r="AW201">
      <v>0</v>
    </nc>
  </rcc>
  <rcc rId="34457" sId="5">
    <nc r="AX201">
      <v>0</v>
    </nc>
  </rcc>
  <rcc rId="34458" sId="5">
    <nc r="AY201">
      <v>0</v>
    </nc>
  </rcc>
  <rcc rId="34459" sId="5">
    <nc r="AZ201">
      <v>0</v>
    </nc>
  </rcc>
  <rcc rId="34460" sId="5">
    <nc r="BA201">
      <v>0</v>
    </nc>
  </rcc>
  <rfmt sheetId="5" sqref="B202" start="0" length="0">
    <dxf>
      <alignment horizontal="general" vertical="bottom"/>
    </dxf>
  </rfmt>
  <rfmt sheetId="5" sqref="E202" start="0" length="0">
    <dxf>
      <numFmt numFmtId="0" formatCode="General"/>
      <alignment horizontal="general" vertical="bottom"/>
    </dxf>
  </rfmt>
  <rcc rId="34461" sId="5">
    <nc r="F202">
      <v>0</v>
    </nc>
  </rcc>
  <rcc rId="34462" sId="5">
    <nc r="G202">
      <v>0</v>
    </nc>
  </rcc>
  <rcc rId="34463" sId="5">
    <nc r="H202">
      <v>0</v>
    </nc>
  </rcc>
  <rcc rId="34464" sId="5">
    <nc r="I202">
      <v>0</v>
    </nc>
  </rcc>
  <rcc rId="34465" sId="5">
    <nc r="J202">
      <v>0</v>
    </nc>
  </rcc>
  <rcc rId="34466" sId="5">
    <nc r="K202">
      <v>0</v>
    </nc>
  </rcc>
  <rcc rId="34467" sId="5">
    <nc r="L202">
      <v>0</v>
    </nc>
  </rcc>
  <rcc rId="34468" sId="5">
    <nc r="M202">
      <v>0</v>
    </nc>
  </rcc>
  <rcc rId="34469" sId="5">
    <nc r="N202">
      <v>0</v>
    </nc>
  </rcc>
  <rcc rId="34470" sId="5">
    <nc r="O202">
      <v>0</v>
    </nc>
  </rcc>
  <rcc rId="34471" sId="5">
    <nc r="P202">
      <v>0</v>
    </nc>
  </rcc>
  <rcc rId="34472" sId="5">
    <nc r="Q202">
      <v>0</v>
    </nc>
  </rcc>
  <rcc rId="34473" sId="5">
    <nc r="R202">
      <v>0</v>
    </nc>
  </rcc>
  <rcc rId="34474" sId="5">
    <nc r="S202">
      <v>0</v>
    </nc>
  </rcc>
  <rcc rId="34475" sId="5">
    <nc r="T202">
      <v>0</v>
    </nc>
  </rcc>
  <rcc rId="34476" sId="5">
    <nc r="U202">
      <v>0</v>
    </nc>
  </rcc>
  <rcc rId="34477" sId="5">
    <nc r="V202">
      <v>0</v>
    </nc>
  </rcc>
  <rcc rId="34478" sId="5">
    <nc r="W202">
      <v>0</v>
    </nc>
  </rcc>
  <rcc rId="34479" sId="5">
    <nc r="X202">
      <v>0</v>
    </nc>
  </rcc>
  <rcc rId="34480" sId="5">
    <nc r="Y202">
      <v>0</v>
    </nc>
  </rcc>
  <rcc rId="34481" sId="5">
    <nc r="Z202">
      <v>0</v>
    </nc>
  </rcc>
  <rcc rId="34482" sId="5">
    <nc r="AA202">
      <v>0</v>
    </nc>
  </rcc>
  <rcc rId="34483" sId="5">
    <nc r="AB202">
      <v>0</v>
    </nc>
  </rcc>
  <rcc rId="34484" sId="5">
    <nc r="AC202">
      <v>0</v>
    </nc>
  </rcc>
  <rcc rId="34485" sId="5">
    <nc r="AD202">
      <v>0</v>
    </nc>
  </rcc>
  <rcc rId="34486" sId="5">
    <nc r="AE202">
      <v>0</v>
    </nc>
  </rcc>
  <rcc rId="34487" sId="5">
    <nc r="AF202">
      <v>0</v>
    </nc>
  </rcc>
  <rcc rId="34488" sId="5">
    <nc r="AG202">
      <v>0</v>
    </nc>
  </rcc>
  <rcc rId="34489" sId="5">
    <nc r="AH202">
      <v>0</v>
    </nc>
  </rcc>
  <rcc rId="34490" sId="5">
    <nc r="AI202">
      <v>0</v>
    </nc>
  </rcc>
  <rcc rId="34491" sId="5">
    <nc r="AJ202">
      <v>0</v>
    </nc>
  </rcc>
  <rcc rId="34492" sId="5">
    <nc r="AK202">
      <v>0</v>
    </nc>
  </rcc>
  <rcc rId="34493" sId="5">
    <nc r="AL202">
      <v>0</v>
    </nc>
  </rcc>
  <rcc rId="34494" sId="5">
    <nc r="AM202">
      <v>0</v>
    </nc>
  </rcc>
  <rcc rId="34495" sId="5">
    <nc r="AN202">
      <v>0</v>
    </nc>
  </rcc>
  <rcc rId="34496" sId="5">
    <nc r="AO202">
      <v>0</v>
    </nc>
  </rcc>
  <rcc rId="34497" sId="5">
    <nc r="AP202">
      <v>0</v>
    </nc>
  </rcc>
  <rcc rId="34498" sId="5">
    <nc r="AQ202">
      <v>0</v>
    </nc>
  </rcc>
  <rcc rId="34499" sId="5">
    <nc r="AR202">
      <v>0</v>
    </nc>
  </rcc>
  <rcc rId="34500" sId="5">
    <nc r="AS202">
      <v>0</v>
    </nc>
  </rcc>
  <rcc rId="34501" sId="5">
    <nc r="AT202">
      <v>0</v>
    </nc>
  </rcc>
  <rcc rId="34502" sId="5">
    <nc r="AU202">
      <v>0</v>
    </nc>
  </rcc>
  <rcc rId="34503" sId="5">
    <nc r="AV202">
      <v>0</v>
    </nc>
  </rcc>
  <rcc rId="34504" sId="5">
    <nc r="AW202">
      <v>0</v>
    </nc>
  </rcc>
  <rcc rId="34505" sId="5">
    <nc r="AX202">
      <v>0</v>
    </nc>
  </rcc>
  <rcc rId="34506" sId="5">
    <nc r="AY202">
      <v>0</v>
    </nc>
  </rcc>
  <rcc rId="34507" sId="5">
    <nc r="AZ202">
      <v>0</v>
    </nc>
  </rcc>
  <rcc rId="34508" sId="5">
    <nc r="BA202">
      <v>0</v>
    </nc>
  </rcc>
  <rfmt sheetId="5" sqref="B203" start="0" length="0">
    <dxf>
      <alignment horizontal="general" vertical="bottom"/>
    </dxf>
  </rfmt>
  <rcc rId="34509" sId="5" odxf="1" dxf="1">
    <nc r="E203">
      <v>303.00799999999998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510" sId="5">
    <nc r="F203">
      <v>0</v>
    </nc>
  </rcc>
  <rcc rId="34511" sId="5">
    <nc r="G203">
      <v>0</v>
    </nc>
  </rcc>
  <rcc rId="34512" sId="5">
    <nc r="H203">
      <v>0</v>
    </nc>
  </rcc>
  <rcc rId="34513" sId="5">
    <nc r="I203">
      <v>0</v>
    </nc>
  </rcc>
  <rcc rId="34514" sId="5">
    <nc r="J203">
      <v>0</v>
    </nc>
  </rcc>
  <rcc rId="34515" sId="5">
    <nc r="K203">
      <v>0</v>
    </nc>
  </rcc>
  <rcc rId="34516" sId="5">
    <nc r="L203">
      <v>0</v>
    </nc>
  </rcc>
  <rcc rId="34517" sId="5">
    <nc r="M203">
      <v>0</v>
    </nc>
  </rcc>
  <rcc rId="34518" sId="5">
    <nc r="N203">
      <v>0</v>
    </nc>
  </rcc>
  <rcc rId="34519" sId="5">
    <nc r="O203">
      <v>0</v>
    </nc>
  </rcc>
  <rcc rId="34520" sId="5">
    <nc r="P203">
      <v>0</v>
    </nc>
  </rcc>
  <rcc rId="34521" sId="5">
    <nc r="Q203">
      <v>0</v>
    </nc>
  </rcc>
  <rcc rId="34522" sId="5">
    <nc r="R203">
      <v>1.9419999999999999</v>
    </nc>
  </rcc>
  <rcc rId="34523" sId="5">
    <nc r="S203">
      <v>6.085</v>
    </nc>
  </rcc>
  <rcc rId="34524" sId="5">
    <nc r="T203">
      <v>12.874000000000001</v>
    </nc>
  </rcc>
  <rcc rId="34525" sId="5">
    <nc r="U203">
      <v>19.994</v>
    </nc>
  </rcc>
  <rcc rId="34526" sId="5">
    <nc r="V203">
      <v>26.718</v>
    </nc>
  </rcc>
  <rcc rId="34527" sId="5">
    <nc r="W203">
      <v>28.648</v>
    </nc>
  </rcc>
  <rcc rId="34528" sId="5">
    <nc r="X203">
      <v>35.512999999999998</v>
    </nc>
  </rcc>
  <rcc rId="34529" sId="5">
    <nc r="Y203">
      <v>42.433999999999997</v>
    </nc>
  </rcc>
  <rcc rId="34530" sId="5">
    <nc r="Z203">
      <v>38.04</v>
    </nc>
  </rcc>
  <rcc rId="34531" sId="5">
    <nc r="AA203">
      <v>37.594000000000001</v>
    </nc>
  </rcc>
  <rcc rId="34532" sId="5">
    <nc r="AB203">
      <v>42.427999999999997</v>
    </nc>
  </rcc>
  <rcc rId="34533" sId="5">
    <nc r="AC203">
      <v>45.116</v>
    </nc>
  </rcc>
  <rcc rId="34534" sId="5">
    <nc r="AD203">
      <v>43.588000000000001</v>
    </nc>
  </rcc>
  <rcc rId="34535" sId="5">
    <nc r="AE203">
      <v>35.472999999999999</v>
    </nc>
  </rcc>
  <rcc rId="34536" sId="5">
    <nc r="AF203">
      <v>41.095999999999997</v>
    </nc>
  </rcc>
  <rcc rId="34537" sId="5">
    <nc r="AG203">
      <v>36.877000000000002</v>
    </nc>
  </rcc>
  <rcc rId="34538" sId="5">
    <nc r="AH203">
      <v>33.344000000000001</v>
    </nc>
  </rcc>
  <rcc rId="34539" sId="5">
    <nc r="AI203">
      <v>27.349</v>
    </nc>
  </rcc>
  <rcc rId="34540" sId="5">
    <nc r="AJ203">
      <v>19.030999999999999</v>
    </nc>
  </rcc>
  <rcc rId="34541" sId="5">
    <nc r="AK203">
      <v>12.904999999999999</v>
    </nc>
  </rcc>
  <rcc rId="34542" sId="5">
    <nc r="AL203">
      <v>9.7010000000000005</v>
    </nc>
  </rcc>
  <rcc rId="34543" sId="5">
    <nc r="AM203">
      <v>6.35</v>
    </nc>
  </rcc>
  <rcc rId="34544" sId="5">
    <nc r="AN203">
      <v>2.4279999999999999</v>
    </nc>
  </rcc>
  <rcc rId="34545" sId="5">
    <nc r="AO203">
      <v>0.46400000000000002</v>
    </nc>
  </rcc>
  <rcc rId="34546" sId="5">
    <nc r="AP203">
      <v>1.9E-2</v>
    </nc>
  </rcc>
  <rcc rId="34547" sId="5">
    <nc r="AQ203">
      <v>4.0000000000000001E-3</v>
    </nc>
  </rcc>
  <rcc rId="34548" sId="5">
    <nc r="AR203">
      <v>0</v>
    </nc>
  </rcc>
  <rcc rId="34549" sId="5">
    <nc r="AS203">
      <v>0</v>
    </nc>
  </rcc>
  <rcc rId="34550" sId="5">
    <nc r="AT203">
      <v>0</v>
    </nc>
  </rcc>
  <rcc rId="34551" sId="5">
    <nc r="AU203">
      <v>0</v>
    </nc>
  </rcc>
  <rcc rId="34552" sId="5">
    <nc r="AV203">
      <v>0</v>
    </nc>
  </rcc>
  <rcc rId="34553" sId="5">
    <nc r="AW203">
      <v>0</v>
    </nc>
  </rcc>
  <rcc rId="34554" sId="5">
    <nc r="AX203">
      <v>0</v>
    </nc>
  </rcc>
  <rcc rId="34555" sId="5">
    <nc r="AY203">
      <v>0</v>
    </nc>
  </rcc>
  <rcc rId="34556" sId="5">
    <nc r="AZ203">
      <v>0</v>
    </nc>
  </rcc>
  <rcc rId="34557" sId="5">
    <nc r="BA203">
      <v>0</v>
    </nc>
  </rcc>
  <rfmt sheetId="5" sqref="B204" start="0" length="0">
    <dxf>
      <alignment horizontal="general" vertical="bottom"/>
    </dxf>
  </rfmt>
  <rcc rId="34558" sId="5" odxf="1" dxf="1">
    <nc r="E204">
      <v>252.55699999999999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4559" sId="5">
    <nc r="F204">
      <v>0</v>
    </nc>
  </rcc>
  <rcc rId="34560" sId="5">
    <nc r="G204">
      <v>0</v>
    </nc>
  </rcc>
  <rcc rId="34561" sId="5">
    <nc r="H204">
      <v>0</v>
    </nc>
  </rcc>
  <rcc rId="34562" sId="5">
    <nc r="I204">
      <v>0</v>
    </nc>
  </rcc>
  <rcc rId="34563" sId="5">
    <nc r="J204">
      <v>0</v>
    </nc>
  </rcc>
  <rcc rId="34564" sId="5">
    <nc r="K204">
      <v>0</v>
    </nc>
  </rcc>
  <rcc rId="34565" sId="5">
    <nc r="L204">
      <v>0</v>
    </nc>
  </rcc>
  <rcc rId="34566" sId="5">
    <nc r="M204">
      <v>0</v>
    </nc>
  </rcc>
  <rcc rId="34567" sId="5">
    <nc r="N204">
      <v>0</v>
    </nc>
  </rcc>
  <rcc rId="34568" sId="5">
    <nc r="O204">
      <v>0</v>
    </nc>
  </rcc>
  <rcc rId="34569" sId="5">
    <nc r="P204">
      <v>0</v>
    </nc>
  </rcc>
  <rcc rId="34570" sId="5">
    <nc r="Q204">
      <v>0</v>
    </nc>
  </rcc>
  <rcc rId="34571" sId="5">
    <nc r="R204">
      <v>1.6180000000000001</v>
    </nc>
  </rcc>
  <rcc rId="34572" sId="5">
    <nc r="S204">
      <v>5.0709999999999997</v>
    </nc>
  </rcc>
  <rcc rId="34573" sId="5">
    <nc r="T204">
      <v>10.728</v>
    </nc>
  </rcc>
  <rcc rId="34574" sId="5">
    <nc r="U204">
      <v>16.661999999999999</v>
    </nc>
  </rcc>
  <rcc rId="34575" sId="5">
    <nc r="V204">
      <v>22.265000000000001</v>
    </nc>
  </rcc>
  <rcc rId="34576" sId="5">
    <nc r="W204">
      <v>23.873000000000001</v>
    </nc>
  </rcc>
  <rcc rId="34577" sId="5">
    <nc r="X204">
      <v>29.594000000000001</v>
    </nc>
  </rcc>
  <rcc rId="34578" sId="5">
    <nc r="Y204">
      <v>35.362000000000002</v>
    </nc>
  </rcc>
  <rcc rId="34579" sId="5">
    <nc r="Z204">
      <v>31.7</v>
    </nc>
  </rcc>
  <rcc rId="34580" sId="5">
    <nc r="AA204">
      <v>31.327999999999999</v>
    </nc>
  </rcc>
  <rcc rId="34581" sId="5">
    <nc r="AB204">
      <v>35.356999999999999</v>
    </nc>
  </rcc>
  <rcc rId="34582" sId="5">
    <nc r="AC204">
      <v>37.597000000000001</v>
    </nc>
  </rcc>
  <rcc rId="34583" sId="5">
    <nc r="AD204">
      <v>36.323</v>
    </nc>
  </rcc>
  <rcc rId="34584" sId="5">
    <nc r="AE204">
      <v>29.561</v>
    </nc>
  </rcc>
  <rcc rId="34585" sId="5">
    <nc r="AF204">
      <v>34.247</v>
    </nc>
  </rcc>
  <rcc rId="34586" sId="5">
    <nc r="AG204">
      <v>30.731000000000002</v>
    </nc>
  </rcc>
  <rcc rId="34587" sId="5">
    <nc r="AH204">
      <v>27.786999999999999</v>
    </nc>
  </rcc>
  <rcc rId="34588" sId="5">
    <nc r="AI204">
      <v>22.791</v>
    </nc>
  </rcc>
  <rcc rId="34589" sId="5">
    <nc r="AJ204">
      <v>15.859</v>
    </nc>
  </rcc>
  <rcc rId="34590" sId="5">
    <nc r="AK204">
      <v>10.754</v>
    </nc>
  </rcc>
  <rcc rId="34591" sId="5">
    <nc r="AL204">
      <v>8.0839999999999996</v>
    </nc>
  </rcc>
  <rcc rId="34592" sId="5">
    <nc r="AM204">
      <v>5.2919999999999998</v>
    </nc>
  </rcc>
  <rcc rId="34593" sId="5">
    <nc r="AN204">
      <v>2.0230000000000001</v>
    </nc>
  </rcc>
  <rcc rId="34594" sId="5">
    <nc r="AO204">
      <v>0.38700000000000001</v>
    </nc>
  </rcc>
  <rcc rId="34595" sId="5">
    <nc r="AP204">
      <v>1.6E-2</v>
    </nc>
  </rcc>
  <rcc rId="34596" sId="5">
    <nc r="AQ204">
      <v>3.0000000000000001E-3</v>
    </nc>
  </rcc>
  <rcc rId="34597" sId="5">
    <nc r="AR204">
      <v>0</v>
    </nc>
  </rcc>
  <rcc rId="34598" sId="5">
    <nc r="AS204">
      <v>0</v>
    </nc>
  </rcc>
  <rcc rId="34599" sId="5">
    <nc r="AT204">
      <v>0</v>
    </nc>
  </rcc>
  <rcc rId="34600" sId="5">
    <nc r="AU204">
      <v>0</v>
    </nc>
  </rcc>
  <rcc rId="34601" sId="5">
    <nc r="AV204">
      <v>0</v>
    </nc>
  </rcc>
  <rcc rId="34602" sId="5">
    <nc r="AW204">
      <v>0</v>
    </nc>
  </rcc>
  <rcc rId="34603" sId="5">
    <nc r="AX204">
      <v>0</v>
    </nc>
  </rcc>
  <rcc rId="34604" sId="5">
    <nc r="AY204">
      <v>0</v>
    </nc>
  </rcc>
  <rcc rId="34605" sId="5">
    <nc r="AZ204">
      <v>0</v>
    </nc>
  </rcc>
  <rcc rId="34606" sId="5">
    <nc r="BA204">
      <v>0</v>
    </nc>
  </rcc>
  <rfmt sheetId="5" sqref="B205" start="0" length="0">
    <dxf>
      <alignment horizontal="general" vertical="bottom"/>
    </dxf>
  </rfmt>
  <rcc rId="34607" sId="5" odxf="1" dxf="1">
    <nc r="E205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608" sId="5">
    <nc r="F205">
      <v>0</v>
    </nc>
  </rcc>
  <rcc rId="34609" sId="5">
    <nc r="G205">
      <v>0</v>
    </nc>
  </rcc>
  <rcc rId="34610" sId="5">
    <nc r="H205">
      <v>0</v>
    </nc>
  </rcc>
  <rcc rId="34611" sId="5">
    <nc r="I205">
      <v>0</v>
    </nc>
  </rcc>
  <rcc rId="34612" sId="5">
    <nc r="J205">
      <v>0</v>
    </nc>
  </rcc>
  <rcc rId="34613" sId="5">
    <nc r="K205">
      <v>0</v>
    </nc>
  </rcc>
  <rcc rId="34614" sId="5">
    <nc r="L205">
      <v>0</v>
    </nc>
  </rcc>
  <rcc rId="34615" sId="5">
    <nc r="M205">
      <v>0</v>
    </nc>
  </rcc>
  <rcc rId="34616" sId="5">
    <nc r="N205">
      <v>0</v>
    </nc>
  </rcc>
  <rcc rId="34617" sId="5">
    <nc r="O205">
      <v>0</v>
    </nc>
  </rcc>
  <rcc rId="34618" sId="5">
    <nc r="P205">
      <v>0</v>
    </nc>
  </rcc>
  <rcc rId="34619" sId="5">
    <nc r="Q205">
      <v>0</v>
    </nc>
  </rcc>
  <rcc rId="34620" sId="5">
    <nc r="R205">
      <v>0</v>
    </nc>
  </rcc>
  <rcc rId="34621" sId="5">
    <nc r="S205">
      <v>0</v>
    </nc>
  </rcc>
  <rcc rId="34622" sId="5">
    <nc r="T205">
      <v>0</v>
    </nc>
  </rcc>
  <rcc rId="34623" sId="5">
    <nc r="U205">
      <v>0</v>
    </nc>
  </rcc>
  <rcc rId="34624" sId="5">
    <nc r="V205">
      <v>0</v>
    </nc>
  </rcc>
  <rcc rId="34625" sId="5">
    <nc r="W205">
      <v>0</v>
    </nc>
  </rcc>
  <rcc rId="34626" sId="5">
    <nc r="X205">
      <v>0</v>
    </nc>
  </rcc>
  <rcc rId="34627" sId="5">
    <nc r="Y205">
      <v>0</v>
    </nc>
  </rcc>
  <rcc rId="34628" sId="5">
    <nc r="Z205">
      <v>0</v>
    </nc>
  </rcc>
  <rcc rId="34629" sId="5">
    <nc r="AA205">
      <v>0</v>
    </nc>
  </rcc>
  <rcc rId="34630" sId="5">
    <nc r="AB205">
      <v>0</v>
    </nc>
  </rcc>
  <rcc rId="34631" sId="5">
    <nc r="AC205">
      <v>0</v>
    </nc>
  </rcc>
  <rcc rId="34632" sId="5">
    <nc r="AD205">
      <v>0</v>
    </nc>
  </rcc>
  <rcc rId="34633" sId="5">
    <nc r="AE205">
      <v>0</v>
    </nc>
  </rcc>
  <rcc rId="34634" sId="5">
    <nc r="AF205">
      <v>0</v>
    </nc>
  </rcc>
  <rcc rId="34635" sId="5">
    <nc r="AG205">
      <v>0</v>
    </nc>
  </rcc>
  <rcc rId="34636" sId="5">
    <nc r="AH205">
      <v>0</v>
    </nc>
  </rcc>
  <rcc rId="34637" sId="5">
    <nc r="AI205">
      <v>0</v>
    </nc>
  </rcc>
  <rcc rId="34638" sId="5">
    <nc r="AJ205">
      <v>0</v>
    </nc>
  </rcc>
  <rcc rId="34639" sId="5">
    <nc r="AK205">
      <v>0</v>
    </nc>
  </rcc>
  <rcc rId="34640" sId="5">
    <nc r="AL205">
      <v>0</v>
    </nc>
  </rcc>
  <rcc rId="34641" sId="5">
    <nc r="AM205">
      <v>0</v>
    </nc>
  </rcc>
  <rcc rId="34642" sId="5">
    <nc r="AN205">
      <v>0</v>
    </nc>
  </rcc>
  <rcc rId="34643" sId="5">
    <nc r="AO205">
      <v>0</v>
    </nc>
  </rcc>
  <rcc rId="34644" sId="5">
    <nc r="AP205">
      <v>0</v>
    </nc>
  </rcc>
  <rcc rId="34645" sId="5">
    <nc r="AQ205">
      <v>0</v>
    </nc>
  </rcc>
  <rcc rId="34646" sId="5">
    <nc r="AR205">
      <v>0</v>
    </nc>
  </rcc>
  <rcc rId="34647" sId="5">
    <nc r="AS205">
      <v>0</v>
    </nc>
  </rcc>
  <rcc rId="34648" sId="5">
    <nc r="AT205">
      <v>0</v>
    </nc>
  </rcc>
  <rcc rId="34649" sId="5">
    <nc r="AU205">
      <v>0</v>
    </nc>
  </rcc>
  <rcc rId="34650" sId="5">
    <nc r="AV205">
      <v>0</v>
    </nc>
  </rcc>
  <rcc rId="34651" sId="5">
    <nc r="AW205">
      <v>0</v>
    </nc>
  </rcc>
  <rcc rId="34652" sId="5">
    <nc r="AX205">
      <v>0</v>
    </nc>
  </rcc>
  <rcc rId="34653" sId="5">
    <nc r="AY205">
      <v>0</v>
    </nc>
  </rcc>
  <rcc rId="34654" sId="5">
    <nc r="AZ205">
      <v>0</v>
    </nc>
  </rcc>
  <rcc rId="34655" sId="5">
    <nc r="BA205">
      <v>0</v>
    </nc>
  </rcc>
  <rfmt sheetId="5" sqref="B206" start="0" length="0">
    <dxf>
      <alignment horizontal="general" vertical="bottom"/>
    </dxf>
  </rfmt>
  <rcc rId="34656" sId="5" odxf="1" dxf="1">
    <nc r="E206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657" sId="5">
    <nc r="F206">
      <v>0</v>
    </nc>
  </rcc>
  <rcc rId="34658" sId="5">
    <nc r="G206">
      <v>0</v>
    </nc>
  </rcc>
  <rcc rId="34659" sId="5">
    <nc r="H206">
      <v>0</v>
    </nc>
  </rcc>
  <rcc rId="34660" sId="5">
    <nc r="I206">
      <v>0</v>
    </nc>
  </rcc>
  <rcc rId="34661" sId="5">
    <nc r="J206">
      <v>0</v>
    </nc>
  </rcc>
  <rcc rId="34662" sId="5">
    <nc r="K206">
      <v>0</v>
    </nc>
  </rcc>
  <rcc rId="34663" sId="5">
    <nc r="L206">
      <v>0</v>
    </nc>
  </rcc>
  <rcc rId="34664" sId="5">
    <nc r="M206">
      <v>0</v>
    </nc>
  </rcc>
  <rcc rId="34665" sId="5">
    <nc r="N206">
      <v>0</v>
    </nc>
  </rcc>
  <rcc rId="34666" sId="5">
    <nc r="O206">
      <v>0</v>
    </nc>
  </rcc>
  <rcc rId="34667" sId="5">
    <nc r="P206">
      <v>0</v>
    </nc>
  </rcc>
  <rcc rId="34668" sId="5">
    <nc r="Q206">
      <v>0</v>
    </nc>
  </rcc>
  <rcc rId="34669" sId="5">
    <nc r="R206">
      <v>0</v>
    </nc>
  </rcc>
  <rcc rId="34670" sId="5">
    <nc r="S206">
      <v>0</v>
    </nc>
  </rcc>
  <rcc rId="34671" sId="5">
    <nc r="T206">
      <v>0</v>
    </nc>
  </rcc>
  <rcc rId="34672" sId="5">
    <nc r="U206">
      <v>0</v>
    </nc>
  </rcc>
  <rcc rId="34673" sId="5">
    <nc r="V206">
      <v>0</v>
    </nc>
  </rcc>
  <rcc rId="34674" sId="5">
    <nc r="W206">
      <v>0</v>
    </nc>
  </rcc>
  <rcc rId="34675" sId="5">
    <nc r="X206">
      <v>0</v>
    </nc>
  </rcc>
  <rcc rId="34676" sId="5">
    <nc r="Y206">
      <v>0</v>
    </nc>
  </rcc>
  <rcc rId="34677" sId="5">
    <nc r="Z206">
      <v>0</v>
    </nc>
  </rcc>
  <rcc rId="34678" sId="5">
    <nc r="AA206">
      <v>0</v>
    </nc>
  </rcc>
  <rcc rId="34679" sId="5">
    <nc r="AB206">
      <v>0</v>
    </nc>
  </rcc>
  <rcc rId="34680" sId="5">
    <nc r="AC206">
      <v>0</v>
    </nc>
  </rcc>
  <rcc rId="34681" sId="5">
    <nc r="AD206">
      <v>0</v>
    </nc>
  </rcc>
  <rcc rId="34682" sId="5">
    <nc r="AE206">
      <v>0</v>
    </nc>
  </rcc>
  <rcc rId="34683" sId="5">
    <nc r="AF206">
      <v>0</v>
    </nc>
  </rcc>
  <rcc rId="34684" sId="5">
    <nc r="AG206">
      <v>0</v>
    </nc>
  </rcc>
  <rcc rId="34685" sId="5">
    <nc r="AH206">
      <v>0</v>
    </nc>
  </rcc>
  <rcc rId="34686" sId="5">
    <nc r="AI206">
      <v>0</v>
    </nc>
  </rcc>
  <rcc rId="34687" sId="5">
    <nc r="AJ206">
      <v>0</v>
    </nc>
  </rcc>
  <rcc rId="34688" sId="5">
    <nc r="AK206">
      <v>0</v>
    </nc>
  </rcc>
  <rcc rId="34689" sId="5">
    <nc r="AL206">
      <v>0</v>
    </nc>
  </rcc>
  <rcc rId="34690" sId="5">
    <nc r="AM206">
      <v>0</v>
    </nc>
  </rcc>
  <rcc rId="34691" sId="5">
    <nc r="AN206">
      <v>0</v>
    </nc>
  </rcc>
  <rcc rId="34692" sId="5">
    <nc r="AO206">
      <v>0</v>
    </nc>
  </rcc>
  <rcc rId="34693" sId="5">
    <nc r="AP206">
      <v>0</v>
    </nc>
  </rcc>
  <rcc rId="34694" sId="5">
    <nc r="AQ206">
      <v>0</v>
    </nc>
  </rcc>
  <rcc rId="34695" sId="5">
    <nc r="AR206">
      <v>0</v>
    </nc>
  </rcc>
  <rcc rId="34696" sId="5">
    <nc r="AS206">
      <v>0</v>
    </nc>
  </rcc>
  <rcc rId="34697" sId="5">
    <nc r="AT206">
      <v>0</v>
    </nc>
  </rcc>
  <rcc rId="34698" sId="5">
    <nc r="AU206">
      <v>0</v>
    </nc>
  </rcc>
  <rcc rId="34699" sId="5">
    <nc r="AV206">
      <v>0</v>
    </nc>
  </rcc>
  <rcc rId="34700" sId="5">
    <nc r="AW206">
      <v>0</v>
    </nc>
  </rcc>
  <rcc rId="34701" sId="5">
    <nc r="AX206">
      <v>0</v>
    </nc>
  </rcc>
  <rcc rId="34702" sId="5">
    <nc r="AY206">
      <v>0</v>
    </nc>
  </rcc>
  <rcc rId="34703" sId="5">
    <nc r="AZ206">
      <v>0</v>
    </nc>
  </rcc>
  <rcc rId="34704" sId="5">
    <nc r="BA206">
      <v>0</v>
    </nc>
  </rcc>
  <rfmt sheetId="5" sqref="B207" start="0" length="0">
    <dxf>
      <alignment horizontal="general" vertical="bottom"/>
    </dxf>
  </rfmt>
  <rcc rId="34705" sId="5" odxf="1" dxf="1">
    <nc r="E20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706" sId="5">
    <nc r="F207">
      <v>0</v>
    </nc>
  </rcc>
  <rcc rId="34707" sId="5">
    <nc r="G207">
      <v>0</v>
    </nc>
  </rcc>
  <rcc rId="34708" sId="5">
    <nc r="H207">
      <v>0</v>
    </nc>
  </rcc>
  <rcc rId="34709" sId="5">
    <nc r="I207">
      <v>0</v>
    </nc>
  </rcc>
  <rcc rId="34710" sId="5">
    <nc r="J207">
      <v>0</v>
    </nc>
  </rcc>
  <rcc rId="34711" sId="5">
    <nc r="K207">
      <v>0</v>
    </nc>
  </rcc>
  <rcc rId="34712" sId="5">
    <nc r="L207">
      <v>0</v>
    </nc>
  </rcc>
  <rcc rId="34713" sId="5">
    <nc r="M207">
      <v>0</v>
    </nc>
  </rcc>
  <rcc rId="34714" sId="5">
    <nc r="N207">
      <v>0</v>
    </nc>
  </rcc>
  <rcc rId="34715" sId="5">
    <nc r="O207">
      <v>0</v>
    </nc>
  </rcc>
  <rcc rId="34716" sId="5">
    <nc r="P207">
      <v>0</v>
    </nc>
  </rcc>
  <rcc rId="34717" sId="5">
    <nc r="Q207">
      <v>0</v>
    </nc>
  </rcc>
  <rcc rId="34718" sId="5">
    <nc r="R207">
      <v>0</v>
    </nc>
  </rcc>
  <rcc rId="34719" sId="5">
    <nc r="S207">
      <v>0</v>
    </nc>
  </rcc>
  <rcc rId="34720" sId="5">
    <nc r="T207">
      <v>0</v>
    </nc>
  </rcc>
  <rcc rId="34721" sId="5">
    <nc r="U207">
      <v>0</v>
    </nc>
  </rcc>
  <rcc rId="34722" sId="5">
    <nc r="V207">
      <v>0</v>
    </nc>
  </rcc>
  <rcc rId="34723" sId="5">
    <nc r="W207">
      <v>0</v>
    </nc>
  </rcc>
  <rcc rId="34724" sId="5">
    <nc r="X207">
      <v>0</v>
    </nc>
  </rcc>
  <rcc rId="34725" sId="5">
    <nc r="Y207">
      <v>0</v>
    </nc>
  </rcc>
  <rcc rId="34726" sId="5">
    <nc r="Z207">
      <v>0</v>
    </nc>
  </rcc>
  <rcc rId="34727" sId="5">
    <nc r="AA207">
      <v>0</v>
    </nc>
  </rcc>
  <rcc rId="34728" sId="5">
    <nc r="AB207">
      <v>0</v>
    </nc>
  </rcc>
  <rcc rId="34729" sId="5">
    <nc r="AC207">
      <v>0</v>
    </nc>
  </rcc>
  <rcc rId="34730" sId="5">
    <nc r="AD207">
      <v>0</v>
    </nc>
  </rcc>
  <rcc rId="34731" sId="5">
    <nc r="AE207">
      <v>0</v>
    </nc>
  </rcc>
  <rcc rId="34732" sId="5">
    <nc r="AF207">
      <v>0</v>
    </nc>
  </rcc>
  <rcc rId="34733" sId="5">
    <nc r="AG207">
      <v>0</v>
    </nc>
  </rcc>
  <rcc rId="34734" sId="5">
    <nc r="AH207">
      <v>0</v>
    </nc>
  </rcc>
  <rcc rId="34735" sId="5">
    <nc r="AI207">
      <v>0</v>
    </nc>
  </rcc>
  <rcc rId="34736" sId="5">
    <nc r="AJ207">
      <v>0</v>
    </nc>
  </rcc>
  <rcc rId="34737" sId="5">
    <nc r="AK207">
      <v>0</v>
    </nc>
  </rcc>
  <rcc rId="34738" sId="5">
    <nc r="AL207">
      <v>0</v>
    </nc>
  </rcc>
  <rcc rId="34739" sId="5">
    <nc r="AM207">
      <v>0</v>
    </nc>
  </rcc>
  <rcc rId="34740" sId="5">
    <nc r="AN207">
      <v>0</v>
    </nc>
  </rcc>
  <rcc rId="34741" sId="5">
    <nc r="AO207">
      <v>0</v>
    </nc>
  </rcc>
  <rcc rId="34742" sId="5">
    <nc r="AP207">
      <v>0</v>
    </nc>
  </rcc>
  <rcc rId="34743" sId="5">
    <nc r="AQ207">
      <v>0</v>
    </nc>
  </rcc>
  <rcc rId="34744" sId="5">
    <nc r="AR207">
      <v>0</v>
    </nc>
  </rcc>
  <rcc rId="34745" sId="5">
    <nc r="AS207">
      <v>0</v>
    </nc>
  </rcc>
  <rcc rId="34746" sId="5">
    <nc r="AT207">
      <v>0</v>
    </nc>
  </rcc>
  <rcc rId="34747" sId="5">
    <nc r="AU207">
      <v>0</v>
    </nc>
  </rcc>
  <rcc rId="34748" sId="5">
    <nc r="AV207">
      <v>0</v>
    </nc>
  </rcc>
  <rcc rId="34749" sId="5">
    <nc r="AW207">
      <v>0</v>
    </nc>
  </rcc>
  <rcc rId="34750" sId="5">
    <nc r="AX207">
      <v>0</v>
    </nc>
  </rcc>
  <rcc rId="34751" sId="5">
    <nc r="AY207">
      <v>0</v>
    </nc>
  </rcc>
  <rcc rId="34752" sId="5">
    <nc r="AZ207">
      <v>0</v>
    </nc>
  </rcc>
  <rcc rId="34753" sId="5">
    <nc r="BA207">
      <v>0</v>
    </nc>
  </rcc>
  <rfmt sheetId="5" sqref="B208" start="0" length="0">
    <dxf>
      <alignment horizontal="general" vertical="bottom"/>
    </dxf>
  </rfmt>
  <rcc rId="34754" sId="5" odxf="1" dxf="1">
    <nc r="E20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755" sId="5">
    <nc r="F208">
      <v>0</v>
    </nc>
  </rcc>
  <rcc rId="34756" sId="5">
    <nc r="G208">
      <v>0</v>
    </nc>
  </rcc>
  <rcc rId="34757" sId="5">
    <nc r="H208">
      <v>0</v>
    </nc>
  </rcc>
  <rcc rId="34758" sId="5">
    <nc r="I208">
      <v>0</v>
    </nc>
  </rcc>
  <rcc rId="34759" sId="5">
    <nc r="J208">
      <v>0</v>
    </nc>
  </rcc>
  <rcc rId="34760" sId="5">
    <nc r="K208">
      <v>0</v>
    </nc>
  </rcc>
  <rcc rId="34761" sId="5">
    <nc r="L208">
      <v>0</v>
    </nc>
  </rcc>
  <rcc rId="34762" sId="5">
    <nc r="M208">
      <v>0</v>
    </nc>
  </rcc>
  <rcc rId="34763" sId="5">
    <nc r="N208">
      <v>0</v>
    </nc>
  </rcc>
  <rcc rId="34764" sId="5">
    <nc r="O208">
      <v>0</v>
    </nc>
  </rcc>
  <rcc rId="34765" sId="5">
    <nc r="P208">
      <v>0</v>
    </nc>
  </rcc>
  <rcc rId="34766" sId="5">
    <nc r="Q208">
      <v>0</v>
    </nc>
  </rcc>
  <rcc rId="34767" sId="5">
    <nc r="R208">
      <v>0</v>
    </nc>
  </rcc>
  <rcc rId="34768" sId="5">
    <nc r="S208">
      <v>0</v>
    </nc>
  </rcc>
  <rcc rId="34769" sId="5">
    <nc r="T208">
      <v>0</v>
    </nc>
  </rcc>
  <rcc rId="34770" sId="5">
    <nc r="U208">
      <v>0</v>
    </nc>
  </rcc>
  <rcc rId="34771" sId="5">
    <nc r="V208">
      <v>0</v>
    </nc>
  </rcc>
  <rcc rId="34772" sId="5">
    <nc r="W208">
      <v>0</v>
    </nc>
  </rcc>
  <rcc rId="34773" sId="5">
    <nc r="X208">
      <v>0</v>
    </nc>
  </rcc>
  <rcc rId="34774" sId="5">
    <nc r="Y208">
      <v>0</v>
    </nc>
  </rcc>
  <rcc rId="34775" sId="5">
    <nc r="Z208">
      <v>0</v>
    </nc>
  </rcc>
  <rcc rId="34776" sId="5">
    <nc r="AA208">
      <v>0</v>
    </nc>
  </rcc>
  <rcc rId="34777" sId="5">
    <nc r="AB208">
      <v>0</v>
    </nc>
  </rcc>
  <rcc rId="34778" sId="5">
    <nc r="AC208">
      <v>0</v>
    </nc>
  </rcc>
  <rcc rId="34779" sId="5">
    <nc r="AD208">
      <v>0</v>
    </nc>
  </rcc>
  <rcc rId="34780" sId="5">
    <nc r="AE208">
      <v>0</v>
    </nc>
  </rcc>
  <rcc rId="34781" sId="5">
    <nc r="AF208">
      <v>0</v>
    </nc>
  </rcc>
  <rcc rId="34782" sId="5">
    <nc r="AG208">
      <v>0</v>
    </nc>
  </rcc>
  <rcc rId="34783" sId="5">
    <nc r="AH208">
      <v>0</v>
    </nc>
  </rcc>
  <rcc rId="34784" sId="5">
    <nc r="AI208">
      <v>0</v>
    </nc>
  </rcc>
  <rcc rId="34785" sId="5">
    <nc r="AJ208">
      <v>0</v>
    </nc>
  </rcc>
  <rcc rId="34786" sId="5">
    <nc r="AK208">
      <v>0</v>
    </nc>
  </rcc>
  <rcc rId="34787" sId="5">
    <nc r="AL208">
      <v>0</v>
    </nc>
  </rcc>
  <rcc rId="34788" sId="5">
    <nc r="AM208">
      <v>0</v>
    </nc>
  </rcc>
  <rcc rId="34789" sId="5">
    <nc r="AN208">
      <v>0</v>
    </nc>
  </rcc>
  <rcc rId="34790" sId="5">
    <nc r="AO208">
      <v>0</v>
    </nc>
  </rcc>
  <rcc rId="34791" sId="5">
    <nc r="AP208">
      <v>0</v>
    </nc>
  </rcc>
  <rcc rId="34792" sId="5">
    <nc r="AQ208">
      <v>0</v>
    </nc>
  </rcc>
  <rcc rId="34793" sId="5">
    <nc r="AR208">
      <v>0</v>
    </nc>
  </rcc>
  <rcc rId="34794" sId="5">
    <nc r="AS208">
      <v>0</v>
    </nc>
  </rcc>
  <rcc rId="34795" sId="5">
    <nc r="AT208">
      <v>0</v>
    </nc>
  </rcc>
  <rcc rId="34796" sId="5">
    <nc r="AU208">
      <v>0</v>
    </nc>
  </rcc>
  <rcc rId="34797" sId="5">
    <nc r="AV208">
      <v>0</v>
    </nc>
  </rcc>
  <rcc rId="34798" sId="5">
    <nc r="AW208">
      <v>0</v>
    </nc>
  </rcc>
  <rcc rId="34799" sId="5">
    <nc r="AX208">
      <v>0</v>
    </nc>
  </rcc>
  <rcc rId="34800" sId="5">
    <nc r="AY208">
      <v>0</v>
    </nc>
  </rcc>
  <rcc rId="34801" sId="5">
    <nc r="AZ208">
      <v>0</v>
    </nc>
  </rcc>
  <rcc rId="34802" sId="5">
    <nc r="BA208">
      <v>0</v>
    </nc>
  </rcc>
  <rfmt sheetId="5" sqref="B209" start="0" length="0">
    <dxf>
      <alignment horizontal="general" vertical="bottom"/>
    </dxf>
  </rfmt>
  <rcc rId="34803" sId="5" odxf="1" dxf="1">
    <nc r="E20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804" sId="5">
    <nc r="F209">
      <v>0</v>
    </nc>
  </rcc>
  <rcc rId="34805" sId="5">
    <nc r="G209">
      <v>0</v>
    </nc>
  </rcc>
  <rcc rId="34806" sId="5">
    <nc r="H209">
      <v>0</v>
    </nc>
  </rcc>
  <rcc rId="34807" sId="5">
    <nc r="I209">
      <v>0</v>
    </nc>
  </rcc>
  <rcc rId="34808" sId="5">
    <nc r="J209">
      <v>0</v>
    </nc>
  </rcc>
  <rcc rId="34809" sId="5">
    <nc r="K209">
      <v>0</v>
    </nc>
  </rcc>
  <rcc rId="34810" sId="5">
    <nc r="L209">
      <v>0</v>
    </nc>
  </rcc>
  <rcc rId="34811" sId="5">
    <nc r="M209">
      <v>0</v>
    </nc>
  </rcc>
  <rcc rId="34812" sId="5">
    <nc r="N209">
      <v>0</v>
    </nc>
  </rcc>
  <rcc rId="34813" sId="5">
    <nc r="O209">
      <v>0</v>
    </nc>
  </rcc>
  <rcc rId="34814" sId="5">
    <nc r="P209">
      <v>0</v>
    </nc>
  </rcc>
  <rcc rId="34815" sId="5">
    <nc r="Q209">
      <v>0</v>
    </nc>
  </rcc>
  <rcc rId="34816" sId="5">
    <nc r="R209">
      <v>0</v>
    </nc>
  </rcc>
  <rcc rId="34817" sId="5">
    <nc r="S209">
      <v>0</v>
    </nc>
  </rcc>
  <rcc rId="34818" sId="5">
    <nc r="T209">
      <v>0</v>
    </nc>
  </rcc>
  <rcc rId="34819" sId="5">
    <nc r="U209">
      <v>0</v>
    </nc>
  </rcc>
  <rcc rId="34820" sId="5">
    <nc r="V209">
      <v>0</v>
    </nc>
  </rcc>
  <rcc rId="34821" sId="5">
    <nc r="W209">
      <v>0</v>
    </nc>
  </rcc>
  <rcc rId="34822" sId="5">
    <nc r="X209">
      <v>0</v>
    </nc>
  </rcc>
  <rcc rId="34823" sId="5">
    <nc r="Y209">
      <v>0</v>
    </nc>
  </rcc>
  <rcc rId="34824" sId="5">
    <nc r="Z209">
      <v>0</v>
    </nc>
  </rcc>
  <rcc rId="34825" sId="5">
    <nc r="AA209">
      <v>0</v>
    </nc>
  </rcc>
  <rcc rId="34826" sId="5">
    <nc r="AB209">
      <v>0</v>
    </nc>
  </rcc>
  <rcc rId="34827" sId="5">
    <nc r="AC209">
      <v>0</v>
    </nc>
  </rcc>
  <rcc rId="34828" sId="5">
    <nc r="AD209">
      <v>0</v>
    </nc>
  </rcc>
  <rcc rId="34829" sId="5">
    <nc r="AE209">
      <v>0</v>
    </nc>
  </rcc>
  <rcc rId="34830" sId="5">
    <nc r="AF209">
      <v>0</v>
    </nc>
  </rcc>
  <rcc rId="34831" sId="5">
    <nc r="AG209">
      <v>0</v>
    </nc>
  </rcc>
  <rcc rId="34832" sId="5">
    <nc r="AH209">
      <v>0</v>
    </nc>
  </rcc>
  <rcc rId="34833" sId="5">
    <nc r="AI209">
      <v>0</v>
    </nc>
  </rcc>
  <rcc rId="34834" sId="5">
    <nc r="AJ209">
      <v>0</v>
    </nc>
  </rcc>
  <rcc rId="34835" sId="5">
    <nc r="AK209">
      <v>0</v>
    </nc>
  </rcc>
  <rcc rId="34836" sId="5">
    <nc r="AL209">
      <v>0</v>
    </nc>
  </rcc>
  <rcc rId="34837" sId="5">
    <nc r="AM209">
      <v>0</v>
    </nc>
  </rcc>
  <rcc rId="34838" sId="5">
    <nc r="AN209">
      <v>0</v>
    </nc>
  </rcc>
  <rcc rId="34839" sId="5">
    <nc r="AO209">
      <v>0</v>
    </nc>
  </rcc>
  <rcc rId="34840" sId="5">
    <nc r="AP209">
      <v>0</v>
    </nc>
  </rcc>
  <rcc rId="34841" sId="5">
    <nc r="AQ209">
      <v>0</v>
    </nc>
  </rcc>
  <rcc rId="34842" sId="5">
    <nc r="AR209">
      <v>0</v>
    </nc>
  </rcc>
  <rcc rId="34843" sId="5">
    <nc r="AS209">
      <v>0</v>
    </nc>
  </rcc>
  <rcc rId="34844" sId="5">
    <nc r="AT209">
      <v>0</v>
    </nc>
  </rcc>
  <rcc rId="34845" sId="5">
    <nc r="AU209">
      <v>0</v>
    </nc>
  </rcc>
  <rcc rId="34846" sId="5">
    <nc r="AV209">
      <v>0</v>
    </nc>
  </rcc>
  <rcc rId="34847" sId="5">
    <nc r="AW209">
      <v>0</v>
    </nc>
  </rcc>
  <rcc rId="34848" sId="5">
    <nc r="AX209">
      <v>0</v>
    </nc>
  </rcc>
  <rcc rId="34849" sId="5">
    <nc r="AY209">
      <v>0</v>
    </nc>
  </rcc>
  <rcc rId="34850" sId="5">
    <nc r="AZ209">
      <v>0</v>
    </nc>
  </rcc>
  <rcc rId="34851" sId="5">
    <nc r="BA209">
      <v>0</v>
    </nc>
  </rcc>
  <rfmt sheetId="5" sqref="B210" start="0" length="0">
    <dxf>
      <alignment horizontal="general" vertical="bottom"/>
    </dxf>
  </rfmt>
  <rcc rId="34852" sId="5" odxf="1" dxf="1">
    <nc r="E210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853" sId="5">
    <nc r="F210">
      <v>0</v>
    </nc>
  </rcc>
  <rcc rId="34854" sId="5">
    <nc r="G210">
      <v>0</v>
    </nc>
  </rcc>
  <rcc rId="34855" sId="5">
    <nc r="H210">
      <v>0</v>
    </nc>
  </rcc>
  <rcc rId="34856" sId="5">
    <nc r="I210">
      <v>0</v>
    </nc>
  </rcc>
  <rcc rId="34857" sId="5">
    <nc r="J210">
      <v>0</v>
    </nc>
  </rcc>
  <rcc rId="34858" sId="5">
    <nc r="K210">
      <v>0</v>
    </nc>
  </rcc>
  <rcc rId="34859" sId="5">
    <nc r="L210">
      <v>0</v>
    </nc>
  </rcc>
  <rcc rId="34860" sId="5">
    <nc r="M210">
      <v>0</v>
    </nc>
  </rcc>
  <rcc rId="34861" sId="5">
    <nc r="N210">
      <v>0</v>
    </nc>
  </rcc>
  <rcc rId="34862" sId="5">
    <nc r="O210">
      <v>0</v>
    </nc>
  </rcc>
  <rcc rId="34863" sId="5">
    <nc r="P210">
      <v>0</v>
    </nc>
  </rcc>
  <rcc rId="34864" sId="5">
    <nc r="Q210">
      <v>0</v>
    </nc>
  </rcc>
  <rcc rId="34865" sId="5">
    <nc r="R210">
      <v>0</v>
    </nc>
  </rcc>
  <rcc rId="34866" sId="5">
    <nc r="S210">
      <v>0</v>
    </nc>
  </rcc>
  <rcc rId="34867" sId="5">
    <nc r="T210">
      <v>0</v>
    </nc>
  </rcc>
  <rcc rId="34868" sId="5">
    <nc r="U210">
      <v>0</v>
    </nc>
  </rcc>
  <rcc rId="34869" sId="5">
    <nc r="V210">
      <v>0</v>
    </nc>
  </rcc>
  <rcc rId="34870" sId="5">
    <nc r="W210">
      <v>0</v>
    </nc>
  </rcc>
  <rcc rId="34871" sId="5">
    <nc r="X210">
      <v>0</v>
    </nc>
  </rcc>
  <rcc rId="34872" sId="5">
    <nc r="Y210">
      <v>0</v>
    </nc>
  </rcc>
  <rcc rId="34873" sId="5">
    <nc r="Z210">
      <v>0</v>
    </nc>
  </rcc>
  <rcc rId="34874" sId="5">
    <nc r="AA210">
      <v>0</v>
    </nc>
  </rcc>
  <rcc rId="34875" sId="5">
    <nc r="AB210">
      <v>0</v>
    </nc>
  </rcc>
  <rcc rId="34876" sId="5">
    <nc r="AC210">
      <v>0</v>
    </nc>
  </rcc>
  <rcc rId="34877" sId="5">
    <nc r="AD210">
      <v>0</v>
    </nc>
  </rcc>
  <rcc rId="34878" sId="5">
    <nc r="AE210">
      <v>0</v>
    </nc>
  </rcc>
  <rcc rId="34879" sId="5">
    <nc r="AF210">
      <v>0</v>
    </nc>
  </rcc>
  <rcc rId="34880" sId="5">
    <nc r="AG210">
      <v>0</v>
    </nc>
  </rcc>
  <rcc rId="34881" sId="5">
    <nc r="AH210">
      <v>0</v>
    </nc>
  </rcc>
  <rcc rId="34882" sId="5">
    <nc r="AI210">
      <v>0</v>
    </nc>
  </rcc>
  <rcc rId="34883" sId="5">
    <nc r="AJ210">
      <v>0</v>
    </nc>
  </rcc>
  <rcc rId="34884" sId="5">
    <nc r="AK210">
      <v>0</v>
    </nc>
  </rcc>
  <rcc rId="34885" sId="5">
    <nc r="AL210">
      <v>0</v>
    </nc>
  </rcc>
  <rcc rId="34886" sId="5">
    <nc r="AM210">
      <v>0</v>
    </nc>
  </rcc>
  <rcc rId="34887" sId="5">
    <nc r="AN210">
      <v>0</v>
    </nc>
  </rcc>
  <rcc rId="34888" sId="5">
    <nc r="AO210">
      <v>0</v>
    </nc>
  </rcc>
  <rcc rId="34889" sId="5">
    <nc r="AP210">
      <v>0</v>
    </nc>
  </rcc>
  <rcc rId="34890" sId="5">
    <nc r="AQ210">
      <v>0</v>
    </nc>
  </rcc>
  <rcc rId="34891" sId="5">
    <nc r="AR210">
      <v>0</v>
    </nc>
  </rcc>
  <rcc rId="34892" sId="5">
    <nc r="AS210">
      <v>0</v>
    </nc>
  </rcc>
  <rcc rId="34893" sId="5">
    <nc r="AT210">
      <v>0</v>
    </nc>
  </rcc>
  <rcc rId="34894" sId="5">
    <nc r="AU210">
      <v>0</v>
    </nc>
  </rcc>
  <rcc rId="34895" sId="5">
    <nc r="AV210">
      <v>0</v>
    </nc>
  </rcc>
  <rcc rId="34896" sId="5">
    <nc r="AW210">
      <v>0</v>
    </nc>
  </rcc>
  <rcc rId="34897" sId="5">
    <nc r="AX210">
      <v>0</v>
    </nc>
  </rcc>
  <rcc rId="34898" sId="5">
    <nc r="AY210">
      <v>0</v>
    </nc>
  </rcc>
  <rcc rId="34899" sId="5">
    <nc r="AZ210">
      <v>0</v>
    </nc>
  </rcc>
  <rcc rId="34900" sId="5">
    <nc r="BA210">
      <v>0</v>
    </nc>
  </rcc>
  <rfmt sheetId="5" sqref="B211" start="0" length="0">
    <dxf>
      <alignment horizontal="general" vertical="bottom"/>
    </dxf>
  </rfmt>
  <rcc rId="34901" sId="5" odxf="1" dxf="1">
    <nc r="E211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4902" sId="5">
    <nc r="F211">
      <v>0</v>
    </nc>
  </rcc>
  <rcc rId="34903" sId="5">
    <nc r="G211">
      <v>0</v>
    </nc>
  </rcc>
  <rcc rId="34904" sId="5">
    <nc r="H211">
      <v>0</v>
    </nc>
  </rcc>
  <rcc rId="34905" sId="5">
    <nc r="I211">
      <v>0</v>
    </nc>
  </rcc>
  <rcc rId="34906" sId="5">
    <nc r="J211">
      <v>0</v>
    </nc>
  </rcc>
  <rcc rId="34907" sId="5">
    <nc r="K211">
      <v>0</v>
    </nc>
  </rcc>
  <rcc rId="34908" sId="5">
    <nc r="L211">
      <v>0</v>
    </nc>
  </rcc>
  <rcc rId="34909" sId="5">
    <nc r="M211">
      <v>0</v>
    </nc>
  </rcc>
  <rcc rId="34910" sId="5">
    <nc r="N211">
      <v>0</v>
    </nc>
  </rcc>
  <rcc rId="34911" sId="5">
    <nc r="O211">
      <v>0</v>
    </nc>
  </rcc>
  <rcc rId="34912" sId="5">
    <nc r="P211">
      <v>0</v>
    </nc>
  </rcc>
  <rcc rId="34913" sId="5">
    <nc r="Q211">
      <v>0</v>
    </nc>
  </rcc>
  <rcc rId="34914" sId="5">
    <nc r="R211">
      <v>0</v>
    </nc>
  </rcc>
  <rcc rId="34915" sId="5">
    <nc r="S211">
      <v>0</v>
    </nc>
  </rcc>
  <rcc rId="34916" sId="5">
    <nc r="T211">
      <v>0</v>
    </nc>
  </rcc>
  <rcc rId="34917" sId="5">
    <nc r="U211">
      <v>0</v>
    </nc>
  </rcc>
  <rcc rId="34918" sId="5">
    <nc r="V211">
      <v>0</v>
    </nc>
  </rcc>
  <rcc rId="34919" sId="5">
    <nc r="W211">
      <v>0</v>
    </nc>
  </rcc>
  <rcc rId="34920" sId="5">
    <nc r="X211">
      <v>0</v>
    </nc>
  </rcc>
  <rcc rId="34921" sId="5">
    <nc r="Y211">
      <v>0</v>
    </nc>
  </rcc>
  <rcc rId="34922" sId="5">
    <nc r="Z211">
      <v>0</v>
    </nc>
  </rcc>
  <rcc rId="34923" sId="5">
    <nc r="AA211">
      <v>0</v>
    </nc>
  </rcc>
  <rcc rId="34924" sId="5">
    <nc r="AB211">
      <v>0</v>
    </nc>
  </rcc>
  <rcc rId="34925" sId="5">
    <nc r="AC211">
      <v>0</v>
    </nc>
  </rcc>
  <rcc rId="34926" sId="5">
    <nc r="AD211">
      <v>0</v>
    </nc>
  </rcc>
  <rcc rId="34927" sId="5">
    <nc r="AE211">
      <v>0</v>
    </nc>
  </rcc>
  <rcc rId="34928" sId="5">
    <nc r="AF211">
      <v>0</v>
    </nc>
  </rcc>
  <rcc rId="34929" sId="5">
    <nc r="AG211">
      <v>0</v>
    </nc>
  </rcc>
  <rcc rId="34930" sId="5">
    <nc r="AH211">
      <v>0</v>
    </nc>
  </rcc>
  <rcc rId="34931" sId="5">
    <nc r="AI211">
      <v>0</v>
    </nc>
  </rcc>
  <rcc rId="34932" sId="5">
    <nc r="AJ211">
      <v>0</v>
    </nc>
  </rcc>
  <rcc rId="34933" sId="5">
    <nc r="AK211">
      <v>0</v>
    </nc>
  </rcc>
  <rcc rId="34934" sId="5">
    <nc r="AL211">
      <v>0</v>
    </nc>
  </rcc>
  <rcc rId="34935" sId="5">
    <nc r="AM211">
      <v>0</v>
    </nc>
  </rcc>
  <rcc rId="34936" sId="5">
    <nc r="AN211">
      <v>0</v>
    </nc>
  </rcc>
  <rcc rId="34937" sId="5">
    <nc r="AO211">
      <v>0</v>
    </nc>
  </rcc>
  <rcc rId="34938" sId="5">
    <nc r="AP211">
      <v>0</v>
    </nc>
  </rcc>
  <rcc rId="34939" sId="5">
    <nc r="AQ211">
      <v>0</v>
    </nc>
  </rcc>
  <rcc rId="34940" sId="5">
    <nc r="AR211">
      <v>0</v>
    </nc>
  </rcc>
  <rcc rId="34941" sId="5">
    <nc r="AS211">
      <v>0</v>
    </nc>
  </rcc>
  <rcc rId="34942" sId="5">
    <nc r="AT211">
      <v>0</v>
    </nc>
  </rcc>
  <rcc rId="34943" sId="5">
    <nc r="AU211">
      <v>0</v>
    </nc>
  </rcc>
  <rcc rId="34944" sId="5">
    <nc r="AV211">
      <v>0</v>
    </nc>
  </rcc>
  <rcc rId="34945" sId="5">
    <nc r="AW211">
      <v>0</v>
    </nc>
  </rcc>
  <rcc rId="34946" sId="5">
    <nc r="AX211">
      <v>0</v>
    </nc>
  </rcc>
  <rcc rId="34947" sId="5">
    <nc r="AY211">
      <v>0</v>
    </nc>
  </rcc>
  <rcc rId="34948" sId="5">
    <nc r="AZ211">
      <v>0</v>
    </nc>
  </rcc>
  <rcc rId="34949" sId="5">
    <nc r="BA211">
      <v>0</v>
    </nc>
  </rcc>
  <rfmt sheetId="5" sqref="B212" start="0" length="0">
    <dxf>
      <alignment horizontal="general" vertical="bottom"/>
    </dxf>
  </rfmt>
  <rcc rId="34950" sId="5" odxf="1" dxf="1">
    <nc r="E212">
      <v>1101.69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4951" sId="5">
    <nc r="F212">
      <v>24.8</v>
    </nc>
  </rcc>
  <rcc rId="34952" sId="5">
    <nc r="G212">
      <v>21.1</v>
    </nc>
  </rcc>
  <rcc rId="34953" sId="5">
    <nc r="H212">
      <v>18</v>
    </nc>
  </rcc>
  <rcc rId="34954" sId="5">
    <nc r="I212">
      <v>16.3</v>
    </nc>
  </rcc>
  <rcc rId="34955" sId="5">
    <nc r="J212">
      <v>15.9</v>
    </nc>
  </rcc>
  <rcc rId="34956" sId="5">
    <nc r="K212">
      <v>15.4</v>
    </nc>
  </rcc>
  <rcc rId="34957" sId="5">
    <nc r="L212">
      <v>16.7</v>
    </nc>
  </rcc>
  <rcc rId="34958" sId="5">
    <nc r="M212">
      <v>20.399999999999999</v>
    </nc>
  </rcc>
  <rcc rId="34959" sId="5">
    <nc r="N212">
      <v>29.7</v>
    </nc>
  </rcc>
  <rcc rId="34960" sId="5">
    <nc r="O212">
      <v>40.299999999999997</v>
    </nc>
  </rcc>
  <rcc rId="34961" sId="5">
    <nc r="P212">
      <v>61.4</v>
    </nc>
  </rcc>
  <rcc rId="34962" sId="5">
    <nc r="Q212">
      <v>88.3</v>
    </nc>
  </rcc>
  <rcc rId="34963" sId="5">
    <nc r="R212">
      <v>79.599999999999994</v>
    </nc>
  </rcc>
  <rcc rId="34964" sId="5">
    <nc r="S212">
      <v>48.1</v>
    </nc>
  </rcc>
  <rcc rId="34965" sId="5">
    <nc r="T212">
      <v>51.7</v>
    </nc>
  </rcc>
  <rcc rId="34966" sId="5">
    <nc r="U212">
      <v>29.3</v>
    </nc>
  </rcc>
  <rcc rId="34967" sId="5">
    <nc r="V212">
      <v>24.6</v>
    </nc>
  </rcc>
  <rcc rId="34968" sId="5">
    <nc r="W212">
      <v>18.5</v>
    </nc>
  </rcc>
  <rcc rId="34969" sId="5">
    <nc r="X212">
      <v>12.7</v>
    </nc>
  </rcc>
  <rcc rId="34970" sId="5">
    <nc r="Y212">
      <v>15.6</v>
    </nc>
  </rcc>
  <rcc rId="34971" sId="5">
    <nc r="Z212">
      <v>-1.7</v>
    </nc>
  </rcc>
  <rcc rId="34972" sId="5">
    <nc r="AA212">
      <v>11.2</v>
    </nc>
  </rcc>
  <rcc rId="34973" sId="5">
    <nc r="AB212">
      <v>-8</v>
    </nc>
  </rcc>
  <rcc rId="34974" sId="5">
    <nc r="AC212">
      <v>-29.7</v>
    </nc>
  </rcc>
  <rcc rId="34975" sId="5">
    <nc r="AD212">
      <v>-49.4</v>
    </nc>
  </rcc>
  <rcc rId="34976" sId="5">
    <nc r="AE212">
      <v>-50.6</v>
    </nc>
  </rcc>
  <rcc rId="34977" sId="5">
    <nc r="AF212">
      <v>-30</v>
    </nc>
  </rcc>
  <rcc rId="34978" sId="5">
    <nc r="AG212">
      <v>-11.9</v>
    </nc>
  </rcc>
  <rcc rId="34979" sId="5">
    <nc r="AH212">
      <v>12.8</v>
    </nc>
  </rcc>
  <rcc rId="34980" sId="5">
    <nc r="AI212">
      <v>30.5</v>
    </nc>
  </rcc>
  <rcc rId="34981" sId="5">
    <nc r="AJ212">
      <v>42.8</v>
    </nc>
  </rcc>
  <rcc rId="34982" sId="5">
    <nc r="AK212">
      <v>61.4</v>
    </nc>
  </rcc>
  <rcc rId="34983" sId="5">
    <nc r="AL212">
      <v>92.1</v>
    </nc>
  </rcc>
  <rcc rId="34984" sId="5">
    <nc r="AM212">
      <v>119.9</v>
    </nc>
  </rcc>
  <rcc rId="34985" sId="5">
    <nc r="AN212">
      <v>145.19999999999999</v>
    </nc>
  </rcc>
  <rcc rId="34986" sId="5">
    <nc r="AO212">
      <v>176</v>
    </nc>
  </rcc>
  <rcc rId="34987" sId="5">
    <nc r="AP212">
      <v>164.2</v>
    </nc>
  </rcc>
  <rcc rId="34988" sId="5">
    <nc r="AQ212">
      <v>148.69999999999999</v>
    </nc>
  </rcc>
  <rcc rId="34989" sId="5">
    <nc r="AR212">
      <v>138</v>
    </nc>
  </rcc>
  <rcc rId="34990" sId="5">
    <nc r="AS212">
      <v>129.9</v>
    </nc>
  </rcc>
  <rcc rId="34991" sId="5">
    <nc r="AT212">
      <v>125.9</v>
    </nc>
  </rcc>
  <rcc rId="34992" sId="5">
    <nc r="AU212">
      <v>115.6</v>
    </nc>
  </rcc>
  <rcc rId="34993" sId="5">
    <nc r="AV212">
      <v>100</v>
    </nc>
  </rcc>
  <rcc rId="34994" sId="5">
    <nc r="AW212">
      <v>84.3</v>
    </nc>
  </rcc>
  <rcc rId="34995" sId="5">
    <nc r="AX212">
      <v>75.7</v>
    </nc>
  </rcc>
  <rcc rId="34996" sId="5">
    <nc r="AY212">
      <v>65.599999999999994</v>
    </nc>
  </rcc>
  <rcc rId="34997" sId="5">
    <nc r="AZ212">
      <v>60.1</v>
    </nc>
  </rcc>
  <rcc rId="34998" sId="5">
    <nc r="BA212">
      <v>55</v>
    </nc>
  </rcc>
  <rfmt sheetId="5" sqref="B213" start="0" length="0">
    <dxf>
      <alignment horizontal="general" vertical="bottom"/>
    </dxf>
  </rfmt>
  <rcc rId="34999" sId="5" odxf="1" dxf="1">
    <nc r="E213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000" sId="5">
    <nc r="F213">
      <v>0</v>
    </nc>
  </rcc>
  <rcc rId="35001" sId="5">
    <nc r="G213">
      <v>0</v>
    </nc>
  </rcc>
  <rcc rId="35002" sId="5">
    <nc r="H213">
      <v>0</v>
    </nc>
  </rcc>
  <rcc rId="35003" sId="5">
    <nc r="I213">
      <v>0</v>
    </nc>
  </rcc>
  <rcc rId="35004" sId="5">
    <nc r="J213">
      <v>0</v>
    </nc>
  </rcc>
  <rcc rId="35005" sId="5">
    <nc r="K213">
      <v>0</v>
    </nc>
  </rcc>
  <rcc rId="35006" sId="5">
    <nc r="L213">
      <v>0</v>
    </nc>
  </rcc>
  <rcc rId="35007" sId="5">
    <nc r="M213">
      <v>0</v>
    </nc>
  </rcc>
  <rcc rId="35008" sId="5">
    <nc r="N213">
      <v>0</v>
    </nc>
  </rcc>
  <rcc rId="35009" sId="5">
    <nc r="O213">
      <v>0</v>
    </nc>
  </rcc>
  <rcc rId="35010" sId="5">
    <nc r="P213">
      <v>0</v>
    </nc>
  </rcc>
  <rcc rId="35011" sId="5">
    <nc r="Q213">
      <v>0</v>
    </nc>
  </rcc>
  <rcc rId="35012" sId="5">
    <nc r="R213">
      <v>0</v>
    </nc>
  </rcc>
  <rcc rId="35013" sId="5">
    <nc r="S213">
      <v>0</v>
    </nc>
  </rcc>
  <rcc rId="35014" sId="5">
    <nc r="T213">
      <v>0</v>
    </nc>
  </rcc>
  <rcc rId="35015" sId="5">
    <nc r="U213">
      <v>0</v>
    </nc>
  </rcc>
  <rcc rId="35016" sId="5">
    <nc r="V213">
      <v>0</v>
    </nc>
  </rcc>
  <rcc rId="35017" sId="5">
    <nc r="W213">
      <v>0</v>
    </nc>
  </rcc>
  <rcc rId="35018" sId="5">
    <nc r="X213">
      <v>0</v>
    </nc>
  </rcc>
  <rcc rId="35019" sId="5">
    <nc r="Y213">
      <v>0</v>
    </nc>
  </rcc>
  <rcc rId="35020" sId="5">
    <nc r="Z213">
      <v>0</v>
    </nc>
  </rcc>
  <rcc rId="35021" sId="5">
    <nc r="AA213">
      <v>0</v>
    </nc>
  </rcc>
  <rcc rId="35022" sId="5">
    <nc r="AB213">
      <v>0</v>
    </nc>
  </rcc>
  <rcc rId="35023" sId="5">
    <nc r="AC213">
      <v>0</v>
    </nc>
  </rcc>
  <rcc rId="35024" sId="5">
    <nc r="AD213">
      <v>0</v>
    </nc>
  </rcc>
  <rcc rId="35025" sId="5">
    <nc r="AE213">
      <v>0</v>
    </nc>
  </rcc>
  <rcc rId="35026" sId="5">
    <nc r="AF213">
      <v>0</v>
    </nc>
  </rcc>
  <rcc rId="35027" sId="5">
    <nc r="AG213">
      <v>0</v>
    </nc>
  </rcc>
  <rcc rId="35028" sId="5">
    <nc r="AH213">
      <v>0</v>
    </nc>
  </rcc>
  <rcc rId="35029" sId="5">
    <nc r="AI213">
      <v>0</v>
    </nc>
  </rcc>
  <rcc rId="35030" sId="5">
    <nc r="AJ213">
      <v>0</v>
    </nc>
  </rcc>
  <rcc rId="35031" sId="5">
    <nc r="AK213">
      <v>0</v>
    </nc>
  </rcc>
  <rcc rId="35032" sId="5">
    <nc r="AL213">
      <v>0</v>
    </nc>
  </rcc>
  <rcc rId="35033" sId="5">
    <nc r="AM213">
      <v>0</v>
    </nc>
  </rcc>
  <rcc rId="35034" sId="5">
    <nc r="AN213">
      <v>0</v>
    </nc>
  </rcc>
  <rcc rId="35035" sId="5">
    <nc r="AO213">
      <v>0</v>
    </nc>
  </rcc>
  <rcc rId="35036" sId="5">
    <nc r="AP213">
      <v>0</v>
    </nc>
  </rcc>
  <rcc rId="35037" sId="5">
    <nc r="AQ213">
      <v>0</v>
    </nc>
  </rcc>
  <rcc rId="35038" sId="5">
    <nc r="AR213">
      <v>0</v>
    </nc>
  </rcc>
  <rcc rId="35039" sId="5">
    <nc r="AS213">
      <v>0</v>
    </nc>
  </rcc>
  <rcc rId="35040" sId="5">
    <nc r="AT213">
      <v>0</v>
    </nc>
  </rcc>
  <rcc rId="35041" sId="5">
    <nc r="AU213">
      <v>0</v>
    </nc>
  </rcc>
  <rcc rId="35042" sId="5">
    <nc r="AV213">
      <v>0</v>
    </nc>
  </rcc>
  <rcc rId="35043" sId="5">
    <nc r="AW213">
      <v>0</v>
    </nc>
  </rcc>
  <rcc rId="35044" sId="5">
    <nc r="AX213">
      <v>0</v>
    </nc>
  </rcc>
  <rcc rId="35045" sId="5">
    <nc r="AY213">
      <v>0</v>
    </nc>
  </rcc>
  <rcc rId="35046" sId="5">
    <nc r="AZ213">
      <v>0</v>
    </nc>
  </rcc>
  <rcc rId="35047" sId="5">
    <nc r="BA213">
      <v>0</v>
    </nc>
  </rcc>
  <rfmt sheetId="5" sqref="B214" start="0" length="0">
    <dxf>
      <alignment horizontal="general" vertical="bottom"/>
    </dxf>
  </rfmt>
  <rcc rId="35048" sId="5" odxf="1" dxf="1">
    <nc r="E214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049" sId="5">
    <nc r="F214">
      <v>0</v>
    </nc>
  </rcc>
  <rcc rId="35050" sId="5">
    <nc r="G214">
      <v>0</v>
    </nc>
  </rcc>
  <rcc rId="35051" sId="5">
    <nc r="H214">
      <v>0</v>
    </nc>
  </rcc>
  <rcc rId="35052" sId="5">
    <nc r="I214">
      <v>0</v>
    </nc>
  </rcc>
  <rcc rId="35053" sId="5">
    <nc r="J214">
      <v>0</v>
    </nc>
  </rcc>
  <rcc rId="35054" sId="5">
    <nc r="K214">
      <v>0</v>
    </nc>
  </rcc>
  <rcc rId="35055" sId="5">
    <nc r="L214">
      <v>0</v>
    </nc>
  </rcc>
  <rcc rId="35056" sId="5">
    <nc r="M214">
      <v>0</v>
    </nc>
  </rcc>
  <rcc rId="35057" sId="5">
    <nc r="N214">
      <v>0</v>
    </nc>
  </rcc>
  <rcc rId="35058" sId="5">
    <nc r="O214">
      <v>0</v>
    </nc>
  </rcc>
  <rcc rId="35059" sId="5">
    <nc r="P214">
      <v>0</v>
    </nc>
  </rcc>
  <rcc rId="35060" sId="5">
    <nc r="Q214">
      <v>0</v>
    </nc>
  </rcc>
  <rcc rId="35061" sId="5">
    <nc r="R214">
      <v>0</v>
    </nc>
  </rcc>
  <rcc rId="35062" sId="5">
    <nc r="S214">
      <v>0</v>
    </nc>
  </rcc>
  <rcc rId="35063" sId="5">
    <nc r="T214">
      <v>0</v>
    </nc>
  </rcc>
  <rcc rId="35064" sId="5">
    <nc r="U214">
      <v>0</v>
    </nc>
  </rcc>
  <rcc rId="35065" sId="5">
    <nc r="V214">
      <v>0</v>
    </nc>
  </rcc>
  <rcc rId="35066" sId="5">
    <nc r="W214">
      <v>0</v>
    </nc>
  </rcc>
  <rcc rId="35067" sId="5">
    <nc r="X214">
      <v>0</v>
    </nc>
  </rcc>
  <rcc rId="35068" sId="5">
    <nc r="Y214">
      <v>0</v>
    </nc>
  </rcc>
  <rcc rId="35069" sId="5">
    <nc r="Z214">
      <v>0</v>
    </nc>
  </rcc>
  <rcc rId="35070" sId="5">
    <nc r="AA214">
      <v>0</v>
    </nc>
  </rcc>
  <rcc rId="35071" sId="5">
    <nc r="AB214">
      <v>0</v>
    </nc>
  </rcc>
  <rcc rId="35072" sId="5">
    <nc r="AC214">
      <v>0</v>
    </nc>
  </rcc>
  <rcc rId="35073" sId="5">
    <nc r="AD214">
      <v>0</v>
    </nc>
  </rcc>
  <rcc rId="35074" sId="5">
    <nc r="AE214">
      <v>0</v>
    </nc>
  </rcc>
  <rcc rId="35075" sId="5">
    <nc r="AF214">
      <v>0</v>
    </nc>
  </rcc>
  <rcc rId="35076" sId="5">
    <nc r="AG214">
      <v>0</v>
    </nc>
  </rcc>
  <rcc rId="35077" sId="5">
    <nc r="AH214">
      <v>0</v>
    </nc>
  </rcc>
  <rcc rId="35078" sId="5">
    <nc r="AI214">
      <v>0</v>
    </nc>
  </rcc>
  <rcc rId="35079" sId="5">
    <nc r="AJ214">
      <v>0</v>
    </nc>
  </rcc>
  <rcc rId="35080" sId="5">
    <nc r="AK214">
      <v>0</v>
    </nc>
  </rcc>
  <rcc rId="35081" sId="5">
    <nc r="AL214">
      <v>0</v>
    </nc>
  </rcc>
  <rcc rId="35082" sId="5">
    <nc r="AM214">
      <v>0</v>
    </nc>
  </rcc>
  <rcc rId="35083" sId="5">
    <nc r="AN214">
      <v>0</v>
    </nc>
  </rcc>
  <rcc rId="35084" sId="5">
    <nc r="AO214">
      <v>0</v>
    </nc>
  </rcc>
  <rcc rId="35085" sId="5">
    <nc r="AP214">
      <v>0</v>
    </nc>
  </rcc>
  <rcc rId="35086" sId="5">
    <nc r="AQ214">
      <v>0</v>
    </nc>
  </rcc>
  <rcc rId="35087" sId="5">
    <nc r="AR214">
      <v>0</v>
    </nc>
  </rcc>
  <rcc rId="35088" sId="5">
    <nc r="AS214">
      <v>0</v>
    </nc>
  </rcc>
  <rcc rId="35089" sId="5">
    <nc r="AT214">
      <v>0</v>
    </nc>
  </rcc>
  <rcc rId="35090" sId="5">
    <nc r="AU214">
      <v>0</v>
    </nc>
  </rcc>
  <rcc rId="35091" sId="5">
    <nc r="AV214">
      <v>0</v>
    </nc>
  </rcc>
  <rcc rId="35092" sId="5">
    <nc r="AW214">
      <v>0</v>
    </nc>
  </rcc>
  <rcc rId="35093" sId="5">
    <nc r="AX214">
      <v>0</v>
    </nc>
  </rcc>
  <rcc rId="35094" sId="5">
    <nc r="AY214">
      <v>0</v>
    </nc>
  </rcc>
  <rcc rId="35095" sId="5">
    <nc r="AZ214">
      <v>0</v>
    </nc>
  </rcc>
  <rcc rId="35096" sId="5">
    <nc r="BA214">
      <v>0</v>
    </nc>
  </rcc>
  <rfmt sheetId="5" sqref="B215" start="0" length="0">
    <dxf>
      <alignment horizontal="general" vertical="bottom"/>
    </dxf>
  </rfmt>
  <rcc rId="35097" sId="5" odxf="1" dxf="1">
    <nc r="E215">
      <v>540.61500000000001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098" sId="5">
    <nc r="F215">
      <v>0</v>
    </nc>
  </rcc>
  <rcc rId="35099" sId="5">
    <nc r="G215">
      <v>0</v>
    </nc>
  </rcc>
  <rcc rId="35100" sId="5">
    <nc r="H215">
      <v>0</v>
    </nc>
  </rcc>
  <rcc rId="35101" sId="5">
    <nc r="I215">
      <v>0</v>
    </nc>
  </rcc>
  <rcc rId="35102" sId="5">
    <nc r="J215">
      <v>0</v>
    </nc>
  </rcc>
  <rcc rId="35103" sId="5">
    <nc r="K215">
      <v>0</v>
    </nc>
  </rcc>
  <rcc rId="35104" sId="5">
    <nc r="L215">
      <v>0</v>
    </nc>
  </rcc>
  <rcc rId="35105" sId="5">
    <nc r="M215">
      <v>0</v>
    </nc>
  </rcc>
  <rcc rId="35106" sId="5">
    <nc r="N215">
      <v>0</v>
    </nc>
  </rcc>
  <rcc rId="35107" sId="5">
    <nc r="O215">
      <v>0</v>
    </nc>
  </rcc>
  <rcc rId="35108" sId="5">
    <nc r="P215">
      <v>0</v>
    </nc>
  </rcc>
  <rcc rId="35109" sId="5">
    <nc r="Q215">
      <v>0.75</v>
    </nc>
  </rcc>
  <rcc rId="35110" sId="5">
    <nc r="R215">
      <v>3.85</v>
    </nc>
  </rcc>
  <rcc rId="35111" sId="5">
    <nc r="S215">
      <v>13.65</v>
    </nc>
  </rcc>
  <rcc rId="35112" sId="5">
    <nc r="T215">
      <v>22.65</v>
    </nc>
  </rcc>
  <rcc rId="35113" sId="5">
    <nc r="U215">
      <v>34.450000000000003</v>
    </nc>
  </rcc>
  <rcc rId="35114" sId="5">
    <nc r="V215">
      <v>49.11</v>
    </nc>
  </rcc>
  <rcc rId="35115" sId="5">
    <nc r="W215">
      <v>55.82</v>
    </nc>
  </rcc>
  <rcc rId="35116" sId="5">
    <nc r="X215">
      <v>56.1</v>
    </nc>
  </rcc>
  <rcc rId="35117" sId="5">
    <nc r="Y215">
      <v>52.4</v>
    </nc>
  </rcc>
  <rcc rId="35118" sId="5">
    <nc r="Z215">
      <v>60.07</v>
    </nc>
  </rcc>
  <rcc rId="35119" sId="5">
    <nc r="AA215">
      <v>67.89</v>
    </nc>
  </rcc>
  <rcc rId="35120" sId="5">
    <nc r="AB215">
      <v>68.959999999999994</v>
    </nc>
  </rcc>
  <rcc rId="35121" sId="5">
    <nc r="AC215">
      <v>70.13</v>
    </nc>
  </rcc>
  <rcc rId="35122" sId="5">
    <nc r="AD215">
      <v>80.52</v>
    </nc>
  </rcc>
  <rcc rId="35123" sId="5">
    <nc r="AE215">
      <v>75.180000000000007</v>
    </nc>
  </rcc>
  <rcc rId="35124" sId="5">
    <nc r="AF215">
      <v>74.41</v>
    </nc>
  </rcc>
  <rcc rId="35125" sId="5">
    <nc r="AG215">
      <v>65.62</v>
    </nc>
  </rcc>
  <rcc rId="35126" sId="5">
    <nc r="AH215">
      <v>58.29</v>
    </nc>
  </rcc>
  <rcc rId="35127" sId="5">
    <nc r="AI215">
      <v>50.64</v>
    </nc>
  </rcc>
  <rcc rId="35128" sId="5">
    <nc r="AJ215">
      <v>48.37</v>
    </nc>
  </rcc>
  <rcc rId="35129" sId="5">
    <nc r="AK215">
      <v>35.07</v>
    </nc>
  </rcc>
  <rcc rId="35130" sId="5">
    <nc r="AL215">
      <v>23.84</v>
    </nc>
  </rcc>
  <rcc rId="35131" sId="5">
    <nc r="AM215">
      <v>11.08</v>
    </nc>
  </rcc>
  <rcc rId="35132" sId="5">
    <nc r="AN215">
      <v>2.29</v>
    </nc>
  </rcc>
  <rcc rId="35133" sId="5">
    <nc r="AO215">
      <v>0.09</v>
    </nc>
  </rcc>
  <rcc rId="35134" sId="5">
    <nc r="AP215">
      <v>0</v>
    </nc>
  </rcc>
  <rcc rId="35135" sId="5">
    <nc r="AQ215">
      <v>0</v>
    </nc>
  </rcc>
  <rcc rId="35136" sId="5">
    <nc r="AR215">
      <v>0</v>
    </nc>
  </rcc>
  <rcc rId="35137" sId="5">
    <nc r="AS215">
      <v>0</v>
    </nc>
  </rcc>
  <rcc rId="35138" sId="5">
    <nc r="AT215">
      <v>0</v>
    </nc>
  </rcc>
  <rcc rId="35139" sId="5">
    <nc r="AU215">
      <v>0</v>
    </nc>
  </rcc>
  <rcc rId="35140" sId="5">
    <nc r="AV215">
      <v>0</v>
    </nc>
  </rcc>
  <rcc rId="35141" sId="5">
    <nc r="AW215">
      <v>0</v>
    </nc>
  </rcc>
  <rcc rId="35142" sId="5">
    <nc r="AX215">
      <v>0</v>
    </nc>
  </rcc>
  <rcc rId="35143" sId="5">
    <nc r="AY215">
      <v>0</v>
    </nc>
  </rcc>
  <rcc rId="35144" sId="5">
    <nc r="AZ215">
      <v>0</v>
    </nc>
  </rcc>
  <rcc rId="35145" sId="5">
    <nc r="BA215">
      <v>0</v>
    </nc>
  </rcc>
  <rfmt sheetId="5" sqref="B216" start="0" length="0">
    <dxf>
      <alignment horizontal="general" vertical="bottom"/>
    </dxf>
  </rfmt>
  <rcc rId="35146" sId="5" odxf="1" dxf="1">
    <nc r="E216">
      <v>491.57130999999998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5147" sId="5">
    <nc r="F216">
      <v>0</v>
    </nc>
  </rcc>
  <rcc rId="35148" sId="5">
    <nc r="G216">
      <v>0</v>
    </nc>
  </rcc>
  <rcc rId="35149" sId="5">
    <nc r="H216">
      <v>0</v>
    </nc>
  </rcc>
  <rcc rId="35150" sId="5">
    <nc r="I216">
      <v>0</v>
    </nc>
  </rcc>
  <rcc rId="35151" sId="5">
    <nc r="J216">
      <v>0</v>
    </nc>
  </rcc>
  <rcc rId="35152" sId="5">
    <nc r="K216">
      <v>0</v>
    </nc>
  </rcc>
  <rcc rId="35153" sId="5">
    <nc r="L216">
      <v>0</v>
    </nc>
  </rcc>
  <rcc rId="35154" sId="5">
    <nc r="M216">
      <v>0</v>
    </nc>
  </rcc>
  <rcc rId="35155" sId="5">
    <nc r="N216">
      <v>0</v>
    </nc>
  </rcc>
  <rcc rId="35156" sId="5">
    <nc r="O216">
      <v>0</v>
    </nc>
  </rcc>
  <rcc rId="35157" sId="5">
    <nc r="P216">
      <v>-5.357E-2</v>
    </nc>
  </rcc>
  <rcc rId="35158" sId="5">
    <nc r="Q216">
      <v>0.69642999999999999</v>
    </nc>
  </rcc>
  <rcc rId="35159" sId="5">
    <nc r="R216">
      <v>2.80538</v>
    </nc>
  </rcc>
  <rcc rId="35160" sId="5">
    <nc r="S216">
      <v>12.60538</v>
    </nc>
  </rcc>
  <rcc rId="35161" sId="5">
    <nc r="T216">
      <v>19.850950000000001</v>
    </nc>
  </rcc>
  <rcc rId="35162" sId="5">
    <nc r="U216">
      <v>31.650950000000002</v>
    </nc>
  </rcc>
  <rcc rId="35163" sId="5">
    <nc r="V216">
      <v>44.543120000000002</v>
    </nc>
  </rcc>
  <rcc rId="35164" sId="5">
    <nc r="W216">
      <v>51.253120000000003</v>
    </nc>
  </rcc>
  <rcc rId="35165" sId="5">
    <nc r="X216">
      <v>50.260829999999999</v>
    </nc>
  </rcc>
  <rcc rId="35166" sId="5">
    <nc r="Y216">
      <v>46.560830000000003</v>
    </nc>
  </rcc>
  <rcc rId="35167" sId="5">
    <nc r="Z216">
      <v>53.42727</v>
    </nc>
  </rcc>
  <rcc rId="35168" sId="5">
    <nc r="AA216">
      <v>61.24727</v>
    </nc>
  </rcc>
  <rcc rId="35169" sId="5">
    <nc r="AB216">
      <v>62.022640000000003</v>
    </nc>
  </rcc>
  <rcc rId="35170" sId="5">
    <nc r="AC216">
      <v>63.192639999999997</v>
    </nc>
  </rcc>
  <rcc rId="35171" sId="5">
    <nc r="AD216">
      <v>73.756739999999994</v>
    </nc>
  </rcc>
  <rcc rId="35172" sId="5">
    <nc r="AE216">
      <v>68.416740000000004</v>
    </nc>
  </rcc>
  <rcc rId="35173" sId="5">
    <nc r="AF216">
      <v>68.651179999999997</v>
    </nc>
  </rcc>
  <rcc rId="35174" sId="5">
    <nc r="AG216">
      <v>59.861179999999997</v>
    </nc>
  </rcc>
  <rcc rId="35175" sId="5">
    <nc r="AH216">
      <v>54.031149999999997</v>
    </nc>
  </rcc>
  <rcc rId="35176" sId="5">
    <nc r="AI216">
      <v>46.381149999999998</v>
    </nc>
  </rcc>
  <rcc rId="35177" sId="5">
    <nc r="AJ216">
      <v>45.70487</v>
    </nc>
  </rcc>
  <rcc rId="35178" sId="5">
    <nc r="AK216">
      <v>32.404870000000003</v>
    </nc>
  </rcc>
  <rcc rId="35179" sId="5">
    <nc r="AL216">
      <v>22.473960000000002</v>
    </nc>
  </rcc>
  <rcc rId="35180" sId="5">
    <nc r="AM216">
      <v>9.7139600000000002</v>
    </nc>
  </rcc>
  <rcc rId="35181" sId="5">
    <nc r="AN216">
      <v>1.9417899999999999</v>
    </nc>
  </rcc>
  <rcc rId="35182" sId="5">
    <nc r="AO216">
      <v>-0.25821</v>
    </nc>
  </rcc>
  <rcc rId="35183" sId="5">
    <nc r="AP216">
      <v>0</v>
    </nc>
  </rcc>
  <rcc rId="35184" sId="5">
    <nc r="AQ216">
      <v>0</v>
    </nc>
  </rcc>
  <rcc rId="35185" sId="5">
    <nc r="AR216">
      <v>0</v>
    </nc>
  </rcc>
  <rcc rId="35186" sId="5">
    <nc r="AS216">
      <v>0</v>
    </nc>
  </rcc>
  <rcc rId="35187" sId="5">
    <nc r="AT216">
      <v>0</v>
    </nc>
  </rcc>
  <rcc rId="35188" sId="5">
    <nc r="AU216">
      <v>0</v>
    </nc>
  </rcc>
  <rcc rId="35189" sId="5">
    <nc r="AV216">
      <v>0</v>
    </nc>
  </rcc>
  <rcc rId="35190" sId="5">
    <nc r="AW216">
      <v>0</v>
    </nc>
  </rcc>
  <rcc rId="35191" sId="5">
    <nc r="AX216">
      <v>0</v>
    </nc>
  </rcc>
  <rcc rId="35192" sId="5">
    <nc r="AY216">
      <v>0</v>
    </nc>
  </rcc>
  <rcc rId="35193" sId="5">
    <nc r="AZ216">
      <v>0</v>
    </nc>
  </rcc>
  <rcc rId="35194" sId="5">
    <nc r="BA216">
      <v>0</v>
    </nc>
  </rcc>
  <rfmt sheetId="5" sqref="B217" start="0" length="0">
    <dxf>
      <alignment horizontal="general" vertical="bottom"/>
    </dxf>
  </rfmt>
  <rcc rId="35195" sId="5" odxf="1" dxf="1">
    <nc r="E217">
      <v>72.03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196" sId="5">
    <nc r="F217">
      <v>0</v>
    </nc>
  </rcc>
  <rcc rId="35197" sId="5">
    <nc r="G217">
      <v>0</v>
    </nc>
  </rcc>
  <rcc rId="35198" sId="5">
    <nc r="H217">
      <v>0</v>
    </nc>
  </rcc>
  <rcc rId="35199" sId="5">
    <nc r="I217">
      <v>0</v>
    </nc>
  </rcc>
  <rcc rId="35200" sId="5">
    <nc r="J217">
      <v>0</v>
    </nc>
  </rcc>
  <rcc rId="35201" sId="5">
    <nc r="K217">
      <v>0</v>
    </nc>
  </rcc>
  <rcc rId="35202" sId="5">
    <nc r="L217">
      <v>0</v>
    </nc>
  </rcc>
  <rcc rId="35203" sId="5">
    <nc r="M217">
      <v>0</v>
    </nc>
  </rcc>
  <rcc rId="35204" sId="5">
    <nc r="N217">
      <v>0</v>
    </nc>
  </rcc>
  <rcc rId="35205" sId="5">
    <nc r="O217">
      <v>0</v>
    </nc>
  </rcc>
  <rcc rId="35206" sId="5">
    <nc r="P217">
      <v>0</v>
    </nc>
  </rcc>
  <rcc rId="35207" sId="5">
    <nc r="Q217">
      <v>0</v>
    </nc>
  </rcc>
  <rcc rId="35208" sId="5">
    <nc r="R217">
      <v>0</v>
    </nc>
  </rcc>
  <rcc rId="35209" sId="5">
    <nc r="S217">
      <v>0</v>
    </nc>
  </rcc>
  <rcc rId="35210" sId="5">
    <nc r="T217">
      <v>0</v>
    </nc>
  </rcc>
  <rcc rId="35211" sId="5">
    <nc r="U217">
      <v>0</v>
    </nc>
  </rcc>
  <rcc rId="35212" sId="5">
    <nc r="V217">
      <v>0</v>
    </nc>
  </rcc>
  <rcc rId="35213" sId="5">
    <nc r="W217">
      <v>0</v>
    </nc>
  </rcc>
  <rcc rId="35214" sId="5">
    <nc r="X217">
      <v>1.65</v>
    </nc>
  </rcc>
  <rcc rId="35215" sId="5">
    <nc r="Y217">
      <v>13.9</v>
    </nc>
  </rcc>
  <rcc rId="35216" sId="5">
    <nc r="Z217">
      <v>15.19</v>
    </nc>
  </rcc>
  <rcc rId="35217" sId="5">
    <nc r="AA217">
      <v>19.649999999999999</v>
    </nc>
  </rcc>
  <rcc rId="35218" sId="5">
    <nc r="AB217">
      <v>23.12</v>
    </nc>
  </rcc>
  <rcc rId="35219" sId="5">
    <nc r="AC217">
      <v>30.04</v>
    </nc>
  </rcc>
  <rcc rId="35220" sId="5">
    <nc r="AD217">
      <v>19.38</v>
    </nc>
  </rcc>
  <rcc rId="35221" sId="5">
    <nc r="AE217">
      <v>12.12</v>
    </nc>
  </rcc>
  <rcc rId="35222" sId="5">
    <nc r="AF217">
      <v>7.96</v>
    </nc>
  </rcc>
  <rcc rId="35223" sId="5">
    <nc r="AG217">
      <v>1.05</v>
    </nc>
  </rcc>
  <rcc rId="35224" sId="5">
    <nc r="AH217">
      <v>0</v>
    </nc>
  </rcc>
  <rcc rId="35225" sId="5">
    <nc r="AI217">
      <v>0</v>
    </nc>
  </rcc>
  <rcc rId="35226" sId="5">
    <nc r="AJ217">
      <v>0</v>
    </nc>
  </rcc>
  <rcc rId="35227" sId="5">
    <nc r="AK217">
      <v>0</v>
    </nc>
  </rcc>
  <rcc rId="35228" sId="5">
    <nc r="AL217">
      <v>0</v>
    </nc>
  </rcc>
  <rcc rId="35229" sId="5">
    <nc r="AM217">
      <v>0</v>
    </nc>
  </rcc>
  <rcc rId="35230" sId="5">
    <nc r="AN217">
      <v>0</v>
    </nc>
  </rcc>
  <rcc rId="35231" sId="5">
    <nc r="AO217">
      <v>0</v>
    </nc>
  </rcc>
  <rcc rId="35232" sId="5">
    <nc r="AP217">
      <v>0</v>
    </nc>
  </rcc>
  <rcc rId="35233" sId="5">
    <nc r="AQ217">
      <v>0</v>
    </nc>
  </rcc>
  <rcc rId="35234" sId="5">
    <nc r="AR217">
      <v>0</v>
    </nc>
  </rcc>
  <rcc rId="35235" sId="5">
    <nc r="AS217">
      <v>0</v>
    </nc>
  </rcc>
  <rcc rId="35236" sId="5">
    <nc r="AT217">
      <v>0</v>
    </nc>
  </rcc>
  <rcc rId="35237" sId="5">
    <nc r="AU217">
      <v>0</v>
    </nc>
  </rcc>
  <rcc rId="35238" sId="5">
    <nc r="AV217">
      <v>0</v>
    </nc>
  </rcc>
  <rcc rId="35239" sId="5">
    <nc r="AW217">
      <v>0</v>
    </nc>
  </rcc>
  <rcc rId="35240" sId="5">
    <nc r="AX217">
      <v>0</v>
    </nc>
  </rcc>
  <rcc rId="35241" sId="5">
    <nc r="AY217">
      <v>0</v>
    </nc>
  </rcc>
  <rcc rId="35242" sId="5">
    <nc r="AZ217">
      <v>0</v>
    </nc>
  </rcc>
  <rcc rId="35243" sId="5">
    <nc r="BA217">
      <v>0</v>
    </nc>
  </rcc>
  <rfmt sheetId="5" sqref="B218" start="0" length="0">
    <dxf>
      <alignment horizontal="general" vertical="bottom"/>
    </dxf>
  </rfmt>
  <rcc rId="35244" sId="5" odxf="1" dxf="1">
    <nc r="E218">
      <v>60.21895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245" sId="5">
    <nc r="F218">
      <v>0</v>
    </nc>
  </rcc>
  <rcc rId="35246" sId="5">
    <nc r="G218">
      <v>0</v>
    </nc>
  </rcc>
  <rcc rId="35247" sId="5">
    <nc r="H218">
      <v>0</v>
    </nc>
  </rcc>
  <rcc rId="35248" sId="5">
    <nc r="I218">
      <v>0</v>
    </nc>
  </rcc>
  <rcc rId="35249" sId="5">
    <nc r="J218">
      <v>0</v>
    </nc>
  </rcc>
  <rcc rId="35250" sId="5">
    <nc r="K218">
      <v>0</v>
    </nc>
  </rcc>
  <rcc rId="35251" sId="5">
    <nc r="L218">
      <v>0</v>
    </nc>
  </rcc>
  <rcc rId="35252" sId="5">
    <nc r="M218">
      <v>0</v>
    </nc>
  </rcc>
  <rcc rId="35253" sId="5">
    <nc r="N218">
      <v>0</v>
    </nc>
  </rcc>
  <rcc rId="35254" sId="5">
    <nc r="O218">
      <v>0</v>
    </nc>
  </rcc>
  <rcc rId="35255" sId="5">
    <nc r="P218">
      <v>6.5780000000000005E-2</v>
    </nc>
  </rcc>
  <rcc rId="35256" sId="5">
    <nc r="Q218">
      <v>6.5780000000000005E-2</v>
    </nc>
  </rcc>
  <rcc rId="35257" sId="5">
    <nc r="R218">
      <v>1.2826500000000001</v>
    </nc>
  </rcc>
  <rcc rId="35258" sId="5">
    <nc r="S218">
      <v>1.2826500000000001</v>
    </nc>
  </rcc>
  <rcc rId="35259" sId="5">
    <nc r="T218">
      <v>3.4368500000000002</v>
    </nc>
  </rcc>
  <rcc rId="35260" sId="5">
    <nc r="U218">
      <v>3.4368500000000002</v>
    </nc>
  </rcc>
  <rcc rId="35261" sId="5">
    <nc r="V218">
      <v>5.6074999999999999</v>
    </nc>
  </rcc>
  <rcc rId="35262" sId="5">
    <nc r="W218">
      <v>5.6074999999999999</v>
    </nc>
  </rcc>
  <rcc rId="35263" sId="5">
    <nc r="X218">
      <v>7.1697100000000002</v>
    </nc>
  </rcc>
  <rcc rId="35264" sId="5">
    <nc r="Y218">
      <v>7.1697100000000002</v>
    </nc>
  </rcc>
  <rcc rId="35265" sId="5">
    <nc r="Z218">
      <v>8.1563599999999994</v>
    </nc>
  </rcc>
  <rcc rId="35266" sId="5">
    <nc r="AA218">
      <v>8.1563599999999994</v>
    </nc>
  </rcc>
  <rcc rId="35267" sId="5">
    <nc r="AB218">
      <v>8.5181400000000007</v>
    </nc>
  </rcc>
  <rcc rId="35268" sId="5">
    <nc r="AC218">
      <v>8.5181400000000007</v>
    </nc>
  </rcc>
  <rcc rId="35269" sId="5">
    <nc r="AD218">
      <v>8.3043600000000009</v>
    </nc>
  </rcc>
  <rcc rId="35270" sId="5">
    <nc r="AE218">
      <v>8.3043600000000009</v>
    </nc>
  </rcc>
  <rcc rId="35271" sId="5">
    <nc r="AF218">
      <v>7.07104</v>
    </nc>
  </rcc>
  <rcc rId="35272" sId="5">
    <nc r="AG218">
      <v>7.07104</v>
    </nc>
  </rcc>
  <rcc rId="35273" sId="5">
    <nc r="AH218">
      <v>5.2292800000000002</v>
    </nc>
  </rcc>
  <rcc rId="35274" sId="5">
    <nc r="AI218">
      <v>5.2292800000000002</v>
    </nc>
  </rcc>
  <rcc rId="35275" sId="5">
    <nc r="AJ218">
      <v>3.2724099999999998</v>
    </nc>
  </rcc>
  <rcc rId="35276" sId="5">
    <nc r="AK218">
      <v>3.2724099999999998</v>
    </nc>
  </rcc>
  <rcc rId="35277" sId="5">
    <nc r="AL218">
      <v>1.6773199999999999</v>
    </nc>
  </rcc>
  <rcc rId="35278" sId="5">
    <nc r="AM218">
      <v>1.6773199999999999</v>
    </nc>
  </rcc>
  <rcc rId="35279" sId="5">
    <nc r="AN218">
      <v>0.42754999999999999</v>
    </nc>
  </rcc>
  <rcc rId="35280" sId="5">
    <nc r="AO218">
      <v>0.42754999999999999</v>
    </nc>
  </rcc>
  <rcc rId="35281" sId="5">
    <nc r="AP218">
      <v>0</v>
    </nc>
  </rcc>
  <rcc rId="35282" sId="5">
    <nc r="AQ218">
      <v>0</v>
    </nc>
  </rcc>
  <rcc rId="35283" sId="5">
    <nc r="AR218">
      <v>0</v>
    </nc>
  </rcc>
  <rcc rId="35284" sId="5">
    <nc r="AS218">
      <v>0</v>
    </nc>
  </rcc>
  <rcc rId="35285" sId="5">
    <nc r="AT218">
      <v>0</v>
    </nc>
  </rcc>
  <rcc rId="35286" sId="5">
    <nc r="AU218">
      <v>0</v>
    </nc>
  </rcc>
  <rcc rId="35287" sId="5">
    <nc r="AV218">
      <v>0</v>
    </nc>
  </rcc>
  <rcc rId="35288" sId="5">
    <nc r="AW218">
      <v>0</v>
    </nc>
  </rcc>
  <rcc rId="35289" sId="5">
    <nc r="AX218">
      <v>0</v>
    </nc>
  </rcc>
  <rcc rId="35290" sId="5">
    <nc r="AY218">
      <v>0</v>
    </nc>
  </rcc>
  <rcc rId="35291" sId="5">
    <nc r="AZ218">
      <v>0</v>
    </nc>
  </rcc>
  <rcc rId="35292" sId="5">
    <nc r="BA218">
      <v>0</v>
    </nc>
  </rcc>
  <rfmt sheetId="5" sqref="B219" start="0" length="0">
    <dxf>
      <alignment horizontal="general" vertical="bottom"/>
    </dxf>
  </rfmt>
  <rcc rId="35293" sId="5" odxf="1" dxf="1">
    <nc r="E219">
      <v>49.043689999999998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5294" sId="5">
    <nc r="F219">
      <v>0</v>
    </nc>
  </rcc>
  <rcc rId="35295" sId="5">
    <nc r="G219">
      <v>0</v>
    </nc>
  </rcc>
  <rcc rId="35296" sId="5">
    <nc r="H219">
      <v>0</v>
    </nc>
  </rcc>
  <rcc rId="35297" sId="5">
    <nc r="I219">
      <v>0</v>
    </nc>
  </rcc>
  <rcc rId="35298" sId="5">
    <nc r="J219">
      <v>0</v>
    </nc>
  </rcc>
  <rcc rId="35299" sId="5">
    <nc r="K219">
      <v>0</v>
    </nc>
  </rcc>
  <rcc rId="35300" sId="5">
    <nc r="L219">
      <v>0</v>
    </nc>
  </rcc>
  <rcc rId="35301" sId="5">
    <nc r="M219">
      <v>0</v>
    </nc>
  </rcc>
  <rcc rId="35302" sId="5">
    <nc r="N219">
      <v>0</v>
    </nc>
  </rcc>
  <rcc rId="35303" sId="5">
    <nc r="O219">
      <v>0</v>
    </nc>
  </rcc>
  <rcc rId="35304" sId="5">
    <nc r="P219">
      <v>5.357E-2</v>
    </nc>
  </rcc>
  <rcc rId="35305" sId="5">
    <nc r="Q219">
      <v>5.357E-2</v>
    </nc>
  </rcc>
  <rcc rId="35306" sId="5">
    <nc r="R219">
      <v>1.0446200000000001</v>
    </nc>
  </rcc>
  <rcc rId="35307" sId="5">
    <nc r="S219">
      <v>1.0446200000000001</v>
    </nc>
  </rcc>
  <rcc rId="35308" sId="5">
    <nc r="T219">
      <v>2.7990499999999998</v>
    </nc>
  </rcc>
  <rcc rId="35309" sId="5">
    <nc r="U219">
      <v>2.7990499999999998</v>
    </nc>
  </rcc>
  <rcc rId="35310" sId="5">
    <nc r="V219">
      <v>4.5668800000000003</v>
    </nc>
  </rcc>
  <rcc rId="35311" sId="5">
    <nc r="W219">
      <v>4.5668800000000003</v>
    </nc>
  </rcc>
  <rcc rId="35312" sId="5">
    <nc r="X219">
      <v>5.8391700000000002</v>
    </nc>
  </rcc>
  <rcc rId="35313" sId="5">
    <nc r="Y219">
      <v>5.8391700000000002</v>
    </nc>
  </rcc>
  <rcc rId="35314" sId="5">
    <nc r="Z219">
      <v>6.6427300000000002</v>
    </nc>
  </rcc>
  <rcc rId="35315" sId="5">
    <nc r="AA219">
      <v>6.6427300000000002</v>
    </nc>
  </rcc>
  <rcc rId="35316" sId="5">
    <nc r="AB219">
      <v>6.93736</v>
    </nc>
  </rcc>
  <rcc rId="35317" sId="5">
    <nc r="AC219">
      <v>6.93736</v>
    </nc>
  </rcc>
  <rcc rId="35318" sId="5">
    <nc r="AD219">
      <v>6.7632599999999998</v>
    </nc>
  </rcc>
  <rcc rId="35319" sId="5">
    <nc r="AE219">
      <v>6.7632599999999998</v>
    </nc>
  </rcc>
  <rcc rId="35320" sId="5">
    <nc r="AF219">
      <v>5.7588200000000001</v>
    </nc>
  </rcc>
  <rcc rId="35321" sId="5">
    <nc r="AG219">
      <v>5.7588200000000001</v>
    </nc>
  </rcc>
  <rcc rId="35322" sId="5">
    <nc r="AH219">
      <v>4.2588499999999998</v>
    </nc>
  </rcc>
  <rcc rId="35323" sId="5">
    <nc r="AI219">
      <v>4.2588499999999998</v>
    </nc>
  </rcc>
  <rcc rId="35324" sId="5">
    <nc r="AJ219">
      <v>2.66513</v>
    </nc>
  </rcc>
  <rcc rId="35325" sId="5">
    <nc r="AK219">
      <v>2.66513</v>
    </nc>
  </rcc>
  <rcc rId="35326" sId="5">
    <nc r="AL219">
      <v>1.3660399999999999</v>
    </nc>
  </rcc>
  <rcc rId="35327" sId="5">
    <nc r="AM219">
      <v>1.3660399999999999</v>
    </nc>
  </rcc>
  <rcc rId="35328" sId="5">
    <nc r="AN219">
      <v>0.34821000000000002</v>
    </nc>
  </rcc>
  <rcc rId="35329" sId="5">
    <nc r="AO219">
      <v>0.34821000000000002</v>
    </nc>
  </rcc>
  <rcc rId="35330" sId="5">
    <nc r="AP219">
      <v>0</v>
    </nc>
  </rcc>
  <rcc rId="35331" sId="5">
    <nc r="AQ219">
      <v>0</v>
    </nc>
  </rcc>
  <rcc rId="35332" sId="5">
    <nc r="AR219">
      <v>0</v>
    </nc>
  </rcc>
  <rcc rId="35333" sId="5">
    <nc r="AS219">
      <v>0</v>
    </nc>
  </rcc>
  <rcc rId="35334" sId="5">
    <nc r="AT219">
      <v>0</v>
    </nc>
  </rcc>
  <rcc rId="35335" sId="5">
    <nc r="AU219">
      <v>0</v>
    </nc>
  </rcc>
  <rcc rId="35336" sId="5">
    <nc r="AV219">
      <v>0</v>
    </nc>
  </rcc>
  <rcc rId="35337" sId="5">
    <nc r="AW219">
      <v>0</v>
    </nc>
  </rcc>
  <rcc rId="35338" sId="5">
    <nc r="AX219">
      <v>0</v>
    </nc>
  </rcc>
  <rcc rId="35339" sId="5">
    <nc r="AY219">
      <v>0</v>
    </nc>
  </rcc>
  <rcc rId="35340" sId="5">
    <nc r="AZ219">
      <v>0</v>
    </nc>
  </rcc>
  <rcc rId="35341" sId="5">
    <nc r="BA219">
      <v>0</v>
    </nc>
  </rcc>
  <rfmt sheetId="5" sqref="B220" start="0" length="0">
    <dxf>
      <alignment horizontal="general" vertical="bottom"/>
    </dxf>
  </rfmt>
  <rcc rId="35342" sId="5" odxf="1" dxf="1">
    <nc r="E220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343" sId="5">
    <nc r="F220">
      <v>0</v>
    </nc>
  </rcc>
  <rcc rId="35344" sId="5">
    <nc r="G220">
      <v>0</v>
    </nc>
  </rcc>
  <rcc rId="35345" sId="5">
    <nc r="H220">
      <v>0</v>
    </nc>
  </rcc>
  <rcc rId="35346" sId="5">
    <nc r="I220">
      <v>0</v>
    </nc>
  </rcc>
  <rcc rId="35347" sId="5">
    <nc r="J220">
      <v>0</v>
    </nc>
  </rcc>
  <rcc rId="35348" sId="5">
    <nc r="K220">
      <v>0</v>
    </nc>
  </rcc>
  <rcc rId="35349" sId="5">
    <nc r="L220">
      <v>0</v>
    </nc>
  </rcc>
  <rcc rId="35350" sId="5">
    <nc r="M220">
      <v>0</v>
    </nc>
  </rcc>
  <rcc rId="35351" sId="5">
    <nc r="N220">
      <v>0</v>
    </nc>
  </rcc>
  <rcc rId="35352" sId="5">
    <nc r="O220">
      <v>0</v>
    </nc>
  </rcc>
  <rcc rId="35353" sId="5">
    <nc r="P220">
      <v>0</v>
    </nc>
  </rcc>
  <rcc rId="35354" sId="5">
    <nc r="Q220">
      <v>0</v>
    </nc>
  </rcc>
  <rcc rId="35355" sId="5">
    <nc r="R220">
      <v>0</v>
    </nc>
  </rcc>
  <rcc rId="35356" sId="5">
    <nc r="S220">
      <v>0</v>
    </nc>
  </rcc>
  <rcc rId="35357" sId="5">
    <nc r="T220">
      <v>0</v>
    </nc>
  </rcc>
  <rcc rId="35358" sId="5">
    <nc r="U220">
      <v>0</v>
    </nc>
  </rcc>
  <rcc rId="35359" sId="5">
    <nc r="V220">
      <v>0</v>
    </nc>
  </rcc>
  <rcc rId="35360" sId="5">
    <nc r="W220">
      <v>0</v>
    </nc>
  </rcc>
  <rcc rId="35361" sId="5">
    <nc r="X220">
      <v>0</v>
    </nc>
  </rcc>
  <rcc rId="35362" sId="5">
    <nc r="Y220">
      <v>0</v>
    </nc>
  </rcc>
  <rcc rId="35363" sId="5">
    <nc r="Z220">
      <v>0</v>
    </nc>
  </rcc>
  <rcc rId="35364" sId="5">
    <nc r="AA220">
      <v>0</v>
    </nc>
  </rcc>
  <rcc rId="35365" sId="5">
    <nc r="AB220">
      <v>0</v>
    </nc>
  </rcc>
  <rcc rId="35366" sId="5">
    <nc r="AC220">
      <v>0</v>
    </nc>
  </rcc>
  <rcc rId="35367" sId="5">
    <nc r="AD220">
      <v>0</v>
    </nc>
  </rcc>
  <rcc rId="35368" sId="5">
    <nc r="AE220">
      <v>0</v>
    </nc>
  </rcc>
  <rcc rId="35369" sId="5">
    <nc r="AF220">
      <v>0</v>
    </nc>
  </rcc>
  <rcc rId="35370" sId="5">
    <nc r="AG220">
      <v>0</v>
    </nc>
  </rcc>
  <rcc rId="35371" sId="5">
    <nc r="AH220">
      <v>0</v>
    </nc>
  </rcc>
  <rcc rId="35372" sId="5">
    <nc r="AI220">
      <v>0</v>
    </nc>
  </rcc>
  <rcc rId="35373" sId="5">
    <nc r="AJ220">
      <v>0</v>
    </nc>
  </rcc>
  <rcc rId="35374" sId="5">
    <nc r="AK220">
      <v>0</v>
    </nc>
  </rcc>
  <rcc rId="35375" sId="5">
    <nc r="AL220">
      <v>0</v>
    </nc>
  </rcc>
  <rcc rId="35376" sId="5">
    <nc r="AM220">
      <v>0</v>
    </nc>
  </rcc>
  <rcc rId="35377" sId="5">
    <nc r="AN220">
      <v>0</v>
    </nc>
  </rcc>
  <rcc rId="35378" sId="5">
    <nc r="AO220">
      <v>0</v>
    </nc>
  </rcc>
  <rcc rId="35379" sId="5">
    <nc r="AP220">
      <v>0</v>
    </nc>
  </rcc>
  <rcc rId="35380" sId="5">
    <nc r="AQ220">
      <v>0</v>
    </nc>
  </rcc>
  <rcc rId="35381" sId="5">
    <nc r="AR220">
      <v>0</v>
    </nc>
  </rcc>
  <rcc rId="35382" sId="5">
    <nc r="AS220">
      <v>0</v>
    </nc>
  </rcc>
  <rcc rId="35383" sId="5">
    <nc r="AT220">
      <v>0</v>
    </nc>
  </rcc>
  <rcc rId="35384" sId="5">
    <nc r="AU220">
      <v>0</v>
    </nc>
  </rcc>
  <rcc rId="35385" sId="5">
    <nc r="AV220">
      <v>0</v>
    </nc>
  </rcc>
  <rcc rId="35386" sId="5">
    <nc r="AW220">
      <v>0</v>
    </nc>
  </rcc>
  <rcc rId="35387" sId="5">
    <nc r="AX220">
      <v>0</v>
    </nc>
  </rcc>
  <rcc rId="35388" sId="5">
    <nc r="AY220">
      <v>0</v>
    </nc>
  </rcc>
  <rcc rId="35389" sId="5">
    <nc r="AZ220">
      <v>0</v>
    </nc>
  </rcc>
  <rcc rId="35390" sId="5">
    <nc r="BA220">
      <v>0</v>
    </nc>
  </rcc>
  <rfmt sheetId="5" sqref="B221" start="0" length="0">
    <dxf>
      <alignment horizontal="general" vertical="bottom"/>
    </dxf>
  </rfmt>
  <rcc rId="35391" sId="5" odxf="1" dxf="1">
    <nc r="E221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392" sId="5">
    <nc r="F221">
      <v>0</v>
    </nc>
  </rcc>
  <rcc rId="35393" sId="5">
    <nc r="G221">
      <v>0</v>
    </nc>
  </rcc>
  <rcc rId="35394" sId="5">
    <nc r="H221">
      <v>0</v>
    </nc>
  </rcc>
  <rcc rId="35395" sId="5">
    <nc r="I221">
      <v>0</v>
    </nc>
  </rcc>
  <rcc rId="35396" sId="5">
    <nc r="J221">
      <v>0</v>
    </nc>
  </rcc>
  <rcc rId="35397" sId="5">
    <nc r="K221">
      <v>0</v>
    </nc>
  </rcc>
  <rcc rId="35398" sId="5">
    <nc r="L221">
      <v>0</v>
    </nc>
  </rcc>
  <rcc rId="35399" sId="5">
    <nc r="M221">
      <v>0</v>
    </nc>
  </rcc>
  <rcc rId="35400" sId="5">
    <nc r="N221">
      <v>0</v>
    </nc>
  </rcc>
  <rcc rId="35401" sId="5">
    <nc r="O221">
      <v>0</v>
    </nc>
  </rcc>
  <rcc rId="35402" sId="5">
    <nc r="P221">
      <v>0</v>
    </nc>
  </rcc>
  <rcc rId="35403" sId="5">
    <nc r="Q221">
      <v>0</v>
    </nc>
  </rcc>
  <rcc rId="35404" sId="5">
    <nc r="R221">
      <v>0</v>
    </nc>
  </rcc>
  <rcc rId="35405" sId="5">
    <nc r="S221">
      <v>0</v>
    </nc>
  </rcc>
  <rcc rId="35406" sId="5">
    <nc r="T221">
      <v>0</v>
    </nc>
  </rcc>
  <rcc rId="35407" sId="5">
    <nc r="U221">
      <v>0</v>
    </nc>
  </rcc>
  <rcc rId="35408" sId="5">
    <nc r="V221">
      <v>0</v>
    </nc>
  </rcc>
  <rcc rId="35409" sId="5">
    <nc r="W221">
      <v>0</v>
    </nc>
  </rcc>
  <rcc rId="35410" sId="5">
    <nc r="X221">
      <v>0</v>
    </nc>
  </rcc>
  <rcc rId="35411" sId="5">
    <nc r="Y221">
      <v>0</v>
    </nc>
  </rcc>
  <rcc rId="35412" sId="5">
    <nc r="Z221">
      <v>0</v>
    </nc>
  </rcc>
  <rcc rId="35413" sId="5">
    <nc r="AA221">
      <v>0</v>
    </nc>
  </rcc>
  <rcc rId="35414" sId="5">
    <nc r="AB221">
      <v>0</v>
    </nc>
  </rcc>
  <rcc rId="35415" sId="5">
    <nc r="AC221">
      <v>0</v>
    </nc>
  </rcc>
  <rcc rId="35416" sId="5">
    <nc r="AD221">
      <v>0</v>
    </nc>
  </rcc>
  <rcc rId="35417" sId="5">
    <nc r="AE221">
      <v>0</v>
    </nc>
  </rcc>
  <rcc rId="35418" sId="5">
    <nc r="AF221">
      <v>0</v>
    </nc>
  </rcc>
  <rcc rId="35419" sId="5">
    <nc r="AG221">
      <v>0</v>
    </nc>
  </rcc>
  <rcc rId="35420" sId="5">
    <nc r="AH221">
      <v>0</v>
    </nc>
  </rcc>
  <rcc rId="35421" sId="5">
    <nc r="AI221">
      <v>0</v>
    </nc>
  </rcc>
  <rcc rId="35422" sId="5">
    <nc r="AJ221">
      <v>0</v>
    </nc>
  </rcc>
  <rcc rId="35423" sId="5">
    <nc r="AK221">
      <v>0</v>
    </nc>
  </rcc>
  <rcc rId="35424" sId="5">
    <nc r="AL221">
      <v>0</v>
    </nc>
  </rcc>
  <rcc rId="35425" sId="5">
    <nc r="AM221">
      <v>0</v>
    </nc>
  </rcc>
  <rcc rId="35426" sId="5">
    <nc r="AN221">
      <v>0</v>
    </nc>
  </rcc>
  <rcc rId="35427" sId="5">
    <nc r="AO221">
      <v>0</v>
    </nc>
  </rcc>
  <rcc rId="35428" sId="5">
    <nc r="AP221">
      <v>0</v>
    </nc>
  </rcc>
  <rcc rId="35429" sId="5">
    <nc r="AQ221">
      <v>0</v>
    </nc>
  </rcc>
  <rcc rId="35430" sId="5">
    <nc r="AR221">
      <v>0</v>
    </nc>
  </rcc>
  <rcc rId="35431" sId="5">
    <nc r="AS221">
      <v>0</v>
    </nc>
  </rcc>
  <rcc rId="35432" sId="5">
    <nc r="AT221">
      <v>0</v>
    </nc>
  </rcc>
  <rcc rId="35433" sId="5">
    <nc r="AU221">
      <v>0</v>
    </nc>
  </rcc>
  <rcc rId="35434" sId="5">
    <nc r="AV221">
      <v>0</v>
    </nc>
  </rcc>
  <rcc rId="35435" sId="5">
    <nc r="AW221">
      <v>0</v>
    </nc>
  </rcc>
  <rcc rId="35436" sId="5">
    <nc r="AX221">
      <v>0</v>
    </nc>
  </rcc>
  <rcc rId="35437" sId="5">
    <nc r="AY221">
      <v>0</v>
    </nc>
  </rcc>
  <rcc rId="35438" sId="5">
    <nc r="AZ221">
      <v>0</v>
    </nc>
  </rcc>
  <rcc rId="35439" sId="5">
    <nc r="BA221">
      <v>0</v>
    </nc>
  </rcc>
  <rfmt sheetId="5" sqref="B222" start="0" length="0">
    <dxf>
      <alignment horizontal="general" vertical="bottom"/>
    </dxf>
  </rfmt>
  <rcc rId="35440" sId="5" odxf="1" dxf="1">
    <nc r="E222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441" sId="5">
    <nc r="F222">
      <v>0</v>
    </nc>
  </rcc>
  <rcc rId="35442" sId="5">
    <nc r="G222">
      <v>0</v>
    </nc>
  </rcc>
  <rcc rId="35443" sId="5">
    <nc r="H222">
      <v>0</v>
    </nc>
  </rcc>
  <rcc rId="35444" sId="5">
    <nc r="I222">
      <v>0</v>
    </nc>
  </rcc>
  <rcc rId="35445" sId="5">
    <nc r="J222">
      <v>0</v>
    </nc>
  </rcc>
  <rcc rId="35446" sId="5">
    <nc r="K222">
      <v>0</v>
    </nc>
  </rcc>
  <rcc rId="35447" sId="5">
    <nc r="L222">
      <v>0</v>
    </nc>
  </rcc>
  <rcc rId="35448" sId="5">
    <nc r="M222">
      <v>0</v>
    </nc>
  </rcc>
  <rcc rId="35449" sId="5">
    <nc r="N222">
      <v>0</v>
    </nc>
  </rcc>
  <rcc rId="35450" sId="5">
    <nc r="O222">
      <v>0</v>
    </nc>
  </rcc>
  <rcc rId="35451" sId="5">
    <nc r="P222">
      <v>0</v>
    </nc>
  </rcc>
  <rcc rId="35452" sId="5">
    <nc r="Q222">
      <v>0</v>
    </nc>
  </rcc>
  <rcc rId="35453" sId="5">
    <nc r="R222">
      <v>0</v>
    </nc>
  </rcc>
  <rcc rId="35454" sId="5">
    <nc r="S222">
      <v>0</v>
    </nc>
  </rcc>
  <rcc rId="35455" sId="5">
    <nc r="T222">
      <v>0</v>
    </nc>
  </rcc>
  <rcc rId="35456" sId="5">
    <nc r="U222">
      <v>0</v>
    </nc>
  </rcc>
  <rcc rId="35457" sId="5">
    <nc r="V222">
      <v>0</v>
    </nc>
  </rcc>
  <rcc rId="35458" sId="5">
    <nc r="W222">
      <v>0</v>
    </nc>
  </rcc>
  <rcc rId="35459" sId="5">
    <nc r="X222">
      <v>0</v>
    </nc>
  </rcc>
  <rcc rId="35460" sId="5">
    <nc r="Y222">
      <v>0</v>
    </nc>
  </rcc>
  <rcc rId="35461" sId="5">
    <nc r="Z222">
      <v>0</v>
    </nc>
  </rcc>
  <rcc rId="35462" sId="5">
    <nc r="AA222">
      <v>0</v>
    </nc>
  </rcc>
  <rcc rId="35463" sId="5">
    <nc r="AB222">
      <v>0</v>
    </nc>
  </rcc>
  <rcc rId="35464" sId="5">
    <nc r="AC222">
      <v>0</v>
    </nc>
  </rcc>
  <rcc rId="35465" sId="5">
    <nc r="AD222">
      <v>0</v>
    </nc>
  </rcc>
  <rcc rId="35466" sId="5">
    <nc r="AE222">
      <v>0</v>
    </nc>
  </rcc>
  <rcc rId="35467" sId="5">
    <nc r="AF222">
      <v>0</v>
    </nc>
  </rcc>
  <rcc rId="35468" sId="5">
    <nc r="AG222">
      <v>0</v>
    </nc>
  </rcc>
  <rcc rId="35469" sId="5">
    <nc r="AH222">
      <v>0</v>
    </nc>
  </rcc>
  <rcc rId="35470" sId="5">
    <nc r="AI222">
      <v>0</v>
    </nc>
  </rcc>
  <rcc rId="35471" sId="5">
    <nc r="AJ222">
      <v>0</v>
    </nc>
  </rcc>
  <rcc rId="35472" sId="5">
    <nc r="AK222">
      <v>0</v>
    </nc>
  </rcc>
  <rcc rId="35473" sId="5">
    <nc r="AL222">
      <v>0</v>
    </nc>
  </rcc>
  <rcc rId="35474" sId="5">
    <nc r="AM222">
      <v>0</v>
    </nc>
  </rcc>
  <rcc rId="35475" sId="5">
    <nc r="AN222">
      <v>0</v>
    </nc>
  </rcc>
  <rcc rId="35476" sId="5">
    <nc r="AO222">
      <v>0</v>
    </nc>
  </rcc>
  <rcc rId="35477" sId="5">
    <nc r="AP222">
      <v>0</v>
    </nc>
  </rcc>
  <rcc rId="35478" sId="5">
    <nc r="AQ222">
      <v>0</v>
    </nc>
  </rcc>
  <rcc rId="35479" sId="5">
    <nc r="AR222">
      <v>0</v>
    </nc>
  </rcc>
  <rcc rId="35480" sId="5">
    <nc r="AS222">
      <v>0</v>
    </nc>
  </rcc>
  <rcc rId="35481" sId="5">
    <nc r="AT222">
      <v>0</v>
    </nc>
  </rcc>
  <rcc rId="35482" sId="5">
    <nc r="AU222">
      <v>0</v>
    </nc>
  </rcc>
  <rcc rId="35483" sId="5">
    <nc r="AV222">
      <v>0</v>
    </nc>
  </rcc>
  <rcc rId="35484" sId="5">
    <nc r="AW222">
      <v>0</v>
    </nc>
  </rcc>
  <rcc rId="35485" sId="5">
    <nc r="AX222">
      <v>0</v>
    </nc>
  </rcc>
  <rcc rId="35486" sId="5">
    <nc r="AY222">
      <v>0</v>
    </nc>
  </rcc>
  <rcc rId="35487" sId="5">
    <nc r="AZ222">
      <v>0</v>
    </nc>
  </rcc>
  <rcc rId="35488" sId="5">
    <nc r="BA222">
      <v>0</v>
    </nc>
  </rcc>
  <rfmt sheetId="5" sqref="B223" start="0" length="0">
    <dxf>
      <alignment horizontal="general" vertical="bottom"/>
    </dxf>
  </rfmt>
  <rcc rId="35489" sId="5" odxf="1" dxf="1">
    <nc r="E223">
      <v>2679.0367099999999</v>
    </nc>
    <odxf>
      <numFmt numFmtId="3" formatCode="#,##0"/>
      <fill>
        <patternFill patternType="solid">
          <bgColor theme="6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5490" sId="5">
    <nc r="F223">
      <v>114.96</v>
    </nc>
  </rcc>
  <rcc rId="35491" sId="5">
    <nc r="G223">
      <v>115.68</v>
    </nc>
  </rcc>
  <rcc rId="35492" sId="5">
    <nc r="H223">
      <v>115.68</v>
    </nc>
  </rcc>
  <rcc rId="35493" sId="5">
    <nc r="I223">
      <v>114.38</v>
    </nc>
  </rcc>
  <rcc rId="35494" sId="5">
    <nc r="J223">
      <v>114.08</v>
    </nc>
  </rcc>
  <rcc rId="35495" sId="5">
    <nc r="K223">
      <v>113.08</v>
    </nc>
  </rcc>
  <rcc rId="35496" sId="5">
    <nc r="L223">
      <v>111.18</v>
    </nc>
  </rcc>
  <rcc rId="35497" sId="5">
    <nc r="M223">
      <v>112.28</v>
    </nc>
  </rcc>
  <rcc rId="35498" sId="5">
    <nc r="N223">
      <v>112.28</v>
    </nc>
  </rcc>
  <rcc rId="35499" sId="5">
    <nc r="O223">
      <v>112.18</v>
    </nc>
  </rcc>
  <rcc rId="35500" sId="5">
    <nc r="P223">
      <v>112.18</v>
    </nc>
  </rcc>
  <rcc rId="35501" sId="5">
    <nc r="Q223">
      <v>114.78</v>
    </nc>
  </rcc>
  <rcc rId="35502" sId="5">
    <nc r="R223">
      <v>114.58</v>
    </nc>
  </rcc>
  <rcc rId="35503" sId="5">
    <nc r="S223">
      <v>114.38</v>
    </nc>
  </rcc>
  <rcc rId="35504" sId="5">
    <nc r="T223">
      <v>114.38</v>
    </nc>
  </rcc>
  <rcc rId="35505" sId="5">
    <nc r="U223">
      <v>113.68</v>
    </nc>
  </rcc>
  <rcc rId="35506" sId="5">
    <nc r="V223">
      <v>107.68</v>
    </nc>
  </rcc>
  <rcc rId="35507" sId="5">
    <nc r="W223">
      <v>104.18</v>
    </nc>
  </rcc>
  <rcc rId="35508" sId="5">
    <nc r="X223">
      <v>108.28</v>
    </nc>
  </rcc>
  <rcc rId="35509" sId="5">
    <nc r="Y223">
      <v>113.08</v>
    </nc>
  </rcc>
  <rcc rId="35510" sId="5">
    <nc r="Z223">
      <v>111.98</v>
    </nc>
  </rcc>
  <rcc rId="35511" sId="5">
    <nc r="AA223">
      <v>111.28</v>
    </nc>
  </rcc>
  <rcc rId="35512" sId="5">
    <nc r="AB223">
      <v>111.08</v>
    </nc>
  </rcc>
  <rcc rId="35513" sId="5">
    <nc r="AC223">
      <v>111.98</v>
    </nc>
  </rcc>
  <rcc rId="35514" sId="5">
    <nc r="AD223">
      <v>111.88</v>
    </nc>
  </rcc>
  <rcc rId="35515" sId="5">
    <nc r="AE223">
      <v>113.58</v>
    </nc>
  </rcc>
  <rcc rId="35516" sId="5">
    <nc r="AF223">
      <v>113.28</v>
    </nc>
  </rcc>
  <rcc rId="35517" sId="5">
    <nc r="AG223">
      <v>120.48</v>
    </nc>
  </rcc>
  <rcc rId="35518" sId="5">
    <nc r="AH223">
      <v>105.18</v>
    </nc>
  </rcc>
  <rcc rId="35519" sId="5">
    <nc r="AI223">
      <v>104.18</v>
    </nc>
  </rcc>
  <rcc rId="35520" sId="5">
    <nc r="AJ223">
      <v>104.78</v>
    </nc>
  </rcc>
  <rcc rId="35521" sId="5">
    <nc r="AK223">
      <v>118.08</v>
    </nc>
  </rcc>
  <rcc rId="35522" sId="5">
    <nc r="AL223">
      <v>118.58</v>
    </nc>
  </rcc>
  <rcc rId="35523" sId="5">
    <nc r="AM223">
      <v>119.98</v>
    </nc>
  </rcc>
  <rcc rId="35524" sId="5">
    <nc r="AN223">
      <v>119.68</v>
    </nc>
  </rcc>
  <rcc rId="35525" sId="5">
    <nc r="AO223">
      <v>118.18</v>
    </nc>
  </rcc>
  <rcc rId="35526" sId="5">
    <nc r="AP223">
      <v>114.78</v>
    </nc>
  </rcc>
  <rcc rId="35527" sId="5">
    <nc r="AQ223">
      <v>112.68</v>
    </nc>
  </rcc>
  <rcc rId="35528" sId="5">
    <nc r="AR223">
      <v>112.78</v>
    </nc>
  </rcc>
  <rcc rId="35529" sId="5">
    <nc r="AS223">
      <v>112.48</v>
    </nc>
  </rcc>
  <rcc rId="35530" sId="5">
    <nc r="AT223">
      <v>113.58</v>
    </nc>
  </rcc>
  <rcc rId="35531" sId="5">
    <nc r="AU223">
      <v>113.48</v>
    </nc>
  </rcc>
  <rcc rId="35532" sId="5">
    <nc r="AV223">
      <v>106.18</v>
    </nc>
  </rcc>
  <rcc rId="35533" sId="5">
    <nc r="AW223">
      <v>106.18</v>
    </nc>
  </rcc>
  <rcc rId="35534" sId="5">
    <nc r="AX223">
      <v>106.28</v>
    </nc>
  </rcc>
  <rcc rId="35535" sId="5">
    <nc r="AY223">
      <v>99.88</v>
    </nc>
  </rcc>
  <rcc rId="35536" sId="5">
    <nc r="AZ223">
      <v>101.28</v>
    </nc>
  </rcc>
  <rcc rId="35537" sId="5">
    <nc r="BA223">
      <v>97.88</v>
    </nc>
  </rcc>
  <rfmt sheetId="5" sqref="B224" start="0" length="0">
    <dxf>
      <alignment horizontal="general" vertical="bottom"/>
    </dxf>
  </rfmt>
  <rcc rId="35538" sId="5" odxf="1" dxf="1">
    <nc r="E224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539" sId="5">
    <nc r="F224">
      <v>0</v>
    </nc>
  </rcc>
  <rcc rId="35540" sId="5">
    <nc r="G224">
      <v>0</v>
    </nc>
  </rcc>
  <rcc rId="35541" sId="5">
    <nc r="H224">
      <v>0</v>
    </nc>
  </rcc>
  <rcc rId="35542" sId="5">
    <nc r="I224">
      <v>0</v>
    </nc>
  </rcc>
  <rcc rId="35543" sId="5">
    <nc r="J224">
      <v>0</v>
    </nc>
  </rcc>
  <rcc rId="35544" sId="5">
    <nc r="K224">
      <v>0</v>
    </nc>
  </rcc>
  <rcc rId="35545" sId="5">
    <nc r="L224">
      <v>0</v>
    </nc>
  </rcc>
  <rcc rId="35546" sId="5">
    <nc r="M224">
      <v>0</v>
    </nc>
  </rcc>
  <rcc rId="35547" sId="5">
    <nc r="N224">
      <v>0</v>
    </nc>
  </rcc>
  <rcc rId="35548" sId="5">
    <nc r="O224">
      <v>0</v>
    </nc>
  </rcc>
  <rcc rId="35549" sId="5">
    <nc r="P224">
      <v>0</v>
    </nc>
  </rcc>
  <rcc rId="35550" sId="5">
    <nc r="Q224">
      <v>0</v>
    </nc>
  </rcc>
  <rcc rId="35551" sId="5">
    <nc r="R224">
      <v>0</v>
    </nc>
  </rcc>
  <rcc rId="35552" sId="5">
    <nc r="S224">
      <v>0</v>
    </nc>
  </rcc>
  <rcc rId="35553" sId="5">
    <nc r="T224">
      <v>0</v>
    </nc>
  </rcc>
  <rcc rId="35554" sId="5">
    <nc r="U224">
      <v>0</v>
    </nc>
  </rcc>
  <rcc rId="35555" sId="5">
    <nc r="V224">
      <v>0</v>
    </nc>
  </rcc>
  <rcc rId="35556" sId="5">
    <nc r="W224">
      <v>0</v>
    </nc>
  </rcc>
  <rcc rId="35557" sId="5">
    <nc r="X224">
      <v>0</v>
    </nc>
  </rcc>
  <rcc rId="35558" sId="5">
    <nc r="Y224">
      <v>0</v>
    </nc>
  </rcc>
  <rcc rId="35559" sId="5">
    <nc r="Z224">
      <v>0</v>
    </nc>
  </rcc>
  <rcc rId="35560" sId="5">
    <nc r="AA224">
      <v>0</v>
    </nc>
  </rcc>
  <rcc rId="35561" sId="5">
    <nc r="AB224">
      <v>0</v>
    </nc>
  </rcc>
  <rcc rId="35562" sId="5">
    <nc r="AC224">
      <v>0</v>
    </nc>
  </rcc>
  <rcc rId="35563" sId="5">
    <nc r="AD224">
      <v>0</v>
    </nc>
  </rcc>
  <rcc rId="35564" sId="5">
    <nc r="AE224">
      <v>0</v>
    </nc>
  </rcc>
  <rcc rId="35565" sId="5">
    <nc r="AF224">
      <v>0</v>
    </nc>
  </rcc>
  <rcc rId="35566" sId="5">
    <nc r="AG224">
      <v>0</v>
    </nc>
  </rcc>
  <rcc rId="35567" sId="5">
    <nc r="AH224">
      <v>0</v>
    </nc>
  </rcc>
  <rcc rId="35568" sId="5">
    <nc r="AI224">
      <v>0</v>
    </nc>
  </rcc>
  <rcc rId="35569" sId="5">
    <nc r="AJ224">
      <v>0</v>
    </nc>
  </rcc>
  <rcc rId="35570" sId="5">
    <nc r="AK224">
      <v>0</v>
    </nc>
  </rcc>
  <rcc rId="35571" sId="5">
    <nc r="AL224">
      <v>0</v>
    </nc>
  </rcc>
  <rcc rId="35572" sId="5">
    <nc r="AM224">
      <v>0</v>
    </nc>
  </rcc>
  <rcc rId="35573" sId="5">
    <nc r="AN224">
      <v>0</v>
    </nc>
  </rcc>
  <rcc rId="35574" sId="5">
    <nc r="AO224">
      <v>0</v>
    </nc>
  </rcc>
  <rcc rId="35575" sId="5">
    <nc r="AP224">
      <v>0</v>
    </nc>
  </rcc>
  <rcc rId="35576" sId="5">
    <nc r="AQ224">
      <v>0</v>
    </nc>
  </rcc>
  <rcc rId="35577" sId="5">
    <nc r="AR224">
      <v>0</v>
    </nc>
  </rcc>
  <rcc rId="35578" sId="5">
    <nc r="AS224">
      <v>0</v>
    </nc>
  </rcc>
  <rcc rId="35579" sId="5">
    <nc r="AT224">
      <v>0</v>
    </nc>
  </rcc>
  <rcc rId="35580" sId="5">
    <nc r="AU224">
      <v>0</v>
    </nc>
  </rcc>
  <rcc rId="35581" sId="5">
    <nc r="AV224">
      <v>0</v>
    </nc>
  </rcc>
  <rcc rId="35582" sId="5">
    <nc r="AW224">
      <v>0</v>
    </nc>
  </rcc>
  <rcc rId="35583" sId="5">
    <nc r="AX224">
      <v>0</v>
    </nc>
  </rcc>
  <rcc rId="35584" sId="5">
    <nc r="AY224">
      <v>0</v>
    </nc>
  </rcc>
  <rcc rId="35585" sId="5">
    <nc r="AZ224">
      <v>0</v>
    </nc>
  </rcc>
  <rcc rId="35586" sId="5">
    <nc r="BA224">
      <v>0</v>
    </nc>
  </rcc>
  <rfmt sheetId="5" sqref="B225" start="0" length="0">
    <dxf>
      <alignment horizontal="general" vertical="bottom"/>
    </dxf>
  </rfmt>
  <rcc rId="35587" sId="5" odxf="1" dxf="1">
    <nc r="E225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588" sId="5">
    <nc r="F225">
      <v>0</v>
    </nc>
  </rcc>
  <rcc rId="35589" sId="5">
    <nc r="G225">
      <v>0</v>
    </nc>
  </rcc>
  <rcc rId="35590" sId="5">
    <nc r="H225">
      <v>0</v>
    </nc>
  </rcc>
  <rcc rId="35591" sId="5">
    <nc r="I225">
      <v>0</v>
    </nc>
  </rcc>
  <rcc rId="35592" sId="5">
    <nc r="J225">
      <v>0</v>
    </nc>
  </rcc>
  <rcc rId="35593" sId="5">
    <nc r="K225">
      <v>0</v>
    </nc>
  </rcc>
  <rcc rId="35594" sId="5">
    <nc r="L225">
      <v>0</v>
    </nc>
  </rcc>
  <rcc rId="35595" sId="5">
    <nc r="M225">
      <v>0</v>
    </nc>
  </rcc>
  <rcc rId="35596" sId="5">
    <nc r="N225">
      <v>0</v>
    </nc>
  </rcc>
  <rcc rId="35597" sId="5">
    <nc r="O225">
      <v>0</v>
    </nc>
  </rcc>
  <rcc rId="35598" sId="5">
    <nc r="P225">
      <v>0</v>
    </nc>
  </rcc>
  <rcc rId="35599" sId="5">
    <nc r="Q225">
      <v>0</v>
    </nc>
  </rcc>
  <rcc rId="35600" sId="5">
    <nc r="R225">
      <v>0</v>
    </nc>
  </rcc>
  <rcc rId="35601" sId="5">
    <nc r="S225">
      <v>0</v>
    </nc>
  </rcc>
  <rcc rId="35602" sId="5">
    <nc r="T225">
      <v>0</v>
    </nc>
  </rcc>
  <rcc rId="35603" sId="5">
    <nc r="U225">
      <v>0</v>
    </nc>
  </rcc>
  <rcc rId="35604" sId="5">
    <nc r="V225">
      <v>0</v>
    </nc>
  </rcc>
  <rcc rId="35605" sId="5">
    <nc r="W225">
      <v>0</v>
    </nc>
  </rcc>
  <rcc rId="35606" sId="5">
    <nc r="X225">
      <v>0</v>
    </nc>
  </rcc>
  <rcc rId="35607" sId="5">
    <nc r="Y225">
      <v>0</v>
    </nc>
  </rcc>
  <rcc rId="35608" sId="5">
    <nc r="Z225">
      <v>0</v>
    </nc>
  </rcc>
  <rcc rId="35609" sId="5">
    <nc r="AA225">
      <v>0</v>
    </nc>
  </rcc>
  <rcc rId="35610" sId="5">
    <nc r="AB225">
      <v>0</v>
    </nc>
  </rcc>
  <rcc rId="35611" sId="5">
    <nc r="AC225">
      <v>0</v>
    </nc>
  </rcc>
  <rcc rId="35612" sId="5">
    <nc r="AD225">
      <v>0</v>
    </nc>
  </rcc>
  <rcc rId="35613" sId="5">
    <nc r="AE225">
      <v>0</v>
    </nc>
  </rcc>
  <rcc rId="35614" sId="5">
    <nc r="AF225">
      <v>0</v>
    </nc>
  </rcc>
  <rcc rId="35615" sId="5">
    <nc r="AG225">
      <v>0</v>
    </nc>
  </rcc>
  <rcc rId="35616" sId="5">
    <nc r="AH225">
      <v>0</v>
    </nc>
  </rcc>
  <rcc rId="35617" sId="5">
    <nc r="AI225">
      <v>0</v>
    </nc>
  </rcc>
  <rcc rId="35618" sId="5">
    <nc r="AJ225">
      <v>0</v>
    </nc>
  </rcc>
  <rcc rId="35619" sId="5">
    <nc r="AK225">
      <v>0</v>
    </nc>
  </rcc>
  <rcc rId="35620" sId="5">
    <nc r="AL225">
      <v>0</v>
    </nc>
  </rcc>
  <rcc rId="35621" sId="5">
    <nc r="AM225">
      <v>0</v>
    </nc>
  </rcc>
  <rcc rId="35622" sId="5">
    <nc r="AN225">
      <v>0</v>
    </nc>
  </rcc>
  <rcc rId="35623" sId="5">
    <nc r="AO225">
      <v>0</v>
    </nc>
  </rcc>
  <rcc rId="35624" sId="5">
    <nc r="AP225">
      <v>0</v>
    </nc>
  </rcc>
  <rcc rId="35625" sId="5">
    <nc r="AQ225">
      <v>0</v>
    </nc>
  </rcc>
  <rcc rId="35626" sId="5">
    <nc r="AR225">
      <v>0</v>
    </nc>
  </rcc>
  <rcc rId="35627" sId="5">
    <nc r="AS225">
      <v>0</v>
    </nc>
  </rcc>
  <rcc rId="35628" sId="5">
    <nc r="AT225">
      <v>0</v>
    </nc>
  </rcc>
  <rcc rId="35629" sId="5">
    <nc r="AU225">
      <v>0</v>
    </nc>
  </rcc>
  <rcc rId="35630" sId="5">
    <nc r="AV225">
      <v>0</v>
    </nc>
  </rcc>
  <rcc rId="35631" sId="5">
    <nc r="AW225">
      <v>0</v>
    </nc>
  </rcc>
  <rcc rId="35632" sId="5">
    <nc r="AX225">
      <v>0</v>
    </nc>
  </rcc>
  <rcc rId="35633" sId="5">
    <nc r="AY225">
      <v>0</v>
    </nc>
  </rcc>
  <rcc rId="35634" sId="5">
    <nc r="AZ225">
      <v>0</v>
    </nc>
  </rcc>
  <rcc rId="35635" sId="5">
    <nc r="BA225">
      <v>0</v>
    </nc>
  </rcc>
  <rfmt sheetId="5" sqref="B226" start="0" length="0">
    <dxf>
      <alignment horizontal="general" vertical="bottom"/>
    </dxf>
  </rfmt>
  <rcc rId="35636" sId="5" odxf="1" dxf="1">
    <nc r="E226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637" sId="5">
    <nc r="F226">
      <v>0</v>
    </nc>
  </rcc>
  <rcc rId="35638" sId="5">
    <nc r="G226">
      <v>0</v>
    </nc>
  </rcc>
  <rcc rId="35639" sId="5">
    <nc r="H226">
      <v>0</v>
    </nc>
  </rcc>
  <rcc rId="35640" sId="5">
    <nc r="I226">
      <v>0</v>
    </nc>
  </rcc>
  <rcc rId="35641" sId="5">
    <nc r="J226">
      <v>0</v>
    </nc>
  </rcc>
  <rcc rId="35642" sId="5">
    <nc r="K226">
      <v>0</v>
    </nc>
  </rcc>
  <rcc rId="35643" sId="5">
    <nc r="L226">
      <v>0</v>
    </nc>
  </rcc>
  <rcc rId="35644" sId="5">
    <nc r="M226">
      <v>0</v>
    </nc>
  </rcc>
  <rcc rId="35645" sId="5">
    <nc r="N226">
      <v>0</v>
    </nc>
  </rcc>
  <rcc rId="35646" sId="5">
    <nc r="O226">
      <v>0</v>
    </nc>
  </rcc>
  <rcc rId="35647" sId="5">
    <nc r="P226">
      <v>0</v>
    </nc>
  </rcc>
  <rcc rId="35648" sId="5">
    <nc r="Q226">
      <v>0</v>
    </nc>
  </rcc>
  <rcc rId="35649" sId="5">
    <nc r="R226">
      <v>0</v>
    </nc>
  </rcc>
  <rcc rId="35650" sId="5">
    <nc r="S226">
      <v>0</v>
    </nc>
  </rcc>
  <rcc rId="35651" sId="5">
    <nc r="T226">
      <v>0</v>
    </nc>
  </rcc>
  <rcc rId="35652" sId="5">
    <nc r="U226">
      <v>0</v>
    </nc>
  </rcc>
  <rcc rId="35653" sId="5">
    <nc r="V226">
      <v>0</v>
    </nc>
  </rcc>
  <rcc rId="35654" sId="5">
    <nc r="W226">
      <v>0</v>
    </nc>
  </rcc>
  <rcc rId="35655" sId="5">
    <nc r="X226">
      <v>0</v>
    </nc>
  </rcc>
  <rcc rId="35656" sId="5">
    <nc r="Y226">
      <v>0</v>
    </nc>
  </rcc>
  <rcc rId="35657" sId="5">
    <nc r="Z226">
      <v>0</v>
    </nc>
  </rcc>
  <rcc rId="35658" sId="5">
    <nc r="AA226">
      <v>0</v>
    </nc>
  </rcc>
  <rcc rId="35659" sId="5">
    <nc r="AB226">
      <v>0</v>
    </nc>
  </rcc>
  <rcc rId="35660" sId="5">
    <nc r="AC226">
      <v>0</v>
    </nc>
  </rcc>
  <rcc rId="35661" sId="5">
    <nc r="AD226">
      <v>0</v>
    </nc>
  </rcc>
  <rcc rId="35662" sId="5">
    <nc r="AE226">
      <v>0</v>
    </nc>
  </rcc>
  <rcc rId="35663" sId="5">
    <nc r="AF226">
      <v>0</v>
    </nc>
  </rcc>
  <rcc rId="35664" sId="5">
    <nc r="AG226">
      <v>0</v>
    </nc>
  </rcc>
  <rcc rId="35665" sId="5">
    <nc r="AH226">
      <v>0</v>
    </nc>
  </rcc>
  <rcc rId="35666" sId="5">
    <nc r="AI226">
      <v>0</v>
    </nc>
  </rcc>
  <rcc rId="35667" sId="5">
    <nc r="AJ226">
      <v>0</v>
    </nc>
  </rcc>
  <rcc rId="35668" sId="5">
    <nc r="AK226">
      <v>0</v>
    </nc>
  </rcc>
  <rcc rId="35669" sId="5">
    <nc r="AL226">
      <v>0</v>
    </nc>
  </rcc>
  <rcc rId="35670" sId="5">
    <nc r="AM226">
      <v>0</v>
    </nc>
  </rcc>
  <rcc rId="35671" sId="5">
    <nc r="AN226">
      <v>0</v>
    </nc>
  </rcc>
  <rcc rId="35672" sId="5">
    <nc r="AO226">
      <v>0</v>
    </nc>
  </rcc>
  <rcc rId="35673" sId="5">
    <nc r="AP226">
      <v>0</v>
    </nc>
  </rcc>
  <rcc rId="35674" sId="5">
    <nc r="AQ226">
      <v>0</v>
    </nc>
  </rcc>
  <rcc rId="35675" sId="5">
    <nc r="AR226">
      <v>0</v>
    </nc>
  </rcc>
  <rcc rId="35676" sId="5">
    <nc r="AS226">
      <v>0</v>
    </nc>
  </rcc>
  <rcc rId="35677" sId="5">
    <nc r="AT226">
      <v>0</v>
    </nc>
  </rcc>
  <rcc rId="35678" sId="5">
    <nc r="AU226">
      <v>0</v>
    </nc>
  </rcc>
  <rcc rId="35679" sId="5">
    <nc r="AV226">
      <v>0</v>
    </nc>
  </rcc>
  <rcc rId="35680" sId="5">
    <nc r="AW226">
      <v>0</v>
    </nc>
  </rcc>
  <rcc rId="35681" sId="5">
    <nc r="AX226">
      <v>0</v>
    </nc>
  </rcc>
  <rcc rId="35682" sId="5">
    <nc r="AY226">
      <v>0</v>
    </nc>
  </rcc>
  <rcc rId="35683" sId="5">
    <nc r="AZ226">
      <v>0</v>
    </nc>
  </rcc>
  <rcc rId="35684" sId="5">
    <nc r="BA226">
      <v>0</v>
    </nc>
  </rcc>
  <rfmt sheetId="5" sqref="B227" start="0" length="0">
    <dxf>
      <alignment horizontal="general" vertical="bottom"/>
    </dxf>
  </rfmt>
  <rcc rId="35685" sId="5" odxf="1" dxf="1">
    <nc r="E227">
      <v>19589.16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5686" sId="5">
    <nc r="F227">
      <v>748.79</v>
    </nc>
  </rcc>
  <rcc rId="35687" sId="5">
    <nc r="G227">
      <v>734.52</v>
    </nc>
  </rcc>
  <rcc rId="35688" sId="5">
    <nc r="H227">
      <v>725.36</v>
    </nc>
  </rcc>
  <rcc rId="35689" sId="5">
    <nc r="I227">
      <v>726.89</v>
    </nc>
  </rcc>
  <rcc rId="35690" sId="5">
    <nc r="J227">
      <v>715.07</v>
    </nc>
  </rcc>
  <rcc rId="35691" sId="5">
    <nc r="K227">
      <v>715.82</v>
    </nc>
  </rcc>
  <rcc rId="35692" sId="5">
    <nc r="L227">
      <v>727.18</v>
    </nc>
  </rcc>
  <rcc rId="35693" sId="5">
    <nc r="M227">
      <v>721.65</v>
    </nc>
  </rcc>
  <rcc rId="35694" sId="5">
    <nc r="N227">
      <v>729.9</v>
    </nc>
  </rcc>
  <rcc rId="35695" sId="5">
    <nc r="O227">
      <v>729.04</v>
    </nc>
  </rcc>
  <rcc rId="35696" sId="5">
    <nc r="P227">
      <v>738.89</v>
    </nc>
  </rcc>
  <rcc rId="35697" sId="5">
    <nc r="Q227">
      <v>732.26</v>
    </nc>
  </rcc>
  <rcc rId="35698" sId="5">
    <nc r="R227">
      <v>739.2</v>
    </nc>
  </rcc>
  <rcc rId="35699" sId="5">
    <nc r="S227">
      <v>785.74</v>
    </nc>
  </rcc>
  <rcc rId="35700" sId="5">
    <nc r="T227">
      <v>890.03</v>
    </nc>
  </rcc>
  <rcc rId="35701" sId="5">
    <nc r="U227">
      <v>905.85</v>
    </nc>
  </rcc>
  <rcc rId="35702" sId="5">
    <nc r="V227">
      <v>893.62</v>
    </nc>
  </rcc>
  <rcc rId="35703" sId="5">
    <nc r="W227">
      <v>928.68</v>
    </nc>
  </rcc>
  <rcc rId="35704" sId="5">
    <nc r="X227">
      <v>897.57</v>
    </nc>
  </rcc>
  <rcc rId="35705" sId="5">
    <nc r="Y227">
      <v>836.76</v>
    </nc>
  </rcc>
  <rcc rId="35706" sId="5">
    <nc r="Z227">
      <v>759.78</v>
    </nc>
  </rcc>
  <rcc rId="35707" sId="5">
    <nc r="AA227">
      <v>729.29</v>
    </nc>
  </rcc>
  <rcc rId="35708" sId="5">
    <nc r="AB227">
      <v>674.93</v>
    </nc>
  </rcc>
  <rcc rId="35709" sId="5">
    <nc r="AC227">
      <v>710.3</v>
    </nc>
  </rcc>
  <rcc rId="35710" sId="5">
    <nc r="AD227">
      <v>756.08</v>
    </nc>
  </rcc>
  <rcc rId="35711" sId="5">
    <nc r="AE227">
      <v>780.39</v>
    </nc>
  </rcc>
  <rcc rId="35712" sId="5">
    <nc r="AF227">
      <v>837.11</v>
    </nc>
  </rcc>
  <rcc rId="35713" sId="5">
    <nc r="AG227">
      <v>839.1</v>
    </nc>
  </rcc>
  <rcc rId="35714" sId="5">
    <nc r="AH227">
      <v>861.13</v>
    </nc>
  </rcc>
  <rcc rId="35715" sId="5">
    <nc r="AI227">
      <v>862.76</v>
    </nc>
  </rcc>
  <rcc rId="35716" sId="5">
    <nc r="AJ227">
      <v>942.56</v>
    </nc>
  </rcc>
  <rcc rId="35717" sId="5">
    <nc r="AK227">
      <v>942.14</v>
    </nc>
  </rcc>
  <rcc rId="35718" sId="5">
    <nc r="AL227">
      <v>905.17</v>
    </nc>
  </rcc>
  <rcc rId="35719" sId="5">
    <nc r="AM227">
      <v>856.03</v>
    </nc>
  </rcc>
  <rcc rId="35720" sId="5">
    <nc r="AN227">
      <v>878.97</v>
    </nc>
  </rcc>
  <rcc rId="35721" sId="5">
    <nc r="AO227">
      <v>884.06</v>
    </nc>
  </rcc>
  <rcc rId="35722" sId="5">
    <nc r="AP227">
      <v>912.82</v>
    </nc>
  </rcc>
  <rcc rId="35723" sId="5">
    <nc r="AQ227">
      <v>907.45</v>
    </nc>
  </rcc>
  <rcc rId="35724" sId="5">
    <nc r="AR227">
      <v>893.95</v>
    </nc>
  </rcc>
  <rcc rId="35725" sId="5">
    <nc r="AS227">
      <v>879.78</v>
    </nc>
  </rcc>
  <rcc rId="35726" sId="5">
    <nc r="AT227">
      <v>887.16</v>
    </nc>
  </rcc>
  <rcc rId="35727" sId="5">
    <nc r="AU227">
      <v>884.7</v>
    </nc>
  </rcc>
  <rcc rId="35728" sId="5">
    <nc r="AV227">
      <v>869.19</v>
    </nc>
  </rcc>
  <rcc rId="35729" sId="5">
    <nc r="AW227">
      <v>857</v>
    </nc>
  </rcc>
  <rcc rId="35730" sId="5">
    <nc r="AX227">
      <v>851.98</v>
    </nc>
  </rcc>
  <rcc rId="35731" sId="5">
    <nc r="AY227">
      <v>826.74</v>
    </nc>
  </rcc>
  <rcc rId="35732" sId="5">
    <nc r="AZ227">
      <v>786.08</v>
    </nc>
  </rcc>
  <rcc rId="35733" sId="5">
    <nc r="BA227">
      <v>778.85</v>
    </nc>
  </rcc>
  <rfmt sheetId="5" sqref="B228" start="0" length="0">
    <dxf>
      <alignment horizontal="general" vertical="bottom"/>
    </dxf>
  </rfmt>
  <rcc rId="35734" sId="5" odxf="1" dxf="1">
    <nc r="E22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735" sId="5">
    <nc r="F228">
      <v>0</v>
    </nc>
  </rcc>
  <rcc rId="35736" sId="5">
    <nc r="G228">
      <v>0</v>
    </nc>
  </rcc>
  <rcc rId="35737" sId="5">
    <nc r="H228">
      <v>0</v>
    </nc>
  </rcc>
  <rcc rId="35738" sId="5">
    <nc r="I228">
      <v>0</v>
    </nc>
  </rcc>
  <rcc rId="35739" sId="5">
    <nc r="J228">
      <v>0</v>
    </nc>
  </rcc>
  <rcc rId="35740" sId="5">
    <nc r="K228">
      <v>0</v>
    </nc>
  </rcc>
  <rcc rId="35741" sId="5">
    <nc r="L228">
      <v>0</v>
    </nc>
  </rcc>
  <rcc rId="35742" sId="5">
    <nc r="M228">
      <v>0</v>
    </nc>
  </rcc>
  <rcc rId="35743" sId="5">
    <nc r="N228">
      <v>0</v>
    </nc>
  </rcc>
  <rcc rId="35744" sId="5">
    <nc r="O228">
      <v>0</v>
    </nc>
  </rcc>
  <rcc rId="35745" sId="5">
    <nc r="P228">
      <v>0</v>
    </nc>
  </rcc>
  <rcc rId="35746" sId="5">
    <nc r="Q228">
      <v>0</v>
    </nc>
  </rcc>
  <rcc rId="35747" sId="5">
    <nc r="R228">
      <v>0</v>
    </nc>
  </rcc>
  <rcc rId="35748" sId="5">
    <nc r="S228">
      <v>0</v>
    </nc>
  </rcc>
  <rcc rId="35749" sId="5">
    <nc r="T228">
      <v>0</v>
    </nc>
  </rcc>
  <rcc rId="35750" sId="5">
    <nc r="U228">
      <v>0</v>
    </nc>
  </rcc>
  <rcc rId="35751" sId="5">
    <nc r="V228">
      <v>0</v>
    </nc>
  </rcc>
  <rcc rId="35752" sId="5">
    <nc r="W228">
      <v>0</v>
    </nc>
  </rcc>
  <rcc rId="35753" sId="5">
    <nc r="X228">
      <v>0</v>
    </nc>
  </rcc>
  <rcc rId="35754" sId="5">
    <nc r="Y228">
      <v>0</v>
    </nc>
  </rcc>
  <rcc rId="35755" sId="5">
    <nc r="Z228">
      <v>0</v>
    </nc>
  </rcc>
  <rcc rId="35756" sId="5">
    <nc r="AA228">
      <v>0</v>
    </nc>
  </rcc>
  <rcc rId="35757" sId="5">
    <nc r="AB228">
      <v>0</v>
    </nc>
  </rcc>
  <rcc rId="35758" sId="5">
    <nc r="AC228">
      <v>0</v>
    </nc>
  </rcc>
  <rcc rId="35759" sId="5">
    <nc r="AD228">
      <v>0</v>
    </nc>
  </rcc>
  <rcc rId="35760" sId="5">
    <nc r="AE228">
      <v>0</v>
    </nc>
  </rcc>
  <rcc rId="35761" sId="5">
    <nc r="AF228">
      <v>0</v>
    </nc>
  </rcc>
  <rcc rId="35762" sId="5">
    <nc r="AG228">
      <v>0</v>
    </nc>
  </rcc>
  <rcc rId="35763" sId="5">
    <nc r="AH228">
      <v>0</v>
    </nc>
  </rcc>
  <rcc rId="35764" sId="5">
    <nc r="AI228">
      <v>0</v>
    </nc>
  </rcc>
  <rcc rId="35765" sId="5">
    <nc r="AJ228">
      <v>0</v>
    </nc>
  </rcc>
  <rcc rId="35766" sId="5">
    <nc r="AK228">
      <v>0</v>
    </nc>
  </rcc>
  <rcc rId="35767" sId="5">
    <nc r="AL228">
      <v>0</v>
    </nc>
  </rcc>
  <rcc rId="35768" sId="5">
    <nc r="AM228">
      <v>0</v>
    </nc>
  </rcc>
  <rcc rId="35769" sId="5">
    <nc r="AN228">
      <v>0</v>
    </nc>
  </rcc>
  <rcc rId="35770" sId="5">
    <nc r="AO228">
      <v>0</v>
    </nc>
  </rcc>
  <rcc rId="35771" sId="5">
    <nc r="AP228">
      <v>0</v>
    </nc>
  </rcc>
  <rcc rId="35772" sId="5">
    <nc r="AQ228">
      <v>0</v>
    </nc>
  </rcc>
  <rcc rId="35773" sId="5">
    <nc r="AR228">
      <v>0</v>
    </nc>
  </rcc>
  <rcc rId="35774" sId="5">
    <nc r="AS228">
      <v>0</v>
    </nc>
  </rcc>
  <rcc rId="35775" sId="5">
    <nc r="AT228">
      <v>0</v>
    </nc>
  </rcc>
  <rcc rId="35776" sId="5">
    <nc r="AU228">
      <v>0</v>
    </nc>
  </rcc>
  <rcc rId="35777" sId="5">
    <nc r="AV228">
      <v>0</v>
    </nc>
  </rcc>
  <rcc rId="35778" sId="5">
    <nc r="AW228">
      <v>0</v>
    </nc>
  </rcc>
  <rcc rId="35779" sId="5">
    <nc r="AX228">
      <v>0</v>
    </nc>
  </rcc>
  <rcc rId="35780" sId="5">
    <nc r="AY228">
      <v>0</v>
    </nc>
  </rcc>
  <rcc rId="35781" sId="5">
    <nc r="AZ228">
      <v>0</v>
    </nc>
  </rcc>
  <rcc rId="35782" sId="5">
    <nc r="BA228">
      <v>0</v>
    </nc>
  </rcc>
  <rfmt sheetId="5" sqref="B229" start="0" length="0">
    <dxf>
      <alignment horizontal="general" vertical="bottom"/>
    </dxf>
  </rfmt>
  <rcc rId="35783" sId="5" odxf="1" dxf="1">
    <nc r="E22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784" sId="5">
    <nc r="F229">
      <v>0</v>
    </nc>
  </rcc>
  <rcc rId="35785" sId="5">
    <nc r="G229">
      <v>0</v>
    </nc>
  </rcc>
  <rcc rId="35786" sId="5">
    <nc r="H229">
      <v>0</v>
    </nc>
  </rcc>
  <rcc rId="35787" sId="5">
    <nc r="I229">
      <v>0</v>
    </nc>
  </rcc>
  <rcc rId="35788" sId="5">
    <nc r="J229">
      <v>0</v>
    </nc>
  </rcc>
  <rcc rId="35789" sId="5">
    <nc r="K229">
      <v>0</v>
    </nc>
  </rcc>
  <rcc rId="35790" sId="5">
    <nc r="L229">
      <v>0</v>
    </nc>
  </rcc>
  <rcc rId="35791" sId="5">
    <nc r="M229">
      <v>0</v>
    </nc>
  </rcc>
  <rcc rId="35792" sId="5">
    <nc r="N229">
      <v>0</v>
    </nc>
  </rcc>
  <rcc rId="35793" sId="5">
    <nc r="O229">
      <v>0</v>
    </nc>
  </rcc>
  <rcc rId="35794" sId="5">
    <nc r="P229">
      <v>0</v>
    </nc>
  </rcc>
  <rcc rId="35795" sId="5">
    <nc r="Q229">
      <v>0</v>
    </nc>
  </rcc>
  <rcc rId="35796" sId="5">
    <nc r="R229">
      <v>0</v>
    </nc>
  </rcc>
  <rcc rId="35797" sId="5">
    <nc r="S229">
      <v>0</v>
    </nc>
  </rcc>
  <rcc rId="35798" sId="5">
    <nc r="T229">
      <v>0</v>
    </nc>
  </rcc>
  <rcc rId="35799" sId="5">
    <nc r="U229">
      <v>0</v>
    </nc>
  </rcc>
  <rcc rId="35800" sId="5">
    <nc r="V229">
      <v>0</v>
    </nc>
  </rcc>
  <rcc rId="35801" sId="5">
    <nc r="W229">
      <v>0</v>
    </nc>
  </rcc>
  <rcc rId="35802" sId="5">
    <nc r="X229">
      <v>0</v>
    </nc>
  </rcc>
  <rcc rId="35803" sId="5">
    <nc r="Y229">
      <v>0</v>
    </nc>
  </rcc>
  <rcc rId="35804" sId="5">
    <nc r="Z229">
      <v>0</v>
    </nc>
  </rcc>
  <rcc rId="35805" sId="5">
    <nc r="AA229">
      <v>0</v>
    </nc>
  </rcc>
  <rcc rId="35806" sId="5">
    <nc r="AB229">
      <v>0</v>
    </nc>
  </rcc>
  <rcc rId="35807" sId="5">
    <nc r="AC229">
      <v>0</v>
    </nc>
  </rcc>
  <rcc rId="35808" sId="5">
    <nc r="AD229">
      <v>0</v>
    </nc>
  </rcc>
  <rcc rId="35809" sId="5">
    <nc r="AE229">
      <v>0</v>
    </nc>
  </rcc>
  <rcc rId="35810" sId="5">
    <nc r="AF229">
      <v>0</v>
    </nc>
  </rcc>
  <rcc rId="35811" sId="5">
    <nc r="AG229">
      <v>0</v>
    </nc>
  </rcc>
  <rcc rId="35812" sId="5">
    <nc r="AH229">
      <v>0</v>
    </nc>
  </rcc>
  <rcc rId="35813" sId="5">
    <nc r="AI229">
      <v>0</v>
    </nc>
  </rcc>
  <rcc rId="35814" sId="5">
    <nc r="AJ229">
      <v>0</v>
    </nc>
  </rcc>
  <rcc rId="35815" sId="5">
    <nc r="AK229">
      <v>0</v>
    </nc>
  </rcc>
  <rcc rId="35816" sId="5">
    <nc r="AL229">
      <v>0</v>
    </nc>
  </rcc>
  <rcc rId="35817" sId="5">
    <nc r="AM229">
      <v>0</v>
    </nc>
  </rcc>
  <rcc rId="35818" sId="5">
    <nc r="AN229">
      <v>0</v>
    </nc>
  </rcc>
  <rcc rId="35819" sId="5">
    <nc r="AO229">
      <v>0</v>
    </nc>
  </rcc>
  <rcc rId="35820" sId="5">
    <nc r="AP229">
      <v>0</v>
    </nc>
  </rcc>
  <rcc rId="35821" sId="5">
    <nc r="AQ229">
      <v>0</v>
    </nc>
  </rcc>
  <rcc rId="35822" sId="5">
    <nc r="AR229">
      <v>0</v>
    </nc>
  </rcc>
  <rcc rId="35823" sId="5">
    <nc r="AS229">
      <v>0</v>
    </nc>
  </rcc>
  <rcc rId="35824" sId="5">
    <nc r="AT229">
      <v>0</v>
    </nc>
  </rcc>
  <rcc rId="35825" sId="5">
    <nc r="AU229">
      <v>0</v>
    </nc>
  </rcc>
  <rcc rId="35826" sId="5">
    <nc r="AV229">
      <v>0</v>
    </nc>
  </rcc>
  <rcc rId="35827" sId="5">
    <nc r="AW229">
      <v>0</v>
    </nc>
  </rcc>
  <rcc rId="35828" sId="5">
    <nc r="AX229">
      <v>0</v>
    </nc>
  </rcc>
  <rcc rId="35829" sId="5">
    <nc r="AY229">
      <v>0</v>
    </nc>
  </rcc>
  <rcc rId="35830" sId="5">
    <nc r="AZ229">
      <v>0</v>
    </nc>
  </rcc>
  <rcc rId="35831" sId="5">
    <nc r="BA229">
      <v>0</v>
    </nc>
  </rcc>
  <rfmt sheetId="5" sqref="B230" start="0" length="0">
    <dxf>
      <alignment horizontal="general" vertical="bottom"/>
    </dxf>
  </rfmt>
  <rcc rId="35832" sId="5" odxf="1" dxf="1">
    <nc r="E230">
      <v>1334.93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833" sId="5">
    <nc r="F230">
      <v>0</v>
    </nc>
  </rcc>
  <rcc rId="35834" sId="5">
    <nc r="G230">
      <v>0</v>
    </nc>
  </rcc>
  <rcc rId="35835" sId="5">
    <nc r="H230">
      <v>0</v>
    </nc>
  </rcc>
  <rcc rId="35836" sId="5">
    <nc r="I230">
      <v>0</v>
    </nc>
  </rcc>
  <rcc rId="35837" sId="5">
    <nc r="J230">
      <v>0</v>
    </nc>
  </rcc>
  <rcc rId="35838" sId="5">
    <nc r="K230">
      <v>0</v>
    </nc>
  </rcc>
  <rcc rId="35839" sId="5">
    <nc r="L230">
      <v>0</v>
    </nc>
  </rcc>
  <rcc rId="35840" sId="5">
    <nc r="M230">
      <v>0</v>
    </nc>
  </rcc>
  <rcc rId="35841" sId="5">
    <nc r="N230">
      <v>0</v>
    </nc>
  </rcc>
  <rcc rId="35842" sId="5">
    <nc r="O230">
      <v>0</v>
    </nc>
  </rcc>
  <rcc rId="35843" sId="5">
    <nc r="P230">
      <v>0</v>
    </nc>
  </rcc>
  <rcc rId="35844" sId="5">
    <nc r="Q230">
      <v>0.12</v>
    </nc>
  </rcc>
  <rcc rId="35845" sId="5">
    <nc r="R230">
      <v>5.05</v>
    </nc>
  </rcc>
  <rcc rId="35846" sId="5">
    <nc r="S230">
      <v>14.58</v>
    </nc>
  </rcc>
  <rcc rId="35847" sId="5">
    <nc r="T230">
      <v>34.25</v>
    </nc>
  </rcc>
  <rcc rId="35848" sId="5">
    <nc r="U230">
      <v>65.31</v>
    </nc>
  </rcc>
  <rcc rId="35849" sId="5">
    <nc r="V230">
      <v>104.13</v>
    </nc>
  </rcc>
  <rcc rId="35850" sId="5">
    <nc r="W230">
      <v>103.56</v>
    </nc>
  </rcc>
  <rcc rId="35851" sId="5">
    <nc r="X230">
      <v>109.24</v>
    </nc>
  </rcc>
  <rcc rId="35852" sId="5">
    <nc r="Y230">
      <v>138.25</v>
    </nc>
  </rcc>
  <rcc rId="35853" sId="5">
    <nc r="Z230">
      <v>189.19</v>
    </nc>
  </rcc>
  <rcc rId="35854" sId="5">
    <nc r="AA230">
      <v>213.56</v>
    </nc>
  </rcc>
  <rcc rId="35855" sId="5">
    <nc r="AB230">
      <v>210.9</v>
    </nc>
  </rcc>
  <rcc rId="35856" sId="5">
    <nc r="AC230">
      <v>180.76</v>
    </nc>
  </rcc>
  <rcc rId="35857" sId="5">
    <nc r="AD230">
      <v>182.65</v>
    </nc>
  </rcc>
  <rcc rId="35858" sId="5">
    <nc r="AE230">
      <v>155.4</v>
    </nc>
  </rcc>
  <rcc rId="35859" sId="5">
    <nc r="AF230">
      <v>194.75</v>
    </nc>
  </rcc>
  <rcc rId="35860" sId="5">
    <nc r="AG230">
      <v>177.3</v>
    </nc>
  </rcc>
  <rcc rId="35861" sId="5">
    <nc r="AH230">
      <v>163.86</v>
    </nc>
  </rcc>
  <rcc rId="35862" sId="5">
    <nc r="AI230">
      <v>140.32</v>
    </nc>
  </rcc>
  <rcc rId="35863" sId="5">
    <nc r="AJ230">
      <v>105.05</v>
    </nc>
  </rcc>
  <rcc rId="35864" sId="5">
    <nc r="AK230">
      <v>79.44</v>
    </nc>
  </rcc>
  <rcc rId="35865" sId="5">
    <nc r="AL230">
      <v>58.94</v>
    </nc>
  </rcc>
  <rcc rId="35866" sId="5">
    <nc r="AM230">
      <v>32.01</v>
    </nc>
  </rcc>
  <rcc rId="35867" sId="5">
    <nc r="AN230">
      <v>10.91</v>
    </nc>
  </rcc>
  <rcc rId="35868" sId="5">
    <nc r="AO230">
      <v>0.3</v>
    </nc>
  </rcc>
  <rcc rId="35869" sId="5">
    <nc r="AP230">
      <v>0</v>
    </nc>
  </rcc>
  <rcc rId="35870" sId="5">
    <nc r="AQ230">
      <v>0</v>
    </nc>
  </rcc>
  <rcc rId="35871" sId="5">
    <nc r="AR230">
      <v>0</v>
    </nc>
  </rcc>
  <rcc rId="35872" sId="5">
    <nc r="AS230">
      <v>0</v>
    </nc>
  </rcc>
  <rcc rId="35873" sId="5">
    <nc r="AT230">
      <v>0</v>
    </nc>
  </rcc>
  <rcc rId="35874" sId="5">
    <nc r="AU230">
      <v>0</v>
    </nc>
  </rcc>
  <rcc rId="35875" sId="5">
    <nc r="AV230">
      <v>0</v>
    </nc>
  </rcc>
  <rcc rId="35876" sId="5">
    <nc r="AW230">
      <v>0</v>
    </nc>
  </rcc>
  <rcc rId="35877" sId="5">
    <nc r="AX230">
      <v>0</v>
    </nc>
  </rcc>
  <rcc rId="35878" sId="5">
    <nc r="AY230">
      <v>0</v>
    </nc>
  </rcc>
  <rcc rId="35879" sId="5">
    <nc r="AZ230">
      <v>0</v>
    </nc>
  </rcc>
  <rcc rId="35880" sId="5">
    <nc r="BA230">
      <v>0</v>
    </nc>
  </rcc>
  <rfmt sheetId="5" sqref="B231" start="0" length="0">
    <dxf>
      <alignment horizontal="general" vertical="bottom"/>
    </dxf>
  </rfmt>
  <rcc rId="35881" sId="5" odxf="1" dxf="1">
    <nc r="E231">
      <v>1156.71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5882" sId="5">
    <nc r="F231">
      <v>0</v>
    </nc>
  </rcc>
  <rcc rId="35883" sId="5">
    <nc r="G231">
      <v>0</v>
    </nc>
  </rcc>
  <rcc rId="35884" sId="5">
    <nc r="H231">
      <v>0</v>
    </nc>
  </rcc>
  <rcc rId="35885" sId="5">
    <nc r="I231">
      <v>0</v>
    </nc>
  </rcc>
  <rcc rId="35886" sId="5">
    <nc r="J231">
      <v>0</v>
    </nc>
  </rcc>
  <rcc rId="35887" sId="5">
    <nc r="K231">
      <v>0</v>
    </nc>
  </rcc>
  <rcc rId="35888" sId="5">
    <nc r="L231">
      <v>0</v>
    </nc>
  </rcc>
  <rcc rId="35889" sId="5">
    <nc r="M231">
      <v>0</v>
    </nc>
  </rcc>
  <rcc rId="35890" sId="5">
    <nc r="N231">
      <v>0</v>
    </nc>
  </rcc>
  <rcc rId="35891" sId="5">
    <nc r="O231">
      <v>0</v>
    </nc>
  </rcc>
  <rcc rId="35892" sId="5">
    <nc r="P231">
      <v>0</v>
    </nc>
  </rcc>
  <rcc rId="35893" sId="5">
    <nc r="Q231">
      <v>0.12</v>
    </nc>
  </rcc>
  <rcc rId="35894" sId="5">
    <nc r="R231">
      <v>3.77</v>
    </nc>
  </rcc>
  <rcc rId="35895" sId="5">
    <nc r="S231">
      <v>11.84</v>
    </nc>
  </rcc>
  <rcc rId="35896" sId="5">
    <nc r="T231">
      <v>29.11</v>
    </nc>
  </rcc>
  <rcc rId="35897" sId="5">
    <nc r="U231">
      <v>54.8</v>
    </nc>
  </rcc>
  <rcc rId="35898" sId="5">
    <nc r="V231">
      <v>89.33</v>
    </nc>
  </rcc>
  <rcc rId="35899" sId="5">
    <nc r="W231">
      <v>90.48</v>
    </nc>
  </rcc>
  <rcc rId="35900" sId="5">
    <nc r="X231">
      <v>85.93</v>
    </nc>
  </rcc>
  <rcc rId="35901" sId="5">
    <nc r="Y231">
      <v>111.88</v>
    </nc>
  </rcc>
  <rcc rId="35902" sId="5">
    <nc r="Z231">
      <v>166.17</v>
    </nc>
  </rcc>
  <rcc rId="35903" sId="5">
    <nc r="AA231">
      <v>190.12</v>
    </nc>
  </rcc>
  <rcc rId="35904" sId="5">
    <nc r="AB231">
      <v>187.88</v>
    </nc>
  </rcc>
  <rcc rId="35905" sId="5">
    <nc r="AC231">
      <v>164.1</v>
    </nc>
  </rcc>
  <rcc rId="35906" sId="5">
    <nc r="AD231">
      <v>164.53</v>
    </nc>
  </rcc>
  <rcc rId="35907" sId="5">
    <nc r="AE231">
      <v>144.36000000000001</v>
    </nc>
  </rcc>
  <rcc rId="35908" sId="5">
    <nc r="AF231">
      <v>174.05</v>
    </nc>
  </rcc>
  <rcc rId="35909" sId="5">
    <nc r="AG231">
      <v>155.69</v>
    </nc>
  </rcc>
  <rcc rId="35910" sId="5">
    <nc r="AH231">
      <v>140.46</v>
    </nc>
  </rcc>
  <rcc rId="35911" sId="5">
    <nc r="AI231">
      <v>123.89</v>
    </nc>
  </rcc>
  <rcc rId="35912" sId="5">
    <nc r="AJ231">
      <v>86.95</v>
    </nc>
  </rcc>
  <rcc rId="35913" sId="5">
    <nc r="AK231">
      <v>60.53</v>
    </nc>
  </rcc>
  <rcc rId="35914" sId="5">
    <nc r="AL231">
      <v>43.5</v>
    </nc>
  </rcc>
  <rcc rId="35915" sId="5">
    <nc r="AM231">
      <v>25.38</v>
    </nc>
  </rcc>
  <rcc rId="35916" sId="5">
    <nc r="AN231">
      <v>8.32</v>
    </nc>
  </rcc>
  <rcc rId="35917" sId="5">
    <nc r="AO231">
      <v>0.23</v>
    </nc>
  </rcc>
  <rcc rId="35918" sId="5">
    <nc r="AP231">
      <v>0</v>
    </nc>
  </rcc>
  <rcc rId="35919" sId="5">
    <nc r="AQ231">
      <v>0</v>
    </nc>
  </rcc>
  <rcc rId="35920" sId="5">
    <nc r="AR231">
      <v>0</v>
    </nc>
  </rcc>
  <rcc rId="35921" sId="5">
    <nc r="AS231">
      <v>0</v>
    </nc>
  </rcc>
  <rcc rId="35922" sId="5">
    <nc r="AT231">
      <v>0</v>
    </nc>
  </rcc>
  <rcc rId="35923" sId="5">
    <nc r="AU231">
      <v>0</v>
    </nc>
  </rcc>
  <rcc rId="35924" sId="5">
    <nc r="AV231">
      <v>0</v>
    </nc>
  </rcc>
  <rcc rId="35925" sId="5">
    <nc r="AW231">
      <v>0</v>
    </nc>
  </rcc>
  <rcc rId="35926" sId="5">
    <nc r="AX231">
      <v>0</v>
    </nc>
  </rcc>
  <rcc rId="35927" sId="5">
    <nc r="AY231">
      <v>0</v>
    </nc>
  </rcc>
  <rcc rId="35928" sId="5">
    <nc r="AZ231">
      <v>0</v>
    </nc>
  </rcc>
  <rcc rId="35929" sId="5">
    <nc r="BA231">
      <v>0</v>
    </nc>
  </rcc>
  <rfmt sheetId="5" sqref="B232" start="0" length="0">
    <dxf>
      <alignment horizontal="general" vertical="bottom"/>
    </dxf>
  </rfmt>
  <rcc rId="35930" sId="5" odxf="1" dxf="1">
    <nc r="E232">
      <v>61.05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931" sId="5">
    <nc r="F232">
      <v>0</v>
    </nc>
  </rcc>
  <rcc rId="35932" sId="5">
    <nc r="G232">
      <v>0</v>
    </nc>
  </rcc>
  <rcc rId="35933" sId="5">
    <nc r="H232">
      <v>0</v>
    </nc>
  </rcc>
  <rcc rId="35934" sId="5">
    <nc r="I232">
      <v>0</v>
    </nc>
  </rcc>
  <rcc rId="35935" sId="5">
    <nc r="J232">
      <v>0</v>
    </nc>
  </rcc>
  <rcc rId="35936" sId="5">
    <nc r="K232">
      <v>0</v>
    </nc>
  </rcc>
  <rcc rId="35937" sId="5">
    <nc r="L232">
      <v>0</v>
    </nc>
  </rcc>
  <rcc rId="35938" sId="5">
    <nc r="M232">
      <v>0</v>
    </nc>
  </rcc>
  <rcc rId="35939" sId="5">
    <nc r="N232">
      <v>0</v>
    </nc>
  </rcc>
  <rcc rId="35940" sId="5">
    <nc r="O232">
      <v>0</v>
    </nc>
  </rcc>
  <rcc rId="35941" sId="5">
    <nc r="P232">
      <v>0</v>
    </nc>
  </rcc>
  <rcc rId="35942" sId="5">
    <nc r="Q232">
      <v>0</v>
    </nc>
  </rcc>
  <rcc rId="35943" sId="5">
    <nc r="R232">
      <v>0</v>
    </nc>
  </rcc>
  <rcc rId="35944" sId="5">
    <nc r="S232">
      <v>0</v>
    </nc>
  </rcc>
  <rcc rId="35945" sId="5">
    <nc r="T232">
      <v>0</v>
    </nc>
  </rcc>
  <rcc rId="35946" sId="5">
    <nc r="U232">
      <v>0</v>
    </nc>
  </rcc>
  <rcc rId="35947" sId="5">
    <nc r="V232">
      <v>0</v>
    </nc>
  </rcc>
  <rcc rId="35948" sId="5">
    <nc r="W232">
      <v>0</v>
    </nc>
  </rcc>
  <rcc rId="35949" sId="5">
    <nc r="X232">
      <v>0</v>
    </nc>
  </rcc>
  <rcc rId="35950" sId="5">
    <nc r="Y232">
      <v>0</v>
    </nc>
  </rcc>
  <rcc rId="35951" sId="5">
    <nc r="Z232">
      <v>0</v>
    </nc>
  </rcc>
  <rcc rId="35952" sId="5">
    <nc r="AA232">
      <v>40.700000000000003</v>
    </nc>
  </rcc>
  <rcc rId="35953" sId="5">
    <nc r="AB232">
      <v>40.700000000000003</v>
    </nc>
  </rcc>
  <rcc rId="35954" sId="5">
    <nc r="AC232">
      <v>40.700000000000003</v>
    </nc>
  </rcc>
  <rcc rId="35955" sId="5">
    <nc r="AD232">
      <v>0</v>
    </nc>
  </rcc>
  <rcc rId="35956" sId="5">
    <nc r="AE232">
      <v>0</v>
    </nc>
  </rcc>
  <rcc rId="35957" sId="5">
    <nc r="AF232">
      <v>0</v>
    </nc>
  </rcc>
  <rcc rId="35958" sId="5">
    <nc r="AG232">
      <v>0</v>
    </nc>
  </rcc>
  <rcc rId="35959" sId="5">
    <nc r="AH232">
      <v>0</v>
    </nc>
  </rcc>
  <rcc rId="35960" sId="5">
    <nc r="AI232">
      <v>0</v>
    </nc>
  </rcc>
  <rcc rId="35961" sId="5">
    <nc r="AJ232">
      <v>0</v>
    </nc>
  </rcc>
  <rcc rId="35962" sId="5">
    <nc r="AK232">
      <v>0</v>
    </nc>
  </rcc>
  <rcc rId="35963" sId="5">
    <nc r="AL232">
      <v>0</v>
    </nc>
  </rcc>
  <rcc rId="35964" sId="5">
    <nc r="AM232">
      <v>0</v>
    </nc>
  </rcc>
  <rcc rId="35965" sId="5">
    <nc r="AN232">
      <v>0</v>
    </nc>
  </rcc>
  <rcc rId="35966" sId="5">
    <nc r="AO232">
      <v>0</v>
    </nc>
  </rcc>
  <rcc rId="35967" sId="5">
    <nc r="AP232">
      <v>0</v>
    </nc>
  </rcc>
  <rcc rId="35968" sId="5">
    <nc r="AQ232">
      <v>0</v>
    </nc>
  </rcc>
  <rcc rId="35969" sId="5">
    <nc r="AR232">
      <v>0</v>
    </nc>
  </rcc>
  <rcc rId="35970" sId="5">
    <nc r="AS232">
      <v>0</v>
    </nc>
  </rcc>
  <rcc rId="35971" sId="5">
    <nc r="AT232">
      <v>0</v>
    </nc>
  </rcc>
  <rcc rId="35972" sId="5">
    <nc r="AU232">
      <v>0</v>
    </nc>
  </rcc>
  <rcc rId="35973" sId="5">
    <nc r="AV232">
      <v>0</v>
    </nc>
  </rcc>
  <rcc rId="35974" sId="5">
    <nc r="AW232">
      <v>0</v>
    </nc>
  </rcc>
  <rcc rId="35975" sId="5">
    <nc r="AX232">
      <v>0</v>
    </nc>
  </rcc>
  <rcc rId="35976" sId="5">
    <nc r="AY232">
      <v>0</v>
    </nc>
  </rcc>
  <rcc rId="35977" sId="5">
    <nc r="AZ232">
      <v>0</v>
    </nc>
  </rcc>
  <rcc rId="35978" sId="5">
    <nc r="BA232">
      <v>0</v>
    </nc>
  </rcc>
  <rfmt sheetId="5" sqref="B233" start="0" length="0">
    <dxf>
      <alignment horizontal="general" vertical="bottom"/>
    </dxf>
  </rfmt>
  <rcc rId="35979" sId="5" odxf="1" dxf="1">
    <nc r="E233">
      <v>69.13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5980" sId="5">
    <nc r="F233">
      <v>0</v>
    </nc>
  </rcc>
  <rcc rId="35981" sId="5">
    <nc r="G233">
      <v>0</v>
    </nc>
  </rcc>
  <rcc rId="35982" sId="5">
    <nc r="H233">
      <v>0</v>
    </nc>
  </rcc>
  <rcc rId="35983" sId="5">
    <nc r="I233">
      <v>0</v>
    </nc>
  </rcc>
  <rcc rId="35984" sId="5">
    <nc r="J233">
      <v>0</v>
    </nc>
  </rcc>
  <rcc rId="35985" sId="5">
    <nc r="K233">
      <v>0</v>
    </nc>
  </rcc>
  <rcc rId="35986" sId="5">
    <nc r="L233">
      <v>0</v>
    </nc>
  </rcc>
  <rcc rId="35987" sId="5">
    <nc r="M233">
      <v>0</v>
    </nc>
  </rcc>
  <rcc rId="35988" sId="5">
    <nc r="N233">
      <v>0</v>
    </nc>
  </rcc>
  <rcc rId="35989" sId="5">
    <nc r="O233">
      <v>0</v>
    </nc>
  </rcc>
  <rcc rId="35990" sId="5">
    <nc r="P233">
      <v>0</v>
    </nc>
  </rcc>
  <rcc rId="35991" sId="5">
    <nc r="Q233">
      <v>0.01</v>
    </nc>
  </rcc>
  <rcc rId="35992" sId="5">
    <nc r="R233">
      <v>0.26</v>
    </nc>
  </rcc>
  <rcc rId="35993" sId="5">
    <nc r="S233">
      <v>0.76</v>
    </nc>
  </rcc>
  <rcc rId="35994" sId="5">
    <nc r="T233">
      <v>1.77</v>
    </nc>
  </rcc>
  <rcc rId="35995" sId="5">
    <nc r="U233">
      <v>3.38</v>
    </nc>
  </rcc>
  <rcc rId="35996" sId="5">
    <nc r="V233">
      <v>5.39</v>
    </nc>
  </rcc>
  <rcc rId="35997" sId="5">
    <nc r="W233">
      <v>5.36</v>
    </nc>
  </rcc>
  <rcc rId="35998" sId="5">
    <nc r="X233">
      <v>5.66</v>
    </nc>
  </rcc>
  <rcc rId="35999" sId="5">
    <nc r="Y233">
      <v>7.16</v>
    </nc>
  </rcc>
  <rcc rId="36000" sId="5">
    <nc r="Z233">
      <v>9.8000000000000007</v>
    </nc>
  </rcc>
  <rcc rId="36001" sId="5">
    <nc r="AA233">
      <v>11.06</v>
    </nc>
  </rcc>
  <rcc rId="36002" sId="5">
    <nc r="AB233">
      <v>10.92</v>
    </nc>
  </rcc>
  <rcc rId="36003" sId="5">
    <nc r="AC233">
      <v>9.36</v>
    </nc>
  </rcc>
  <rcc rId="36004" sId="5">
    <nc r="AD233">
      <v>9.4600000000000009</v>
    </nc>
  </rcc>
  <rcc rId="36005" sId="5">
    <nc r="AE233">
      <v>8.0500000000000007</v>
    </nc>
  </rcc>
  <rcc rId="36006" sId="5">
    <nc r="AF233">
      <v>10.08</v>
    </nc>
  </rcc>
  <rcc rId="36007" sId="5">
    <nc r="AG233">
      <v>9.18</v>
    </nc>
  </rcc>
  <rcc rId="36008" sId="5">
    <nc r="AH233">
      <v>8.49</v>
    </nc>
  </rcc>
  <rcc rId="36009" sId="5">
    <nc r="AI233">
      <v>7.27</v>
    </nc>
  </rcc>
  <rcc rId="36010" sId="5">
    <nc r="AJ233">
      <v>5.44</v>
    </nc>
  </rcc>
  <rcc rId="36011" sId="5">
    <nc r="AK233">
      <v>4.1100000000000003</v>
    </nc>
  </rcc>
  <rcc rId="36012" sId="5">
    <nc r="AL233">
      <v>3.05</v>
    </nc>
  </rcc>
  <rcc rId="36013" sId="5">
    <nc r="AM233">
      <v>1.66</v>
    </nc>
  </rcc>
  <rcc rId="36014" sId="5">
    <nc r="AN233">
      <v>0.56999999999999995</v>
    </nc>
  </rcc>
  <rcc rId="36015" sId="5">
    <nc r="AO233">
      <v>0.02</v>
    </nc>
  </rcc>
  <rcc rId="36016" sId="5">
    <nc r="AP233">
      <v>0</v>
    </nc>
  </rcc>
  <rcc rId="36017" sId="5">
    <nc r="AQ233">
      <v>0</v>
    </nc>
  </rcc>
  <rcc rId="36018" sId="5">
    <nc r="AR233">
      <v>0</v>
    </nc>
  </rcc>
  <rcc rId="36019" sId="5">
    <nc r="AS233">
      <v>0</v>
    </nc>
  </rcc>
  <rcc rId="36020" sId="5">
    <nc r="AT233">
      <v>0</v>
    </nc>
  </rcc>
  <rcc rId="36021" sId="5">
    <nc r="AU233">
      <v>0</v>
    </nc>
  </rcc>
  <rcc rId="36022" sId="5">
    <nc r="AV233">
      <v>0</v>
    </nc>
  </rcc>
  <rcc rId="36023" sId="5">
    <nc r="AW233">
      <v>0</v>
    </nc>
  </rcc>
  <rcc rId="36024" sId="5">
    <nc r="AX233">
      <v>0</v>
    </nc>
  </rcc>
  <rcc rId="36025" sId="5">
    <nc r="AY233">
      <v>0</v>
    </nc>
  </rcc>
  <rcc rId="36026" sId="5">
    <nc r="AZ233">
      <v>0</v>
    </nc>
  </rcc>
  <rcc rId="36027" sId="5">
    <nc r="BA233">
      <v>0</v>
    </nc>
  </rcc>
  <rfmt sheetId="5" sqref="B234" start="0" length="0">
    <dxf>
      <alignment horizontal="general" vertical="bottom"/>
    </dxf>
  </rfmt>
  <rcc rId="36028" sId="5" odxf="1" dxf="1">
    <nc r="E234">
      <v>59.9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6029" sId="5">
    <nc r="F234">
      <v>0</v>
    </nc>
  </rcc>
  <rcc rId="36030" sId="5">
    <nc r="G234">
      <v>0</v>
    </nc>
  </rcc>
  <rcc rId="36031" sId="5">
    <nc r="H234">
      <v>0</v>
    </nc>
  </rcc>
  <rcc rId="36032" sId="5">
    <nc r="I234">
      <v>0</v>
    </nc>
  </rcc>
  <rcc rId="36033" sId="5">
    <nc r="J234">
      <v>0</v>
    </nc>
  </rcc>
  <rcc rId="36034" sId="5">
    <nc r="K234">
      <v>0</v>
    </nc>
  </rcc>
  <rcc rId="36035" sId="5">
    <nc r="L234">
      <v>0</v>
    </nc>
  </rcc>
  <rcc rId="36036" sId="5">
    <nc r="M234">
      <v>0</v>
    </nc>
  </rcc>
  <rcc rId="36037" sId="5">
    <nc r="N234">
      <v>0</v>
    </nc>
  </rcc>
  <rcc rId="36038" sId="5">
    <nc r="O234">
      <v>0</v>
    </nc>
  </rcc>
  <rcc rId="36039" sId="5">
    <nc r="P234">
      <v>0</v>
    </nc>
  </rcc>
  <rcc rId="36040" sId="5">
    <nc r="Q234">
      <v>0.01</v>
    </nc>
  </rcc>
  <rcc rId="36041" sId="5">
    <nc r="R234">
      <v>0.2</v>
    </nc>
  </rcc>
  <rcc rId="36042" sId="5">
    <nc r="S234">
      <v>0.61</v>
    </nc>
  </rcc>
  <rcc rId="36043" sId="5">
    <nc r="T234">
      <v>1.51</v>
    </nc>
  </rcc>
  <rcc rId="36044" sId="5">
    <nc r="U234">
      <v>2.84</v>
    </nc>
  </rcc>
  <rcc rId="36045" sId="5">
    <nc r="V234">
      <v>4.63</v>
    </nc>
  </rcc>
  <rcc rId="36046" sId="5">
    <nc r="W234">
      <v>4.6900000000000004</v>
    </nc>
  </rcc>
  <rcc rId="36047" sId="5">
    <nc r="X234">
      <v>4.45</v>
    </nc>
  </rcc>
  <rcc rId="36048" sId="5">
    <nc r="Y234">
      <v>5.79</v>
    </nc>
  </rcc>
  <rcc rId="36049" sId="5">
    <nc r="Z234">
      <v>8.61</v>
    </nc>
  </rcc>
  <rcc rId="36050" sId="5">
    <nc r="AA234">
      <v>9.85</v>
    </nc>
  </rcc>
  <rcc rId="36051" sId="5">
    <nc r="AB234">
      <v>9.73</v>
    </nc>
  </rcc>
  <rcc rId="36052" sId="5">
    <nc r="AC234">
      <v>8.5</v>
    </nc>
  </rcc>
  <rcc rId="36053" sId="5">
    <nc r="AD234">
      <v>8.52</v>
    </nc>
  </rcc>
  <rcc rId="36054" sId="5">
    <nc r="AE234">
      <v>7.48</v>
    </nc>
  </rcc>
  <rcc rId="36055" sId="5">
    <nc r="AF234">
      <v>9.01</v>
    </nc>
  </rcc>
  <rcc rId="36056" sId="5">
    <nc r="AG234">
      <v>8.06</v>
    </nc>
  </rcc>
  <rcc rId="36057" sId="5">
    <nc r="AH234">
      <v>7.27</v>
    </nc>
  </rcc>
  <rcc rId="36058" sId="5">
    <nc r="AI234">
      <v>6.42</v>
    </nc>
  </rcc>
  <rcc rId="36059" sId="5">
    <nc r="AJ234">
      <v>4.5</v>
    </nc>
  </rcc>
  <rcc rId="36060" sId="5">
    <nc r="AK234">
      <v>3.13</v>
    </nc>
  </rcc>
  <rcc rId="36061" sId="5">
    <nc r="AL234">
      <v>2.25</v>
    </nc>
  </rcc>
  <rcc rId="36062" sId="5">
    <nc r="AM234">
      <v>1.31</v>
    </nc>
  </rcc>
  <rcc rId="36063" sId="5">
    <nc r="AN234">
      <v>0.43</v>
    </nc>
  </rcc>
  <rcc rId="36064" sId="5">
    <nc r="AO234">
      <v>0.01</v>
    </nc>
  </rcc>
  <rcc rId="36065" sId="5">
    <nc r="AP234">
      <v>0</v>
    </nc>
  </rcc>
  <rcc rId="36066" sId="5">
    <nc r="AQ234">
      <v>0</v>
    </nc>
  </rcc>
  <rcc rId="36067" sId="5">
    <nc r="AR234">
      <v>0</v>
    </nc>
  </rcc>
  <rcc rId="36068" sId="5">
    <nc r="AS234">
      <v>0</v>
    </nc>
  </rcc>
  <rcc rId="36069" sId="5">
    <nc r="AT234">
      <v>0</v>
    </nc>
  </rcc>
  <rcc rId="36070" sId="5">
    <nc r="AU234">
      <v>0</v>
    </nc>
  </rcc>
  <rcc rId="36071" sId="5">
    <nc r="AV234">
      <v>0</v>
    </nc>
  </rcc>
  <rcc rId="36072" sId="5">
    <nc r="AW234">
      <v>0</v>
    </nc>
  </rcc>
  <rcc rId="36073" sId="5">
    <nc r="AX234">
      <v>0</v>
    </nc>
  </rcc>
  <rcc rId="36074" sId="5">
    <nc r="AY234">
      <v>0</v>
    </nc>
  </rcc>
  <rcc rId="36075" sId="5">
    <nc r="AZ234">
      <v>0</v>
    </nc>
  </rcc>
  <rcc rId="36076" sId="5">
    <nc r="BA234">
      <v>0</v>
    </nc>
  </rcc>
  <rfmt sheetId="5" sqref="B235" start="0" length="0">
    <dxf>
      <alignment horizontal="general" vertical="bottom"/>
    </dxf>
  </rfmt>
  <rcc rId="36077" sId="5" odxf="1" dxf="1">
    <nc r="E235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078" sId="5">
    <nc r="F235">
      <v>0</v>
    </nc>
  </rcc>
  <rcc rId="36079" sId="5">
    <nc r="G235">
      <v>0</v>
    </nc>
  </rcc>
  <rcc rId="36080" sId="5">
    <nc r="H235">
      <v>0</v>
    </nc>
  </rcc>
  <rcc rId="36081" sId="5">
    <nc r="I235">
      <v>0</v>
    </nc>
  </rcc>
  <rcc rId="36082" sId="5">
    <nc r="J235">
      <v>0</v>
    </nc>
  </rcc>
  <rcc rId="36083" sId="5">
    <nc r="K235">
      <v>0</v>
    </nc>
  </rcc>
  <rcc rId="36084" sId="5">
    <nc r="L235">
      <v>0</v>
    </nc>
  </rcc>
  <rcc rId="36085" sId="5">
    <nc r="M235">
      <v>0</v>
    </nc>
  </rcc>
  <rcc rId="36086" sId="5">
    <nc r="N235">
      <v>0</v>
    </nc>
  </rcc>
  <rcc rId="36087" sId="5">
    <nc r="O235">
      <v>0</v>
    </nc>
  </rcc>
  <rcc rId="36088" sId="5">
    <nc r="P235">
      <v>0</v>
    </nc>
  </rcc>
  <rcc rId="36089" sId="5">
    <nc r="Q235">
      <v>0</v>
    </nc>
  </rcc>
  <rcc rId="36090" sId="5">
    <nc r="R235">
      <v>0</v>
    </nc>
  </rcc>
  <rcc rId="36091" sId="5">
    <nc r="S235">
      <v>0</v>
    </nc>
  </rcc>
  <rcc rId="36092" sId="5">
    <nc r="T235">
      <v>0</v>
    </nc>
  </rcc>
  <rcc rId="36093" sId="5">
    <nc r="U235">
      <v>0</v>
    </nc>
  </rcc>
  <rcc rId="36094" sId="5">
    <nc r="V235">
      <v>0</v>
    </nc>
  </rcc>
  <rcc rId="36095" sId="5">
    <nc r="W235">
      <v>0</v>
    </nc>
  </rcc>
  <rcc rId="36096" sId="5">
    <nc r="X235">
      <v>0</v>
    </nc>
  </rcc>
  <rcc rId="36097" sId="5">
    <nc r="Y235">
      <v>0</v>
    </nc>
  </rcc>
  <rcc rId="36098" sId="5">
    <nc r="Z235">
      <v>0</v>
    </nc>
  </rcc>
  <rcc rId="36099" sId="5">
    <nc r="AA235">
      <v>0</v>
    </nc>
  </rcc>
  <rcc rId="36100" sId="5">
    <nc r="AB235">
      <v>0</v>
    </nc>
  </rcc>
  <rcc rId="36101" sId="5">
    <nc r="AC235">
      <v>0</v>
    </nc>
  </rcc>
  <rcc rId="36102" sId="5">
    <nc r="AD235">
      <v>0</v>
    </nc>
  </rcc>
  <rcc rId="36103" sId="5">
    <nc r="AE235">
      <v>0</v>
    </nc>
  </rcc>
  <rcc rId="36104" sId="5">
    <nc r="AF235">
      <v>0</v>
    </nc>
  </rcc>
  <rcc rId="36105" sId="5">
    <nc r="AG235">
      <v>0</v>
    </nc>
  </rcc>
  <rcc rId="36106" sId="5">
    <nc r="AH235">
      <v>0</v>
    </nc>
  </rcc>
  <rcc rId="36107" sId="5">
    <nc r="AI235">
      <v>0</v>
    </nc>
  </rcc>
  <rcc rId="36108" sId="5">
    <nc r="AJ235">
      <v>0</v>
    </nc>
  </rcc>
  <rcc rId="36109" sId="5">
    <nc r="AK235">
      <v>0</v>
    </nc>
  </rcc>
  <rcc rId="36110" sId="5">
    <nc r="AL235">
      <v>0</v>
    </nc>
  </rcc>
  <rcc rId="36111" sId="5">
    <nc r="AM235">
      <v>0</v>
    </nc>
  </rcc>
  <rcc rId="36112" sId="5">
    <nc r="AN235">
      <v>0</v>
    </nc>
  </rcc>
  <rcc rId="36113" sId="5">
    <nc r="AO235">
      <v>0</v>
    </nc>
  </rcc>
  <rcc rId="36114" sId="5">
    <nc r="AP235">
      <v>0</v>
    </nc>
  </rcc>
  <rcc rId="36115" sId="5">
    <nc r="AQ235">
      <v>0</v>
    </nc>
  </rcc>
  <rcc rId="36116" sId="5">
    <nc r="AR235">
      <v>0</v>
    </nc>
  </rcc>
  <rcc rId="36117" sId="5">
    <nc r="AS235">
      <v>0</v>
    </nc>
  </rcc>
  <rcc rId="36118" sId="5">
    <nc r="AT235">
      <v>0</v>
    </nc>
  </rcc>
  <rcc rId="36119" sId="5">
    <nc r="AU235">
      <v>0</v>
    </nc>
  </rcc>
  <rcc rId="36120" sId="5">
    <nc r="AV235">
      <v>0</v>
    </nc>
  </rcc>
  <rcc rId="36121" sId="5">
    <nc r="AW235">
      <v>0</v>
    </nc>
  </rcc>
  <rcc rId="36122" sId="5">
    <nc r="AX235">
      <v>0</v>
    </nc>
  </rcc>
  <rcc rId="36123" sId="5">
    <nc r="AY235">
      <v>0</v>
    </nc>
  </rcc>
  <rcc rId="36124" sId="5">
    <nc r="AZ235">
      <v>0</v>
    </nc>
  </rcc>
  <rcc rId="36125" sId="5">
    <nc r="BA235">
      <v>0</v>
    </nc>
  </rcc>
  <rfmt sheetId="5" sqref="B236" start="0" length="0">
    <dxf>
      <alignment horizontal="general" vertical="bottom"/>
    </dxf>
  </rfmt>
  <rcc rId="36126" sId="5" odxf="1" dxf="1">
    <nc r="E236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127" sId="5">
    <nc r="F236">
      <v>0</v>
    </nc>
  </rcc>
  <rcc rId="36128" sId="5">
    <nc r="G236">
      <v>0</v>
    </nc>
  </rcc>
  <rcc rId="36129" sId="5">
    <nc r="H236">
      <v>0</v>
    </nc>
  </rcc>
  <rcc rId="36130" sId="5">
    <nc r="I236">
      <v>0</v>
    </nc>
  </rcc>
  <rcc rId="36131" sId="5">
    <nc r="J236">
      <v>0</v>
    </nc>
  </rcc>
  <rcc rId="36132" sId="5">
    <nc r="K236">
      <v>0</v>
    </nc>
  </rcc>
  <rcc rId="36133" sId="5">
    <nc r="L236">
      <v>0</v>
    </nc>
  </rcc>
  <rcc rId="36134" sId="5">
    <nc r="M236">
      <v>0</v>
    </nc>
  </rcc>
  <rcc rId="36135" sId="5">
    <nc r="N236">
      <v>0</v>
    </nc>
  </rcc>
  <rcc rId="36136" sId="5">
    <nc r="O236">
      <v>0</v>
    </nc>
  </rcc>
  <rcc rId="36137" sId="5">
    <nc r="P236">
      <v>0</v>
    </nc>
  </rcc>
  <rcc rId="36138" sId="5">
    <nc r="Q236">
      <v>0</v>
    </nc>
  </rcc>
  <rcc rId="36139" sId="5">
    <nc r="R236">
      <v>0</v>
    </nc>
  </rcc>
  <rcc rId="36140" sId="5">
    <nc r="S236">
      <v>0</v>
    </nc>
  </rcc>
  <rcc rId="36141" sId="5">
    <nc r="T236">
      <v>0</v>
    </nc>
  </rcc>
  <rcc rId="36142" sId="5">
    <nc r="U236">
      <v>0</v>
    </nc>
  </rcc>
  <rcc rId="36143" sId="5">
    <nc r="V236">
      <v>0</v>
    </nc>
  </rcc>
  <rcc rId="36144" sId="5">
    <nc r="W236">
      <v>0</v>
    </nc>
  </rcc>
  <rcc rId="36145" sId="5">
    <nc r="X236">
      <v>0</v>
    </nc>
  </rcc>
  <rcc rId="36146" sId="5">
    <nc r="Y236">
      <v>0</v>
    </nc>
  </rcc>
  <rcc rId="36147" sId="5">
    <nc r="Z236">
      <v>0</v>
    </nc>
  </rcc>
  <rcc rId="36148" sId="5">
    <nc r="AA236">
      <v>0</v>
    </nc>
  </rcc>
  <rcc rId="36149" sId="5">
    <nc r="AB236">
      <v>0</v>
    </nc>
  </rcc>
  <rcc rId="36150" sId="5">
    <nc r="AC236">
      <v>0</v>
    </nc>
  </rcc>
  <rcc rId="36151" sId="5">
    <nc r="AD236">
      <v>0</v>
    </nc>
  </rcc>
  <rcc rId="36152" sId="5">
    <nc r="AE236">
      <v>0</v>
    </nc>
  </rcc>
  <rcc rId="36153" sId="5">
    <nc r="AF236">
      <v>0</v>
    </nc>
  </rcc>
  <rcc rId="36154" sId="5">
    <nc r="AG236">
      <v>0</v>
    </nc>
  </rcc>
  <rcc rId="36155" sId="5">
    <nc r="AH236">
      <v>0</v>
    </nc>
  </rcc>
  <rcc rId="36156" sId="5">
    <nc r="AI236">
      <v>0</v>
    </nc>
  </rcc>
  <rcc rId="36157" sId="5">
    <nc r="AJ236">
      <v>0</v>
    </nc>
  </rcc>
  <rcc rId="36158" sId="5">
    <nc r="AK236">
      <v>0</v>
    </nc>
  </rcc>
  <rcc rId="36159" sId="5">
    <nc r="AL236">
      <v>0</v>
    </nc>
  </rcc>
  <rcc rId="36160" sId="5">
    <nc r="AM236">
      <v>0</v>
    </nc>
  </rcc>
  <rcc rId="36161" sId="5">
    <nc r="AN236">
      <v>0</v>
    </nc>
  </rcc>
  <rcc rId="36162" sId="5">
    <nc r="AO236">
      <v>0</v>
    </nc>
  </rcc>
  <rcc rId="36163" sId="5">
    <nc r="AP236">
      <v>0</v>
    </nc>
  </rcc>
  <rcc rId="36164" sId="5">
    <nc r="AQ236">
      <v>0</v>
    </nc>
  </rcc>
  <rcc rId="36165" sId="5">
    <nc r="AR236">
      <v>0</v>
    </nc>
  </rcc>
  <rcc rId="36166" sId="5">
    <nc r="AS236">
      <v>0</v>
    </nc>
  </rcc>
  <rcc rId="36167" sId="5">
    <nc r="AT236">
      <v>0</v>
    </nc>
  </rcc>
  <rcc rId="36168" sId="5">
    <nc r="AU236">
      <v>0</v>
    </nc>
  </rcc>
  <rcc rId="36169" sId="5">
    <nc r="AV236">
      <v>0</v>
    </nc>
  </rcc>
  <rcc rId="36170" sId="5">
    <nc r="AW236">
      <v>0</v>
    </nc>
  </rcc>
  <rcc rId="36171" sId="5">
    <nc r="AX236">
      <v>0</v>
    </nc>
  </rcc>
  <rcc rId="36172" sId="5">
    <nc r="AY236">
      <v>0</v>
    </nc>
  </rcc>
  <rcc rId="36173" sId="5">
    <nc r="AZ236">
      <v>0</v>
    </nc>
  </rcc>
  <rcc rId="36174" sId="5">
    <nc r="BA236">
      <v>0</v>
    </nc>
  </rcc>
  <rfmt sheetId="5" sqref="B237" start="0" length="0">
    <dxf>
      <alignment horizontal="general" vertical="bottom"/>
    </dxf>
  </rfmt>
  <rcc rId="36175" sId="5" odxf="1" dxf="1">
    <nc r="E23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176" sId="5">
    <nc r="F237">
      <v>0</v>
    </nc>
  </rcc>
  <rcc rId="36177" sId="5">
    <nc r="G237">
      <v>0</v>
    </nc>
  </rcc>
  <rcc rId="36178" sId="5">
    <nc r="H237">
      <v>0</v>
    </nc>
  </rcc>
  <rcc rId="36179" sId="5">
    <nc r="I237">
      <v>0</v>
    </nc>
  </rcc>
  <rcc rId="36180" sId="5">
    <nc r="J237">
      <v>0</v>
    </nc>
  </rcc>
  <rcc rId="36181" sId="5">
    <nc r="K237">
      <v>0</v>
    </nc>
  </rcc>
  <rcc rId="36182" sId="5">
    <nc r="L237">
      <v>0</v>
    </nc>
  </rcc>
  <rcc rId="36183" sId="5">
    <nc r="M237">
      <v>0</v>
    </nc>
  </rcc>
  <rcc rId="36184" sId="5">
    <nc r="N237">
      <v>0</v>
    </nc>
  </rcc>
  <rcc rId="36185" sId="5">
    <nc r="O237">
      <v>0</v>
    </nc>
  </rcc>
  <rcc rId="36186" sId="5">
    <nc r="P237">
      <v>0</v>
    </nc>
  </rcc>
  <rcc rId="36187" sId="5">
    <nc r="Q237">
      <v>0</v>
    </nc>
  </rcc>
  <rcc rId="36188" sId="5">
    <nc r="R237">
      <v>0</v>
    </nc>
  </rcc>
  <rcc rId="36189" sId="5">
    <nc r="S237">
      <v>0</v>
    </nc>
  </rcc>
  <rcc rId="36190" sId="5">
    <nc r="T237">
      <v>0</v>
    </nc>
  </rcc>
  <rcc rId="36191" sId="5">
    <nc r="U237">
      <v>0</v>
    </nc>
  </rcc>
  <rcc rId="36192" sId="5">
    <nc r="V237">
      <v>0</v>
    </nc>
  </rcc>
  <rcc rId="36193" sId="5">
    <nc r="W237">
      <v>0</v>
    </nc>
  </rcc>
  <rcc rId="36194" sId="5">
    <nc r="X237">
      <v>0</v>
    </nc>
  </rcc>
  <rcc rId="36195" sId="5">
    <nc r="Y237">
      <v>0</v>
    </nc>
  </rcc>
  <rcc rId="36196" sId="5">
    <nc r="Z237">
      <v>0</v>
    </nc>
  </rcc>
  <rcc rId="36197" sId="5">
    <nc r="AA237">
      <v>0</v>
    </nc>
  </rcc>
  <rcc rId="36198" sId="5">
    <nc r="AB237">
      <v>0</v>
    </nc>
  </rcc>
  <rcc rId="36199" sId="5">
    <nc r="AC237">
      <v>0</v>
    </nc>
  </rcc>
  <rcc rId="36200" sId="5">
    <nc r="AD237">
      <v>0</v>
    </nc>
  </rcc>
  <rcc rId="36201" sId="5">
    <nc r="AE237">
      <v>0</v>
    </nc>
  </rcc>
  <rcc rId="36202" sId="5">
    <nc r="AF237">
      <v>0</v>
    </nc>
  </rcc>
  <rcc rId="36203" sId="5">
    <nc r="AG237">
      <v>0</v>
    </nc>
  </rcc>
  <rcc rId="36204" sId="5">
    <nc r="AH237">
      <v>0</v>
    </nc>
  </rcc>
  <rcc rId="36205" sId="5">
    <nc r="AI237">
      <v>0</v>
    </nc>
  </rcc>
  <rcc rId="36206" sId="5">
    <nc r="AJ237">
      <v>0</v>
    </nc>
  </rcc>
  <rcc rId="36207" sId="5">
    <nc r="AK237">
      <v>0</v>
    </nc>
  </rcc>
  <rcc rId="36208" sId="5">
    <nc r="AL237">
      <v>0</v>
    </nc>
  </rcc>
  <rcc rId="36209" sId="5">
    <nc r="AM237">
      <v>0</v>
    </nc>
  </rcc>
  <rcc rId="36210" sId="5">
    <nc r="AN237">
      <v>0</v>
    </nc>
  </rcc>
  <rcc rId="36211" sId="5">
    <nc r="AO237">
      <v>0</v>
    </nc>
  </rcc>
  <rcc rId="36212" sId="5">
    <nc r="AP237">
      <v>0</v>
    </nc>
  </rcc>
  <rcc rId="36213" sId="5">
    <nc r="AQ237">
      <v>0</v>
    </nc>
  </rcc>
  <rcc rId="36214" sId="5">
    <nc r="AR237">
      <v>0</v>
    </nc>
  </rcc>
  <rcc rId="36215" sId="5">
    <nc r="AS237">
      <v>0</v>
    </nc>
  </rcc>
  <rcc rId="36216" sId="5">
    <nc r="AT237">
      <v>0</v>
    </nc>
  </rcc>
  <rcc rId="36217" sId="5">
    <nc r="AU237">
      <v>0</v>
    </nc>
  </rcc>
  <rcc rId="36218" sId="5">
    <nc r="AV237">
      <v>0</v>
    </nc>
  </rcc>
  <rcc rId="36219" sId="5">
    <nc r="AW237">
      <v>0</v>
    </nc>
  </rcc>
  <rcc rId="36220" sId="5">
    <nc r="AX237">
      <v>0</v>
    </nc>
  </rcc>
  <rcc rId="36221" sId="5">
    <nc r="AY237">
      <v>0</v>
    </nc>
  </rcc>
  <rcc rId="36222" sId="5">
    <nc r="AZ237">
      <v>0</v>
    </nc>
  </rcc>
  <rcc rId="36223" sId="5">
    <nc r="BA237">
      <v>0</v>
    </nc>
  </rcc>
  <rfmt sheetId="5" sqref="B238" start="0" length="0">
    <dxf>
      <alignment horizontal="general" vertical="bottom"/>
    </dxf>
  </rfmt>
  <rcc rId="36224" sId="5" odxf="1" dxf="1">
    <nc r="E23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225" sId="5">
    <nc r="F238">
      <v>0</v>
    </nc>
  </rcc>
  <rcc rId="36226" sId="5">
    <nc r="G238">
      <v>0</v>
    </nc>
  </rcc>
  <rcc rId="36227" sId="5">
    <nc r="H238">
      <v>0</v>
    </nc>
  </rcc>
  <rcc rId="36228" sId="5">
    <nc r="I238">
      <v>0</v>
    </nc>
  </rcc>
  <rcc rId="36229" sId="5">
    <nc r="J238">
      <v>0</v>
    </nc>
  </rcc>
  <rcc rId="36230" sId="5">
    <nc r="K238">
      <v>0</v>
    </nc>
  </rcc>
  <rcc rId="36231" sId="5">
    <nc r="L238">
      <v>0</v>
    </nc>
  </rcc>
  <rcc rId="36232" sId="5">
    <nc r="M238">
      <v>0</v>
    </nc>
  </rcc>
  <rcc rId="36233" sId="5">
    <nc r="N238">
      <v>0</v>
    </nc>
  </rcc>
  <rcc rId="36234" sId="5">
    <nc r="O238">
      <v>0</v>
    </nc>
  </rcc>
  <rcc rId="36235" sId="5">
    <nc r="P238">
      <v>0</v>
    </nc>
  </rcc>
  <rcc rId="36236" sId="5">
    <nc r="Q238">
      <v>0</v>
    </nc>
  </rcc>
  <rcc rId="36237" sId="5">
    <nc r="R238">
      <v>0</v>
    </nc>
  </rcc>
  <rcc rId="36238" sId="5">
    <nc r="S238">
      <v>0</v>
    </nc>
  </rcc>
  <rcc rId="36239" sId="5">
    <nc r="T238">
      <v>0</v>
    </nc>
  </rcc>
  <rcc rId="36240" sId="5">
    <nc r="U238">
      <v>0</v>
    </nc>
  </rcc>
  <rcc rId="36241" sId="5">
    <nc r="V238">
      <v>0</v>
    </nc>
  </rcc>
  <rcc rId="36242" sId="5">
    <nc r="W238">
      <v>0</v>
    </nc>
  </rcc>
  <rcc rId="36243" sId="5">
    <nc r="X238">
      <v>0</v>
    </nc>
  </rcc>
  <rcc rId="36244" sId="5">
    <nc r="Y238">
      <v>0</v>
    </nc>
  </rcc>
  <rcc rId="36245" sId="5">
    <nc r="Z238">
      <v>0</v>
    </nc>
  </rcc>
  <rcc rId="36246" sId="5">
    <nc r="AA238">
      <v>0</v>
    </nc>
  </rcc>
  <rcc rId="36247" sId="5">
    <nc r="AB238">
      <v>0</v>
    </nc>
  </rcc>
  <rcc rId="36248" sId="5">
    <nc r="AC238">
      <v>0</v>
    </nc>
  </rcc>
  <rcc rId="36249" sId="5">
    <nc r="AD238">
      <v>0</v>
    </nc>
  </rcc>
  <rcc rId="36250" sId="5">
    <nc r="AE238">
      <v>0</v>
    </nc>
  </rcc>
  <rcc rId="36251" sId="5">
    <nc r="AF238">
      <v>0</v>
    </nc>
  </rcc>
  <rcc rId="36252" sId="5">
    <nc r="AG238">
      <v>0</v>
    </nc>
  </rcc>
  <rcc rId="36253" sId="5">
    <nc r="AH238">
      <v>0</v>
    </nc>
  </rcc>
  <rcc rId="36254" sId="5">
    <nc r="AI238">
      <v>0</v>
    </nc>
  </rcc>
  <rcc rId="36255" sId="5">
    <nc r="AJ238">
      <v>0</v>
    </nc>
  </rcc>
  <rcc rId="36256" sId="5">
    <nc r="AK238">
      <v>0</v>
    </nc>
  </rcc>
  <rcc rId="36257" sId="5">
    <nc r="AL238">
      <v>0</v>
    </nc>
  </rcc>
  <rcc rId="36258" sId="5">
    <nc r="AM238">
      <v>0</v>
    </nc>
  </rcc>
  <rcc rId="36259" sId="5">
    <nc r="AN238">
      <v>0</v>
    </nc>
  </rcc>
  <rcc rId="36260" sId="5">
    <nc r="AO238">
      <v>0</v>
    </nc>
  </rcc>
  <rcc rId="36261" sId="5">
    <nc r="AP238">
      <v>0</v>
    </nc>
  </rcc>
  <rcc rId="36262" sId="5">
    <nc r="AQ238">
      <v>0</v>
    </nc>
  </rcc>
  <rcc rId="36263" sId="5">
    <nc r="AR238">
      <v>0</v>
    </nc>
  </rcc>
  <rcc rId="36264" sId="5">
    <nc r="AS238">
      <v>0</v>
    </nc>
  </rcc>
  <rcc rId="36265" sId="5">
    <nc r="AT238">
      <v>0</v>
    </nc>
  </rcc>
  <rcc rId="36266" sId="5">
    <nc r="AU238">
      <v>0</v>
    </nc>
  </rcc>
  <rcc rId="36267" sId="5">
    <nc r="AV238">
      <v>0</v>
    </nc>
  </rcc>
  <rcc rId="36268" sId="5">
    <nc r="AW238">
      <v>0</v>
    </nc>
  </rcc>
  <rcc rId="36269" sId="5">
    <nc r="AX238">
      <v>0</v>
    </nc>
  </rcc>
  <rcc rId="36270" sId="5">
    <nc r="AY238">
      <v>0</v>
    </nc>
  </rcc>
  <rcc rId="36271" sId="5">
    <nc r="AZ238">
      <v>0</v>
    </nc>
  </rcc>
  <rcc rId="36272" sId="5">
    <nc r="BA238">
      <v>0</v>
    </nc>
  </rcc>
  <rfmt sheetId="5" sqref="B239" start="0" length="0">
    <dxf>
      <alignment horizontal="general" vertical="bottom"/>
    </dxf>
  </rfmt>
  <rcc rId="36273" sId="5" odxf="1" dxf="1">
    <nc r="E23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274" sId="5">
    <nc r="F239">
      <v>0</v>
    </nc>
  </rcc>
  <rcc rId="36275" sId="5">
    <nc r="G239">
      <v>0</v>
    </nc>
  </rcc>
  <rcc rId="36276" sId="5">
    <nc r="H239">
      <v>0</v>
    </nc>
  </rcc>
  <rcc rId="36277" sId="5">
    <nc r="I239">
      <v>0</v>
    </nc>
  </rcc>
  <rcc rId="36278" sId="5">
    <nc r="J239">
      <v>0</v>
    </nc>
  </rcc>
  <rcc rId="36279" sId="5">
    <nc r="K239">
      <v>0</v>
    </nc>
  </rcc>
  <rcc rId="36280" sId="5">
    <nc r="L239">
      <v>0</v>
    </nc>
  </rcc>
  <rcc rId="36281" sId="5">
    <nc r="M239">
      <v>0</v>
    </nc>
  </rcc>
  <rcc rId="36282" sId="5">
    <nc r="N239">
      <v>0</v>
    </nc>
  </rcc>
  <rcc rId="36283" sId="5">
    <nc r="O239">
      <v>0</v>
    </nc>
  </rcc>
  <rcc rId="36284" sId="5">
    <nc r="P239">
      <v>0</v>
    </nc>
  </rcc>
  <rcc rId="36285" sId="5">
    <nc r="Q239">
      <v>0</v>
    </nc>
  </rcc>
  <rcc rId="36286" sId="5">
    <nc r="R239">
      <v>0</v>
    </nc>
  </rcc>
  <rcc rId="36287" sId="5">
    <nc r="S239">
      <v>0</v>
    </nc>
  </rcc>
  <rcc rId="36288" sId="5">
    <nc r="T239">
      <v>0</v>
    </nc>
  </rcc>
  <rcc rId="36289" sId="5">
    <nc r="U239">
      <v>0</v>
    </nc>
  </rcc>
  <rcc rId="36290" sId="5">
    <nc r="V239">
      <v>0</v>
    </nc>
  </rcc>
  <rcc rId="36291" sId="5">
    <nc r="W239">
      <v>0</v>
    </nc>
  </rcc>
  <rcc rId="36292" sId="5">
    <nc r="X239">
      <v>0</v>
    </nc>
  </rcc>
  <rcc rId="36293" sId="5">
    <nc r="Y239">
      <v>0</v>
    </nc>
  </rcc>
  <rcc rId="36294" sId="5">
    <nc r="Z239">
      <v>0</v>
    </nc>
  </rcc>
  <rcc rId="36295" sId="5">
    <nc r="AA239">
      <v>0</v>
    </nc>
  </rcc>
  <rcc rId="36296" sId="5">
    <nc r="AB239">
      <v>0</v>
    </nc>
  </rcc>
  <rcc rId="36297" sId="5">
    <nc r="AC239">
      <v>0</v>
    </nc>
  </rcc>
  <rcc rId="36298" sId="5">
    <nc r="AD239">
      <v>0</v>
    </nc>
  </rcc>
  <rcc rId="36299" sId="5">
    <nc r="AE239">
      <v>0</v>
    </nc>
  </rcc>
  <rcc rId="36300" sId="5">
    <nc r="AF239">
      <v>0</v>
    </nc>
  </rcc>
  <rcc rId="36301" sId="5">
    <nc r="AG239">
      <v>0</v>
    </nc>
  </rcc>
  <rcc rId="36302" sId="5">
    <nc r="AH239">
      <v>0</v>
    </nc>
  </rcc>
  <rcc rId="36303" sId="5">
    <nc r="AI239">
      <v>0</v>
    </nc>
  </rcc>
  <rcc rId="36304" sId="5">
    <nc r="AJ239">
      <v>0</v>
    </nc>
  </rcc>
  <rcc rId="36305" sId="5">
    <nc r="AK239">
      <v>0</v>
    </nc>
  </rcc>
  <rcc rId="36306" sId="5">
    <nc r="AL239">
      <v>0</v>
    </nc>
  </rcc>
  <rcc rId="36307" sId="5">
    <nc r="AM239">
      <v>0</v>
    </nc>
  </rcc>
  <rcc rId="36308" sId="5">
    <nc r="AN239">
      <v>0</v>
    </nc>
  </rcc>
  <rcc rId="36309" sId="5">
    <nc r="AO239">
      <v>0</v>
    </nc>
  </rcc>
  <rcc rId="36310" sId="5">
    <nc r="AP239">
      <v>0</v>
    </nc>
  </rcc>
  <rcc rId="36311" sId="5">
    <nc r="AQ239">
      <v>0</v>
    </nc>
  </rcc>
  <rcc rId="36312" sId="5">
    <nc r="AR239">
      <v>0</v>
    </nc>
  </rcc>
  <rcc rId="36313" sId="5">
    <nc r="AS239">
      <v>0</v>
    </nc>
  </rcc>
  <rcc rId="36314" sId="5">
    <nc r="AT239">
      <v>0</v>
    </nc>
  </rcc>
  <rcc rId="36315" sId="5">
    <nc r="AU239">
      <v>0</v>
    </nc>
  </rcc>
  <rcc rId="36316" sId="5">
    <nc r="AV239">
      <v>0</v>
    </nc>
  </rcc>
  <rcc rId="36317" sId="5">
    <nc r="AW239">
      <v>0</v>
    </nc>
  </rcc>
  <rcc rId="36318" sId="5">
    <nc r="AX239">
      <v>0</v>
    </nc>
  </rcc>
  <rcc rId="36319" sId="5">
    <nc r="AY239">
      <v>0</v>
    </nc>
  </rcc>
  <rcc rId="36320" sId="5">
    <nc r="AZ239">
      <v>0</v>
    </nc>
  </rcc>
  <rcc rId="36321" sId="5">
    <nc r="BA239">
      <v>0</v>
    </nc>
  </rcc>
  <rfmt sheetId="5" sqref="B240" start="0" length="0">
    <dxf>
      <alignment horizontal="general" vertical="bottom"/>
    </dxf>
  </rfmt>
  <rcc rId="36322" sId="5" odxf="1" dxf="1">
    <nc r="E240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323" sId="5">
    <nc r="F240">
      <v>0</v>
    </nc>
  </rcc>
  <rcc rId="36324" sId="5">
    <nc r="G240">
      <v>0</v>
    </nc>
  </rcc>
  <rcc rId="36325" sId="5">
    <nc r="H240">
      <v>0</v>
    </nc>
  </rcc>
  <rcc rId="36326" sId="5">
    <nc r="I240">
      <v>0</v>
    </nc>
  </rcc>
  <rcc rId="36327" sId="5">
    <nc r="J240">
      <v>0</v>
    </nc>
  </rcc>
  <rcc rId="36328" sId="5">
    <nc r="K240">
      <v>0</v>
    </nc>
  </rcc>
  <rcc rId="36329" sId="5">
    <nc r="L240">
      <v>0</v>
    </nc>
  </rcc>
  <rcc rId="36330" sId="5">
    <nc r="M240">
      <v>0</v>
    </nc>
  </rcc>
  <rcc rId="36331" sId="5">
    <nc r="N240">
      <v>0</v>
    </nc>
  </rcc>
  <rcc rId="36332" sId="5">
    <nc r="O240">
      <v>0</v>
    </nc>
  </rcc>
  <rcc rId="36333" sId="5">
    <nc r="P240">
      <v>0</v>
    </nc>
  </rcc>
  <rcc rId="36334" sId="5">
    <nc r="Q240">
      <v>0</v>
    </nc>
  </rcc>
  <rcc rId="36335" sId="5">
    <nc r="R240">
      <v>0</v>
    </nc>
  </rcc>
  <rcc rId="36336" sId="5">
    <nc r="S240">
      <v>0</v>
    </nc>
  </rcc>
  <rcc rId="36337" sId="5">
    <nc r="T240">
      <v>0</v>
    </nc>
  </rcc>
  <rcc rId="36338" sId="5">
    <nc r="U240">
      <v>0</v>
    </nc>
  </rcc>
  <rcc rId="36339" sId="5">
    <nc r="V240">
      <v>0</v>
    </nc>
  </rcc>
  <rcc rId="36340" sId="5">
    <nc r="W240">
      <v>0</v>
    </nc>
  </rcc>
  <rcc rId="36341" sId="5">
    <nc r="X240">
      <v>0</v>
    </nc>
  </rcc>
  <rcc rId="36342" sId="5">
    <nc r="Y240">
      <v>0</v>
    </nc>
  </rcc>
  <rcc rId="36343" sId="5">
    <nc r="Z240">
      <v>0</v>
    </nc>
  </rcc>
  <rcc rId="36344" sId="5">
    <nc r="AA240">
      <v>0</v>
    </nc>
  </rcc>
  <rcc rId="36345" sId="5">
    <nc r="AB240">
      <v>0</v>
    </nc>
  </rcc>
  <rcc rId="36346" sId="5">
    <nc r="AC240">
      <v>0</v>
    </nc>
  </rcc>
  <rcc rId="36347" sId="5">
    <nc r="AD240">
      <v>0</v>
    </nc>
  </rcc>
  <rcc rId="36348" sId="5">
    <nc r="AE240">
      <v>0</v>
    </nc>
  </rcc>
  <rcc rId="36349" sId="5">
    <nc r="AF240">
      <v>0</v>
    </nc>
  </rcc>
  <rcc rId="36350" sId="5">
    <nc r="AG240">
      <v>0</v>
    </nc>
  </rcc>
  <rcc rId="36351" sId="5">
    <nc r="AH240">
      <v>0</v>
    </nc>
  </rcc>
  <rcc rId="36352" sId="5">
    <nc r="AI240">
      <v>0</v>
    </nc>
  </rcc>
  <rcc rId="36353" sId="5">
    <nc r="AJ240">
      <v>0</v>
    </nc>
  </rcc>
  <rcc rId="36354" sId="5">
    <nc r="AK240">
      <v>0</v>
    </nc>
  </rcc>
  <rcc rId="36355" sId="5">
    <nc r="AL240">
      <v>0</v>
    </nc>
  </rcc>
  <rcc rId="36356" sId="5">
    <nc r="AM240">
      <v>0</v>
    </nc>
  </rcc>
  <rcc rId="36357" sId="5">
    <nc r="AN240">
      <v>0</v>
    </nc>
  </rcc>
  <rcc rId="36358" sId="5">
    <nc r="AO240">
      <v>0</v>
    </nc>
  </rcc>
  <rcc rId="36359" sId="5">
    <nc r="AP240">
      <v>0</v>
    </nc>
  </rcc>
  <rcc rId="36360" sId="5">
    <nc r="AQ240">
      <v>0</v>
    </nc>
  </rcc>
  <rcc rId="36361" sId="5">
    <nc r="AR240">
      <v>0</v>
    </nc>
  </rcc>
  <rcc rId="36362" sId="5">
    <nc r="AS240">
      <v>0</v>
    </nc>
  </rcc>
  <rcc rId="36363" sId="5">
    <nc r="AT240">
      <v>0</v>
    </nc>
  </rcc>
  <rcc rId="36364" sId="5">
    <nc r="AU240">
      <v>0</v>
    </nc>
  </rcc>
  <rcc rId="36365" sId="5">
    <nc r="AV240">
      <v>0</v>
    </nc>
  </rcc>
  <rcc rId="36366" sId="5">
    <nc r="AW240">
      <v>0</v>
    </nc>
  </rcc>
  <rcc rId="36367" sId="5">
    <nc r="AX240">
      <v>0</v>
    </nc>
  </rcc>
  <rcc rId="36368" sId="5">
    <nc r="AY240">
      <v>0</v>
    </nc>
  </rcc>
  <rcc rId="36369" sId="5">
    <nc r="AZ240">
      <v>0</v>
    </nc>
  </rcc>
  <rcc rId="36370" sId="5">
    <nc r="BA240">
      <v>0</v>
    </nc>
  </rcc>
  <rfmt sheetId="5" sqref="B241" start="0" length="0">
    <dxf>
      <alignment horizontal="general" vertical="bottom"/>
    </dxf>
  </rfmt>
  <rcc rId="36371" sId="5" odxf="1" dxf="1">
    <nc r="E241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372" sId="5">
    <nc r="F241">
      <v>0</v>
    </nc>
  </rcc>
  <rcc rId="36373" sId="5">
    <nc r="G241">
      <v>0</v>
    </nc>
  </rcc>
  <rcc rId="36374" sId="5">
    <nc r="H241">
      <v>0</v>
    </nc>
  </rcc>
  <rcc rId="36375" sId="5">
    <nc r="I241">
      <v>0</v>
    </nc>
  </rcc>
  <rcc rId="36376" sId="5">
    <nc r="J241">
      <v>0</v>
    </nc>
  </rcc>
  <rcc rId="36377" sId="5">
    <nc r="K241">
      <v>0</v>
    </nc>
  </rcc>
  <rcc rId="36378" sId="5">
    <nc r="L241">
      <v>0</v>
    </nc>
  </rcc>
  <rcc rId="36379" sId="5">
    <nc r="M241">
      <v>0</v>
    </nc>
  </rcc>
  <rcc rId="36380" sId="5">
    <nc r="N241">
      <v>0</v>
    </nc>
  </rcc>
  <rcc rId="36381" sId="5">
    <nc r="O241">
      <v>0</v>
    </nc>
  </rcc>
  <rcc rId="36382" sId="5">
    <nc r="P241">
      <v>0</v>
    </nc>
  </rcc>
  <rcc rId="36383" sId="5">
    <nc r="Q241">
      <v>0</v>
    </nc>
  </rcc>
  <rcc rId="36384" sId="5">
    <nc r="R241">
      <v>0</v>
    </nc>
  </rcc>
  <rcc rId="36385" sId="5">
    <nc r="S241">
      <v>0</v>
    </nc>
  </rcc>
  <rcc rId="36386" sId="5">
    <nc r="T241">
      <v>0</v>
    </nc>
  </rcc>
  <rcc rId="36387" sId="5">
    <nc r="U241">
      <v>0</v>
    </nc>
  </rcc>
  <rcc rId="36388" sId="5">
    <nc r="V241">
      <v>0</v>
    </nc>
  </rcc>
  <rcc rId="36389" sId="5">
    <nc r="W241">
      <v>0</v>
    </nc>
  </rcc>
  <rcc rId="36390" sId="5">
    <nc r="X241">
      <v>0</v>
    </nc>
  </rcc>
  <rcc rId="36391" sId="5">
    <nc r="Y241">
      <v>0</v>
    </nc>
  </rcc>
  <rcc rId="36392" sId="5">
    <nc r="Z241">
      <v>0</v>
    </nc>
  </rcc>
  <rcc rId="36393" sId="5">
    <nc r="AA241">
      <v>0</v>
    </nc>
  </rcc>
  <rcc rId="36394" sId="5">
    <nc r="AB241">
      <v>0</v>
    </nc>
  </rcc>
  <rcc rId="36395" sId="5">
    <nc r="AC241">
      <v>0</v>
    </nc>
  </rcc>
  <rcc rId="36396" sId="5">
    <nc r="AD241">
      <v>0</v>
    </nc>
  </rcc>
  <rcc rId="36397" sId="5">
    <nc r="AE241">
      <v>0</v>
    </nc>
  </rcc>
  <rcc rId="36398" sId="5">
    <nc r="AF241">
      <v>0</v>
    </nc>
  </rcc>
  <rcc rId="36399" sId="5">
    <nc r="AG241">
      <v>0</v>
    </nc>
  </rcc>
  <rcc rId="36400" sId="5">
    <nc r="AH241">
      <v>0</v>
    </nc>
  </rcc>
  <rcc rId="36401" sId="5">
    <nc r="AI241">
      <v>0</v>
    </nc>
  </rcc>
  <rcc rId="36402" sId="5">
    <nc r="AJ241">
      <v>0</v>
    </nc>
  </rcc>
  <rcc rId="36403" sId="5">
    <nc r="AK241">
      <v>0</v>
    </nc>
  </rcc>
  <rcc rId="36404" sId="5">
    <nc r="AL241">
      <v>0</v>
    </nc>
  </rcc>
  <rcc rId="36405" sId="5">
    <nc r="AM241">
      <v>0</v>
    </nc>
  </rcc>
  <rcc rId="36406" sId="5">
    <nc r="AN241">
      <v>0</v>
    </nc>
  </rcc>
  <rcc rId="36407" sId="5">
    <nc r="AO241">
      <v>0</v>
    </nc>
  </rcc>
  <rcc rId="36408" sId="5">
    <nc r="AP241">
      <v>0</v>
    </nc>
  </rcc>
  <rcc rId="36409" sId="5">
    <nc r="AQ241">
      <v>0</v>
    </nc>
  </rcc>
  <rcc rId="36410" sId="5">
    <nc r="AR241">
      <v>0</v>
    </nc>
  </rcc>
  <rcc rId="36411" sId="5">
    <nc r="AS241">
      <v>0</v>
    </nc>
  </rcc>
  <rcc rId="36412" sId="5">
    <nc r="AT241">
      <v>0</v>
    </nc>
  </rcc>
  <rcc rId="36413" sId="5">
    <nc r="AU241">
      <v>0</v>
    </nc>
  </rcc>
  <rcc rId="36414" sId="5">
    <nc r="AV241">
      <v>0</v>
    </nc>
  </rcc>
  <rcc rId="36415" sId="5">
    <nc r="AW241">
      <v>0</v>
    </nc>
  </rcc>
  <rcc rId="36416" sId="5">
    <nc r="AX241">
      <v>0</v>
    </nc>
  </rcc>
  <rcc rId="36417" sId="5">
    <nc r="AY241">
      <v>0</v>
    </nc>
  </rcc>
  <rcc rId="36418" sId="5">
    <nc r="AZ241">
      <v>0</v>
    </nc>
  </rcc>
  <rcc rId="36419" sId="5">
    <nc r="BA241">
      <v>0</v>
    </nc>
  </rcc>
  <rfmt sheetId="5" sqref="B242" start="0" length="0">
    <dxf>
      <alignment horizontal="general" vertical="bottom"/>
    </dxf>
  </rfmt>
  <rcc rId="36420" sId="5" odxf="1" dxf="1">
    <nc r="E242">
      <v>39.795999999999999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6421" sId="5">
    <nc r="F242">
      <v>43.036569999999998</v>
    </nc>
  </rcc>
  <rcc rId="36422" sId="5">
    <nc r="G242">
      <v>42.315620000000003</v>
    </nc>
  </rcc>
  <rcc rId="36423" sId="5">
    <nc r="H242">
      <v>41.535870000000003</v>
    </nc>
  </rcc>
  <rcc rId="36424" sId="5">
    <nc r="I242">
      <v>41.920400000000001</v>
    </nc>
  </rcc>
  <rcc rId="36425" sId="5">
    <nc r="J242">
      <v>41.487070000000003</v>
    </nc>
  </rcc>
  <rcc rId="36426" sId="5">
    <nc r="K242">
      <v>41.31765</v>
    </nc>
  </rcc>
  <rcc rId="36427" sId="5">
    <nc r="L242">
      <v>41.792209999999997</v>
    </nc>
  </rcc>
  <rcc rId="36428" sId="5">
    <nc r="M242">
      <v>43.349400000000003</v>
    </nc>
  </rcc>
  <rcc rId="36429" sId="5">
    <nc r="N242">
      <v>45.081220000000002</v>
    </nc>
  </rcc>
  <rcc rId="36430" sId="5">
    <nc r="O242">
      <v>45.645850000000003</v>
    </nc>
  </rcc>
  <rcc rId="36431" sId="5">
    <nc r="P242">
      <v>49.643639999999998</v>
    </nc>
  </rcc>
  <rcc rId="36432" sId="5">
    <nc r="Q242">
      <v>32.367640000000002</v>
    </nc>
  </rcc>
  <rcc rId="36433" sId="5">
    <nc r="R242">
      <v>-8.0475100000000008</v>
    </nc>
  </rcc>
  <rcc rId="36434" sId="5">
    <nc r="S242">
      <v>-26.874569999999999</v>
    </nc>
  </rcc>
  <rcc rId="36435" sId="5">
    <nc r="T242">
      <v>-20.413969999999999</v>
    </nc>
  </rcc>
  <rcc rId="36436" sId="5">
    <nc r="U242">
      <v>-64.618600000000001</v>
    </nc>
  </rcc>
  <rcc rId="36437" sId="5">
    <nc r="V242">
      <v>-108.1328</v>
    </nc>
  </rcc>
  <rcc rId="36438" sId="5">
    <nc r="W242">
      <v>-107.81238999999999</v>
    </nc>
  </rcc>
  <rcc rId="36439" sId="5">
    <nc r="X242">
      <v>-105.88368</v>
    </nc>
  </rcc>
  <rcc rId="36440" sId="5">
    <nc r="Y242">
      <v>-103.43312</v>
    </nc>
  </rcc>
  <rcc rId="36441" sId="5">
    <nc r="Z242">
      <v>-109.28332</v>
    </nc>
  </rcc>
  <rcc rId="36442" sId="5">
    <nc r="AA242">
      <v>-124.93655</v>
    </nc>
  </rcc>
  <rcc rId="36443" sId="5">
    <nc r="AB242">
      <v>-132.45457999999999</v>
    </nc>
  </rcc>
  <rcc rId="36444" sId="5">
    <nc r="AC242">
      <v>-146.34692999999999</v>
    </nc>
  </rcc>
  <rcc rId="36445" sId="5">
    <nc r="AD242">
      <v>-137.27939000000001</v>
    </nc>
  </rcc>
  <rcc rId="36446" sId="5">
    <nc r="AE242">
      <v>-135.72678999999999</v>
    </nc>
  </rcc>
  <rcc rId="36447" sId="5">
    <nc r="AF242">
      <v>-116.27489</v>
    </nc>
  </rcc>
  <rcc rId="36448" sId="5">
    <nc r="AG242">
      <v>-100.65827</v>
    </nc>
  </rcc>
  <rcc rId="36449" sId="5">
    <nc r="AH242">
      <v>-77.319199999999995</v>
    </nc>
  </rcc>
  <rcc rId="36450" sId="5">
    <nc r="AI242">
      <v>-46.633029999999998</v>
    </nc>
  </rcc>
  <rcc rId="36451" sId="5">
    <nc r="AJ242">
      <v>-12.749459999999999</v>
    </nc>
  </rcc>
  <rcc rId="36452" sId="5">
    <nc r="AK242">
      <v>23.350480000000001</v>
    </nc>
  </rcc>
  <rcc rId="36453" sId="5">
    <nc r="AL242">
      <v>52.244500000000002</v>
    </nc>
  </rcc>
  <rcc rId="36454" sId="5">
    <nc r="AM242">
      <v>74.246099999999998</v>
    </nc>
  </rcc>
  <rcc rId="36455" sId="5">
    <nc r="AN242">
      <v>90.423519999999996</v>
    </nc>
  </rcc>
  <rcc rId="36456" sId="5">
    <nc r="AO242">
      <v>96.173019999999994</v>
    </nc>
  </rcc>
  <rcc rId="36457" sId="5">
    <nc r="AP242">
      <v>90.705830000000006</v>
    </nc>
  </rcc>
  <rcc rId="36458" sId="5">
    <nc r="AQ242">
      <v>87.354209999999995</v>
    </nc>
  </rcc>
  <rcc rId="36459" sId="5">
    <nc r="AR242">
      <v>83.18244</v>
    </nc>
  </rcc>
  <rcc rId="36460" sId="5">
    <nc r="AS242">
      <v>77.600800000000007</v>
    </nc>
  </rcc>
  <rcc rId="36461" sId="5">
    <nc r="AT242">
      <v>78.779510000000002</v>
    </nc>
  </rcc>
  <rcc rId="36462" sId="5">
    <nc r="AU242">
      <v>80.094059999999999</v>
    </nc>
  </rcc>
  <rcc rId="36463" sId="5">
    <nc r="AV242">
      <v>79.327280000000002</v>
    </nc>
  </rcc>
  <rcc rId="36464" sId="5">
    <nc r="AW242">
      <v>82.710949999999997</v>
    </nc>
  </rcc>
  <rcc rId="36465" sId="5">
    <nc r="AX242">
      <v>71.60866</v>
    </nc>
  </rcc>
  <rcc rId="36466" sId="5">
    <nc r="AY242">
      <v>66.432900000000004</v>
    </nc>
  </rcc>
  <rcc rId="36467" sId="5">
    <nc r="AZ242">
      <v>61.841500000000003</v>
    </nc>
  </rcc>
  <rcc rId="36468" sId="5">
    <nc r="BA242">
      <v>58.903410000000001</v>
    </nc>
  </rcc>
  <rfmt sheetId="5" sqref="B243" start="0" length="0">
    <dxf>
      <alignment horizontal="general" vertical="bottom"/>
    </dxf>
  </rfmt>
  <rfmt sheetId="5" sqref="E243" start="0" length="0">
    <dxf>
      <numFmt numFmtId="0" formatCode="General"/>
      <alignment horizontal="general" vertical="bottom"/>
    </dxf>
  </rfmt>
  <rfmt sheetId="5" sqref="B244" start="0" length="0">
    <dxf>
      <alignment horizontal="general" vertical="bottom"/>
    </dxf>
  </rfmt>
  <rfmt sheetId="5" sqref="E244" start="0" length="0">
    <dxf>
      <numFmt numFmtId="0" formatCode="General"/>
      <alignment horizontal="general" vertical="bottom"/>
    </dxf>
  </rfmt>
  <rfmt sheetId="5" sqref="B245" start="0" length="0">
    <dxf>
      <alignment horizontal="general" vertical="bottom"/>
    </dxf>
  </rfmt>
  <rcc rId="36469" sId="5" odxf="1" dxf="1">
    <nc r="E245">
      <v>1330.7059999999999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470" sId="5">
    <nc r="F245">
      <v>0</v>
    </nc>
  </rcc>
  <rcc rId="36471" sId="5">
    <nc r="G245">
      <v>0</v>
    </nc>
  </rcc>
  <rcc rId="36472" sId="5">
    <nc r="H245">
      <v>0</v>
    </nc>
  </rcc>
  <rcc rId="36473" sId="5">
    <nc r="I245">
      <v>0</v>
    </nc>
  </rcc>
  <rcc rId="36474" sId="5">
    <nc r="J245">
      <v>0</v>
    </nc>
  </rcc>
  <rcc rId="36475" sId="5">
    <nc r="K245">
      <v>0</v>
    </nc>
  </rcc>
  <rcc rId="36476" sId="5">
    <nc r="L245">
      <v>0</v>
    </nc>
  </rcc>
  <rcc rId="36477" sId="5">
    <nc r="M245">
      <v>0</v>
    </nc>
  </rcc>
  <rcc rId="36478" sId="5">
    <nc r="N245">
      <v>0</v>
    </nc>
  </rcc>
  <rcc rId="36479" sId="5">
    <nc r="O245">
      <v>0</v>
    </nc>
  </rcc>
  <rcc rId="36480" sId="5">
    <nc r="P245">
      <v>0</v>
    </nc>
  </rcc>
  <rcc rId="36481" sId="5">
    <nc r="Q245">
      <v>0</v>
    </nc>
  </rcc>
  <rcc rId="36482" sId="5">
    <nc r="R245">
      <v>2.6086999999999998</v>
    </nc>
  </rcc>
  <rcc rId="36483" sId="5">
    <nc r="S245">
      <v>24.86957</v>
    </nc>
  </rcc>
  <rcc rId="36484" sId="5">
    <nc r="T245">
      <v>51.021740000000001</v>
    </nc>
  </rcc>
  <rcc rId="36485" sId="5">
    <nc r="U245">
      <v>57.054349999999999</v>
    </nc>
  </rcc>
  <rcc rId="36486" sId="5">
    <nc r="V245">
      <v>78.032610000000005</v>
    </nc>
  </rcc>
  <rcc rId="36487" sId="5">
    <nc r="W245">
      <v>117.42391000000001</v>
    </nc>
  </rcc>
  <rcc rId="36488" sId="5">
    <nc r="X245">
      <v>142.81522000000001</v>
    </nc>
  </rcc>
  <rcc rId="36489" sId="5">
    <nc r="Y245">
      <v>148.33696</v>
    </nc>
  </rcc>
  <rcc rId="36490" sId="5">
    <nc r="Z245">
      <v>154.65217000000001</v>
    </nc>
  </rcc>
  <rcc rId="36491" sId="5">
    <nc r="AA245">
      <v>153.72826000000001</v>
    </nc>
  </rcc>
  <rcc rId="36492" sId="5">
    <nc r="AB245">
      <v>161.53261000000001</v>
    </nc>
  </rcc>
  <rcc rId="36493" sId="5">
    <nc r="AC245">
      <v>168.79347999999999</v>
    </nc>
  </rcc>
  <rcc rId="36494" sId="5">
    <nc r="AD245">
      <v>184.95652000000001</v>
    </nc>
  </rcc>
  <rcc rId="36495" sId="5">
    <nc r="AE245">
      <v>182.48912999999999</v>
    </nc>
  </rcc>
  <rcc rId="36496" sId="5">
    <nc r="AF245">
      <v>184.20652000000001</v>
    </nc>
  </rcc>
  <rcc rId="36497" sId="5">
    <nc r="AG245">
      <v>181.80435</v>
    </nc>
  </rcc>
  <rcc rId="36498" sId="5">
    <nc r="AH245">
      <v>163.68477999999999</v>
    </nc>
  </rcc>
  <rcc rId="36499" sId="5">
    <nc r="AI245">
      <v>145.13042999999999</v>
    </nc>
  </rcc>
  <rcc rId="36500" sId="5">
    <nc r="AJ245">
      <v>126.79348</v>
    </nc>
  </rcc>
  <rcc rId="36501" sId="5">
    <nc r="AK245">
      <v>96.271739999999994</v>
    </nc>
  </rcc>
  <rcc rId="36502" sId="5">
    <nc r="AL245">
      <v>60.934780000000003</v>
    </nc>
  </rcc>
  <rcc rId="36503" sId="5">
    <nc r="AM245">
      <v>41.293480000000002</v>
    </nc>
  </rcc>
  <rcc rId="36504" sId="5">
    <nc r="AN245">
      <v>25.760870000000001</v>
    </nc>
  </rcc>
  <rcc rId="36505" sId="5">
    <nc r="AO245">
      <v>6.6630399999999996</v>
    </nc>
  </rcc>
  <rcc rId="36506" sId="5">
    <nc r="AP245">
      <v>0.55435000000000001</v>
    </nc>
  </rcc>
  <rcc rId="36507" sId="5">
    <nc r="AQ245">
      <v>0</v>
    </nc>
  </rcc>
  <rcc rId="36508" sId="5">
    <nc r="AR245">
      <v>0</v>
    </nc>
  </rcc>
  <rcc rId="36509" sId="5">
    <nc r="AS245">
      <v>0</v>
    </nc>
  </rcc>
  <rcc rId="36510" sId="5">
    <nc r="AT245">
      <v>0</v>
    </nc>
  </rcc>
  <rcc rId="36511" sId="5">
    <nc r="AU245">
      <v>0</v>
    </nc>
  </rcc>
  <rcc rId="36512" sId="5">
    <nc r="AV245">
      <v>0</v>
    </nc>
  </rcc>
  <rcc rId="36513" sId="5">
    <nc r="AW245">
      <v>0</v>
    </nc>
  </rcc>
  <rcc rId="36514" sId="5">
    <nc r="AX245">
      <v>0</v>
    </nc>
  </rcc>
  <rcc rId="36515" sId="5">
    <nc r="AY245">
      <v>0</v>
    </nc>
  </rcc>
  <rcc rId="36516" sId="5">
    <nc r="AZ245">
      <v>0</v>
    </nc>
  </rcc>
  <rcc rId="36517" sId="5">
    <nc r="BA245">
      <v>0</v>
    </nc>
  </rcc>
  <rfmt sheetId="5" sqref="B246" start="0" length="0">
    <dxf>
      <alignment horizontal="general" vertical="bottom"/>
    </dxf>
  </rfmt>
  <rcc rId="36518" sId="5" odxf="1" dxf="1">
    <nc r="E246">
      <v>1223.9949999999999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6519" sId="5">
    <nc r="F246">
      <v>0</v>
    </nc>
  </rcc>
  <rcc rId="36520" sId="5">
    <nc r="G246">
      <v>0</v>
    </nc>
  </rcc>
  <rcc rId="36521" sId="5">
    <nc r="H246">
      <v>0</v>
    </nc>
  </rcc>
  <rcc rId="36522" sId="5">
    <nc r="I246">
      <v>0</v>
    </nc>
  </rcc>
  <rcc rId="36523" sId="5">
    <nc r="J246">
      <v>0</v>
    </nc>
  </rcc>
  <rcc rId="36524" sId="5">
    <nc r="K246">
      <v>0</v>
    </nc>
  </rcc>
  <rcc rId="36525" sId="5">
    <nc r="L246">
      <v>0</v>
    </nc>
  </rcc>
  <rcc rId="36526" sId="5">
    <nc r="M246">
      <v>0</v>
    </nc>
  </rcc>
  <rcc rId="36527" sId="5">
    <nc r="N246">
      <v>0</v>
    </nc>
  </rcc>
  <rcc rId="36528" sId="5">
    <nc r="O246">
      <v>0</v>
    </nc>
  </rcc>
  <rcc rId="36529" sId="5">
    <nc r="P246">
      <v>0</v>
    </nc>
  </rcc>
  <rcc rId="36530" sId="5">
    <nc r="Q246">
      <v>0</v>
    </nc>
  </rcc>
  <rcc rId="36531" sId="5">
    <nc r="R246">
      <v>2.4</v>
    </nc>
  </rcc>
  <rcc rId="36532" sId="5">
    <nc r="S246">
      <v>22.88</v>
    </nc>
  </rcc>
  <rcc rId="36533" sId="5">
    <nc r="T246">
      <v>46.94</v>
    </nc>
  </rcc>
  <rcc rId="36534" sId="5">
    <nc r="U246">
      <v>52.49</v>
    </nc>
  </rcc>
  <rcc rId="36535" sId="5">
    <nc r="V246">
      <v>71.790000000000006</v>
    </nc>
  </rcc>
  <rcc rId="36536" sId="5">
    <nc r="W246">
      <v>108.03</v>
    </nc>
  </rcc>
  <rcc rId="36537" sId="5">
    <nc r="X246">
      <v>131.38999999999999</v>
    </nc>
  </rcc>
  <rcc rId="36538" sId="5">
    <nc r="Y246">
      <v>136.47</v>
    </nc>
  </rcc>
  <rcc rId="36539" sId="5">
    <nc r="Z246">
      <v>142.28</v>
    </nc>
  </rcc>
  <rcc rId="36540" sId="5">
    <nc r="AA246">
      <v>141.43</v>
    </nc>
  </rcc>
  <rcc rId="36541" sId="5">
    <nc r="AB246">
      <v>148.61000000000001</v>
    </nc>
  </rcc>
  <rcc rId="36542" sId="5">
    <nc r="AC246">
      <v>155.29</v>
    </nc>
  </rcc>
  <rcc rId="36543" sId="5">
    <nc r="AD246">
      <v>170.16</v>
    </nc>
  </rcc>
  <rcc rId="36544" sId="5">
    <nc r="AE246">
      <v>167.89</v>
    </nc>
  </rcc>
  <rcc rId="36545" sId="5">
    <nc r="AF246">
      <v>169.47</v>
    </nc>
  </rcc>
  <rcc rId="36546" sId="5">
    <nc r="AG246">
      <v>167.26</v>
    </nc>
  </rcc>
  <rcc rId="36547" sId="5">
    <nc r="AH246">
      <v>150.59</v>
    </nc>
  </rcc>
  <rcc rId="36548" sId="5">
    <nc r="AI246">
      <v>133.52000000000001</v>
    </nc>
  </rcc>
  <rcc rId="36549" sId="5">
    <nc r="AJ246">
      <v>116.65</v>
    </nc>
  </rcc>
  <rcc rId="36550" sId="5">
    <nc r="AK246">
      <v>88.57</v>
    </nc>
  </rcc>
  <rcc rId="36551" sId="5">
    <nc r="AL246">
      <v>56.06</v>
    </nc>
  </rcc>
  <rcc rId="36552" sId="5">
    <nc r="AM246">
      <v>37.99</v>
    </nc>
  </rcc>
  <rcc rId="36553" sId="5">
    <nc r="AN246">
      <v>23.7</v>
    </nc>
  </rcc>
  <rcc rId="36554" sId="5">
    <nc r="AO246">
      <v>6.13</v>
    </nc>
  </rcc>
  <rcc rId="36555" sId="5">
    <nc r="AP246">
      <v>0</v>
    </nc>
  </rcc>
  <rcc rId="36556" sId="5">
    <nc r="AQ246">
      <v>0</v>
    </nc>
  </rcc>
  <rcc rId="36557" sId="5">
    <nc r="AR246">
      <v>0</v>
    </nc>
  </rcc>
  <rcc rId="36558" sId="5">
    <nc r="AS246">
      <v>0</v>
    </nc>
  </rcc>
  <rcc rId="36559" sId="5">
    <nc r="AT246">
      <v>0</v>
    </nc>
  </rcc>
  <rcc rId="36560" sId="5">
    <nc r="AU246">
      <v>0</v>
    </nc>
  </rcc>
  <rcc rId="36561" sId="5">
    <nc r="AV246">
      <v>0</v>
    </nc>
  </rcc>
  <rcc rId="36562" sId="5">
    <nc r="AW246">
      <v>0</v>
    </nc>
  </rcc>
  <rcc rId="36563" sId="5">
    <nc r="AX246">
      <v>0</v>
    </nc>
  </rcc>
  <rcc rId="36564" sId="5">
    <nc r="AY246">
      <v>0</v>
    </nc>
  </rcc>
  <rcc rId="36565" sId="5">
    <nc r="AZ246">
      <v>0</v>
    </nc>
  </rcc>
  <rcc rId="36566" sId="5">
    <nc r="BA246">
      <v>0</v>
    </nc>
  </rcc>
  <rfmt sheetId="5" sqref="B247" start="0" length="0">
    <dxf>
      <alignment horizontal="general" vertical="bottom"/>
    </dxf>
  </rfmt>
  <rcc rId="36567" sId="5" odxf="1" dxf="1">
    <nc r="E247">
      <v>120.27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568" sId="5">
    <nc r="F247">
      <v>0</v>
    </nc>
  </rcc>
  <rcc rId="36569" sId="5">
    <nc r="G247">
      <v>0</v>
    </nc>
  </rcc>
  <rcc rId="36570" sId="5">
    <nc r="H247">
      <v>0</v>
    </nc>
  </rcc>
  <rcc rId="36571" sId="5">
    <nc r="I247">
      <v>0</v>
    </nc>
  </rcc>
  <rcc rId="36572" sId="5">
    <nc r="J247">
      <v>0</v>
    </nc>
  </rcc>
  <rcc rId="36573" sId="5">
    <nc r="K247">
      <v>0</v>
    </nc>
  </rcc>
  <rcc rId="36574" sId="5">
    <nc r="L247">
      <v>0</v>
    </nc>
  </rcc>
  <rcc rId="36575" sId="5">
    <nc r="M247">
      <v>0</v>
    </nc>
  </rcc>
  <rcc rId="36576" sId="5">
    <nc r="N247">
      <v>0</v>
    </nc>
  </rcc>
  <rcc rId="36577" sId="5">
    <nc r="O247">
      <v>0</v>
    </nc>
  </rcc>
  <rcc rId="36578" sId="5">
    <nc r="P247">
      <v>0</v>
    </nc>
  </rcc>
  <rcc rId="36579" sId="5">
    <nc r="Q247">
      <v>0</v>
    </nc>
  </rcc>
  <rcc rId="36580" sId="5">
    <nc r="R247">
      <v>0</v>
    </nc>
  </rcc>
  <rcc rId="36581" sId="5">
    <nc r="S247">
      <v>0</v>
    </nc>
  </rcc>
  <rcc rId="36582" sId="5">
    <nc r="T247">
      <v>0</v>
    </nc>
  </rcc>
  <rcc rId="36583" sId="5">
    <nc r="U247">
      <v>0</v>
    </nc>
  </rcc>
  <rcc rId="36584" sId="5">
    <nc r="V247">
      <v>0</v>
    </nc>
  </rcc>
  <rcc rId="36585" sId="5">
    <nc r="W247">
      <v>0</v>
    </nc>
  </rcc>
  <rcc rId="36586" sId="5">
    <nc r="X247">
      <v>0</v>
    </nc>
  </rcc>
  <rcc rId="36587" sId="5">
    <nc r="Y247">
      <v>0</v>
    </nc>
  </rcc>
  <rcc rId="36588" sId="5">
    <nc r="Z247">
      <v>0</v>
    </nc>
  </rcc>
  <rcc rId="36589" sId="5">
    <nc r="AA247">
      <v>40.090000000000003</v>
    </nc>
  </rcc>
  <rcc rId="36590" sId="5">
    <nc r="AB247">
      <v>40.090000000000003</v>
    </nc>
  </rcc>
  <rcc rId="36591" sId="5">
    <nc r="AC247">
      <v>40.090000000000003</v>
    </nc>
  </rcc>
  <rcc rId="36592" sId="5">
    <nc r="AD247">
      <v>0</v>
    </nc>
  </rcc>
  <rcc rId="36593" sId="5">
    <nc r="AE247">
      <v>0</v>
    </nc>
  </rcc>
  <rcc rId="36594" sId="5">
    <nc r="AF247">
      <v>0</v>
    </nc>
  </rcc>
  <rcc rId="36595" sId="5">
    <nc r="AG247">
      <v>0</v>
    </nc>
  </rcc>
  <rcc rId="36596" sId="5">
    <nc r="AH247">
      <v>0</v>
    </nc>
  </rcc>
  <rcc rId="36597" sId="5">
    <nc r="AI247">
      <v>0</v>
    </nc>
  </rcc>
  <rcc rId="36598" sId="5">
    <nc r="AJ247">
      <v>0</v>
    </nc>
  </rcc>
  <rcc rId="36599" sId="5">
    <nc r="AK247">
      <v>0</v>
    </nc>
  </rcc>
  <rcc rId="36600" sId="5">
    <nc r="AL247">
      <v>0</v>
    </nc>
  </rcc>
  <rcc rId="36601" sId="5">
    <nc r="AM247">
      <v>0</v>
    </nc>
  </rcc>
  <rcc rId="36602" sId="5">
    <nc r="AN247">
      <v>0</v>
    </nc>
  </rcc>
  <rcc rId="36603" sId="5">
    <nc r="AO247">
      <v>0</v>
    </nc>
  </rcc>
  <rcc rId="36604" sId="5">
    <nc r="AP247">
      <v>0</v>
    </nc>
  </rcc>
  <rcc rId="36605" sId="5">
    <nc r="AQ247">
      <v>0</v>
    </nc>
  </rcc>
  <rcc rId="36606" sId="5">
    <nc r="AR247">
      <v>0</v>
    </nc>
  </rcc>
  <rcc rId="36607" sId="5">
    <nc r="AS247">
      <v>0</v>
    </nc>
  </rcc>
  <rcc rId="36608" sId="5">
    <nc r="AT247">
      <v>0</v>
    </nc>
  </rcc>
  <rcc rId="36609" sId="5">
    <nc r="AU247">
      <v>0</v>
    </nc>
  </rcc>
  <rcc rId="36610" sId="5">
    <nc r="AV247">
      <v>0</v>
    </nc>
  </rcc>
  <rcc rId="36611" sId="5">
    <nc r="AW247">
      <v>0</v>
    </nc>
  </rcc>
  <rcc rId="36612" sId="5">
    <nc r="AX247">
      <v>0</v>
    </nc>
  </rcc>
  <rcc rId="36613" sId="5">
    <nc r="AY247">
      <v>0</v>
    </nc>
  </rcc>
  <rcc rId="36614" sId="5">
    <nc r="AZ247">
      <v>0</v>
    </nc>
  </rcc>
  <rcc rId="36615" sId="5">
    <nc r="BA247">
      <v>0</v>
    </nc>
  </rcc>
  <rfmt sheetId="5" sqref="B248" start="0" length="0">
    <dxf>
      <alignment horizontal="general" vertical="bottom"/>
    </dxf>
  </rfmt>
  <rcc rId="36616" sId="5" odxf="1" dxf="1">
    <nc r="E248">
      <v>308.63400000000001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617" sId="5">
    <nc r="F248">
      <v>0</v>
    </nc>
  </rcc>
  <rcc rId="36618" sId="5">
    <nc r="G248">
      <v>0</v>
    </nc>
  </rcc>
  <rcc rId="36619" sId="5">
    <nc r="H248">
      <v>0</v>
    </nc>
  </rcc>
  <rcc rId="36620" sId="5">
    <nc r="I248">
      <v>0</v>
    </nc>
  </rcc>
  <rcc rId="36621" sId="5">
    <nc r="J248">
      <v>0</v>
    </nc>
  </rcc>
  <rcc rId="36622" sId="5">
    <nc r="K248">
      <v>0</v>
    </nc>
  </rcc>
  <rcc rId="36623" sId="5">
    <nc r="L248">
      <v>0</v>
    </nc>
  </rcc>
  <rcc rId="36624" sId="5">
    <nc r="M248">
      <v>0</v>
    </nc>
  </rcc>
  <rcc rId="36625" sId="5">
    <nc r="N248">
      <v>0</v>
    </nc>
  </rcc>
  <rcc rId="36626" sId="5">
    <nc r="O248">
      <v>0</v>
    </nc>
  </rcc>
  <rcc rId="36627" sId="5">
    <nc r="P248">
      <v>0</v>
    </nc>
  </rcc>
  <rcc rId="36628" sId="5">
    <nc r="Q248">
      <v>0</v>
    </nc>
  </rcc>
  <rcc rId="36629" sId="5">
    <nc r="R248">
      <v>0.60504000000000002</v>
    </nc>
  </rcc>
  <rcc rId="36630" sId="5">
    <nc r="S248">
      <v>5.7680699999999998</v>
    </nc>
  </rcc>
  <rcc rId="36631" sId="5">
    <nc r="T248">
      <v>11.83361</v>
    </nc>
  </rcc>
  <rcc rId="36632" sId="5">
    <nc r="U248">
      <v>13.23277</v>
    </nc>
  </rcc>
  <rcc rId="36633" sId="5">
    <nc r="V248">
      <v>18.098320000000001</v>
    </nc>
  </rcc>
  <rcc rId="36634" sId="5">
    <nc r="W248">
      <v>27.234449999999999</v>
    </nc>
  </rcc>
  <rcc rId="36635" sId="5">
    <nc r="X248">
      <v>33.123530000000002</v>
    </nc>
  </rcc>
  <rcc rId="36636" sId="5">
    <nc r="Y248">
      <v>34.404200000000003</v>
    </nc>
  </rcc>
  <rcc rId="36637" sId="5">
    <nc r="Z248">
      <v>35.86891</v>
    </nc>
  </rcc>
  <rcc rId="36638" sId="5">
    <nc r="AA248">
      <v>35.654620000000001</v>
    </nc>
  </rcc>
  <rcc rId="36639" sId="5">
    <nc r="AB248">
      <v>37.464709999999997</v>
    </nc>
  </rcc>
  <rcc rId="36640" sId="5">
    <nc r="AC248">
      <v>39.148739999999997</v>
    </nc>
  </rcc>
  <rcc rId="36641" sId="5">
    <nc r="AD248">
      <v>42.897480000000002</v>
    </nc>
  </rcc>
  <rcc rId="36642" sId="5">
    <nc r="AE248">
      <v>42.325209999999998</v>
    </nc>
  </rcc>
  <rcc rId="36643" sId="5">
    <nc r="AF248">
      <v>42.723529999999997</v>
    </nc>
  </rcc>
  <rcc rId="36644" sId="5">
    <nc r="AG248">
      <v>42.16639</v>
    </nc>
  </rcc>
  <rcc rId="36645" sId="5">
    <nc r="AH248">
      <v>37.96387</v>
    </nc>
  </rcc>
  <rcc rId="36646" sId="5">
    <nc r="AI248">
      <v>33.660499999999999</v>
    </nc>
  </rcc>
  <rcc rId="36647" sId="5">
    <nc r="AJ248">
      <v>29.40756</v>
    </nc>
  </rcc>
  <rcc rId="36648" sId="5">
    <nc r="AK248">
      <v>22.328569999999999</v>
    </nc>
  </rcc>
  <rcc rId="36649" sId="5">
    <nc r="AL248">
      <v>14.132770000000001</v>
    </nc>
  </rcc>
  <rcc rId="36650" sId="5">
    <nc r="AM248">
      <v>9.5773100000000007</v>
    </nc>
  </rcc>
  <rcc rId="36651" sId="5">
    <nc r="AN248">
      <v>5.9747899999999996</v>
    </nc>
  </rcc>
  <rcc rId="36652" sId="5">
    <nc r="AO248">
      <v>1.54538</v>
    </nc>
  </rcc>
  <rcc rId="36653" sId="5">
    <nc r="AP248">
      <v>0.12856999999999999</v>
    </nc>
  </rcc>
  <rcc rId="36654" sId="5">
    <nc r="AQ248">
      <v>0</v>
    </nc>
  </rcc>
  <rcc rId="36655" sId="5">
    <nc r="AR248">
      <v>0</v>
    </nc>
  </rcc>
  <rcc rId="36656" sId="5">
    <nc r="AS248">
      <v>0</v>
    </nc>
  </rcc>
  <rcc rId="36657" sId="5">
    <nc r="AT248">
      <v>0</v>
    </nc>
  </rcc>
  <rcc rId="36658" sId="5">
    <nc r="AU248">
      <v>0</v>
    </nc>
  </rcc>
  <rcc rId="36659" sId="5">
    <nc r="AV248">
      <v>0</v>
    </nc>
  </rcc>
  <rcc rId="36660" sId="5">
    <nc r="AW248">
      <v>0</v>
    </nc>
  </rcc>
  <rcc rId="36661" sId="5">
    <nc r="AX248">
      <v>0</v>
    </nc>
  </rcc>
  <rcc rId="36662" sId="5">
    <nc r="AY248">
      <v>0</v>
    </nc>
  </rcc>
  <rcc rId="36663" sId="5">
    <nc r="AZ248">
      <v>0</v>
    </nc>
  </rcc>
  <rcc rId="36664" sId="5">
    <nc r="BA248">
      <v>0</v>
    </nc>
  </rcc>
  <rfmt sheetId="5" sqref="B249" start="0" length="0">
    <dxf>
      <alignment horizontal="general" vertical="bottom"/>
    </dxf>
  </rfmt>
  <rcc rId="36665" sId="5" odxf="1" dxf="1">
    <nc r="E249">
      <v>234.339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6666" sId="5">
    <nc r="F249">
      <v>0</v>
    </nc>
  </rcc>
  <rcc rId="36667" sId="5">
    <nc r="G249">
      <v>0</v>
    </nc>
  </rcc>
  <rcc rId="36668" sId="5">
    <nc r="H249">
      <v>0</v>
    </nc>
  </rcc>
  <rcc rId="36669" sId="5">
    <nc r="I249">
      <v>0</v>
    </nc>
  </rcc>
  <rcc rId="36670" sId="5">
    <nc r="J249">
      <v>0</v>
    </nc>
  </rcc>
  <rcc rId="36671" sId="5">
    <nc r="K249">
      <v>0</v>
    </nc>
  </rcc>
  <rcc rId="36672" sId="5">
    <nc r="L249">
      <v>0</v>
    </nc>
  </rcc>
  <rcc rId="36673" sId="5">
    <nc r="M249">
      <v>0</v>
    </nc>
  </rcc>
  <rcc rId="36674" sId="5">
    <nc r="N249">
      <v>0</v>
    </nc>
  </rcc>
  <rcc rId="36675" sId="5">
    <nc r="O249">
      <v>0</v>
    </nc>
  </rcc>
  <rcc rId="36676" sId="5">
    <nc r="P249">
      <v>0</v>
    </nc>
  </rcc>
  <rcc rId="36677" sId="5">
    <nc r="Q249">
      <v>0</v>
    </nc>
  </rcc>
  <rcc rId="36678" sId="5">
    <nc r="R249">
      <v>0.45939999999999998</v>
    </nc>
  </rcc>
  <rcc rId="36679" sId="5">
    <nc r="S249">
      <v>4.3795700000000002</v>
    </nc>
  </rcc>
  <rcc rId="36680" sId="5">
    <nc r="T249">
      <v>8.9850100000000008</v>
    </nc>
  </rcc>
  <rcc rId="36681" sId="5">
    <nc r="U249">
      <v>10.047359999999999</v>
    </nc>
  </rcc>
  <rcc rId="36682" sId="5">
    <nc r="V249">
      <v>13.74166</v>
    </nc>
  </rcc>
  <rcc rId="36683" sId="5">
    <nc r="W249">
      <v>20.678540000000002</v>
    </nc>
  </rcc>
  <rcc rId="36684" sId="5">
    <nc r="X249">
      <v>25.149979999999999</v>
    </nc>
  </rcc>
  <rcc rId="36685" sId="5">
    <nc r="Y249">
      <v>26.12237</v>
    </nc>
  </rcc>
  <rcc rId="36686" sId="5">
    <nc r="Z249">
      <v>27.234490000000001</v>
    </nc>
  </rcc>
  <rcc rId="36687" sId="5">
    <nc r="AA249">
      <v>27.07179</v>
    </nc>
  </rcc>
  <rcc rId="36688" sId="5">
    <nc r="AB249">
      <v>28.446149999999999</v>
    </nc>
  </rcc>
  <rcc rId="36689" sId="5">
    <nc r="AC249">
      <v>29.724799999999998</v>
    </nc>
  </rcc>
  <rcc rId="36690" sId="5">
    <nc r="AD249">
      <v>32.571129999999997</v>
    </nc>
  </rcc>
  <rcc rId="36691" sId="5">
    <nc r="AE249">
      <v>32.136620000000001</v>
    </nc>
  </rcc>
  <rcc rId="36692" sId="5">
    <nc r="AF249">
      <v>32.439059999999998</v>
    </nc>
  </rcc>
  <rcc rId="36693" sId="5">
    <nc r="AG249">
      <v>32.016030000000001</v>
    </nc>
  </rcc>
  <rcc rId="36694" sId="5">
    <nc r="AH249">
      <v>28.825150000000001</v>
    </nc>
  </rcc>
  <rcc rId="36695" sId="5">
    <nc r="AI249">
      <v>25.557700000000001</v>
    </nc>
  </rcc>
  <rcc rId="36696" sId="5">
    <nc r="AJ249">
      <v>22.328530000000001</v>
    </nc>
  </rcc>
  <rcc rId="36697" sId="5">
    <nc r="AK249">
      <v>16.953600000000002</v>
    </nc>
  </rcc>
  <rcc rId="36698" sId="5">
    <nc r="AL249">
      <v>10.73071</v>
    </nc>
  </rcc>
  <rcc rId="36699" sId="5">
    <nc r="AM249">
      <v>7.2718499999999997</v>
    </nc>
  </rcc>
  <rcc rId="36700" sId="5">
    <nc r="AN249">
      <v>4.53653</v>
    </nc>
  </rcc>
  <rcc rId="36701" sId="5">
    <nc r="AO249">
      <v>1.17337</v>
    </nc>
  </rcc>
  <rcc rId="36702" sId="5">
    <nc r="AP249">
      <v>9.7619999999999998E-2</v>
    </nc>
  </rcc>
  <rcc rId="36703" sId="5">
    <nc r="AQ249">
      <v>0</v>
    </nc>
  </rcc>
  <rcc rId="36704" sId="5">
    <nc r="AR249">
      <v>0</v>
    </nc>
  </rcc>
  <rcc rId="36705" sId="5">
    <nc r="AS249">
      <v>0</v>
    </nc>
  </rcc>
  <rcc rId="36706" sId="5">
    <nc r="AT249">
      <v>0</v>
    </nc>
  </rcc>
  <rcc rId="36707" sId="5">
    <nc r="AU249">
      <v>0</v>
    </nc>
  </rcc>
  <rcc rId="36708" sId="5">
    <nc r="AV249">
      <v>0</v>
    </nc>
  </rcc>
  <rcc rId="36709" sId="5">
    <nc r="AW249">
      <v>0</v>
    </nc>
  </rcc>
  <rcc rId="36710" sId="5">
    <nc r="AX249">
      <v>0</v>
    </nc>
  </rcc>
  <rcc rId="36711" sId="5">
    <nc r="AY249">
      <v>0</v>
    </nc>
  </rcc>
  <rcc rId="36712" sId="5">
    <nc r="AZ249">
      <v>0</v>
    </nc>
  </rcc>
  <rcc rId="36713" sId="5">
    <nc r="BA249">
      <v>0</v>
    </nc>
  </rcc>
  <rfmt sheetId="5" sqref="B250" start="0" length="0">
    <dxf>
      <alignment horizontal="general" vertical="bottom"/>
    </dxf>
  </rfmt>
  <rfmt sheetId="5" sqref="E250" start="0" length="0">
    <dxf>
      <numFmt numFmtId="0" formatCode="General"/>
      <alignment horizontal="general" vertical="bottom"/>
    </dxf>
  </rfmt>
  <rcc rId="36714" sId="5">
    <nc r="F250">
      <v>0</v>
    </nc>
  </rcc>
  <rcc rId="36715" sId="5">
    <nc r="G250">
      <v>0</v>
    </nc>
  </rcc>
  <rcc rId="36716" sId="5">
    <nc r="H250">
      <v>0</v>
    </nc>
  </rcc>
  <rcc rId="36717" sId="5">
    <nc r="I250">
      <v>0</v>
    </nc>
  </rcc>
  <rcc rId="36718" sId="5">
    <nc r="J250">
      <v>0</v>
    </nc>
  </rcc>
  <rcc rId="36719" sId="5">
    <nc r="K250">
      <v>0</v>
    </nc>
  </rcc>
  <rcc rId="36720" sId="5">
    <nc r="L250">
      <v>0</v>
    </nc>
  </rcc>
  <rcc rId="36721" sId="5">
    <nc r="M250">
      <v>0</v>
    </nc>
  </rcc>
  <rcc rId="36722" sId="5">
    <nc r="N250">
      <v>0</v>
    </nc>
  </rcc>
  <rcc rId="36723" sId="5">
    <nc r="O250">
      <v>0</v>
    </nc>
  </rcc>
  <rcc rId="36724" sId="5">
    <nc r="P250">
      <v>0</v>
    </nc>
  </rcc>
  <rcc rId="36725" sId="5">
    <nc r="Q250">
      <v>0</v>
    </nc>
  </rcc>
  <rcc rId="36726" sId="5">
    <nc r="R250">
      <v>0</v>
    </nc>
  </rcc>
  <rcc rId="36727" sId="5">
    <nc r="S250">
      <v>0</v>
    </nc>
  </rcc>
  <rcc rId="36728" sId="5">
    <nc r="T250">
      <v>0</v>
    </nc>
  </rcc>
  <rcc rId="36729" sId="5">
    <nc r="U250">
      <v>0</v>
    </nc>
  </rcc>
  <rcc rId="36730" sId="5">
    <nc r="V250">
      <v>0</v>
    </nc>
  </rcc>
  <rcc rId="36731" sId="5">
    <nc r="W250">
      <v>0</v>
    </nc>
  </rcc>
  <rcc rId="36732" sId="5">
    <nc r="X250">
      <v>0</v>
    </nc>
  </rcc>
  <rcc rId="36733" sId="5">
    <nc r="Y250">
      <v>0</v>
    </nc>
  </rcc>
  <rcc rId="36734" sId="5">
    <nc r="Z250">
      <v>0</v>
    </nc>
  </rcc>
  <rcc rId="36735" sId="5">
    <nc r="AA250">
      <v>0</v>
    </nc>
  </rcc>
  <rcc rId="36736" sId="5">
    <nc r="AB250">
      <v>0</v>
    </nc>
  </rcc>
  <rcc rId="36737" sId="5">
    <nc r="AC250">
      <v>0</v>
    </nc>
  </rcc>
  <rcc rId="36738" sId="5">
    <nc r="AD250">
      <v>0</v>
    </nc>
  </rcc>
  <rcc rId="36739" sId="5">
    <nc r="AE250">
      <v>0</v>
    </nc>
  </rcc>
  <rcc rId="36740" sId="5">
    <nc r="AF250">
      <v>0</v>
    </nc>
  </rcc>
  <rcc rId="36741" sId="5">
    <nc r="AG250">
      <v>0</v>
    </nc>
  </rcc>
  <rcc rId="36742" sId="5">
    <nc r="AH250">
      <v>0</v>
    </nc>
  </rcc>
  <rcc rId="36743" sId="5">
    <nc r="AI250">
      <v>0</v>
    </nc>
  </rcc>
  <rcc rId="36744" sId="5">
    <nc r="AJ250">
      <v>0</v>
    </nc>
  </rcc>
  <rcc rId="36745" sId="5">
    <nc r="AK250">
      <v>0</v>
    </nc>
  </rcc>
  <rcc rId="36746" sId="5">
    <nc r="AL250">
      <v>0</v>
    </nc>
  </rcc>
  <rcc rId="36747" sId="5">
    <nc r="AM250">
      <v>0</v>
    </nc>
  </rcc>
  <rcc rId="36748" sId="5">
    <nc r="AN250">
      <v>0</v>
    </nc>
  </rcc>
  <rcc rId="36749" sId="5">
    <nc r="AO250">
      <v>0</v>
    </nc>
  </rcc>
  <rcc rId="36750" sId="5">
    <nc r="AP250">
      <v>0</v>
    </nc>
  </rcc>
  <rcc rId="36751" sId="5">
    <nc r="AQ250">
      <v>0</v>
    </nc>
  </rcc>
  <rcc rId="36752" sId="5">
    <nc r="AR250">
      <v>0</v>
    </nc>
  </rcc>
  <rcc rId="36753" sId="5">
    <nc r="AS250">
      <v>0</v>
    </nc>
  </rcc>
  <rcc rId="36754" sId="5">
    <nc r="AT250">
      <v>0</v>
    </nc>
  </rcc>
  <rcc rId="36755" sId="5">
    <nc r="AU250">
      <v>0</v>
    </nc>
  </rcc>
  <rcc rId="36756" sId="5">
    <nc r="AV250">
      <v>0</v>
    </nc>
  </rcc>
  <rcc rId="36757" sId="5">
    <nc r="AW250">
      <v>0</v>
    </nc>
  </rcc>
  <rcc rId="36758" sId="5">
    <nc r="AX250">
      <v>0</v>
    </nc>
  </rcc>
  <rcc rId="36759" sId="5">
    <nc r="AY250">
      <v>0</v>
    </nc>
  </rcc>
  <rcc rId="36760" sId="5">
    <nc r="AZ250">
      <v>0</v>
    </nc>
  </rcc>
  <rcc rId="36761" sId="5">
    <nc r="BA250">
      <v>0</v>
    </nc>
  </rcc>
  <rfmt sheetId="5" sqref="B251" start="0" length="0">
    <dxf>
      <alignment horizontal="general" vertical="bottom"/>
    </dxf>
  </rfmt>
  <rfmt sheetId="5" sqref="E251" start="0" length="0">
    <dxf>
      <numFmt numFmtId="0" formatCode="General"/>
      <alignment horizontal="general" vertical="bottom"/>
    </dxf>
  </rfmt>
  <rfmt sheetId="5" sqref="B252" start="0" length="0">
    <dxf>
      <alignment horizontal="general" vertical="bottom"/>
    </dxf>
  </rfmt>
  <rfmt sheetId="5" sqref="E252" start="0" length="0">
    <dxf>
      <numFmt numFmtId="0" formatCode="General"/>
      <alignment horizontal="general" vertical="bottom"/>
    </dxf>
  </rfmt>
  <rfmt sheetId="5" sqref="B253" start="0" length="0">
    <dxf>
      <alignment horizontal="general" vertical="bottom"/>
    </dxf>
  </rfmt>
  <rcc rId="36762" sId="5" odxf="1" dxf="1">
    <nc r="E253">
      <v>872</v>
    </nc>
    <odxf>
      <numFmt numFmtId="3" formatCode="#,##0"/>
      <fill>
        <patternFill patternType="solid">
          <bgColor theme="8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6763" sId="5">
    <nc r="F253">
      <v>44.496099999999998</v>
    </nc>
  </rcc>
  <rcc rId="36764" sId="5">
    <nc r="G253">
      <v>44.514899999999997</v>
    </nc>
  </rcc>
  <rcc rId="36765" sId="5">
    <nc r="H253">
      <v>44.152000000000001</v>
    </nc>
  </rcc>
  <rcc rId="36766" sId="5">
    <nc r="I253">
      <v>43.776299999999999</v>
    </nc>
  </rcc>
  <rcc rId="36767" sId="5">
    <nc r="J253">
      <v>44.0871</v>
    </nc>
  </rcc>
  <rcc rId="36768" sId="5">
    <nc r="K253">
      <v>44.195900000000002</v>
    </nc>
  </rcc>
  <rcc rId="36769" sId="5">
    <nc r="L253">
      <v>44.34</v>
    </nc>
  </rcc>
  <rcc rId="36770" sId="5">
    <nc r="M253">
      <v>44.350900000000003</v>
    </nc>
  </rcc>
  <rcc rId="36771" sId="5">
    <nc r="N253">
      <v>44.346699999999998</v>
    </nc>
  </rcc>
  <rcc rId="36772" sId="5">
    <nc r="O253">
      <v>44.302100000000003</v>
    </nc>
  </rcc>
  <rcc rId="36773" sId="5">
    <nc r="P253">
      <v>44.232100000000003</v>
    </nc>
  </rcc>
  <rcc rId="36774" sId="5">
    <nc r="Q253">
      <v>44.246099999999998</v>
    </nc>
  </rcc>
  <rcc rId="36775" sId="5">
    <nc r="R253">
      <v>44.337699999999998</v>
    </nc>
  </rcc>
  <rcc rId="36776" sId="5">
    <nc r="S253">
      <v>44.3249</v>
    </nc>
  </rcc>
  <rcc rId="36777" sId="5">
    <nc r="T253">
      <v>43.746000000000002</v>
    </nc>
  </rcc>
  <rcc rId="36778" sId="5">
    <nc r="U253">
      <v>42.145600000000002</v>
    </nc>
  </rcc>
  <rcc rId="36779" sId="5">
    <nc r="V253">
      <v>40.336500000000001</v>
    </nc>
  </rcc>
  <rcc rId="36780" sId="5">
    <nc r="W253">
      <v>36.837499999999999</v>
    </nc>
  </rcc>
  <rcc rId="36781" sId="5">
    <nc r="X253">
      <v>31.8522</v>
    </nc>
  </rcc>
  <rcc rId="36782" sId="5">
    <nc r="Y253">
      <v>29.394100000000002</v>
    </nc>
  </rcc>
  <rcc rId="36783" sId="5">
    <nc r="Z253">
      <v>29.434999999999999</v>
    </nc>
  </rcc>
  <rcc rId="36784" sId="5">
    <nc r="AA253">
      <v>29.029199999999999</v>
    </nc>
  </rcc>
  <rcc rId="36785" sId="5">
    <nc r="AB253">
      <v>26.5427</v>
    </nc>
  </rcc>
  <rcc rId="36786" sId="5">
    <nc r="AC253">
      <v>25.4358</v>
    </nc>
  </rcc>
  <rcc rId="36787" sId="5">
    <nc r="AD253">
      <v>23.449300000000001</v>
    </nc>
  </rcc>
  <rcc rId="36788" sId="5">
    <nc r="AE253">
      <v>24.164000000000001</v>
    </nc>
  </rcc>
  <rcc rId="36789" sId="5">
    <nc r="AF253">
      <v>24.302499999999998</v>
    </nc>
  </rcc>
  <rcc rId="36790" sId="5">
    <nc r="AG253">
      <v>24.465199999999999</v>
    </nc>
  </rcc>
  <rcc rId="36791" sId="5">
    <nc r="AH253">
      <v>24.466799999999999</v>
    </nc>
  </rcc>
  <rcc rId="36792" sId="5">
    <nc r="AI253">
      <v>27.4938</v>
    </nc>
  </rcc>
  <rcc rId="36793" sId="5">
    <nc r="AJ253">
      <v>26.993099999999998</v>
    </nc>
  </rcc>
  <rcc rId="36794" sId="5">
    <nc r="AK253">
      <v>27.084499999999998</v>
    </nc>
  </rcc>
  <rcc rId="36795" sId="5">
    <nc r="AL253">
      <v>29.251000000000001</v>
    </nc>
  </rcc>
  <rcc rId="36796" sId="5">
    <nc r="AM253">
      <v>29.593499999999999</v>
    </nc>
  </rcc>
  <rcc rId="36797" sId="5">
    <nc r="AN253">
      <v>24.558</v>
    </nc>
  </rcc>
  <rcc rId="36798" sId="5">
    <nc r="AO253">
      <v>29.198</v>
    </nc>
  </rcc>
  <rcc rId="36799" sId="5">
    <nc r="AP253">
      <v>32.749000000000002</v>
    </nc>
  </rcc>
  <rcc rId="36800" sId="5">
    <nc r="AQ253">
      <v>32.356000000000002</v>
    </nc>
  </rcc>
  <rcc rId="36801" sId="5">
    <nc r="AR253">
      <v>33.028399999999998</v>
    </nc>
  </rcc>
  <rcc rId="36802" sId="5">
    <nc r="AS253">
      <v>38.271099999999997</v>
    </nc>
  </rcc>
  <rcc rId="36803" sId="5">
    <nc r="AT253">
      <v>41.973100000000002</v>
    </nc>
  </rcc>
  <rcc rId="36804" sId="5">
    <nc r="AU253">
      <v>44.137599999999999</v>
    </nc>
  </rcc>
  <rcc rId="36805" sId="5">
    <nc r="AV253">
      <v>44.121899999999997</v>
    </nc>
  </rcc>
  <rcc rId="36806" sId="5">
    <nc r="AW253">
      <v>43.990099999999998</v>
    </nc>
  </rcc>
  <rcc rId="36807" sId="5">
    <nc r="AX253">
      <v>39.021299999999997</v>
    </nc>
  </rcc>
  <rcc rId="36808" sId="5">
    <nc r="AY253">
      <v>44.263800000000003</v>
    </nc>
  </rcc>
  <rcc rId="36809" sId="5">
    <nc r="AZ253">
      <v>44.2547</v>
    </nc>
  </rcc>
  <rcc rId="36810" sId="5">
    <nc r="BA253">
      <v>44.247799999999998</v>
    </nc>
  </rcc>
  <rfmt sheetId="5" sqref="B254" start="0" length="0">
    <dxf>
      <alignment horizontal="general" vertical="bottom"/>
    </dxf>
  </rfmt>
  <rfmt sheetId="5" sqref="E254" start="0" length="0">
    <dxf>
      <numFmt numFmtId="0" formatCode="General"/>
      <alignment horizontal="general" vertical="bottom"/>
    </dxf>
  </rfmt>
  <rcc rId="36811" sId="5">
    <nc r="F254">
      <v>0</v>
    </nc>
  </rcc>
  <rcc rId="36812" sId="5">
    <nc r="G254">
      <v>0</v>
    </nc>
  </rcc>
  <rcc rId="36813" sId="5">
    <nc r="H254">
      <v>0</v>
    </nc>
  </rcc>
  <rcc rId="36814" sId="5">
    <nc r="I254">
      <v>0</v>
    </nc>
  </rcc>
  <rcc rId="36815" sId="5">
    <nc r="J254">
      <v>0</v>
    </nc>
  </rcc>
  <rcc rId="36816" sId="5">
    <nc r="K254">
      <v>0</v>
    </nc>
  </rcc>
  <rcc rId="36817" sId="5">
    <nc r="L254">
      <v>0</v>
    </nc>
  </rcc>
  <rcc rId="36818" sId="5">
    <nc r="M254">
      <v>0</v>
    </nc>
  </rcc>
  <rcc rId="36819" sId="5">
    <nc r="N254">
      <v>0</v>
    </nc>
  </rcc>
  <rcc rId="36820" sId="5">
    <nc r="O254">
      <v>0</v>
    </nc>
  </rcc>
  <rcc rId="36821" sId="5">
    <nc r="P254">
      <v>0</v>
    </nc>
  </rcc>
  <rcc rId="36822" sId="5">
    <nc r="Q254">
      <v>0</v>
    </nc>
  </rcc>
  <rcc rId="36823" sId="5">
    <nc r="R254">
      <v>0</v>
    </nc>
  </rcc>
  <rcc rId="36824" sId="5">
    <nc r="S254">
      <v>0</v>
    </nc>
  </rcc>
  <rcc rId="36825" sId="5">
    <nc r="T254">
      <v>0</v>
    </nc>
  </rcc>
  <rcc rId="36826" sId="5">
    <nc r="U254">
      <v>0</v>
    </nc>
  </rcc>
  <rcc rId="36827" sId="5">
    <nc r="V254">
      <v>0</v>
    </nc>
  </rcc>
  <rcc rId="36828" sId="5">
    <nc r="W254">
      <v>0</v>
    </nc>
  </rcc>
  <rcc rId="36829" sId="5">
    <nc r="X254">
      <v>0</v>
    </nc>
  </rcc>
  <rcc rId="36830" sId="5">
    <nc r="Y254">
      <v>0</v>
    </nc>
  </rcc>
  <rcc rId="36831" sId="5">
    <nc r="Z254">
      <v>0</v>
    </nc>
  </rcc>
  <rcc rId="36832" sId="5">
    <nc r="AA254">
      <v>0</v>
    </nc>
  </rcc>
  <rcc rId="36833" sId="5">
    <nc r="AB254">
      <v>0</v>
    </nc>
  </rcc>
  <rcc rId="36834" sId="5">
    <nc r="AC254">
      <v>0</v>
    </nc>
  </rcc>
  <rcc rId="36835" sId="5">
    <nc r="AD254">
      <v>0</v>
    </nc>
  </rcc>
  <rcc rId="36836" sId="5">
    <nc r="AE254">
      <v>0</v>
    </nc>
  </rcc>
  <rcc rId="36837" sId="5">
    <nc r="AF254">
      <v>0</v>
    </nc>
  </rcc>
  <rcc rId="36838" sId="5">
    <nc r="AG254">
      <v>0</v>
    </nc>
  </rcc>
  <rcc rId="36839" sId="5">
    <nc r="AH254">
      <v>0</v>
    </nc>
  </rcc>
  <rcc rId="36840" sId="5">
    <nc r="AI254">
      <v>0</v>
    </nc>
  </rcc>
  <rcc rId="36841" sId="5">
    <nc r="AJ254">
      <v>0</v>
    </nc>
  </rcc>
  <rcc rId="36842" sId="5">
    <nc r="AK254">
      <v>0</v>
    </nc>
  </rcc>
  <rcc rId="36843" sId="5">
    <nc r="AL254">
      <v>0</v>
    </nc>
  </rcc>
  <rcc rId="36844" sId="5">
    <nc r="AM254">
      <v>0</v>
    </nc>
  </rcc>
  <rcc rId="36845" sId="5">
    <nc r="AN254">
      <v>0</v>
    </nc>
  </rcc>
  <rcc rId="36846" sId="5">
    <nc r="AO254">
      <v>0</v>
    </nc>
  </rcc>
  <rcc rId="36847" sId="5">
    <nc r="AP254">
      <v>0</v>
    </nc>
  </rcc>
  <rcc rId="36848" sId="5">
    <nc r="AQ254">
      <v>0</v>
    </nc>
  </rcc>
  <rcc rId="36849" sId="5">
    <nc r="AR254">
      <v>0</v>
    </nc>
  </rcc>
  <rcc rId="36850" sId="5">
    <nc r="AS254">
      <v>0</v>
    </nc>
  </rcc>
  <rcc rId="36851" sId="5">
    <nc r="AT254">
      <v>0</v>
    </nc>
  </rcc>
  <rcc rId="36852" sId="5">
    <nc r="AU254">
      <v>0</v>
    </nc>
  </rcc>
  <rcc rId="36853" sId="5">
    <nc r="AV254">
      <v>0</v>
    </nc>
  </rcc>
  <rcc rId="36854" sId="5">
    <nc r="AW254">
      <v>0</v>
    </nc>
  </rcc>
  <rcc rId="36855" sId="5">
    <nc r="AX254">
      <v>0</v>
    </nc>
  </rcc>
  <rcc rId="36856" sId="5">
    <nc r="AY254">
      <v>0</v>
    </nc>
  </rcc>
  <rcc rId="36857" sId="5">
    <nc r="AZ254">
      <v>0</v>
    </nc>
  </rcc>
  <rcc rId="36858" sId="5">
    <nc r="BA254">
      <v>0</v>
    </nc>
  </rcc>
  <rfmt sheetId="5" sqref="B255" start="0" length="0">
    <dxf>
      <alignment horizontal="general" vertical="bottom"/>
    </dxf>
  </rfmt>
  <rfmt sheetId="5" sqref="E255" start="0" length="0">
    <dxf>
      <numFmt numFmtId="0" formatCode="General"/>
      <alignment horizontal="general" vertical="bottom"/>
    </dxf>
  </rfmt>
  <rfmt sheetId="5" sqref="B256" start="0" length="0">
    <dxf>
      <alignment horizontal="general" vertical="bottom"/>
    </dxf>
  </rfmt>
  <rfmt sheetId="5" sqref="E256" start="0" length="0">
    <dxf>
      <numFmt numFmtId="0" formatCode="General"/>
      <alignment horizontal="general" vertical="bottom"/>
    </dxf>
  </rfmt>
  <rfmt sheetId="5" sqref="B257" start="0" length="0">
    <dxf>
      <alignment horizontal="general" vertical="bottom"/>
    </dxf>
  </rfmt>
  <rcc rId="36859" sId="5" odxf="1" dxf="1">
    <nc r="E257">
      <v>4738.97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6860" sId="5">
    <nc r="F257">
      <v>163.51</v>
    </nc>
  </rcc>
  <rcc rId="36861" sId="5">
    <nc r="G257">
      <v>161.37</v>
    </nc>
  </rcc>
  <rcc rId="36862" sId="5">
    <nc r="H257">
      <v>161.04</v>
    </nc>
  </rcc>
  <rcc rId="36863" sId="5">
    <nc r="I257">
      <v>159.84</v>
    </nc>
  </rcc>
  <rcc rId="36864" sId="5">
    <nc r="J257">
      <v>159.66</v>
    </nc>
  </rcc>
  <rcc rId="36865" sId="5">
    <nc r="K257">
      <v>161.34</v>
    </nc>
  </rcc>
  <rcc rId="36866" sId="5">
    <nc r="L257">
      <v>163.98</v>
    </nc>
  </rcc>
  <rcc rId="36867" sId="5">
    <nc r="M257">
      <v>167.14</v>
    </nc>
  </rcc>
  <rcc rId="36868" sId="5">
    <nc r="N257">
      <v>175.31</v>
    </nc>
  </rcc>
  <rcc rId="36869" sId="5">
    <nc r="O257">
      <v>183.95</v>
    </nc>
  </rcc>
  <rcc rId="36870" sId="5">
    <nc r="P257">
      <v>194.42</v>
    </nc>
  </rcc>
  <rcc rId="36871" sId="5">
    <nc r="Q257">
      <v>195.21</v>
    </nc>
  </rcc>
  <rcc rId="36872" sId="5">
    <nc r="R257">
      <v>175.9</v>
    </nc>
  </rcc>
  <rcc rId="36873" sId="5">
    <nc r="S257">
      <v>169.09</v>
    </nc>
  </rcc>
  <rcc rId="36874" sId="5">
    <nc r="T257">
      <v>175</v>
    </nc>
  </rcc>
  <rcc rId="36875" sId="5">
    <nc r="U257">
      <v>182.09</v>
    </nc>
  </rcc>
  <rcc rId="36876" sId="5">
    <nc r="V257">
      <v>183.83</v>
    </nc>
  </rcc>
  <rcc rId="36877" sId="5">
    <nc r="W257">
      <v>182.12</v>
    </nc>
  </rcc>
  <rcc rId="36878" sId="5">
    <nc r="X257">
      <v>178.88</v>
    </nc>
  </rcc>
  <rcc rId="36879" sId="5">
    <nc r="Y257">
      <v>167.85</v>
    </nc>
  </rcc>
  <rcc rId="36880" sId="5">
    <nc r="Z257">
      <v>154.85</v>
    </nc>
  </rcc>
  <rcc rId="36881" sId="5">
    <nc r="AA257">
      <v>153.36000000000001</v>
    </nc>
  </rcc>
  <rcc rId="36882" sId="5">
    <nc r="AB257">
      <v>152.97</v>
    </nc>
  </rcc>
  <rcc rId="36883" sId="5">
    <nc r="AC257">
      <v>170.25</v>
    </nc>
  </rcc>
  <rcc rId="36884" sId="5">
    <nc r="AD257">
      <v>169.7</v>
    </nc>
  </rcc>
  <rcc rId="36885" sId="5">
    <nc r="AE257">
      <v>180.73</v>
    </nc>
  </rcc>
  <rcc rId="36886" sId="5">
    <nc r="AF257">
      <v>185.6</v>
    </nc>
  </rcc>
  <rcc rId="36887" sId="5">
    <nc r="AG257">
      <v>189.04</v>
    </nc>
  </rcc>
  <rcc rId="36888" sId="5">
    <nc r="AH257">
      <v>191.01</v>
    </nc>
  </rcc>
  <rcc rId="36889" sId="5">
    <nc r="AI257">
      <v>190.04</v>
    </nc>
  </rcc>
  <rcc rId="36890" sId="5">
    <nc r="AJ257">
      <v>190.44</v>
    </nc>
  </rcc>
  <rcc rId="36891" sId="5">
    <nc r="AK257">
      <v>191.52</v>
    </nc>
  </rcc>
  <rcc rId="36892" sId="5">
    <nc r="AL257">
      <v>193.93</v>
    </nc>
  </rcc>
  <rcc rId="36893" sId="5">
    <nc r="AM257">
      <v>187.09</v>
    </nc>
  </rcc>
  <rcc rId="36894" sId="5">
    <nc r="AN257">
      <v>191.5</v>
    </nc>
  </rcc>
  <rcc rId="36895" sId="5">
    <nc r="AO257">
      <v>203.15</v>
    </nc>
  </rcc>
  <rcc rId="36896" sId="5">
    <nc r="AP257">
      <v>207.81</v>
    </nc>
  </rcc>
  <rcc rId="36897" sId="5">
    <nc r="AQ257">
      <v>203.26</v>
    </nc>
  </rcc>
  <rcc rId="36898" sId="5">
    <nc r="AR257">
      <v>198.68</v>
    </nc>
  </rcc>
  <rcc rId="36899" sId="5">
    <nc r="AS257">
      <v>194.95</v>
    </nc>
  </rcc>
  <rcc rId="36900" sId="5">
    <nc r="AT257">
      <v>195.58</v>
    </nc>
  </rcc>
  <rcc rId="36901" sId="5">
    <nc r="AU257">
      <v>190.09</v>
    </nc>
  </rcc>
  <rcc rId="36902" sId="5">
    <nc r="AV257">
      <v>180.99</v>
    </nc>
  </rcc>
  <rcc rId="36903" sId="5">
    <nc r="AW257">
      <v>175.75</v>
    </nc>
  </rcc>
  <rcc rId="36904" sId="5">
    <nc r="AX257">
      <v>171.23</v>
    </nc>
  </rcc>
  <rcc rId="36905" sId="5">
    <nc r="AY257">
      <v>167.94</v>
    </nc>
  </rcc>
  <rcc rId="36906" sId="5">
    <nc r="AZ257">
      <v>165.71</v>
    </nc>
  </rcc>
  <rcc rId="36907" sId="5">
    <nc r="BA257">
      <v>163.25</v>
    </nc>
  </rcc>
  <rfmt sheetId="5" sqref="B258" start="0" length="0">
    <dxf>
      <alignment horizontal="general" vertical="bottom"/>
    </dxf>
  </rfmt>
  <rcc rId="36908" sId="5" odxf="1" dxf="1">
    <nc r="E25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909" sId="5">
    <nc r="F258">
      <v>0</v>
    </nc>
  </rcc>
  <rcc rId="36910" sId="5">
    <nc r="G258">
      <v>0</v>
    </nc>
  </rcc>
  <rcc rId="36911" sId="5">
    <nc r="H258">
      <v>0</v>
    </nc>
  </rcc>
  <rcc rId="36912" sId="5">
    <nc r="I258">
      <v>0</v>
    </nc>
  </rcc>
  <rcc rId="36913" sId="5">
    <nc r="J258">
      <v>0</v>
    </nc>
  </rcc>
  <rcc rId="36914" sId="5">
    <nc r="K258">
      <v>0</v>
    </nc>
  </rcc>
  <rcc rId="36915" sId="5">
    <nc r="L258">
      <v>0</v>
    </nc>
  </rcc>
  <rcc rId="36916" sId="5">
    <nc r="M258">
      <v>0</v>
    </nc>
  </rcc>
  <rcc rId="36917" sId="5">
    <nc r="N258">
      <v>0</v>
    </nc>
  </rcc>
  <rcc rId="36918" sId="5">
    <nc r="O258">
      <v>0</v>
    </nc>
  </rcc>
  <rcc rId="36919" sId="5">
    <nc r="P258">
      <v>0</v>
    </nc>
  </rcc>
  <rcc rId="36920" sId="5">
    <nc r="Q258">
      <v>0</v>
    </nc>
  </rcc>
  <rcc rId="36921" sId="5">
    <nc r="R258">
      <v>0</v>
    </nc>
  </rcc>
  <rcc rId="36922" sId="5">
    <nc r="S258">
      <v>0</v>
    </nc>
  </rcc>
  <rcc rId="36923" sId="5">
    <nc r="T258">
      <v>0</v>
    </nc>
  </rcc>
  <rcc rId="36924" sId="5">
    <nc r="U258">
      <v>0</v>
    </nc>
  </rcc>
  <rcc rId="36925" sId="5">
    <nc r="V258">
      <v>0</v>
    </nc>
  </rcc>
  <rcc rId="36926" sId="5">
    <nc r="W258">
      <v>0</v>
    </nc>
  </rcc>
  <rcc rId="36927" sId="5">
    <nc r="X258">
      <v>0</v>
    </nc>
  </rcc>
  <rcc rId="36928" sId="5">
    <nc r="Y258">
      <v>0</v>
    </nc>
  </rcc>
  <rcc rId="36929" sId="5">
    <nc r="Z258">
      <v>0</v>
    </nc>
  </rcc>
  <rcc rId="36930" sId="5">
    <nc r="AA258">
      <v>0</v>
    </nc>
  </rcc>
  <rcc rId="36931" sId="5">
    <nc r="AB258">
      <v>0</v>
    </nc>
  </rcc>
  <rcc rId="36932" sId="5">
    <nc r="AC258">
      <v>0</v>
    </nc>
  </rcc>
  <rcc rId="36933" sId="5">
    <nc r="AD258">
      <v>0</v>
    </nc>
  </rcc>
  <rcc rId="36934" sId="5">
    <nc r="AE258">
      <v>0</v>
    </nc>
  </rcc>
  <rcc rId="36935" sId="5">
    <nc r="AF258">
      <v>0</v>
    </nc>
  </rcc>
  <rcc rId="36936" sId="5">
    <nc r="AG258">
      <v>0</v>
    </nc>
  </rcc>
  <rcc rId="36937" sId="5">
    <nc r="AH258">
      <v>0</v>
    </nc>
  </rcc>
  <rcc rId="36938" sId="5">
    <nc r="AI258">
      <v>0</v>
    </nc>
  </rcc>
  <rcc rId="36939" sId="5">
    <nc r="AJ258">
      <v>0</v>
    </nc>
  </rcc>
  <rcc rId="36940" sId="5">
    <nc r="AK258">
      <v>0</v>
    </nc>
  </rcc>
  <rcc rId="36941" sId="5">
    <nc r="AL258">
      <v>0</v>
    </nc>
  </rcc>
  <rcc rId="36942" sId="5">
    <nc r="AM258">
      <v>0</v>
    </nc>
  </rcc>
  <rcc rId="36943" sId="5">
    <nc r="AN258">
      <v>0</v>
    </nc>
  </rcc>
  <rcc rId="36944" sId="5">
    <nc r="AO258">
      <v>0</v>
    </nc>
  </rcc>
  <rcc rId="36945" sId="5">
    <nc r="AP258">
      <v>0</v>
    </nc>
  </rcc>
  <rcc rId="36946" sId="5">
    <nc r="AQ258">
      <v>0</v>
    </nc>
  </rcc>
  <rcc rId="36947" sId="5">
    <nc r="AR258">
      <v>0</v>
    </nc>
  </rcc>
  <rcc rId="36948" sId="5">
    <nc r="AS258">
      <v>0</v>
    </nc>
  </rcc>
  <rcc rId="36949" sId="5">
    <nc r="AT258">
      <v>0</v>
    </nc>
  </rcc>
  <rcc rId="36950" sId="5">
    <nc r="AU258">
      <v>0</v>
    </nc>
  </rcc>
  <rcc rId="36951" sId="5">
    <nc r="AV258">
      <v>0</v>
    </nc>
  </rcc>
  <rcc rId="36952" sId="5">
    <nc r="AW258">
      <v>0</v>
    </nc>
  </rcc>
  <rcc rId="36953" sId="5">
    <nc r="AX258">
      <v>0</v>
    </nc>
  </rcc>
  <rcc rId="36954" sId="5">
    <nc r="AY258">
      <v>0</v>
    </nc>
  </rcc>
  <rcc rId="36955" sId="5">
    <nc r="AZ258">
      <v>0</v>
    </nc>
  </rcc>
  <rcc rId="36956" sId="5">
    <nc r="BA258">
      <v>0</v>
    </nc>
  </rcc>
  <rfmt sheetId="5" sqref="B259" start="0" length="0">
    <dxf>
      <alignment horizontal="general" vertical="bottom"/>
    </dxf>
  </rfmt>
  <rcc rId="36957" sId="5" odxf="1" dxf="1">
    <nc r="E25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6958" sId="5">
    <nc r="F259">
      <v>0</v>
    </nc>
  </rcc>
  <rcc rId="36959" sId="5">
    <nc r="G259">
      <v>0</v>
    </nc>
  </rcc>
  <rcc rId="36960" sId="5">
    <nc r="H259">
      <v>0</v>
    </nc>
  </rcc>
  <rcc rId="36961" sId="5">
    <nc r="I259">
      <v>0</v>
    </nc>
  </rcc>
  <rcc rId="36962" sId="5">
    <nc r="J259">
      <v>0</v>
    </nc>
  </rcc>
  <rcc rId="36963" sId="5">
    <nc r="K259">
      <v>0</v>
    </nc>
  </rcc>
  <rcc rId="36964" sId="5">
    <nc r="L259">
      <v>0</v>
    </nc>
  </rcc>
  <rcc rId="36965" sId="5">
    <nc r="M259">
      <v>0</v>
    </nc>
  </rcc>
  <rcc rId="36966" sId="5">
    <nc r="N259">
      <v>0</v>
    </nc>
  </rcc>
  <rcc rId="36967" sId="5">
    <nc r="O259">
      <v>0</v>
    </nc>
  </rcc>
  <rcc rId="36968" sId="5">
    <nc r="P259">
      <v>0</v>
    </nc>
  </rcc>
  <rcc rId="36969" sId="5">
    <nc r="Q259">
      <v>0</v>
    </nc>
  </rcc>
  <rcc rId="36970" sId="5">
    <nc r="R259">
      <v>0</v>
    </nc>
  </rcc>
  <rcc rId="36971" sId="5">
    <nc r="S259">
      <v>0</v>
    </nc>
  </rcc>
  <rcc rId="36972" sId="5">
    <nc r="T259">
      <v>0</v>
    </nc>
  </rcc>
  <rcc rId="36973" sId="5">
    <nc r="U259">
      <v>0</v>
    </nc>
  </rcc>
  <rcc rId="36974" sId="5">
    <nc r="V259">
      <v>0</v>
    </nc>
  </rcc>
  <rcc rId="36975" sId="5">
    <nc r="W259">
      <v>0</v>
    </nc>
  </rcc>
  <rcc rId="36976" sId="5">
    <nc r="X259">
      <v>0</v>
    </nc>
  </rcc>
  <rcc rId="36977" sId="5">
    <nc r="Y259">
      <v>0</v>
    </nc>
  </rcc>
  <rcc rId="36978" sId="5">
    <nc r="Z259">
      <v>0</v>
    </nc>
  </rcc>
  <rcc rId="36979" sId="5">
    <nc r="AA259">
      <v>0</v>
    </nc>
  </rcc>
  <rcc rId="36980" sId="5">
    <nc r="AB259">
      <v>0</v>
    </nc>
  </rcc>
  <rcc rId="36981" sId="5">
    <nc r="AC259">
      <v>0</v>
    </nc>
  </rcc>
  <rcc rId="36982" sId="5">
    <nc r="AD259">
      <v>0</v>
    </nc>
  </rcc>
  <rcc rId="36983" sId="5">
    <nc r="AE259">
      <v>0</v>
    </nc>
  </rcc>
  <rcc rId="36984" sId="5">
    <nc r="AF259">
      <v>0</v>
    </nc>
  </rcc>
  <rcc rId="36985" sId="5">
    <nc r="AG259">
      <v>0</v>
    </nc>
  </rcc>
  <rcc rId="36986" sId="5">
    <nc r="AH259">
      <v>0</v>
    </nc>
  </rcc>
  <rcc rId="36987" sId="5">
    <nc r="AI259">
      <v>0</v>
    </nc>
  </rcc>
  <rcc rId="36988" sId="5">
    <nc r="AJ259">
      <v>0</v>
    </nc>
  </rcc>
  <rcc rId="36989" sId="5">
    <nc r="AK259">
      <v>0</v>
    </nc>
  </rcc>
  <rcc rId="36990" sId="5">
    <nc r="AL259">
      <v>0</v>
    </nc>
  </rcc>
  <rcc rId="36991" sId="5">
    <nc r="AM259">
      <v>0</v>
    </nc>
  </rcc>
  <rcc rId="36992" sId="5">
    <nc r="AN259">
      <v>0</v>
    </nc>
  </rcc>
  <rcc rId="36993" sId="5">
    <nc r="AO259">
      <v>0</v>
    </nc>
  </rcc>
  <rcc rId="36994" sId="5">
    <nc r="AP259">
      <v>0</v>
    </nc>
  </rcc>
  <rcc rId="36995" sId="5">
    <nc r="AQ259">
      <v>0</v>
    </nc>
  </rcc>
  <rcc rId="36996" sId="5">
    <nc r="AR259">
      <v>0</v>
    </nc>
  </rcc>
  <rcc rId="36997" sId="5">
    <nc r="AS259">
      <v>0</v>
    </nc>
  </rcc>
  <rcc rId="36998" sId="5">
    <nc r="AT259">
      <v>0</v>
    </nc>
  </rcc>
  <rcc rId="36999" sId="5">
    <nc r="AU259">
      <v>0</v>
    </nc>
  </rcc>
  <rcc rId="37000" sId="5">
    <nc r="AV259">
      <v>0</v>
    </nc>
  </rcc>
  <rcc rId="37001" sId="5">
    <nc r="AW259">
      <v>0</v>
    </nc>
  </rcc>
  <rcc rId="37002" sId="5">
    <nc r="AX259">
      <v>0</v>
    </nc>
  </rcc>
  <rcc rId="37003" sId="5">
    <nc r="AY259">
      <v>0</v>
    </nc>
  </rcc>
  <rcc rId="37004" sId="5">
    <nc r="AZ259">
      <v>0</v>
    </nc>
  </rcc>
  <rcc rId="37005" sId="5">
    <nc r="BA259">
      <v>0</v>
    </nc>
  </rcc>
  <rfmt sheetId="5" sqref="B260" start="0" length="0">
    <dxf>
      <alignment horizontal="general" vertical="bottom"/>
    </dxf>
  </rfmt>
  <rcc rId="37006" sId="5" odxf="1" dxf="1">
    <nc r="E260">
      <v>130.03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007" sId="5">
    <nc r="F260">
      <v>0</v>
    </nc>
  </rcc>
  <rcc rId="37008" sId="5">
    <nc r="G260">
      <v>0</v>
    </nc>
  </rcc>
  <rcc rId="37009" sId="5">
    <nc r="H260">
      <v>0</v>
    </nc>
  </rcc>
  <rcc rId="37010" sId="5">
    <nc r="I260">
      <v>0</v>
    </nc>
  </rcc>
  <rcc rId="37011" sId="5">
    <nc r="J260">
      <v>0</v>
    </nc>
  </rcc>
  <rcc rId="37012" sId="5">
    <nc r="K260">
      <v>0</v>
    </nc>
  </rcc>
  <rcc rId="37013" sId="5">
    <nc r="L260">
      <v>0</v>
    </nc>
  </rcc>
  <rcc rId="37014" sId="5">
    <nc r="M260">
      <v>0</v>
    </nc>
  </rcc>
  <rcc rId="37015" sId="5">
    <nc r="N260">
      <v>0</v>
    </nc>
  </rcc>
  <rcc rId="37016" sId="5">
    <nc r="O260">
      <v>0</v>
    </nc>
  </rcc>
  <rcc rId="37017" sId="5">
    <nc r="P260">
      <v>0</v>
    </nc>
  </rcc>
  <rcc rId="37018" sId="5">
    <nc r="Q260">
      <v>0</v>
    </nc>
  </rcc>
  <rcc rId="37019" sId="5">
    <nc r="R260">
      <v>3.62</v>
    </nc>
  </rcc>
  <rcc rId="37020" sId="5">
    <nc r="S260">
      <v>7.94</v>
    </nc>
  </rcc>
  <rcc rId="37021" sId="5">
    <nc r="T260">
      <v>11.52</v>
    </nc>
  </rcc>
  <rcc rId="37022" sId="5">
    <nc r="U260">
      <v>11.47</v>
    </nc>
  </rcc>
  <rcc rId="37023" sId="5">
    <nc r="V260">
      <v>12.3</v>
    </nc>
  </rcc>
  <rcc rId="37024" sId="5">
    <nc r="W260">
      <v>15.86</v>
    </nc>
  </rcc>
  <rcc rId="37025" sId="5">
    <nc r="X260">
      <v>15.96</v>
    </nc>
  </rcc>
  <rcc rId="37026" sId="5">
    <nc r="Y260">
      <v>18.97</v>
    </nc>
  </rcc>
  <rcc rId="37027" sId="5">
    <nc r="Z260">
      <v>25.75</v>
    </nc>
  </rcc>
  <rcc rId="37028" sId="5">
    <nc r="AA260">
      <v>24.84</v>
    </nc>
  </rcc>
  <rcc rId="37029" sId="5">
    <nc r="AB260">
      <v>19.649999999999999</v>
    </nc>
  </rcc>
  <rcc rId="37030" sId="5">
    <nc r="AC260">
      <v>13.68</v>
    </nc>
  </rcc>
  <rcc rId="37031" sId="5">
    <nc r="AD260">
      <v>13.51</v>
    </nc>
  </rcc>
  <rcc rId="37032" sId="5">
    <nc r="AE260">
      <v>9.5299999999999994</v>
    </nc>
  </rcc>
  <rcc rId="37033" sId="5">
    <nc r="AF260">
      <v>6.29</v>
    </nc>
  </rcc>
  <rcc rId="37034" sId="5">
    <nc r="AG260">
      <v>6.61</v>
    </nc>
  </rcc>
  <rcc rId="37035" sId="5">
    <nc r="AH260">
      <v>7.48</v>
    </nc>
  </rcc>
  <rcc rId="37036" sId="5">
    <nc r="AI260">
      <v>9.0500000000000007</v>
    </nc>
  </rcc>
  <rcc rId="37037" sId="5">
    <nc r="AJ260">
      <v>9.9499999999999993</v>
    </nc>
  </rcc>
  <rcc rId="37038" sId="5">
    <nc r="AK260">
      <v>7.55</v>
    </nc>
  </rcc>
  <rcc rId="37039" sId="5">
    <nc r="AL260">
      <v>4.71</v>
    </nc>
  </rcc>
  <rcc rId="37040" sId="5">
    <nc r="AM260">
      <v>2.63</v>
    </nc>
  </rcc>
  <rcc rId="37041" sId="5">
    <nc r="AN260">
      <v>1.1499999999999999</v>
    </nc>
  </rcc>
  <rcc rId="37042" sId="5">
    <nc r="AO260">
      <v>0.04</v>
    </nc>
  </rcc>
  <rcc rId="37043" sId="5">
    <nc r="AP260">
      <v>0</v>
    </nc>
  </rcc>
  <rcc rId="37044" sId="5">
    <nc r="AQ260">
      <v>0</v>
    </nc>
  </rcc>
  <rcc rId="37045" sId="5">
    <nc r="AR260">
      <v>0</v>
    </nc>
  </rcc>
  <rcc rId="37046" sId="5">
    <nc r="AS260">
      <v>0</v>
    </nc>
  </rcc>
  <rcc rId="37047" sId="5">
    <nc r="AT260">
      <v>0</v>
    </nc>
  </rcc>
  <rcc rId="37048" sId="5">
    <nc r="AU260">
      <v>0</v>
    </nc>
  </rcc>
  <rcc rId="37049" sId="5">
    <nc r="AV260">
      <v>0</v>
    </nc>
  </rcc>
  <rcc rId="37050" sId="5">
    <nc r="AW260">
      <v>0</v>
    </nc>
  </rcc>
  <rcc rId="37051" sId="5">
    <nc r="AX260">
      <v>0</v>
    </nc>
  </rcc>
  <rcc rId="37052" sId="5">
    <nc r="AY260">
      <v>0</v>
    </nc>
  </rcc>
  <rcc rId="37053" sId="5">
    <nc r="AZ260">
      <v>0</v>
    </nc>
  </rcc>
  <rcc rId="37054" sId="5">
    <nc r="BA260">
      <v>0</v>
    </nc>
  </rcc>
  <rfmt sheetId="5" sqref="B261" start="0" length="0">
    <dxf>
      <alignment horizontal="general" vertical="bottom"/>
    </dxf>
  </rfmt>
  <rcc rId="37055" sId="5" odxf="1" dxf="1">
    <nc r="E261">
      <v>125.03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7056" sId="5">
    <nc r="F261">
      <v>0</v>
    </nc>
  </rcc>
  <rcc rId="37057" sId="5">
    <nc r="G261">
      <v>0</v>
    </nc>
  </rcc>
  <rcc rId="37058" sId="5">
    <nc r="H261">
      <v>0</v>
    </nc>
  </rcc>
  <rcc rId="37059" sId="5">
    <nc r="I261">
      <v>0</v>
    </nc>
  </rcc>
  <rcc rId="37060" sId="5">
    <nc r="J261">
      <v>0</v>
    </nc>
  </rcc>
  <rcc rId="37061" sId="5">
    <nc r="K261">
      <v>0</v>
    </nc>
  </rcc>
  <rcc rId="37062" sId="5">
    <nc r="L261">
      <v>0</v>
    </nc>
  </rcc>
  <rcc rId="37063" sId="5">
    <nc r="M261">
      <v>0</v>
    </nc>
  </rcc>
  <rcc rId="37064" sId="5">
    <nc r="N261">
      <v>0</v>
    </nc>
  </rcc>
  <rcc rId="37065" sId="5">
    <nc r="O261">
      <v>0</v>
    </nc>
  </rcc>
  <rcc rId="37066" sId="5">
    <nc r="P261">
      <v>0</v>
    </nc>
  </rcc>
  <rcc rId="37067" sId="5">
    <nc r="Q261">
      <v>0</v>
    </nc>
  </rcc>
  <rcc rId="37068" sId="5">
    <nc r="R261">
      <v>3.48</v>
    </nc>
  </rcc>
  <rcc rId="37069" sId="5">
    <nc r="S261">
      <v>7.63</v>
    </nc>
  </rcc>
  <rcc rId="37070" sId="5">
    <nc r="T261">
      <v>11.08</v>
    </nc>
  </rcc>
  <rcc rId="37071" sId="5">
    <nc r="U261">
      <v>11.03</v>
    </nc>
  </rcc>
  <rcc rId="37072" sId="5">
    <nc r="V261">
      <v>11.83</v>
    </nc>
  </rcc>
  <rcc rId="37073" sId="5">
    <nc r="W261">
      <v>15.25</v>
    </nc>
  </rcc>
  <rcc rId="37074" sId="5">
    <nc r="X261">
      <v>15.35</v>
    </nc>
  </rcc>
  <rcc rId="37075" sId="5">
    <nc r="Y261">
      <v>18.239999999999998</v>
    </nc>
  </rcc>
  <rcc rId="37076" sId="5">
    <nc r="Z261">
      <v>24.76</v>
    </nc>
  </rcc>
  <rcc rId="37077" sId="5">
    <nc r="AA261">
      <v>23.88</v>
    </nc>
  </rcc>
  <rcc rId="37078" sId="5">
    <nc r="AB261">
      <v>18.89</v>
    </nc>
  </rcc>
  <rcc rId="37079" sId="5">
    <nc r="AC261">
      <v>13.15</v>
    </nc>
  </rcc>
  <rcc rId="37080" sId="5">
    <nc r="AD261">
      <v>12.99</v>
    </nc>
  </rcc>
  <rcc rId="37081" sId="5">
    <nc r="AE261">
      <v>9.16</v>
    </nc>
  </rcc>
  <rcc rId="37082" sId="5">
    <nc r="AF261">
      <v>6.05</v>
    </nc>
  </rcc>
  <rcc rId="37083" sId="5">
    <nc r="AG261">
      <v>6.36</v>
    </nc>
  </rcc>
  <rcc rId="37084" sId="5">
    <nc r="AH261">
      <v>7.19</v>
    </nc>
  </rcc>
  <rcc rId="37085" sId="5">
    <nc r="AI261">
      <v>8.6999999999999993</v>
    </nc>
  </rcc>
  <rcc rId="37086" sId="5">
    <nc r="AJ261">
      <v>9.57</v>
    </nc>
  </rcc>
  <rcc rId="37087" sId="5">
    <nc r="AK261">
      <v>7.26</v>
    </nc>
  </rcc>
  <rcc rId="37088" sId="5">
    <nc r="AL261">
      <v>4.53</v>
    </nc>
  </rcc>
  <rcc rId="37089" sId="5">
    <nc r="AM261">
      <v>2.5299999999999998</v>
    </nc>
  </rcc>
  <rcc rId="37090" sId="5">
    <nc r="AN261">
      <v>1.1100000000000001</v>
    </nc>
  </rcc>
  <rcc rId="37091" sId="5">
    <nc r="AO261">
      <v>0.04</v>
    </nc>
  </rcc>
  <rcc rId="37092" sId="5">
    <nc r="AP261">
      <v>0</v>
    </nc>
  </rcc>
  <rcc rId="37093" sId="5">
    <nc r="AQ261">
      <v>0</v>
    </nc>
  </rcc>
  <rcc rId="37094" sId="5">
    <nc r="AR261">
      <v>0</v>
    </nc>
  </rcc>
  <rcc rId="37095" sId="5">
    <nc r="AS261">
      <v>0</v>
    </nc>
  </rcc>
  <rcc rId="37096" sId="5">
    <nc r="AT261">
      <v>0</v>
    </nc>
  </rcc>
  <rcc rId="37097" sId="5">
    <nc r="AU261">
      <v>0</v>
    </nc>
  </rcc>
  <rcc rId="37098" sId="5">
    <nc r="AV261">
      <v>0</v>
    </nc>
  </rcc>
  <rcc rId="37099" sId="5">
    <nc r="AW261">
      <v>0</v>
    </nc>
  </rcc>
  <rcc rId="37100" sId="5">
    <nc r="AX261">
      <v>0</v>
    </nc>
  </rcc>
  <rcc rId="37101" sId="5">
    <nc r="AY261">
      <v>0</v>
    </nc>
  </rcc>
  <rcc rId="37102" sId="5">
    <nc r="AZ261">
      <v>0</v>
    </nc>
  </rcc>
  <rcc rId="37103" sId="5">
    <nc r="BA261">
      <v>0</v>
    </nc>
  </rcc>
  <rfmt sheetId="5" sqref="B262" start="0" length="0">
    <dxf>
      <alignment horizontal="general" vertical="bottom"/>
    </dxf>
  </rfmt>
  <rcc rId="37104" sId="5" odxf="1" dxf="1">
    <nc r="E262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105" sId="5">
    <nc r="F262">
      <v>0</v>
    </nc>
  </rcc>
  <rcc rId="37106" sId="5">
    <nc r="G262">
      <v>0</v>
    </nc>
  </rcc>
  <rcc rId="37107" sId="5">
    <nc r="H262">
      <v>0</v>
    </nc>
  </rcc>
  <rcc rId="37108" sId="5">
    <nc r="I262">
      <v>0</v>
    </nc>
  </rcc>
  <rcc rId="37109" sId="5">
    <nc r="J262">
      <v>0</v>
    </nc>
  </rcc>
  <rcc rId="37110" sId="5">
    <nc r="K262">
      <v>0</v>
    </nc>
  </rcc>
  <rcc rId="37111" sId="5">
    <nc r="L262">
      <v>0</v>
    </nc>
  </rcc>
  <rcc rId="37112" sId="5">
    <nc r="M262">
      <v>0</v>
    </nc>
  </rcc>
  <rcc rId="37113" sId="5">
    <nc r="N262">
      <v>0</v>
    </nc>
  </rcc>
  <rcc rId="37114" sId="5">
    <nc r="O262">
      <v>0</v>
    </nc>
  </rcc>
  <rcc rId="37115" sId="5">
    <nc r="P262">
      <v>0</v>
    </nc>
  </rcc>
  <rcc rId="37116" sId="5">
    <nc r="Q262">
      <v>0</v>
    </nc>
  </rcc>
  <rcc rId="37117" sId="5">
    <nc r="R262">
      <v>0</v>
    </nc>
  </rcc>
  <rcc rId="37118" sId="5">
    <nc r="S262">
      <v>0</v>
    </nc>
  </rcc>
  <rcc rId="37119" sId="5">
    <nc r="T262">
      <v>0</v>
    </nc>
  </rcc>
  <rcc rId="37120" sId="5">
    <nc r="U262">
      <v>0</v>
    </nc>
  </rcc>
  <rcc rId="37121" sId="5">
    <nc r="V262">
      <v>0</v>
    </nc>
  </rcc>
  <rcc rId="37122" sId="5">
    <nc r="W262">
      <v>0</v>
    </nc>
  </rcc>
  <rcc rId="37123" sId="5">
    <nc r="X262">
      <v>0</v>
    </nc>
  </rcc>
  <rcc rId="37124" sId="5">
    <nc r="Y262">
      <v>0</v>
    </nc>
  </rcc>
  <rcc rId="37125" sId="5">
    <nc r="Z262">
      <v>0</v>
    </nc>
  </rcc>
  <rcc rId="37126" sId="5">
    <nc r="AA262">
      <v>0</v>
    </nc>
  </rcc>
  <rcc rId="37127" sId="5">
    <nc r="AB262">
      <v>0</v>
    </nc>
  </rcc>
  <rcc rId="37128" sId="5">
    <nc r="AC262">
      <v>0</v>
    </nc>
  </rcc>
  <rcc rId="37129" sId="5">
    <nc r="AD262">
      <v>0</v>
    </nc>
  </rcc>
  <rcc rId="37130" sId="5">
    <nc r="AE262">
      <v>0</v>
    </nc>
  </rcc>
  <rcc rId="37131" sId="5">
    <nc r="AF262">
      <v>0</v>
    </nc>
  </rcc>
  <rcc rId="37132" sId="5">
    <nc r="AG262">
      <v>0</v>
    </nc>
  </rcc>
  <rcc rId="37133" sId="5">
    <nc r="AH262">
      <v>0</v>
    </nc>
  </rcc>
  <rcc rId="37134" sId="5">
    <nc r="AI262">
      <v>0</v>
    </nc>
  </rcc>
  <rcc rId="37135" sId="5">
    <nc r="AJ262">
      <v>0</v>
    </nc>
  </rcc>
  <rcc rId="37136" sId="5">
    <nc r="AK262">
      <v>0</v>
    </nc>
  </rcc>
  <rcc rId="37137" sId="5">
    <nc r="AL262">
      <v>0</v>
    </nc>
  </rcc>
  <rcc rId="37138" sId="5">
    <nc r="AM262">
      <v>0</v>
    </nc>
  </rcc>
  <rcc rId="37139" sId="5">
    <nc r="AN262">
      <v>0</v>
    </nc>
  </rcc>
  <rcc rId="37140" sId="5">
    <nc r="AO262">
      <v>0</v>
    </nc>
  </rcc>
  <rcc rId="37141" sId="5">
    <nc r="AP262">
      <v>0</v>
    </nc>
  </rcc>
  <rcc rId="37142" sId="5">
    <nc r="AQ262">
      <v>0</v>
    </nc>
  </rcc>
  <rcc rId="37143" sId="5">
    <nc r="AR262">
      <v>0</v>
    </nc>
  </rcc>
  <rcc rId="37144" sId="5">
    <nc r="AS262">
      <v>0</v>
    </nc>
  </rcc>
  <rcc rId="37145" sId="5">
    <nc r="AT262">
      <v>0</v>
    </nc>
  </rcc>
  <rcc rId="37146" sId="5">
    <nc r="AU262">
      <v>0</v>
    </nc>
  </rcc>
  <rcc rId="37147" sId="5">
    <nc r="AV262">
      <v>0</v>
    </nc>
  </rcc>
  <rcc rId="37148" sId="5">
    <nc r="AW262">
      <v>0</v>
    </nc>
  </rcc>
  <rcc rId="37149" sId="5">
    <nc r="AX262">
      <v>0</v>
    </nc>
  </rcc>
  <rcc rId="37150" sId="5">
    <nc r="AY262">
      <v>0</v>
    </nc>
  </rcc>
  <rcc rId="37151" sId="5">
    <nc r="AZ262">
      <v>0</v>
    </nc>
  </rcc>
  <rcc rId="37152" sId="5">
    <nc r="BA262">
      <v>0</v>
    </nc>
  </rcc>
  <rfmt sheetId="5" sqref="B263" start="0" length="0">
    <dxf>
      <alignment horizontal="general" vertical="bottom"/>
    </dxf>
  </rfmt>
  <rcc rId="37153" sId="5" odxf="1" dxf="1">
    <nc r="E263">
      <v>23.77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154" sId="5">
    <nc r="F263">
      <v>0</v>
    </nc>
  </rcc>
  <rcc rId="37155" sId="5">
    <nc r="G263">
      <v>0</v>
    </nc>
  </rcc>
  <rcc rId="37156" sId="5">
    <nc r="H263">
      <v>0</v>
    </nc>
  </rcc>
  <rcc rId="37157" sId="5">
    <nc r="I263">
      <v>0</v>
    </nc>
  </rcc>
  <rcc rId="37158" sId="5">
    <nc r="J263">
      <v>0</v>
    </nc>
  </rcc>
  <rcc rId="37159" sId="5">
    <nc r="K263">
      <v>0</v>
    </nc>
  </rcc>
  <rcc rId="37160" sId="5">
    <nc r="L263">
      <v>0</v>
    </nc>
  </rcc>
  <rcc rId="37161" sId="5">
    <nc r="M263">
      <v>0</v>
    </nc>
  </rcc>
  <rcc rId="37162" sId="5">
    <nc r="N263">
      <v>0</v>
    </nc>
  </rcc>
  <rcc rId="37163" sId="5">
    <nc r="O263">
      <v>0</v>
    </nc>
  </rcc>
  <rcc rId="37164" sId="5">
    <nc r="P263">
      <v>0</v>
    </nc>
  </rcc>
  <rcc rId="37165" sId="5">
    <nc r="Q263">
      <v>0</v>
    </nc>
  </rcc>
  <rcc rId="37166" sId="5">
    <nc r="R263">
      <v>0.67</v>
    </nc>
  </rcc>
  <rcc rId="37167" sId="5">
    <nc r="S263">
      <v>1.45</v>
    </nc>
  </rcc>
  <rcc rId="37168" sId="5">
    <nc r="T263">
      <v>2.1</v>
    </nc>
  </rcc>
  <rcc rId="37169" sId="5">
    <nc r="U263">
      <v>2.09</v>
    </nc>
  </rcc>
  <rcc rId="37170" sId="5">
    <nc r="V263">
      <v>2.25</v>
    </nc>
  </rcc>
  <rcc rId="37171" sId="5">
    <nc r="W263">
      <v>2.9</v>
    </nc>
  </rcc>
  <rcc rId="37172" sId="5">
    <nc r="X263">
      <v>2.92</v>
    </nc>
  </rcc>
  <rcc rId="37173" sId="5">
    <nc r="Y263">
      <v>3.46</v>
    </nc>
  </rcc>
  <rcc rId="37174" sId="5">
    <nc r="Z263">
      <v>4.7</v>
    </nc>
  </rcc>
  <rcc rId="37175" sId="5">
    <nc r="AA263">
      <v>4.54</v>
    </nc>
  </rcc>
  <rcc rId="37176" sId="5">
    <nc r="AB263">
      <v>3.59</v>
    </nc>
  </rcc>
  <rcc rId="37177" sId="5">
    <nc r="AC263">
      <v>2.5</v>
    </nc>
  </rcc>
  <rcc rId="37178" sId="5">
    <nc r="AD263">
      <v>2.4700000000000002</v>
    </nc>
  </rcc>
  <rcc rId="37179" sId="5">
    <nc r="AE263">
      <v>1.74</v>
    </nc>
  </rcc>
  <rcc rId="37180" sId="5">
    <nc r="AF263">
      <v>1.1499999999999999</v>
    </nc>
  </rcc>
  <rcc rId="37181" sId="5">
    <nc r="AG263">
      <v>1.21</v>
    </nc>
  </rcc>
  <rcc rId="37182" sId="5">
    <nc r="AH263">
      <v>1.37</v>
    </nc>
  </rcc>
  <rcc rId="37183" sId="5">
    <nc r="AI263">
      <v>1.66</v>
    </nc>
  </rcc>
  <rcc rId="37184" sId="5">
    <nc r="AJ263">
      <v>1.82</v>
    </nc>
  </rcc>
  <rcc rId="37185" sId="5">
    <nc r="AK263">
      <v>1.38</v>
    </nc>
  </rcc>
  <rcc rId="37186" sId="5">
    <nc r="AL263">
      <v>0.86</v>
    </nc>
  </rcc>
  <rcc rId="37187" sId="5">
    <nc r="AM263">
      <v>0.48</v>
    </nc>
  </rcc>
  <rcc rId="37188" sId="5">
    <nc r="AN263">
      <v>0.21</v>
    </nc>
  </rcc>
  <rcc rId="37189" sId="5">
    <nc r="AO263">
      <v>0.01</v>
    </nc>
  </rcc>
  <rcc rId="37190" sId="5">
    <nc r="AP263">
      <v>0</v>
    </nc>
  </rcc>
  <rcc rId="37191" sId="5">
    <nc r="AQ263">
      <v>0</v>
    </nc>
  </rcc>
  <rcc rId="37192" sId="5">
    <nc r="AR263">
      <v>0</v>
    </nc>
  </rcc>
  <rcc rId="37193" sId="5">
    <nc r="AS263">
      <v>0</v>
    </nc>
  </rcc>
  <rcc rId="37194" sId="5">
    <nc r="AT263">
      <v>0</v>
    </nc>
  </rcc>
  <rcc rId="37195" sId="5">
    <nc r="AU263">
      <v>0</v>
    </nc>
  </rcc>
  <rcc rId="37196" sId="5">
    <nc r="AV263">
      <v>0</v>
    </nc>
  </rcc>
  <rcc rId="37197" sId="5">
    <nc r="AW263">
      <v>0</v>
    </nc>
  </rcc>
  <rcc rId="37198" sId="5">
    <nc r="AX263">
      <v>0</v>
    </nc>
  </rcc>
  <rcc rId="37199" sId="5">
    <nc r="AY263">
      <v>0</v>
    </nc>
  </rcc>
  <rcc rId="37200" sId="5">
    <nc r="AZ263">
      <v>0</v>
    </nc>
  </rcc>
  <rcc rId="37201" sId="5">
    <nc r="BA263">
      <v>0</v>
    </nc>
  </rcc>
  <rfmt sheetId="5" sqref="B264" start="0" length="0">
    <dxf>
      <alignment horizontal="general" vertical="bottom"/>
    </dxf>
  </rfmt>
  <rcc rId="37202" sId="5" odxf="1" dxf="1">
    <nc r="E264">
      <v>20.67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7203" sId="5">
    <nc r="F264">
      <v>0</v>
    </nc>
  </rcc>
  <rcc rId="37204" sId="5">
    <nc r="G264">
      <v>0</v>
    </nc>
  </rcc>
  <rcc rId="37205" sId="5">
    <nc r="H264">
      <v>0</v>
    </nc>
  </rcc>
  <rcc rId="37206" sId="5">
    <nc r="I264">
      <v>0</v>
    </nc>
  </rcc>
  <rcc rId="37207" sId="5">
    <nc r="J264">
      <v>0</v>
    </nc>
  </rcc>
  <rcc rId="37208" sId="5">
    <nc r="K264">
      <v>0</v>
    </nc>
  </rcc>
  <rcc rId="37209" sId="5">
    <nc r="L264">
      <v>0</v>
    </nc>
  </rcc>
  <rcc rId="37210" sId="5">
    <nc r="M264">
      <v>0</v>
    </nc>
  </rcc>
  <rcc rId="37211" sId="5">
    <nc r="N264">
      <v>0</v>
    </nc>
  </rcc>
  <rcc rId="37212" sId="5">
    <nc r="O264">
      <v>0</v>
    </nc>
  </rcc>
  <rcc rId="37213" sId="5">
    <nc r="P264">
      <v>0</v>
    </nc>
  </rcc>
  <rcc rId="37214" sId="5">
    <nc r="Q264">
      <v>0</v>
    </nc>
  </rcc>
  <rcc rId="37215" sId="5">
    <nc r="R264">
      <v>0.57999999999999996</v>
    </nc>
  </rcc>
  <rcc rId="37216" sId="5">
    <nc r="S264">
      <v>1.26</v>
    </nc>
  </rcc>
  <rcc rId="37217" sId="5">
    <nc r="T264">
      <v>1.83</v>
    </nc>
  </rcc>
  <rcc rId="37218" sId="5">
    <nc r="U264">
      <v>1.82</v>
    </nc>
  </rcc>
  <rcc rId="37219" sId="5">
    <nc r="V264">
      <v>1.96</v>
    </nc>
  </rcc>
  <rcc rId="37220" sId="5">
    <nc r="W264">
      <v>2.52</v>
    </nc>
  </rcc>
  <rcc rId="37221" sId="5">
    <nc r="X264">
      <v>2.54</v>
    </nc>
  </rcc>
  <rcc rId="37222" sId="5">
    <nc r="Y264">
      <v>3.01</v>
    </nc>
  </rcc>
  <rcc rId="37223" sId="5">
    <nc r="Z264">
      <v>4.09</v>
    </nc>
  </rcc>
  <rcc rId="37224" sId="5">
    <nc r="AA264">
      <v>3.95</v>
    </nc>
  </rcc>
  <rcc rId="37225" sId="5">
    <nc r="AB264">
      <v>3.12</v>
    </nc>
  </rcc>
  <rcc rId="37226" sId="5">
    <nc r="AC264">
      <v>2.17</v>
    </nc>
  </rcc>
  <rcc rId="37227" sId="5">
    <nc r="AD264">
      <v>2.15</v>
    </nc>
  </rcc>
  <rcc rId="37228" sId="5">
    <nc r="AE264">
      <v>1.51</v>
    </nc>
  </rcc>
  <rcc rId="37229" sId="5">
    <nc r="AF264">
      <v>1</v>
    </nc>
  </rcc>
  <rcc rId="37230" sId="5">
    <nc r="AG264">
      <v>1.05</v>
    </nc>
  </rcc>
  <rcc rId="37231" sId="5">
    <nc r="AH264">
      <v>1.19</v>
    </nc>
  </rcc>
  <rcc rId="37232" sId="5">
    <nc r="AI264">
      <v>1.44</v>
    </nc>
  </rcc>
  <rcc rId="37233" sId="5">
    <nc r="AJ264">
      <v>1.58</v>
    </nc>
  </rcc>
  <rcc rId="37234" sId="5">
    <nc r="AK264">
      <v>1.2</v>
    </nc>
  </rcc>
  <rcc rId="37235" sId="5">
    <nc r="AL264">
      <v>0.75</v>
    </nc>
  </rcc>
  <rcc rId="37236" sId="5">
    <nc r="AM264">
      <v>0.42</v>
    </nc>
  </rcc>
  <rcc rId="37237" sId="5">
    <nc r="AN264">
      <v>0.18</v>
    </nc>
  </rcc>
  <rcc rId="37238" sId="5">
    <nc r="AO264">
      <v>0.01</v>
    </nc>
  </rcc>
  <rcc rId="37239" sId="5">
    <nc r="AP264">
      <v>0</v>
    </nc>
  </rcc>
  <rcc rId="37240" sId="5">
    <nc r="AQ264">
      <v>0</v>
    </nc>
  </rcc>
  <rcc rId="37241" sId="5">
    <nc r="AR264">
      <v>0</v>
    </nc>
  </rcc>
  <rcc rId="37242" sId="5">
    <nc r="AS264">
      <v>0</v>
    </nc>
  </rcc>
  <rcc rId="37243" sId="5">
    <nc r="AT264">
      <v>0</v>
    </nc>
  </rcc>
  <rcc rId="37244" sId="5">
    <nc r="AU264">
      <v>0</v>
    </nc>
  </rcc>
  <rcc rId="37245" sId="5">
    <nc r="AV264">
      <v>0</v>
    </nc>
  </rcc>
  <rcc rId="37246" sId="5">
    <nc r="AW264">
      <v>0</v>
    </nc>
  </rcc>
  <rcc rId="37247" sId="5">
    <nc r="AX264">
      <v>0</v>
    </nc>
  </rcc>
  <rcc rId="37248" sId="5">
    <nc r="AY264">
      <v>0</v>
    </nc>
  </rcc>
  <rcc rId="37249" sId="5">
    <nc r="AZ264">
      <v>0</v>
    </nc>
  </rcc>
  <rcc rId="37250" sId="5">
    <nc r="BA264">
      <v>0</v>
    </nc>
  </rcc>
  <rfmt sheetId="5" sqref="B265" start="0" length="0">
    <dxf>
      <alignment horizontal="general" vertical="bottom"/>
    </dxf>
  </rfmt>
  <rcc rId="37251" sId="5" odxf="1" dxf="1">
    <nc r="E265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252" sId="5">
    <nc r="F265">
      <v>0</v>
    </nc>
  </rcc>
  <rcc rId="37253" sId="5">
    <nc r="G265">
      <v>0</v>
    </nc>
  </rcc>
  <rcc rId="37254" sId="5">
    <nc r="H265">
      <v>0</v>
    </nc>
  </rcc>
  <rcc rId="37255" sId="5">
    <nc r="I265">
      <v>0</v>
    </nc>
  </rcc>
  <rcc rId="37256" sId="5">
    <nc r="J265">
      <v>0</v>
    </nc>
  </rcc>
  <rcc rId="37257" sId="5">
    <nc r="K265">
      <v>0</v>
    </nc>
  </rcc>
  <rcc rId="37258" sId="5">
    <nc r="L265">
      <v>0</v>
    </nc>
  </rcc>
  <rcc rId="37259" sId="5">
    <nc r="M265">
      <v>0</v>
    </nc>
  </rcc>
  <rcc rId="37260" sId="5">
    <nc r="N265">
      <v>0</v>
    </nc>
  </rcc>
  <rcc rId="37261" sId="5">
    <nc r="O265">
      <v>0</v>
    </nc>
  </rcc>
  <rcc rId="37262" sId="5">
    <nc r="P265">
      <v>0</v>
    </nc>
  </rcc>
  <rcc rId="37263" sId="5">
    <nc r="Q265">
      <v>0</v>
    </nc>
  </rcc>
  <rcc rId="37264" sId="5">
    <nc r="R265">
      <v>0</v>
    </nc>
  </rcc>
  <rcc rId="37265" sId="5">
    <nc r="S265">
      <v>0</v>
    </nc>
  </rcc>
  <rcc rId="37266" sId="5">
    <nc r="T265">
      <v>0</v>
    </nc>
  </rcc>
  <rcc rId="37267" sId="5">
    <nc r="U265">
      <v>0</v>
    </nc>
  </rcc>
  <rcc rId="37268" sId="5">
    <nc r="V265">
      <v>0</v>
    </nc>
  </rcc>
  <rcc rId="37269" sId="5">
    <nc r="W265">
      <v>0</v>
    </nc>
  </rcc>
  <rcc rId="37270" sId="5">
    <nc r="X265">
      <v>0</v>
    </nc>
  </rcc>
  <rcc rId="37271" sId="5">
    <nc r="Y265">
      <v>0</v>
    </nc>
  </rcc>
  <rcc rId="37272" sId="5">
    <nc r="Z265">
      <v>0</v>
    </nc>
  </rcc>
  <rcc rId="37273" sId="5">
    <nc r="AA265">
      <v>0</v>
    </nc>
  </rcc>
  <rcc rId="37274" sId="5">
    <nc r="AB265">
      <v>0</v>
    </nc>
  </rcc>
  <rcc rId="37275" sId="5">
    <nc r="AC265">
      <v>0</v>
    </nc>
  </rcc>
  <rcc rId="37276" sId="5">
    <nc r="AD265">
      <v>0</v>
    </nc>
  </rcc>
  <rcc rId="37277" sId="5">
    <nc r="AE265">
      <v>0</v>
    </nc>
  </rcc>
  <rcc rId="37278" sId="5">
    <nc r="AF265">
      <v>0</v>
    </nc>
  </rcc>
  <rcc rId="37279" sId="5">
    <nc r="AG265">
      <v>0</v>
    </nc>
  </rcc>
  <rcc rId="37280" sId="5">
    <nc r="AH265">
      <v>0</v>
    </nc>
  </rcc>
  <rcc rId="37281" sId="5">
    <nc r="AI265">
      <v>0</v>
    </nc>
  </rcc>
  <rcc rId="37282" sId="5">
    <nc r="AJ265">
      <v>0</v>
    </nc>
  </rcc>
  <rcc rId="37283" sId="5">
    <nc r="AK265">
      <v>0</v>
    </nc>
  </rcc>
  <rcc rId="37284" sId="5">
    <nc r="AL265">
      <v>0</v>
    </nc>
  </rcc>
  <rcc rId="37285" sId="5">
    <nc r="AM265">
      <v>0</v>
    </nc>
  </rcc>
  <rcc rId="37286" sId="5">
    <nc r="AN265">
      <v>0</v>
    </nc>
  </rcc>
  <rcc rId="37287" sId="5">
    <nc r="AO265">
      <v>0</v>
    </nc>
  </rcc>
  <rcc rId="37288" sId="5">
    <nc r="AP265">
      <v>0</v>
    </nc>
  </rcc>
  <rcc rId="37289" sId="5">
    <nc r="AQ265">
      <v>0</v>
    </nc>
  </rcc>
  <rcc rId="37290" sId="5">
    <nc r="AR265">
      <v>0</v>
    </nc>
  </rcc>
  <rcc rId="37291" sId="5">
    <nc r="AS265">
      <v>0</v>
    </nc>
  </rcc>
  <rcc rId="37292" sId="5">
    <nc r="AT265">
      <v>0</v>
    </nc>
  </rcc>
  <rcc rId="37293" sId="5">
    <nc r="AU265">
      <v>0</v>
    </nc>
  </rcc>
  <rcc rId="37294" sId="5">
    <nc r="AV265">
      <v>0</v>
    </nc>
  </rcc>
  <rcc rId="37295" sId="5">
    <nc r="AW265">
      <v>0</v>
    </nc>
  </rcc>
  <rcc rId="37296" sId="5">
    <nc r="AX265">
      <v>0</v>
    </nc>
  </rcc>
  <rcc rId="37297" sId="5">
    <nc r="AY265">
      <v>0</v>
    </nc>
  </rcc>
  <rcc rId="37298" sId="5">
    <nc r="AZ265">
      <v>0</v>
    </nc>
  </rcc>
  <rcc rId="37299" sId="5">
    <nc r="BA265">
      <v>0</v>
    </nc>
  </rcc>
  <rfmt sheetId="5" sqref="B266" start="0" length="0">
    <dxf>
      <alignment horizontal="general" vertical="bottom"/>
    </dxf>
  </rfmt>
  <rcc rId="37300" sId="5" odxf="1" dxf="1">
    <nc r="E266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301" sId="5">
    <nc r="F266">
      <v>0</v>
    </nc>
  </rcc>
  <rcc rId="37302" sId="5">
    <nc r="G266">
      <v>0</v>
    </nc>
  </rcc>
  <rcc rId="37303" sId="5">
    <nc r="H266">
      <v>0</v>
    </nc>
  </rcc>
  <rcc rId="37304" sId="5">
    <nc r="I266">
      <v>0</v>
    </nc>
  </rcc>
  <rcc rId="37305" sId="5">
    <nc r="J266">
      <v>0</v>
    </nc>
  </rcc>
  <rcc rId="37306" sId="5">
    <nc r="K266">
      <v>0</v>
    </nc>
  </rcc>
  <rcc rId="37307" sId="5">
    <nc r="L266">
      <v>0</v>
    </nc>
  </rcc>
  <rcc rId="37308" sId="5">
    <nc r="M266">
      <v>0</v>
    </nc>
  </rcc>
  <rcc rId="37309" sId="5">
    <nc r="N266">
      <v>0</v>
    </nc>
  </rcc>
  <rcc rId="37310" sId="5">
    <nc r="O266">
      <v>0</v>
    </nc>
  </rcc>
  <rcc rId="37311" sId="5">
    <nc r="P266">
      <v>0</v>
    </nc>
  </rcc>
  <rcc rId="37312" sId="5">
    <nc r="Q266">
      <v>0</v>
    </nc>
  </rcc>
  <rcc rId="37313" sId="5">
    <nc r="R266">
      <v>0</v>
    </nc>
  </rcc>
  <rcc rId="37314" sId="5">
    <nc r="S266">
      <v>0</v>
    </nc>
  </rcc>
  <rcc rId="37315" sId="5">
    <nc r="T266">
      <v>0</v>
    </nc>
  </rcc>
  <rcc rId="37316" sId="5">
    <nc r="U266">
      <v>0</v>
    </nc>
  </rcc>
  <rcc rId="37317" sId="5">
    <nc r="V266">
      <v>0</v>
    </nc>
  </rcc>
  <rcc rId="37318" sId="5">
    <nc r="W266">
      <v>0</v>
    </nc>
  </rcc>
  <rcc rId="37319" sId="5">
    <nc r="X266">
      <v>0</v>
    </nc>
  </rcc>
  <rcc rId="37320" sId="5">
    <nc r="Y266">
      <v>0</v>
    </nc>
  </rcc>
  <rcc rId="37321" sId="5">
    <nc r="Z266">
      <v>0</v>
    </nc>
  </rcc>
  <rcc rId="37322" sId="5">
    <nc r="AA266">
      <v>0</v>
    </nc>
  </rcc>
  <rcc rId="37323" sId="5">
    <nc r="AB266">
      <v>0</v>
    </nc>
  </rcc>
  <rcc rId="37324" sId="5">
    <nc r="AC266">
      <v>0</v>
    </nc>
  </rcc>
  <rcc rId="37325" sId="5">
    <nc r="AD266">
      <v>0</v>
    </nc>
  </rcc>
  <rcc rId="37326" sId="5">
    <nc r="AE266">
      <v>0</v>
    </nc>
  </rcc>
  <rcc rId="37327" sId="5">
    <nc r="AF266">
      <v>0</v>
    </nc>
  </rcc>
  <rcc rId="37328" sId="5">
    <nc r="AG266">
      <v>0</v>
    </nc>
  </rcc>
  <rcc rId="37329" sId="5">
    <nc r="AH266">
      <v>0</v>
    </nc>
  </rcc>
  <rcc rId="37330" sId="5">
    <nc r="AI266">
      <v>0</v>
    </nc>
  </rcc>
  <rcc rId="37331" sId="5">
    <nc r="AJ266">
      <v>0</v>
    </nc>
  </rcc>
  <rcc rId="37332" sId="5">
    <nc r="AK266">
      <v>0</v>
    </nc>
  </rcc>
  <rcc rId="37333" sId="5">
    <nc r="AL266">
      <v>0</v>
    </nc>
  </rcc>
  <rcc rId="37334" sId="5">
    <nc r="AM266">
      <v>0</v>
    </nc>
  </rcc>
  <rcc rId="37335" sId="5">
    <nc r="AN266">
      <v>0</v>
    </nc>
  </rcc>
  <rcc rId="37336" sId="5">
    <nc r="AO266">
      <v>0</v>
    </nc>
  </rcc>
  <rcc rId="37337" sId="5">
    <nc r="AP266">
      <v>0</v>
    </nc>
  </rcc>
  <rcc rId="37338" sId="5">
    <nc r="AQ266">
      <v>0</v>
    </nc>
  </rcc>
  <rcc rId="37339" sId="5">
    <nc r="AR266">
      <v>0</v>
    </nc>
  </rcc>
  <rcc rId="37340" sId="5">
    <nc r="AS266">
      <v>0</v>
    </nc>
  </rcc>
  <rcc rId="37341" sId="5">
    <nc r="AT266">
      <v>0</v>
    </nc>
  </rcc>
  <rcc rId="37342" sId="5">
    <nc r="AU266">
      <v>0</v>
    </nc>
  </rcc>
  <rcc rId="37343" sId="5">
    <nc r="AV266">
      <v>0</v>
    </nc>
  </rcc>
  <rcc rId="37344" sId="5">
    <nc r="AW266">
      <v>0</v>
    </nc>
  </rcc>
  <rcc rId="37345" sId="5">
    <nc r="AX266">
      <v>0</v>
    </nc>
  </rcc>
  <rcc rId="37346" sId="5">
    <nc r="AY266">
      <v>0</v>
    </nc>
  </rcc>
  <rcc rId="37347" sId="5">
    <nc r="AZ266">
      <v>0</v>
    </nc>
  </rcc>
  <rcc rId="37348" sId="5">
    <nc r="BA266">
      <v>0</v>
    </nc>
  </rcc>
  <rfmt sheetId="5" sqref="B267" start="0" length="0">
    <dxf>
      <alignment horizontal="general" vertical="bottom"/>
    </dxf>
  </rfmt>
  <rcc rId="37349" sId="5" odxf="1" dxf="1">
    <nc r="E26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350" sId="5">
    <nc r="F267">
      <v>0</v>
    </nc>
  </rcc>
  <rcc rId="37351" sId="5">
    <nc r="G267">
      <v>0</v>
    </nc>
  </rcc>
  <rcc rId="37352" sId="5">
    <nc r="H267">
      <v>0</v>
    </nc>
  </rcc>
  <rcc rId="37353" sId="5">
    <nc r="I267">
      <v>0</v>
    </nc>
  </rcc>
  <rcc rId="37354" sId="5">
    <nc r="J267">
      <v>0</v>
    </nc>
  </rcc>
  <rcc rId="37355" sId="5">
    <nc r="K267">
      <v>0</v>
    </nc>
  </rcc>
  <rcc rId="37356" sId="5">
    <nc r="L267">
      <v>0</v>
    </nc>
  </rcc>
  <rcc rId="37357" sId="5">
    <nc r="M267">
      <v>0</v>
    </nc>
  </rcc>
  <rcc rId="37358" sId="5">
    <nc r="N267">
      <v>0</v>
    </nc>
  </rcc>
  <rcc rId="37359" sId="5">
    <nc r="O267">
      <v>0</v>
    </nc>
  </rcc>
  <rcc rId="37360" sId="5">
    <nc r="P267">
      <v>0</v>
    </nc>
  </rcc>
  <rcc rId="37361" sId="5">
    <nc r="Q267">
      <v>0</v>
    </nc>
  </rcc>
  <rcc rId="37362" sId="5">
    <nc r="R267">
      <v>0</v>
    </nc>
  </rcc>
  <rcc rId="37363" sId="5">
    <nc r="S267">
      <v>0</v>
    </nc>
  </rcc>
  <rcc rId="37364" sId="5">
    <nc r="T267">
      <v>0</v>
    </nc>
  </rcc>
  <rcc rId="37365" sId="5">
    <nc r="U267">
      <v>0</v>
    </nc>
  </rcc>
  <rcc rId="37366" sId="5">
    <nc r="V267">
      <v>0</v>
    </nc>
  </rcc>
  <rcc rId="37367" sId="5">
    <nc r="W267">
      <v>0</v>
    </nc>
  </rcc>
  <rcc rId="37368" sId="5">
    <nc r="X267">
      <v>0</v>
    </nc>
  </rcc>
  <rcc rId="37369" sId="5">
    <nc r="Y267">
      <v>0</v>
    </nc>
  </rcc>
  <rcc rId="37370" sId="5">
    <nc r="Z267">
      <v>0</v>
    </nc>
  </rcc>
  <rcc rId="37371" sId="5">
    <nc r="AA267">
      <v>0</v>
    </nc>
  </rcc>
  <rcc rId="37372" sId="5">
    <nc r="AB267">
      <v>0</v>
    </nc>
  </rcc>
  <rcc rId="37373" sId="5">
    <nc r="AC267">
      <v>0</v>
    </nc>
  </rcc>
  <rcc rId="37374" sId="5">
    <nc r="AD267">
      <v>0</v>
    </nc>
  </rcc>
  <rcc rId="37375" sId="5">
    <nc r="AE267">
      <v>0</v>
    </nc>
  </rcc>
  <rcc rId="37376" sId="5">
    <nc r="AF267">
      <v>0</v>
    </nc>
  </rcc>
  <rcc rId="37377" sId="5">
    <nc r="AG267">
      <v>0</v>
    </nc>
  </rcc>
  <rcc rId="37378" sId="5">
    <nc r="AH267">
      <v>0</v>
    </nc>
  </rcc>
  <rcc rId="37379" sId="5">
    <nc r="AI267">
      <v>0</v>
    </nc>
  </rcc>
  <rcc rId="37380" sId="5">
    <nc r="AJ267">
      <v>0</v>
    </nc>
  </rcc>
  <rcc rId="37381" sId="5">
    <nc r="AK267">
      <v>0</v>
    </nc>
  </rcc>
  <rcc rId="37382" sId="5">
    <nc r="AL267">
      <v>0</v>
    </nc>
  </rcc>
  <rcc rId="37383" sId="5">
    <nc r="AM267">
      <v>0</v>
    </nc>
  </rcc>
  <rcc rId="37384" sId="5">
    <nc r="AN267">
      <v>0</v>
    </nc>
  </rcc>
  <rcc rId="37385" sId="5">
    <nc r="AO267">
      <v>0</v>
    </nc>
  </rcc>
  <rcc rId="37386" sId="5">
    <nc r="AP267">
      <v>0</v>
    </nc>
  </rcc>
  <rcc rId="37387" sId="5">
    <nc r="AQ267">
      <v>0</v>
    </nc>
  </rcc>
  <rcc rId="37388" sId="5">
    <nc r="AR267">
      <v>0</v>
    </nc>
  </rcc>
  <rcc rId="37389" sId="5">
    <nc r="AS267">
      <v>0</v>
    </nc>
  </rcc>
  <rcc rId="37390" sId="5">
    <nc r="AT267">
      <v>0</v>
    </nc>
  </rcc>
  <rcc rId="37391" sId="5">
    <nc r="AU267">
      <v>0</v>
    </nc>
  </rcc>
  <rcc rId="37392" sId="5">
    <nc r="AV267">
      <v>0</v>
    </nc>
  </rcc>
  <rcc rId="37393" sId="5">
    <nc r="AW267">
      <v>0</v>
    </nc>
  </rcc>
  <rcc rId="37394" sId="5">
    <nc r="AX267">
      <v>0</v>
    </nc>
  </rcc>
  <rcc rId="37395" sId="5">
    <nc r="AY267">
      <v>0</v>
    </nc>
  </rcc>
  <rcc rId="37396" sId="5">
    <nc r="AZ267">
      <v>0</v>
    </nc>
  </rcc>
  <rcc rId="37397" sId="5">
    <nc r="BA267">
      <v>0</v>
    </nc>
  </rcc>
  <rfmt sheetId="5" sqref="B268" start="0" length="0">
    <dxf>
      <alignment horizontal="general" vertical="bottom"/>
    </dxf>
  </rfmt>
  <rcc rId="37398" sId="5" odxf="1" dxf="1">
    <nc r="E26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399" sId="5">
    <nc r="F268">
      <v>0</v>
    </nc>
  </rcc>
  <rcc rId="37400" sId="5">
    <nc r="G268">
      <v>0</v>
    </nc>
  </rcc>
  <rcc rId="37401" sId="5">
    <nc r="H268">
      <v>0</v>
    </nc>
  </rcc>
  <rcc rId="37402" sId="5">
    <nc r="I268">
      <v>0</v>
    </nc>
  </rcc>
  <rcc rId="37403" sId="5">
    <nc r="J268">
      <v>0</v>
    </nc>
  </rcc>
  <rcc rId="37404" sId="5">
    <nc r="K268">
      <v>0</v>
    </nc>
  </rcc>
  <rcc rId="37405" sId="5">
    <nc r="L268">
      <v>0</v>
    </nc>
  </rcc>
  <rcc rId="37406" sId="5">
    <nc r="M268">
      <v>0</v>
    </nc>
  </rcc>
  <rcc rId="37407" sId="5">
    <nc r="N268">
      <v>0</v>
    </nc>
  </rcc>
  <rcc rId="37408" sId="5">
    <nc r="O268">
      <v>0</v>
    </nc>
  </rcc>
  <rcc rId="37409" sId="5">
    <nc r="P268">
      <v>0</v>
    </nc>
  </rcc>
  <rcc rId="37410" sId="5">
    <nc r="Q268">
      <v>0</v>
    </nc>
  </rcc>
  <rcc rId="37411" sId="5">
    <nc r="R268">
      <v>0</v>
    </nc>
  </rcc>
  <rcc rId="37412" sId="5">
    <nc r="S268">
      <v>0</v>
    </nc>
  </rcc>
  <rcc rId="37413" sId="5">
    <nc r="T268">
      <v>0</v>
    </nc>
  </rcc>
  <rcc rId="37414" sId="5">
    <nc r="U268">
      <v>0</v>
    </nc>
  </rcc>
  <rcc rId="37415" sId="5">
    <nc r="V268">
      <v>0</v>
    </nc>
  </rcc>
  <rcc rId="37416" sId="5">
    <nc r="W268">
      <v>0</v>
    </nc>
  </rcc>
  <rcc rId="37417" sId="5">
    <nc r="X268">
      <v>0</v>
    </nc>
  </rcc>
  <rcc rId="37418" sId="5">
    <nc r="Y268">
      <v>0</v>
    </nc>
  </rcc>
  <rcc rId="37419" sId="5">
    <nc r="Z268">
      <v>0</v>
    </nc>
  </rcc>
  <rcc rId="37420" sId="5">
    <nc r="AA268">
      <v>0</v>
    </nc>
  </rcc>
  <rcc rId="37421" sId="5">
    <nc r="AB268">
      <v>0</v>
    </nc>
  </rcc>
  <rcc rId="37422" sId="5">
    <nc r="AC268">
      <v>0</v>
    </nc>
  </rcc>
  <rcc rId="37423" sId="5">
    <nc r="AD268">
      <v>0</v>
    </nc>
  </rcc>
  <rcc rId="37424" sId="5">
    <nc r="AE268">
      <v>0</v>
    </nc>
  </rcc>
  <rcc rId="37425" sId="5">
    <nc r="AF268">
      <v>0</v>
    </nc>
  </rcc>
  <rcc rId="37426" sId="5">
    <nc r="AG268">
      <v>0</v>
    </nc>
  </rcc>
  <rcc rId="37427" sId="5">
    <nc r="AH268">
      <v>0</v>
    </nc>
  </rcc>
  <rcc rId="37428" sId="5">
    <nc r="AI268">
      <v>0</v>
    </nc>
  </rcc>
  <rcc rId="37429" sId="5">
    <nc r="AJ268">
      <v>0</v>
    </nc>
  </rcc>
  <rcc rId="37430" sId="5">
    <nc r="AK268">
      <v>0</v>
    </nc>
  </rcc>
  <rcc rId="37431" sId="5">
    <nc r="AL268">
      <v>0</v>
    </nc>
  </rcc>
  <rcc rId="37432" sId="5">
    <nc r="AM268">
      <v>0</v>
    </nc>
  </rcc>
  <rcc rId="37433" sId="5">
    <nc r="AN268">
      <v>0</v>
    </nc>
  </rcc>
  <rcc rId="37434" sId="5">
    <nc r="AO268">
      <v>0</v>
    </nc>
  </rcc>
  <rcc rId="37435" sId="5">
    <nc r="AP268">
      <v>0</v>
    </nc>
  </rcc>
  <rcc rId="37436" sId="5">
    <nc r="AQ268">
      <v>0</v>
    </nc>
  </rcc>
  <rcc rId="37437" sId="5">
    <nc r="AR268">
      <v>0</v>
    </nc>
  </rcc>
  <rcc rId="37438" sId="5">
    <nc r="AS268">
      <v>0</v>
    </nc>
  </rcc>
  <rcc rId="37439" sId="5">
    <nc r="AT268">
      <v>0</v>
    </nc>
  </rcc>
  <rcc rId="37440" sId="5">
    <nc r="AU268">
      <v>0</v>
    </nc>
  </rcc>
  <rcc rId="37441" sId="5">
    <nc r="AV268">
      <v>0</v>
    </nc>
  </rcc>
  <rcc rId="37442" sId="5">
    <nc r="AW268">
      <v>0</v>
    </nc>
  </rcc>
  <rcc rId="37443" sId="5">
    <nc r="AX268">
      <v>0</v>
    </nc>
  </rcc>
  <rcc rId="37444" sId="5">
    <nc r="AY268">
      <v>0</v>
    </nc>
  </rcc>
  <rcc rId="37445" sId="5">
    <nc r="AZ268">
      <v>0</v>
    </nc>
  </rcc>
  <rcc rId="37446" sId="5">
    <nc r="BA268">
      <v>0</v>
    </nc>
  </rcc>
  <rfmt sheetId="5" sqref="B269" start="0" length="0">
    <dxf>
      <alignment horizontal="general" vertical="bottom"/>
    </dxf>
  </rfmt>
  <rcc rId="37447" sId="5" odxf="1" dxf="1">
    <nc r="E26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448" sId="5">
    <nc r="F269">
      <v>0</v>
    </nc>
  </rcc>
  <rcc rId="37449" sId="5">
    <nc r="G269">
      <v>0</v>
    </nc>
  </rcc>
  <rcc rId="37450" sId="5">
    <nc r="H269">
      <v>0</v>
    </nc>
  </rcc>
  <rcc rId="37451" sId="5">
    <nc r="I269">
      <v>0</v>
    </nc>
  </rcc>
  <rcc rId="37452" sId="5">
    <nc r="J269">
      <v>0</v>
    </nc>
  </rcc>
  <rcc rId="37453" sId="5">
    <nc r="K269">
      <v>0</v>
    </nc>
  </rcc>
  <rcc rId="37454" sId="5">
    <nc r="L269">
      <v>0</v>
    </nc>
  </rcc>
  <rcc rId="37455" sId="5">
    <nc r="M269">
      <v>0</v>
    </nc>
  </rcc>
  <rcc rId="37456" sId="5">
    <nc r="N269">
      <v>0</v>
    </nc>
  </rcc>
  <rcc rId="37457" sId="5">
    <nc r="O269">
      <v>0</v>
    </nc>
  </rcc>
  <rcc rId="37458" sId="5">
    <nc r="P269">
      <v>0</v>
    </nc>
  </rcc>
  <rcc rId="37459" sId="5">
    <nc r="Q269">
      <v>0</v>
    </nc>
  </rcc>
  <rcc rId="37460" sId="5">
    <nc r="R269">
      <v>0</v>
    </nc>
  </rcc>
  <rcc rId="37461" sId="5">
    <nc r="S269">
      <v>0</v>
    </nc>
  </rcc>
  <rcc rId="37462" sId="5">
    <nc r="T269">
      <v>0</v>
    </nc>
  </rcc>
  <rcc rId="37463" sId="5">
    <nc r="U269">
      <v>0</v>
    </nc>
  </rcc>
  <rcc rId="37464" sId="5">
    <nc r="V269">
      <v>0</v>
    </nc>
  </rcc>
  <rcc rId="37465" sId="5">
    <nc r="W269">
      <v>0</v>
    </nc>
  </rcc>
  <rcc rId="37466" sId="5">
    <nc r="X269">
      <v>0</v>
    </nc>
  </rcc>
  <rcc rId="37467" sId="5">
    <nc r="Y269">
      <v>0</v>
    </nc>
  </rcc>
  <rcc rId="37468" sId="5">
    <nc r="Z269">
      <v>0</v>
    </nc>
  </rcc>
  <rcc rId="37469" sId="5">
    <nc r="AA269">
      <v>0</v>
    </nc>
  </rcc>
  <rcc rId="37470" sId="5">
    <nc r="AB269">
      <v>0</v>
    </nc>
  </rcc>
  <rcc rId="37471" sId="5">
    <nc r="AC269">
      <v>0</v>
    </nc>
  </rcc>
  <rcc rId="37472" sId="5">
    <nc r="AD269">
      <v>0</v>
    </nc>
  </rcc>
  <rcc rId="37473" sId="5">
    <nc r="AE269">
      <v>0</v>
    </nc>
  </rcc>
  <rcc rId="37474" sId="5">
    <nc r="AF269">
      <v>0</v>
    </nc>
  </rcc>
  <rcc rId="37475" sId="5">
    <nc r="AG269">
      <v>0</v>
    </nc>
  </rcc>
  <rcc rId="37476" sId="5">
    <nc r="AH269">
      <v>0</v>
    </nc>
  </rcc>
  <rcc rId="37477" sId="5">
    <nc r="AI269">
      <v>0</v>
    </nc>
  </rcc>
  <rcc rId="37478" sId="5">
    <nc r="AJ269">
      <v>0</v>
    </nc>
  </rcc>
  <rcc rId="37479" sId="5">
    <nc r="AK269">
      <v>0</v>
    </nc>
  </rcc>
  <rcc rId="37480" sId="5">
    <nc r="AL269">
      <v>0</v>
    </nc>
  </rcc>
  <rcc rId="37481" sId="5">
    <nc r="AM269">
      <v>0</v>
    </nc>
  </rcc>
  <rcc rId="37482" sId="5">
    <nc r="AN269">
      <v>0</v>
    </nc>
  </rcc>
  <rcc rId="37483" sId="5">
    <nc r="AO269">
      <v>0</v>
    </nc>
  </rcc>
  <rcc rId="37484" sId="5">
    <nc r="AP269">
      <v>0</v>
    </nc>
  </rcc>
  <rcc rId="37485" sId="5">
    <nc r="AQ269">
      <v>0</v>
    </nc>
  </rcc>
  <rcc rId="37486" sId="5">
    <nc r="AR269">
      <v>0</v>
    </nc>
  </rcc>
  <rcc rId="37487" sId="5">
    <nc r="AS269">
      <v>0</v>
    </nc>
  </rcc>
  <rcc rId="37488" sId="5">
    <nc r="AT269">
      <v>0</v>
    </nc>
  </rcc>
  <rcc rId="37489" sId="5">
    <nc r="AU269">
      <v>0</v>
    </nc>
  </rcc>
  <rcc rId="37490" sId="5">
    <nc r="AV269">
      <v>0</v>
    </nc>
  </rcc>
  <rcc rId="37491" sId="5">
    <nc r="AW269">
      <v>0</v>
    </nc>
  </rcc>
  <rcc rId="37492" sId="5">
    <nc r="AX269">
      <v>0</v>
    </nc>
  </rcc>
  <rcc rId="37493" sId="5">
    <nc r="AY269">
      <v>0</v>
    </nc>
  </rcc>
  <rcc rId="37494" sId="5">
    <nc r="AZ269">
      <v>0</v>
    </nc>
  </rcc>
  <rcc rId="37495" sId="5">
    <nc r="BA269">
      <v>0</v>
    </nc>
  </rcc>
  <rfmt sheetId="5" sqref="B270" start="0" length="0">
    <dxf>
      <alignment horizontal="general" vertical="bottom"/>
    </dxf>
  </rfmt>
  <rcc rId="37496" sId="5" odxf="1" dxf="1">
    <nc r="E270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497" sId="5">
    <nc r="F270">
      <v>0</v>
    </nc>
  </rcc>
  <rcc rId="37498" sId="5">
    <nc r="G270">
      <v>0</v>
    </nc>
  </rcc>
  <rcc rId="37499" sId="5">
    <nc r="H270">
      <v>0</v>
    </nc>
  </rcc>
  <rcc rId="37500" sId="5">
    <nc r="I270">
      <v>0</v>
    </nc>
  </rcc>
  <rcc rId="37501" sId="5">
    <nc r="J270">
      <v>0</v>
    </nc>
  </rcc>
  <rcc rId="37502" sId="5">
    <nc r="K270">
      <v>0</v>
    </nc>
  </rcc>
  <rcc rId="37503" sId="5">
    <nc r="L270">
      <v>0</v>
    </nc>
  </rcc>
  <rcc rId="37504" sId="5">
    <nc r="M270">
      <v>0</v>
    </nc>
  </rcc>
  <rcc rId="37505" sId="5">
    <nc r="N270">
      <v>0</v>
    </nc>
  </rcc>
  <rcc rId="37506" sId="5">
    <nc r="O270">
      <v>0</v>
    </nc>
  </rcc>
  <rcc rId="37507" sId="5">
    <nc r="P270">
      <v>0</v>
    </nc>
  </rcc>
  <rcc rId="37508" sId="5">
    <nc r="Q270">
      <v>0</v>
    </nc>
  </rcc>
  <rcc rId="37509" sId="5">
    <nc r="R270">
      <v>0</v>
    </nc>
  </rcc>
  <rcc rId="37510" sId="5">
    <nc r="S270">
      <v>0</v>
    </nc>
  </rcc>
  <rcc rId="37511" sId="5">
    <nc r="T270">
      <v>0</v>
    </nc>
  </rcc>
  <rcc rId="37512" sId="5">
    <nc r="U270">
      <v>0</v>
    </nc>
  </rcc>
  <rcc rId="37513" sId="5">
    <nc r="V270">
      <v>0</v>
    </nc>
  </rcc>
  <rcc rId="37514" sId="5">
    <nc r="W270">
      <v>0</v>
    </nc>
  </rcc>
  <rcc rId="37515" sId="5">
    <nc r="X270">
      <v>0</v>
    </nc>
  </rcc>
  <rcc rId="37516" sId="5">
    <nc r="Y270">
      <v>0</v>
    </nc>
  </rcc>
  <rcc rId="37517" sId="5">
    <nc r="Z270">
      <v>0</v>
    </nc>
  </rcc>
  <rcc rId="37518" sId="5">
    <nc r="AA270">
      <v>0</v>
    </nc>
  </rcc>
  <rcc rId="37519" sId="5">
    <nc r="AB270">
      <v>0</v>
    </nc>
  </rcc>
  <rcc rId="37520" sId="5">
    <nc r="AC270">
      <v>0</v>
    </nc>
  </rcc>
  <rcc rId="37521" sId="5">
    <nc r="AD270">
      <v>0</v>
    </nc>
  </rcc>
  <rcc rId="37522" sId="5">
    <nc r="AE270">
      <v>0</v>
    </nc>
  </rcc>
  <rcc rId="37523" sId="5">
    <nc r="AF270">
      <v>0</v>
    </nc>
  </rcc>
  <rcc rId="37524" sId="5">
    <nc r="AG270">
      <v>0</v>
    </nc>
  </rcc>
  <rcc rId="37525" sId="5">
    <nc r="AH270">
      <v>0</v>
    </nc>
  </rcc>
  <rcc rId="37526" sId="5">
    <nc r="AI270">
      <v>0</v>
    </nc>
  </rcc>
  <rcc rId="37527" sId="5">
    <nc r="AJ270">
      <v>0</v>
    </nc>
  </rcc>
  <rcc rId="37528" sId="5">
    <nc r="AK270">
      <v>0</v>
    </nc>
  </rcc>
  <rcc rId="37529" sId="5">
    <nc r="AL270">
      <v>0</v>
    </nc>
  </rcc>
  <rcc rId="37530" sId="5">
    <nc r="AM270">
      <v>0</v>
    </nc>
  </rcc>
  <rcc rId="37531" sId="5">
    <nc r="AN270">
      <v>0</v>
    </nc>
  </rcc>
  <rcc rId="37532" sId="5">
    <nc r="AO270">
      <v>0</v>
    </nc>
  </rcc>
  <rcc rId="37533" sId="5">
    <nc r="AP270">
      <v>0</v>
    </nc>
  </rcc>
  <rcc rId="37534" sId="5">
    <nc r="AQ270">
      <v>0</v>
    </nc>
  </rcc>
  <rcc rId="37535" sId="5">
    <nc r="AR270">
      <v>0</v>
    </nc>
  </rcc>
  <rcc rId="37536" sId="5">
    <nc r="AS270">
      <v>0</v>
    </nc>
  </rcc>
  <rcc rId="37537" sId="5">
    <nc r="AT270">
      <v>0</v>
    </nc>
  </rcc>
  <rcc rId="37538" sId="5">
    <nc r="AU270">
      <v>0</v>
    </nc>
  </rcc>
  <rcc rId="37539" sId="5">
    <nc r="AV270">
      <v>0</v>
    </nc>
  </rcc>
  <rcc rId="37540" sId="5">
    <nc r="AW270">
      <v>0</v>
    </nc>
  </rcc>
  <rcc rId="37541" sId="5">
    <nc r="AX270">
      <v>0</v>
    </nc>
  </rcc>
  <rcc rId="37542" sId="5">
    <nc r="AY270">
      <v>0</v>
    </nc>
  </rcc>
  <rcc rId="37543" sId="5">
    <nc r="AZ270">
      <v>0</v>
    </nc>
  </rcc>
  <rcc rId="37544" sId="5">
    <nc r="BA270">
      <v>0</v>
    </nc>
  </rcc>
  <rfmt sheetId="5" sqref="B271" start="0" length="0">
    <dxf>
      <alignment horizontal="general" vertical="bottom"/>
    </dxf>
  </rfmt>
  <rcc rId="37545" sId="5" odxf="1" dxf="1">
    <nc r="E271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546" sId="5">
    <nc r="F271">
      <v>0</v>
    </nc>
  </rcc>
  <rcc rId="37547" sId="5">
    <nc r="G271">
      <v>0</v>
    </nc>
  </rcc>
  <rcc rId="37548" sId="5">
    <nc r="H271">
      <v>0</v>
    </nc>
  </rcc>
  <rcc rId="37549" sId="5">
    <nc r="I271">
      <v>0</v>
    </nc>
  </rcc>
  <rcc rId="37550" sId="5">
    <nc r="J271">
      <v>0</v>
    </nc>
  </rcc>
  <rcc rId="37551" sId="5">
    <nc r="K271">
      <v>0</v>
    </nc>
  </rcc>
  <rcc rId="37552" sId="5">
    <nc r="L271">
      <v>0</v>
    </nc>
  </rcc>
  <rcc rId="37553" sId="5">
    <nc r="M271">
      <v>0</v>
    </nc>
  </rcc>
  <rcc rId="37554" sId="5">
    <nc r="N271">
      <v>0</v>
    </nc>
  </rcc>
  <rcc rId="37555" sId="5">
    <nc r="O271">
      <v>0</v>
    </nc>
  </rcc>
  <rcc rId="37556" sId="5">
    <nc r="P271">
      <v>0</v>
    </nc>
  </rcc>
  <rcc rId="37557" sId="5">
    <nc r="Q271">
      <v>0</v>
    </nc>
  </rcc>
  <rcc rId="37558" sId="5">
    <nc r="R271">
      <v>0</v>
    </nc>
  </rcc>
  <rcc rId="37559" sId="5">
    <nc r="S271">
      <v>0</v>
    </nc>
  </rcc>
  <rcc rId="37560" sId="5">
    <nc r="T271">
      <v>0</v>
    </nc>
  </rcc>
  <rcc rId="37561" sId="5">
    <nc r="U271">
      <v>0</v>
    </nc>
  </rcc>
  <rcc rId="37562" sId="5">
    <nc r="V271">
      <v>0</v>
    </nc>
  </rcc>
  <rcc rId="37563" sId="5">
    <nc r="W271">
      <v>0</v>
    </nc>
  </rcc>
  <rcc rId="37564" sId="5">
    <nc r="X271">
      <v>0</v>
    </nc>
  </rcc>
  <rcc rId="37565" sId="5">
    <nc r="Y271">
      <v>0</v>
    </nc>
  </rcc>
  <rcc rId="37566" sId="5">
    <nc r="Z271">
      <v>0</v>
    </nc>
  </rcc>
  <rcc rId="37567" sId="5">
    <nc r="AA271">
      <v>0</v>
    </nc>
  </rcc>
  <rcc rId="37568" sId="5">
    <nc r="AB271">
      <v>0</v>
    </nc>
  </rcc>
  <rcc rId="37569" sId="5">
    <nc r="AC271">
      <v>0</v>
    </nc>
  </rcc>
  <rcc rId="37570" sId="5">
    <nc r="AD271">
      <v>0</v>
    </nc>
  </rcc>
  <rcc rId="37571" sId="5">
    <nc r="AE271">
      <v>0</v>
    </nc>
  </rcc>
  <rcc rId="37572" sId="5">
    <nc r="AF271">
      <v>0</v>
    </nc>
  </rcc>
  <rcc rId="37573" sId="5">
    <nc r="AG271">
      <v>0</v>
    </nc>
  </rcc>
  <rcc rId="37574" sId="5">
    <nc r="AH271">
      <v>0</v>
    </nc>
  </rcc>
  <rcc rId="37575" sId="5">
    <nc r="AI271">
      <v>0</v>
    </nc>
  </rcc>
  <rcc rId="37576" sId="5">
    <nc r="AJ271">
      <v>0</v>
    </nc>
  </rcc>
  <rcc rId="37577" sId="5">
    <nc r="AK271">
      <v>0</v>
    </nc>
  </rcc>
  <rcc rId="37578" sId="5">
    <nc r="AL271">
      <v>0</v>
    </nc>
  </rcc>
  <rcc rId="37579" sId="5">
    <nc r="AM271">
      <v>0</v>
    </nc>
  </rcc>
  <rcc rId="37580" sId="5">
    <nc r="AN271">
      <v>0</v>
    </nc>
  </rcc>
  <rcc rId="37581" sId="5">
    <nc r="AO271">
      <v>0</v>
    </nc>
  </rcc>
  <rcc rId="37582" sId="5">
    <nc r="AP271">
      <v>0</v>
    </nc>
  </rcc>
  <rcc rId="37583" sId="5">
    <nc r="AQ271">
      <v>0</v>
    </nc>
  </rcc>
  <rcc rId="37584" sId="5">
    <nc r="AR271">
      <v>0</v>
    </nc>
  </rcc>
  <rcc rId="37585" sId="5">
    <nc r="AS271">
      <v>0</v>
    </nc>
  </rcc>
  <rcc rId="37586" sId="5">
    <nc r="AT271">
      <v>0</v>
    </nc>
  </rcc>
  <rcc rId="37587" sId="5">
    <nc r="AU271">
      <v>0</v>
    </nc>
  </rcc>
  <rcc rId="37588" sId="5">
    <nc r="AV271">
      <v>0</v>
    </nc>
  </rcc>
  <rcc rId="37589" sId="5">
    <nc r="AW271">
      <v>0</v>
    </nc>
  </rcc>
  <rcc rId="37590" sId="5">
    <nc r="AX271">
      <v>0</v>
    </nc>
  </rcc>
  <rcc rId="37591" sId="5">
    <nc r="AY271">
      <v>0</v>
    </nc>
  </rcc>
  <rcc rId="37592" sId="5">
    <nc r="AZ271">
      <v>0</v>
    </nc>
  </rcc>
  <rcc rId="37593" sId="5">
    <nc r="BA271">
      <v>0</v>
    </nc>
  </rcc>
  <rfmt sheetId="5" sqref="B272" start="0" length="0">
    <dxf>
      <alignment horizontal="general" vertical="bottom"/>
    </dxf>
  </rfmt>
  <rcc rId="37594" sId="5" odxf="1" dxf="1">
    <nc r="E272">
      <v>16339.044159999999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7595" sId="5">
    <nc r="F272">
      <v>678.15661999999998</v>
    </nc>
  </rcc>
  <rcc rId="37596" sId="5">
    <nc r="G272">
      <v>676.28884000000005</v>
    </nc>
  </rcc>
  <rcc rId="37597" sId="5">
    <nc r="H272">
      <v>666.63072</v>
    </nc>
  </rcc>
  <rcc rId="37598" sId="5">
    <nc r="I272">
      <v>669.90863000000002</v>
    </nc>
  </rcc>
  <rcc rId="37599" sId="5">
    <nc r="J272">
      <v>664.04503</v>
    </nc>
  </rcc>
  <rcc rId="37600" sId="5">
    <nc r="K272">
      <v>661.30517999999995</v>
    </nc>
  </rcc>
  <rcc rId="37601" sId="5">
    <nc r="L272">
      <v>668.27472</v>
    </nc>
  </rcc>
  <rcc rId="37602" sId="5">
    <nc r="M272">
      <v>655.49296000000004</v>
    </nc>
  </rcc>
  <rcc rId="37603" sId="5">
    <nc r="N272">
      <v>654.81115</v>
    </nc>
  </rcc>
  <rcc rId="37604" sId="5">
    <nc r="O272">
      <v>657.50616000000002</v>
    </nc>
  </rcc>
  <rcc rId="37605" sId="5">
    <nc r="P272">
      <v>673.28084999999999</v>
    </nc>
  </rcc>
  <rcc rId="37606" sId="5">
    <nc r="Q272">
      <v>649.92448000000002</v>
    </nc>
  </rcc>
  <rcc rId="37607" sId="5">
    <nc r="R272">
      <v>651.73969</v>
    </nc>
  </rcc>
  <rcc rId="37608" sId="5">
    <nc r="S272">
      <v>667.54935</v>
    </nc>
  </rcc>
  <rcc rId="37609" sId="5">
    <nc r="T272">
      <v>685.09892000000002</v>
    </nc>
  </rcc>
  <rcc rId="37610" sId="5">
    <nc r="U272">
      <v>696.44084999999995</v>
    </nc>
  </rcc>
  <rcc rId="37611" sId="5">
    <nc r="V272">
      <v>680.54841999999996</v>
    </nc>
  </rcc>
  <rcc rId="37612" sId="5">
    <nc r="W272">
      <v>666.73902999999996</v>
    </nc>
  </rcc>
  <rcc rId="37613" sId="5">
    <nc r="X272">
      <v>644.20371</v>
    </nc>
  </rcc>
  <rcc rId="37614" sId="5">
    <nc r="Y272">
      <v>637.70824000000005</v>
    </nc>
  </rcc>
  <rcc rId="37615" sId="5">
    <nc r="Z272">
      <v>597.69284000000005</v>
    </nc>
  </rcc>
  <rcc rId="37616" sId="5">
    <nc r="AA272">
      <v>561.82091000000003</v>
    </nc>
  </rcc>
  <rcc rId="37617" sId="5">
    <nc r="AB272">
      <v>585.05889999999999</v>
    </nc>
  </rcc>
  <rcc rId="37618" sId="5">
    <nc r="AC272">
      <v>614.77030999999999</v>
    </nc>
  </rcc>
  <rcc rId="37619" sId="5">
    <nc r="AD272">
      <v>630.69551000000001</v>
    </nc>
  </rcc>
  <rcc rId="37620" sId="5">
    <nc r="AE272">
      <v>655.58423000000005</v>
    </nc>
  </rcc>
  <rcc rId="37621" sId="5">
    <nc r="AF272">
      <v>673.06631000000004</v>
    </nc>
  </rcc>
  <rcc rId="37622" sId="5">
    <nc r="AG272">
      <v>666.98707999999999</v>
    </nc>
  </rcc>
  <rcc rId="37623" sId="5">
    <nc r="AH272">
      <v>685.27934000000005</v>
    </nc>
  </rcc>
  <rcc rId="37624" sId="5">
    <nc r="AI272">
      <v>700.84947</v>
    </nc>
  </rcc>
  <rcc rId="37625" sId="5">
    <nc r="AJ272">
      <v>701.4058</v>
    </nc>
  </rcc>
  <rcc rId="37626" sId="5">
    <nc r="AK272">
      <v>706.59103000000005</v>
    </nc>
  </rcc>
  <rcc rId="37627" sId="5">
    <nc r="AL272">
      <v>696.56912999999997</v>
    </nc>
  </rcc>
  <rcc rId="37628" sId="5">
    <nc r="AM272">
      <v>717.13720000000001</v>
    </nc>
  </rcc>
  <rcc rId="37629" sId="5">
    <nc r="AN272">
      <v>737.67483000000004</v>
    </nc>
  </rcc>
  <rcc rId="37630" sId="5">
    <nc r="AO272">
      <v>762.71151999999995</v>
    </nc>
  </rcc>
  <rcc rId="37631" sId="5">
    <nc r="AP272">
      <v>758.3886</v>
    </nc>
  </rcc>
  <rcc rId="37632" sId="5">
    <nc r="AQ272">
      <v>745.57512999999994</v>
    </nc>
  </rcc>
  <rcc rId="37633" sId="5">
    <nc r="AR272">
      <v>736.76765999999998</v>
    </nc>
  </rcc>
  <rcc rId="37634" sId="5">
    <nc r="AS272">
      <v>732.22357999999997</v>
    </nc>
  </rcc>
  <rcc rId="37635" sId="5">
    <nc r="AT272">
      <v>745.66456000000005</v>
    </nc>
  </rcc>
  <rcc rId="37636" sId="5">
    <nc r="AU272">
      <v>741.48542999999995</v>
    </nc>
  </rcc>
  <rcc rId="37637" sId="5">
    <nc r="AV272">
      <v>725.92224999999996</v>
    </nc>
  </rcc>
  <rcc rId="37638" sId="5">
    <nc r="AW272">
      <v>706.97481000000005</v>
    </nc>
  </rcc>
  <rcc rId="37639" sId="5">
    <nc r="AX272">
      <v>713.05134999999996</v>
    </nc>
  </rcc>
  <rcc rId="37640" sId="5">
    <nc r="AY272">
      <v>704.14534000000003</v>
    </nc>
  </rcc>
  <rcc rId="37641" sId="5">
    <nc r="AZ272">
      <v>686.91724999999997</v>
    </nc>
  </rcc>
  <rcc rId="37642" sId="5">
    <nc r="BA272">
      <v>682.59045000000003</v>
    </nc>
  </rcc>
  <rfmt sheetId="5" sqref="B273" start="0" length="0">
    <dxf>
      <alignment horizontal="general" vertical="bottom"/>
    </dxf>
  </rfmt>
  <rfmt sheetId="5" sqref="E273" start="0" length="0">
    <dxf>
      <numFmt numFmtId="0" formatCode="General"/>
      <alignment horizontal="general" vertical="bottom"/>
    </dxf>
  </rfmt>
  <rfmt sheetId="5" sqref="B274" start="0" length="0">
    <dxf>
      <alignment horizontal="general" vertical="bottom"/>
    </dxf>
  </rfmt>
  <rfmt sheetId="5" sqref="E274" start="0" length="0">
    <dxf>
      <numFmt numFmtId="0" formatCode="General"/>
      <alignment horizontal="general" vertical="bottom"/>
    </dxf>
  </rfmt>
  <rfmt sheetId="5" sqref="B275" start="0" length="0">
    <dxf>
      <alignment horizontal="general" vertical="bottom"/>
    </dxf>
  </rfmt>
  <rcc rId="37643" sId="5" odxf="1" dxf="1">
    <nc r="E275">
      <v>551.57844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644" sId="5">
    <nc r="F275">
      <v>0</v>
    </nc>
  </rcc>
  <rcc rId="37645" sId="5">
    <nc r="G275">
      <v>0</v>
    </nc>
  </rcc>
  <rcc rId="37646" sId="5">
    <nc r="H275">
      <v>0</v>
    </nc>
  </rcc>
  <rcc rId="37647" sId="5">
    <nc r="I275">
      <v>0</v>
    </nc>
  </rcc>
  <rcc rId="37648" sId="5">
    <nc r="J275">
      <v>0</v>
    </nc>
  </rcc>
  <rcc rId="37649" sId="5">
    <nc r="K275">
      <v>0</v>
    </nc>
  </rcc>
  <rcc rId="37650" sId="5">
    <nc r="L275">
      <v>0</v>
    </nc>
  </rcc>
  <rcc rId="37651" sId="5">
    <nc r="M275">
      <v>0</v>
    </nc>
  </rcc>
  <rcc rId="37652" sId="5">
    <nc r="N275">
      <v>0</v>
    </nc>
  </rcc>
  <rcc rId="37653" sId="5">
    <nc r="O275">
      <v>0</v>
    </nc>
  </rcc>
  <rcc rId="37654" sId="5">
    <nc r="P275">
      <v>0</v>
    </nc>
  </rcc>
  <rcc rId="37655" sId="5">
    <nc r="Q275">
      <v>0.34439999999999998</v>
    </nc>
  </rcc>
  <rcc rId="37656" sId="5">
    <nc r="R275">
      <v>6.1656000000000004</v>
    </nc>
  </rcc>
  <rcc rId="37657" sId="5">
    <nc r="S275">
      <v>13.864800000000001</v>
    </nc>
  </rcc>
  <rcc rId="37658" sId="5">
    <nc r="T275">
      <v>21.414000000000001</v>
    </nc>
  </rcc>
  <rcc rId="37659" sId="5">
    <nc r="U275">
      <v>32.480400000000003</v>
    </nc>
  </rcc>
  <rcc rId="37660" sId="5">
    <nc r="V275">
      <v>38.530799999999999</v>
    </nc>
  </rcc>
  <rcc rId="37661" sId="5">
    <nc r="W275">
      <v>48.555599999999998</v>
    </nc>
  </rcc>
  <rcc rId="37662" sId="5">
    <nc r="X275">
      <v>64.878</v>
    </nc>
  </rcc>
  <rcc rId="37663" sId="5">
    <nc r="Y275">
      <v>72.126000000000005</v>
    </nc>
  </rcc>
  <rcc rId="37664" sId="5">
    <nc r="Z275">
      <v>86.767200000000003</v>
    </nc>
  </rcc>
  <rcc rId="37665" sId="5">
    <nc r="AA275">
      <v>87.89376</v>
    </nc>
  </rcc>
  <rcc rId="37666" sId="5">
    <nc r="AB275">
      <v>76.509119999999996</v>
    </nc>
  </rcc>
  <rcc rId="37667" sId="5">
    <nc r="AC275">
      <v>77.167199999999994</v>
    </nc>
  </rcc>
  <rcc rId="37668" sId="5">
    <nc r="AD275">
      <v>66.656400000000005</v>
    </nc>
  </rcc>
  <rcc rId="37669" sId="5">
    <nc r="AE275">
      <v>59.173200000000001</v>
    </nc>
  </rcc>
  <rcc rId="37670" sId="5">
    <nc r="AF275">
      <v>58.103999999999999</v>
    </nc>
  </rcc>
  <rcc rId="37671" sId="5">
    <nc r="AG275">
      <v>53.5944</v>
    </nc>
  </rcc>
  <rcc rId="37672" sId="5">
    <nc r="AH275">
      <v>55.185600000000001</v>
    </nc>
  </rcc>
  <rcc rId="37673" sId="5">
    <nc r="AI275">
      <v>46.7592</v>
    </nc>
  </rcc>
  <rcc rId="37674" sId="5">
    <nc r="AJ275">
      <v>51.340800000000002</v>
    </nc>
  </rcc>
  <rcc rId="37675" sId="5">
    <nc r="AK275">
      <v>39.066000000000003</v>
    </nc>
  </rcc>
  <rcc rId="37676" sId="5">
    <nc r="AL275">
      <v>28.1892</v>
    </nc>
  </rcc>
  <rcc rId="37677" sId="5">
    <nc r="AM275">
      <v>16.041599999999999</v>
    </nc>
  </rcc>
  <rcc rId="37678" sId="5">
    <nc r="AN275">
      <v>2.2547999999999999</v>
    </nc>
  </rcc>
  <rcc rId="37679" sId="5">
    <nc r="AO275">
      <v>9.4799999999999995E-2</v>
    </nc>
  </rcc>
  <rcc rId="37680" sId="5">
    <nc r="AP275">
      <v>0</v>
    </nc>
  </rcc>
  <rcc rId="37681" sId="5">
    <nc r="AQ275">
      <v>0</v>
    </nc>
  </rcc>
  <rcc rId="37682" sId="5">
    <nc r="AR275">
      <v>0</v>
    </nc>
  </rcc>
  <rcc rId="37683" sId="5">
    <nc r="AS275">
      <v>0</v>
    </nc>
  </rcc>
  <rcc rId="37684" sId="5">
    <nc r="AT275">
      <v>0</v>
    </nc>
  </rcc>
  <rcc rId="37685" sId="5">
    <nc r="AU275">
      <v>0</v>
    </nc>
  </rcc>
  <rcc rId="37686" sId="5">
    <nc r="AV275">
      <v>0</v>
    </nc>
  </rcc>
  <rcc rId="37687" sId="5">
    <nc r="AW275">
      <v>0</v>
    </nc>
  </rcc>
  <rcc rId="37688" sId="5">
    <nc r="AX275">
      <v>0</v>
    </nc>
  </rcc>
  <rcc rId="37689" sId="5">
    <nc r="AY275">
      <v>0</v>
    </nc>
  </rcc>
  <rcc rId="37690" sId="5">
    <nc r="AZ275">
      <v>0</v>
    </nc>
  </rcc>
  <rcc rId="37691" sId="5">
    <nc r="BA275">
      <v>0</v>
    </nc>
  </rcc>
  <rfmt sheetId="5" sqref="B276" start="0" length="0">
    <dxf>
      <alignment horizontal="general" vertical="bottom"/>
    </dxf>
  </rfmt>
  <rcc rId="37692" sId="5" odxf="1" dxf="1">
    <nc r="E276">
      <v>459.64870000000002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7693" sId="5">
    <nc r="F276">
      <v>0</v>
    </nc>
  </rcc>
  <rcc rId="37694" sId="5">
    <nc r="G276">
      <v>0</v>
    </nc>
  </rcc>
  <rcc rId="37695" sId="5">
    <nc r="H276">
      <v>0</v>
    </nc>
  </rcc>
  <rcc rId="37696" sId="5">
    <nc r="I276">
      <v>0</v>
    </nc>
  </rcc>
  <rcc rId="37697" sId="5">
    <nc r="J276">
      <v>0</v>
    </nc>
  </rcc>
  <rcc rId="37698" sId="5">
    <nc r="K276">
      <v>0</v>
    </nc>
  </rcc>
  <rcc rId="37699" sId="5">
    <nc r="L276">
      <v>0</v>
    </nc>
  </rcc>
  <rcc rId="37700" sId="5">
    <nc r="M276">
      <v>0</v>
    </nc>
  </rcc>
  <rcc rId="37701" sId="5">
    <nc r="N276">
      <v>0</v>
    </nc>
  </rcc>
  <rcc rId="37702" sId="5">
    <nc r="O276">
      <v>0</v>
    </nc>
  </rcc>
  <rcc rId="37703" sId="5">
    <nc r="P276">
      <v>0</v>
    </nc>
  </rcc>
  <rcc rId="37704" sId="5">
    <nc r="Q276">
      <v>0.28699999999999998</v>
    </nc>
  </rcc>
  <rcc rId="37705" sId="5">
    <nc r="R276">
      <v>5.1379999999999999</v>
    </nc>
  </rcc>
  <rcc rId="37706" sId="5">
    <nc r="S276">
      <v>11.554</v>
    </nc>
  </rcc>
  <rcc rId="37707" sId="5">
    <nc r="T276">
      <v>17.844999999999999</v>
    </nc>
  </rcc>
  <rcc rId="37708" sId="5">
    <nc r="U276">
      <v>27.067</v>
    </nc>
  </rcc>
  <rcc rId="37709" sId="5">
    <nc r="V276">
      <v>32.109000000000002</v>
    </nc>
  </rcc>
  <rcc rId="37710" sId="5">
    <nc r="W276">
      <v>40.463000000000001</v>
    </nc>
  </rcc>
  <rcc rId="37711" sId="5">
    <nc r="X276">
      <v>54.064999999999998</v>
    </nc>
  </rcc>
  <rcc rId="37712" sId="5">
    <nc r="Y276">
      <v>60.104999999999997</v>
    </nc>
  </rcc>
  <rcc rId="37713" sId="5">
    <nc r="Z276">
      <v>72.305999999999997</v>
    </nc>
  </rcc>
  <rcc rId="37714" sId="5">
    <nc r="AA276">
      <v>73.244799999999998</v>
    </nc>
  </rcc>
  <rcc rId="37715" sId="5">
    <nc r="AB276">
      <v>63.757599999999996</v>
    </nc>
  </rcc>
  <rcc rId="37716" sId="5">
    <nc r="AC276">
      <v>64.305999999999997</v>
    </nc>
  </rcc>
  <rcc rId="37717" sId="5">
    <nc r="AD276">
      <v>55.546999999999997</v>
    </nc>
  </rcc>
  <rcc rId="37718" sId="5">
    <nc r="AE276">
      <v>49.311</v>
    </nc>
  </rcc>
  <rcc rId="37719" sId="5">
    <nc r="AF276">
      <v>48.42</v>
    </nc>
  </rcc>
  <rcc rId="37720" sId="5">
    <nc r="AG276">
      <v>44.661999999999999</v>
    </nc>
  </rcc>
  <rcc rId="37721" sId="5">
    <nc r="AH276">
      <v>45.988</v>
    </nc>
  </rcc>
  <rcc rId="37722" sId="5">
    <nc r="AI276">
      <v>38.966000000000001</v>
    </nc>
  </rcc>
  <rcc rId="37723" sId="5">
    <nc r="AJ276">
      <v>42.783999999999999</v>
    </nc>
  </rcc>
  <rcc rId="37724" sId="5">
    <nc r="AK276">
      <v>32.555</v>
    </nc>
  </rcc>
  <rcc rId="37725" sId="5">
    <nc r="AL276">
      <v>23.491</v>
    </nc>
  </rcc>
  <rcc rId="37726" sId="5">
    <nc r="AM276">
      <v>13.368</v>
    </nc>
  </rcc>
  <rcc rId="37727" sId="5">
    <nc r="AN276">
      <v>1.879</v>
    </nc>
  </rcc>
  <rcc rId="37728" sId="5">
    <nc r="AO276">
      <v>7.9000000000000001E-2</v>
    </nc>
  </rcc>
  <rcc rId="37729" sId="5">
    <nc r="AP276">
      <v>0</v>
    </nc>
  </rcc>
  <rcc rId="37730" sId="5">
    <nc r="AQ276">
      <v>0</v>
    </nc>
  </rcc>
  <rcc rId="37731" sId="5">
    <nc r="AR276">
      <v>0</v>
    </nc>
  </rcc>
  <rcc rId="37732" sId="5">
    <nc r="AS276">
      <v>0</v>
    </nc>
  </rcc>
  <rcc rId="37733" sId="5">
    <nc r="AT276">
      <v>0</v>
    </nc>
  </rcc>
  <rcc rId="37734" sId="5">
    <nc r="AU276">
      <v>0</v>
    </nc>
  </rcc>
  <rcc rId="37735" sId="5">
    <nc r="AV276">
      <v>0</v>
    </nc>
  </rcc>
  <rcc rId="37736" sId="5">
    <nc r="AW276">
      <v>0</v>
    </nc>
  </rcc>
  <rcc rId="37737" sId="5">
    <nc r="AX276">
      <v>0</v>
    </nc>
  </rcc>
  <rcc rId="37738" sId="5">
    <nc r="AY276">
      <v>0</v>
    </nc>
  </rcc>
  <rcc rId="37739" sId="5">
    <nc r="AZ276">
      <v>0</v>
    </nc>
  </rcc>
  <rcc rId="37740" sId="5">
    <nc r="BA276">
      <v>0</v>
    </nc>
  </rcc>
  <rfmt sheetId="5" sqref="B277" start="0" length="0">
    <dxf>
      <alignment horizontal="general" vertical="bottom"/>
    </dxf>
  </rfmt>
  <rcc rId="37741" sId="5" odxf="1" dxf="1">
    <nc r="E27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742" sId="5">
    <nc r="AA277">
      <v>0</v>
    </nc>
  </rcc>
  <rcc rId="37743" sId="5">
    <nc r="AB277">
      <v>0</v>
    </nc>
  </rcc>
  <rcc rId="37744" sId="5">
    <nc r="AC277">
      <v>0</v>
    </nc>
  </rcc>
  <rfmt sheetId="5" sqref="B278" start="0" length="0">
    <dxf>
      <alignment horizontal="general" vertical="bottom"/>
    </dxf>
  </rfmt>
  <rcc rId="37745" sId="5" odxf="1" dxf="1">
    <nc r="E278">
      <v>170.98931999999999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746" sId="5">
    <nc r="F278">
      <v>0</v>
    </nc>
  </rcc>
  <rcc rId="37747" sId="5">
    <nc r="G278">
      <v>0</v>
    </nc>
  </rcc>
  <rcc rId="37748" sId="5">
    <nc r="H278">
      <v>0</v>
    </nc>
  </rcc>
  <rcc rId="37749" sId="5">
    <nc r="I278">
      <v>0</v>
    </nc>
  </rcc>
  <rcc rId="37750" sId="5">
    <nc r="J278">
      <v>0</v>
    </nc>
  </rcc>
  <rcc rId="37751" sId="5">
    <nc r="K278">
      <v>0</v>
    </nc>
  </rcc>
  <rcc rId="37752" sId="5">
    <nc r="L278">
      <v>0</v>
    </nc>
  </rcc>
  <rcc rId="37753" sId="5">
    <nc r="M278">
      <v>0</v>
    </nc>
  </rcc>
  <rcc rId="37754" sId="5">
    <nc r="N278">
      <v>0</v>
    </nc>
  </rcc>
  <rcc rId="37755" sId="5">
    <nc r="O278">
      <v>0</v>
    </nc>
  </rcc>
  <rcc rId="37756" sId="5">
    <nc r="P278">
      <v>0</v>
    </nc>
  </rcc>
  <rcc rId="37757" sId="5">
    <nc r="Q278">
      <v>0.10675999999999999</v>
    </nc>
  </rcc>
  <rcc rId="37758" sId="5">
    <nc r="R278">
      <v>1.91134</v>
    </nc>
  </rcc>
  <rcc rId="37759" sId="5">
    <nc r="S278">
      <v>4.2980900000000002</v>
    </nc>
  </rcc>
  <rcc rId="37760" sId="5">
    <nc r="T278">
      <v>6.6383400000000004</v>
    </nc>
  </rcc>
  <rcc rId="37761" sId="5">
    <nc r="U278">
      <v>10.06892</v>
    </nc>
  </rcc>
  <rcc rId="37762" sId="5">
    <nc r="V278">
      <v>11.94455</v>
    </nc>
  </rcc>
  <rcc rId="37763" sId="5">
    <nc r="W278">
      <v>15.052239999999999</v>
    </nc>
  </rcc>
  <rcc rId="37764" sId="5">
    <nc r="X278">
      <v>20.112179999999999</v>
    </nc>
  </rcc>
  <rcc rId="37765" sId="5">
    <nc r="Y278">
      <v>22.359059999999999</v>
    </nc>
  </rcc>
  <rcc rId="37766" sId="5">
    <nc r="Z278">
      <v>26.897829999999999</v>
    </nc>
  </rcc>
  <rcc rId="37767" sId="5">
    <nc r="AA278">
      <v>27.247070000000001</v>
    </nc>
  </rcc>
  <rcc rId="37768" sId="5">
    <nc r="AB278">
      <v>23.717829999999999</v>
    </nc>
  </rcc>
  <rcc rId="37769" sId="5">
    <nc r="AC278">
      <v>23.92183</v>
    </nc>
  </rcc>
  <rcc rId="37770" sId="5">
    <nc r="AD278">
      <v>20.66348</v>
    </nc>
  </rcc>
  <rcc rId="37771" sId="5">
    <nc r="AE278">
      <v>18.343689999999999</v>
    </nc>
  </rcc>
  <rcc rId="37772" sId="5">
    <nc r="AF278">
      <v>18.012239999999998</v>
    </nc>
  </rcc>
  <rcc rId="37773" sId="5">
    <nc r="AG278">
      <v>16.614260000000002</v>
    </nc>
  </rcc>
  <rcc rId="37774" sId="5">
    <nc r="AH278">
      <v>17.10754</v>
    </nc>
  </rcc>
  <rcc rId="37775" sId="5">
    <nc r="AI278">
      <v>14.49535</v>
    </nc>
  </rcc>
  <rcc rId="37776" sId="5">
    <nc r="AJ278">
      <v>15.915649999999999</v>
    </nc>
  </rcc>
  <rcc rId="37777" sId="5">
    <nc r="AK278">
      <v>12.11046</v>
    </nc>
  </rcc>
  <rcc rId="37778" sId="5">
    <nc r="AL278">
      <v>8.7386499999999998</v>
    </nc>
  </rcc>
  <rcc rId="37779" sId="5">
    <nc r="AM278">
      <v>4.9729000000000001</v>
    </nc>
  </rcc>
  <rcc rId="37780" sId="5">
    <nc r="AN278">
      <v>0.69899</v>
    </nc>
  </rcc>
  <rcc rId="37781" sId="5">
    <nc r="AO278">
      <v>2.9389999999999999E-2</v>
    </nc>
  </rcc>
  <rcc rId="37782" sId="5">
    <nc r="AP278">
      <v>0</v>
    </nc>
  </rcc>
  <rcc rId="37783" sId="5">
    <nc r="AQ278">
      <v>0</v>
    </nc>
  </rcc>
  <rcc rId="37784" sId="5">
    <nc r="AR278">
      <v>0</v>
    </nc>
  </rcc>
  <rcc rId="37785" sId="5">
    <nc r="AS278">
      <v>0</v>
    </nc>
  </rcc>
  <rcc rId="37786" sId="5">
    <nc r="AT278">
      <v>0</v>
    </nc>
  </rcc>
  <rcc rId="37787" sId="5">
    <nc r="AU278">
      <v>0</v>
    </nc>
  </rcc>
  <rcc rId="37788" sId="5">
    <nc r="AV278">
      <v>0</v>
    </nc>
  </rcc>
  <rcc rId="37789" sId="5">
    <nc r="AW278">
      <v>0</v>
    </nc>
  </rcc>
  <rcc rId="37790" sId="5">
    <nc r="AX278">
      <v>0</v>
    </nc>
  </rcc>
  <rcc rId="37791" sId="5">
    <nc r="AY278">
      <v>0</v>
    </nc>
  </rcc>
  <rcc rId="37792" sId="5">
    <nc r="AZ278">
      <v>0</v>
    </nc>
  </rcc>
  <rcc rId="37793" sId="5">
    <nc r="BA278">
      <v>0</v>
    </nc>
  </rcc>
  <rfmt sheetId="5" sqref="B279" start="0" length="0">
    <dxf>
      <alignment horizontal="general" vertical="bottom"/>
    </dxf>
  </rfmt>
  <rcc rId="37794" sId="5" odxf="1" dxf="1">
    <nc r="E279">
      <v>142.49109999999999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7795" sId="5">
    <nc r="F279">
      <v>0</v>
    </nc>
  </rcc>
  <rcc rId="37796" sId="5">
    <nc r="G279">
      <v>0</v>
    </nc>
  </rcc>
  <rcc rId="37797" sId="5">
    <nc r="H279">
      <v>0</v>
    </nc>
  </rcc>
  <rcc rId="37798" sId="5">
    <nc r="I279">
      <v>0</v>
    </nc>
  </rcc>
  <rcc rId="37799" sId="5">
    <nc r="J279">
      <v>0</v>
    </nc>
  </rcc>
  <rcc rId="37800" sId="5">
    <nc r="K279">
      <v>0</v>
    </nc>
  </rcc>
  <rcc rId="37801" sId="5">
    <nc r="L279">
      <v>0</v>
    </nc>
  </rcc>
  <rcc rId="37802" sId="5">
    <nc r="M279">
      <v>0</v>
    </nc>
  </rcc>
  <rcc rId="37803" sId="5">
    <nc r="N279">
      <v>0</v>
    </nc>
  </rcc>
  <rcc rId="37804" sId="5">
    <nc r="O279">
      <v>0</v>
    </nc>
  </rcc>
  <rcc rId="37805" sId="5">
    <nc r="P279">
      <v>0</v>
    </nc>
  </rcc>
  <rcc rId="37806" sId="5">
    <nc r="Q279">
      <v>8.8969999999999994E-2</v>
    </nc>
  </rcc>
  <rcc rId="37807" sId="5">
    <nc r="R279">
      <v>1.5927800000000001</v>
    </nc>
  </rcc>
  <rcc rId="37808" sId="5">
    <nc r="S279">
      <v>3.5817399999999999</v>
    </nc>
  </rcc>
  <rcc rId="37809" sId="5">
    <nc r="T279">
      <v>5.5319500000000001</v>
    </nc>
  </rcc>
  <rcc rId="37810" sId="5">
    <nc r="U279">
      <v>8.3907699999999998</v>
    </nc>
  </rcc>
  <rcc rId="37811" sId="5">
    <nc r="V279">
      <v>9.9537899999999997</v>
    </nc>
  </rcc>
  <rcc rId="37812" sId="5">
    <nc r="W279">
      <v>12.543530000000001</v>
    </nc>
  </rcc>
  <rcc rId="37813" sId="5">
    <nc r="X279">
      <v>16.760149999999999</v>
    </nc>
  </rcc>
  <rcc rId="37814" sId="5">
    <nc r="Y279">
      <v>18.632549999999998</v>
    </nc>
  </rcc>
  <rcc rId="37815" sId="5">
    <nc r="Z279">
      <v>22.414860000000001</v>
    </nc>
  </rcc>
  <rcc rId="37816" sId="5">
    <nc r="AA279">
      <v>22.70589</v>
    </nc>
  </rcc>
  <rcc rId="37817" sId="5">
    <nc r="AB279">
      <v>19.764859999999999</v>
    </nc>
  </rcc>
  <rcc rId="37818" sId="5">
    <nc r="AC279">
      <v>19.93486</v>
    </nc>
  </rcc>
  <rcc rId="37819" sId="5">
    <nc r="AD279">
      <v>17.219570000000001</v>
    </nc>
  </rcc>
  <rcc rId="37820" sId="5">
    <nc r="AE279">
      <v>15.28641</v>
    </nc>
  </rcc>
  <rcc rId="37821" sId="5">
    <nc r="AF279">
      <v>15.010199999999999</v>
    </nc>
  </rcc>
  <rcc rId="37822" sId="5">
    <nc r="AG279">
      <v>13.845219999999999</v>
    </nc>
  </rcc>
  <rcc rId="37823" sId="5">
    <nc r="AH279">
      <v>14.25628</v>
    </nc>
  </rcc>
  <rcc rId="37824" sId="5">
    <nc r="AI279">
      <v>12.079459999999999</v>
    </nc>
  </rcc>
  <rcc rId="37825" sId="5">
    <nc r="AJ279">
      <v>13.26304</v>
    </nc>
  </rcc>
  <rcc rId="37826" sId="5">
    <nc r="AK279">
      <v>10.09205</v>
    </nc>
  </rcc>
  <rcc rId="37827" sId="5">
    <nc r="AL279">
      <v>7.2822100000000001</v>
    </nc>
  </rcc>
  <rcc rId="37828" sId="5">
    <nc r="AM279">
      <v>4.1440799999999998</v>
    </nc>
  </rcc>
  <rcc rId="37829" sId="5">
    <nc r="AN279">
      <v>0.58248999999999995</v>
    </nc>
  </rcc>
  <rcc rId="37830" sId="5">
    <nc r="AO279">
      <v>2.4490000000000001E-2</v>
    </nc>
  </rcc>
  <rcc rId="37831" sId="5">
    <nc r="AP279">
      <v>0</v>
    </nc>
  </rcc>
  <rcc rId="37832" sId="5">
    <nc r="AQ279">
      <v>0</v>
    </nc>
  </rcc>
  <rcc rId="37833" sId="5">
    <nc r="AR279">
      <v>0</v>
    </nc>
  </rcc>
  <rcc rId="37834" sId="5">
    <nc r="AS279">
      <v>0</v>
    </nc>
  </rcc>
  <rcc rId="37835" sId="5">
    <nc r="AT279">
      <v>0</v>
    </nc>
  </rcc>
  <rcc rId="37836" sId="5">
    <nc r="AU279">
      <v>0</v>
    </nc>
  </rcc>
  <rcc rId="37837" sId="5">
    <nc r="AV279">
      <v>0</v>
    </nc>
  </rcc>
  <rcc rId="37838" sId="5">
    <nc r="AW279">
      <v>0</v>
    </nc>
  </rcc>
  <rcc rId="37839" sId="5">
    <nc r="AX279">
      <v>0</v>
    </nc>
  </rcc>
  <rcc rId="37840" sId="5">
    <nc r="AY279">
      <v>0</v>
    </nc>
  </rcc>
  <rcc rId="37841" sId="5">
    <nc r="AZ279">
      <v>0</v>
    </nc>
  </rcc>
  <rcc rId="37842" sId="5">
    <nc r="BA279">
      <v>0</v>
    </nc>
  </rcc>
  <rfmt sheetId="5" sqref="B280" start="0" length="0">
    <dxf>
      <alignment horizontal="general" vertical="bottom"/>
    </dxf>
  </rfmt>
  <rcc rId="37843" sId="5" odxf="1" dxf="1">
    <nc r="E280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844" sId="5">
    <nc r="AA280">
      <v>0</v>
    </nc>
  </rcc>
  <rcc rId="37845" sId="5">
    <nc r="AB280">
      <v>0</v>
    </nc>
  </rcc>
  <rcc rId="37846" sId="5">
    <nc r="AC280">
      <v>0</v>
    </nc>
  </rcc>
  <rfmt sheetId="5" sqref="B281" start="0" length="0">
    <dxf>
      <alignment horizontal="general" vertical="bottom"/>
    </dxf>
  </rfmt>
  <rfmt sheetId="5" sqref="E281" start="0" length="0">
    <dxf>
      <numFmt numFmtId="0" formatCode="General"/>
      <alignment horizontal="general" vertical="bottom"/>
    </dxf>
  </rfmt>
  <rfmt sheetId="5" sqref="B282" start="0" length="0">
    <dxf>
      <alignment horizontal="general" vertical="bottom"/>
    </dxf>
  </rfmt>
  <rfmt sheetId="5" sqref="E282" start="0" length="0">
    <dxf>
      <numFmt numFmtId="0" formatCode="General"/>
      <alignment horizontal="general" vertical="bottom"/>
    </dxf>
  </rfmt>
  <rfmt sheetId="5" sqref="B283" start="0" length="0">
    <dxf>
      <alignment horizontal="general" vertical="bottom"/>
    </dxf>
  </rfmt>
  <rcc rId="37847" sId="5" odxf="1" dxf="1">
    <nc r="E283">
      <v>38.821240000000003</v>
    </nc>
    <odxf>
      <numFmt numFmtId="3" formatCode="#,##0"/>
      <fill>
        <patternFill patternType="solid">
          <bgColor theme="8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7848" sId="5">
    <nc r="F283">
      <v>1.28512</v>
    </nc>
  </rcc>
  <rcc rId="37849" sId="5">
    <nc r="G283">
      <v>1.2840800000000001</v>
    </nc>
  </rcc>
  <rcc rId="37850" sId="5">
    <nc r="H283">
      <v>1.2869600000000001</v>
    </nc>
  </rcc>
  <rcc rId="37851" sId="5">
    <nc r="I283">
      <v>1.2869600000000001</v>
    </nc>
  </rcc>
  <rcc rId="37852" sId="5">
    <nc r="J283">
      <v>1.2884</v>
    </nc>
  </rcc>
  <rcc rId="37853" sId="5">
    <nc r="K283">
      <v>1.2903199999999999</v>
    </nc>
  </rcc>
  <rcc rId="37854" sId="5">
    <nc r="L283">
      <v>1.502</v>
    </nc>
  </rcc>
  <rcc rId="37855" sId="5">
    <nc r="M283">
      <v>1.7459199999999999</v>
    </nc>
  </rcc>
  <rcc rId="37856" sId="5">
    <nc r="N283">
      <v>1.7383999999999999</v>
    </nc>
  </rcc>
  <rcc rId="37857" sId="5">
    <nc r="O283">
      <v>1.7347999999999999</v>
    </nc>
  </rcc>
  <rcc rId="37858" sId="5">
    <nc r="P283">
      <v>1.7276800000000001</v>
    </nc>
  </rcc>
  <rcc rId="37859" sId="5">
    <nc r="Q283">
      <v>1.7276800000000001</v>
    </nc>
  </rcc>
  <rcc rId="37860" sId="5">
    <nc r="R283">
      <v>1.73976</v>
    </nc>
  </rcc>
  <rcc rId="37861" sId="5">
    <nc r="S283">
      <v>1.7389600000000001</v>
    </nc>
  </rcc>
  <rcc rId="37862" sId="5">
    <nc r="T283">
      <v>1.7383999999999999</v>
    </nc>
  </rcc>
  <rcc rId="37863" sId="5">
    <nc r="U283">
      <v>1.7380800000000001</v>
    </nc>
  </rcc>
  <rcc rId="37864" sId="5">
    <nc r="V283">
      <v>1.73648</v>
    </nc>
  </rcc>
  <rcc rId="37865" sId="5">
    <nc r="W283">
      <v>1.73464</v>
    </nc>
  </rcc>
  <rcc rId="37866" sId="5">
    <nc r="X283">
      <v>1.7332799999999999</v>
    </nc>
  </rcc>
  <rcc rId="37867" sId="5">
    <nc r="Y283">
      <v>1.73048</v>
    </nc>
  </rcc>
  <rcc rId="37868" sId="5">
    <nc r="Z283">
      <v>1.7272799999999999</v>
    </nc>
  </rcc>
  <rcc rId="37869" sId="5">
    <nc r="AA283">
      <v>1.71688</v>
    </nc>
  </rcc>
  <rcc rId="37870" sId="5">
    <nc r="AB283">
      <v>1.7085600000000001</v>
    </nc>
  </rcc>
  <rcc rId="37871" sId="5">
    <nc r="AC283">
      <v>1.7135199999999999</v>
    </nc>
  </rcc>
  <rcc rId="37872" sId="5">
    <nc r="AD283">
      <v>1.70736</v>
    </nc>
  </rcc>
  <rcc rId="37873" sId="5">
    <nc r="AE283">
      <v>1.7037599999999999</v>
    </nc>
  </rcc>
  <rcc rId="37874" sId="5">
    <nc r="AF283">
      <v>1.732</v>
    </nc>
  </rcc>
  <rcc rId="37875" sId="5">
    <nc r="AG283">
      <v>1.7485599999999999</v>
    </nc>
  </rcc>
  <rcc rId="37876" sId="5">
    <nc r="AH283">
      <v>1.76448</v>
    </nc>
  </rcc>
  <rcc rId="37877" sId="5">
    <nc r="AI283">
      <v>1.7744800000000001</v>
    </nc>
  </rcc>
  <rcc rId="37878" sId="5">
    <nc r="AJ283">
      <v>1.7814399999999999</v>
    </nc>
  </rcc>
  <rcc rId="37879" sId="5">
    <nc r="AK283">
      <v>1.79016</v>
    </nc>
  </rcc>
  <rcc rId="37880" sId="5">
    <nc r="AL283">
      <v>1.788</v>
    </nc>
  </rcc>
  <rcc rId="37881" sId="5">
    <nc r="AM283">
      <v>1.7903199999999999</v>
    </nc>
  </rcc>
  <rcc rId="37882" sId="5">
    <nc r="AN283">
      <v>1.7943199999999999</v>
    </nc>
  </rcc>
  <rcc rId="37883" sId="5">
    <nc r="AO283">
      <v>1.7985599999999999</v>
    </nc>
  </rcc>
  <rcc rId="37884" sId="5">
    <nc r="AP283">
      <v>1.8002400000000001</v>
    </nc>
  </rcc>
  <rcc rId="37885" sId="5">
    <nc r="AQ283">
      <v>1.7978400000000001</v>
    </nc>
  </rcc>
  <rcc rId="37886" sId="5">
    <nc r="AR283">
      <v>1.7876799999999999</v>
    </nc>
  </rcc>
  <rcc rId="37887" sId="5">
    <nc r="AS283">
      <v>1.71136</v>
    </nc>
  </rcc>
  <rcc rId="37888" sId="5">
    <nc r="AT283">
      <v>1.33728</v>
    </nc>
  </rcc>
  <rcc rId="37889" sId="5">
    <nc r="AU283">
      <v>1.3391200000000001</v>
    </nc>
  </rcc>
  <rcc rId="37890" sId="5">
    <nc r="AV283">
      <v>1.34368</v>
    </nc>
  </rcc>
  <rcc rId="37891" sId="5">
    <nc r="AW283">
      <v>1.3411999999999999</v>
    </nc>
  </rcc>
  <rcc rId="37892" sId="5">
    <nc r="AX283">
      <v>1.3407199999999999</v>
    </nc>
  </rcc>
  <rcc rId="37893" sId="5">
    <nc r="AY283">
      <v>1.3368</v>
    </nc>
  </rcc>
  <rcc rId="37894" sId="5">
    <nc r="AZ283">
      <v>1.3384</v>
    </nc>
  </rcc>
  <rcc rId="37895" sId="5">
    <nc r="BA283">
      <v>1.3400799999999999</v>
    </nc>
  </rcc>
  <rfmt sheetId="5" sqref="B284" start="0" length="0">
    <dxf>
      <alignment horizontal="general" vertical="bottom"/>
    </dxf>
  </rfmt>
  <rfmt sheetId="5" sqref="E284" start="0" length="0">
    <dxf>
      <numFmt numFmtId="0" formatCode="General"/>
      <alignment horizontal="general" vertical="bottom"/>
    </dxf>
  </rfmt>
  <rfmt sheetId="5" sqref="B285" start="0" length="0">
    <dxf>
      <alignment horizontal="general" vertical="bottom"/>
    </dxf>
  </rfmt>
  <rfmt sheetId="5" sqref="E285" start="0" length="0">
    <dxf>
      <numFmt numFmtId="0" formatCode="General"/>
      <alignment horizontal="general" vertical="bottom"/>
    </dxf>
  </rfmt>
  <rfmt sheetId="5" sqref="B286" start="0" length="0">
    <dxf>
      <alignment horizontal="general" vertical="bottom"/>
    </dxf>
  </rfmt>
  <rfmt sheetId="5" sqref="E286" start="0" length="0">
    <dxf>
      <numFmt numFmtId="0" formatCode="General"/>
      <alignment horizontal="general" vertical="bottom"/>
    </dxf>
  </rfmt>
  <rfmt sheetId="5" sqref="B287" start="0" length="0">
    <dxf>
      <alignment horizontal="general" vertical="bottom"/>
    </dxf>
  </rfmt>
  <rcc rId="37896" sId="5" odxf="1" dxf="1">
    <nc r="E287">
      <v>11011.368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7897" sId="5">
    <nc r="F287">
      <v>377.27</v>
    </nc>
  </rcc>
  <rcc rId="37898" sId="5">
    <nc r="G287">
      <v>375.69</v>
    </nc>
  </rcc>
  <rcc rId="37899" sId="5">
    <nc r="H287">
      <v>365.95</v>
    </nc>
  </rcc>
  <rcc rId="37900" sId="5">
    <nc r="I287">
      <v>362.44</v>
    </nc>
  </rcc>
  <rcc rId="37901" sId="5">
    <nc r="J287">
      <v>365.71</v>
    </nc>
  </rcc>
  <rcc rId="37902" sId="5">
    <nc r="K287">
      <v>364.93</v>
    </nc>
  </rcc>
  <rcc rId="37903" sId="5">
    <nc r="L287">
      <v>367.87</v>
    </nc>
  </rcc>
  <rcc rId="37904" sId="5">
    <nc r="M287">
      <v>373.16</v>
    </nc>
  </rcc>
  <rcc rId="37905" sId="5">
    <nc r="N287">
      <v>387.38</v>
    </nc>
  </rcc>
  <rcc rId="37906" sId="5">
    <nc r="O287">
      <v>390.32</v>
    </nc>
  </rcc>
  <rcc rId="37907" sId="5">
    <nc r="P287">
      <v>392.72</v>
    </nc>
  </rcc>
  <rcc rId="37908" sId="5">
    <nc r="Q287">
      <v>385.38</v>
    </nc>
  </rcc>
  <rcc rId="37909" sId="5">
    <nc r="R287">
      <v>379.75</v>
    </nc>
  </rcc>
  <rcc rId="37910" sId="5">
    <nc r="S287">
      <v>391.46</v>
    </nc>
  </rcc>
  <rcc rId="37911" sId="5">
    <nc r="T287">
      <v>452.02</v>
    </nc>
  </rcc>
  <rcc rId="37912" sId="5">
    <nc r="U287">
      <v>460.78</v>
    </nc>
  </rcc>
  <rcc rId="37913" sId="5">
    <nc r="V287">
      <v>469.99</v>
    </nc>
  </rcc>
  <rcc rId="37914" sId="5">
    <nc r="W287">
      <v>465.64</v>
    </nc>
  </rcc>
  <rcc rId="37915" sId="5">
    <nc r="X287">
      <v>439.31</v>
    </nc>
  </rcc>
  <rcc rId="37916" sId="5">
    <nc r="Y287">
      <v>427.03</v>
    </nc>
  </rcc>
  <rcc rId="37917" sId="5">
    <nc r="Z287">
      <v>420.25</v>
    </nc>
  </rcc>
  <rcc rId="37918" sId="5">
    <nc r="AA287">
      <v>405.49</v>
    </nc>
  </rcc>
  <rcc rId="37919" sId="5">
    <nc r="AB287">
      <v>404.66</v>
    </nc>
  </rcc>
  <rcc rId="37920" sId="5">
    <nc r="AC287">
      <v>428.6</v>
    </nc>
  </rcc>
  <rcc rId="37921" sId="5">
    <nc r="AD287">
      <v>452.26</v>
    </nc>
  </rcc>
  <rcc rId="37922" sId="5">
    <nc r="AE287">
      <v>462.73</v>
    </nc>
  </rcc>
  <rcc rId="37923" sId="5">
    <nc r="AF287">
      <v>472.53</v>
    </nc>
  </rcc>
  <rcc rId="37924" sId="5">
    <nc r="AG287">
      <v>475.29</v>
    </nc>
  </rcc>
  <rcc rId="37925" sId="5">
    <nc r="AH287">
      <v>473.13</v>
    </nc>
  </rcc>
  <rcc rId="37926" sId="5">
    <nc r="AI287">
      <v>480.96</v>
    </nc>
  </rcc>
  <rcc rId="37927" sId="5">
    <nc r="AJ287">
      <v>495.06</v>
    </nc>
  </rcc>
  <rcc rId="37928" sId="5">
    <nc r="AK287">
      <v>495.07</v>
    </nc>
  </rcc>
  <rcc rId="37929" sId="5">
    <nc r="AL287">
      <v>465.23</v>
    </nc>
  </rcc>
  <rcc rId="37930" sId="5">
    <nc r="AM287">
      <v>434.31</v>
    </nc>
  </rcc>
  <rcc rId="37931" sId="5">
    <nc r="AN287">
      <v>437.34</v>
    </nc>
  </rcc>
  <rcc rId="37932" sId="5">
    <nc r="AO287">
      <v>436.85</v>
    </nc>
  </rcc>
  <rcc rId="37933" sId="5">
    <nc r="AP287">
      <v>432.02</v>
    </nc>
  </rcc>
  <rcc rId="37934" sId="5">
    <nc r="AQ287">
      <v>428.39</v>
    </nc>
  </rcc>
  <rcc rId="37935" sId="5">
    <nc r="AR287">
      <v>423.03</v>
    </nc>
  </rcc>
  <rcc rId="37936" sId="5">
    <nc r="AS287">
      <v>425.41</v>
    </nc>
  </rcc>
  <rcc rId="37937" sId="5">
    <nc r="AT287">
      <v>456.03</v>
    </nc>
  </rcc>
  <rcc rId="37938" sId="5">
    <nc r="AU287">
      <v>455.13</v>
    </nc>
  </rcc>
  <rcc rId="37939" sId="5">
    <nc r="AV287">
      <v>449.35</v>
    </nc>
  </rcc>
  <rcc rId="37940" sId="5">
    <nc r="AW287">
      <v>440.93</v>
    </nc>
  </rcc>
  <rcc rId="37941" sId="5">
    <nc r="AX287">
      <v>419.49</v>
    </nc>
  </rcc>
  <rcc rId="37942" sId="5">
    <nc r="AY287">
      <v>409.67</v>
    </nc>
  </rcc>
  <rcc rId="37943" sId="5">
    <nc r="AZ287">
      <v>405.71</v>
    </nc>
  </rcc>
  <rcc rId="37944" sId="5">
    <nc r="BA287">
      <v>403.42</v>
    </nc>
  </rcc>
  <rfmt sheetId="5" sqref="B288" start="0" length="0">
    <dxf>
      <alignment horizontal="general" vertical="bottom"/>
    </dxf>
  </rfmt>
  <rcc rId="37945" sId="5" odxf="1" dxf="1">
    <nc r="E28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946" sId="5">
    <nc r="F288">
      <v>0</v>
    </nc>
  </rcc>
  <rcc rId="37947" sId="5">
    <nc r="G288">
      <v>0</v>
    </nc>
  </rcc>
  <rcc rId="37948" sId="5">
    <nc r="H288">
      <v>0</v>
    </nc>
  </rcc>
  <rcc rId="37949" sId="5">
    <nc r="I288">
      <v>0</v>
    </nc>
  </rcc>
  <rcc rId="37950" sId="5">
    <nc r="J288">
      <v>0</v>
    </nc>
  </rcc>
  <rcc rId="37951" sId="5">
    <nc r="K288">
      <v>0</v>
    </nc>
  </rcc>
  <rcc rId="37952" sId="5">
    <nc r="L288">
      <v>0</v>
    </nc>
  </rcc>
  <rcc rId="37953" sId="5">
    <nc r="M288">
      <v>0</v>
    </nc>
  </rcc>
  <rcc rId="37954" sId="5">
    <nc r="N288">
      <v>0</v>
    </nc>
  </rcc>
  <rcc rId="37955" sId="5">
    <nc r="O288">
      <v>0</v>
    </nc>
  </rcc>
  <rcc rId="37956" sId="5">
    <nc r="P288">
      <v>0</v>
    </nc>
  </rcc>
  <rcc rId="37957" sId="5">
    <nc r="Q288">
      <v>0</v>
    </nc>
  </rcc>
  <rcc rId="37958" sId="5">
    <nc r="R288">
      <v>0</v>
    </nc>
  </rcc>
  <rcc rId="37959" sId="5">
    <nc r="S288">
      <v>0</v>
    </nc>
  </rcc>
  <rcc rId="37960" sId="5">
    <nc r="T288">
      <v>0</v>
    </nc>
  </rcc>
  <rcc rId="37961" sId="5">
    <nc r="U288">
      <v>0</v>
    </nc>
  </rcc>
  <rcc rId="37962" sId="5">
    <nc r="V288">
      <v>0</v>
    </nc>
  </rcc>
  <rcc rId="37963" sId="5">
    <nc r="W288">
      <v>0</v>
    </nc>
  </rcc>
  <rcc rId="37964" sId="5">
    <nc r="X288">
      <v>0</v>
    </nc>
  </rcc>
  <rcc rId="37965" sId="5">
    <nc r="Y288">
      <v>0</v>
    </nc>
  </rcc>
  <rcc rId="37966" sId="5">
    <nc r="Z288">
      <v>0</v>
    </nc>
  </rcc>
  <rcc rId="37967" sId="5">
    <nc r="AA288">
      <v>0</v>
    </nc>
  </rcc>
  <rcc rId="37968" sId="5">
    <nc r="AB288">
      <v>0</v>
    </nc>
  </rcc>
  <rcc rId="37969" sId="5">
    <nc r="AC288">
      <v>0</v>
    </nc>
  </rcc>
  <rcc rId="37970" sId="5">
    <nc r="AD288">
      <v>0</v>
    </nc>
  </rcc>
  <rcc rId="37971" sId="5">
    <nc r="AE288">
      <v>0</v>
    </nc>
  </rcc>
  <rcc rId="37972" sId="5">
    <nc r="AF288">
      <v>0</v>
    </nc>
  </rcc>
  <rcc rId="37973" sId="5">
    <nc r="AG288">
      <v>0</v>
    </nc>
  </rcc>
  <rcc rId="37974" sId="5">
    <nc r="AH288">
      <v>0</v>
    </nc>
  </rcc>
  <rcc rId="37975" sId="5">
    <nc r="AI288">
      <v>0</v>
    </nc>
  </rcc>
  <rcc rId="37976" sId="5">
    <nc r="AJ288">
      <v>0</v>
    </nc>
  </rcc>
  <rcc rId="37977" sId="5">
    <nc r="AK288">
      <v>0</v>
    </nc>
  </rcc>
  <rcc rId="37978" sId="5">
    <nc r="AL288">
      <v>0</v>
    </nc>
  </rcc>
  <rcc rId="37979" sId="5">
    <nc r="AM288">
      <v>0</v>
    </nc>
  </rcc>
  <rcc rId="37980" sId="5">
    <nc r="AN288">
      <v>0</v>
    </nc>
  </rcc>
  <rcc rId="37981" sId="5">
    <nc r="AO288">
      <v>0</v>
    </nc>
  </rcc>
  <rcc rId="37982" sId="5">
    <nc r="AP288">
      <v>0</v>
    </nc>
  </rcc>
  <rcc rId="37983" sId="5">
    <nc r="AQ288">
      <v>0</v>
    </nc>
  </rcc>
  <rcc rId="37984" sId="5">
    <nc r="AR288">
      <v>0</v>
    </nc>
  </rcc>
  <rcc rId="37985" sId="5">
    <nc r="AS288">
      <v>0</v>
    </nc>
  </rcc>
  <rcc rId="37986" sId="5">
    <nc r="AT288">
      <v>0</v>
    </nc>
  </rcc>
  <rcc rId="37987" sId="5">
    <nc r="AU288">
      <v>0</v>
    </nc>
  </rcc>
  <rcc rId="37988" sId="5">
    <nc r="AV288">
      <v>0</v>
    </nc>
  </rcc>
  <rcc rId="37989" sId="5">
    <nc r="AW288">
      <v>0</v>
    </nc>
  </rcc>
  <rcc rId="37990" sId="5">
    <nc r="AX288">
      <v>0</v>
    </nc>
  </rcc>
  <rcc rId="37991" sId="5">
    <nc r="AY288">
      <v>0</v>
    </nc>
  </rcc>
  <rcc rId="37992" sId="5">
    <nc r="AZ288">
      <v>0</v>
    </nc>
  </rcc>
  <rcc rId="37993" sId="5">
    <nc r="BA288">
      <v>0</v>
    </nc>
  </rcc>
  <rfmt sheetId="5" sqref="B289" start="0" length="0">
    <dxf>
      <alignment horizontal="general" vertical="bottom"/>
    </dxf>
  </rfmt>
  <rcc rId="37994" sId="5" odxf="1" dxf="1">
    <nc r="E28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7995" sId="5">
    <nc r="F289">
      <v>0</v>
    </nc>
  </rcc>
  <rcc rId="37996" sId="5">
    <nc r="G289">
      <v>0</v>
    </nc>
  </rcc>
  <rcc rId="37997" sId="5">
    <nc r="H289">
      <v>0</v>
    </nc>
  </rcc>
  <rcc rId="37998" sId="5">
    <nc r="I289">
      <v>0</v>
    </nc>
  </rcc>
  <rcc rId="37999" sId="5">
    <nc r="J289">
      <v>0</v>
    </nc>
  </rcc>
  <rcc rId="38000" sId="5">
    <nc r="K289">
      <v>0</v>
    </nc>
  </rcc>
  <rcc rId="38001" sId="5">
    <nc r="L289">
      <v>0</v>
    </nc>
  </rcc>
  <rcc rId="38002" sId="5">
    <nc r="M289">
      <v>0</v>
    </nc>
  </rcc>
  <rcc rId="38003" sId="5">
    <nc r="N289">
      <v>0</v>
    </nc>
  </rcc>
  <rcc rId="38004" sId="5">
    <nc r="O289">
      <v>0</v>
    </nc>
  </rcc>
  <rcc rId="38005" sId="5">
    <nc r="P289">
      <v>0</v>
    </nc>
  </rcc>
  <rcc rId="38006" sId="5">
    <nc r="Q289">
      <v>0</v>
    </nc>
  </rcc>
  <rcc rId="38007" sId="5">
    <nc r="R289">
      <v>0</v>
    </nc>
  </rcc>
  <rcc rId="38008" sId="5">
    <nc r="S289">
      <v>0</v>
    </nc>
  </rcc>
  <rcc rId="38009" sId="5">
    <nc r="T289">
      <v>0</v>
    </nc>
  </rcc>
  <rcc rId="38010" sId="5">
    <nc r="U289">
      <v>0</v>
    </nc>
  </rcc>
  <rcc rId="38011" sId="5">
    <nc r="V289">
      <v>0</v>
    </nc>
  </rcc>
  <rcc rId="38012" sId="5">
    <nc r="W289">
      <v>0</v>
    </nc>
  </rcc>
  <rcc rId="38013" sId="5">
    <nc r="X289">
      <v>0</v>
    </nc>
  </rcc>
  <rcc rId="38014" sId="5">
    <nc r="Y289">
      <v>0</v>
    </nc>
  </rcc>
  <rcc rId="38015" sId="5">
    <nc r="Z289">
      <v>0</v>
    </nc>
  </rcc>
  <rcc rId="38016" sId="5">
    <nc r="AA289">
      <v>0</v>
    </nc>
  </rcc>
  <rcc rId="38017" sId="5">
    <nc r="AB289">
      <v>0</v>
    </nc>
  </rcc>
  <rcc rId="38018" sId="5">
    <nc r="AC289">
      <v>0</v>
    </nc>
  </rcc>
  <rcc rId="38019" sId="5">
    <nc r="AD289">
      <v>0</v>
    </nc>
  </rcc>
  <rcc rId="38020" sId="5">
    <nc r="AE289">
      <v>0</v>
    </nc>
  </rcc>
  <rcc rId="38021" sId="5">
    <nc r="AF289">
      <v>0</v>
    </nc>
  </rcc>
  <rcc rId="38022" sId="5">
    <nc r="AG289">
      <v>0</v>
    </nc>
  </rcc>
  <rcc rId="38023" sId="5">
    <nc r="AH289">
      <v>0</v>
    </nc>
  </rcc>
  <rcc rId="38024" sId="5">
    <nc r="AI289">
      <v>0</v>
    </nc>
  </rcc>
  <rcc rId="38025" sId="5">
    <nc r="AJ289">
      <v>0</v>
    </nc>
  </rcc>
  <rcc rId="38026" sId="5">
    <nc r="AK289">
      <v>0</v>
    </nc>
  </rcc>
  <rcc rId="38027" sId="5">
    <nc r="AL289">
      <v>0</v>
    </nc>
  </rcc>
  <rcc rId="38028" sId="5">
    <nc r="AM289">
      <v>0</v>
    </nc>
  </rcc>
  <rcc rId="38029" sId="5">
    <nc r="AN289">
      <v>0</v>
    </nc>
  </rcc>
  <rcc rId="38030" sId="5">
    <nc r="AO289">
      <v>0</v>
    </nc>
  </rcc>
  <rcc rId="38031" sId="5">
    <nc r="AP289">
      <v>0</v>
    </nc>
  </rcc>
  <rcc rId="38032" sId="5">
    <nc r="AQ289">
      <v>0</v>
    </nc>
  </rcc>
  <rcc rId="38033" sId="5">
    <nc r="AR289">
      <v>0</v>
    </nc>
  </rcc>
  <rcc rId="38034" sId="5">
    <nc r="AS289">
      <v>0</v>
    </nc>
  </rcc>
  <rcc rId="38035" sId="5">
    <nc r="AT289">
      <v>0</v>
    </nc>
  </rcc>
  <rcc rId="38036" sId="5">
    <nc r="AU289">
      <v>0</v>
    </nc>
  </rcc>
  <rcc rId="38037" sId="5">
    <nc r="AV289">
      <v>0</v>
    </nc>
  </rcc>
  <rcc rId="38038" sId="5">
    <nc r="AW289">
      <v>0</v>
    </nc>
  </rcc>
  <rcc rId="38039" sId="5">
    <nc r="AX289">
      <v>0</v>
    </nc>
  </rcc>
  <rcc rId="38040" sId="5">
    <nc r="AY289">
      <v>0</v>
    </nc>
  </rcc>
  <rcc rId="38041" sId="5">
    <nc r="AZ289">
      <v>0</v>
    </nc>
  </rcc>
  <rcc rId="38042" sId="5">
    <nc r="BA289">
      <v>0</v>
    </nc>
  </rcc>
  <rfmt sheetId="5" sqref="B290" start="0" length="0">
    <dxf>
      <alignment horizontal="general" vertical="bottom"/>
    </dxf>
  </rfmt>
  <rcc rId="38043" sId="5" odxf="1" dxf="1">
    <nc r="E290">
      <v>123.9979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044" sId="5">
    <nc r="F290">
      <v>0</v>
    </nc>
  </rcc>
  <rcc rId="38045" sId="5">
    <nc r="G290">
      <v>0</v>
    </nc>
  </rcc>
  <rcc rId="38046" sId="5">
    <nc r="H290">
      <v>0</v>
    </nc>
  </rcc>
  <rcc rId="38047" sId="5">
    <nc r="I290">
      <v>0</v>
    </nc>
  </rcc>
  <rcc rId="38048" sId="5">
    <nc r="J290">
      <v>0</v>
    </nc>
  </rcc>
  <rcc rId="38049" sId="5">
    <nc r="K290">
      <v>0</v>
    </nc>
  </rcc>
  <rcc rId="38050" sId="5">
    <nc r="L290">
      <v>0</v>
    </nc>
  </rcc>
  <rcc rId="38051" sId="5">
    <nc r="M290">
      <v>0</v>
    </nc>
  </rcc>
  <rcc rId="38052" sId="5">
    <nc r="N290">
      <v>0</v>
    </nc>
  </rcc>
  <rcc rId="38053" sId="5">
    <nc r="O290">
      <v>0</v>
    </nc>
  </rcc>
  <rcc rId="38054" sId="5">
    <nc r="P290">
      <v>0</v>
    </nc>
  </rcc>
  <rcc rId="38055" sId="5">
    <nc r="Q290">
      <v>5.6140000000000002E-2</v>
    </nc>
  </rcc>
  <rcc rId="38056" sId="5">
    <nc r="R290">
      <v>0.61700999999999995</v>
    </nc>
  </rcc>
  <rcc rId="38057" sId="5">
    <nc r="S290">
      <v>2.1054499999999998</v>
    </nc>
  </rcc>
  <rcc rId="38058" sId="5">
    <nc r="T290">
      <v>4.3337399999999997</v>
    </nc>
  </rcc>
  <rcc rId="38059" sId="5">
    <nc r="U290">
      <v>9.4701599999999999</v>
    </nc>
  </rcc>
  <rcc rId="38060" sId="5">
    <nc r="V290">
      <v>10.83422</v>
    </nc>
  </rcc>
  <rcc rId="38061" sId="5">
    <nc r="W290">
      <v>12.558809999999999</v>
    </nc>
  </rcc>
  <rcc rId="38062" sId="5">
    <nc r="X290">
      <v>9.9890500000000007</v>
    </nc>
  </rcc>
  <rcc rId="38063" sId="5">
    <nc r="Y290">
      <v>11.53801</v>
    </nc>
  </rcc>
  <rcc rId="38064" sId="5">
    <nc r="Z290">
      <v>17.20749</v>
    </nc>
  </rcc>
  <rcc rId="38065" sId="5">
    <nc r="AA290">
      <v>20.133130000000001</v>
    </nc>
  </rcc>
  <rcc rId="38066" sId="5">
    <nc r="AB290">
      <v>21.24869</v>
    </nc>
  </rcc>
  <rcc rId="38067" sId="5">
    <nc r="AC290">
      <v>16.856750000000002</v>
    </nc>
  </rcc>
  <rcc rId="38068" sId="5">
    <nc r="AD290">
      <v>16.70044</v>
    </nc>
  </rcc>
  <rcc rId="38069" sId="5">
    <nc r="AE290">
      <v>20.32704</v>
    </nc>
  </rcc>
  <rcc rId="38070" sId="5">
    <nc r="AF290">
      <v>17.312809999999999</v>
    </nc>
  </rcc>
  <rcc rId="38071" sId="5">
    <nc r="AG290">
      <v>11.56814</v>
    </nc>
  </rcc>
  <rcc rId="38072" sId="5">
    <nc r="AH290">
      <v>10.85225</v>
    </nc>
  </rcc>
  <rcc rId="38073" sId="5">
    <nc r="AI290">
      <v>11.422129999999999</v>
    </nc>
  </rcc>
  <rcc rId="38074" sId="5">
    <nc r="AJ290">
      <v>9.3056000000000001</v>
    </nc>
  </rcc>
  <rcc rId="38075" sId="5">
    <nc r="AK290">
      <v>6.2136100000000001</v>
    </nc>
  </rcc>
  <rcc rId="38076" sId="5">
    <nc r="AL290">
      <v>3.8326099999999999</v>
    </nc>
  </rcc>
  <rcc rId="38077" sId="5">
    <nc r="AM290">
      <v>2.5512100000000002</v>
    </nc>
  </rcc>
  <rcc rId="38078" sId="5">
    <nc r="AN290">
      <v>0.88843000000000005</v>
    </nc>
  </rcc>
  <rcc rId="38079" sId="5">
    <nc r="AO290">
      <v>7.1069999999999994E-2</v>
    </nc>
  </rcc>
  <rcc rId="38080" sId="5">
    <nc r="AP290">
      <v>1.8E-3</v>
    </nc>
  </rcc>
  <rcc rId="38081" sId="5">
    <nc r="AQ290">
      <v>0</v>
    </nc>
  </rcc>
  <rcc rId="38082" sId="5">
    <nc r="AR290">
      <v>0</v>
    </nc>
  </rcc>
  <rcc rId="38083" sId="5">
    <nc r="AS290">
      <v>0</v>
    </nc>
  </rcc>
  <rcc rId="38084" sId="5">
    <nc r="AT290">
      <v>0</v>
    </nc>
  </rcc>
  <rcc rId="38085" sId="5">
    <nc r="AU290">
      <v>0</v>
    </nc>
  </rcc>
  <rcc rId="38086" sId="5">
    <nc r="AV290">
      <v>0</v>
    </nc>
  </rcc>
  <rcc rId="38087" sId="5">
    <nc r="AW290">
      <v>0</v>
    </nc>
  </rcc>
  <rcc rId="38088" sId="5">
    <nc r="AX290">
      <v>0</v>
    </nc>
  </rcc>
  <rcc rId="38089" sId="5">
    <nc r="AY290">
      <v>0</v>
    </nc>
  </rcc>
  <rcc rId="38090" sId="5">
    <nc r="AZ290">
      <v>0</v>
    </nc>
  </rcc>
  <rcc rId="38091" sId="5">
    <nc r="BA290">
      <v>0</v>
    </nc>
  </rcc>
  <rfmt sheetId="5" sqref="B291" start="0" length="0">
    <dxf>
      <alignment horizontal="general" vertical="bottom"/>
    </dxf>
  </rfmt>
  <rcc rId="38092" sId="5" odxf="1" dxf="1">
    <nc r="E291">
      <v>87.107849999999999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8093" sId="5">
    <nc r="F291">
      <v>0</v>
    </nc>
  </rcc>
  <rcc rId="38094" sId="5">
    <nc r="G291">
      <v>0</v>
    </nc>
  </rcc>
  <rcc rId="38095" sId="5">
    <nc r="H291">
      <v>0</v>
    </nc>
  </rcc>
  <rcc rId="38096" sId="5">
    <nc r="I291">
      <v>0</v>
    </nc>
  </rcc>
  <rcc rId="38097" sId="5">
    <nc r="J291">
      <v>0</v>
    </nc>
  </rcc>
  <rcc rId="38098" sId="5">
    <nc r="K291">
      <v>0</v>
    </nc>
  </rcc>
  <rcc rId="38099" sId="5">
    <nc r="L291">
      <v>0</v>
    </nc>
  </rcc>
  <rcc rId="38100" sId="5">
    <nc r="M291">
      <v>0</v>
    </nc>
  </rcc>
  <rcc rId="38101" sId="5">
    <nc r="N291">
      <v>0</v>
    </nc>
  </rcc>
  <rcc rId="38102" sId="5">
    <nc r="O291">
      <v>0</v>
    </nc>
  </rcc>
  <rcc rId="38103" sId="5">
    <nc r="P291">
      <v>0</v>
    </nc>
  </rcc>
  <rcc rId="38104" sId="5">
    <nc r="Q291">
      <v>3.2300000000000002E-2</v>
    </nc>
  </rcc>
  <rcc rId="38105" sId="5">
    <nc r="R291">
      <v>0.40760000000000002</v>
    </nc>
  </rcc>
  <rcc rId="38106" sId="5">
    <nc r="S291">
      <v>1.6440999999999999</v>
    </nc>
  </rcc>
  <rcc rId="38107" sId="5">
    <nc r="T291">
      <v>3.3369</v>
    </nc>
  </rcc>
  <rcc rId="38108" sId="5">
    <nc r="U291">
      <v>6.2830000000000004</v>
    </nc>
  </rcc>
  <rcc rId="38109" sId="5">
    <nc r="V291">
      <v>7.6757</v>
    </nc>
  </rcc>
  <rcc rId="38110" sId="5">
    <nc r="W291">
      <v>8.3808000000000007</v>
    </nc>
  </rcc>
  <rcc rId="38111" sId="5">
    <nc r="X291">
      <v>6.9381000000000004</v>
    </nc>
  </rcc>
  <rcc rId="38112" sId="5">
    <nc r="Y291">
      <v>7.2211999999999996</v>
    </nc>
  </rcc>
  <rcc rId="38113" sId="5">
    <nc r="Z291">
      <v>11.700699999999999</v>
    </nc>
  </rcc>
  <rcc rId="38114" sId="5">
    <nc r="AA291">
      <v>13.24667</v>
    </nc>
  </rcc>
  <rcc rId="38115" sId="5">
    <nc r="AB291">
      <v>14.99333</v>
    </nc>
  </rcc>
  <rcc rId="38116" sId="5">
    <nc r="AC291">
      <v>15.36</v>
    </nc>
  </rcc>
  <rcc rId="38117" sId="5">
    <nc r="AD291">
      <v>13.876300000000001</v>
    </nc>
  </rcc>
  <rcc rId="38118" sId="5">
    <nc r="AE291">
      <v>14.831300000000001</v>
    </nc>
  </rcc>
  <rcc rId="38119" sId="5">
    <nc r="AF291">
      <v>12.577400000000001</v>
    </nc>
  </rcc>
  <rcc rId="38120" sId="5">
    <nc r="AG291">
      <v>7.0659999999999998</v>
    </nc>
  </rcc>
  <rcc rId="38121" sId="5">
    <nc r="AH291">
      <v>7.1810999999999998</v>
    </nc>
  </rcc>
  <rcc rId="38122" sId="5">
    <nc r="AI291">
      <v>7.6612</v>
    </nc>
  </rcc>
  <rcc rId="38123" sId="5">
    <nc r="AJ291">
      <v>5.9001000000000001</v>
    </nc>
  </rcc>
  <rcc rId="38124" sId="5">
    <nc r="AK291">
      <v>3.6347999999999998</v>
    </nc>
  </rcc>
  <rcc rId="38125" sId="5">
    <nc r="AL291">
      <v>2.3237999999999999</v>
    </nc>
  </rcc>
  <rcc rId="38126" sId="5">
    <nc r="AM291">
      <v>1.4750000000000001</v>
    </nc>
  </rcc>
  <rcc rId="38127" sId="5">
    <nc r="AN291">
      <v>0.43909999999999999</v>
    </nc>
  </rcc>
  <rcc rId="38128" sId="5">
    <nc r="AO291">
      <v>2.8500000000000001E-2</v>
    </nc>
  </rcc>
  <rcc rId="38129" sId="5">
    <nc r="AP291">
      <v>6.9999999999999999E-4</v>
    </nc>
  </rcc>
  <rcc rId="38130" sId="5">
    <nc r="AQ291">
      <v>0</v>
    </nc>
  </rcc>
  <rcc rId="38131" sId="5">
    <nc r="AR291">
      <v>0</v>
    </nc>
  </rcc>
  <rcc rId="38132" sId="5">
    <nc r="AS291">
      <v>0</v>
    </nc>
  </rcc>
  <rcc rId="38133" sId="5">
    <nc r="AT291">
      <v>0</v>
    </nc>
  </rcc>
  <rcc rId="38134" sId="5">
    <nc r="AU291">
      <v>0</v>
    </nc>
  </rcc>
  <rcc rId="38135" sId="5">
    <nc r="AV291">
      <v>0</v>
    </nc>
  </rcc>
  <rcc rId="38136" sId="5">
    <nc r="AW291">
      <v>0</v>
    </nc>
  </rcc>
  <rcc rId="38137" sId="5">
    <nc r="AX291">
      <v>0</v>
    </nc>
  </rcc>
  <rcc rId="38138" sId="5">
    <nc r="AY291">
      <v>0</v>
    </nc>
  </rcc>
  <rcc rId="38139" sId="5">
    <nc r="AZ291">
      <v>0</v>
    </nc>
  </rcc>
  <rcc rId="38140" sId="5">
    <nc r="BA291">
      <v>0</v>
    </nc>
  </rcc>
  <rfmt sheetId="5" sqref="B292" start="0" length="0">
    <dxf>
      <alignment horizontal="general" vertical="bottom"/>
    </dxf>
  </rfmt>
  <rcc rId="38141" sId="5" odxf="1" dxf="1">
    <nc r="E292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142" sId="5">
    <nc r="F292">
      <v>0</v>
    </nc>
  </rcc>
  <rcc rId="38143" sId="5">
    <nc r="G292">
      <v>0</v>
    </nc>
  </rcc>
  <rcc rId="38144" sId="5">
    <nc r="H292">
      <v>0</v>
    </nc>
  </rcc>
  <rcc rId="38145" sId="5">
    <nc r="I292">
      <v>0</v>
    </nc>
  </rcc>
  <rcc rId="38146" sId="5">
    <nc r="J292">
      <v>0</v>
    </nc>
  </rcc>
  <rcc rId="38147" sId="5">
    <nc r="K292">
      <v>0</v>
    </nc>
  </rcc>
  <rcc rId="38148" sId="5">
    <nc r="L292">
      <v>0</v>
    </nc>
  </rcc>
  <rcc rId="38149" sId="5">
    <nc r="M292">
      <v>0</v>
    </nc>
  </rcc>
  <rcc rId="38150" sId="5">
    <nc r="N292">
      <v>0</v>
    </nc>
  </rcc>
  <rcc rId="38151" sId="5">
    <nc r="O292">
      <v>0</v>
    </nc>
  </rcc>
  <rcc rId="38152" sId="5">
    <nc r="P292">
      <v>0</v>
    </nc>
  </rcc>
  <rcc rId="38153" sId="5">
    <nc r="Q292">
      <v>0</v>
    </nc>
  </rcc>
  <rcc rId="38154" sId="5">
    <nc r="R292">
      <v>0</v>
    </nc>
  </rcc>
  <rcc rId="38155" sId="5">
    <nc r="S292">
      <v>0</v>
    </nc>
  </rcc>
  <rcc rId="38156" sId="5">
    <nc r="T292">
      <v>0</v>
    </nc>
  </rcc>
  <rcc rId="38157" sId="5">
    <nc r="U292">
      <v>0</v>
    </nc>
  </rcc>
  <rcc rId="38158" sId="5">
    <nc r="V292">
      <v>0</v>
    </nc>
  </rcc>
  <rcc rId="38159" sId="5">
    <nc r="W292">
      <v>0</v>
    </nc>
  </rcc>
  <rcc rId="38160" sId="5">
    <nc r="X292">
      <v>0</v>
    </nc>
  </rcc>
  <rcc rId="38161" sId="5">
    <nc r="Y292">
      <v>0</v>
    </nc>
  </rcc>
  <rcc rId="38162" sId="5">
    <nc r="Z292">
      <v>0</v>
    </nc>
  </rcc>
  <rcc rId="38163" sId="5">
    <nc r="AA292">
      <v>0</v>
    </nc>
  </rcc>
  <rcc rId="38164" sId="5">
    <nc r="AB292">
      <v>0</v>
    </nc>
  </rcc>
  <rcc rId="38165" sId="5">
    <nc r="AC292">
      <v>0</v>
    </nc>
  </rcc>
  <rcc rId="38166" sId="5">
    <nc r="AD292">
      <v>0</v>
    </nc>
  </rcc>
  <rcc rId="38167" sId="5">
    <nc r="AE292">
      <v>0</v>
    </nc>
  </rcc>
  <rcc rId="38168" sId="5">
    <nc r="AF292">
      <v>0</v>
    </nc>
  </rcc>
  <rcc rId="38169" sId="5">
    <nc r="AG292">
      <v>0</v>
    </nc>
  </rcc>
  <rcc rId="38170" sId="5">
    <nc r="AH292">
      <v>0</v>
    </nc>
  </rcc>
  <rcc rId="38171" sId="5">
    <nc r="AI292">
      <v>0</v>
    </nc>
  </rcc>
  <rcc rId="38172" sId="5">
    <nc r="AJ292">
      <v>0</v>
    </nc>
  </rcc>
  <rcc rId="38173" sId="5">
    <nc r="AK292">
      <v>0</v>
    </nc>
  </rcc>
  <rcc rId="38174" sId="5">
    <nc r="AL292">
      <v>0</v>
    </nc>
  </rcc>
  <rcc rId="38175" sId="5">
    <nc r="AM292">
      <v>0</v>
    </nc>
  </rcc>
  <rcc rId="38176" sId="5">
    <nc r="AN292">
      <v>0</v>
    </nc>
  </rcc>
  <rcc rId="38177" sId="5">
    <nc r="AO292">
      <v>0</v>
    </nc>
  </rcc>
  <rcc rId="38178" sId="5">
    <nc r="AP292">
      <v>0</v>
    </nc>
  </rcc>
  <rcc rId="38179" sId="5">
    <nc r="AQ292">
      <v>0</v>
    </nc>
  </rcc>
  <rcc rId="38180" sId="5">
    <nc r="AR292">
      <v>0</v>
    </nc>
  </rcc>
  <rcc rId="38181" sId="5">
    <nc r="AS292">
      <v>0</v>
    </nc>
  </rcc>
  <rcc rId="38182" sId="5">
    <nc r="AT292">
      <v>0</v>
    </nc>
  </rcc>
  <rcc rId="38183" sId="5">
    <nc r="AU292">
      <v>0</v>
    </nc>
  </rcc>
  <rcc rId="38184" sId="5">
    <nc r="AV292">
      <v>0</v>
    </nc>
  </rcc>
  <rcc rId="38185" sId="5">
    <nc r="AW292">
      <v>0</v>
    </nc>
  </rcc>
  <rcc rId="38186" sId="5">
    <nc r="AX292">
      <v>0</v>
    </nc>
  </rcc>
  <rcc rId="38187" sId="5">
    <nc r="AY292">
      <v>0</v>
    </nc>
  </rcc>
  <rcc rId="38188" sId="5">
    <nc r="AZ292">
      <v>0</v>
    </nc>
  </rcc>
  <rcc rId="38189" sId="5">
    <nc r="BA292">
      <v>0</v>
    </nc>
  </rcc>
  <rfmt sheetId="5" sqref="B293" start="0" length="0">
    <dxf>
      <alignment horizontal="general" vertical="bottom"/>
    </dxf>
  </rfmt>
  <rcc rId="38190" sId="5" odxf="1" dxf="1">
    <nc r="E293">
      <v>58.692529999999998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191" sId="5">
    <nc r="F293">
      <v>0</v>
    </nc>
  </rcc>
  <rcc rId="38192" sId="5">
    <nc r="G293">
      <v>0</v>
    </nc>
  </rcc>
  <rcc rId="38193" sId="5">
    <nc r="H293">
      <v>0</v>
    </nc>
  </rcc>
  <rcc rId="38194" sId="5">
    <nc r="I293">
      <v>0</v>
    </nc>
  </rcc>
  <rcc rId="38195" sId="5">
    <nc r="J293">
      <v>0</v>
    </nc>
  </rcc>
  <rcc rId="38196" sId="5">
    <nc r="K293">
      <v>0</v>
    </nc>
  </rcc>
  <rcc rId="38197" sId="5">
    <nc r="L293">
      <v>0</v>
    </nc>
  </rcc>
  <rcc rId="38198" sId="5">
    <nc r="M293">
      <v>0</v>
    </nc>
  </rcc>
  <rcc rId="38199" sId="5">
    <nc r="N293">
      <v>0</v>
    </nc>
  </rcc>
  <rcc rId="38200" sId="5">
    <nc r="O293">
      <v>0</v>
    </nc>
  </rcc>
  <rcc rId="38201" sId="5">
    <nc r="P293">
      <v>0</v>
    </nc>
  </rcc>
  <rcc rId="38202" sId="5">
    <nc r="Q293">
      <v>2.657E-2</v>
    </nc>
  </rcc>
  <rcc rId="38203" sId="5">
    <nc r="R293">
      <v>0.29204999999999998</v>
    </nc>
  </rcc>
  <rcc rId="38204" sId="5">
    <nc r="S293">
      <v>0.99658000000000002</v>
    </nc>
  </rcc>
  <rcc rId="38205" sId="5">
    <nc r="T293">
      <v>2.05131</v>
    </nc>
  </rcc>
  <rcc rId="38206" sId="5">
    <nc r="U293">
      <v>4.4825600000000003</v>
    </nc>
  </rcc>
  <rcc rId="38207" sId="5">
    <nc r="V293">
      <v>5.1282100000000002</v>
    </nc>
  </rcc>
  <rcc rId="38208" sId="5">
    <nc r="W293">
      <v>5.9445199999999998</v>
    </nc>
  </rcc>
  <rcc rId="38209" sId="5">
    <nc r="X293">
      <v>4.7281700000000004</v>
    </nc>
  </rcc>
  <rcc rId="38210" sId="5">
    <nc r="Y293">
      <v>5.4613399999999999</v>
    </nc>
  </rcc>
  <rcc rId="38211" sId="5">
    <nc r="Z293">
      <v>8.1448999999999998</v>
    </nc>
  </rcc>
  <rcc rId="38212" sId="5">
    <nc r="AA293">
      <v>9.5297099999999997</v>
    </nc>
  </rcc>
  <rcc rId="38213" sId="5">
    <nc r="AB293">
      <v>10.057740000000001</v>
    </nc>
  </rcc>
  <rcc rId="38214" sId="5">
    <nc r="AC293">
      <v>7.9788899999999998</v>
    </nc>
  </rcc>
  <rcc rId="38215" sId="5">
    <nc r="AD293">
      <v>7.9048999999999996</v>
    </nc>
  </rcc>
  <rcc rId="38216" sId="5">
    <nc r="AE293">
      <v>9.6214999999999993</v>
    </nc>
  </rcc>
  <rcc rId="38217" sId="5">
    <nc r="AF293">
      <v>8.1947600000000005</v>
    </nc>
  </rcc>
  <rcc rId="38218" sId="5">
    <nc r="AG293">
      <v>5.4756</v>
    </nc>
  </rcc>
  <rcc rId="38219" sId="5">
    <nc r="AH293">
      <v>5.1367500000000001</v>
    </nc>
  </rcc>
  <rcc rId="38220" sId="5">
    <nc r="AI293">
      <v>5.4064899999999998</v>
    </nc>
  </rcc>
  <rcc rId="38221" sId="5">
    <nc r="AJ293">
      <v>4.4046700000000003</v>
    </nc>
  </rcc>
  <rcc rId="38222" sId="5">
    <nc r="AK293">
      <v>2.9411200000000002</v>
    </nc>
  </rcc>
  <rcc rId="38223" sId="5">
    <nc r="AL293">
      <v>1.8141099999999999</v>
    </nc>
  </rcc>
  <rcc rId="38224" sId="5">
    <nc r="AM293">
      <v>1.2075800000000001</v>
    </nc>
  </rcc>
  <rcc rId="38225" sId="5">
    <nc r="AN293">
      <v>0.42053000000000001</v>
    </nc>
  </rcc>
  <rcc rId="38226" sId="5">
    <nc r="AO293">
      <v>3.3640000000000003E-2</v>
    </nc>
  </rcc>
  <rcc rId="38227" sId="5">
    <nc r="AP293">
      <v>8.4999999999999995E-4</v>
    </nc>
  </rcc>
  <rcc rId="38228" sId="5">
    <nc r="AQ293">
      <v>0</v>
    </nc>
  </rcc>
  <rcc rId="38229" sId="5">
    <nc r="AR293">
      <v>0</v>
    </nc>
  </rcc>
  <rcc rId="38230" sId="5">
    <nc r="AS293">
      <v>0</v>
    </nc>
  </rcc>
  <rcc rId="38231" sId="5">
    <nc r="AT293">
      <v>0</v>
    </nc>
  </rcc>
  <rcc rId="38232" sId="5">
    <nc r="AU293">
      <v>0</v>
    </nc>
  </rcc>
  <rcc rId="38233" sId="5">
    <nc r="AV293">
      <v>0</v>
    </nc>
  </rcc>
  <rcc rId="38234" sId="5">
    <nc r="AW293">
      <v>0</v>
    </nc>
  </rcc>
  <rcc rId="38235" sId="5">
    <nc r="AX293">
      <v>0</v>
    </nc>
  </rcc>
  <rcc rId="38236" sId="5">
    <nc r="AY293">
      <v>0</v>
    </nc>
  </rcc>
  <rcc rId="38237" sId="5">
    <nc r="AZ293">
      <v>0</v>
    </nc>
  </rcc>
  <rcc rId="38238" sId="5">
    <nc r="BA293">
      <v>0</v>
    </nc>
  </rcc>
  <rfmt sheetId="5" sqref="B294" start="0" length="0">
    <dxf>
      <alignment horizontal="general" vertical="bottom"/>
    </dxf>
  </rfmt>
  <rcc rId="38239" sId="5" odxf="1" dxf="1">
    <nc r="E294">
      <v>41.812480000000001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8240" sId="5">
    <nc r="F294">
      <v>0</v>
    </nc>
  </rcc>
  <rcc rId="38241" sId="5">
    <nc r="G294">
      <v>0</v>
    </nc>
  </rcc>
  <rcc rId="38242" sId="5">
    <nc r="H294">
      <v>0</v>
    </nc>
  </rcc>
  <rcc rId="38243" sId="5">
    <nc r="I294">
      <v>0</v>
    </nc>
  </rcc>
  <rcc rId="38244" sId="5">
    <nc r="J294">
      <v>0</v>
    </nc>
  </rcc>
  <rcc rId="38245" sId="5">
    <nc r="K294">
      <v>0</v>
    </nc>
  </rcc>
  <rcc rId="38246" sId="5">
    <nc r="L294">
      <v>0</v>
    </nc>
  </rcc>
  <rcc rId="38247" sId="5">
    <nc r="M294">
      <v>0</v>
    </nc>
  </rcc>
  <rcc rId="38248" sId="5">
    <nc r="N294">
      <v>0</v>
    </nc>
  </rcc>
  <rcc rId="38249" sId="5">
    <nc r="O294">
      <v>0</v>
    </nc>
  </rcc>
  <rcc rId="38250" sId="5">
    <nc r="P294">
      <v>0</v>
    </nc>
  </rcc>
  <rcc rId="38251" sId="5">
    <nc r="Q294">
      <v>1.529E-2</v>
    </nc>
  </rcc>
  <rcc rId="38252" sId="5">
    <nc r="R294">
      <v>0.19292999999999999</v>
    </nc>
  </rcc>
  <rcc rId="38253" sId="5">
    <nc r="S294">
      <v>0.77820999999999996</v>
    </nc>
  </rcc>
  <rcc rId="38254" sId="5">
    <nc r="T294">
      <v>1.5794699999999999</v>
    </nc>
  </rcc>
  <rcc rId="38255" sId="5">
    <nc r="U294">
      <v>2.9739599999999999</v>
    </nc>
  </rcc>
  <rcc rId="38256" sId="5">
    <nc r="V294">
      <v>3.6331799999999999</v>
    </nc>
  </rcc>
  <rcc rId="38257" sId="5">
    <nc r="W294">
      <v>3.96692</v>
    </nc>
  </rcc>
  <rcc rId="38258" sId="5">
    <nc r="X294">
      <v>3.2840400000000001</v>
    </nc>
  </rcc>
  <rcc rId="38259" sId="5">
    <nc r="Y294">
      <v>3.41805</v>
    </nc>
  </rcc>
  <rcc rId="38260" sId="5">
    <nc r="Z294">
      <v>5.5383500000000003</v>
    </nc>
  </rcc>
  <rcc rId="38261" sId="5">
    <nc r="AA294">
      <v>6.6233300000000002</v>
    </nc>
  </rcc>
  <rcc rId="38262" sId="5">
    <nc r="AB294">
      <v>7.4966699999999999</v>
    </nc>
  </rcc>
  <rcc rId="38263" sId="5">
    <nc r="AC294">
      <v>7.68</v>
    </nc>
  </rcc>
  <rcc rId="38264" sId="5">
    <nc r="AD294">
      <v>6.5681399999999996</v>
    </nc>
  </rcc>
  <rcc rId="38265" sId="5">
    <nc r="AE294">
      <v>7.0201700000000002</v>
    </nc>
  </rcc>
  <rcc rId="38266" sId="5">
    <nc r="AF294">
      <v>5.9533199999999997</v>
    </nc>
  </rcc>
  <rcc rId="38267" sId="5">
    <nc r="AG294">
      <v>3.3445800000000001</v>
    </nc>
  </rcc>
  <rcc rId="38268" sId="5">
    <nc r="AH294">
      <v>3.39906</v>
    </nc>
  </rcc>
  <rcc rId="38269" sId="5">
    <nc r="AI294">
      <v>3.6263100000000001</v>
    </nc>
  </rcc>
  <rcc rId="38270" sId="5">
    <nc r="AJ294">
      <v>2.7927200000000001</v>
    </nc>
  </rcc>
  <rcc rId="38271" sId="5">
    <nc r="AK294">
      <v>1.72048</v>
    </nc>
  </rcc>
  <rcc rId="38272" sId="5">
    <nc r="AL294">
      <v>1.0999399999999999</v>
    </nc>
  </rcc>
  <rcc rId="38273" sId="5">
    <nc r="AM294">
      <v>0.69816999999999996</v>
    </nc>
  </rcc>
  <rcc rId="38274" sId="5">
    <nc r="AN294">
      <v>0.20784</v>
    </nc>
  </rcc>
  <rcc rId="38275" sId="5">
    <nc r="AO294">
      <v>1.349E-2</v>
    </nc>
  </rcc>
  <rcc rId="38276" sId="5">
    <nc r="AP294">
      <v>3.3E-4</v>
    </nc>
  </rcc>
  <rcc rId="38277" sId="5">
    <nc r="AQ294">
      <v>0</v>
    </nc>
  </rcc>
  <rcc rId="38278" sId="5">
    <nc r="AR294">
      <v>0</v>
    </nc>
  </rcc>
  <rcc rId="38279" sId="5">
    <nc r="AS294">
      <v>0</v>
    </nc>
  </rcc>
  <rcc rId="38280" sId="5">
    <nc r="AT294">
      <v>0</v>
    </nc>
  </rcc>
  <rcc rId="38281" sId="5">
    <nc r="AU294">
      <v>0</v>
    </nc>
  </rcc>
  <rcc rId="38282" sId="5">
    <nc r="AV294">
      <v>0</v>
    </nc>
  </rcc>
  <rcc rId="38283" sId="5">
    <nc r="AW294">
      <v>0</v>
    </nc>
  </rcc>
  <rcc rId="38284" sId="5">
    <nc r="AX294">
      <v>0</v>
    </nc>
  </rcc>
  <rcc rId="38285" sId="5">
    <nc r="AY294">
      <v>0</v>
    </nc>
  </rcc>
  <rcc rId="38286" sId="5">
    <nc r="AZ294">
      <v>0</v>
    </nc>
  </rcc>
  <rcc rId="38287" sId="5">
    <nc r="BA294">
      <v>0</v>
    </nc>
  </rcc>
  <rfmt sheetId="5" sqref="B295" start="0" length="0">
    <dxf>
      <alignment horizontal="general" vertical="bottom"/>
    </dxf>
  </rfmt>
  <rcc rId="38288" sId="5" odxf="1" dxf="1">
    <nc r="E295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289" sId="5">
    <nc r="F295">
      <v>0</v>
    </nc>
  </rcc>
  <rcc rId="38290" sId="5">
    <nc r="G295">
      <v>0</v>
    </nc>
  </rcc>
  <rcc rId="38291" sId="5">
    <nc r="H295">
      <v>0</v>
    </nc>
  </rcc>
  <rcc rId="38292" sId="5">
    <nc r="I295">
      <v>0</v>
    </nc>
  </rcc>
  <rcc rId="38293" sId="5">
    <nc r="J295">
      <v>0</v>
    </nc>
  </rcc>
  <rcc rId="38294" sId="5">
    <nc r="K295">
      <v>0</v>
    </nc>
  </rcc>
  <rcc rId="38295" sId="5">
    <nc r="L295">
      <v>0</v>
    </nc>
  </rcc>
  <rcc rId="38296" sId="5">
    <nc r="M295">
      <v>0</v>
    </nc>
  </rcc>
  <rcc rId="38297" sId="5">
    <nc r="N295">
      <v>0</v>
    </nc>
  </rcc>
  <rcc rId="38298" sId="5">
    <nc r="O295">
      <v>0</v>
    </nc>
  </rcc>
  <rcc rId="38299" sId="5">
    <nc r="P295">
      <v>0</v>
    </nc>
  </rcc>
  <rcc rId="38300" sId="5">
    <nc r="Q295">
      <v>0</v>
    </nc>
  </rcc>
  <rcc rId="38301" sId="5">
    <nc r="R295">
      <v>0</v>
    </nc>
  </rcc>
  <rcc rId="38302" sId="5">
    <nc r="S295">
      <v>0</v>
    </nc>
  </rcc>
  <rcc rId="38303" sId="5">
    <nc r="T295">
      <v>0</v>
    </nc>
  </rcc>
  <rcc rId="38304" sId="5">
    <nc r="U295">
      <v>0</v>
    </nc>
  </rcc>
  <rcc rId="38305" sId="5">
    <nc r="V295">
      <v>0</v>
    </nc>
  </rcc>
  <rcc rId="38306" sId="5">
    <nc r="W295">
      <v>0</v>
    </nc>
  </rcc>
  <rcc rId="38307" sId="5">
    <nc r="X295">
      <v>0</v>
    </nc>
  </rcc>
  <rcc rId="38308" sId="5">
    <nc r="Y295">
      <v>0</v>
    </nc>
  </rcc>
  <rcc rId="38309" sId="5">
    <nc r="Z295">
      <v>0</v>
    </nc>
  </rcc>
  <rcc rId="38310" sId="5">
    <nc r="AA295">
      <v>0</v>
    </nc>
  </rcc>
  <rcc rId="38311" sId="5">
    <nc r="AB295">
      <v>0</v>
    </nc>
  </rcc>
  <rcc rId="38312" sId="5">
    <nc r="AC295">
      <v>0</v>
    </nc>
  </rcc>
  <rcc rId="38313" sId="5">
    <nc r="AD295">
      <v>0</v>
    </nc>
  </rcc>
  <rcc rId="38314" sId="5">
    <nc r="AE295">
      <v>0</v>
    </nc>
  </rcc>
  <rcc rId="38315" sId="5">
    <nc r="AF295">
      <v>0</v>
    </nc>
  </rcc>
  <rcc rId="38316" sId="5">
    <nc r="AG295">
      <v>0</v>
    </nc>
  </rcc>
  <rcc rId="38317" sId="5">
    <nc r="AH295">
      <v>0</v>
    </nc>
  </rcc>
  <rcc rId="38318" sId="5">
    <nc r="AI295">
      <v>0</v>
    </nc>
  </rcc>
  <rcc rId="38319" sId="5">
    <nc r="AJ295">
      <v>0</v>
    </nc>
  </rcc>
  <rcc rId="38320" sId="5">
    <nc r="AK295">
      <v>0</v>
    </nc>
  </rcc>
  <rcc rId="38321" sId="5">
    <nc r="AL295">
      <v>0</v>
    </nc>
  </rcc>
  <rcc rId="38322" sId="5">
    <nc r="AM295">
      <v>0</v>
    </nc>
  </rcc>
  <rcc rId="38323" sId="5">
    <nc r="AN295">
      <v>0</v>
    </nc>
  </rcc>
  <rcc rId="38324" sId="5">
    <nc r="AO295">
      <v>0</v>
    </nc>
  </rcc>
  <rcc rId="38325" sId="5">
    <nc r="AP295">
      <v>0</v>
    </nc>
  </rcc>
  <rcc rId="38326" sId="5">
    <nc r="AQ295">
      <v>0</v>
    </nc>
  </rcc>
  <rcc rId="38327" sId="5">
    <nc r="AR295">
      <v>0</v>
    </nc>
  </rcc>
  <rcc rId="38328" sId="5">
    <nc r="AS295">
      <v>0</v>
    </nc>
  </rcc>
  <rcc rId="38329" sId="5">
    <nc r="AT295">
      <v>0</v>
    </nc>
  </rcc>
  <rcc rId="38330" sId="5">
    <nc r="AU295">
      <v>0</v>
    </nc>
  </rcc>
  <rcc rId="38331" sId="5">
    <nc r="AV295">
      <v>0</v>
    </nc>
  </rcc>
  <rcc rId="38332" sId="5">
    <nc r="AW295">
      <v>0</v>
    </nc>
  </rcc>
  <rcc rId="38333" sId="5">
    <nc r="AX295">
      <v>0</v>
    </nc>
  </rcc>
  <rcc rId="38334" sId="5">
    <nc r="AY295">
      <v>0</v>
    </nc>
  </rcc>
  <rcc rId="38335" sId="5">
    <nc r="AZ295">
      <v>0</v>
    </nc>
  </rcc>
  <rcc rId="38336" sId="5">
    <nc r="BA295">
      <v>0</v>
    </nc>
  </rcc>
  <rfmt sheetId="5" sqref="B296" start="0" length="0">
    <dxf>
      <alignment horizontal="general" vertical="bottom"/>
    </dxf>
  </rfmt>
  <rcc rId="38337" sId="5" odxf="1" dxf="1">
    <nc r="E296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338" sId="5">
    <nc r="F296">
      <v>0</v>
    </nc>
  </rcc>
  <rcc rId="38339" sId="5">
    <nc r="G296">
      <v>0</v>
    </nc>
  </rcc>
  <rcc rId="38340" sId="5">
    <nc r="H296">
      <v>0</v>
    </nc>
  </rcc>
  <rcc rId="38341" sId="5">
    <nc r="I296">
      <v>0</v>
    </nc>
  </rcc>
  <rcc rId="38342" sId="5">
    <nc r="J296">
      <v>0</v>
    </nc>
  </rcc>
  <rcc rId="38343" sId="5">
    <nc r="K296">
      <v>0</v>
    </nc>
  </rcc>
  <rcc rId="38344" sId="5">
    <nc r="L296">
      <v>0</v>
    </nc>
  </rcc>
  <rcc rId="38345" sId="5">
    <nc r="M296">
      <v>0</v>
    </nc>
  </rcc>
  <rcc rId="38346" sId="5">
    <nc r="N296">
      <v>0</v>
    </nc>
  </rcc>
  <rcc rId="38347" sId="5">
    <nc r="O296">
      <v>0</v>
    </nc>
  </rcc>
  <rcc rId="38348" sId="5">
    <nc r="P296">
      <v>0</v>
    </nc>
  </rcc>
  <rcc rId="38349" sId="5">
    <nc r="Q296">
      <v>0</v>
    </nc>
  </rcc>
  <rcc rId="38350" sId="5">
    <nc r="R296">
      <v>0</v>
    </nc>
  </rcc>
  <rcc rId="38351" sId="5">
    <nc r="S296">
      <v>0</v>
    </nc>
  </rcc>
  <rcc rId="38352" sId="5">
    <nc r="T296">
      <v>0</v>
    </nc>
  </rcc>
  <rcc rId="38353" sId="5">
    <nc r="U296">
      <v>0</v>
    </nc>
  </rcc>
  <rcc rId="38354" sId="5">
    <nc r="V296">
      <v>0</v>
    </nc>
  </rcc>
  <rcc rId="38355" sId="5">
    <nc r="W296">
      <v>0</v>
    </nc>
  </rcc>
  <rcc rId="38356" sId="5">
    <nc r="X296">
      <v>0</v>
    </nc>
  </rcc>
  <rcc rId="38357" sId="5">
    <nc r="Y296">
      <v>0</v>
    </nc>
  </rcc>
  <rcc rId="38358" sId="5">
    <nc r="Z296">
      <v>0</v>
    </nc>
  </rcc>
  <rcc rId="38359" sId="5">
    <nc r="AA296">
      <v>0</v>
    </nc>
  </rcc>
  <rcc rId="38360" sId="5">
    <nc r="AB296">
      <v>0</v>
    </nc>
  </rcc>
  <rcc rId="38361" sId="5">
    <nc r="AC296">
      <v>0</v>
    </nc>
  </rcc>
  <rcc rId="38362" sId="5">
    <nc r="AD296">
      <v>0</v>
    </nc>
  </rcc>
  <rcc rId="38363" sId="5">
    <nc r="AE296">
      <v>0</v>
    </nc>
  </rcc>
  <rcc rId="38364" sId="5">
    <nc r="AF296">
      <v>0</v>
    </nc>
  </rcc>
  <rcc rId="38365" sId="5">
    <nc r="AG296">
      <v>0</v>
    </nc>
  </rcc>
  <rcc rId="38366" sId="5">
    <nc r="AH296">
      <v>0</v>
    </nc>
  </rcc>
  <rcc rId="38367" sId="5">
    <nc r="AI296">
      <v>0</v>
    </nc>
  </rcc>
  <rcc rId="38368" sId="5">
    <nc r="AJ296">
      <v>0</v>
    </nc>
  </rcc>
  <rcc rId="38369" sId="5">
    <nc r="AK296">
      <v>0</v>
    </nc>
  </rcc>
  <rcc rId="38370" sId="5">
    <nc r="AL296">
      <v>0</v>
    </nc>
  </rcc>
  <rcc rId="38371" sId="5">
    <nc r="AM296">
      <v>0</v>
    </nc>
  </rcc>
  <rcc rId="38372" sId="5">
    <nc r="AN296">
      <v>0</v>
    </nc>
  </rcc>
  <rcc rId="38373" sId="5">
    <nc r="AO296">
      <v>0</v>
    </nc>
  </rcc>
  <rcc rId="38374" sId="5">
    <nc r="AP296">
      <v>0</v>
    </nc>
  </rcc>
  <rcc rId="38375" sId="5">
    <nc r="AQ296">
      <v>0</v>
    </nc>
  </rcc>
  <rcc rId="38376" sId="5">
    <nc r="AR296">
      <v>0</v>
    </nc>
  </rcc>
  <rcc rId="38377" sId="5">
    <nc r="AS296">
      <v>0</v>
    </nc>
  </rcc>
  <rcc rId="38378" sId="5">
    <nc r="AT296">
      <v>0</v>
    </nc>
  </rcc>
  <rcc rId="38379" sId="5">
    <nc r="AU296">
      <v>0</v>
    </nc>
  </rcc>
  <rcc rId="38380" sId="5">
    <nc r="AV296">
      <v>0</v>
    </nc>
  </rcc>
  <rcc rId="38381" sId="5">
    <nc r="AW296">
      <v>0</v>
    </nc>
  </rcc>
  <rcc rId="38382" sId="5">
    <nc r="AX296">
      <v>0</v>
    </nc>
  </rcc>
  <rcc rId="38383" sId="5">
    <nc r="AY296">
      <v>0</v>
    </nc>
  </rcc>
  <rcc rId="38384" sId="5">
    <nc r="AZ296">
      <v>0</v>
    </nc>
  </rcc>
  <rcc rId="38385" sId="5">
    <nc r="BA296">
      <v>0</v>
    </nc>
  </rcc>
  <rfmt sheetId="5" sqref="B297" start="0" length="0">
    <dxf>
      <alignment horizontal="general" vertical="bottom"/>
    </dxf>
  </rfmt>
  <rcc rId="38386" sId="5" odxf="1" dxf="1">
    <nc r="E29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387" sId="5">
    <nc r="F297">
      <v>0</v>
    </nc>
  </rcc>
  <rcc rId="38388" sId="5">
    <nc r="G297">
      <v>0</v>
    </nc>
  </rcc>
  <rcc rId="38389" sId="5">
    <nc r="H297">
      <v>0</v>
    </nc>
  </rcc>
  <rcc rId="38390" sId="5">
    <nc r="I297">
      <v>0</v>
    </nc>
  </rcc>
  <rcc rId="38391" sId="5">
    <nc r="J297">
      <v>0</v>
    </nc>
  </rcc>
  <rcc rId="38392" sId="5">
    <nc r="K297">
      <v>0</v>
    </nc>
  </rcc>
  <rcc rId="38393" sId="5">
    <nc r="L297">
      <v>0</v>
    </nc>
  </rcc>
  <rcc rId="38394" sId="5">
    <nc r="M297">
      <v>0</v>
    </nc>
  </rcc>
  <rcc rId="38395" sId="5">
    <nc r="N297">
      <v>0</v>
    </nc>
  </rcc>
  <rcc rId="38396" sId="5">
    <nc r="O297">
      <v>0</v>
    </nc>
  </rcc>
  <rcc rId="38397" sId="5">
    <nc r="P297">
      <v>0</v>
    </nc>
  </rcc>
  <rcc rId="38398" sId="5">
    <nc r="Q297">
      <v>0</v>
    </nc>
  </rcc>
  <rcc rId="38399" sId="5">
    <nc r="R297">
      <v>0</v>
    </nc>
  </rcc>
  <rcc rId="38400" sId="5">
    <nc r="S297">
      <v>0</v>
    </nc>
  </rcc>
  <rcc rId="38401" sId="5">
    <nc r="T297">
      <v>0</v>
    </nc>
  </rcc>
  <rcc rId="38402" sId="5">
    <nc r="U297">
      <v>0</v>
    </nc>
  </rcc>
  <rcc rId="38403" sId="5">
    <nc r="V297">
      <v>0</v>
    </nc>
  </rcc>
  <rcc rId="38404" sId="5">
    <nc r="W297">
      <v>0</v>
    </nc>
  </rcc>
  <rcc rId="38405" sId="5">
    <nc r="X297">
      <v>0</v>
    </nc>
  </rcc>
  <rcc rId="38406" sId="5">
    <nc r="Y297">
      <v>0</v>
    </nc>
  </rcc>
  <rcc rId="38407" sId="5">
    <nc r="Z297">
      <v>0</v>
    </nc>
  </rcc>
  <rcc rId="38408" sId="5">
    <nc r="AA297">
      <v>0</v>
    </nc>
  </rcc>
  <rcc rId="38409" sId="5">
    <nc r="AB297">
      <v>0</v>
    </nc>
  </rcc>
  <rcc rId="38410" sId="5">
    <nc r="AC297">
      <v>0</v>
    </nc>
  </rcc>
  <rcc rId="38411" sId="5">
    <nc r="AD297">
      <v>0</v>
    </nc>
  </rcc>
  <rcc rId="38412" sId="5">
    <nc r="AE297">
      <v>0</v>
    </nc>
  </rcc>
  <rcc rId="38413" sId="5">
    <nc r="AF297">
      <v>0</v>
    </nc>
  </rcc>
  <rcc rId="38414" sId="5">
    <nc r="AG297">
      <v>0</v>
    </nc>
  </rcc>
  <rcc rId="38415" sId="5">
    <nc r="AH297">
      <v>0</v>
    </nc>
  </rcc>
  <rcc rId="38416" sId="5">
    <nc r="AI297">
      <v>0</v>
    </nc>
  </rcc>
  <rcc rId="38417" sId="5">
    <nc r="AJ297">
      <v>0</v>
    </nc>
  </rcc>
  <rcc rId="38418" sId="5">
    <nc r="AK297">
      <v>0</v>
    </nc>
  </rcc>
  <rcc rId="38419" sId="5">
    <nc r="AL297">
      <v>0</v>
    </nc>
  </rcc>
  <rcc rId="38420" sId="5">
    <nc r="AM297">
      <v>0</v>
    </nc>
  </rcc>
  <rcc rId="38421" sId="5">
    <nc r="AN297">
      <v>0</v>
    </nc>
  </rcc>
  <rcc rId="38422" sId="5">
    <nc r="AO297">
      <v>0</v>
    </nc>
  </rcc>
  <rcc rId="38423" sId="5">
    <nc r="AP297">
      <v>0</v>
    </nc>
  </rcc>
  <rcc rId="38424" sId="5">
    <nc r="AQ297">
      <v>0</v>
    </nc>
  </rcc>
  <rcc rId="38425" sId="5">
    <nc r="AR297">
      <v>0</v>
    </nc>
  </rcc>
  <rcc rId="38426" sId="5">
    <nc r="AS297">
      <v>0</v>
    </nc>
  </rcc>
  <rcc rId="38427" sId="5">
    <nc r="AT297">
      <v>0</v>
    </nc>
  </rcc>
  <rcc rId="38428" sId="5">
    <nc r="AU297">
      <v>0</v>
    </nc>
  </rcc>
  <rcc rId="38429" sId="5">
    <nc r="AV297">
      <v>0</v>
    </nc>
  </rcc>
  <rcc rId="38430" sId="5">
    <nc r="AW297">
      <v>0</v>
    </nc>
  </rcc>
  <rcc rId="38431" sId="5">
    <nc r="AX297">
      <v>0</v>
    </nc>
  </rcc>
  <rcc rId="38432" sId="5">
    <nc r="AY297">
      <v>0</v>
    </nc>
  </rcc>
  <rcc rId="38433" sId="5">
    <nc r="AZ297">
      <v>0</v>
    </nc>
  </rcc>
  <rcc rId="38434" sId="5">
    <nc r="BA297">
      <v>0</v>
    </nc>
  </rcc>
  <rfmt sheetId="5" sqref="B298" start="0" length="0">
    <dxf>
      <alignment horizontal="general" vertical="bottom"/>
    </dxf>
  </rfmt>
  <rcc rId="38435" sId="5" odxf="1" dxf="1">
    <nc r="E298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436" sId="5">
    <nc r="F298">
      <v>0</v>
    </nc>
  </rcc>
  <rcc rId="38437" sId="5">
    <nc r="G298">
      <v>0</v>
    </nc>
  </rcc>
  <rcc rId="38438" sId="5">
    <nc r="H298">
      <v>0</v>
    </nc>
  </rcc>
  <rcc rId="38439" sId="5">
    <nc r="I298">
      <v>0</v>
    </nc>
  </rcc>
  <rcc rId="38440" sId="5">
    <nc r="J298">
      <v>0</v>
    </nc>
  </rcc>
  <rcc rId="38441" sId="5">
    <nc r="K298">
      <v>0</v>
    </nc>
  </rcc>
  <rcc rId="38442" sId="5">
    <nc r="L298">
      <v>0</v>
    </nc>
  </rcc>
  <rcc rId="38443" sId="5">
    <nc r="M298">
      <v>0</v>
    </nc>
  </rcc>
  <rcc rId="38444" sId="5">
    <nc r="N298">
      <v>0</v>
    </nc>
  </rcc>
  <rcc rId="38445" sId="5">
    <nc r="O298">
      <v>0</v>
    </nc>
  </rcc>
  <rcc rId="38446" sId="5">
    <nc r="P298">
      <v>0</v>
    </nc>
  </rcc>
  <rcc rId="38447" sId="5">
    <nc r="Q298">
      <v>0</v>
    </nc>
  </rcc>
  <rcc rId="38448" sId="5">
    <nc r="R298">
      <v>0</v>
    </nc>
  </rcc>
  <rcc rId="38449" sId="5">
    <nc r="S298">
      <v>0</v>
    </nc>
  </rcc>
  <rcc rId="38450" sId="5">
    <nc r="T298">
      <v>0</v>
    </nc>
  </rcc>
  <rcc rId="38451" sId="5">
    <nc r="U298">
      <v>0</v>
    </nc>
  </rcc>
  <rcc rId="38452" sId="5">
    <nc r="V298">
      <v>0</v>
    </nc>
  </rcc>
  <rcc rId="38453" sId="5">
    <nc r="W298">
      <v>0</v>
    </nc>
  </rcc>
  <rcc rId="38454" sId="5">
    <nc r="X298">
      <v>0</v>
    </nc>
  </rcc>
  <rcc rId="38455" sId="5">
    <nc r="Y298">
      <v>0</v>
    </nc>
  </rcc>
  <rcc rId="38456" sId="5">
    <nc r="Z298">
      <v>0</v>
    </nc>
  </rcc>
  <rcc rId="38457" sId="5">
    <nc r="AA298">
      <v>0</v>
    </nc>
  </rcc>
  <rcc rId="38458" sId="5">
    <nc r="AB298">
      <v>0</v>
    </nc>
  </rcc>
  <rcc rId="38459" sId="5">
    <nc r="AC298">
      <v>0</v>
    </nc>
  </rcc>
  <rcc rId="38460" sId="5">
    <nc r="AD298">
      <v>0</v>
    </nc>
  </rcc>
  <rcc rId="38461" sId="5">
    <nc r="AE298">
      <v>0</v>
    </nc>
  </rcc>
  <rcc rId="38462" sId="5">
    <nc r="AF298">
      <v>0</v>
    </nc>
  </rcc>
  <rcc rId="38463" sId="5">
    <nc r="AG298">
      <v>0</v>
    </nc>
  </rcc>
  <rcc rId="38464" sId="5">
    <nc r="AH298">
      <v>0</v>
    </nc>
  </rcc>
  <rcc rId="38465" sId="5">
    <nc r="AI298">
      <v>0</v>
    </nc>
  </rcc>
  <rcc rId="38466" sId="5">
    <nc r="AJ298">
      <v>0</v>
    </nc>
  </rcc>
  <rcc rId="38467" sId="5">
    <nc r="AK298">
      <v>0</v>
    </nc>
  </rcc>
  <rcc rId="38468" sId="5">
    <nc r="AL298">
      <v>0</v>
    </nc>
  </rcc>
  <rcc rId="38469" sId="5">
    <nc r="AM298">
      <v>0</v>
    </nc>
  </rcc>
  <rcc rId="38470" sId="5">
    <nc r="AN298">
      <v>0</v>
    </nc>
  </rcc>
  <rcc rId="38471" sId="5">
    <nc r="AO298">
      <v>0</v>
    </nc>
  </rcc>
  <rcc rId="38472" sId="5">
    <nc r="AP298">
      <v>0</v>
    </nc>
  </rcc>
  <rcc rId="38473" sId="5">
    <nc r="AQ298">
      <v>0</v>
    </nc>
  </rcc>
  <rcc rId="38474" sId="5">
    <nc r="AR298">
      <v>0</v>
    </nc>
  </rcc>
  <rcc rId="38475" sId="5">
    <nc r="AS298">
      <v>0</v>
    </nc>
  </rcc>
  <rcc rId="38476" sId="5">
    <nc r="AT298">
      <v>0</v>
    </nc>
  </rcc>
  <rcc rId="38477" sId="5">
    <nc r="AU298">
      <v>0</v>
    </nc>
  </rcc>
  <rcc rId="38478" sId="5">
    <nc r="AV298">
      <v>0</v>
    </nc>
  </rcc>
  <rcc rId="38479" sId="5">
    <nc r="AW298">
      <v>0</v>
    </nc>
  </rcc>
  <rcc rId="38480" sId="5">
    <nc r="AX298">
      <v>0</v>
    </nc>
  </rcc>
  <rcc rId="38481" sId="5">
    <nc r="AY298">
      <v>0</v>
    </nc>
  </rcc>
  <rcc rId="38482" sId="5">
    <nc r="AZ298">
      <v>0</v>
    </nc>
  </rcc>
  <rcc rId="38483" sId="5">
    <nc r="BA298">
      <v>0</v>
    </nc>
  </rcc>
  <rfmt sheetId="5" sqref="B299" start="0" length="0">
    <dxf>
      <alignment horizontal="general" vertical="bottom"/>
    </dxf>
  </rfmt>
  <rcc rId="38484" sId="5" odxf="1" dxf="1">
    <nc r="E299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485" sId="5">
    <nc r="F299">
      <v>0</v>
    </nc>
  </rcc>
  <rcc rId="38486" sId="5">
    <nc r="G299">
      <v>0</v>
    </nc>
  </rcc>
  <rcc rId="38487" sId="5">
    <nc r="H299">
      <v>0</v>
    </nc>
  </rcc>
  <rcc rId="38488" sId="5">
    <nc r="I299">
      <v>0</v>
    </nc>
  </rcc>
  <rcc rId="38489" sId="5">
    <nc r="J299">
      <v>0</v>
    </nc>
  </rcc>
  <rcc rId="38490" sId="5">
    <nc r="K299">
      <v>0</v>
    </nc>
  </rcc>
  <rcc rId="38491" sId="5">
    <nc r="L299">
      <v>0</v>
    </nc>
  </rcc>
  <rcc rId="38492" sId="5">
    <nc r="M299">
      <v>0</v>
    </nc>
  </rcc>
  <rcc rId="38493" sId="5">
    <nc r="N299">
      <v>0</v>
    </nc>
  </rcc>
  <rcc rId="38494" sId="5">
    <nc r="O299">
      <v>0</v>
    </nc>
  </rcc>
  <rcc rId="38495" sId="5">
    <nc r="P299">
      <v>0</v>
    </nc>
  </rcc>
  <rcc rId="38496" sId="5">
    <nc r="Q299">
      <v>0</v>
    </nc>
  </rcc>
  <rcc rId="38497" sId="5">
    <nc r="R299">
      <v>0</v>
    </nc>
  </rcc>
  <rcc rId="38498" sId="5">
    <nc r="S299">
      <v>0</v>
    </nc>
  </rcc>
  <rcc rId="38499" sId="5">
    <nc r="T299">
      <v>0</v>
    </nc>
  </rcc>
  <rcc rId="38500" sId="5">
    <nc r="U299">
      <v>0</v>
    </nc>
  </rcc>
  <rcc rId="38501" sId="5">
    <nc r="V299">
      <v>0</v>
    </nc>
  </rcc>
  <rcc rId="38502" sId="5">
    <nc r="W299">
      <v>0</v>
    </nc>
  </rcc>
  <rcc rId="38503" sId="5">
    <nc r="X299">
      <v>0</v>
    </nc>
  </rcc>
  <rcc rId="38504" sId="5">
    <nc r="Y299">
      <v>0</v>
    </nc>
  </rcc>
  <rcc rId="38505" sId="5">
    <nc r="Z299">
      <v>0</v>
    </nc>
  </rcc>
  <rcc rId="38506" sId="5">
    <nc r="AA299">
      <v>0</v>
    </nc>
  </rcc>
  <rcc rId="38507" sId="5">
    <nc r="AB299">
      <v>0</v>
    </nc>
  </rcc>
  <rcc rId="38508" sId="5">
    <nc r="AC299">
      <v>0</v>
    </nc>
  </rcc>
  <rcc rId="38509" sId="5">
    <nc r="AD299">
      <v>0</v>
    </nc>
  </rcc>
  <rcc rId="38510" sId="5">
    <nc r="AE299">
      <v>0</v>
    </nc>
  </rcc>
  <rcc rId="38511" sId="5">
    <nc r="AF299">
      <v>0</v>
    </nc>
  </rcc>
  <rcc rId="38512" sId="5">
    <nc r="AG299">
      <v>0</v>
    </nc>
  </rcc>
  <rcc rId="38513" sId="5">
    <nc r="AH299">
      <v>0</v>
    </nc>
  </rcc>
  <rcc rId="38514" sId="5">
    <nc r="AI299">
      <v>0</v>
    </nc>
  </rcc>
  <rcc rId="38515" sId="5">
    <nc r="AJ299">
      <v>0</v>
    </nc>
  </rcc>
  <rcc rId="38516" sId="5">
    <nc r="AK299">
      <v>0</v>
    </nc>
  </rcc>
  <rcc rId="38517" sId="5">
    <nc r="AL299">
      <v>0</v>
    </nc>
  </rcc>
  <rcc rId="38518" sId="5">
    <nc r="AM299">
      <v>0</v>
    </nc>
  </rcc>
  <rcc rId="38519" sId="5">
    <nc r="AN299">
      <v>0</v>
    </nc>
  </rcc>
  <rcc rId="38520" sId="5">
    <nc r="AO299">
      <v>0</v>
    </nc>
  </rcc>
  <rcc rId="38521" sId="5">
    <nc r="AP299">
      <v>0</v>
    </nc>
  </rcc>
  <rcc rId="38522" sId="5">
    <nc r="AQ299">
      <v>0</v>
    </nc>
  </rcc>
  <rcc rId="38523" sId="5">
    <nc r="AR299">
      <v>0</v>
    </nc>
  </rcc>
  <rcc rId="38524" sId="5">
    <nc r="AS299">
      <v>0</v>
    </nc>
  </rcc>
  <rcc rId="38525" sId="5">
    <nc r="AT299">
      <v>0</v>
    </nc>
  </rcc>
  <rcc rId="38526" sId="5">
    <nc r="AU299">
      <v>0</v>
    </nc>
  </rcc>
  <rcc rId="38527" sId="5">
    <nc r="AV299">
      <v>0</v>
    </nc>
  </rcc>
  <rcc rId="38528" sId="5">
    <nc r="AW299">
      <v>0</v>
    </nc>
  </rcc>
  <rcc rId="38529" sId="5">
    <nc r="AX299">
      <v>0</v>
    </nc>
  </rcc>
  <rcc rId="38530" sId="5">
    <nc r="AY299">
      <v>0</v>
    </nc>
  </rcc>
  <rcc rId="38531" sId="5">
    <nc r="AZ299">
      <v>0</v>
    </nc>
  </rcc>
  <rcc rId="38532" sId="5">
    <nc r="BA299">
      <v>0</v>
    </nc>
  </rcc>
  <rfmt sheetId="5" sqref="B300" start="0" length="0">
    <dxf>
      <alignment horizontal="general" vertical="bottom"/>
    </dxf>
  </rfmt>
  <rcc rId="38533" sId="5" odxf="1" dxf="1">
    <nc r="E300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534" sId="5">
    <nc r="F300">
      <v>0</v>
    </nc>
  </rcc>
  <rcc rId="38535" sId="5">
    <nc r="G300">
      <v>0</v>
    </nc>
  </rcc>
  <rcc rId="38536" sId="5">
    <nc r="H300">
      <v>0</v>
    </nc>
  </rcc>
  <rcc rId="38537" sId="5">
    <nc r="I300">
      <v>0</v>
    </nc>
  </rcc>
  <rcc rId="38538" sId="5">
    <nc r="J300">
      <v>0</v>
    </nc>
  </rcc>
  <rcc rId="38539" sId="5">
    <nc r="K300">
      <v>0</v>
    </nc>
  </rcc>
  <rcc rId="38540" sId="5">
    <nc r="L300">
      <v>0</v>
    </nc>
  </rcc>
  <rcc rId="38541" sId="5">
    <nc r="M300">
      <v>0</v>
    </nc>
  </rcc>
  <rcc rId="38542" sId="5">
    <nc r="N300">
      <v>0</v>
    </nc>
  </rcc>
  <rcc rId="38543" sId="5">
    <nc r="O300">
      <v>0</v>
    </nc>
  </rcc>
  <rcc rId="38544" sId="5">
    <nc r="P300">
      <v>0</v>
    </nc>
  </rcc>
  <rcc rId="38545" sId="5">
    <nc r="Q300">
      <v>0</v>
    </nc>
  </rcc>
  <rcc rId="38546" sId="5">
    <nc r="R300">
      <v>0</v>
    </nc>
  </rcc>
  <rcc rId="38547" sId="5">
    <nc r="S300">
      <v>0</v>
    </nc>
  </rcc>
  <rcc rId="38548" sId="5">
    <nc r="T300">
      <v>0</v>
    </nc>
  </rcc>
  <rcc rId="38549" sId="5">
    <nc r="U300">
      <v>0</v>
    </nc>
  </rcc>
  <rcc rId="38550" sId="5">
    <nc r="V300">
      <v>0</v>
    </nc>
  </rcc>
  <rcc rId="38551" sId="5">
    <nc r="W300">
      <v>0</v>
    </nc>
  </rcc>
  <rcc rId="38552" sId="5">
    <nc r="X300">
      <v>0</v>
    </nc>
  </rcc>
  <rcc rId="38553" sId="5">
    <nc r="Y300">
      <v>0</v>
    </nc>
  </rcc>
  <rcc rId="38554" sId="5">
    <nc r="Z300">
      <v>0</v>
    </nc>
  </rcc>
  <rcc rId="38555" sId="5">
    <nc r="AA300">
      <v>0</v>
    </nc>
  </rcc>
  <rcc rId="38556" sId="5">
    <nc r="AB300">
      <v>0</v>
    </nc>
  </rcc>
  <rcc rId="38557" sId="5">
    <nc r="AC300">
      <v>0</v>
    </nc>
  </rcc>
  <rcc rId="38558" sId="5">
    <nc r="AD300">
      <v>0</v>
    </nc>
  </rcc>
  <rcc rId="38559" sId="5">
    <nc r="AE300">
      <v>0</v>
    </nc>
  </rcc>
  <rcc rId="38560" sId="5">
    <nc r="AF300">
      <v>0</v>
    </nc>
  </rcc>
  <rcc rId="38561" sId="5">
    <nc r="AG300">
      <v>0</v>
    </nc>
  </rcc>
  <rcc rId="38562" sId="5">
    <nc r="AH300">
      <v>0</v>
    </nc>
  </rcc>
  <rcc rId="38563" sId="5">
    <nc r="AI300">
      <v>0</v>
    </nc>
  </rcc>
  <rcc rId="38564" sId="5">
    <nc r="AJ300">
      <v>0</v>
    </nc>
  </rcc>
  <rcc rId="38565" sId="5">
    <nc r="AK300">
      <v>0</v>
    </nc>
  </rcc>
  <rcc rId="38566" sId="5">
    <nc r="AL300">
      <v>0</v>
    </nc>
  </rcc>
  <rcc rId="38567" sId="5">
    <nc r="AM300">
      <v>0</v>
    </nc>
  </rcc>
  <rcc rId="38568" sId="5">
    <nc r="AN300">
      <v>0</v>
    </nc>
  </rcc>
  <rcc rId="38569" sId="5">
    <nc r="AO300">
      <v>0</v>
    </nc>
  </rcc>
  <rcc rId="38570" sId="5">
    <nc r="AP300">
      <v>0</v>
    </nc>
  </rcc>
  <rcc rId="38571" sId="5">
    <nc r="AQ300">
      <v>0</v>
    </nc>
  </rcc>
  <rcc rId="38572" sId="5">
    <nc r="AR300">
      <v>0</v>
    </nc>
  </rcc>
  <rcc rId="38573" sId="5">
    <nc r="AS300">
      <v>0</v>
    </nc>
  </rcc>
  <rcc rId="38574" sId="5">
    <nc r="AT300">
      <v>0</v>
    </nc>
  </rcc>
  <rcc rId="38575" sId="5">
    <nc r="AU300">
      <v>0</v>
    </nc>
  </rcc>
  <rcc rId="38576" sId="5">
    <nc r="AV300">
      <v>0</v>
    </nc>
  </rcc>
  <rcc rId="38577" sId="5">
    <nc r="AW300">
      <v>0</v>
    </nc>
  </rcc>
  <rcc rId="38578" sId="5">
    <nc r="AX300">
      <v>0</v>
    </nc>
  </rcc>
  <rcc rId="38579" sId="5">
    <nc r="AY300">
      <v>0</v>
    </nc>
  </rcc>
  <rcc rId="38580" sId="5">
    <nc r="AZ300">
      <v>0</v>
    </nc>
  </rcc>
  <rcc rId="38581" sId="5">
    <nc r="BA300">
      <v>0</v>
    </nc>
  </rcc>
  <rfmt sheetId="5" sqref="B301" start="0" length="0">
    <dxf>
      <alignment horizontal="general" vertical="bottom"/>
    </dxf>
  </rfmt>
  <rcc rId="38582" sId="5" odxf="1" dxf="1">
    <nc r="E301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583" sId="5">
    <nc r="F301">
      <v>0</v>
    </nc>
  </rcc>
  <rcc rId="38584" sId="5">
    <nc r="G301">
      <v>0</v>
    </nc>
  </rcc>
  <rcc rId="38585" sId="5">
    <nc r="H301">
      <v>0</v>
    </nc>
  </rcc>
  <rcc rId="38586" sId="5">
    <nc r="I301">
      <v>0</v>
    </nc>
  </rcc>
  <rcc rId="38587" sId="5">
    <nc r="J301">
      <v>0</v>
    </nc>
  </rcc>
  <rcc rId="38588" sId="5">
    <nc r="K301">
      <v>0</v>
    </nc>
  </rcc>
  <rcc rId="38589" sId="5">
    <nc r="L301">
      <v>0</v>
    </nc>
  </rcc>
  <rcc rId="38590" sId="5">
    <nc r="M301">
      <v>0</v>
    </nc>
  </rcc>
  <rcc rId="38591" sId="5">
    <nc r="N301">
      <v>0</v>
    </nc>
  </rcc>
  <rcc rId="38592" sId="5">
    <nc r="O301">
      <v>0</v>
    </nc>
  </rcc>
  <rcc rId="38593" sId="5">
    <nc r="P301">
      <v>0</v>
    </nc>
  </rcc>
  <rcc rId="38594" sId="5">
    <nc r="Q301">
      <v>0</v>
    </nc>
  </rcc>
  <rcc rId="38595" sId="5">
    <nc r="R301">
      <v>0</v>
    </nc>
  </rcc>
  <rcc rId="38596" sId="5">
    <nc r="S301">
      <v>0</v>
    </nc>
  </rcc>
  <rcc rId="38597" sId="5">
    <nc r="T301">
      <v>0</v>
    </nc>
  </rcc>
  <rcc rId="38598" sId="5">
    <nc r="U301">
      <v>0</v>
    </nc>
  </rcc>
  <rcc rId="38599" sId="5">
    <nc r="V301">
      <v>0</v>
    </nc>
  </rcc>
  <rcc rId="38600" sId="5">
    <nc r="W301">
      <v>0</v>
    </nc>
  </rcc>
  <rcc rId="38601" sId="5">
    <nc r="X301">
      <v>0</v>
    </nc>
  </rcc>
  <rcc rId="38602" sId="5">
    <nc r="Y301">
      <v>0</v>
    </nc>
  </rcc>
  <rcc rId="38603" sId="5">
    <nc r="Z301">
      <v>0</v>
    </nc>
  </rcc>
  <rcc rId="38604" sId="5">
    <nc r="AA301">
      <v>0</v>
    </nc>
  </rcc>
  <rcc rId="38605" sId="5">
    <nc r="AB301">
      <v>0</v>
    </nc>
  </rcc>
  <rcc rId="38606" sId="5">
    <nc r="AC301">
      <v>0</v>
    </nc>
  </rcc>
  <rcc rId="38607" sId="5">
    <nc r="AD301">
      <v>0</v>
    </nc>
  </rcc>
  <rcc rId="38608" sId="5">
    <nc r="AE301">
      <v>0</v>
    </nc>
  </rcc>
  <rcc rId="38609" sId="5">
    <nc r="AF301">
      <v>0</v>
    </nc>
  </rcc>
  <rcc rId="38610" sId="5">
    <nc r="AG301">
      <v>0</v>
    </nc>
  </rcc>
  <rcc rId="38611" sId="5">
    <nc r="AH301">
      <v>0</v>
    </nc>
  </rcc>
  <rcc rId="38612" sId="5">
    <nc r="AI301">
      <v>0</v>
    </nc>
  </rcc>
  <rcc rId="38613" sId="5">
    <nc r="AJ301">
      <v>0</v>
    </nc>
  </rcc>
  <rcc rId="38614" sId="5">
    <nc r="AK301">
      <v>0</v>
    </nc>
  </rcc>
  <rcc rId="38615" sId="5">
    <nc r="AL301">
      <v>0</v>
    </nc>
  </rcc>
  <rcc rId="38616" sId="5">
    <nc r="AM301">
      <v>0</v>
    </nc>
  </rcc>
  <rcc rId="38617" sId="5">
    <nc r="AN301">
      <v>0</v>
    </nc>
  </rcc>
  <rcc rId="38618" sId="5">
    <nc r="AO301">
      <v>0</v>
    </nc>
  </rcc>
  <rcc rId="38619" sId="5">
    <nc r="AP301">
      <v>0</v>
    </nc>
  </rcc>
  <rcc rId="38620" sId="5">
    <nc r="AQ301">
      <v>0</v>
    </nc>
  </rcc>
  <rcc rId="38621" sId="5">
    <nc r="AR301">
      <v>0</v>
    </nc>
  </rcc>
  <rcc rId="38622" sId="5">
    <nc r="AS301">
      <v>0</v>
    </nc>
  </rcc>
  <rcc rId="38623" sId="5">
    <nc r="AT301">
      <v>0</v>
    </nc>
  </rcc>
  <rcc rId="38624" sId="5">
    <nc r="AU301">
      <v>0</v>
    </nc>
  </rcc>
  <rcc rId="38625" sId="5">
    <nc r="AV301">
      <v>0</v>
    </nc>
  </rcc>
  <rcc rId="38626" sId="5">
    <nc r="AW301">
      <v>0</v>
    </nc>
  </rcc>
  <rcc rId="38627" sId="5">
    <nc r="AX301">
      <v>0</v>
    </nc>
  </rcc>
  <rcc rId="38628" sId="5">
    <nc r="AY301">
      <v>0</v>
    </nc>
  </rcc>
  <rcc rId="38629" sId="5">
    <nc r="AZ301">
      <v>0</v>
    </nc>
  </rcc>
  <rcc rId="38630" sId="5">
    <nc r="BA301">
      <v>0</v>
    </nc>
  </rcc>
  <rfmt sheetId="5" sqref="B302" start="0" length="0">
    <dxf>
      <alignment horizontal="general" vertical="bottom"/>
    </dxf>
  </rfmt>
  <rcc rId="38631" sId="5" odxf="1" dxf="1">
    <nc r="E302">
      <v>3032.1118999999999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8632" sId="5">
    <nc r="F302">
      <v>108.70144000000001</v>
    </nc>
  </rcc>
  <rcc rId="38633" sId="5">
    <nc r="G302">
      <v>106.89263</v>
    </nc>
  </rcc>
  <rcc rId="38634" sId="5">
    <nc r="H302">
      <v>106.22150000000001</v>
    </nc>
  </rcc>
  <rcc rId="38635" sId="5">
    <nc r="I302">
      <v>106.59899</v>
    </nc>
  </rcc>
  <rcc rId="38636" sId="5">
    <nc r="J302">
      <v>106.23641000000001</v>
    </nc>
  </rcc>
  <rcc rId="38637" sId="5">
    <nc r="K302">
      <v>106.86448</v>
    </nc>
  </rcc>
  <rcc rId="38638" sId="5">
    <nc r="L302">
      <v>109.31683</v>
    </nc>
  </rcc>
  <rcc rId="38639" sId="5">
    <nc r="M302">
      <v>112.40763</v>
    </nc>
  </rcc>
  <rcc rId="38640" sId="5">
    <nc r="N302">
      <v>117.74046</v>
    </nc>
  </rcc>
  <rcc rId="38641" sId="5">
    <nc r="O302">
      <v>122.57894</v>
    </nc>
  </rcc>
  <rcc rId="38642" sId="5">
    <nc r="P302">
      <v>129.70892000000001</v>
    </nc>
  </rcc>
  <rcc rId="38643" sId="5">
    <nc r="Q302">
      <v>128.41327999999999</v>
    </nc>
  </rcc>
  <rcc rId="38644" sId="5">
    <nc r="R302">
      <v>121.17883</v>
    </nc>
  </rcc>
  <rcc rId="38645" sId="5">
    <nc r="S302">
      <v>122.06376</v>
    </nc>
  </rcc>
  <rcc rId="38646" sId="5">
    <nc r="T302">
      <v>130.43508</v>
    </nc>
  </rcc>
  <rcc rId="38647" sId="5">
    <nc r="U302">
      <v>133.58462</v>
    </nc>
  </rcc>
  <rcc rId="38648" sId="5">
    <nc r="V302">
      <v>131.69685999999999</v>
    </nc>
  </rcc>
  <rcc rId="38649" sId="5">
    <nc r="W302">
      <v>134.30529999999999</v>
    </nc>
  </rcc>
  <rcc rId="38650" sId="5">
    <nc r="X302">
      <v>131.07961</v>
    </nc>
  </rcc>
  <rcc rId="38651" sId="5">
    <nc r="Y302">
      <v>125.13793</v>
    </nc>
  </rcc>
  <rcc rId="38652" sId="5">
    <nc r="Z302">
      <v>122.6324</v>
    </nc>
  </rcc>
  <rcc rId="38653" sId="5">
    <nc r="AA302">
      <v>112.41495999999999</v>
    </nc>
  </rcc>
  <rcc rId="38654" sId="5">
    <nc r="AB302">
      <v>110.15817</v>
    </nc>
  </rcc>
  <rcc rId="38655" sId="5">
    <nc r="AC302">
      <v>115.76634</v>
    </nc>
  </rcc>
  <rcc rId="38656" sId="5">
    <nc r="AD302">
      <v>126.62636000000001</v>
    </nc>
  </rcc>
  <rcc rId="38657" sId="5">
    <nc r="AE302">
      <v>124.62757999999999</v>
    </nc>
  </rcc>
  <rcc rId="38658" sId="5">
    <nc r="AF302">
      <v>124.26117000000001</v>
    </nc>
  </rcc>
  <rcc rId="38659" sId="5">
    <nc r="AG302">
      <v>122.59455</v>
    </nc>
  </rcc>
  <rcc rId="38660" sId="5">
    <nc r="AH302">
      <v>125.97005</v>
    </nc>
  </rcc>
  <rcc rId="38661" sId="5">
    <nc r="AI302">
      <v>130.73466999999999</v>
    </nc>
  </rcc>
  <rcc rId="38662" sId="5">
    <nc r="AJ302">
      <v>135.00233</v>
    </nc>
  </rcc>
  <rcc rId="38663" sId="5">
    <nc r="AK302">
      <v>138.71690000000001</v>
    </nc>
  </rcc>
  <rcc rId="38664" sId="5">
    <nc r="AL302">
      <v>139.06956</v>
    </nc>
  </rcc>
  <rcc rId="38665" sId="5">
    <nc r="AM302">
      <v>137.92104</v>
    </nc>
  </rcc>
  <rcc rId="38666" sId="5">
    <nc r="AN302">
      <v>142.34102999999999</v>
    </nc>
  </rcc>
  <rcc rId="38667" sId="5">
    <nc r="AO302">
      <v>153.04795999999999</v>
    </nc>
  </rcc>
  <rcc rId="38668" sId="5">
    <nc r="AP302">
      <v>154.49010000000001</v>
    </nc>
  </rcc>
  <rcc rId="38669" sId="5">
    <nc r="AQ302">
      <v>149.83651</v>
    </nc>
  </rcc>
  <rcc rId="38670" sId="5">
    <nc r="AR302">
      <v>144.93131</v>
    </nc>
  </rcc>
  <rcc rId="38671" sId="5">
    <nc r="AS302">
      <v>140.91401999999999</v>
    </nc>
  </rcc>
  <rcc rId="38672" sId="5">
    <nc r="AT302">
      <v>140.57317</v>
    </nc>
  </rcc>
  <rcc rId="38673" sId="5">
    <nc r="AU302">
      <v>134.83013</v>
    </nc>
  </rcc>
  <rcc rId="38674" sId="5">
    <nc r="AV302">
      <v>129.08124000000001</v>
    </nc>
  </rcc>
  <rcc rId="38675" sId="5">
    <nc r="AW302">
      <v>124.45901000000001</v>
    </nc>
  </rcc>
  <rcc rId="38676" sId="5">
    <nc r="AX302">
      <v>120.88802</v>
    </nc>
  </rcc>
  <rcc rId="38677" sId="5">
    <nc r="AY302">
      <v>117.19776</v>
    </nc>
  </rcc>
  <rcc rId="38678" sId="5">
    <nc r="AZ302">
      <v>114.75358</v>
    </nc>
  </rcc>
  <rcc rId="38679" sId="5">
    <nc r="BA302">
      <v>112.64918</v>
    </nc>
  </rcc>
  <rfmt sheetId="5" sqref="B303" start="0" length="0">
    <dxf>
      <alignment horizontal="general" vertical="bottom"/>
    </dxf>
  </rfmt>
  <rfmt sheetId="5" sqref="E303" start="0" length="0">
    <dxf>
      <numFmt numFmtId="0" formatCode="General"/>
      <alignment horizontal="general" vertical="bottom"/>
    </dxf>
  </rfmt>
  <rcc rId="38680" sId="5">
    <nc r="F303">
      <v>0</v>
    </nc>
  </rcc>
  <rcc rId="38681" sId="5">
    <nc r="G303">
      <v>0</v>
    </nc>
  </rcc>
  <rcc rId="38682" sId="5">
    <nc r="H303">
      <v>0</v>
    </nc>
  </rcc>
  <rcc rId="38683" sId="5">
    <nc r="I303">
      <v>0</v>
    </nc>
  </rcc>
  <rcc rId="38684" sId="5">
    <nc r="J303">
      <v>0</v>
    </nc>
  </rcc>
  <rcc rId="38685" sId="5">
    <nc r="K303">
      <v>0</v>
    </nc>
  </rcc>
  <rcc rId="38686" sId="5">
    <nc r="L303">
      <v>0</v>
    </nc>
  </rcc>
  <rcc rId="38687" sId="5">
    <nc r="M303">
      <v>0</v>
    </nc>
  </rcc>
  <rcc rId="38688" sId="5">
    <nc r="N303">
      <v>0</v>
    </nc>
  </rcc>
  <rcc rId="38689" sId="5">
    <nc r="O303">
      <v>0</v>
    </nc>
  </rcc>
  <rcc rId="38690" sId="5">
    <nc r="P303">
      <v>0</v>
    </nc>
  </rcc>
  <rcc rId="38691" sId="5">
    <nc r="Q303">
      <v>0</v>
    </nc>
  </rcc>
  <rcc rId="38692" sId="5">
    <nc r="R303">
      <v>0</v>
    </nc>
  </rcc>
  <rcc rId="38693" sId="5">
    <nc r="S303">
      <v>0</v>
    </nc>
  </rcc>
  <rcc rId="38694" sId="5">
    <nc r="T303">
      <v>0</v>
    </nc>
  </rcc>
  <rcc rId="38695" sId="5">
    <nc r="U303">
      <v>0</v>
    </nc>
  </rcc>
  <rcc rId="38696" sId="5">
    <nc r="V303">
      <v>0</v>
    </nc>
  </rcc>
  <rcc rId="38697" sId="5">
    <nc r="W303">
      <v>0</v>
    </nc>
  </rcc>
  <rcc rId="38698" sId="5">
    <nc r="X303">
      <v>0</v>
    </nc>
  </rcc>
  <rcc rId="38699" sId="5">
    <nc r="Y303">
      <v>0</v>
    </nc>
  </rcc>
  <rcc rId="38700" sId="5">
    <nc r="Z303">
      <v>0</v>
    </nc>
  </rcc>
  <rcc rId="38701" sId="5">
    <nc r="AA303">
      <v>0</v>
    </nc>
  </rcc>
  <rcc rId="38702" sId="5">
    <nc r="AB303">
      <v>0</v>
    </nc>
  </rcc>
  <rcc rId="38703" sId="5">
    <nc r="AC303">
      <v>0</v>
    </nc>
  </rcc>
  <rcc rId="38704" sId="5">
    <nc r="AD303">
      <v>0</v>
    </nc>
  </rcc>
  <rcc rId="38705" sId="5">
    <nc r="AE303">
      <v>0</v>
    </nc>
  </rcc>
  <rcc rId="38706" sId="5">
    <nc r="AF303">
      <v>0</v>
    </nc>
  </rcc>
  <rcc rId="38707" sId="5">
    <nc r="AG303">
      <v>0</v>
    </nc>
  </rcc>
  <rcc rId="38708" sId="5">
    <nc r="AH303">
      <v>0</v>
    </nc>
  </rcc>
  <rcc rId="38709" sId="5">
    <nc r="AI303">
      <v>0</v>
    </nc>
  </rcc>
  <rcc rId="38710" sId="5">
    <nc r="AJ303">
      <v>0</v>
    </nc>
  </rcc>
  <rcc rId="38711" sId="5">
    <nc r="AK303">
      <v>0</v>
    </nc>
  </rcc>
  <rcc rId="38712" sId="5">
    <nc r="AL303">
      <v>0</v>
    </nc>
  </rcc>
  <rcc rId="38713" sId="5">
    <nc r="AM303">
      <v>0</v>
    </nc>
  </rcc>
  <rcc rId="38714" sId="5">
    <nc r="AN303">
      <v>0</v>
    </nc>
  </rcc>
  <rcc rId="38715" sId="5">
    <nc r="AO303">
      <v>0</v>
    </nc>
  </rcc>
  <rcc rId="38716" sId="5">
    <nc r="AP303">
      <v>0</v>
    </nc>
  </rcc>
  <rcc rId="38717" sId="5">
    <nc r="AQ303">
      <v>0</v>
    </nc>
  </rcc>
  <rcc rId="38718" sId="5">
    <nc r="AR303">
      <v>0</v>
    </nc>
  </rcc>
  <rcc rId="38719" sId="5">
    <nc r="AS303">
      <v>0</v>
    </nc>
  </rcc>
  <rcc rId="38720" sId="5">
    <nc r="AT303">
      <v>0</v>
    </nc>
  </rcc>
  <rcc rId="38721" sId="5">
    <nc r="AU303">
      <v>0</v>
    </nc>
  </rcc>
  <rcc rId="38722" sId="5">
    <nc r="AV303">
      <v>0</v>
    </nc>
  </rcc>
  <rcc rId="38723" sId="5">
    <nc r="AW303">
      <v>0</v>
    </nc>
  </rcc>
  <rcc rId="38724" sId="5">
    <nc r="AX303">
      <v>0</v>
    </nc>
  </rcc>
  <rcc rId="38725" sId="5">
    <nc r="AY303">
      <v>0</v>
    </nc>
  </rcc>
  <rcc rId="38726" sId="5">
    <nc r="AZ303">
      <v>0</v>
    </nc>
  </rcc>
  <rcc rId="38727" sId="5">
    <nc r="BA303">
      <v>0</v>
    </nc>
  </rcc>
  <rfmt sheetId="5" sqref="B304" start="0" length="0">
    <dxf>
      <alignment horizontal="general" vertical="bottom"/>
    </dxf>
  </rfmt>
  <rfmt sheetId="5" sqref="E304" start="0" length="0">
    <dxf>
      <numFmt numFmtId="0" formatCode="General"/>
      <alignment horizontal="general" vertical="bottom"/>
    </dxf>
  </rfmt>
  <rcc rId="38728" sId="5">
    <nc r="F304">
      <v>0</v>
    </nc>
  </rcc>
  <rcc rId="38729" sId="5">
    <nc r="G304">
      <v>0</v>
    </nc>
  </rcc>
  <rcc rId="38730" sId="5">
    <nc r="H304">
      <v>0</v>
    </nc>
  </rcc>
  <rcc rId="38731" sId="5">
    <nc r="I304">
      <v>0</v>
    </nc>
  </rcc>
  <rcc rId="38732" sId="5">
    <nc r="J304">
      <v>0</v>
    </nc>
  </rcc>
  <rcc rId="38733" sId="5">
    <nc r="K304">
      <v>0</v>
    </nc>
  </rcc>
  <rcc rId="38734" sId="5">
    <nc r="L304">
      <v>0</v>
    </nc>
  </rcc>
  <rcc rId="38735" sId="5">
    <nc r="M304">
      <v>0</v>
    </nc>
  </rcc>
  <rcc rId="38736" sId="5">
    <nc r="N304">
      <v>0</v>
    </nc>
  </rcc>
  <rcc rId="38737" sId="5">
    <nc r="O304">
      <v>0</v>
    </nc>
  </rcc>
  <rcc rId="38738" sId="5">
    <nc r="P304">
      <v>0</v>
    </nc>
  </rcc>
  <rcc rId="38739" sId="5">
    <nc r="Q304">
      <v>0</v>
    </nc>
  </rcc>
  <rcc rId="38740" sId="5">
    <nc r="R304">
      <v>0</v>
    </nc>
  </rcc>
  <rcc rId="38741" sId="5">
    <nc r="S304">
      <v>0</v>
    </nc>
  </rcc>
  <rcc rId="38742" sId="5">
    <nc r="T304">
      <v>0</v>
    </nc>
  </rcc>
  <rcc rId="38743" sId="5">
    <nc r="U304">
      <v>0</v>
    </nc>
  </rcc>
  <rcc rId="38744" sId="5">
    <nc r="V304">
      <v>0</v>
    </nc>
  </rcc>
  <rcc rId="38745" sId="5">
    <nc r="W304">
      <v>0</v>
    </nc>
  </rcc>
  <rcc rId="38746" sId="5">
    <nc r="X304">
      <v>0</v>
    </nc>
  </rcc>
  <rcc rId="38747" sId="5">
    <nc r="Y304">
      <v>0</v>
    </nc>
  </rcc>
  <rcc rId="38748" sId="5">
    <nc r="Z304">
      <v>0</v>
    </nc>
  </rcc>
  <rcc rId="38749" sId="5">
    <nc r="AA304">
      <v>0</v>
    </nc>
  </rcc>
  <rcc rId="38750" sId="5">
    <nc r="AB304">
      <v>0</v>
    </nc>
  </rcc>
  <rcc rId="38751" sId="5">
    <nc r="AC304">
      <v>0</v>
    </nc>
  </rcc>
  <rcc rId="38752" sId="5">
    <nc r="AD304">
      <v>0</v>
    </nc>
  </rcc>
  <rcc rId="38753" sId="5">
    <nc r="AE304">
      <v>0</v>
    </nc>
  </rcc>
  <rcc rId="38754" sId="5">
    <nc r="AF304">
      <v>0</v>
    </nc>
  </rcc>
  <rcc rId="38755" sId="5">
    <nc r="AG304">
      <v>0</v>
    </nc>
  </rcc>
  <rcc rId="38756" sId="5">
    <nc r="AH304">
      <v>0</v>
    </nc>
  </rcc>
  <rcc rId="38757" sId="5">
    <nc r="AI304">
      <v>0</v>
    </nc>
  </rcc>
  <rcc rId="38758" sId="5">
    <nc r="AJ304">
      <v>0</v>
    </nc>
  </rcc>
  <rcc rId="38759" sId="5">
    <nc r="AK304">
      <v>0</v>
    </nc>
  </rcc>
  <rcc rId="38760" sId="5">
    <nc r="AL304">
      <v>0</v>
    </nc>
  </rcc>
  <rcc rId="38761" sId="5">
    <nc r="AM304">
      <v>0</v>
    </nc>
  </rcc>
  <rcc rId="38762" sId="5">
    <nc r="AN304">
      <v>0</v>
    </nc>
  </rcc>
  <rcc rId="38763" sId="5">
    <nc r="AO304">
      <v>0</v>
    </nc>
  </rcc>
  <rcc rId="38764" sId="5">
    <nc r="AP304">
      <v>0</v>
    </nc>
  </rcc>
  <rcc rId="38765" sId="5">
    <nc r="AQ304">
      <v>0</v>
    </nc>
  </rcc>
  <rcc rId="38766" sId="5">
    <nc r="AR304">
      <v>0</v>
    </nc>
  </rcc>
  <rcc rId="38767" sId="5">
    <nc r="AS304">
      <v>0</v>
    </nc>
  </rcc>
  <rcc rId="38768" sId="5">
    <nc r="AT304">
      <v>0</v>
    </nc>
  </rcc>
  <rcc rId="38769" sId="5">
    <nc r="AU304">
      <v>0</v>
    </nc>
  </rcc>
  <rcc rId="38770" sId="5">
    <nc r="AV304">
      <v>0</v>
    </nc>
  </rcc>
  <rcc rId="38771" sId="5">
    <nc r="AW304">
      <v>0</v>
    </nc>
  </rcc>
  <rcc rId="38772" sId="5">
    <nc r="AX304">
      <v>0</v>
    </nc>
  </rcc>
  <rcc rId="38773" sId="5">
    <nc r="AY304">
      <v>0</v>
    </nc>
  </rcc>
  <rcc rId="38774" sId="5">
    <nc r="AZ304">
      <v>0</v>
    </nc>
  </rcc>
  <rcc rId="38775" sId="5">
    <nc r="BA304">
      <v>0</v>
    </nc>
  </rcc>
  <rfmt sheetId="5" sqref="B305" start="0" length="0">
    <dxf>
      <alignment horizontal="general" vertical="bottom"/>
    </dxf>
  </rfmt>
  <rcc rId="38776" sId="5" odxf="1" dxf="1">
    <nc r="E305">
      <v>72.935689999999994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777" sId="5">
    <nc r="F305">
      <v>5.0000000000000001E-3</v>
    </nc>
  </rcc>
  <rcc rId="38778" sId="5">
    <nc r="G305">
      <v>8.0000000000000002E-3</v>
    </nc>
  </rcc>
  <rcc rId="38779" sId="5">
    <nc r="H305">
      <v>0</v>
    </nc>
  </rcc>
  <rcc rId="38780" sId="5">
    <nc r="I305">
      <v>0</v>
    </nc>
  </rcc>
  <rcc rId="38781" sId="5">
    <nc r="J305">
      <v>0</v>
    </nc>
  </rcc>
  <rcc rId="38782" sId="5">
    <nc r="K305">
      <v>0</v>
    </nc>
  </rcc>
  <rcc rId="38783" sId="5">
    <nc r="L305">
      <v>1E-3</v>
    </nc>
  </rcc>
  <rcc rId="38784" sId="5">
    <nc r="M305">
      <v>2E-3</v>
    </nc>
  </rcc>
  <rcc rId="38785" sId="5">
    <nc r="N305">
      <v>1E-3</v>
    </nc>
  </rcc>
  <rcc rId="38786" sId="5">
    <nc r="O305">
      <v>1.42449</v>
    </nc>
  </rcc>
  <rcc rId="38787" sId="5">
    <nc r="P305">
      <v>1.5062899999999999</v>
    </nc>
  </rcc>
  <rcc rId="38788" sId="5">
    <nc r="Q305">
      <v>1.5682499999999999</v>
    </nc>
  </rcc>
  <rcc rId="38789" sId="5">
    <nc r="R305">
      <v>2.54223</v>
    </nc>
  </rcc>
  <rcc rId="38790" sId="5">
    <nc r="S305">
      <v>3.3675099999999998</v>
    </nc>
  </rcc>
  <rcc rId="38791" sId="5">
    <nc r="T305">
      <v>3.87473</v>
    </nc>
  </rcc>
  <rcc rId="38792" sId="5">
    <nc r="U305">
      <v>4.2523</v>
    </nc>
  </rcc>
  <rcc rId="38793" sId="5">
    <nc r="V305">
      <v>6.4283799999999998</v>
    </nc>
  </rcc>
  <rcc rId="38794" sId="5">
    <nc r="W305">
      <v>9.7476699999999994</v>
    </nc>
  </rcc>
  <rcc rId="38795" sId="5">
    <nc r="X305">
      <v>8.4862099999999998</v>
    </nc>
  </rcc>
  <rcc rId="38796" sId="5">
    <nc r="Y305">
      <v>9.8252100000000002</v>
    </nc>
  </rcc>
  <rcc rId="38797" sId="5">
    <nc r="Z305">
      <v>10.141109999999999</v>
    </nc>
  </rcc>
  <rcc rId="38798" sId="5">
    <nc r="AA305">
      <v>10.422459999999999</v>
    </nc>
  </rcc>
  <rcc rId="38799" sId="5">
    <nc r="AB305">
      <v>11.472250000000001</v>
    </nc>
  </rcc>
  <rcc rId="38800" sId="5">
    <nc r="AC305">
      <v>10.395379999999999</v>
    </nc>
  </rcc>
  <rcc rId="38801" sId="5">
    <nc r="AD305">
      <v>8.1214999999999993</v>
    </nc>
  </rcc>
  <rcc rId="38802" sId="5">
    <nc r="AE305">
      <v>4.9742800000000003</v>
    </nc>
  </rcc>
  <rcc rId="38803" sId="5">
    <nc r="AF305">
      <v>5.1350300000000004</v>
    </nc>
  </rcc>
  <rcc rId="38804" sId="5">
    <nc r="AG305">
      <v>5.3366699999999998</v>
    </nc>
  </rcc>
  <rcc rId="38805" sId="5">
    <nc r="AH305">
      <v>6.36287</v>
    </nc>
  </rcc>
  <rcc rId="38806" sId="5">
    <nc r="AI305">
      <v>5.6032099999999998</v>
    </nc>
  </rcc>
  <rcc rId="38807" sId="5">
    <nc r="AJ305">
      <v>5.0347600000000003</v>
    </nc>
  </rcc>
  <rcc rId="38808" sId="5">
    <nc r="AK305">
      <v>4.2289000000000003</v>
    </nc>
  </rcc>
  <rcc rId="38809" sId="5">
    <nc r="AL305">
      <v>3.1909999999999998</v>
    </nc>
  </rcc>
  <rcc rId="38810" sId="5">
    <nc r="AM305">
      <v>2.41066</v>
    </nc>
  </rcc>
  <rcc rId="38811" sId="5">
    <nc r="AN305">
      <v>1E-3</v>
    </nc>
  </rcc>
  <rcc rId="38812" sId="5">
    <nc r="AO305">
      <v>0</v>
    </nc>
  </rcc>
  <rcc rId="38813" sId="5">
    <nc r="AP305">
      <v>0</v>
    </nc>
  </rcc>
  <rcc rId="38814" sId="5">
    <nc r="AQ305">
      <v>0</v>
    </nc>
  </rcc>
  <rcc rId="38815" sId="5">
    <nc r="AR305">
      <v>0</v>
    </nc>
  </rcc>
  <rcc rId="38816" sId="5">
    <nc r="AS305">
      <v>0</v>
    </nc>
  </rcc>
  <rcc rId="38817" sId="5">
    <nc r="AT305">
      <v>0</v>
    </nc>
  </rcc>
  <rcc rId="38818" sId="5">
    <nc r="AU305">
      <v>0</v>
    </nc>
  </rcc>
  <rcc rId="38819" sId="5">
    <nc r="AV305">
      <v>0</v>
    </nc>
  </rcc>
  <rcc rId="38820" sId="5">
    <nc r="AW305">
      <v>0</v>
    </nc>
  </rcc>
  <rcc rId="38821" sId="5">
    <nc r="AX305">
      <v>0</v>
    </nc>
  </rcc>
  <rcc rId="38822" sId="5">
    <nc r="AY305">
      <v>0</v>
    </nc>
  </rcc>
  <rcc rId="38823" sId="5">
    <nc r="AZ305">
      <v>0</v>
    </nc>
  </rcc>
  <rcc rId="38824" sId="5">
    <nc r="BA305">
      <v>0</v>
    </nc>
  </rcc>
  <rfmt sheetId="5" sqref="B306" start="0" length="0">
    <dxf>
      <alignment horizontal="general" vertical="bottom"/>
    </dxf>
  </rfmt>
  <rcc rId="38825" sId="5" odxf="1" dxf="1">
    <nc r="E306">
      <v>54.588999999999999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8826" sId="5">
    <nc r="F306">
      <v>5.0000000000000001E-3</v>
    </nc>
  </rcc>
  <rcc rId="38827" sId="5">
    <nc r="G306">
      <v>8.0000000000000002E-3</v>
    </nc>
  </rcc>
  <rcc rId="38828" sId="5">
    <nc r="H306">
      <v>0</v>
    </nc>
  </rcc>
  <rcc rId="38829" sId="5">
    <nc r="I306">
      <v>0</v>
    </nc>
  </rcc>
  <rcc rId="38830" sId="5">
    <nc r="J306">
      <v>0</v>
    </nc>
  </rcc>
  <rcc rId="38831" sId="5">
    <nc r="K306">
      <v>0</v>
    </nc>
  </rcc>
  <rcc rId="38832" sId="5">
    <nc r="L306">
      <v>1E-3</v>
    </nc>
  </rcc>
  <rcc rId="38833" sId="5">
    <nc r="M306">
      <v>2E-3</v>
    </nc>
  </rcc>
  <rcc rId="38834" sId="5">
    <nc r="N306">
      <v>1E-3</v>
    </nc>
  </rcc>
  <rcc rId="38835" sId="5">
    <nc r="O306">
      <v>1E-3</v>
    </nc>
  </rcc>
  <rcc rId="38836" sId="5">
    <nc r="P306">
      <v>0</v>
    </nc>
  </rcc>
  <rcc rId="38837" sId="5">
    <nc r="Q306">
      <v>7.6999999999999999E-2</v>
    </nc>
  </rcc>
  <rcc rId="38838" sId="5">
    <nc r="R306">
      <v>1.135</v>
    </nc>
  </rcc>
  <rcc rId="38839" sId="5">
    <nc r="S306">
      <v>1.95</v>
    </nc>
  </rcc>
  <rcc rId="38840" sId="5">
    <nc r="T306">
      <v>2.36</v>
    </nc>
  </rcc>
  <rcc rId="38841" sId="5">
    <nc r="U306">
      <v>2.7010000000000001</v>
    </nc>
  </rcc>
  <rcc rId="38842" sId="5">
    <nc r="V306">
      <v>4.899</v>
    </nc>
  </rcc>
  <rcc rId="38843" sId="5">
    <nc r="W306">
      <v>8.1880000000000006</v>
    </nc>
  </rcc>
  <rcc rId="38844" sId="5">
    <nc r="X306">
      <v>6.9640000000000004</v>
    </nc>
  </rcc>
  <rcc rId="38845" sId="5">
    <nc r="Y306">
      <v>8.3719999999999999</v>
    </nc>
  </rcc>
  <rcc rId="38846" sId="5">
    <nc r="Z306">
      <v>8.7170000000000005</v>
    </nc>
  </rcc>
  <rcc rId="38847" sId="5">
    <nc r="AA306">
      <v>9.1170000000000009</v>
    </nc>
  </rcc>
  <rcc rId="38848" sId="5">
    <nc r="AB306">
      <v>10.193</v>
    </nc>
  </rcc>
  <rcc rId="38849" sId="5">
    <nc r="AC306">
      <v>9.0510000000000002</v>
    </nc>
  </rcc>
  <rcc rId="38850" sId="5">
    <nc r="AD306">
      <v>6.6509999999999998</v>
    </nc>
  </rcc>
  <rcc rId="38851" sId="5">
    <nc r="AE306">
      <v>3.5270000000000001</v>
    </nc>
  </rcc>
  <rcc rId="38852" sId="5">
    <nc r="AF306">
      <v>3.6920000000000002</v>
    </nc>
  </rcc>
  <rcc rId="38853" sId="5">
    <nc r="AG306">
      <v>3.9129999999999998</v>
    </nc>
  </rcc>
  <rcc rId="38854" sId="5">
    <nc r="AH306">
      <v>4.9000000000000004</v>
    </nc>
  </rcc>
  <rcc rId="38855" sId="5">
    <nc r="AI306">
      <v>4.085</v>
    </nc>
  </rcc>
  <rcc rId="38856" sId="5">
    <nc r="AJ306">
      <v>3.4670000000000001</v>
    </nc>
  </rcc>
  <rcc rId="38857" sId="5">
    <nc r="AK306">
      <v>2.6179999999999999</v>
    </nc>
  </rcc>
  <rcc rId="38858" sId="5">
    <nc r="AL306">
      <v>1.5760000000000001</v>
    </nc>
  </rcc>
  <rcc rId="38859" sId="5">
    <nc r="AM306">
      <v>0.80900000000000005</v>
    </nc>
  </rcc>
  <rcc rId="38860" sId="5">
    <nc r="AN306">
      <v>0.19700000000000001</v>
    </nc>
  </rcc>
  <rcc rId="38861" sId="5">
    <nc r="AO306">
      <v>1E-3</v>
    </nc>
  </rcc>
  <rcc rId="38862" sId="5">
    <nc r="AP306">
      <v>0</v>
    </nc>
  </rcc>
  <rcc rId="38863" sId="5">
    <nc r="AQ306">
      <v>0</v>
    </nc>
  </rcc>
  <rcc rId="38864" sId="5">
    <nc r="AR306">
      <v>0</v>
    </nc>
  </rcc>
  <rcc rId="38865" sId="5">
    <nc r="AS306">
      <v>0</v>
    </nc>
  </rcc>
  <rcc rId="38866" sId="5">
    <nc r="AT306">
      <v>0</v>
    </nc>
  </rcc>
  <rcc rId="38867" sId="5">
    <nc r="AU306">
      <v>0</v>
    </nc>
  </rcc>
  <rcc rId="38868" sId="5">
    <nc r="AV306">
      <v>0</v>
    </nc>
  </rcc>
  <rcc rId="38869" sId="5">
    <nc r="AW306">
      <v>0</v>
    </nc>
  </rcc>
  <rcc rId="38870" sId="5">
    <nc r="AX306">
      <v>0</v>
    </nc>
  </rcc>
  <rcc rId="38871" sId="5">
    <nc r="AY306">
      <v>0</v>
    </nc>
  </rcc>
  <rcc rId="38872" sId="5">
    <nc r="AZ306">
      <v>0</v>
    </nc>
  </rcc>
  <rcc rId="38873" sId="5">
    <nc r="BA306">
      <v>0</v>
    </nc>
  </rcc>
  <rfmt sheetId="5" sqref="B307" start="0" length="0">
    <dxf>
      <alignment horizontal="general" vertical="bottom"/>
    </dxf>
  </rfmt>
  <rcc rId="38874" sId="5" odxf="1" dxf="1">
    <nc r="E307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875" sId="5">
    <nc r="F307">
      <v>0</v>
    </nc>
  </rcc>
  <rcc rId="38876" sId="5">
    <nc r="G307">
      <v>0</v>
    </nc>
  </rcc>
  <rcc rId="38877" sId="5">
    <nc r="H307">
      <v>0</v>
    </nc>
  </rcc>
  <rcc rId="38878" sId="5">
    <nc r="I307">
      <v>0</v>
    </nc>
  </rcc>
  <rcc rId="38879" sId="5">
    <nc r="J307">
      <v>0</v>
    </nc>
  </rcc>
  <rcc rId="38880" sId="5">
    <nc r="K307">
      <v>0</v>
    </nc>
  </rcc>
  <rcc rId="38881" sId="5">
    <nc r="L307">
      <v>0</v>
    </nc>
  </rcc>
  <rcc rId="38882" sId="5">
    <nc r="M307">
      <v>0</v>
    </nc>
  </rcc>
  <rcc rId="38883" sId="5">
    <nc r="N307">
      <v>0</v>
    </nc>
  </rcc>
  <rcc rId="38884" sId="5">
    <nc r="O307">
      <v>0</v>
    </nc>
  </rcc>
  <rcc rId="38885" sId="5">
    <nc r="P307">
      <v>0</v>
    </nc>
  </rcc>
  <rcc rId="38886" sId="5">
    <nc r="Q307">
      <v>0</v>
    </nc>
  </rcc>
  <rcc rId="38887" sId="5">
    <nc r="R307">
      <v>0</v>
    </nc>
  </rcc>
  <rcc rId="38888" sId="5">
    <nc r="S307">
      <v>0</v>
    </nc>
  </rcc>
  <rcc rId="38889" sId="5">
    <nc r="T307">
      <v>0</v>
    </nc>
  </rcc>
  <rcc rId="38890" sId="5">
    <nc r="U307">
      <v>0</v>
    </nc>
  </rcc>
  <rcc rId="38891" sId="5">
    <nc r="V307">
      <v>0</v>
    </nc>
  </rcc>
  <rcc rId="38892" sId="5">
    <nc r="W307">
      <v>0</v>
    </nc>
  </rcc>
  <rcc rId="38893" sId="5">
    <nc r="X307">
      <v>0</v>
    </nc>
  </rcc>
  <rcc rId="38894" sId="5">
    <nc r="Y307">
      <v>0</v>
    </nc>
  </rcc>
  <rcc rId="38895" sId="5">
    <nc r="Z307">
      <v>0</v>
    </nc>
  </rcc>
  <rcc rId="38896" sId="5">
    <nc r="AA307">
      <v>0</v>
    </nc>
  </rcc>
  <rcc rId="38897" sId="5">
    <nc r="AB307">
      <v>0</v>
    </nc>
  </rcc>
  <rcc rId="38898" sId="5">
    <nc r="AC307">
      <v>0</v>
    </nc>
  </rcc>
  <rcc rId="38899" sId="5">
    <nc r="AD307">
      <v>0</v>
    </nc>
  </rcc>
  <rcc rId="38900" sId="5">
    <nc r="AE307">
      <v>0</v>
    </nc>
  </rcc>
  <rcc rId="38901" sId="5">
    <nc r="AF307">
      <v>0</v>
    </nc>
  </rcc>
  <rcc rId="38902" sId="5">
    <nc r="AG307">
      <v>0</v>
    </nc>
  </rcc>
  <rcc rId="38903" sId="5">
    <nc r="AH307">
      <v>0</v>
    </nc>
  </rcc>
  <rcc rId="38904" sId="5">
    <nc r="AI307">
      <v>0</v>
    </nc>
  </rcc>
  <rcc rId="38905" sId="5">
    <nc r="AJ307">
      <v>0</v>
    </nc>
  </rcc>
  <rcc rId="38906" sId="5">
    <nc r="AK307">
      <v>0</v>
    </nc>
  </rcc>
  <rcc rId="38907" sId="5">
    <nc r="AL307">
      <v>0</v>
    </nc>
  </rcc>
  <rcc rId="38908" sId="5">
    <nc r="AM307">
      <v>0</v>
    </nc>
  </rcc>
  <rcc rId="38909" sId="5">
    <nc r="AN307">
      <v>0</v>
    </nc>
  </rcc>
  <rcc rId="38910" sId="5">
    <nc r="AO307">
      <v>0</v>
    </nc>
  </rcc>
  <rcc rId="38911" sId="5">
    <nc r="AP307">
      <v>0</v>
    </nc>
  </rcc>
  <rcc rId="38912" sId="5">
    <nc r="AQ307">
      <v>0</v>
    </nc>
  </rcc>
  <rcc rId="38913" sId="5">
    <nc r="AR307">
      <v>0</v>
    </nc>
  </rcc>
  <rcc rId="38914" sId="5">
    <nc r="AS307">
      <v>0</v>
    </nc>
  </rcc>
  <rcc rId="38915" sId="5">
    <nc r="AT307">
      <v>0</v>
    </nc>
  </rcc>
  <rcc rId="38916" sId="5">
    <nc r="AU307">
      <v>0</v>
    </nc>
  </rcc>
  <rcc rId="38917" sId="5">
    <nc r="AV307">
      <v>0</v>
    </nc>
  </rcc>
  <rcc rId="38918" sId="5">
    <nc r="AW307">
      <v>0</v>
    </nc>
  </rcc>
  <rcc rId="38919" sId="5">
    <nc r="AX307">
      <v>0</v>
    </nc>
  </rcc>
  <rcc rId="38920" sId="5">
    <nc r="AY307">
      <v>0</v>
    </nc>
  </rcc>
  <rcc rId="38921" sId="5">
    <nc r="AZ307">
      <v>0</v>
    </nc>
  </rcc>
  <rcc rId="38922" sId="5">
    <nc r="BA307">
      <v>0</v>
    </nc>
  </rcc>
  <rfmt sheetId="5" sqref="B308" start="0" length="0">
    <dxf>
      <alignment horizontal="general" vertical="bottom"/>
    </dxf>
  </rfmt>
  <rcc rId="38923" sId="5" odxf="1" dxf="1">
    <nc r="E308">
      <v>32.337649999999996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8924" sId="5">
    <nc r="F308">
      <v>2.31E-3</v>
    </nc>
  </rcc>
  <rcc rId="38925" sId="5">
    <nc r="G308">
      <v>3.7000000000000002E-3</v>
    </nc>
  </rcc>
  <rcc rId="38926" sId="5">
    <nc r="H308">
      <v>0</v>
    </nc>
  </rcc>
  <rcc rId="38927" sId="5">
    <nc r="I308">
      <v>0</v>
    </nc>
  </rcc>
  <rcc rId="38928" sId="5">
    <nc r="J308">
      <v>0</v>
    </nc>
  </rcc>
  <rcc rId="38929" sId="5">
    <nc r="K308">
      <v>0</v>
    </nc>
  </rcc>
  <rcc rId="38930" sId="5">
    <nc r="L308">
      <v>4.6000000000000001E-4</v>
    </nc>
  </rcc>
  <rcc rId="38931" sId="5">
    <nc r="M308">
      <v>9.2000000000000003E-4</v>
    </nc>
  </rcc>
  <rcc rId="38932" sId="5">
    <nc r="N308">
      <v>4.6000000000000001E-4</v>
    </nc>
  </rcc>
  <rcc rId="38933" sId="5">
    <nc r="O308">
      <v>0.65805000000000002</v>
    </nc>
  </rcc>
  <rcc rId="38934" sId="5">
    <nc r="P308">
      <v>0.69584000000000001</v>
    </nc>
  </rcc>
  <rcc rId="38935" sId="5">
    <nc r="Q308">
      <v>0.72445999999999999</v>
    </nc>
  </rcc>
  <rcc rId="38936" sId="5">
    <nc r="R308">
      <v>1.1744000000000001</v>
    </nc>
  </rcc>
  <rcc rId="38937" sId="5">
    <nc r="S308">
      <v>1.5556399999999999</v>
    </nc>
  </rcc>
  <rcc rId="38938" sId="5">
    <nc r="T308">
      <v>1.7899499999999999</v>
    </nc>
  </rcc>
  <rcc rId="38939" sId="5">
    <nc r="U308">
      <v>1.9643699999999999</v>
    </nc>
  </rcc>
  <rcc rId="38940" sId="5">
    <nc r="V308">
      <v>2.9696199999999999</v>
    </nc>
  </rcc>
  <rcc rId="38941" sId="5">
    <nc r="W308">
      <v>4.5029899999999996</v>
    </nc>
  </rcc>
  <rcc rId="38942" sId="5">
    <nc r="X308">
      <v>3.9202499999999998</v>
    </nc>
  </rcc>
  <rcc rId="38943" sId="5">
    <nc r="Y308">
      <v>4.5388099999999998</v>
    </nc>
  </rcc>
  <rcc rId="38944" sId="5">
    <nc r="Z308">
      <v>4.6847399999999997</v>
    </nc>
  </rcc>
  <rcc rId="38945" sId="5">
    <nc r="AA308">
      <v>4.8147099999999998</v>
    </nc>
  </rcc>
  <rcc rId="38946" sId="5">
    <nc r="AB308">
      <v>5.2996699999999999</v>
    </nc>
  </rcc>
  <rcc rId="38947" sId="5">
    <nc r="AC308">
      <v>2</v>
    </nc>
  </rcc>
  <rcc rId="38948" sId="5">
    <nc r="AD308">
      <v>3.75177</v>
    </nc>
  </rcc>
  <rcc rId="38949" sId="5">
    <nc r="AE308">
      <v>2.2978999999999998</v>
    </nc>
  </rcc>
  <rcc rId="38950" sId="5">
    <nc r="AF308">
      <v>2.37215</v>
    </nc>
  </rcc>
  <rcc rId="38951" sId="5">
    <nc r="AG308">
      <v>2.4653</v>
    </nc>
  </rcc>
  <rcc rId="38952" sId="5">
    <nc r="AH308">
      <v>2.9393600000000002</v>
    </nc>
  </rcc>
  <rcc rId="38953" sId="5">
    <nc r="AI308">
      <v>2.5884299999999998</v>
    </nc>
  </rcc>
  <rcc rId="38954" sId="5">
    <nc r="AJ308">
      <v>2.3258399999999999</v>
    </nc>
  </rcc>
  <rcc rId="38955" sId="5">
    <nc r="AK308">
      <v>1.95356</v>
    </nc>
  </rcc>
  <rcc rId="38956" sId="5">
    <nc r="AL308">
      <v>1.4741</v>
    </nc>
  </rcc>
  <rcc rId="38957" sId="5">
    <nc r="AM308">
      <v>1.1136200000000001</v>
    </nc>
  </rcc>
  <rcc rId="38958" sId="5">
    <nc r="AN308">
      <v>9.1469999999999996E-2</v>
    </nc>
  </rcc>
  <rcc rId="38959" sId="5">
    <nc r="AO308">
      <v>4.6000000000000001E-4</v>
    </nc>
  </rcc>
  <rcc rId="38960" sId="5">
    <nc r="AP308">
      <v>0</v>
    </nc>
  </rcc>
  <rcc rId="38961" sId="5">
    <nc r="AQ308">
      <v>0</v>
    </nc>
  </rcc>
  <rcc rId="38962" sId="5">
    <nc r="AR308">
      <v>0</v>
    </nc>
  </rcc>
  <rcc rId="38963" sId="5">
    <nc r="AS308">
      <v>0</v>
    </nc>
  </rcc>
  <rcc rId="38964" sId="5">
    <nc r="AT308">
      <v>0</v>
    </nc>
  </rcc>
  <rcc rId="38965" sId="5">
    <nc r="AU308">
      <v>0</v>
    </nc>
  </rcc>
  <rcc rId="38966" sId="5">
    <nc r="AV308">
      <v>0</v>
    </nc>
  </rcc>
  <rcc rId="38967" sId="5">
    <nc r="AW308">
      <v>0</v>
    </nc>
  </rcc>
  <rcc rId="38968" sId="5">
    <nc r="AX308">
      <v>0</v>
    </nc>
  </rcc>
  <rcc rId="38969" sId="5">
    <nc r="AY308">
      <v>0</v>
    </nc>
  </rcc>
  <rcc rId="38970" sId="5">
    <nc r="AZ308">
      <v>0</v>
    </nc>
  </rcc>
  <rcc rId="38971" sId="5">
    <nc r="BA308">
      <v>0</v>
    </nc>
  </rcc>
  <rfmt sheetId="5" sqref="B309" start="0" length="0">
    <dxf>
      <alignment horizontal="general" vertical="bottom"/>
    </dxf>
  </rfmt>
  <rcc rId="38972" sId="5" odxf="1" dxf="1">
    <nc r="E309">
      <v>25.217669999999998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8973" sId="5">
    <nc r="F309">
      <v>2.31E-3</v>
    </nc>
  </rcc>
  <rcc rId="38974" sId="5">
    <nc r="G309">
      <v>3.7000000000000002E-3</v>
    </nc>
  </rcc>
  <rcc rId="38975" sId="5">
    <nc r="H309">
      <v>0</v>
    </nc>
  </rcc>
  <rcc rId="38976" sId="5">
    <nc r="I309">
      <v>0</v>
    </nc>
  </rcc>
  <rcc rId="38977" sId="5">
    <nc r="J309">
      <v>0</v>
    </nc>
  </rcc>
  <rcc rId="38978" sId="5">
    <nc r="K309">
      <v>0</v>
    </nc>
  </rcc>
  <rcc rId="38979" sId="5">
    <nc r="L309">
      <v>4.6000000000000001E-4</v>
    </nc>
  </rcc>
  <rcc rId="38980" sId="5">
    <nc r="M309">
      <v>9.2000000000000003E-4</v>
    </nc>
  </rcc>
  <rcc rId="38981" sId="5">
    <nc r="N309">
      <v>4.6000000000000001E-4</v>
    </nc>
  </rcc>
  <rcc rId="38982" sId="5">
    <nc r="O309">
      <v>4.6000000000000001E-4</v>
    </nc>
  </rcc>
  <rcc rId="38983" sId="5">
    <nc r="P309">
      <v>0</v>
    </nc>
  </rcc>
  <rcc rId="38984" sId="5">
    <nc r="Q309">
      <v>3.5569999999999997E-2</v>
    </nc>
  </rcc>
  <rcc rId="38985" sId="5">
    <nc r="R309">
      <v>0.52432000000000001</v>
    </nc>
  </rcc>
  <rcc rId="38986" sId="5">
    <nc r="S309">
      <v>0.90081</v>
    </nc>
  </rcc>
  <rcc rId="38987" sId="5">
    <nc r="T309">
      <v>1.0902099999999999</v>
    </nc>
  </rcc>
  <rcc rId="38988" sId="5">
    <nc r="U309">
      <v>1.2477400000000001</v>
    </nc>
  </rcc>
  <rcc rId="38989" sId="5">
    <nc r="V309">
      <v>2.2631199999999998</v>
    </nc>
  </rcc>
  <rcc rId="38990" sId="5">
    <nc r="W309">
      <v>3.7824900000000001</v>
    </nc>
  </rcc>
  <rcc rId="38991" sId="5">
    <nc r="X309">
      <v>3.21706</v>
    </nc>
  </rcc>
  <rcc rId="38992" sId="5">
    <nc r="Y309">
      <v>3.8674900000000001</v>
    </nc>
  </rcc>
  <rcc rId="38993" sId="5">
    <nc r="Z309">
      <v>4.0268600000000001</v>
    </nc>
  </rcc>
  <rcc rId="38994" sId="5">
    <nc r="AA309">
      <v>4.2116400000000001</v>
    </nc>
  </rcc>
  <rcc rId="38995" sId="5">
    <nc r="AB309">
      <v>4.70871</v>
    </nc>
  </rcc>
  <rcc rId="38996" sId="5">
    <nc r="AC309">
      <v>4.1811600000000002</v>
    </nc>
  </rcc>
  <rcc rId="38997" sId="5">
    <nc r="AD309">
      <v>3.07246</v>
    </nc>
  </rcc>
  <rcc rId="38998" sId="5">
    <nc r="AE309">
      <v>1.6293200000000001</v>
    </nc>
  </rcc>
  <rcc rId="38999" sId="5">
    <nc r="AF309">
      <v>1.7055400000000001</v>
    </nc>
  </rcc>
  <rcc rId="39000" sId="5">
    <nc r="AG309">
      <v>1.8076300000000001</v>
    </nc>
  </rcc>
  <rcc rId="39001" sId="5">
    <nc r="AH309">
      <v>2.2635800000000001</v>
    </nc>
  </rcc>
  <rcc rId="39002" sId="5">
    <nc r="AI309">
      <v>1.8870899999999999</v>
    </nc>
  </rcc>
  <rcc rId="39003" sId="5">
    <nc r="AJ309">
      <v>1.6015999999999999</v>
    </nc>
  </rcc>
  <rcc rId="39004" sId="5">
    <nc r="AK309">
      <v>1.2094</v>
    </nc>
  </rcc>
  <rcc rId="39005" sId="5">
    <nc r="AL309">
      <v>0.72804000000000002</v>
    </nc>
  </rcc>
  <rcc rId="39006" sId="5">
    <nc r="AM309">
      <v>0.37372</v>
    </nc>
  </rcc>
  <rcc rId="39007" sId="5">
    <nc r="AN309">
      <v>9.1009999999999994E-2</v>
    </nc>
  </rcc>
  <rcc rId="39008" sId="5">
    <nc r="AO309">
      <v>4.6000000000000001E-4</v>
    </nc>
  </rcc>
  <rcc rId="39009" sId="5">
    <nc r="AP309">
      <v>0</v>
    </nc>
  </rcc>
  <rcc rId="39010" sId="5">
    <nc r="AQ309">
      <v>0</v>
    </nc>
  </rcc>
  <rcc rId="39011" sId="5">
    <nc r="AR309">
      <v>0</v>
    </nc>
  </rcc>
  <rcc rId="39012" sId="5">
    <nc r="AS309">
      <v>0</v>
    </nc>
  </rcc>
  <rcc rId="39013" sId="5">
    <nc r="AT309">
      <v>0</v>
    </nc>
  </rcc>
  <rcc rId="39014" sId="5">
    <nc r="AU309">
      <v>0</v>
    </nc>
  </rcc>
  <rcc rId="39015" sId="5">
    <nc r="AV309">
      <v>0</v>
    </nc>
  </rcc>
  <rcc rId="39016" sId="5">
    <nc r="AW309">
      <v>0</v>
    </nc>
  </rcc>
  <rcc rId="39017" sId="5">
    <nc r="AX309">
      <v>0</v>
    </nc>
  </rcc>
  <rcc rId="39018" sId="5">
    <nc r="AY309">
      <v>0</v>
    </nc>
  </rcc>
  <rcc rId="39019" sId="5">
    <nc r="AZ309">
      <v>0</v>
    </nc>
  </rcc>
  <rcc rId="39020" sId="5">
    <nc r="BA309">
      <v>0</v>
    </nc>
  </rcc>
  <rfmt sheetId="5" sqref="B310" start="0" length="0">
    <dxf>
      <alignment horizontal="general" vertical="bottom"/>
    </dxf>
  </rfmt>
  <rfmt sheetId="5" sqref="E310" start="0" length="0">
    <dxf>
      <numFmt numFmtId="0" formatCode="General"/>
      <alignment horizontal="general" vertical="bottom"/>
    </dxf>
  </rfmt>
  <rcc rId="39021" sId="5">
    <nc r="F310">
      <v>0</v>
    </nc>
  </rcc>
  <rcc rId="39022" sId="5">
    <nc r="G310">
      <v>0</v>
    </nc>
  </rcc>
  <rcc rId="39023" sId="5">
    <nc r="H310">
      <v>0</v>
    </nc>
  </rcc>
  <rcc rId="39024" sId="5">
    <nc r="I310">
      <v>0</v>
    </nc>
  </rcc>
  <rcc rId="39025" sId="5">
    <nc r="J310">
      <v>0</v>
    </nc>
  </rcc>
  <rcc rId="39026" sId="5">
    <nc r="K310">
      <v>0</v>
    </nc>
  </rcc>
  <rcc rId="39027" sId="5">
    <nc r="L310">
      <v>0</v>
    </nc>
  </rcc>
  <rcc rId="39028" sId="5">
    <nc r="M310">
      <v>0</v>
    </nc>
  </rcc>
  <rcc rId="39029" sId="5">
    <nc r="N310">
      <v>0</v>
    </nc>
  </rcc>
  <rcc rId="39030" sId="5">
    <nc r="O310">
      <v>0</v>
    </nc>
  </rcc>
  <rcc rId="39031" sId="5">
    <nc r="P310">
      <v>0</v>
    </nc>
  </rcc>
  <rcc rId="39032" sId="5">
    <nc r="Q310">
      <v>0</v>
    </nc>
  </rcc>
  <rcc rId="39033" sId="5">
    <nc r="R310">
      <v>0</v>
    </nc>
  </rcc>
  <rcc rId="39034" sId="5">
    <nc r="S310">
      <v>0</v>
    </nc>
  </rcc>
  <rcc rId="39035" sId="5">
    <nc r="T310">
      <v>0</v>
    </nc>
  </rcc>
  <rcc rId="39036" sId="5">
    <nc r="U310">
      <v>0</v>
    </nc>
  </rcc>
  <rcc rId="39037" sId="5">
    <nc r="V310">
      <v>0</v>
    </nc>
  </rcc>
  <rcc rId="39038" sId="5">
    <nc r="W310">
      <v>0</v>
    </nc>
  </rcc>
  <rcc rId="39039" sId="5">
    <nc r="X310">
      <v>0</v>
    </nc>
  </rcc>
  <rcc rId="39040" sId="5">
    <nc r="Y310">
      <v>0</v>
    </nc>
  </rcc>
  <rcc rId="39041" sId="5">
    <nc r="Z310">
      <v>0</v>
    </nc>
  </rcc>
  <rcc rId="39042" sId="5">
    <nc r="AA310">
      <v>0</v>
    </nc>
  </rcc>
  <rcc rId="39043" sId="5">
    <nc r="AB310">
      <v>0</v>
    </nc>
  </rcc>
  <rcc rId="39044" sId="5">
    <nc r="AC310">
      <v>0</v>
    </nc>
  </rcc>
  <rcc rId="39045" sId="5">
    <nc r="AD310">
      <v>0</v>
    </nc>
  </rcc>
  <rcc rId="39046" sId="5">
    <nc r="AE310">
      <v>0</v>
    </nc>
  </rcc>
  <rcc rId="39047" sId="5">
    <nc r="AF310">
      <v>0</v>
    </nc>
  </rcc>
  <rcc rId="39048" sId="5">
    <nc r="AG310">
      <v>0</v>
    </nc>
  </rcc>
  <rcc rId="39049" sId="5">
    <nc r="AH310">
      <v>0</v>
    </nc>
  </rcc>
  <rcc rId="39050" sId="5">
    <nc r="AI310">
      <v>0</v>
    </nc>
  </rcc>
  <rcc rId="39051" sId="5">
    <nc r="AJ310">
      <v>0</v>
    </nc>
  </rcc>
  <rcc rId="39052" sId="5">
    <nc r="AK310">
      <v>0</v>
    </nc>
  </rcc>
  <rcc rId="39053" sId="5">
    <nc r="AL310">
      <v>0</v>
    </nc>
  </rcc>
  <rcc rId="39054" sId="5">
    <nc r="AM310">
      <v>0</v>
    </nc>
  </rcc>
  <rcc rId="39055" sId="5">
    <nc r="AN310">
      <v>0</v>
    </nc>
  </rcc>
  <rcc rId="39056" sId="5">
    <nc r="AO310">
      <v>0</v>
    </nc>
  </rcc>
  <rcc rId="39057" sId="5">
    <nc r="AP310">
      <v>0</v>
    </nc>
  </rcc>
  <rcc rId="39058" sId="5">
    <nc r="AQ310">
      <v>0</v>
    </nc>
  </rcc>
  <rcc rId="39059" sId="5">
    <nc r="AR310">
      <v>0</v>
    </nc>
  </rcc>
  <rcc rId="39060" sId="5">
    <nc r="AS310">
      <v>0</v>
    </nc>
  </rcc>
  <rcc rId="39061" sId="5">
    <nc r="AT310">
      <v>0</v>
    </nc>
  </rcc>
  <rcc rId="39062" sId="5">
    <nc r="AU310">
      <v>0</v>
    </nc>
  </rcc>
  <rcc rId="39063" sId="5">
    <nc r="AV310">
      <v>0</v>
    </nc>
  </rcc>
  <rcc rId="39064" sId="5">
    <nc r="AW310">
      <v>0</v>
    </nc>
  </rcc>
  <rcc rId="39065" sId="5">
    <nc r="AX310">
      <v>0</v>
    </nc>
  </rcc>
  <rcc rId="39066" sId="5">
    <nc r="AY310">
      <v>0</v>
    </nc>
  </rcc>
  <rcc rId="39067" sId="5">
    <nc r="AZ310">
      <v>0</v>
    </nc>
  </rcc>
  <rcc rId="39068" sId="5">
    <nc r="BA310">
      <v>0</v>
    </nc>
  </rcc>
  <rfmt sheetId="5" sqref="B311" start="0" length="0">
    <dxf>
      <alignment horizontal="general" vertical="bottom"/>
    </dxf>
  </rfmt>
  <rfmt sheetId="5" sqref="E311" start="0" length="0">
    <dxf>
      <numFmt numFmtId="0" formatCode="General"/>
      <alignment horizontal="general" vertical="bottom"/>
    </dxf>
  </rfmt>
  <rcc rId="39069" sId="5">
    <nc r="F311">
      <v>0</v>
    </nc>
  </rcc>
  <rcc rId="39070" sId="5">
    <nc r="G311">
      <v>0</v>
    </nc>
  </rcc>
  <rcc rId="39071" sId="5">
    <nc r="H311">
      <v>0</v>
    </nc>
  </rcc>
  <rcc rId="39072" sId="5">
    <nc r="I311">
      <v>0</v>
    </nc>
  </rcc>
  <rcc rId="39073" sId="5">
    <nc r="J311">
      <v>0</v>
    </nc>
  </rcc>
  <rcc rId="39074" sId="5">
    <nc r="K311">
      <v>0</v>
    </nc>
  </rcc>
  <rcc rId="39075" sId="5">
    <nc r="L311">
      <v>0</v>
    </nc>
  </rcc>
  <rcc rId="39076" sId="5">
    <nc r="M311">
      <v>0</v>
    </nc>
  </rcc>
  <rcc rId="39077" sId="5">
    <nc r="N311">
      <v>0</v>
    </nc>
  </rcc>
  <rcc rId="39078" sId="5">
    <nc r="O311">
      <v>0</v>
    </nc>
  </rcc>
  <rcc rId="39079" sId="5">
    <nc r="P311">
      <v>0</v>
    </nc>
  </rcc>
  <rcc rId="39080" sId="5">
    <nc r="Q311">
      <v>0</v>
    </nc>
  </rcc>
  <rcc rId="39081" sId="5">
    <nc r="R311">
      <v>0</v>
    </nc>
  </rcc>
  <rcc rId="39082" sId="5">
    <nc r="S311">
      <v>0</v>
    </nc>
  </rcc>
  <rcc rId="39083" sId="5">
    <nc r="T311">
      <v>0</v>
    </nc>
  </rcc>
  <rcc rId="39084" sId="5">
    <nc r="U311">
      <v>0</v>
    </nc>
  </rcc>
  <rcc rId="39085" sId="5">
    <nc r="V311">
      <v>0</v>
    </nc>
  </rcc>
  <rcc rId="39086" sId="5">
    <nc r="W311">
      <v>0</v>
    </nc>
  </rcc>
  <rcc rId="39087" sId="5">
    <nc r="X311">
      <v>0</v>
    </nc>
  </rcc>
  <rcc rId="39088" sId="5">
    <nc r="Y311">
      <v>0</v>
    </nc>
  </rcc>
  <rcc rId="39089" sId="5">
    <nc r="Z311">
      <v>0</v>
    </nc>
  </rcc>
  <rcc rId="39090" sId="5">
    <nc r="AA311">
      <v>0</v>
    </nc>
  </rcc>
  <rcc rId="39091" sId="5">
    <nc r="AB311">
      <v>0</v>
    </nc>
  </rcc>
  <rcc rId="39092" sId="5">
    <nc r="AC311">
      <v>0</v>
    </nc>
  </rcc>
  <rcc rId="39093" sId="5">
    <nc r="AD311">
      <v>0</v>
    </nc>
  </rcc>
  <rcc rId="39094" sId="5">
    <nc r="AE311">
      <v>0</v>
    </nc>
  </rcc>
  <rcc rId="39095" sId="5">
    <nc r="AF311">
      <v>0</v>
    </nc>
  </rcc>
  <rcc rId="39096" sId="5">
    <nc r="AG311">
      <v>0</v>
    </nc>
  </rcc>
  <rcc rId="39097" sId="5">
    <nc r="AH311">
      <v>0</v>
    </nc>
  </rcc>
  <rcc rId="39098" sId="5">
    <nc r="AI311">
      <v>0</v>
    </nc>
  </rcc>
  <rcc rId="39099" sId="5">
    <nc r="AJ311">
      <v>0</v>
    </nc>
  </rcc>
  <rcc rId="39100" sId="5">
    <nc r="AK311">
      <v>0</v>
    </nc>
  </rcc>
  <rcc rId="39101" sId="5">
    <nc r="AL311">
      <v>0</v>
    </nc>
  </rcc>
  <rcc rId="39102" sId="5">
    <nc r="AM311">
      <v>0</v>
    </nc>
  </rcc>
  <rcc rId="39103" sId="5">
    <nc r="AN311">
      <v>0</v>
    </nc>
  </rcc>
  <rcc rId="39104" sId="5">
    <nc r="AO311">
      <v>0</v>
    </nc>
  </rcc>
  <rcc rId="39105" sId="5">
    <nc r="AP311">
      <v>0</v>
    </nc>
  </rcc>
  <rcc rId="39106" sId="5">
    <nc r="AQ311">
      <v>0</v>
    </nc>
  </rcc>
  <rcc rId="39107" sId="5">
    <nc r="AR311">
      <v>0</v>
    </nc>
  </rcc>
  <rcc rId="39108" sId="5">
    <nc r="AS311">
      <v>0</v>
    </nc>
  </rcc>
  <rcc rId="39109" sId="5">
    <nc r="AT311">
      <v>0</v>
    </nc>
  </rcc>
  <rcc rId="39110" sId="5">
    <nc r="AU311">
      <v>0</v>
    </nc>
  </rcc>
  <rcc rId="39111" sId="5">
    <nc r="AV311">
      <v>0</v>
    </nc>
  </rcc>
  <rcc rId="39112" sId="5">
    <nc r="AW311">
      <v>0</v>
    </nc>
  </rcc>
  <rcc rId="39113" sId="5">
    <nc r="AX311">
      <v>0</v>
    </nc>
  </rcc>
  <rcc rId="39114" sId="5">
    <nc r="AY311">
      <v>0</v>
    </nc>
  </rcc>
  <rcc rId="39115" sId="5">
    <nc r="AZ311">
      <v>0</v>
    </nc>
  </rcc>
  <rcc rId="39116" sId="5">
    <nc r="BA311">
      <v>0</v>
    </nc>
  </rcc>
  <rfmt sheetId="5" sqref="B312" start="0" length="0">
    <dxf>
      <alignment horizontal="general" vertical="bottom"/>
    </dxf>
  </rfmt>
  <rfmt sheetId="5" sqref="E312" start="0" length="0">
    <dxf>
      <numFmt numFmtId="0" formatCode="General"/>
      <alignment horizontal="general" vertical="bottom"/>
    </dxf>
  </rfmt>
  <rcc rId="39117" sId="5">
    <nc r="F312">
      <v>0</v>
    </nc>
  </rcc>
  <rcc rId="39118" sId="5">
    <nc r="G312">
      <v>0</v>
    </nc>
  </rcc>
  <rcc rId="39119" sId="5">
    <nc r="H312">
      <v>0</v>
    </nc>
  </rcc>
  <rcc rId="39120" sId="5">
    <nc r="I312">
      <v>0</v>
    </nc>
  </rcc>
  <rcc rId="39121" sId="5">
    <nc r="J312">
      <v>0</v>
    </nc>
  </rcc>
  <rcc rId="39122" sId="5">
    <nc r="K312">
      <v>0</v>
    </nc>
  </rcc>
  <rcc rId="39123" sId="5">
    <nc r="L312">
      <v>0</v>
    </nc>
  </rcc>
  <rcc rId="39124" sId="5">
    <nc r="M312">
      <v>0</v>
    </nc>
  </rcc>
  <rcc rId="39125" sId="5">
    <nc r="N312">
      <v>0</v>
    </nc>
  </rcc>
  <rcc rId="39126" sId="5">
    <nc r="O312">
      <v>0</v>
    </nc>
  </rcc>
  <rcc rId="39127" sId="5">
    <nc r="P312">
      <v>0</v>
    </nc>
  </rcc>
  <rcc rId="39128" sId="5">
    <nc r="Q312">
      <v>0</v>
    </nc>
  </rcc>
  <rcc rId="39129" sId="5">
    <nc r="R312">
      <v>0</v>
    </nc>
  </rcc>
  <rcc rId="39130" sId="5">
    <nc r="S312">
      <v>0</v>
    </nc>
  </rcc>
  <rcc rId="39131" sId="5">
    <nc r="T312">
      <v>0</v>
    </nc>
  </rcc>
  <rcc rId="39132" sId="5">
    <nc r="U312">
      <v>0</v>
    </nc>
  </rcc>
  <rcc rId="39133" sId="5">
    <nc r="V312">
      <v>0</v>
    </nc>
  </rcc>
  <rcc rId="39134" sId="5">
    <nc r="W312">
      <v>0</v>
    </nc>
  </rcc>
  <rcc rId="39135" sId="5">
    <nc r="X312">
      <v>0</v>
    </nc>
  </rcc>
  <rcc rId="39136" sId="5">
    <nc r="Y312">
      <v>0</v>
    </nc>
  </rcc>
  <rcc rId="39137" sId="5">
    <nc r="Z312">
      <v>0</v>
    </nc>
  </rcc>
  <rcc rId="39138" sId="5">
    <nc r="AA312">
      <v>0</v>
    </nc>
  </rcc>
  <rcc rId="39139" sId="5">
    <nc r="AB312">
      <v>0</v>
    </nc>
  </rcc>
  <rcc rId="39140" sId="5">
    <nc r="AC312">
      <v>0</v>
    </nc>
  </rcc>
  <rcc rId="39141" sId="5">
    <nc r="AD312">
      <v>0</v>
    </nc>
  </rcc>
  <rcc rId="39142" sId="5">
    <nc r="AE312">
      <v>0</v>
    </nc>
  </rcc>
  <rcc rId="39143" sId="5">
    <nc r="AF312">
      <v>0</v>
    </nc>
  </rcc>
  <rcc rId="39144" sId="5">
    <nc r="AG312">
      <v>0</v>
    </nc>
  </rcc>
  <rcc rId="39145" sId="5">
    <nc r="AH312">
      <v>0</v>
    </nc>
  </rcc>
  <rcc rId="39146" sId="5">
    <nc r="AI312">
      <v>0</v>
    </nc>
  </rcc>
  <rcc rId="39147" sId="5">
    <nc r="AJ312">
      <v>0</v>
    </nc>
  </rcc>
  <rcc rId="39148" sId="5">
    <nc r="AK312">
      <v>0</v>
    </nc>
  </rcc>
  <rcc rId="39149" sId="5">
    <nc r="AL312">
      <v>0</v>
    </nc>
  </rcc>
  <rcc rId="39150" sId="5">
    <nc r="AM312">
      <v>0</v>
    </nc>
  </rcc>
  <rcc rId="39151" sId="5">
    <nc r="AN312">
      <v>0</v>
    </nc>
  </rcc>
  <rcc rId="39152" sId="5">
    <nc r="AO312">
      <v>0</v>
    </nc>
  </rcc>
  <rcc rId="39153" sId="5">
    <nc r="AP312">
      <v>0</v>
    </nc>
  </rcc>
  <rcc rId="39154" sId="5">
    <nc r="AQ312">
      <v>0</v>
    </nc>
  </rcc>
  <rcc rId="39155" sId="5">
    <nc r="AR312">
      <v>0</v>
    </nc>
  </rcc>
  <rcc rId="39156" sId="5">
    <nc r="AS312">
      <v>0</v>
    </nc>
  </rcc>
  <rcc rId="39157" sId="5">
    <nc r="AT312">
      <v>0</v>
    </nc>
  </rcc>
  <rcc rId="39158" sId="5">
    <nc r="AU312">
      <v>0</v>
    </nc>
  </rcc>
  <rcc rId="39159" sId="5">
    <nc r="AV312">
      <v>0</v>
    </nc>
  </rcc>
  <rcc rId="39160" sId="5">
    <nc r="AW312">
      <v>0</v>
    </nc>
  </rcc>
  <rcc rId="39161" sId="5">
    <nc r="AX312">
      <v>0</v>
    </nc>
  </rcc>
  <rcc rId="39162" sId="5">
    <nc r="AY312">
      <v>0</v>
    </nc>
  </rcc>
  <rcc rId="39163" sId="5">
    <nc r="AZ312">
      <v>0</v>
    </nc>
  </rcc>
  <rcc rId="39164" sId="5">
    <nc r="BA312">
      <v>0</v>
    </nc>
  </rcc>
  <rfmt sheetId="5" sqref="B313" start="0" length="0">
    <dxf>
      <alignment horizontal="general" vertical="bottom"/>
    </dxf>
  </rfmt>
  <rfmt sheetId="5" sqref="E313" start="0" length="0">
    <dxf>
      <numFmt numFmtId="0" formatCode="General"/>
      <alignment horizontal="general" vertical="bottom"/>
    </dxf>
  </rfmt>
  <rcc rId="39165" sId="5">
    <nc r="F313">
      <v>0</v>
    </nc>
  </rcc>
  <rcc rId="39166" sId="5">
    <nc r="G313">
      <v>0</v>
    </nc>
  </rcc>
  <rcc rId="39167" sId="5">
    <nc r="H313">
      <v>0</v>
    </nc>
  </rcc>
  <rcc rId="39168" sId="5">
    <nc r="I313">
      <v>0</v>
    </nc>
  </rcc>
  <rcc rId="39169" sId="5">
    <nc r="J313">
      <v>0</v>
    </nc>
  </rcc>
  <rcc rId="39170" sId="5">
    <nc r="K313">
      <v>0</v>
    </nc>
  </rcc>
  <rcc rId="39171" sId="5">
    <nc r="L313">
      <v>0</v>
    </nc>
  </rcc>
  <rcc rId="39172" sId="5">
    <nc r="M313">
      <v>0</v>
    </nc>
  </rcc>
  <rcc rId="39173" sId="5">
    <nc r="N313">
      <v>0</v>
    </nc>
  </rcc>
  <rcc rId="39174" sId="5">
    <nc r="O313">
      <v>0</v>
    </nc>
  </rcc>
  <rcc rId="39175" sId="5">
    <nc r="P313">
      <v>0</v>
    </nc>
  </rcc>
  <rcc rId="39176" sId="5">
    <nc r="Q313">
      <v>0</v>
    </nc>
  </rcc>
  <rcc rId="39177" sId="5">
    <nc r="R313">
      <v>0</v>
    </nc>
  </rcc>
  <rcc rId="39178" sId="5">
    <nc r="S313">
      <v>0</v>
    </nc>
  </rcc>
  <rcc rId="39179" sId="5">
    <nc r="T313">
      <v>0</v>
    </nc>
  </rcc>
  <rcc rId="39180" sId="5">
    <nc r="U313">
      <v>0</v>
    </nc>
  </rcc>
  <rcc rId="39181" sId="5">
    <nc r="V313">
      <v>0</v>
    </nc>
  </rcc>
  <rcc rId="39182" sId="5">
    <nc r="W313">
      <v>0</v>
    </nc>
  </rcc>
  <rcc rId="39183" sId="5">
    <nc r="X313">
      <v>0</v>
    </nc>
  </rcc>
  <rcc rId="39184" sId="5">
    <nc r="Y313">
      <v>0</v>
    </nc>
  </rcc>
  <rcc rId="39185" sId="5">
    <nc r="Z313">
      <v>0</v>
    </nc>
  </rcc>
  <rcc rId="39186" sId="5">
    <nc r="AA313">
      <v>0</v>
    </nc>
  </rcc>
  <rcc rId="39187" sId="5">
    <nc r="AB313">
      <v>0</v>
    </nc>
  </rcc>
  <rcc rId="39188" sId="5">
    <nc r="AC313">
      <v>0</v>
    </nc>
  </rcc>
  <rcc rId="39189" sId="5">
    <nc r="AD313">
      <v>0</v>
    </nc>
  </rcc>
  <rcc rId="39190" sId="5">
    <nc r="AE313">
      <v>0</v>
    </nc>
  </rcc>
  <rcc rId="39191" sId="5">
    <nc r="AF313">
      <v>0</v>
    </nc>
  </rcc>
  <rcc rId="39192" sId="5">
    <nc r="AG313">
      <v>0</v>
    </nc>
  </rcc>
  <rcc rId="39193" sId="5">
    <nc r="AH313">
      <v>0</v>
    </nc>
  </rcc>
  <rcc rId="39194" sId="5">
    <nc r="AI313">
      <v>0</v>
    </nc>
  </rcc>
  <rcc rId="39195" sId="5">
    <nc r="AJ313">
      <v>0</v>
    </nc>
  </rcc>
  <rcc rId="39196" sId="5">
    <nc r="AK313">
      <v>0</v>
    </nc>
  </rcc>
  <rcc rId="39197" sId="5">
    <nc r="AL313">
      <v>0</v>
    </nc>
  </rcc>
  <rcc rId="39198" sId="5">
    <nc r="AM313">
      <v>0</v>
    </nc>
  </rcc>
  <rcc rId="39199" sId="5">
    <nc r="AN313">
      <v>0</v>
    </nc>
  </rcc>
  <rcc rId="39200" sId="5">
    <nc r="AO313">
      <v>0</v>
    </nc>
  </rcc>
  <rcc rId="39201" sId="5">
    <nc r="AP313">
      <v>0</v>
    </nc>
  </rcc>
  <rcc rId="39202" sId="5">
    <nc r="AQ313">
      <v>0</v>
    </nc>
  </rcc>
  <rcc rId="39203" sId="5">
    <nc r="AR313">
      <v>0</v>
    </nc>
  </rcc>
  <rcc rId="39204" sId="5">
    <nc r="AS313">
      <v>0</v>
    </nc>
  </rcc>
  <rcc rId="39205" sId="5">
    <nc r="AT313">
      <v>0</v>
    </nc>
  </rcc>
  <rcc rId="39206" sId="5">
    <nc r="AU313">
      <v>0</v>
    </nc>
  </rcc>
  <rcc rId="39207" sId="5">
    <nc r="AV313">
      <v>0</v>
    </nc>
  </rcc>
  <rcc rId="39208" sId="5">
    <nc r="AW313">
      <v>0</v>
    </nc>
  </rcc>
  <rcc rId="39209" sId="5">
    <nc r="AX313">
      <v>0</v>
    </nc>
  </rcc>
  <rcc rId="39210" sId="5">
    <nc r="AY313">
      <v>0</v>
    </nc>
  </rcc>
  <rcc rId="39211" sId="5">
    <nc r="AZ313">
      <v>0</v>
    </nc>
  </rcc>
  <rcc rId="39212" sId="5">
    <nc r="BA313">
      <v>0</v>
    </nc>
  </rcc>
  <rfmt sheetId="5" sqref="B314" start="0" length="0">
    <dxf>
      <alignment horizontal="general" vertical="bottom"/>
    </dxf>
  </rfmt>
  <rfmt sheetId="5" sqref="E314" start="0" length="0">
    <dxf>
      <numFmt numFmtId="0" formatCode="General"/>
      <alignment horizontal="general" vertical="bottom"/>
    </dxf>
  </rfmt>
  <rcc rId="39213" sId="5">
    <nc r="F314">
      <v>0</v>
    </nc>
  </rcc>
  <rcc rId="39214" sId="5">
    <nc r="G314">
      <v>0</v>
    </nc>
  </rcc>
  <rcc rId="39215" sId="5">
    <nc r="H314">
      <v>0</v>
    </nc>
  </rcc>
  <rcc rId="39216" sId="5">
    <nc r="I314">
      <v>0</v>
    </nc>
  </rcc>
  <rcc rId="39217" sId="5">
    <nc r="J314">
      <v>0</v>
    </nc>
  </rcc>
  <rcc rId="39218" sId="5">
    <nc r="K314">
      <v>0</v>
    </nc>
  </rcc>
  <rcc rId="39219" sId="5">
    <nc r="L314">
      <v>0</v>
    </nc>
  </rcc>
  <rcc rId="39220" sId="5">
    <nc r="M314">
      <v>0</v>
    </nc>
  </rcc>
  <rcc rId="39221" sId="5">
    <nc r="N314">
      <v>0</v>
    </nc>
  </rcc>
  <rcc rId="39222" sId="5">
    <nc r="O314">
      <v>0</v>
    </nc>
  </rcc>
  <rcc rId="39223" sId="5">
    <nc r="P314">
      <v>0</v>
    </nc>
  </rcc>
  <rcc rId="39224" sId="5">
    <nc r="Q314">
      <v>0</v>
    </nc>
  </rcc>
  <rcc rId="39225" sId="5">
    <nc r="R314">
      <v>0</v>
    </nc>
  </rcc>
  <rcc rId="39226" sId="5">
    <nc r="S314">
      <v>0</v>
    </nc>
  </rcc>
  <rcc rId="39227" sId="5">
    <nc r="T314">
      <v>0</v>
    </nc>
  </rcc>
  <rcc rId="39228" sId="5">
    <nc r="U314">
      <v>0</v>
    </nc>
  </rcc>
  <rcc rId="39229" sId="5">
    <nc r="V314">
      <v>0</v>
    </nc>
  </rcc>
  <rcc rId="39230" sId="5">
    <nc r="W314">
      <v>0</v>
    </nc>
  </rcc>
  <rcc rId="39231" sId="5">
    <nc r="X314">
      <v>0</v>
    </nc>
  </rcc>
  <rcc rId="39232" sId="5">
    <nc r="Y314">
      <v>0</v>
    </nc>
  </rcc>
  <rcc rId="39233" sId="5">
    <nc r="Z314">
      <v>0</v>
    </nc>
  </rcc>
  <rcc rId="39234" sId="5">
    <nc r="AA314">
      <v>0</v>
    </nc>
  </rcc>
  <rcc rId="39235" sId="5">
    <nc r="AB314">
      <v>0</v>
    </nc>
  </rcc>
  <rcc rId="39236" sId="5">
    <nc r="AC314">
      <v>0</v>
    </nc>
  </rcc>
  <rcc rId="39237" sId="5">
    <nc r="AD314">
      <v>0</v>
    </nc>
  </rcc>
  <rcc rId="39238" sId="5">
    <nc r="AE314">
      <v>0</v>
    </nc>
  </rcc>
  <rcc rId="39239" sId="5">
    <nc r="AF314">
      <v>0</v>
    </nc>
  </rcc>
  <rcc rId="39240" sId="5">
    <nc r="AG314">
      <v>0</v>
    </nc>
  </rcc>
  <rcc rId="39241" sId="5">
    <nc r="AH314">
      <v>0</v>
    </nc>
  </rcc>
  <rcc rId="39242" sId="5">
    <nc r="AI314">
      <v>0</v>
    </nc>
  </rcc>
  <rcc rId="39243" sId="5">
    <nc r="AJ314">
      <v>0</v>
    </nc>
  </rcc>
  <rcc rId="39244" sId="5">
    <nc r="AK314">
      <v>0</v>
    </nc>
  </rcc>
  <rcc rId="39245" sId="5">
    <nc r="AL314">
      <v>0</v>
    </nc>
  </rcc>
  <rcc rId="39246" sId="5">
    <nc r="AM314">
      <v>0</v>
    </nc>
  </rcc>
  <rcc rId="39247" sId="5">
    <nc r="AN314">
      <v>0</v>
    </nc>
  </rcc>
  <rcc rId="39248" sId="5">
    <nc r="AO314">
      <v>0</v>
    </nc>
  </rcc>
  <rcc rId="39249" sId="5">
    <nc r="AP314">
      <v>0</v>
    </nc>
  </rcc>
  <rcc rId="39250" sId="5">
    <nc r="AQ314">
      <v>0</v>
    </nc>
  </rcc>
  <rcc rId="39251" sId="5">
    <nc r="AR314">
      <v>0</v>
    </nc>
  </rcc>
  <rcc rId="39252" sId="5">
    <nc r="AS314">
      <v>0</v>
    </nc>
  </rcc>
  <rcc rId="39253" sId="5">
    <nc r="AT314">
      <v>0</v>
    </nc>
  </rcc>
  <rcc rId="39254" sId="5">
    <nc r="AU314">
      <v>0</v>
    </nc>
  </rcc>
  <rcc rId="39255" sId="5">
    <nc r="AV314">
      <v>0</v>
    </nc>
  </rcc>
  <rcc rId="39256" sId="5">
    <nc r="AW314">
      <v>0</v>
    </nc>
  </rcc>
  <rcc rId="39257" sId="5">
    <nc r="AX314">
      <v>0</v>
    </nc>
  </rcc>
  <rcc rId="39258" sId="5">
    <nc r="AY314">
      <v>0</v>
    </nc>
  </rcc>
  <rcc rId="39259" sId="5">
    <nc r="AZ314">
      <v>0</v>
    </nc>
  </rcc>
  <rcc rId="39260" sId="5">
    <nc r="BA314">
      <v>0</v>
    </nc>
  </rcc>
  <rfmt sheetId="5" sqref="B315" start="0" length="0">
    <dxf>
      <alignment horizontal="general" vertical="bottom"/>
    </dxf>
  </rfmt>
  <rfmt sheetId="5" sqref="E315" start="0" length="0">
    <dxf>
      <numFmt numFmtId="0" formatCode="General"/>
      <alignment horizontal="general" vertical="bottom"/>
    </dxf>
  </rfmt>
  <rcc rId="39261" sId="5">
    <nc r="F315">
      <v>0</v>
    </nc>
  </rcc>
  <rcc rId="39262" sId="5">
    <nc r="G315">
      <v>0</v>
    </nc>
  </rcc>
  <rcc rId="39263" sId="5">
    <nc r="H315">
      <v>0</v>
    </nc>
  </rcc>
  <rcc rId="39264" sId="5">
    <nc r="I315">
      <v>0</v>
    </nc>
  </rcc>
  <rcc rId="39265" sId="5">
    <nc r="J315">
      <v>0</v>
    </nc>
  </rcc>
  <rcc rId="39266" sId="5">
    <nc r="K315">
      <v>0</v>
    </nc>
  </rcc>
  <rcc rId="39267" sId="5">
    <nc r="L315">
      <v>0</v>
    </nc>
  </rcc>
  <rcc rId="39268" sId="5">
    <nc r="M315">
      <v>0</v>
    </nc>
  </rcc>
  <rcc rId="39269" sId="5">
    <nc r="N315">
      <v>0</v>
    </nc>
  </rcc>
  <rcc rId="39270" sId="5">
    <nc r="O315">
      <v>0</v>
    </nc>
  </rcc>
  <rcc rId="39271" sId="5">
    <nc r="P315">
      <v>0</v>
    </nc>
  </rcc>
  <rcc rId="39272" sId="5">
    <nc r="Q315">
      <v>0</v>
    </nc>
  </rcc>
  <rcc rId="39273" sId="5">
    <nc r="R315">
      <v>0</v>
    </nc>
  </rcc>
  <rcc rId="39274" sId="5">
    <nc r="S315">
      <v>0</v>
    </nc>
  </rcc>
  <rcc rId="39275" sId="5">
    <nc r="T315">
      <v>0</v>
    </nc>
  </rcc>
  <rcc rId="39276" sId="5">
    <nc r="U315">
      <v>0</v>
    </nc>
  </rcc>
  <rcc rId="39277" sId="5">
    <nc r="V315">
      <v>0</v>
    </nc>
  </rcc>
  <rcc rId="39278" sId="5">
    <nc r="W315">
      <v>0</v>
    </nc>
  </rcc>
  <rcc rId="39279" sId="5">
    <nc r="X315">
      <v>0</v>
    </nc>
  </rcc>
  <rcc rId="39280" sId="5">
    <nc r="Y315">
      <v>0</v>
    </nc>
  </rcc>
  <rcc rId="39281" sId="5">
    <nc r="Z315">
      <v>0</v>
    </nc>
  </rcc>
  <rcc rId="39282" sId="5">
    <nc r="AA315">
      <v>0</v>
    </nc>
  </rcc>
  <rcc rId="39283" sId="5">
    <nc r="AB315">
      <v>0</v>
    </nc>
  </rcc>
  <rcc rId="39284" sId="5">
    <nc r="AC315">
      <v>0</v>
    </nc>
  </rcc>
  <rcc rId="39285" sId="5">
    <nc r="AD315">
      <v>0</v>
    </nc>
  </rcc>
  <rcc rId="39286" sId="5">
    <nc r="AE315">
      <v>0</v>
    </nc>
  </rcc>
  <rcc rId="39287" sId="5">
    <nc r="AF315">
      <v>0</v>
    </nc>
  </rcc>
  <rcc rId="39288" sId="5">
    <nc r="AG315">
      <v>0</v>
    </nc>
  </rcc>
  <rcc rId="39289" sId="5">
    <nc r="AH315">
      <v>0</v>
    </nc>
  </rcc>
  <rcc rId="39290" sId="5">
    <nc r="AI315">
      <v>0</v>
    </nc>
  </rcc>
  <rcc rId="39291" sId="5">
    <nc r="AJ315">
      <v>0</v>
    </nc>
  </rcc>
  <rcc rId="39292" sId="5">
    <nc r="AK315">
      <v>0</v>
    </nc>
  </rcc>
  <rcc rId="39293" sId="5">
    <nc r="AL315">
      <v>0</v>
    </nc>
  </rcc>
  <rcc rId="39294" sId="5">
    <nc r="AM315">
      <v>0</v>
    </nc>
  </rcc>
  <rcc rId="39295" sId="5">
    <nc r="AN315">
      <v>0</v>
    </nc>
  </rcc>
  <rcc rId="39296" sId="5">
    <nc r="AO315">
      <v>0</v>
    </nc>
  </rcc>
  <rcc rId="39297" sId="5">
    <nc r="AP315">
      <v>0</v>
    </nc>
  </rcc>
  <rcc rId="39298" sId="5">
    <nc r="AQ315">
      <v>0</v>
    </nc>
  </rcc>
  <rcc rId="39299" sId="5">
    <nc r="AR315">
      <v>0</v>
    </nc>
  </rcc>
  <rcc rId="39300" sId="5">
    <nc r="AS315">
      <v>0</v>
    </nc>
  </rcc>
  <rcc rId="39301" sId="5">
    <nc r="AT315">
      <v>0</v>
    </nc>
  </rcc>
  <rcc rId="39302" sId="5">
    <nc r="AU315">
      <v>0</v>
    </nc>
  </rcc>
  <rcc rId="39303" sId="5">
    <nc r="AV315">
      <v>0</v>
    </nc>
  </rcc>
  <rcc rId="39304" sId="5">
    <nc r="AW315">
      <v>0</v>
    </nc>
  </rcc>
  <rcc rId="39305" sId="5">
    <nc r="AX315">
      <v>0</v>
    </nc>
  </rcc>
  <rcc rId="39306" sId="5">
    <nc r="AY315">
      <v>0</v>
    </nc>
  </rcc>
  <rcc rId="39307" sId="5">
    <nc r="AZ315">
      <v>0</v>
    </nc>
  </rcc>
  <rcc rId="39308" sId="5">
    <nc r="BA315">
      <v>0</v>
    </nc>
  </rcc>
  <rfmt sheetId="5" sqref="B316" start="0" length="0">
    <dxf>
      <alignment horizontal="general" vertical="bottom"/>
    </dxf>
  </rfmt>
  <rfmt sheetId="5" sqref="E316" start="0" length="0">
    <dxf>
      <numFmt numFmtId="0" formatCode="General"/>
      <alignment horizontal="general" vertical="bottom"/>
    </dxf>
  </rfmt>
  <rcc rId="39309" sId="5">
    <nc r="F316">
      <v>0</v>
    </nc>
  </rcc>
  <rcc rId="39310" sId="5">
    <nc r="G316">
      <v>0</v>
    </nc>
  </rcc>
  <rcc rId="39311" sId="5">
    <nc r="H316">
      <v>0</v>
    </nc>
  </rcc>
  <rcc rId="39312" sId="5">
    <nc r="I316">
      <v>0</v>
    </nc>
  </rcc>
  <rcc rId="39313" sId="5">
    <nc r="J316">
      <v>0</v>
    </nc>
  </rcc>
  <rcc rId="39314" sId="5">
    <nc r="K316">
      <v>0</v>
    </nc>
  </rcc>
  <rcc rId="39315" sId="5">
    <nc r="L316">
      <v>0</v>
    </nc>
  </rcc>
  <rcc rId="39316" sId="5">
    <nc r="M316">
      <v>0</v>
    </nc>
  </rcc>
  <rcc rId="39317" sId="5">
    <nc r="N316">
      <v>0</v>
    </nc>
  </rcc>
  <rcc rId="39318" sId="5">
    <nc r="O316">
      <v>0</v>
    </nc>
  </rcc>
  <rcc rId="39319" sId="5">
    <nc r="P316">
      <v>0</v>
    </nc>
  </rcc>
  <rcc rId="39320" sId="5">
    <nc r="Q316">
      <v>0</v>
    </nc>
  </rcc>
  <rcc rId="39321" sId="5">
    <nc r="R316">
      <v>0</v>
    </nc>
  </rcc>
  <rcc rId="39322" sId="5">
    <nc r="S316">
      <v>0</v>
    </nc>
  </rcc>
  <rcc rId="39323" sId="5">
    <nc r="T316">
      <v>0</v>
    </nc>
  </rcc>
  <rcc rId="39324" sId="5">
    <nc r="U316">
      <v>0</v>
    </nc>
  </rcc>
  <rcc rId="39325" sId="5">
    <nc r="V316">
      <v>0</v>
    </nc>
  </rcc>
  <rcc rId="39326" sId="5">
    <nc r="W316">
      <v>0</v>
    </nc>
  </rcc>
  <rcc rId="39327" sId="5">
    <nc r="X316">
      <v>0</v>
    </nc>
  </rcc>
  <rcc rId="39328" sId="5">
    <nc r="Y316">
      <v>0</v>
    </nc>
  </rcc>
  <rcc rId="39329" sId="5">
    <nc r="Z316">
      <v>0</v>
    </nc>
  </rcc>
  <rcc rId="39330" sId="5">
    <nc r="AA316">
      <v>0</v>
    </nc>
  </rcc>
  <rcc rId="39331" sId="5">
    <nc r="AB316">
      <v>0</v>
    </nc>
  </rcc>
  <rcc rId="39332" sId="5">
    <nc r="AC316">
      <v>0</v>
    </nc>
  </rcc>
  <rcc rId="39333" sId="5">
    <nc r="AD316">
      <v>0</v>
    </nc>
  </rcc>
  <rcc rId="39334" sId="5">
    <nc r="AE316">
      <v>0</v>
    </nc>
  </rcc>
  <rcc rId="39335" sId="5">
    <nc r="AF316">
      <v>0</v>
    </nc>
  </rcc>
  <rcc rId="39336" sId="5">
    <nc r="AG316">
      <v>0</v>
    </nc>
  </rcc>
  <rcc rId="39337" sId="5">
    <nc r="AH316">
      <v>0</v>
    </nc>
  </rcc>
  <rcc rId="39338" sId="5">
    <nc r="AI316">
      <v>0</v>
    </nc>
  </rcc>
  <rcc rId="39339" sId="5">
    <nc r="AJ316">
      <v>0</v>
    </nc>
  </rcc>
  <rcc rId="39340" sId="5">
    <nc r="AK316">
      <v>0</v>
    </nc>
  </rcc>
  <rcc rId="39341" sId="5">
    <nc r="AL316">
      <v>0</v>
    </nc>
  </rcc>
  <rcc rId="39342" sId="5">
    <nc r="AM316">
      <v>0</v>
    </nc>
  </rcc>
  <rcc rId="39343" sId="5">
    <nc r="AN316">
      <v>0</v>
    </nc>
  </rcc>
  <rcc rId="39344" sId="5">
    <nc r="AO316">
      <v>0</v>
    </nc>
  </rcc>
  <rcc rId="39345" sId="5">
    <nc r="AP316">
      <v>0</v>
    </nc>
  </rcc>
  <rcc rId="39346" sId="5">
    <nc r="AQ316">
      <v>0</v>
    </nc>
  </rcc>
  <rcc rId="39347" sId="5">
    <nc r="AR316">
      <v>0</v>
    </nc>
  </rcc>
  <rcc rId="39348" sId="5">
    <nc r="AS316">
      <v>0</v>
    </nc>
  </rcc>
  <rcc rId="39349" sId="5">
    <nc r="AT316">
      <v>0</v>
    </nc>
  </rcc>
  <rcc rId="39350" sId="5">
    <nc r="AU316">
      <v>0</v>
    </nc>
  </rcc>
  <rcc rId="39351" sId="5">
    <nc r="AV316">
      <v>0</v>
    </nc>
  </rcc>
  <rcc rId="39352" sId="5">
    <nc r="AW316">
      <v>0</v>
    </nc>
  </rcc>
  <rcc rId="39353" sId="5">
    <nc r="AX316">
      <v>0</v>
    </nc>
  </rcc>
  <rcc rId="39354" sId="5">
    <nc r="AY316">
      <v>0</v>
    </nc>
  </rcc>
  <rcc rId="39355" sId="5">
    <nc r="AZ316">
      <v>0</v>
    </nc>
  </rcc>
  <rcc rId="39356" sId="5">
    <nc r="BA316">
      <v>0</v>
    </nc>
  </rcc>
  <rfmt sheetId="5" sqref="B317" start="0" length="0">
    <dxf>
      <alignment horizontal="general" vertical="bottom"/>
    </dxf>
  </rfmt>
  <rcc rId="39357" sId="5" odxf="1" dxf="1">
    <nc r="E317">
      <v>3349</v>
    </nc>
    <odxf>
      <numFmt numFmtId="3" formatCode="#,##0"/>
      <fill>
        <patternFill patternType="solid">
          <bgColor theme="9" tint="0.59999389629810485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9358" sId="5">
    <nc r="F317">
      <v>117.43</v>
    </nc>
  </rcc>
  <rcc rId="39359" sId="5">
    <nc r="G317">
      <v>117.19</v>
    </nc>
  </rcc>
  <rcc rId="39360" sId="5">
    <nc r="H317">
      <v>114.93</v>
    </nc>
  </rcc>
  <rcc rId="39361" sId="5">
    <nc r="I317">
      <v>112.94</v>
    </nc>
  </rcc>
  <rcc rId="39362" sId="5">
    <nc r="J317">
      <v>114.01</v>
    </nc>
  </rcc>
  <rcc rId="39363" sId="5">
    <nc r="K317">
      <v>113.99</v>
    </nc>
  </rcc>
  <rcc rId="39364" sId="5">
    <nc r="L317">
      <v>115.78</v>
    </nc>
  </rcc>
  <rcc rId="39365" sId="5">
    <nc r="M317">
      <v>117.68</v>
    </nc>
  </rcc>
  <rcc rId="39366" sId="5">
    <nc r="N317">
      <v>121.77</v>
    </nc>
  </rcc>
  <rcc rId="39367" sId="5">
    <nc r="O317">
      <v>126.43</v>
    </nc>
  </rcc>
  <rcc rId="39368" sId="5">
    <nc r="P317">
      <v>132.74</v>
    </nc>
  </rcc>
  <rcc rId="39369" sId="5">
    <nc r="Q317">
      <v>131.69</v>
    </nc>
  </rcc>
  <rcc rId="39370" sId="5">
    <nc r="R317">
      <v>127.26</v>
    </nc>
  </rcc>
  <rcc rId="39371" sId="5">
    <nc r="S317">
      <v>132.99</v>
    </nc>
  </rcc>
  <rcc rId="39372" sId="5">
    <nc r="T317">
      <v>155.15</v>
    </nc>
  </rcc>
  <rcc rId="39373" sId="5">
    <nc r="U317">
      <v>156.46</v>
    </nc>
  </rcc>
  <rcc rId="39374" sId="5">
    <nc r="V317">
      <v>155.26</v>
    </nc>
  </rcc>
  <rcc rId="39375" sId="5">
    <nc r="W317">
      <v>151.16</v>
    </nc>
  </rcc>
  <rcc rId="39376" sId="5">
    <nc r="X317">
      <v>147.13</v>
    </nc>
  </rcc>
  <rcc rId="39377" sId="5">
    <nc r="Y317">
      <v>140.99</v>
    </nc>
  </rcc>
  <rcc rId="39378" sId="5">
    <nc r="Z317">
      <v>139.5</v>
    </nc>
  </rcc>
  <rcc rId="39379" sId="5">
    <nc r="AA317">
      <v>131.74</v>
    </nc>
  </rcc>
  <rcc rId="39380" sId="5">
    <nc r="AB317">
      <v>129.38999999999999</v>
    </nc>
  </rcc>
  <rcc rId="39381" sId="5">
    <nc r="AC317">
      <v>132.19999999999999</v>
    </nc>
  </rcc>
  <rcc rId="39382" sId="5">
    <nc r="AD317">
      <v>140.86000000000001</v>
    </nc>
  </rcc>
  <rcc rId="39383" sId="5">
    <nc r="AE317">
      <v>138.18</v>
    </nc>
  </rcc>
  <rcc rId="39384" sId="5">
    <nc r="AF317">
      <v>135.78</v>
    </nc>
  </rcc>
  <rcc rId="39385" sId="5">
    <nc r="AG317">
      <v>140.97999999999999</v>
    </nc>
  </rcc>
  <rcc rId="39386" sId="5">
    <nc r="AH317">
      <v>145.31</v>
    </nc>
  </rcc>
  <rcc rId="39387" sId="5">
    <nc r="AI317">
      <v>148.31</v>
    </nc>
  </rcc>
  <rcc rId="39388" sId="5">
    <nc r="AJ317">
      <v>158.24</v>
    </nc>
  </rcc>
  <rcc rId="39389" sId="5">
    <nc r="AK317">
      <v>162.72</v>
    </nc>
  </rcc>
  <rcc rId="39390" sId="5">
    <nc r="AL317">
      <v>161.25</v>
    </nc>
  </rcc>
  <rcc rId="39391" sId="5">
    <nc r="AM317">
      <v>158.32</v>
    </nc>
  </rcc>
  <rcc rId="39392" sId="5">
    <nc r="AN317">
      <v>164.25</v>
    </nc>
  </rcc>
  <rcc rId="39393" sId="5">
    <nc r="AO317">
      <v>164.27</v>
    </nc>
  </rcc>
  <rcc rId="39394" sId="5">
    <nc r="AP317">
      <v>165.97</v>
    </nc>
  </rcc>
  <rcc rId="39395" sId="5">
    <nc r="AQ317">
      <v>161.96</v>
    </nc>
  </rcc>
  <rcc rId="39396" sId="5">
    <nc r="AR317">
      <v>157.84</v>
    </nc>
  </rcc>
  <rcc rId="39397" sId="5">
    <nc r="AS317">
      <v>151.5</v>
    </nc>
  </rcc>
  <rcc rId="39398" sId="5">
    <nc r="AT317">
      <v>149.36000000000001</v>
    </nc>
  </rcc>
  <rcc rId="39399" sId="5">
    <nc r="AU317">
      <v>146.03</v>
    </nc>
  </rcc>
  <rcc rId="39400" sId="5">
    <nc r="AV317">
      <v>139.32</v>
    </nc>
  </rcc>
  <rcc rId="39401" sId="5">
    <nc r="AW317">
      <v>133.06</v>
    </nc>
  </rcc>
  <rcc rId="39402" sId="5">
    <nc r="AX317">
      <v>129.66</v>
    </nc>
  </rcc>
  <rcc rId="39403" sId="5">
    <nc r="AY317">
      <v>127.19</v>
    </nc>
  </rcc>
  <rcc rId="39404" sId="5">
    <nc r="AZ317">
      <v>124.43</v>
    </nc>
  </rcc>
  <rcc rId="39405" sId="5">
    <nc r="BA317">
      <v>121.64</v>
    </nc>
  </rcc>
  <rfmt sheetId="5" sqref="B318" start="0" length="0">
    <dxf>
      <alignment horizontal="general" vertical="bottom"/>
    </dxf>
  </rfmt>
  <rfmt sheetId="5" sqref="E318" start="0" length="0">
    <dxf>
      <numFmt numFmtId="0" formatCode="General"/>
      <alignment horizontal="general" vertical="bottom"/>
    </dxf>
  </rfmt>
  <rfmt sheetId="5" sqref="B319" start="0" length="0">
    <dxf>
      <alignment horizontal="general" vertical="bottom"/>
    </dxf>
  </rfmt>
  <rfmt sheetId="5" sqref="E319" start="0" length="0">
    <dxf>
      <numFmt numFmtId="0" formatCode="General"/>
      <alignment horizontal="general" vertical="bottom"/>
    </dxf>
  </rfmt>
  <rfmt sheetId="5" sqref="B320" start="0" length="0">
    <dxf>
      <alignment horizontal="general" vertical="bottom"/>
    </dxf>
  </rfmt>
  <rcc rId="39406" sId="5" odxf="1" dxf="1">
    <nc r="E320">
      <v>70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9407" sId="5">
    <nc r="F320">
      <v>0</v>
    </nc>
  </rcc>
  <rcc rId="39408" sId="5">
    <nc r="G320">
      <v>0</v>
    </nc>
  </rcc>
  <rcc rId="39409" sId="5">
    <nc r="H320">
      <v>0</v>
    </nc>
  </rcc>
  <rcc rId="39410" sId="5">
    <nc r="I320">
      <v>0</v>
    </nc>
  </rcc>
  <rcc rId="39411" sId="5">
    <nc r="J320">
      <v>0</v>
    </nc>
  </rcc>
  <rcc rId="39412" sId="5">
    <nc r="K320">
      <v>0</v>
    </nc>
  </rcc>
  <rcc rId="39413" sId="5">
    <nc r="L320">
      <v>0</v>
    </nc>
  </rcc>
  <rcc rId="39414" sId="5">
    <nc r="M320">
      <v>0</v>
    </nc>
  </rcc>
  <rcc rId="39415" sId="5">
    <nc r="N320">
      <v>0</v>
    </nc>
  </rcc>
  <rcc rId="39416" sId="5">
    <nc r="O320">
      <v>0</v>
    </nc>
  </rcc>
  <rcc rId="39417" sId="5">
    <nc r="P320">
      <v>0</v>
    </nc>
  </rcc>
  <rcc rId="39418" sId="5">
    <nc r="Q320">
      <v>0.02</v>
    </nc>
  </rcc>
  <rcc rId="39419" sId="5">
    <nc r="R320">
      <v>0.6</v>
    </nc>
  </rcc>
  <rcc rId="39420" sId="5">
    <nc r="S320">
      <v>1.54</v>
    </nc>
  </rcc>
  <rcc rId="39421" sId="5">
    <nc r="T320">
      <v>1.79</v>
    </nc>
  </rcc>
  <rcc rId="39422" sId="5">
    <nc r="U320">
      <v>2.34</v>
    </nc>
  </rcc>
  <rcc rId="39423" sId="5">
    <nc r="V320">
      <v>5.22</v>
    </nc>
  </rcc>
  <rcc rId="39424" sId="5">
    <nc r="W320">
      <v>6.85</v>
    </nc>
  </rcc>
  <rcc rId="39425" sId="5">
    <nc r="X320">
      <v>8.08</v>
    </nc>
  </rcc>
  <rcc rId="39426" sId="5">
    <nc r="Y320">
      <v>11.71</v>
    </nc>
  </rcc>
  <rcc rId="39427" sId="5">
    <nc r="Z320">
      <v>12.19</v>
    </nc>
  </rcc>
  <rcc rId="39428" sId="5">
    <nc r="AA320">
      <v>15.78</v>
    </nc>
  </rcc>
  <rcc rId="39429" sId="5">
    <nc r="AB320">
      <v>12.5</v>
    </nc>
  </rcc>
  <rcc rId="39430" sId="5">
    <nc r="AC320">
      <v>8.7200000000000006</v>
    </nc>
  </rcc>
  <rcc rId="39431" sId="5">
    <nc r="AD320">
      <v>4.6500000000000004</v>
    </nc>
  </rcc>
  <rcc rId="39432" sId="5">
    <nc r="AE320">
      <v>6.87</v>
    </nc>
  </rcc>
  <rcc rId="39433" sId="5">
    <nc r="AF320">
      <v>8.01</v>
    </nc>
  </rcc>
  <rcc rId="39434" sId="5">
    <nc r="AG320">
      <v>8.06</v>
    </nc>
  </rcc>
  <rcc rId="39435" sId="5">
    <nc r="AH320">
      <v>5.93</v>
    </nc>
  </rcc>
  <rcc rId="39436" sId="5">
    <nc r="AI320">
      <v>6.01</v>
    </nc>
  </rcc>
  <rcc rId="39437" sId="5">
    <nc r="AJ320">
      <v>4.95</v>
    </nc>
  </rcc>
  <rcc rId="39438" sId="5">
    <nc r="AK320">
      <v>3.31</v>
    </nc>
  </rcc>
  <rcc rId="39439" sId="5">
    <nc r="AL320">
      <v>2.73</v>
    </nc>
  </rcc>
  <rcc rId="39440" sId="5">
    <nc r="AM320">
      <v>1.53</v>
    </nc>
  </rcc>
  <rcc rId="39441" sId="5">
    <nc r="AN320">
      <v>0.3</v>
    </nc>
  </rcc>
  <rcc rId="39442" sId="5">
    <nc r="AO320">
      <v>0</v>
    </nc>
  </rcc>
  <rcc rId="39443" sId="5">
    <nc r="AP320">
      <v>0</v>
    </nc>
  </rcc>
  <rcc rId="39444" sId="5">
    <nc r="AQ320">
      <v>0</v>
    </nc>
  </rcc>
  <rcc rId="39445" sId="5">
    <nc r="AR320">
      <v>0</v>
    </nc>
  </rcc>
  <rcc rId="39446" sId="5">
    <nc r="AS320">
      <v>0</v>
    </nc>
  </rcc>
  <rcc rId="39447" sId="5">
    <nc r="AT320">
      <v>0</v>
    </nc>
  </rcc>
  <rcc rId="39448" sId="5">
    <nc r="AU320">
      <v>0</v>
    </nc>
  </rcc>
  <rcc rId="39449" sId="5">
    <nc r="AV320">
      <v>0</v>
    </nc>
  </rcc>
  <rcc rId="39450" sId="5">
    <nc r="AW320">
      <v>0</v>
    </nc>
  </rcc>
  <rcc rId="39451" sId="5">
    <nc r="AX320">
      <v>0</v>
    </nc>
  </rcc>
  <rcc rId="39452" sId="5">
    <nc r="AY320">
      <v>0</v>
    </nc>
  </rcc>
  <rcc rId="39453" sId="5">
    <nc r="AZ320">
      <v>0</v>
    </nc>
  </rcc>
  <rcc rId="39454" sId="5">
    <nc r="BA320">
      <v>0</v>
    </nc>
  </rcc>
  <rfmt sheetId="5" sqref="B321" start="0" length="0">
    <dxf>
      <alignment horizontal="general" vertical="bottom"/>
    </dxf>
  </rfmt>
  <rcc rId="39455" sId="5" odxf="1" dxf="1">
    <nc r="E321">
      <v>43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9456" sId="5">
    <nc r="F321">
      <v>0</v>
    </nc>
  </rcc>
  <rcc rId="39457" sId="5">
    <nc r="G321">
      <v>0</v>
    </nc>
  </rcc>
  <rcc rId="39458" sId="5">
    <nc r="H321">
      <v>0</v>
    </nc>
  </rcc>
  <rcc rId="39459" sId="5">
    <nc r="I321">
      <v>0</v>
    </nc>
  </rcc>
  <rcc rId="39460" sId="5">
    <nc r="J321">
      <v>0</v>
    </nc>
  </rcc>
  <rcc rId="39461" sId="5">
    <nc r="K321">
      <v>0</v>
    </nc>
  </rcc>
  <rcc rId="39462" sId="5">
    <nc r="L321">
      <v>0</v>
    </nc>
  </rcc>
  <rcc rId="39463" sId="5">
    <nc r="M321">
      <v>0</v>
    </nc>
  </rcc>
  <rcc rId="39464" sId="5">
    <nc r="N321">
      <v>0</v>
    </nc>
  </rcc>
  <rcc rId="39465" sId="5">
    <nc r="O321">
      <v>0</v>
    </nc>
  </rcc>
  <rcc rId="39466" sId="5">
    <nc r="P321">
      <v>0</v>
    </nc>
  </rcc>
  <rcc rId="39467" sId="5">
    <nc r="Q321">
      <v>0.01</v>
    </nc>
  </rcc>
  <rcc rId="39468" sId="5">
    <nc r="R321">
      <v>0.38</v>
    </nc>
  </rcc>
  <rcc rId="39469" sId="5">
    <nc r="S321">
      <v>1.02</v>
    </nc>
  </rcc>
  <rcc rId="39470" sId="5">
    <nc r="T321">
      <v>1.17</v>
    </nc>
  </rcc>
  <rcc rId="39471" sId="5">
    <nc r="U321">
      <v>1.45</v>
    </nc>
  </rcc>
  <rcc rId="39472" sId="5">
    <nc r="V321">
      <v>3.17</v>
    </nc>
  </rcc>
  <rcc rId="39473" sId="5">
    <nc r="W321">
      <v>4.29</v>
    </nc>
  </rcc>
  <rcc rId="39474" sId="5">
    <nc r="X321">
      <v>4.9800000000000004</v>
    </nc>
  </rcc>
  <rcc rId="39475" sId="5">
    <nc r="Y321">
      <v>7.33</v>
    </nc>
  </rcc>
  <rcc rId="39476" sId="5">
    <nc r="Z321">
      <v>7.37</v>
    </nc>
  </rcc>
  <rcc rId="39477" sId="5">
    <nc r="AA321">
      <v>9.51</v>
    </nc>
  </rcc>
  <rcc rId="39478" sId="5">
    <nc r="AB321">
      <v>7.51</v>
    </nc>
  </rcc>
  <rcc rId="39479" sId="5">
    <nc r="AC321">
      <v>5.39</v>
    </nc>
  </rcc>
  <rcc rId="39480" sId="5">
    <nc r="AD321">
      <v>2.94</v>
    </nc>
  </rcc>
  <rcc rId="39481" sId="5">
    <nc r="AE321">
      <v>4.0599999999999996</v>
    </nc>
  </rcc>
  <rcc rId="39482" sId="5">
    <nc r="AF321">
      <v>4.74</v>
    </nc>
  </rcc>
  <rcc rId="39483" sId="5">
    <nc r="AG321">
      <v>4.91</v>
    </nc>
  </rcc>
  <rcc rId="39484" sId="5">
    <nc r="AH321">
      <v>3.69</v>
    </nc>
  </rcc>
  <rcc rId="39485" sId="5">
    <nc r="AI321">
      <v>3.61</v>
    </nc>
  </rcc>
  <rcc rId="39486" sId="5">
    <nc r="AJ321">
      <v>3.23</v>
    </nc>
  </rcc>
  <rcc rId="39487" sId="5">
    <nc r="AK321">
      <v>2.1800000000000002</v>
    </nc>
  </rcc>
  <rcc rId="39488" sId="5">
    <nc r="AL321">
      <v>1.85</v>
    </nc>
  </rcc>
  <rcc rId="39489" sId="5">
    <nc r="AM321">
      <v>1.04</v>
    </nc>
  </rcc>
  <rcc rId="39490" sId="5">
    <nc r="AN321">
      <v>0.23</v>
    </nc>
  </rcc>
  <rcc rId="39491" sId="5">
    <nc r="AO321">
      <v>0</v>
    </nc>
  </rcc>
  <rcc rId="39492" sId="5">
    <nc r="AP321">
      <v>0</v>
    </nc>
  </rcc>
  <rcc rId="39493" sId="5">
    <nc r="AQ321">
      <v>0</v>
    </nc>
  </rcc>
  <rcc rId="39494" sId="5">
    <nc r="AR321">
      <v>0</v>
    </nc>
  </rcc>
  <rcc rId="39495" sId="5">
    <nc r="AS321">
      <v>0</v>
    </nc>
  </rcc>
  <rcc rId="39496" sId="5">
    <nc r="AT321">
      <v>0</v>
    </nc>
  </rcc>
  <rcc rId="39497" sId="5">
    <nc r="AU321">
      <v>0</v>
    </nc>
  </rcc>
  <rcc rId="39498" sId="5">
    <nc r="AV321">
      <v>0</v>
    </nc>
  </rcc>
  <rcc rId="39499" sId="5">
    <nc r="AW321">
      <v>0</v>
    </nc>
  </rcc>
  <rcc rId="39500" sId="5">
    <nc r="AX321">
      <v>0</v>
    </nc>
  </rcc>
  <rcc rId="39501" sId="5">
    <nc r="AY321">
      <v>0</v>
    </nc>
  </rcc>
  <rcc rId="39502" sId="5">
    <nc r="AZ321">
      <v>0</v>
    </nc>
  </rcc>
  <rcc rId="39503" sId="5">
    <nc r="BA321">
      <v>0</v>
    </nc>
  </rcc>
  <rfmt sheetId="5" sqref="B322" start="0" length="0">
    <dxf>
      <alignment horizontal="general" vertical="bottom"/>
    </dxf>
  </rfmt>
  <rcc rId="39504" sId="5" odxf="1" dxf="1">
    <nc r="E322">
      <v>0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9505" sId="5">
    <nc r="Z322">
      <v>0</v>
    </nc>
  </rcc>
  <rcc rId="39506" sId="5">
    <nc r="AA322">
      <v>0</v>
    </nc>
  </rcc>
  <rcc rId="39507" sId="5">
    <nc r="AB322">
      <v>0</v>
    </nc>
  </rcc>
  <rcc rId="39508" sId="5">
    <nc r="AC322">
      <v>0</v>
    </nc>
  </rcc>
  <rcc rId="39509" sId="5">
    <nc r="AD322">
      <v>0</v>
    </nc>
  </rcc>
  <rfmt sheetId="5" sqref="B323" start="0" length="0">
    <dxf>
      <alignment horizontal="general" vertical="bottom"/>
    </dxf>
  </rfmt>
  <rcc rId="39510" sId="5" odxf="1" dxf="1">
    <nc r="E323">
      <v>29</v>
    </nc>
    <odxf>
      <numFmt numFmtId="3" formatCode="#,##0"/>
      <alignment horizontal="center" vertical="top"/>
    </odxf>
    <ndxf>
      <numFmt numFmtId="0" formatCode="General"/>
      <alignment horizontal="general" vertical="bottom"/>
    </ndxf>
  </rcc>
  <rcc rId="39511" sId="5">
    <nc r="F323">
      <v>0</v>
    </nc>
  </rcc>
  <rcc rId="39512" sId="5">
    <nc r="G323">
      <v>0</v>
    </nc>
  </rcc>
  <rcc rId="39513" sId="5">
    <nc r="H323">
      <v>0</v>
    </nc>
  </rcc>
  <rcc rId="39514" sId="5">
    <nc r="I323">
      <v>0</v>
    </nc>
  </rcc>
  <rcc rId="39515" sId="5">
    <nc r="J323">
      <v>0</v>
    </nc>
  </rcc>
  <rcc rId="39516" sId="5">
    <nc r="K323">
      <v>0</v>
    </nc>
  </rcc>
  <rcc rId="39517" sId="5">
    <nc r="L323">
      <v>0</v>
    </nc>
  </rcc>
  <rcc rId="39518" sId="5">
    <nc r="M323">
      <v>0</v>
    </nc>
  </rcc>
  <rcc rId="39519" sId="5">
    <nc r="N323">
      <v>0</v>
    </nc>
  </rcc>
  <rcc rId="39520" sId="5">
    <nc r="O323">
      <v>0</v>
    </nc>
  </rcc>
  <rcc rId="39521" sId="5">
    <nc r="P323">
      <v>0</v>
    </nc>
  </rcc>
  <rcc rId="39522" sId="5">
    <nc r="Q323">
      <v>0.01</v>
    </nc>
  </rcc>
  <rcc rId="39523" sId="5">
    <nc r="R323">
      <v>0.2</v>
    </nc>
  </rcc>
  <rcc rId="39524" sId="5">
    <nc r="S323">
      <v>0.72</v>
    </nc>
  </rcc>
  <rcc rId="39525" sId="5">
    <nc r="T323">
      <v>0.79</v>
    </nc>
  </rcc>
  <rcc rId="39526" sId="5">
    <nc r="U323">
      <v>1.01</v>
    </nc>
  </rcc>
  <rcc rId="39527" sId="5">
    <nc r="V323">
      <v>2.17</v>
    </nc>
  </rcc>
  <rcc rId="39528" sId="5">
    <nc r="W323">
      <v>2.97</v>
    </nc>
  </rcc>
  <rcc rId="39529" sId="5">
    <nc r="X323">
      <v>3.43</v>
    </nc>
  </rcc>
  <rcc rId="39530" sId="5">
    <nc r="Y323">
      <v>4.93</v>
    </nc>
  </rcc>
  <rcc rId="39531" sId="5">
    <nc r="Z323">
      <v>5</v>
    </nc>
  </rcc>
  <rcc rId="39532" sId="5">
    <nc r="AA323">
      <v>6.53</v>
    </nc>
  </rcc>
  <rcc rId="39533" sId="5">
    <nc r="AB323">
      <v>5.15</v>
    </nc>
  </rcc>
  <rcc rId="39534" sId="5">
    <nc r="AC323">
      <v>3.69</v>
    </nc>
  </rcc>
  <rcc rId="39535" sId="5">
    <nc r="AD323">
      <v>2.04</v>
    </nc>
  </rcc>
  <rcc rId="39536" sId="5">
    <nc r="AE323">
      <v>2.73</v>
    </nc>
  </rcc>
  <rcc rId="39537" sId="5">
    <nc r="AF323">
      <v>3.17</v>
    </nc>
  </rcc>
  <rcc rId="39538" sId="5">
    <nc r="AG323">
      <v>3.29</v>
    </nc>
  </rcc>
  <rcc rId="39539" sId="5">
    <nc r="AH323">
      <v>2.44</v>
    </nc>
  </rcc>
  <rcc rId="39540" sId="5">
    <nc r="AI323">
      <v>2.44</v>
    </nc>
  </rcc>
  <rcc rId="39541" sId="5">
    <nc r="AJ323">
      <v>2.2200000000000002</v>
    </nc>
  </rcc>
  <rcc rId="39542" sId="5">
    <nc r="AK323">
      <v>1.42</v>
    </nc>
  </rcc>
  <rcc rId="39543" sId="5">
    <nc r="AL323">
      <v>1.1499999999999999</v>
    </nc>
  </rcc>
  <rcc rId="39544" sId="5">
    <nc r="AM323">
      <v>0.6</v>
    </nc>
  </rcc>
  <rcc rId="39545" sId="5">
    <nc r="AN323">
      <v>0.13</v>
    </nc>
  </rcc>
  <rcc rId="39546" sId="5">
    <nc r="AO323">
      <v>0</v>
    </nc>
  </rcc>
  <rcc rId="39547" sId="5">
    <nc r="AP323">
      <v>0</v>
    </nc>
  </rcc>
  <rcc rId="39548" sId="5">
    <nc r="AQ323">
      <v>0</v>
    </nc>
  </rcc>
  <rcc rId="39549" sId="5">
    <nc r="AR323">
      <v>0</v>
    </nc>
  </rcc>
  <rcc rId="39550" sId="5">
    <nc r="AS323">
      <v>0</v>
    </nc>
  </rcc>
  <rcc rId="39551" sId="5">
    <nc r="AT323">
      <v>0</v>
    </nc>
  </rcc>
  <rcc rId="39552" sId="5">
    <nc r="AU323">
      <v>0</v>
    </nc>
  </rcc>
  <rcc rId="39553" sId="5">
    <nc r="AV323">
      <v>0</v>
    </nc>
  </rcc>
  <rcc rId="39554" sId="5">
    <nc r="AW323">
      <v>0</v>
    </nc>
  </rcc>
  <rcc rId="39555" sId="5">
    <nc r="AX323">
      <v>0</v>
    </nc>
  </rcc>
  <rcc rId="39556" sId="5">
    <nc r="AY323">
      <v>0</v>
    </nc>
  </rcc>
  <rcc rId="39557" sId="5">
    <nc r="AZ323">
      <v>0</v>
    </nc>
  </rcc>
  <rcc rId="39558" sId="5">
    <nc r="BA323">
      <v>0</v>
    </nc>
  </rcc>
  <rfmt sheetId="5" sqref="B324" start="0" length="0">
    <dxf>
      <alignment horizontal="general" vertical="bottom"/>
    </dxf>
  </rfmt>
  <rcc rId="39559" sId="5" odxf="1" dxf="1">
    <nc r="E324">
      <v>19</v>
    </nc>
    <odxf>
      <numFmt numFmtId="3" formatCode="#,##0"/>
      <fill>
        <patternFill patternType="solid">
          <bgColor rgb="FFFFFF00"/>
        </patternFill>
      </fill>
      <alignment horizontal="center" vertical="top"/>
    </odxf>
    <ndxf>
      <numFmt numFmtId="0" formatCode="General"/>
      <fill>
        <patternFill patternType="none">
          <bgColor indexed="65"/>
        </patternFill>
      </fill>
      <alignment horizontal="general" vertical="bottom"/>
    </ndxf>
  </rcc>
  <rcc rId="39560" sId="5">
    <nc r="F324">
      <v>0</v>
    </nc>
  </rcc>
  <rcc rId="39561" sId="5">
    <nc r="G324">
      <v>0</v>
    </nc>
  </rcc>
  <rcc rId="39562" sId="5">
    <nc r="H324">
      <v>0</v>
    </nc>
  </rcc>
  <rcc rId="39563" sId="5">
    <nc r="I324">
      <v>0</v>
    </nc>
  </rcc>
  <rcc rId="39564" sId="5">
    <nc r="J324">
      <v>0</v>
    </nc>
  </rcc>
  <rcc rId="39565" sId="5">
    <nc r="K324">
      <v>0</v>
    </nc>
  </rcc>
  <rcc rId="39566" sId="5">
    <nc r="L324">
      <v>0</v>
    </nc>
  </rcc>
  <rcc rId="39567" sId="5">
    <nc r="M324">
      <v>0</v>
    </nc>
  </rcc>
  <rcc rId="39568" sId="5">
    <nc r="N324">
      <v>0</v>
    </nc>
  </rcc>
  <rcc rId="39569" sId="5">
    <nc r="O324">
      <v>0</v>
    </nc>
  </rcc>
  <rcc rId="39570" sId="5">
    <nc r="P324">
      <v>0</v>
    </nc>
  </rcc>
  <rcc rId="39571" sId="5">
    <nc r="Q324">
      <v>0.01</v>
    </nc>
  </rcc>
  <rcc rId="39572" sId="5">
    <nc r="R324">
      <v>0.17</v>
    </nc>
  </rcc>
  <rcc rId="39573" sId="5">
    <nc r="S324">
      <v>0.46</v>
    </nc>
  </rcc>
  <rcc rId="39574" sId="5">
    <nc r="T324">
      <v>0.52</v>
    </nc>
  </rcc>
  <rcc rId="39575" sId="5">
    <nc r="U324">
      <v>0.64</v>
    </nc>
  </rcc>
  <rcc rId="39576" sId="5">
    <nc r="V324">
      <v>1.41</v>
    </nc>
  </rcc>
  <rcc rId="39577" sId="5">
    <nc r="W324">
      <v>1.91</v>
    </nc>
  </rcc>
  <rcc rId="39578" sId="5">
    <nc r="X324">
      <v>2.21</v>
    </nc>
  </rcc>
  <rcc rId="39579" sId="5">
    <nc r="Y324">
      <v>3.26</v>
    </nc>
  </rcc>
  <rcc rId="39580" sId="5">
    <nc r="Z324">
      <v>3.28</v>
    </nc>
  </rcc>
  <rcc rId="39581" sId="5">
    <nc r="AA324">
      <v>4.2300000000000004</v>
    </nc>
  </rcc>
  <rcc rId="39582" sId="5">
    <nc r="AB324">
      <v>3.34</v>
    </nc>
  </rcc>
  <rcc rId="39583" sId="5">
    <nc r="AC324">
      <v>2.4</v>
    </nc>
  </rcc>
  <rcc rId="39584" sId="5">
    <nc r="AD324">
      <v>1.31</v>
    </nc>
  </rcc>
  <rcc rId="39585" sId="5">
    <nc r="AE324">
      <v>1.8</v>
    </nc>
  </rcc>
  <rcc rId="39586" sId="5">
    <nc r="AF324">
      <v>2.11</v>
    </nc>
  </rcc>
  <rcc rId="39587" sId="5">
    <nc r="AG324">
      <v>2.1800000000000002</v>
    </nc>
  </rcc>
  <rcc rId="39588" sId="5">
    <nc r="AH324">
      <v>1.64</v>
    </nc>
  </rcc>
  <rcc rId="39589" sId="5">
    <nc r="AI324">
      <v>1.6</v>
    </nc>
  </rcc>
  <rcc rId="39590" sId="5">
    <nc r="AJ324">
      <v>1.44</v>
    </nc>
  </rcc>
  <rcc rId="39591" sId="5">
    <nc r="AK324">
      <v>0.97</v>
    </nc>
  </rcc>
  <rcc rId="39592" sId="5">
    <nc r="AL324">
      <v>0.82</v>
    </nc>
  </rcc>
  <rcc rId="39593" sId="5">
    <nc r="AM324">
      <v>0.46</v>
    </nc>
  </rcc>
  <rcc rId="39594" sId="5">
    <nc r="AN324">
      <v>0.1</v>
    </nc>
  </rcc>
  <rcc rId="39595" sId="5">
    <nc r="AO324">
      <v>0</v>
    </nc>
  </rcc>
  <rcc rId="39596" sId="5">
    <nc r="AP324">
      <v>0</v>
    </nc>
  </rcc>
  <rcc rId="39597" sId="5">
    <nc r="AQ324">
      <v>0</v>
    </nc>
  </rcc>
  <rcc rId="39598" sId="5">
    <nc r="AR324">
      <v>0</v>
    </nc>
  </rcc>
  <rcc rId="39599" sId="5">
    <nc r="AS324">
      <v>0</v>
    </nc>
  </rcc>
  <rcc rId="39600" sId="5">
    <nc r="AT324">
      <v>0</v>
    </nc>
  </rcc>
  <rcc rId="39601" sId="5">
    <nc r="AU324">
      <v>0</v>
    </nc>
  </rcc>
  <rcc rId="39602" sId="5">
    <nc r="AV324">
      <v>0</v>
    </nc>
  </rcc>
  <rcc rId="39603" sId="5">
    <nc r="AW324">
      <v>0</v>
    </nc>
  </rcc>
  <rcc rId="39604" sId="5">
    <nc r="AX324">
      <v>0</v>
    </nc>
  </rcc>
  <rcc rId="39605" sId="5">
    <nc r="AY324">
      <v>0</v>
    </nc>
  </rcc>
  <rcc rId="39606" sId="5">
    <nc r="AZ324">
      <v>0</v>
    </nc>
  </rcc>
  <rcc rId="39607" sId="5">
    <nc r="BA324">
      <v>0</v>
    </nc>
  </rcc>
  <rfmt sheetId="5" sqref="B325" start="0" length="0">
    <dxf>
      <alignment horizontal="general" vertical="bottom"/>
    </dxf>
  </rfmt>
  <rfmt sheetId="5" sqref="E325" start="0" length="0">
    <dxf>
      <numFmt numFmtId="0" formatCode="General"/>
      <alignment horizontal="general" vertical="bottom"/>
    </dxf>
  </rfmt>
  <rfmt sheetId="5" sqref="B326" start="0" length="0">
    <dxf>
      <alignment horizontal="general" vertical="bottom"/>
    </dxf>
  </rfmt>
  <rfmt sheetId="5" sqref="E326" start="0" length="0">
    <dxf>
      <numFmt numFmtId="0" formatCode="General"/>
      <alignment horizontal="general" vertical="bottom"/>
    </dxf>
  </rfmt>
  <rfmt sheetId="5" sqref="B327" start="0" length="0">
    <dxf>
      <alignment horizontal="general" vertical="bottom"/>
    </dxf>
  </rfmt>
  <rfmt sheetId="5" sqref="E327" start="0" length="0">
    <dxf>
      <numFmt numFmtId="0" formatCode="General"/>
      <alignment horizontal="general" vertical="bottom"/>
    </dxf>
  </rfmt>
  <rfmt sheetId="5" sqref="B328" start="0" length="0">
    <dxf>
      <alignment horizontal="general" vertical="bottom"/>
    </dxf>
  </rfmt>
  <rfmt sheetId="5" sqref="E328" start="0" length="0">
    <dxf>
      <numFmt numFmtId="0" formatCode="General"/>
      <alignment horizontal="general" vertical="bottom"/>
    </dxf>
  </rfmt>
  <rfmt sheetId="5" sqref="B329" start="0" length="0">
    <dxf>
      <alignment horizontal="general" vertical="bottom"/>
    </dxf>
  </rfmt>
  <rfmt sheetId="5" sqref="E329" start="0" length="0">
    <dxf>
      <numFmt numFmtId="0" formatCode="General"/>
      <alignment horizontal="general" vertical="bottom"/>
    </dxf>
  </rfmt>
  <rfmt sheetId="5" sqref="B330" start="0" length="0">
    <dxf>
      <alignment horizontal="general" vertical="bottom"/>
    </dxf>
  </rfmt>
  <rfmt sheetId="5" sqref="E330" start="0" length="0">
    <dxf>
      <numFmt numFmtId="0" formatCode="General"/>
      <alignment horizontal="general" vertical="bottom"/>
    </dxf>
  </rfmt>
  <rfmt sheetId="5" sqref="B331" start="0" length="0">
    <dxf>
      <alignment horizontal="general" vertical="bottom"/>
    </dxf>
  </rfmt>
  <rfmt sheetId="5" sqref="E331" start="0" length="0">
    <dxf>
      <numFmt numFmtId="0" formatCode="General"/>
      <alignment horizontal="general" vertical="bottom"/>
    </dxf>
  </rfmt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608" sId="6">
    <oc r="F24" t="inlineStr">
      <is>
        <t>SCKD, Bạc Liêu 2 bật 172 R21 ( 14.34km ) , R79 không thành công. NMĐG Hòa Bình 2 bật 172 R21. P nguồn mất = MW</t>
      </is>
    </oc>
    <nc r="F24" t="inlineStr">
      <is>
        <t>SCKD, Bạc Liêu 2 bật 172 R21 ( 14.34 km ) , R79 không thành công. NMĐG Hòa Bình 2 bật 172 R21. P nguồn mất = 20 MW</t>
      </is>
    </nc>
  </rc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609" sId="5">
    <nc r="E92">
      <v>5429.3852800000004</v>
    </nc>
  </rcc>
  <rcc rId="39610" sId="5">
    <nc r="F92">
      <v>297.46427999999997</v>
    </nc>
  </rcc>
  <rcc rId="39611" sId="5">
    <nc r="G92">
      <v>295.33091000000002</v>
    </nc>
  </rcc>
  <rcc rId="39612" sId="5">
    <nc r="H92">
      <v>291.58819</v>
    </nc>
  </rcc>
  <rcc rId="39613" sId="5">
    <nc r="I92">
      <v>289.03778999999997</v>
    </nc>
  </rcc>
  <rcc rId="39614" sId="5">
    <nc r="J92">
      <v>288.85978</v>
    </nc>
  </rcc>
  <rcc rId="39615" sId="5">
    <nc r="K92">
      <v>288.62815000000001</v>
    </nc>
  </rcc>
  <rcc rId="39616" sId="5">
    <nc r="L92">
      <v>288.70992000000001</v>
    </nc>
  </rcc>
  <rcc rId="39617" sId="5">
    <nc r="M92">
      <v>290.53136999999998</v>
    </nc>
  </rcc>
  <rcc rId="39618" sId="5">
    <nc r="N92">
      <v>297.57380000000001</v>
    </nc>
  </rcc>
  <rcc rId="39619" sId="5">
    <nc r="O92">
      <v>296.31392</v>
    </nc>
  </rcc>
  <rcc rId="39620" sId="5">
    <nc r="P92">
      <v>267.08197999999999</v>
    </nc>
  </rcc>
  <rcc rId="39621" sId="5">
    <nc r="Q92">
      <v>195.64372</v>
    </nc>
  </rcc>
  <rcc rId="39622" sId="5">
    <nc r="R92">
      <v>171.49168</v>
    </nc>
  </rcc>
  <rcc rId="39623" sId="5">
    <nc r="S92">
      <v>140.87693999999999</v>
    </nc>
  </rcc>
  <rcc rId="39624" sId="5">
    <nc r="T92">
      <v>122.37785</v>
    </nc>
  </rcc>
  <rcc rId="39625" sId="5">
    <nc r="U92">
      <v>99.600650000000002</v>
    </nc>
  </rcc>
  <rcc rId="39626" sId="5">
    <nc r="V92">
      <v>80.280959999999993</v>
    </nc>
  </rcc>
  <rcc rId="39627" sId="5">
    <nc r="W92">
      <v>85.563310000000001</v>
    </nc>
  </rcc>
  <rcc rId="39628" sId="5">
    <nc r="X92">
      <v>77.97175</v>
    </nc>
  </rcc>
  <rcc rId="39629" sId="5">
    <nc r="Y92">
      <v>84.800790000000006</v>
    </nc>
  </rcc>
  <rcc rId="39630" sId="5">
    <nc r="Z92">
      <v>66.593999999999994</v>
    </nc>
  </rcc>
  <rcc rId="39631" sId="5">
    <nc r="AA92">
      <v>100.47552</v>
    </nc>
  </rcc>
  <rcc rId="39632" sId="5">
    <nc r="AB92">
      <v>98.581230000000005</v>
    </nc>
  </rcc>
  <rcc rId="39633" sId="5">
    <nc r="AC92">
      <v>65.377279999999999</v>
    </nc>
  </rcc>
  <rcc rId="39634" sId="5">
    <nc r="AD92">
      <v>67.134630000000001</v>
    </nc>
  </rcc>
  <rcc rId="39635" sId="5">
    <nc r="AE92">
      <v>72.933930000000004</v>
    </nc>
  </rcc>
  <rcc rId="39636" sId="5">
    <nc r="AF92">
      <v>97.746440000000007</v>
    </nc>
  </rcc>
  <rcc rId="39637" sId="5">
    <nc r="AG92">
      <v>113.29876</v>
    </nc>
  </rcc>
  <rcc rId="39638" sId="5">
    <nc r="AH92">
      <v>118.66378</v>
    </nc>
  </rcc>
  <rcc rId="39639" sId="5">
    <nc r="AI92">
      <v>147.54337000000001</v>
    </nc>
  </rcc>
  <rcc rId="39640" sId="5">
    <nc r="AJ92">
      <v>161.82735</v>
    </nc>
  </rcc>
  <rcc rId="39641" sId="5">
    <nc r="AK92">
      <v>199.10543999999999</v>
    </nc>
  </rcc>
  <rcc rId="39642" sId="5">
    <nc r="AL92">
      <v>224.03327999999999</v>
    </nc>
  </rcc>
  <rcc rId="39643" sId="5">
    <nc r="AM92">
      <v>236.85777999999999</v>
    </nc>
  </rcc>
  <rcc rId="39644" sId="5">
    <nc r="AN92">
      <v>255.56032999999999</v>
    </nc>
  </rcc>
  <rcc rId="39645" sId="5">
    <nc r="AO92">
      <v>275.91086000000001</v>
    </nc>
  </rcc>
  <rcc rId="39646" sId="5">
    <nc r="AP92">
      <v>272.74876</v>
    </nc>
  </rcc>
  <rcc rId="39647" sId="5">
    <nc r="AQ92">
      <v>266.06889999999999</v>
    </nc>
  </rcc>
  <rcc rId="39648" sId="5">
    <nc r="AR92">
      <v>262.73273</v>
    </nc>
  </rcc>
  <rcc rId="39649" sId="5">
    <nc r="AS92">
      <v>275.81124</v>
    </nc>
  </rcc>
  <rcc rId="39650" sId="5">
    <nc r="AT92">
      <v>299.14837999999997</v>
    </nc>
  </rcc>
  <rcc rId="39651" sId="5">
    <nc r="AU92">
      <v>320.16701</v>
    </nc>
  </rcc>
  <rcc rId="39652" sId="5">
    <nc r="AV92">
      <v>329.48367999999999</v>
    </nc>
  </rcc>
  <rcc rId="39653" sId="5">
    <nc r="AW92">
      <v>339.02415000000002</v>
    </nc>
  </rcc>
  <rcc rId="39654" sId="5">
    <nc r="AX92">
      <v>340.13697999999999</v>
    </nc>
  </rcc>
  <rcc rId="39655" sId="5">
    <nc r="AY92">
      <v>333.68943000000002</v>
    </nc>
  </rcc>
  <rcc rId="39656" sId="5">
    <nc r="AZ92">
      <v>327.14785000000001</v>
    </nc>
  </rcc>
  <rcc rId="39657" sId="5">
    <nc r="BA92">
      <v>320.8723</v>
    </nc>
  </rcc>
  <rcc rId="39658" sId="5">
    <nc r="E93">
      <v>100.42684</v>
    </nc>
  </rcc>
  <rcc rId="39659" sId="5">
    <nc r="F93">
      <v>0</v>
    </nc>
  </rcc>
  <rcc rId="39660" sId="5">
    <nc r="G93">
      <v>0</v>
    </nc>
  </rcc>
  <rcc rId="39661" sId="5">
    <nc r="H93">
      <v>0</v>
    </nc>
  </rcc>
  <rcc rId="39662" sId="5">
    <nc r="I93">
      <v>0</v>
    </nc>
  </rcc>
  <rcc rId="39663" sId="5">
    <nc r="J93">
      <v>0</v>
    </nc>
  </rcc>
  <rcc rId="39664" sId="5">
    <nc r="K93">
      <v>0</v>
    </nc>
  </rcc>
  <rcc rId="39665" sId="5">
    <nc r="L93">
      <v>0</v>
    </nc>
  </rcc>
  <rcc rId="39666" sId="5">
    <nc r="M93">
      <v>0</v>
    </nc>
  </rcc>
  <rcc rId="39667" sId="5">
    <nc r="N93">
      <v>0</v>
    </nc>
  </rcc>
  <rcc rId="39668" sId="5">
    <nc r="O93">
      <v>0</v>
    </nc>
  </rcc>
  <rcc rId="39669" sId="5">
    <nc r="P93">
      <v>0</v>
    </nc>
  </rcc>
  <rcc rId="39670" sId="5">
    <nc r="Q93">
      <v>0.3</v>
    </nc>
  </rcc>
  <rcc rId="39671" sId="5">
    <nc r="R93">
      <v>0.76336999999999999</v>
    </nc>
  </rcc>
  <rcc rId="39672" sId="5">
    <nc r="S93">
      <v>4.0828300000000004</v>
    </nc>
  </rcc>
  <rcc rId="39673" sId="5">
    <nc r="T93">
      <v>5.2658100000000001</v>
    </nc>
  </rcc>
  <rcc rId="39674" sId="5">
    <nc r="U93">
      <v>7.2413699999999999</v>
    </nc>
  </rcc>
  <rcc rId="39675" sId="5">
    <nc r="V93">
      <v>15.039680000000001</v>
    </nc>
  </rcc>
  <rcc rId="39676" sId="5">
    <nc r="W93">
      <v>11.750780000000001</v>
    </nc>
  </rcc>
  <rcc rId="39677" sId="5">
    <nc r="X93">
      <v>10.123609999999999</v>
    </nc>
  </rcc>
  <rcc rId="39678" sId="5">
    <nc r="Y93">
      <v>11.92647</v>
    </nc>
  </rcc>
  <rcc rId="39679" sId="5">
    <nc r="Z93">
      <v>11.67441</v>
    </nc>
  </rcc>
  <rcc rId="39680" sId="5">
    <nc r="AA93">
      <v>11.97688</v>
    </nc>
  </rcc>
  <rcc rId="39681" sId="5">
    <nc r="AB93">
      <v>9.8696000000000002</v>
    </nc>
  </rcc>
  <rcc rId="39682" sId="5">
    <nc r="AC93">
      <v>10.10364</v>
    </nc>
  </rcc>
  <rcc rId="39683" sId="5">
    <nc r="AD93">
      <v>7.27874</v>
    </nc>
  </rcc>
  <rcc rId="39684" sId="5">
    <nc r="AE93">
      <v>10.37674</v>
    </nc>
  </rcc>
  <rcc rId="39685" sId="5">
    <nc r="AF93">
      <v>14.67794</v>
    </nc>
  </rcc>
  <rcc rId="39686" sId="5">
    <nc r="AG93">
      <v>17.572800000000001</v>
    </nc>
  </rcc>
  <rcc rId="39687" sId="5">
    <nc r="AH93">
      <v>13.836589999999999</v>
    </nc>
  </rcc>
  <rcc rId="39688" sId="5">
    <nc r="AI93">
      <v>8.9330200000000008</v>
    </nc>
  </rcc>
  <rcc rId="39689" sId="5">
    <nc r="AJ93">
      <v>14.092230000000001</v>
    </nc>
  </rcc>
  <rcc rId="39690" sId="5">
    <nc r="AK93">
      <v>7.1996200000000004</v>
    </nc>
  </rcc>
  <rcc rId="39691" sId="5">
    <nc r="AL93">
      <v>2.03023</v>
    </nc>
  </rcc>
  <rcc rId="39692" sId="5">
    <nc r="AM93">
      <v>2.5350100000000002</v>
    </nc>
  </rcc>
  <rcc rId="39693" sId="5">
    <nc r="AN93">
      <v>0.10181</v>
    </nc>
  </rcc>
  <rcc rId="39694" sId="5">
    <nc r="AO93">
      <v>0</v>
    </nc>
  </rcc>
  <rcc rId="39695" sId="5">
    <nc r="AP93">
      <v>0</v>
    </nc>
  </rcc>
  <rcc rId="39696" sId="5">
    <nc r="AQ93">
      <v>0</v>
    </nc>
  </rcc>
  <rcc rId="39697" sId="5">
    <nc r="AR93">
      <v>0</v>
    </nc>
  </rcc>
  <rcc rId="39698" sId="5">
    <nc r="AS93">
      <v>0</v>
    </nc>
  </rcc>
  <rcc rId="39699" sId="5">
    <nc r="AT93">
      <v>0</v>
    </nc>
  </rcc>
  <rcc rId="39700" sId="5">
    <nc r="AU93">
      <v>0</v>
    </nc>
  </rcc>
  <rcc rId="39701" sId="5">
    <nc r="AV93">
      <v>0</v>
    </nc>
  </rcc>
  <rcc rId="39702" sId="5">
    <nc r="AW93">
      <v>0</v>
    </nc>
  </rcc>
  <rcc rId="39703" sId="5">
    <nc r="AX93">
      <v>0</v>
    </nc>
  </rcc>
  <rcc rId="39704" sId="5">
    <nc r="AY93">
      <v>0</v>
    </nc>
  </rcc>
  <rcc rId="39705" sId="5">
    <nc r="AZ93">
      <v>0</v>
    </nc>
  </rcc>
  <rcc rId="39706" sId="5">
    <nc r="BA93">
      <v>0</v>
    </nc>
  </rcc>
  <rcc rId="39707" sId="5">
    <nc r="E94">
      <v>0</v>
    </nc>
  </rcc>
  <rcc rId="39708" sId="5">
    <nc r="F94">
      <v>0</v>
    </nc>
  </rcc>
  <rcc rId="39709" sId="5">
    <nc r="G94">
      <v>0</v>
    </nc>
  </rcc>
  <rcc rId="39710" sId="5">
    <nc r="H94">
      <v>0</v>
    </nc>
  </rcc>
  <rcc rId="39711" sId="5">
    <nc r="I94">
      <v>0</v>
    </nc>
  </rcc>
  <rcc rId="39712" sId="5">
    <nc r="J94">
      <v>0</v>
    </nc>
  </rcc>
  <rcc rId="39713" sId="5">
    <nc r="K94">
      <v>0</v>
    </nc>
  </rcc>
  <rcc rId="39714" sId="5">
    <nc r="L94">
      <v>0</v>
    </nc>
  </rcc>
  <rcc rId="39715" sId="5">
    <nc r="M94">
      <v>0</v>
    </nc>
  </rcc>
  <rcc rId="39716" sId="5">
    <nc r="N94">
      <v>0</v>
    </nc>
  </rcc>
  <rcc rId="39717" sId="5">
    <nc r="O94">
      <v>0</v>
    </nc>
  </rcc>
  <rcc rId="39718" sId="5">
    <nc r="P94">
      <v>0</v>
    </nc>
  </rcc>
  <rcc rId="39719" sId="5">
    <nc r="Q94">
      <v>0</v>
    </nc>
  </rcc>
  <rcc rId="39720" sId="5">
    <nc r="R94">
      <v>0</v>
    </nc>
  </rcc>
  <rcc rId="39721" sId="5">
    <nc r="S94">
      <v>0</v>
    </nc>
  </rcc>
  <rcc rId="39722" sId="5">
    <nc r="T94">
      <v>0</v>
    </nc>
  </rcc>
  <rcc rId="39723" sId="5">
    <nc r="U94">
      <v>0</v>
    </nc>
  </rcc>
  <rcc rId="39724" sId="5">
    <nc r="V94">
      <v>0</v>
    </nc>
  </rcc>
  <rcc rId="39725" sId="5">
    <nc r="W94">
      <v>0</v>
    </nc>
  </rcc>
  <rcc rId="39726" sId="5">
    <nc r="X94">
      <v>0</v>
    </nc>
  </rcc>
  <rcc rId="39727" sId="5">
    <nc r="Y94">
      <v>0</v>
    </nc>
  </rcc>
  <rcc rId="39728" sId="5">
    <nc r="Z94">
      <v>0</v>
    </nc>
  </rcc>
  <rcc rId="39729" sId="5">
    <nc r="AA94">
      <v>0</v>
    </nc>
  </rcc>
  <rcc rId="39730" sId="5">
    <nc r="AB94">
      <v>0</v>
    </nc>
  </rcc>
  <rcc rId="39731" sId="5">
    <nc r="AC94">
      <v>0</v>
    </nc>
  </rcc>
  <rcc rId="39732" sId="5">
    <nc r="AD94">
      <v>0</v>
    </nc>
  </rcc>
  <rcc rId="39733" sId="5">
    <nc r="AE94">
      <v>0</v>
    </nc>
  </rcc>
  <rcc rId="39734" sId="5">
    <nc r="AF94">
      <v>0</v>
    </nc>
  </rcc>
  <rcc rId="39735" sId="5">
    <nc r="AG94">
      <v>0</v>
    </nc>
  </rcc>
  <rcc rId="39736" sId="5">
    <nc r="AH94">
      <v>0</v>
    </nc>
  </rcc>
  <rcc rId="39737" sId="5">
    <nc r="AI94">
      <v>0</v>
    </nc>
  </rcc>
  <rcc rId="39738" sId="5">
    <nc r="AJ94">
      <v>0</v>
    </nc>
  </rcc>
  <rcc rId="39739" sId="5">
    <nc r="AK94">
      <v>0</v>
    </nc>
  </rcc>
  <rcc rId="39740" sId="5">
    <nc r="AL94">
      <v>0</v>
    </nc>
  </rcc>
  <rcc rId="39741" sId="5">
    <nc r="AM94">
      <v>0</v>
    </nc>
  </rcc>
  <rcc rId="39742" sId="5">
    <nc r="AN94">
      <v>0</v>
    </nc>
  </rcc>
  <rcc rId="39743" sId="5">
    <nc r="AO94">
      <v>0</v>
    </nc>
  </rcc>
  <rcc rId="39744" sId="5">
    <nc r="AP94">
      <v>0</v>
    </nc>
  </rcc>
  <rcc rId="39745" sId="5">
    <nc r="AQ94">
      <v>0</v>
    </nc>
  </rcc>
  <rcc rId="39746" sId="5">
    <nc r="AR94">
      <v>0</v>
    </nc>
  </rcc>
  <rcc rId="39747" sId="5">
    <nc r="AS94">
      <v>0</v>
    </nc>
  </rcc>
  <rcc rId="39748" sId="5">
    <nc r="AT94">
      <v>0</v>
    </nc>
  </rcc>
  <rcc rId="39749" sId="5">
    <nc r="AU94">
      <v>0</v>
    </nc>
  </rcc>
  <rcc rId="39750" sId="5">
    <nc r="AV94">
      <v>0</v>
    </nc>
  </rcc>
  <rcc rId="39751" sId="5">
    <nc r="AW94">
      <v>0</v>
    </nc>
  </rcc>
  <rcc rId="39752" sId="5">
    <nc r="AX94">
      <v>0</v>
    </nc>
  </rcc>
  <rcc rId="39753" sId="5">
    <nc r="AY94">
      <v>0</v>
    </nc>
  </rcc>
  <rcc rId="39754" sId="5">
    <nc r="AZ94">
      <v>0</v>
    </nc>
  </rcc>
  <rcc rId="39755" sId="5">
    <nc r="BA94">
      <v>0</v>
    </nc>
  </rcc>
  <rcc rId="39756" sId="5">
    <nc r="E95">
      <v>1002.13437</v>
    </nc>
  </rcc>
  <rcc rId="39757" sId="5">
    <nc r="F95">
      <v>0</v>
    </nc>
  </rcc>
  <rcc rId="39758" sId="5">
    <nc r="G95">
      <v>1.2999999999999999E-4</v>
    </nc>
  </rcc>
  <rcc rId="39759" sId="5">
    <nc r="H95">
      <v>0</v>
    </nc>
  </rcc>
  <rcc rId="39760" sId="5">
    <nc r="I95">
      <v>1.2999999999999999E-4</v>
    </nc>
  </rcc>
  <rcc rId="39761" sId="5">
    <nc r="J95">
      <v>0</v>
    </nc>
  </rcc>
  <rcc rId="39762" sId="5">
    <nc r="K95">
      <v>1.2999999999999999E-4</v>
    </nc>
  </rcc>
  <rcc rId="39763" sId="5">
    <nc r="L95">
      <v>0</v>
    </nc>
  </rcc>
  <rcc rId="39764" sId="5">
    <nc r="M95">
      <v>1.2999999999999999E-4</v>
    </nc>
  </rcc>
  <rcc rId="39765" sId="5">
    <nc r="N95">
      <v>1.2999999999999999E-4</v>
    </nc>
  </rcc>
  <rcc rId="39766" sId="5">
    <nc r="O95">
      <v>0</v>
    </nc>
  </rcc>
  <rcc rId="39767" sId="5">
    <nc r="P95">
      <v>1.2999999999999999E-4</v>
    </nc>
  </rcc>
  <rcc rId="39768" sId="5">
    <nc r="Q95">
      <v>0.85363999999999995</v>
    </nc>
  </rcc>
  <rcc rId="39769" sId="5">
    <nc r="R95">
      <v>7.9337200000000001</v>
    </nc>
  </rcc>
  <rcc rId="39770" sId="5">
    <nc r="S95">
      <v>25.975460000000002</v>
    </nc>
  </rcc>
  <rcc rId="39771" sId="5">
    <nc r="T95">
      <v>52.372190000000003</v>
    </nc>
  </rcc>
  <rcc rId="39772" sId="5">
    <nc r="U95">
      <v>78.465850000000003</v>
    </nc>
  </rcc>
  <rcc rId="39773" sId="5">
    <nc r="V95">
      <v>98.402820000000006</v>
    </nc>
  </rcc>
  <rcc rId="39774" sId="5">
    <nc r="W95">
      <v>111.9282</v>
    </nc>
  </rcc>
  <rcc rId="39775" sId="5">
    <nc r="X95">
      <v>117.59537</v>
    </nc>
  </rcc>
  <rcc rId="39776" sId="5">
    <nc r="Y95">
      <v>126.96944000000001</v>
    </nc>
  </rcc>
  <rcc rId="39777" sId="5">
    <nc r="Z95">
      <v>130.74501000000001</v>
    </nc>
  </rcc>
  <rcc rId="39778" sId="5">
    <nc r="AA95">
      <v>133.23804999999999</v>
    </nc>
  </rcc>
  <rcc rId="39779" sId="5">
    <nc r="AB95">
      <v>100.26644</v>
    </nc>
  </rcc>
  <rcc rId="39780" sId="5">
    <nc r="AC95">
      <v>107.87447</v>
    </nc>
  </rcc>
  <rcc rId="39781" sId="5">
    <nc r="AD95">
      <v>134.42407</v>
    </nc>
  </rcc>
  <rcc rId="39782" sId="5">
    <nc r="AE95">
      <v>140.10140999999999</v>
    </nc>
  </rcc>
  <rcc rId="39783" sId="5">
    <nc r="AF95">
      <v>135.48759999999999</v>
    </nc>
  </rcc>
  <rcc rId="39784" sId="5">
    <nc r="AG95">
      <v>114.45189999999999</v>
    </nc>
  </rcc>
  <rcc rId="39785" sId="5">
    <nc r="AH95">
      <v>103.41567000000001</v>
    </nc>
  </rcc>
  <rcc rId="39786" sId="5">
    <nc r="AI95">
      <v>96.826329999999999</v>
    </nc>
  </rcc>
  <rcc rId="39787" sId="5">
    <nc r="AJ95">
      <v>75.205520000000007</v>
    </nc>
  </rcc>
  <rcc rId="39788" sId="5">
    <nc r="AK95">
      <v>58.191290000000002</v>
    </nc>
  </rcc>
  <rcc rId="39789" sId="5">
    <nc r="AL95">
      <v>35.137230000000002</v>
    </nc>
  </rcc>
  <rcc rId="39790" sId="5">
    <nc r="AM95">
      <v>13.909039999999999</v>
    </nc>
  </rcc>
  <rcc rId="39791" sId="5">
    <nc r="AN95">
      <v>3.2262</v>
    </nc>
  </rcc>
  <rcc rId="39792" sId="5">
    <nc r="AO95">
      <v>0.59930000000000005</v>
    </nc>
  </rcc>
  <rcc rId="39793" sId="5">
    <nc r="AP95">
      <v>0.23011000000000001</v>
    </nc>
  </rcc>
  <rcc rId="39794" sId="5">
    <nc r="AQ95">
      <v>0.23105000000000001</v>
    </nc>
  </rcc>
  <rcc rId="39795" sId="5">
    <nc r="AR95">
      <v>0.16625999999999999</v>
    </nc>
  </rcc>
  <rcc rId="39796" sId="5">
    <nc r="AS95">
      <v>3.5340000000000003E-2</v>
    </nc>
  </rcc>
  <rcc rId="39797" sId="5">
    <nc r="AT95">
      <v>7.6299999999999996E-3</v>
    </nc>
  </rcc>
  <rcc rId="39798" sId="5">
    <nc r="AU95">
      <v>5.4000000000000001E-4</v>
    </nc>
  </rcc>
  <rcc rId="39799" sId="5">
    <nc r="AV95">
      <v>1.2999999999999999E-4</v>
    </nc>
  </rcc>
  <rcc rId="39800" sId="5">
    <nc r="AW95">
      <v>1.2999999999999999E-4</v>
    </nc>
  </rcc>
  <rcc rId="39801" sId="5">
    <nc r="AX95">
      <v>1.2999999999999999E-4</v>
    </nc>
  </rcc>
  <rcc rId="39802" sId="5">
    <nc r="AY95">
      <v>1.2999999999999999E-4</v>
    </nc>
  </rcc>
  <rcc rId="39803" sId="5">
    <nc r="AZ95">
      <v>1.2999999999999999E-4</v>
    </nc>
  </rcc>
  <rcc rId="39804" sId="5">
    <nc r="BA95">
      <v>1.2999999999999999E-4</v>
    </nc>
  </rcc>
  <rcc rId="39805" sId="5">
    <nc r="E96">
      <v>967.75199999999995</v>
    </nc>
  </rcc>
  <rcc rId="39806" sId="5">
    <nc r="F96">
      <v>0</v>
    </nc>
  </rcc>
  <rcc rId="39807" sId="5">
    <nc r="G96">
      <v>1E-4</v>
    </nc>
  </rcc>
  <rcc rId="39808" sId="5">
    <nc r="H96">
      <v>0</v>
    </nc>
  </rcc>
  <rcc rId="39809" sId="5">
    <nc r="I96">
      <v>1E-4</v>
    </nc>
  </rcc>
  <rcc rId="39810" sId="5">
    <nc r="J96">
      <v>0</v>
    </nc>
  </rcc>
  <rcc rId="39811" sId="5">
    <nc r="K96">
      <v>0</v>
    </nc>
  </rcc>
  <rcc rId="39812" sId="5">
    <nc r="L96">
      <v>0</v>
    </nc>
  </rcc>
  <rcc rId="39813" sId="5">
    <nc r="M96">
      <v>0</v>
    </nc>
  </rcc>
  <rcc rId="39814" sId="5">
    <nc r="N96">
      <v>1E-4</v>
    </nc>
  </rcc>
  <rcc rId="39815" sId="5">
    <nc r="O96">
      <v>0</v>
    </nc>
  </rcc>
  <rcc rId="39816" sId="5">
    <nc r="P96">
      <v>1E-4</v>
    </nc>
  </rcc>
  <rcc rId="39817" sId="5">
    <nc r="Q96">
      <v>0.88219999999999998</v>
    </nc>
  </rcc>
  <rcc rId="39818" sId="5">
    <nc r="R96">
      <v>7.9505999999999997</v>
    </nc>
  </rcc>
  <rcc rId="39819" sId="5">
    <nc r="S96">
      <v>25.118099999999998</v>
    </nc>
  </rcc>
  <rcc rId="39820" sId="5">
    <nc r="T96">
      <v>50.536099999999998</v>
    </nc>
  </rcc>
  <rcc rId="39821" sId="5">
    <nc r="U96">
      <v>75.510599999999997</v>
    </nc>
  </rcc>
  <rcc rId="39822" sId="5">
    <nc r="V96">
      <v>92.8977</v>
    </nc>
  </rcc>
  <rcc rId="39823" sId="5">
    <nc r="W96">
      <v>107.27379999999999</v>
    </nc>
  </rcc>
  <rcc rId="39824" sId="5">
    <nc r="X96">
      <v>111.51690000000001</v>
    </nc>
  </rcc>
  <rcc rId="39825" sId="5">
    <nc r="Y96">
      <v>121.30410000000001</v>
    </nc>
  </rcc>
  <rcc rId="39826" sId="5">
    <nc r="Z96">
      <v>124.6688</v>
    </nc>
  </rcc>
  <rcc rId="39827" sId="5">
    <nc r="AA96">
      <v>128.27189999999999</v>
    </nc>
  </rcc>
  <rcc rId="39828" sId="5">
    <nc r="AB96">
      <v>98.457599999999999</v>
    </nc>
  </rcc>
  <rcc rId="39829" sId="5">
    <nc r="AC96">
      <v>103.0245</v>
    </nc>
  </rcc>
  <rcc rId="39830" sId="5">
    <nc r="AD96">
      <v>128.3168</v>
    </nc>
  </rcc>
  <rcc rId="39831" sId="5">
    <nc r="AE96">
      <v>134.38679999999999</v>
    </nc>
  </rcc>
  <rcc rId="39832" sId="5">
    <nc r="AF96">
      <v>128.65989999999999</v>
    </nc>
  </rcc>
  <rcc rId="39833" sId="5">
    <nc r="AG96">
      <v>109.74509999999999</v>
    </nc>
  </rcc>
  <rcc rId="39834" sId="5">
    <nc r="AH96">
      <v>100.2748</v>
    </nc>
  </rcc>
  <rcc rId="39835" sId="5">
    <nc r="AI96">
      <v>92.930300000000003</v>
    </nc>
  </rcc>
  <rcc rId="39836" sId="5">
    <nc r="AJ96">
      <v>71.224500000000006</v>
    </nc>
  </rcc>
  <rcc rId="39837" sId="5">
    <nc r="AK96">
      <v>54.536099999999998</v>
    </nc>
  </rcc>
  <rcc rId="39838" sId="5">
    <nc r="AL96">
      <v>32.8904</v>
    </nc>
  </rcc>
  <rcc rId="39839" sId="5">
    <nc r="AM96">
      <v>13.2</v>
    </nc>
  </rcc>
  <rcc rId="39840" sId="5">
    <nc r="AN96">
      <v>2.7995000000000001</v>
    </nc>
  </rcc>
  <rcc rId="39841" sId="5">
    <nc r="AO96">
      <v>0.44940000000000002</v>
    </nc>
  </rcc>
  <rcc rId="39842" sId="5">
    <nc r="AP96">
      <v>0.1719</v>
    </nc>
  </rcc>
  <rcc rId="39843" sId="5">
    <nc r="AQ96">
      <v>0.1726</v>
    </nc>
  </rcc>
  <rcc rId="39844" sId="5">
    <nc r="AR96">
      <v>0.1242</v>
    </nc>
  </rcc>
  <rcc rId="39845" sId="5">
    <nc r="AS96">
      <v>2.64E-2</v>
    </nc>
  </rcc>
  <rcc rId="39846" sId="5">
    <nc r="AT96">
      <v>5.7000000000000002E-3</v>
    </nc>
  </rcc>
  <rcc rId="39847" sId="5">
    <nc r="AU96">
      <v>4.0000000000000002E-4</v>
    </nc>
  </rcc>
  <rcc rId="39848" sId="5">
    <nc r="AV96">
      <v>1E-4</v>
    </nc>
  </rcc>
  <rcc rId="39849" sId="5">
    <nc r="AW96">
      <v>1E-4</v>
    </nc>
  </rcc>
  <rcc rId="39850" sId="5">
    <nc r="AX96">
      <v>1E-4</v>
    </nc>
  </rcc>
  <rcc rId="39851" sId="5">
    <nc r="AY96">
      <v>1E-4</v>
    </nc>
  </rcc>
  <rcc rId="39852" sId="5">
    <nc r="AZ96">
      <v>1E-4</v>
    </nc>
  </rcc>
  <rcc rId="39853" sId="5">
    <nc r="BA96">
      <v>1E-4</v>
    </nc>
  </rcc>
  <rcc rId="39854" sId="5">
    <nc r="E97">
      <v>73.260000000000005</v>
    </nc>
  </rcc>
  <rcc rId="39855" sId="5">
    <nc r="F97">
      <v>0</v>
    </nc>
  </rcc>
  <rcc rId="39856" sId="5">
    <nc r="G97">
      <v>0</v>
    </nc>
  </rcc>
  <rcc rId="39857" sId="5">
    <nc r="H97">
      <v>0</v>
    </nc>
  </rcc>
  <rcc rId="39858" sId="5">
    <nc r="I97">
      <v>0</v>
    </nc>
  </rcc>
  <rcc rId="39859" sId="5">
    <nc r="J97">
      <v>0</v>
    </nc>
  </rcc>
  <rcc rId="39860" sId="5">
    <nc r="K97">
      <v>0</v>
    </nc>
  </rcc>
  <rcc rId="39861" sId="5">
    <nc r="L97">
      <v>0</v>
    </nc>
  </rcc>
  <rcc rId="39862" sId="5">
    <nc r="M97">
      <v>0</v>
    </nc>
  </rcc>
  <rcc rId="39863" sId="5">
    <nc r="N97">
      <v>0</v>
    </nc>
  </rcc>
  <rcc rId="39864" sId="5">
    <nc r="O97">
      <v>0</v>
    </nc>
  </rcc>
  <rcc rId="39865" sId="5">
    <nc r="P97">
      <v>0</v>
    </nc>
  </rcc>
  <rcc rId="39866" sId="5">
    <nc r="Q97">
      <v>0</v>
    </nc>
  </rcc>
  <rcc rId="39867" sId="5">
    <nc r="R97">
      <v>0</v>
    </nc>
  </rcc>
  <rcc rId="39868" sId="5">
    <nc r="S97">
      <v>0</v>
    </nc>
  </rcc>
  <rcc rId="39869" sId="5">
    <nc r="T97">
      <v>0</v>
    </nc>
  </rcc>
  <rcc rId="39870" sId="5">
    <nc r="U97">
      <v>0</v>
    </nc>
  </rcc>
  <rcc rId="39871" sId="5">
    <nc r="V97">
      <v>0</v>
    </nc>
  </rcc>
  <rcc rId="39872" sId="5">
    <nc r="W97">
      <v>0</v>
    </nc>
  </rcc>
  <rcc rId="39873" sId="5">
    <nc r="X97">
      <v>0</v>
    </nc>
  </rcc>
  <rcc rId="39874" sId="5">
    <nc r="Y97">
      <v>0</v>
    </nc>
  </rcc>
  <rcc rId="39875" sId="5">
    <nc r="Z97">
      <v>0</v>
    </nc>
  </rcc>
  <rcc rId="39876" sId="5">
    <nc r="AA97">
      <v>48.84</v>
    </nc>
  </rcc>
  <rcc rId="39877" sId="5">
    <nc r="AB97">
      <v>48.84</v>
    </nc>
  </rcc>
  <rcc rId="39878" sId="5">
    <nc r="AC97">
      <v>48.84</v>
    </nc>
  </rcc>
  <rcc rId="39879" sId="5">
    <nc r="AD97">
      <v>0</v>
    </nc>
  </rcc>
  <rcc rId="39880" sId="5">
    <nc r="AE97">
      <v>0</v>
    </nc>
  </rcc>
  <rcc rId="39881" sId="5">
    <nc r="AF97">
      <v>0</v>
    </nc>
  </rcc>
  <rcc rId="39882" sId="5">
    <nc r="AG97">
      <v>0</v>
    </nc>
  </rcc>
  <rcc rId="39883" sId="5">
    <nc r="AH97">
      <v>0</v>
    </nc>
  </rcc>
  <rcc rId="39884" sId="5">
    <nc r="AI97">
      <v>0</v>
    </nc>
  </rcc>
  <rcc rId="39885" sId="5">
    <nc r="AJ97">
      <v>0</v>
    </nc>
  </rcc>
  <rcc rId="39886" sId="5">
    <nc r="AK97">
      <v>0</v>
    </nc>
  </rcc>
  <rcc rId="39887" sId="5">
    <nc r="AL97">
      <v>0</v>
    </nc>
  </rcc>
  <rcc rId="39888" sId="5">
    <nc r="AM97">
      <v>0</v>
    </nc>
  </rcc>
  <rcc rId="39889" sId="5">
    <nc r="AN97">
      <v>0</v>
    </nc>
  </rcc>
  <rcc rId="39890" sId="5">
    <nc r="AO97">
      <v>0</v>
    </nc>
  </rcc>
  <rcc rId="39891" sId="5">
    <nc r="AP97">
      <v>0</v>
    </nc>
  </rcc>
  <rcc rId="39892" sId="5">
    <nc r="AQ97">
      <v>0</v>
    </nc>
  </rcc>
  <rcc rId="39893" sId="5">
    <nc r="AR97">
      <v>0</v>
    </nc>
  </rcc>
  <rcc rId="39894" sId="5">
    <nc r="AS97">
      <v>0</v>
    </nc>
  </rcc>
  <rcc rId="39895" sId="5">
    <nc r="AT97">
      <v>0</v>
    </nc>
  </rcc>
  <rcc rId="39896" sId="5">
    <nc r="AU97">
      <v>0</v>
    </nc>
  </rcc>
  <rcc rId="39897" sId="5">
    <nc r="AV97">
      <v>0</v>
    </nc>
  </rcc>
  <rcc rId="39898" sId="5">
    <nc r="AW97">
      <v>0</v>
    </nc>
  </rcc>
  <rcc rId="39899" sId="5">
    <nc r="AX97">
      <v>0</v>
    </nc>
  </rcc>
  <rcc rId="39900" sId="5">
    <nc r="AY97">
      <v>0</v>
    </nc>
  </rcc>
  <rcc rId="39901" sId="5">
    <nc r="AZ97">
      <v>0</v>
    </nc>
  </rcc>
  <rcc rId="39902" sId="5">
    <nc r="BA97">
      <v>0</v>
    </nc>
  </rcc>
  <rcc rId="39903" sId="5">
    <nc r="E98">
      <v>135.71518</v>
    </nc>
  </rcc>
  <rcc rId="39904" sId="5">
    <nc r="F98">
      <v>0</v>
    </nc>
  </rcc>
  <rcc rId="39905" sId="5">
    <nc r="G98">
      <v>2.0000000000000002E-5</v>
    </nc>
  </rcc>
  <rcc rId="39906" sId="5">
    <nc r="H98">
      <v>0</v>
    </nc>
  </rcc>
  <rcc rId="39907" sId="5">
    <nc r="I98">
      <v>2.0000000000000002E-5</v>
    </nc>
  </rcc>
  <rcc rId="39908" sId="5">
    <nc r="J98">
      <v>0</v>
    </nc>
  </rcc>
  <rcc rId="39909" sId="5">
    <nc r="K98">
      <v>2.0000000000000002E-5</v>
    </nc>
  </rcc>
  <rcc rId="39910" sId="5">
    <nc r="L98">
      <v>0</v>
    </nc>
  </rcc>
  <rcc rId="39911" sId="5">
    <nc r="M98">
      <v>2.0000000000000002E-5</v>
    </nc>
  </rcc>
  <rcc rId="39912" sId="5">
    <nc r="N98">
      <v>2.0000000000000002E-5</v>
    </nc>
  </rcc>
  <rcc rId="39913" sId="5">
    <nc r="O98">
      <v>0</v>
    </nc>
  </rcc>
  <rcc rId="39914" sId="5">
    <nc r="P98">
      <v>2.0000000000000002E-5</v>
    </nc>
  </rcc>
  <rcc rId="39915" sId="5">
    <nc r="Q98">
      <v>0.11559999999999999</v>
    </nc>
  </rcc>
  <rcc rId="39916" sId="5">
    <nc r="R98">
      <v>1.07443</v>
    </nc>
  </rcc>
  <rcc rId="39917" sId="5">
    <nc r="S98">
      <v>3.51776</v>
    </nc>
  </rcc>
  <rcc rId="39918" sId="5">
    <nc r="T98">
      <v>7.0925599999999998</v>
    </nc>
  </rcc>
  <rcc rId="39919" sId="5">
    <nc r="U98">
      <v>10.626329999999999</v>
    </nc>
  </rcc>
  <rcc rId="39920" sId="5">
    <nc r="V98">
      <v>13.326309999999999</v>
    </nc>
  </rcc>
  <rcc rId="39921" sId="5">
    <nc r="W98">
      <v>15.157999999999999</v>
    </nc>
  </rcc>
  <rcc rId="39922" sId="5">
    <nc r="X98">
      <v>15.92549</v>
    </nc>
  </rcc>
  <rcc rId="39923" sId="5">
    <nc r="Y98">
      <v>17.194980000000001</v>
    </nc>
  </rcc>
  <rcc rId="39924" sId="5">
    <nc r="Z98">
      <v>17.706289999999999</v>
    </nc>
  </rcc>
  <rcc rId="39925" sId="5">
    <nc r="AA98">
      <v>18.04391</v>
    </nc>
  </rcc>
  <rcc rId="39926" sId="5">
    <nc r="AB98">
      <v>13.5787</v>
    </nc>
  </rcc>
  <rcc rId="39927" sId="5">
    <nc r="AC98">
      <v>14.609019999999999</v>
    </nc>
  </rcc>
  <rcc rId="39928" sId="5">
    <nc r="AD98">
      <v>18.204529999999998</v>
    </nc>
  </rcc>
  <rcc rId="39929" sId="5">
    <nc r="AE98">
      <v>18.973389999999998</v>
    </nc>
  </rcc>
  <rcc rId="39930" sId="5">
    <nc r="AF98">
      <v>18.348559999999999</v>
    </nc>
  </rcc>
  <rcc rId="39931" sId="5">
    <nc r="AG98">
      <v>15.499779999999999</v>
    </nc>
  </rcc>
  <rcc rId="39932" sId="5">
    <nc r="AH98">
      <v>14.005179999999999</v>
    </nc>
  </rcc>
  <rcc rId="39933" sId="5">
    <nc r="AI98">
      <v>13.11281</v>
    </nc>
  </rcc>
  <rcc rId="39934" sId="5">
    <nc r="AJ98">
      <v>10.18479</v>
    </nc>
  </rcc>
  <rcc rId="39935" sId="5">
    <nc r="AK98">
      <v>7.8806200000000004</v>
    </nc>
  </rcc>
  <rcc rId="39936" sId="5">
    <nc r="AL98">
      <v>4.7584999999999997</v>
    </nc>
  </rcc>
  <rcc rId="39937" sId="5">
    <nc r="AM98">
      <v>1.88365</v>
    </nc>
  </rcc>
  <rcc rId="39938" sId="5">
    <nc r="AN98">
      <v>0.43691000000000002</v>
    </nc>
  </rcc>
  <rcc rId="39939" sId="5">
    <nc r="AO98">
      <v>8.1159999999999996E-2</v>
    </nc>
  </rcc>
  <rcc rId="39940" sId="5">
    <nc r="AP98">
      <v>3.116E-2</v>
    </nc>
  </rcc>
  <rcc rId="39941" sId="5">
    <nc r="AQ98">
      <v>3.1289999999999998E-2</v>
    </nc>
  </rcc>
  <rcc rId="39942" sId="5">
    <nc r="AR98">
      <v>2.2519999999999998E-2</v>
    </nc>
  </rcc>
  <rcc rId="39943" sId="5">
    <nc r="AS98">
      <v>4.79E-3</v>
    </nc>
  </rcc>
  <rcc rId="39944" sId="5">
    <nc r="AT98">
      <v>1.0300000000000001E-3</v>
    </nc>
  </rcc>
  <rcc rId="39945" sId="5">
    <nc r="AU98">
      <v>6.9999999999999994E-5</v>
    </nc>
  </rcc>
  <rcc rId="39946" sId="5">
    <nc r="AV98">
      <v>2.0000000000000002E-5</v>
    </nc>
  </rcc>
  <rcc rId="39947" sId="5">
    <nc r="AW98">
      <v>2.0000000000000002E-5</v>
    </nc>
  </rcc>
  <rcc rId="39948" sId="5">
    <nc r="AX98">
      <v>2.0000000000000002E-5</v>
    </nc>
  </rcc>
  <rcc rId="39949" sId="5">
    <nc r="AY98">
      <v>2.0000000000000002E-5</v>
    </nc>
  </rcc>
  <rcc rId="39950" sId="5">
    <nc r="AZ98">
      <v>2.0000000000000002E-5</v>
    </nc>
  </rcc>
  <rcc rId="39951" sId="5">
    <nc r="BA98">
      <v>2.0000000000000002E-5</v>
    </nc>
  </rcc>
  <rcc rId="39952" sId="5">
    <nc r="E99">
      <v>116.13024</v>
    </nc>
  </rcc>
  <rcc rId="39953" sId="5">
    <nc r="F99">
      <v>0</v>
    </nc>
  </rcc>
  <rcc rId="39954" sId="5">
    <nc r="G99">
      <v>1.0000000000000001E-5</v>
    </nc>
  </rcc>
  <rcc rId="39955" sId="5">
    <nc r="H99">
      <v>0</v>
    </nc>
  </rcc>
  <rcc rId="39956" sId="5">
    <nc r="I99">
      <v>1.0000000000000001E-5</v>
    </nc>
  </rcc>
  <rcc rId="39957" sId="5">
    <nc r="J99">
      <v>0</v>
    </nc>
  </rcc>
  <rcc rId="39958" sId="5">
    <nc r="K99">
      <v>0</v>
    </nc>
  </rcc>
  <rcc rId="39959" sId="5">
    <nc r="L99">
      <v>0</v>
    </nc>
  </rcc>
  <rcc rId="39960" sId="5">
    <nc r="M99">
      <v>1.0000000000000001E-5</v>
    </nc>
  </rcc>
  <rcc rId="39961" sId="5">
    <nc r="N99">
      <v>1.0000000000000001E-5</v>
    </nc>
  </rcc>
  <rcc rId="39962" sId="5">
    <nc r="O99">
      <v>0</v>
    </nc>
  </rcc>
  <rcc rId="39963" sId="5">
    <nc r="P99">
      <v>1.0000000000000001E-5</v>
    </nc>
  </rcc>
  <rcc rId="39964" sId="5">
    <nc r="Q99">
      <v>7.22E-2</v>
    </nc>
  </rcc>
  <rcc rId="39965" sId="5">
    <nc r="R99">
      <v>0.65068999999999999</v>
    </nc>
  </rcc>
  <rcc rId="39966" sId="5">
    <nc r="S99">
      <v>2.0557099999999999</v>
    </nc>
  </rcc>
  <rcc rId="39967" sId="5">
    <nc r="T99">
      <v>4.1359599999999999</v>
    </nc>
  </rcc>
  <rcc rId="39968" sId="5">
    <nc r="U99">
      <v>6.1799200000000001</v>
    </nc>
  </rcc>
  <rcc rId="39969" sId="5">
    <nc r="V99">
      <v>7.6029099999999996</v>
    </nc>
  </rcc>
  <rcc rId="39970" sId="5">
    <nc r="W99">
      <v>8.7794799999999995</v>
    </nc>
  </rcc>
  <rcc rId="39971" sId="5">
    <nc r="X99">
      <v>9.1267399999999999</v>
    </nc>
  </rcc>
  <rcc rId="39972" sId="5">
    <nc r="Y99">
      <v>9.92774</v>
    </nc>
  </rcc>
  <rcc rId="39973" sId="5">
    <nc r="Z99">
      <v>10.20312</v>
    </nc>
  </rcc>
  <rcc rId="39974" sId="5">
    <nc r="AA99">
      <v>10.497999999999999</v>
    </nc>
  </rcc>
  <rcc rId="39975" sId="5">
    <nc r="AB99">
      <v>8.0579400000000003</v>
    </nc>
  </rcc>
  <rcc rId="39976" sId="5">
    <nc r="AC99">
      <v>8.4317100000000007</v>
    </nc>
  </rcc>
  <rcc rId="39977" sId="5">
    <nc r="AD99">
      <v>10.501670000000001</v>
    </nc>
  </rcc>
  <rcc rId="39978" sId="5">
    <nc r="AE99">
      <v>10.99845</v>
    </nc>
  </rcc>
  <rcc rId="39979" sId="5">
    <nc r="AF99">
      <v>10.52975</v>
    </nc>
  </rcc>
  <rcc rId="39980" sId="5">
    <nc r="AG99">
      <v>8.9817300000000007</v>
    </nc>
  </rcc>
  <rcc rId="39981" sId="5">
    <nc r="AH99">
      <v>8.2066700000000008</v>
    </nc>
  </rcc>
  <rcc rId="39982" sId="5">
    <nc r="AI99">
      <v>7.6055799999999998</v>
    </nc>
  </rcc>
  <rcc rId="39983" sId="5">
    <nc r="AJ99">
      <v>5.8291399999999998</v>
    </nc>
  </rcc>
  <rcc rId="39984" sId="5">
    <nc r="AK99">
      <v>4.46333</v>
    </nc>
  </rcc>
  <rcc rId="39985" sId="5">
    <nc r="AL99">
      <v>2.6918099999999998</v>
    </nc>
  </rcc>
  <rcc rId="39986" sId="5">
    <nc r="AM99">
      <v>1.0803100000000001</v>
    </nc>
  </rcc>
  <rcc rId="39987" sId="5">
    <nc r="AN99">
      <v>0.22911999999999999</v>
    </nc>
  </rcc>
  <rcc rId="39988" sId="5">
    <nc r="AO99">
      <v>3.678E-2</v>
    </nc>
  </rcc>
  <rcc rId="39989" sId="5">
    <nc r="AP99">
      <v>1.4069999999999999E-2</v>
    </nc>
  </rcc>
  <rcc rId="39990" sId="5">
    <nc r="AQ99">
      <v>1.413E-2</v>
    </nc>
  </rcc>
  <rcc rId="39991" sId="5">
    <nc r="AR99">
      <v>1.0160000000000001E-2</v>
    </nc>
  </rcc>
  <rcc rId="39992" sId="5">
    <nc r="AS99">
      <v>2.16E-3</v>
    </nc>
  </rcc>
  <rcc rId="39993" sId="5">
    <nc r="AT99">
      <v>4.6999999999999999E-4</v>
    </nc>
  </rcc>
  <rcc rId="39994" sId="5">
    <nc r="AU99">
      <v>3.0000000000000001E-5</v>
    </nc>
  </rcc>
  <rcc rId="39995" sId="5">
    <nc r="AV99">
      <v>1.0000000000000001E-5</v>
    </nc>
  </rcc>
  <rcc rId="39996" sId="5">
    <nc r="AW99">
      <v>1.0000000000000001E-5</v>
    </nc>
  </rcc>
  <rcc rId="39997" sId="5">
    <nc r="AX99">
      <v>1.0000000000000001E-5</v>
    </nc>
  </rcc>
  <rcc rId="39998" sId="5">
    <nc r="AY99">
      <v>1.0000000000000001E-5</v>
    </nc>
  </rcc>
  <rcc rId="39999" sId="5">
    <nc r="AZ99">
      <v>1.0000000000000001E-5</v>
    </nc>
  </rcc>
  <rcc rId="40000" sId="5">
    <nc r="BA99">
      <v>1.0000000000000001E-5</v>
    </nc>
  </rcc>
  <rcc rId="40001" sId="5">
    <nc r="E100">
      <v>0</v>
    </nc>
  </rcc>
  <rcc rId="40002" sId="5">
    <nc r="F100">
      <v>0</v>
    </nc>
  </rcc>
  <rcc rId="40003" sId="5">
    <nc r="G100">
      <v>0</v>
    </nc>
  </rcc>
  <rcc rId="40004" sId="5">
    <nc r="H100">
      <v>0</v>
    </nc>
  </rcc>
  <rcc rId="40005" sId="5">
    <nc r="I100">
      <v>0</v>
    </nc>
  </rcc>
  <rcc rId="40006" sId="5">
    <nc r="J100">
      <v>0</v>
    </nc>
  </rcc>
  <rcc rId="40007" sId="5">
    <nc r="K100">
      <v>0</v>
    </nc>
  </rcc>
  <rcc rId="40008" sId="5">
    <nc r="L100">
      <v>0</v>
    </nc>
  </rcc>
  <rcc rId="40009" sId="5">
    <nc r="M100">
      <v>0</v>
    </nc>
  </rcc>
  <rcc rId="40010" sId="5">
    <nc r="N100">
      <v>0</v>
    </nc>
  </rcc>
  <rcc rId="40011" sId="5">
    <nc r="O100">
      <v>0</v>
    </nc>
  </rcc>
  <rcc rId="40012" sId="5">
    <nc r="P100">
      <v>0</v>
    </nc>
  </rcc>
  <rcc rId="40013" sId="5">
    <nc r="Q100">
      <v>0</v>
    </nc>
  </rcc>
  <rcc rId="40014" sId="5">
    <nc r="R100">
      <v>0</v>
    </nc>
  </rcc>
  <rcc rId="40015" sId="5">
    <nc r="S100">
      <v>0</v>
    </nc>
  </rcc>
  <rcc rId="40016" sId="5">
    <nc r="T100">
      <v>0</v>
    </nc>
  </rcc>
  <rcc rId="40017" sId="5">
    <nc r="U100">
      <v>0</v>
    </nc>
  </rcc>
  <rcc rId="40018" sId="5">
    <nc r="V100">
      <v>0</v>
    </nc>
  </rcc>
  <rcc rId="40019" sId="5">
    <nc r="W100">
      <v>0</v>
    </nc>
  </rcc>
  <rcc rId="40020" sId="5">
    <nc r="X100">
      <v>0</v>
    </nc>
  </rcc>
  <rcc rId="40021" sId="5">
    <nc r="Y100">
      <v>0</v>
    </nc>
  </rcc>
  <rcc rId="40022" sId="5">
    <nc r="Z100">
      <v>0</v>
    </nc>
  </rcc>
  <rcc rId="40023" sId="5">
    <nc r="AA100">
      <v>0</v>
    </nc>
  </rcc>
  <rcc rId="40024" sId="5">
    <nc r="AB100">
      <v>0</v>
    </nc>
  </rcc>
  <rcc rId="40025" sId="5">
    <nc r="AC100">
      <v>0</v>
    </nc>
  </rcc>
  <rcc rId="40026" sId="5">
    <nc r="AD100">
      <v>0</v>
    </nc>
  </rcc>
  <rcc rId="40027" sId="5">
    <nc r="AE100">
      <v>0</v>
    </nc>
  </rcc>
  <rcc rId="40028" sId="5">
    <nc r="AF100">
      <v>0</v>
    </nc>
  </rcc>
  <rcc rId="40029" sId="5">
    <nc r="AG100">
      <v>0</v>
    </nc>
  </rcc>
  <rcc rId="40030" sId="5">
    <nc r="AH100">
      <v>0</v>
    </nc>
  </rcc>
  <rcc rId="40031" sId="5">
    <nc r="AI100">
      <v>0</v>
    </nc>
  </rcc>
  <rcc rId="40032" sId="5">
    <nc r="AJ100">
      <v>0</v>
    </nc>
  </rcc>
  <rcc rId="40033" sId="5">
    <nc r="AK100">
      <v>0</v>
    </nc>
  </rcc>
  <rcc rId="40034" sId="5">
    <nc r="AL100">
      <v>0</v>
    </nc>
  </rcc>
  <rcc rId="40035" sId="5">
    <nc r="AM100">
      <v>0</v>
    </nc>
  </rcc>
  <rcc rId="40036" sId="5">
    <nc r="AN100">
      <v>0</v>
    </nc>
  </rcc>
  <rcc rId="40037" sId="5">
    <nc r="AO100">
      <v>0</v>
    </nc>
  </rcc>
  <rcc rId="40038" sId="5">
    <nc r="AP100">
      <v>0</v>
    </nc>
  </rcc>
  <rcc rId="40039" sId="5">
    <nc r="AQ100">
      <v>0</v>
    </nc>
  </rcc>
  <rcc rId="40040" sId="5">
    <nc r="AR100">
      <v>0</v>
    </nc>
  </rcc>
  <rcc rId="40041" sId="5">
    <nc r="AS100">
      <v>0</v>
    </nc>
  </rcc>
  <rcc rId="40042" sId="5">
    <nc r="AT100">
      <v>0</v>
    </nc>
  </rcc>
  <rcc rId="40043" sId="5">
    <nc r="AU100">
      <v>0</v>
    </nc>
  </rcc>
  <rcc rId="40044" sId="5">
    <nc r="AV100">
      <v>0</v>
    </nc>
  </rcc>
  <rcc rId="40045" sId="5">
    <nc r="AW100">
      <v>0</v>
    </nc>
  </rcc>
  <rcc rId="40046" sId="5">
    <nc r="AX100">
      <v>0</v>
    </nc>
  </rcc>
  <rcc rId="40047" sId="5">
    <nc r="AY100">
      <v>0</v>
    </nc>
  </rcc>
  <rcc rId="40048" sId="5">
    <nc r="AZ100">
      <v>0</v>
    </nc>
  </rcc>
  <rcc rId="40049" sId="5">
    <nc r="BA100">
      <v>0</v>
    </nc>
  </rcc>
  <rcc rId="40050" sId="5">
    <nc r="E101">
      <v>0</v>
    </nc>
  </rcc>
  <rcc rId="40051" sId="5">
    <nc r="F101">
      <v>0</v>
    </nc>
  </rcc>
  <rcc rId="40052" sId="5">
    <nc r="G101">
      <v>0</v>
    </nc>
  </rcc>
  <rcc rId="40053" sId="5">
    <nc r="H101">
      <v>0</v>
    </nc>
  </rcc>
  <rcc rId="40054" sId="5">
    <nc r="I101">
      <v>0</v>
    </nc>
  </rcc>
  <rcc rId="40055" sId="5">
    <nc r="J101">
      <v>0</v>
    </nc>
  </rcc>
  <rcc rId="40056" sId="5">
    <nc r="K101">
      <v>0</v>
    </nc>
  </rcc>
  <rcc rId="40057" sId="5">
    <nc r="L101">
      <v>0</v>
    </nc>
  </rcc>
  <rcc rId="40058" sId="5">
    <nc r="M101">
      <v>0</v>
    </nc>
  </rcc>
  <rcc rId="40059" sId="5">
    <nc r="N101">
      <v>0</v>
    </nc>
  </rcc>
  <rcc rId="40060" sId="5">
    <nc r="O101">
      <v>0</v>
    </nc>
  </rcc>
  <rcc rId="40061" sId="5">
    <nc r="P101">
      <v>0</v>
    </nc>
  </rcc>
  <rcc rId="40062" sId="5">
    <nc r="Q101">
      <v>0</v>
    </nc>
  </rcc>
  <rcc rId="40063" sId="5">
    <nc r="R101">
      <v>0</v>
    </nc>
  </rcc>
  <rcc rId="40064" sId="5">
    <nc r="S101">
      <v>0</v>
    </nc>
  </rcc>
  <rcc rId="40065" sId="5">
    <nc r="T101">
      <v>0</v>
    </nc>
  </rcc>
  <rcc rId="40066" sId="5">
    <nc r="U101">
      <v>0</v>
    </nc>
  </rcc>
  <rcc rId="40067" sId="5">
    <nc r="V101">
      <v>0</v>
    </nc>
  </rcc>
  <rcc rId="40068" sId="5">
    <nc r="W101">
      <v>0</v>
    </nc>
  </rcc>
  <rcc rId="40069" sId="5">
    <nc r="X101">
      <v>0</v>
    </nc>
  </rcc>
  <rcc rId="40070" sId="5">
    <nc r="Y101">
      <v>0</v>
    </nc>
  </rcc>
  <rcc rId="40071" sId="5">
    <nc r="Z101">
      <v>0</v>
    </nc>
  </rcc>
  <rcc rId="40072" sId="5">
    <nc r="AA101">
      <v>0</v>
    </nc>
  </rcc>
  <rcc rId="40073" sId="5">
    <nc r="AB101">
      <v>0</v>
    </nc>
  </rcc>
  <rcc rId="40074" sId="5">
    <nc r="AC101">
      <v>0</v>
    </nc>
  </rcc>
  <rcc rId="40075" sId="5">
    <nc r="AD101">
      <v>0</v>
    </nc>
  </rcc>
  <rcc rId="40076" sId="5">
    <nc r="AE101">
      <v>0</v>
    </nc>
  </rcc>
  <rcc rId="40077" sId="5">
    <nc r="AF101">
      <v>0</v>
    </nc>
  </rcc>
  <rcc rId="40078" sId="5">
    <nc r="AG101">
      <v>0</v>
    </nc>
  </rcc>
  <rcc rId="40079" sId="5">
    <nc r="AH101">
      <v>0</v>
    </nc>
  </rcc>
  <rcc rId="40080" sId="5">
    <nc r="AI101">
      <v>0</v>
    </nc>
  </rcc>
  <rcc rId="40081" sId="5">
    <nc r="AJ101">
      <v>0</v>
    </nc>
  </rcc>
  <rcc rId="40082" sId="5">
    <nc r="AK101">
      <v>0</v>
    </nc>
  </rcc>
  <rcc rId="40083" sId="5">
    <nc r="AL101">
      <v>0</v>
    </nc>
  </rcc>
  <rcc rId="40084" sId="5">
    <nc r="AM101">
      <v>0</v>
    </nc>
  </rcc>
  <rcc rId="40085" sId="5">
    <nc r="AN101">
      <v>0</v>
    </nc>
  </rcc>
  <rcc rId="40086" sId="5">
    <nc r="AO101">
      <v>0</v>
    </nc>
  </rcc>
  <rcc rId="40087" sId="5">
    <nc r="AP101">
      <v>0</v>
    </nc>
  </rcc>
  <rcc rId="40088" sId="5">
    <nc r="AQ101">
      <v>0</v>
    </nc>
  </rcc>
  <rcc rId="40089" sId="5">
    <nc r="AR101">
      <v>0</v>
    </nc>
  </rcc>
  <rcc rId="40090" sId="5">
    <nc r="AS101">
      <v>0</v>
    </nc>
  </rcc>
  <rcc rId="40091" sId="5">
    <nc r="AT101">
      <v>0</v>
    </nc>
  </rcc>
  <rcc rId="40092" sId="5">
    <nc r="AU101">
      <v>0</v>
    </nc>
  </rcc>
  <rcc rId="40093" sId="5">
    <nc r="AV101">
      <v>0</v>
    </nc>
  </rcc>
  <rcc rId="40094" sId="5">
    <nc r="AW101">
      <v>0</v>
    </nc>
  </rcc>
  <rcc rId="40095" sId="5">
    <nc r="AX101">
      <v>0</v>
    </nc>
  </rcc>
  <rcc rId="40096" sId="5">
    <nc r="AY101">
      <v>0</v>
    </nc>
  </rcc>
  <rcc rId="40097" sId="5">
    <nc r="AZ101">
      <v>0</v>
    </nc>
  </rcc>
  <rcc rId="40098" sId="5">
    <nc r="BA101">
      <v>0</v>
    </nc>
  </rcc>
  <rcc rId="40099" sId="5">
    <nc r="E102">
      <v>0</v>
    </nc>
  </rcc>
  <rcc rId="40100" sId="5">
    <nc r="F102">
      <v>0</v>
    </nc>
  </rcc>
  <rcc rId="40101" sId="5">
    <nc r="G102">
      <v>0</v>
    </nc>
  </rcc>
  <rcc rId="40102" sId="5">
    <nc r="H102">
      <v>0</v>
    </nc>
  </rcc>
  <rcc rId="40103" sId="5">
    <nc r="I102">
      <v>0</v>
    </nc>
  </rcc>
  <rcc rId="40104" sId="5">
    <nc r="J102">
      <v>0</v>
    </nc>
  </rcc>
  <rcc rId="40105" sId="5">
    <nc r="K102">
      <v>0</v>
    </nc>
  </rcc>
  <rcc rId="40106" sId="5">
    <nc r="L102">
      <v>0</v>
    </nc>
  </rcc>
  <rcc rId="40107" sId="5">
    <nc r="M102">
      <v>0</v>
    </nc>
  </rcc>
  <rcc rId="40108" sId="5">
    <nc r="N102">
      <v>0</v>
    </nc>
  </rcc>
  <rcc rId="40109" sId="5">
    <nc r="O102">
      <v>0</v>
    </nc>
  </rcc>
  <rcc rId="40110" sId="5">
    <nc r="P102">
      <v>0</v>
    </nc>
  </rcc>
  <rcc rId="40111" sId="5">
    <nc r="Q102">
      <v>0</v>
    </nc>
  </rcc>
  <rcc rId="40112" sId="5">
    <nc r="R102">
      <v>0</v>
    </nc>
  </rcc>
  <rcc rId="40113" sId="5">
    <nc r="S102">
      <v>0</v>
    </nc>
  </rcc>
  <rcc rId="40114" sId="5">
    <nc r="T102">
      <v>0</v>
    </nc>
  </rcc>
  <rcc rId="40115" sId="5">
    <nc r="U102">
      <v>0</v>
    </nc>
  </rcc>
  <rcc rId="40116" sId="5">
    <nc r="V102">
      <v>0</v>
    </nc>
  </rcc>
  <rcc rId="40117" sId="5">
    <nc r="W102">
      <v>0</v>
    </nc>
  </rcc>
  <rcc rId="40118" sId="5">
    <nc r="X102">
      <v>0</v>
    </nc>
  </rcc>
  <rcc rId="40119" sId="5">
    <nc r="Y102">
      <v>0</v>
    </nc>
  </rcc>
  <rcc rId="40120" sId="5">
    <nc r="Z102">
      <v>0</v>
    </nc>
  </rcc>
  <rcc rId="40121" sId="5">
    <nc r="AA102">
      <v>0</v>
    </nc>
  </rcc>
  <rcc rId="40122" sId="5">
    <nc r="AB102">
      <v>0</v>
    </nc>
  </rcc>
  <rcc rId="40123" sId="5">
    <nc r="AC102">
      <v>0</v>
    </nc>
  </rcc>
  <rcc rId="40124" sId="5">
    <nc r="AD102">
      <v>0</v>
    </nc>
  </rcc>
  <rcc rId="40125" sId="5">
    <nc r="AE102">
      <v>0</v>
    </nc>
  </rcc>
  <rcc rId="40126" sId="5">
    <nc r="AF102">
      <v>0</v>
    </nc>
  </rcc>
  <rcc rId="40127" sId="5">
    <nc r="AG102">
      <v>0</v>
    </nc>
  </rcc>
  <rcc rId="40128" sId="5">
    <nc r="AH102">
      <v>0</v>
    </nc>
  </rcc>
  <rcc rId="40129" sId="5">
    <nc r="AI102">
      <v>0</v>
    </nc>
  </rcc>
  <rcc rId="40130" sId="5">
    <nc r="AJ102">
      <v>0</v>
    </nc>
  </rcc>
  <rcc rId="40131" sId="5">
    <nc r="AK102">
      <v>0</v>
    </nc>
  </rcc>
  <rcc rId="40132" sId="5">
    <nc r="AL102">
      <v>0</v>
    </nc>
  </rcc>
  <rcc rId="40133" sId="5">
    <nc r="AM102">
      <v>0</v>
    </nc>
  </rcc>
  <rcc rId="40134" sId="5">
    <nc r="AN102">
      <v>0</v>
    </nc>
  </rcc>
  <rcc rId="40135" sId="5">
    <nc r="AO102">
      <v>0</v>
    </nc>
  </rcc>
  <rcc rId="40136" sId="5">
    <nc r="AP102">
      <v>0</v>
    </nc>
  </rcc>
  <rcc rId="40137" sId="5">
    <nc r="AQ102">
      <v>0</v>
    </nc>
  </rcc>
  <rcc rId="40138" sId="5">
    <nc r="AR102">
      <v>0</v>
    </nc>
  </rcc>
  <rcc rId="40139" sId="5">
    <nc r="AS102">
      <v>0</v>
    </nc>
  </rcc>
  <rcc rId="40140" sId="5">
    <nc r="AT102">
      <v>0</v>
    </nc>
  </rcc>
  <rcc rId="40141" sId="5">
    <nc r="AU102">
      <v>0</v>
    </nc>
  </rcc>
  <rcc rId="40142" sId="5">
    <nc r="AV102">
      <v>0</v>
    </nc>
  </rcc>
  <rcc rId="40143" sId="5">
    <nc r="AW102">
      <v>0</v>
    </nc>
  </rcc>
  <rcc rId="40144" sId="5">
    <nc r="AX102">
      <v>0</v>
    </nc>
  </rcc>
  <rcc rId="40145" sId="5">
    <nc r="AY102">
      <v>0</v>
    </nc>
  </rcc>
  <rcc rId="40146" sId="5">
    <nc r="AZ102">
      <v>0</v>
    </nc>
  </rcc>
  <rcc rId="40147" sId="5">
    <nc r="BA102">
      <v>0</v>
    </nc>
  </rcc>
  <rcc rId="40148" sId="5">
    <nc r="E103">
      <v>118.88535</v>
    </nc>
  </rcc>
  <rcc rId="40149" sId="5">
    <nc r="F103">
      <v>5.1738</v>
    </nc>
  </rcc>
  <rcc rId="40150" sId="5">
    <nc r="G103">
      <v>5.1302000000000003</v>
    </nc>
  </rcc>
  <rcc rId="40151" sId="5">
    <nc r="H103">
      <v>5.3029999999999999</v>
    </nc>
  </rcc>
  <rcc rId="40152" sId="5">
    <nc r="I103">
      <v>5.4108000000000001</v>
    </nc>
  </rcc>
  <rcc rId="40153" sId="5">
    <nc r="J103">
      <v>5.3209</v>
    </nc>
  </rcc>
  <rcc rId="40154" sId="5">
    <nc r="K103">
      <v>5.2899000000000003</v>
    </nc>
  </rcc>
  <rcc rId="40155" sId="5">
    <nc r="L103">
      <v>5.1961000000000004</v>
    </nc>
  </rcc>
  <rcc rId="40156" sId="5">
    <nc r="M103">
      <v>5.3060999999999998</v>
    </nc>
  </rcc>
  <rcc rId="40157" sId="5">
    <nc r="N103">
      <v>5.4330999999999996</v>
    </nc>
  </rcc>
  <rcc rId="40158" sId="5">
    <nc r="O103">
      <v>5.4104999999999999</v>
    </nc>
  </rcc>
  <rcc rId="40159" sId="5">
    <nc r="P103">
      <v>5.4497999999999998</v>
    </nc>
  </rcc>
  <rcc rId="40160" sId="5">
    <nc r="Q103">
      <v>5.3255999999999997</v>
    </nc>
  </rcc>
  <rcc rId="40161" sId="5">
    <nc r="R103">
      <v>5.2184999999999997</v>
    </nc>
  </rcc>
  <rcc rId="40162" sId="5">
    <nc r="S103">
      <v>5.2198000000000002</v>
    </nc>
  </rcc>
  <rcc rId="40163" sId="5">
    <nc r="T103">
      <v>5.1620999999999997</v>
    </nc>
  </rcc>
  <rcc rId="40164" sId="5">
    <nc r="U103">
      <v>5.1749999999999998</v>
    </nc>
  </rcc>
  <rcc rId="40165" sId="5">
    <nc r="V103">
      <v>5.0419999999999998</v>
    </nc>
  </rcc>
  <rcc rId="40166" sId="5">
    <nc r="W103">
      <v>5.1802000000000001</v>
    </nc>
  </rcc>
  <rcc rId="40167" sId="5">
    <nc r="X103">
      <v>4.9927000000000001</v>
    </nc>
  </rcc>
  <rcc rId="40168" sId="5">
    <nc r="Y103">
      <v>4.9641999999999999</v>
    </nc>
  </rcc>
  <rcc rId="40169" sId="5">
    <nc r="Z103">
      <v>4.9946000000000002</v>
    </nc>
  </rcc>
  <rcc rId="40170" sId="5">
    <nc r="AA103">
      <v>4.9622000000000002</v>
    </nc>
  </rcc>
  <rcc rId="40171" sId="5">
    <nc r="AB103">
      <v>4.952</v>
    </nc>
  </rcc>
  <rcc rId="40172" sId="5">
    <nc r="AC103">
      <v>4.9130000000000003</v>
    </nc>
  </rcc>
  <rcc rId="40173" sId="5">
    <nc r="AD103">
      <v>4.7992999999999997</v>
    </nc>
  </rcc>
  <rcc rId="40174" sId="5">
    <nc r="AE103">
      <v>4.9770000000000003</v>
    </nc>
  </rcc>
  <rcc rId="40175" sId="5">
    <nc r="AF103">
      <v>5.1317000000000004</v>
    </nc>
  </rcc>
  <rcc rId="40176" sId="5">
    <nc r="AG103">
      <v>5.2363999999999997</v>
    </nc>
  </rcc>
  <rcc rId="40177" sId="5">
    <nc r="AH103">
      <v>4.9797000000000002</v>
    </nc>
  </rcc>
  <rcc rId="40178" sId="5">
    <nc r="AI103">
      <v>4.9726999999999997</v>
    </nc>
  </rcc>
  <rcc rId="40179" sId="5">
    <nc r="AJ103">
      <v>4.8710000000000004</v>
    </nc>
  </rcc>
  <rcc rId="40180" sId="5">
    <nc r="AK103">
      <v>4.9546999999999999</v>
    </nc>
  </rcc>
  <rcc rId="40181" sId="5">
    <nc r="AL103">
      <v>4.8502999999999998</v>
    </nc>
  </rcc>
  <rcc rId="40182" sId="5">
    <nc r="AM103">
      <v>4.9263000000000003</v>
    </nc>
  </rcc>
  <rcc rId="40183" sId="5">
    <nc r="AN103">
      <v>4.9188999999999998</v>
    </nc>
  </rcc>
  <rcc rId="40184" sId="5">
    <nc r="AO103">
      <v>4.7724000000000002</v>
    </nc>
  </rcc>
  <rcc rId="40185" sId="5">
    <nc r="AP103">
      <v>4.6124000000000001</v>
    </nc>
  </rcc>
  <rcc rId="40186" sId="5">
    <nc r="AQ103">
      <v>4.5434999999999999</v>
    </nc>
  </rcc>
  <rcc rId="40187" sId="5">
    <nc r="AR103">
      <v>4.5491999999999999</v>
    </nc>
  </rcc>
  <rcc rId="40188" sId="5">
    <nc r="AS103">
      <v>4.4962999999999997</v>
    </nc>
  </rcc>
  <rcc rId="40189" sId="5">
    <nc r="AT103">
      <v>4.4466999999999999</v>
    </nc>
  </rcc>
  <rcc rId="40190" sId="5">
    <nc r="AU103">
      <v>4.4596999999999998</v>
    </nc>
  </rcc>
  <rcc rId="40191" sId="5">
    <nc r="AV103">
      <v>4.4920999999999998</v>
    </nc>
  </rcc>
  <rcc rId="40192" sId="5">
    <nc r="AW103">
      <v>4.4965000000000002</v>
    </nc>
  </rcc>
  <rcc rId="40193" sId="5">
    <nc r="AX103">
      <v>4.4889000000000001</v>
    </nc>
  </rcc>
  <rcc rId="40194" sId="5">
    <nc r="AY103">
      <v>4.4516999999999998</v>
    </nc>
  </rcc>
  <rcc rId="40195" sId="5">
    <nc r="AZ103">
      <v>4.4050000000000002</v>
    </nc>
  </rcc>
  <rcc rId="40196" sId="5">
    <nc r="BA103">
      <v>4.4122000000000003</v>
    </nc>
  </rcc>
  <rcc rId="40197" sId="5">
    <nc r="E104">
      <v>0</v>
    </nc>
  </rcc>
  <rcc rId="40198" sId="5">
    <nc r="F104">
      <v>0</v>
    </nc>
  </rcc>
  <rcc rId="40199" sId="5">
    <nc r="G104">
      <v>0</v>
    </nc>
  </rcc>
  <rcc rId="40200" sId="5">
    <nc r="H104">
      <v>0</v>
    </nc>
  </rcc>
  <rcc rId="40201" sId="5">
    <nc r="I104">
      <v>0</v>
    </nc>
  </rcc>
  <rcc rId="40202" sId="5">
    <nc r="J104">
      <v>0</v>
    </nc>
  </rcc>
  <rcc rId="40203" sId="5">
    <nc r="K104">
      <v>0</v>
    </nc>
  </rcc>
  <rcc rId="40204" sId="5">
    <nc r="L104">
      <v>0</v>
    </nc>
  </rcc>
  <rcc rId="40205" sId="5">
    <nc r="M104">
      <v>0</v>
    </nc>
  </rcc>
  <rcc rId="40206" sId="5">
    <nc r="N104">
      <v>0</v>
    </nc>
  </rcc>
  <rcc rId="40207" sId="5">
    <nc r="O104">
      <v>0</v>
    </nc>
  </rcc>
  <rcc rId="40208" sId="5">
    <nc r="P104">
      <v>0</v>
    </nc>
  </rcc>
  <rcc rId="40209" sId="5">
    <nc r="Q104">
      <v>0</v>
    </nc>
  </rcc>
  <rcc rId="40210" sId="5">
    <nc r="R104">
      <v>0</v>
    </nc>
  </rcc>
  <rcc rId="40211" sId="5">
    <nc r="S104">
      <v>0</v>
    </nc>
  </rcc>
  <rcc rId="40212" sId="5">
    <nc r="T104">
      <v>0</v>
    </nc>
  </rcc>
  <rcc rId="40213" sId="5">
    <nc r="U104">
      <v>0</v>
    </nc>
  </rcc>
  <rcc rId="40214" sId="5">
    <nc r="V104">
      <v>0</v>
    </nc>
  </rcc>
  <rcc rId="40215" sId="5">
    <nc r="W104">
      <v>0</v>
    </nc>
  </rcc>
  <rcc rId="40216" sId="5">
    <nc r="X104">
      <v>0</v>
    </nc>
  </rcc>
  <rcc rId="40217" sId="5">
    <nc r="Y104">
      <v>0</v>
    </nc>
  </rcc>
  <rcc rId="40218" sId="5">
    <nc r="Z104">
      <v>0</v>
    </nc>
  </rcc>
  <rcc rId="40219" sId="5">
    <nc r="AA104">
      <v>0</v>
    </nc>
  </rcc>
  <rcc rId="40220" sId="5">
    <nc r="AB104">
      <v>0</v>
    </nc>
  </rcc>
  <rcc rId="40221" sId="5">
    <nc r="AC104">
      <v>0</v>
    </nc>
  </rcc>
  <rcc rId="40222" sId="5">
    <nc r="AD104">
      <v>0</v>
    </nc>
  </rcc>
  <rcc rId="40223" sId="5">
    <nc r="AE104">
      <v>0</v>
    </nc>
  </rcc>
  <rcc rId="40224" sId="5">
    <nc r="AF104">
      <v>0</v>
    </nc>
  </rcc>
  <rcc rId="40225" sId="5">
    <nc r="AG104">
      <v>0</v>
    </nc>
  </rcc>
  <rcc rId="40226" sId="5">
    <nc r="AH104">
      <v>0</v>
    </nc>
  </rcc>
  <rcc rId="40227" sId="5">
    <nc r="AI104">
      <v>0</v>
    </nc>
  </rcc>
  <rcc rId="40228" sId="5">
    <nc r="AJ104">
      <v>0</v>
    </nc>
  </rcc>
  <rcc rId="40229" sId="5">
    <nc r="AK104">
      <v>0</v>
    </nc>
  </rcc>
  <rcc rId="40230" sId="5">
    <nc r="AL104">
      <v>0</v>
    </nc>
  </rcc>
  <rcc rId="40231" sId="5">
    <nc r="AM104">
      <v>0</v>
    </nc>
  </rcc>
  <rcc rId="40232" sId="5">
    <nc r="AN104">
      <v>0</v>
    </nc>
  </rcc>
  <rcc rId="40233" sId="5">
    <nc r="AO104">
      <v>0</v>
    </nc>
  </rcc>
  <rcc rId="40234" sId="5">
    <nc r="AP104">
      <v>0</v>
    </nc>
  </rcc>
  <rcc rId="40235" sId="5">
    <nc r="AQ104">
      <v>0</v>
    </nc>
  </rcc>
  <rcc rId="40236" sId="5">
    <nc r="AR104">
      <v>0</v>
    </nc>
  </rcc>
  <rcc rId="40237" sId="5">
    <nc r="AS104">
      <v>0</v>
    </nc>
  </rcc>
  <rcc rId="40238" sId="5">
    <nc r="AT104">
      <v>0</v>
    </nc>
  </rcc>
  <rcc rId="40239" sId="5">
    <nc r="AU104">
      <v>0</v>
    </nc>
  </rcc>
  <rcc rId="40240" sId="5">
    <nc r="AV104">
      <v>0</v>
    </nc>
  </rcc>
  <rcc rId="40241" sId="5">
    <nc r="AW104">
      <v>0</v>
    </nc>
  </rcc>
  <rcc rId="40242" sId="5">
    <nc r="AX104">
      <v>0</v>
    </nc>
  </rcc>
  <rcc rId="40243" sId="5">
    <nc r="AY104">
      <v>0</v>
    </nc>
  </rcc>
  <rcc rId="40244" sId="5">
    <nc r="AZ104">
      <v>0</v>
    </nc>
  </rcc>
  <rcc rId="40245" sId="5">
    <nc r="BA104">
      <v>0</v>
    </nc>
  </rcc>
  <rcc rId="40246" sId="5">
    <nc r="E105">
      <v>84</v>
    </nc>
  </rcc>
  <rcc rId="40247" sId="5">
    <nc r="F105">
      <v>3.2719999999999998</v>
    </nc>
  </rcc>
  <rcc rId="40248" sId="5">
    <nc r="G105">
      <v>3.24</v>
    </nc>
  </rcc>
  <rcc rId="40249" sId="5">
    <nc r="H105">
      <v>3.1</v>
    </nc>
  </rcc>
  <rcc rId="40250" sId="5">
    <nc r="I105">
      <v>3.0459999999999998</v>
    </nc>
  </rcc>
  <rcc rId="40251" sId="5">
    <nc r="J105">
      <v>3.0369999999999999</v>
    </nc>
  </rcc>
  <rcc rId="40252" sId="5">
    <nc r="K105">
      <v>3.0219999999999998</v>
    </nc>
  </rcc>
  <rcc rId="40253" sId="5">
    <nc r="L105">
      <v>3.0030000000000001</v>
    </nc>
  </rcc>
  <rcc rId="40254" sId="5">
    <nc r="M105">
      <v>2.9849999999999999</v>
    </nc>
  </rcc>
  <rcc rId="40255" sId="5">
    <nc r="N105">
      <v>3.04</v>
    </nc>
  </rcc>
  <rcc rId="40256" sId="5">
    <nc r="O105">
      <v>3.09</v>
    </nc>
  </rcc>
  <rcc rId="40257" sId="5">
    <nc r="P105">
      <v>3.157</v>
    </nc>
  </rcc>
  <rcc rId="40258" sId="5">
    <nc r="Q105">
      <v>3.0369999999999999</v>
    </nc>
  </rcc>
  <rcc rId="40259" sId="5">
    <nc r="R105">
      <v>3.0489999999999999</v>
    </nc>
  </rcc>
  <rcc rId="40260" sId="5">
    <nc r="S105">
      <v>3.0619999999999998</v>
    </nc>
  </rcc>
  <rcc rId="40261" sId="5">
    <nc r="T105">
      <v>3.18</v>
    </nc>
  </rcc>
  <rcc rId="40262" sId="5">
    <nc r="U105">
      <v>3.2570000000000001</v>
    </nc>
  </rcc>
  <rcc rId="40263" sId="5">
    <nc r="V105">
      <v>3.367</v>
    </nc>
  </rcc>
  <rcc rId="40264" sId="5">
    <nc r="W105">
      <v>3.43</v>
    </nc>
  </rcc>
  <rcc rId="40265" sId="5">
    <nc r="X105">
      <v>3.383</v>
    </nc>
  </rcc>
  <rcc rId="40266" sId="5">
    <nc r="Y105">
      <v>3.5190000000000001</v>
    </nc>
  </rcc>
  <rcc rId="40267" sId="5">
    <nc r="Z105">
      <v>3.5790000000000002</v>
    </nc>
  </rcc>
  <rcc rId="40268" sId="5">
    <nc r="AA105">
      <v>3.7080000000000002</v>
    </nc>
  </rcc>
  <rcc rId="40269" sId="5">
    <nc r="AB105">
      <v>3.64</v>
    </nc>
  </rcc>
  <rcc rId="40270" sId="5">
    <nc r="AC105">
      <v>3.052</v>
    </nc>
  </rcc>
  <rcc rId="40271" sId="5">
    <nc r="AD105">
      <v>3.0910000000000002</v>
    </nc>
  </rcc>
  <rcc rId="40272" sId="5">
    <nc r="AE105">
      <v>3.0960000000000001</v>
    </nc>
  </rcc>
  <rcc rId="40273" sId="5">
    <nc r="AF105">
      <v>3.1930000000000001</v>
    </nc>
  </rcc>
  <rcc rId="40274" sId="5">
    <nc r="AG105">
      <v>3.28</v>
    </nc>
  </rcc>
  <rcc rId="40275" sId="5">
    <nc r="AH105">
      <v>3.2810000000000001</v>
    </nc>
  </rcc>
  <rcc rId="40276" sId="5">
    <nc r="AI105">
      <v>3.3370000000000002</v>
    </nc>
  </rcc>
  <rcc rId="40277" sId="5">
    <nc r="AJ105">
      <v>2.73</v>
    </nc>
  </rcc>
  <rcc rId="40278" sId="5">
    <nc r="AK105">
      <v>3.8210000000000002</v>
    </nc>
  </rcc>
  <rcc rId="40279" sId="5">
    <nc r="AL105">
      <v>4.0220000000000002</v>
    </nc>
  </rcc>
  <rcc rId="40280" sId="5">
    <nc r="AM105">
      <v>4.0359999999999996</v>
    </nc>
  </rcc>
  <rcc rId="40281" sId="5">
    <nc r="AN105">
      <v>4.133</v>
    </nc>
  </rcc>
  <rcc rId="40282" sId="5">
    <nc r="AO105">
      <v>4.2030000000000003</v>
    </nc>
  </rcc>
  <rcc rId="40283" sId="5">
    <nc r="AP105">
      <v>4.2</v>
    </nc>
  </rcc>
  <rcc rId="40284" sId="5">
    <nc r="AQ105">
      <v>4.1280000000000001</v>
    </nc>
  </rcc>
  <rcc rId="40285" sId="5">
    <nc r="AR105">
      <v>3.907</v>
    </nc>
  </rcc>
  <rcc rId="40286" sId="5">
    <nc r="AS105">
      <v>3.9049999999999998</v>
    </nc>
  </rcc>
  <rcc rId="40287" sId="5">
    <nc r="AT105">
      <v>4.0199999999999996</v>
    </nc>
  </rcc>
  <rcc rId="40288" sId="5">
    <nc r="AU105">
      <v>4.0960000000000001</v>
    </nc>
  </rcc>
  <rcc rId="40289" sId="5">
    <nc r="AV105">
      <v>4.1900000000000004</v>
    </nc>
  </rcc>
  <rcc rId="40290" sId="5">
    <nc r="AW105">
      <v>4.2389999999999999</v>
    </nc>
  </rcc>
  <rcc rId="40291" sId="5">
    <nc r="AX105">
      <v>4.2</v>
    </nc>
  </rcc>
  <rcc rId="40292" sId="5">
    <nc r="AY105">
      <v>4.1779999999999999</v>
    </nc>
  </rcc>
  <rcc rId="40293" sId="5">
    <nc r="AZ105">
      <v>3.9780000000000002</v>
    </nc>
  </rcc>
  <rcc rId="40294" sId="5">
    <nc r="BA105">
      <v>3.95</v>
    </nc>
  </rcc>
  <rcc rId="40295" sId="5">
    <nc r="E106">
      <v>0</v>
    </nc>
  </rcc>
  <rcc rId="40296" sId="5">
    <nc r="F106">
      <v>0</v>
    </nc>
  </rcc>
  <rcc rId="40297" sId="5">
    <nc r="G106">
      <v>0</v>
    </nc>
  </rcc>
  <rcc rId="40298" sId="5">
    <nc r="H106">
      <v>0</v>
    </nc>
  </rcc>
  <rcc rId="40299" sId="5">
    <nc r="I106">
      <v>0</v>
    </nc>
  </rcc>
  <rcc rId="40300" sId="5">
    <nc r="J106">
      <v>0</v>
    </nc>
  </rcc>
  <rcc rId="40301" sId="5">
    <nc r="K106">
      <v>0</v>
    </nc>
  </rcc>
  <rcc rId="40302" sId="5">
    <nc r="L106">
      <v>0</v>
    </nc>
  </rcc>
  <rcc rId="40303" sId="5">
    <nc r="M106">
      <v>0</v>
    </nc>
  </rcc>
  <rcc rId="40304" sId="5">
    <nc r="N106">
      <v>0</v>
    </nc>
  </rcc>
  <rcc rId="40305" sId="5">
    <nc r="O106">
      <v>0</v>
    </nc>
  </rcc>
  <rcc rId="40306" sId="5">
    <nc r="P106">
      <v>0</v>
    </nc>
  </rcc>
  <rcc rId="40307" sId="5">
    <nc r="Q106">
      <v>0</v>
    </nc>
  </rcc>
  <rcc rId="40308" sId="5">
    <nc r="R106">
      <v>0</v>
    </nc>
  </rcc>
  <rcc rId="40309" sId="5">
    <nc r="S106">
      <v>0</v>
    </nc>
  </rcc>
  <rcc rId="40310" sId="5">
    <nc r="T106">
      <v>0</v>
    </nc>
  </rcc>
  <rcc rId="40311" sId="5">
    <nc r="U106">
      <v>0</v>
    </nc>
  </rcc>
  <rcc rId="40312" sId="5">
    <nc r="V106">
      <v>0</v>
    </nc>
  </rcc>
  <rcc rId="40313" sId="5">
    <nc r="W106">
      <v>0</v>
    </nc>
  </rcc>
  <rcc rId="40314" sId="5">
    <nc r="X106">
      <v>0</v>
    </nc>
  </rcc>
  <rcc rId="40315" sId="5">
    <nc r="Y106">
      <v>0</v>
    </nc>
  </rcc>
  <rcc rId="40316" sId="5">
    <nc r="Z106">
      <v>0</v>
    </nc>
  </rcc>
  <rcc rId="40317" sId="5">
    <nc r="AA106">
      <v>0</v>
    </nc>
  </rcc>
  <rcc rId="40318" sId="5">
    <nc r="AB106">
      <v>0</v>
    </nc>
  </rcc>
  <rcc rId="40319" sId="5">
    <nc r="AC106">
      <v>0</v>
    </nc>
  </rcc>
  <rcc rId="40320" sId="5">
    <nc r="AD106">
      <v>0</v>
    </nc>
  </rcc>
  <rcc rId="40321" sId="5">
    <nc r="AE106">
      <v>0</v>
    </nc>
  </rcc>
  <rcc rId="40322" sId="5">
    <nc r="AF106">
      <v>0</v>
    </nc>
  </rcc>
  <rcc rId="40323" sId="5">
    <nc r="AG106">
      <v>0</v>
    </nc>
  </rcc>
  <rcc rId="40324" sId="5">
    <nc r="AH106">
      <v>0</v>
    </nc>
  </rcc>
  <rcc rId="40325" sId="5">
    <nc r="AI106">
      <v>0</v>
    </nc>
  </rcc>
  <rcc rId="40326" sId="5">
    <nc r="AJ106">
      <v>0</v>
    </nc>
  </rcc>
  <rcc rId="40327" sId="5">
    <nc r="AK106">
      <v>0</v>
    </nc>
  </rcc>
  <rcc rId="40328" sId="5">
    <nc r="AL106">
      <v>0</v>
    </nc>
  </rcc>
  <rcc rId="40329" sId="5">
    <nc r="AM106">
      <v>0</v>
    </nc>
  </rcc>
  <rcc rId="40330" sId="5">
    <nc r="AN106">
      <v>0</v>
    </nc>
  </rcc>
  <rcc rId="40331" sId="5">
    <nc r="AO106">
      <v>0</v>
    </nc>
  </rcc>
  <rcc rId="40332" sId="5">
    <nc r="AP106">
      <v>0</v>
    </nc>
  </rcc>
  <rcc rId="40333" sId="5">
    <nc r="AQ106">
      <v>0</v>
    </nc>
  </rcc>
  <rcc rId="40334" sId="5">
    <nc r="AR106">
      <v>0</v>
    </nc>
  </rcc>
  <rcc rId="40335" sId="5">
    <nc r="AS106">
      <v>0</v>
    </nc>
  </rcc>
  <rcc rId="40336" sId="5">
    <nc r="AT106">
      <v>0</v>
    </nc>
  </rcc>
  <rcc rId="40337" sId="5">
    <nc r="AU106">
      <v>0</v>
    </nc>
  </rcc>
  <rcc rId="40338" sId="5">
    <nc r="AV106">
      <v>0</v>
    </nc>
  </rcc>
  <rcc rId="40339" sId="5">
    <nc r="AW106">
      <v>0</v>
    </nc>
  </rcc>
  <rcc rId="40340" sId="5">
    <nc r="AX106">
      <v>0</v>
    </nc>
  </rcc>
  <rcc rId="40341" sId="5">
    <nc r="AY106">
      <v>0</v>
    </nc>
  </rcc>
  <rcc rId="40342" sId="5">
    <nc r="AZ106">
      <v>0</v>
    </nc>
  </rcc>
  <rcc rId="40343" sId="5">
    <nc r="BA106">
      <v>0</v>
    </nc>
  </rcc>
  <rcc rId="40344" sId="5">
    <nc r="E107">
      <v>4682.799</v>
    </nc>
  </rcc>
  <rcc rId="40345" sId="5">
    <nc r="F107">
      <v>179.98</v>
    </nc>
  </rcc>
  <rcc rId="40346" sId="5">
    <nc r="G107">
      <v>177.96</v>
    </nc>
  </rcc>
  <rcc rId="40347" sId="5">
    <nc r="H107">
      <v>176.89</v>
    </nc>
  </rcc>
  <rcc rId="40348" sId="5">
    <nc r="I107">
      <v>174.05</v>
    </nc>
  </rcc>
  <rcc rId="40349" sId="5">
    <nc r="J107">
      <v>172.03</v>
    </nc>
  </rcc>
  <rcc rId="40350" sId="5">
    <nc r="K107">
      <v>171.32</v>
    </nc>
  </rcc>
  <rcc rId="40351" sId="5">
    <nc r="L107">
      <v>171.31</v>
    </nc>
  </rcc>
  <rcc rId="40352" sId="5">
    <nc r="M107">
      <v>173.06</v>
    </nc>
  </rcc>
  <rcc rId="40353" sId="5">
    <nc r="N107">
      <v>175.29</v>
    </nc>
  </rcc>
  <rcc rId="40354" sId="5">
    <nc r="O107">
      <v>180.95</v>
    </nc>
  </rcc>
  <rcc rId="40355" sId="5">
    <nc r="P107">
      <v>188</v>
    </nc>
  </rcc>
  <rcc rId="40356" sId="5">
    <nc r="Q107">
      <v>190.87</v>
    </nc>
  </rcc>
  <rcc rId="40357" sId="5">
    <nc r="R107">
      <v>191.08</v>
    </nc>
  </rcc>
  <rcc rId="40358" sId="5">
    <nc r="S107">
      <v>190.97</v>
    </nc>
  </rcc>
  <rcc rId="40359" sId="5">
    <nc r="T107">
      <v>192.99</v>
    </nc>
  </rcc>
  <rcc rId="40360" sId="5">
    <nc r="U107">
      <v>190.9</v>
    </nc>
  </rcc>
  <rcc rId="40361" sId="5">
    <nc r="V107">
      <v>201.95</v>
    </nc>
  </rcc>
  <rcc rId="40362" sId="5">
    <nc r="W107">
      <v>193.28</v>
    </nc>
  </rcc>
  <rcc rId="40363" sId="5">
    <nc r="X107">
      <v>179.92</v>
    </nc>
  </rcc>
  <rcc rId="40364" sId="5">
    <nc r="Y107">
      <v>173.3</v>
    </nc>
  </rcc>
  <rcc rId="40365" sId="5">
    <nc r="Z107">
      <v>167.8</v>
    </nc>
  </rcc>
  <rcc rId="40366" sId="5">
    <nc r="AA107">
      <v>172.71</v>
    </nc>
  </rcc>
  <rcc rId="40367" sId="5">
    <nc r="AB107">
      <v>176.52</v>
    </nc>
  </rcc>
  <rcc rId="40368" sId="5">
    <nc r="AC107">
      <v>183.89</v>
    </nc>
  </rcc>
  <rcc rId="40369" sId="5">
    <nc r="AD107">
      <v>193.82</v>
    </nc>
  </rcc>
  <rcc rId="40370" sId="5">
    <nc r="AE107">
      <v>194.31</v>
    </nc>
  </rcc>
  <rcc rId="40371" sId="5">
    <nc r="AF107">
      <v>203.21</v>
    </nc>
  </rcc>
  <rcc rId="40372" sId="5">
    <nc r="AG107">
      <v>208.46</v>
    </nc>
  </rcc>
  <rcc rId="40373" sId="5">
    <nc r="AH107">
      <v>208.56</v>
    </nc>
  </rcc>
  <rcc rId="40374" sId="5">
    <nc r="AI107">
      <v>212.62</v>
    </nc>
  </rcc>
  <rcc rId="40375" sId="5">
    <nc r="AJ107">
      <v>213.65</v>
    </nc>
  </rcc>
  <rcc rId="40376" sId="5">
    <nc r="AK107">
      <v>215.29</v>
    </nc>
  </rcc>
  <rcc rId="40377" sId="5">
    <nc r="AL107">
      <v>218.92</v>
    </nc>
  </rcc>
  <rcc rId="40378" sId="5">
    <nc r="AM107">
      <v>210.49</v>
    </nc>
  </rcc>
  <rcc rId="40379" sId="5">
    <nc r="AN107">
      <v>211.97</v>
    </nc>
  </rcc>
  <rcc rId="40380" sId="5">
    <nc r="AO107">
      <v>221.31</v>
    </nc>
  </rcc>
  <rcc rId="40381" sId="5">
    <nc r="AP107">
      <v>223.92</v>
    </nc>
  </rcc>
  <rcc rId="40382" sId="5">
    <nc r="AQ107">
      <v>220.9</v>
    </nc>
  </rcc>
  <rcc rId="40383" sId="5">
    <nc r="AR107">
      <v>215.84</v>
    </nc>
  </rcc>
  <rcc rId="40384" sId="5">
    <nc r="AS107">
      <v>216.08</v>
    </nc>
  </rcc>
  <rcc rId="40385" sId="5">
    <nc r="AT107">
      <v>216.37</v>
    </nc>
  </rcc>
  <rcc rId="40386" sId="5">
    <nc r="AU107">
      <v>210.77</v>
    </nc>
  </rcc>
  <rcc rId="40387" sId="5">
    <nc r="AV107">
      <v>204.64</v>
    </nc>
  </rcc>
  <rcc rId="40388" sId="5">
    <nc r="AW107">
      <v>199.94</v>
    </nc>
  </rcc>
  <rcc rId="40389" sId="5">
    <nc r="AX107">
      <v>196.81</v>
    </nc>
  </rcc>
  <rcc rId="40390" sId="5">
    <nc r="AY107">
      <v>190.34</v>
    </nc>
  </rcc>
  <rcc rId="40391" sId="5">
    <nc r="AZ107">
      <v>185.91</v>
    </nc>
  </rcc>
  <rcc rId="40392" sId="5">
    <nc r="BA107">
      <v>181.4</v>
    </nc>
  </rcc>
  <rcc rId="40393" sId="5">
    <nc r="F108">
      <v>0</v>
    </nc>
  </rcc>
  <rcc rId="40394" sId="5">
    <nc r="G108">
      <v>0</v>
    </nc>
  </rcc>
  <rcc rId="40395" sId="5">
    <nc r="H108">
      <v>0</v>
    </nc>
  </rcc>
  <rcc rId="40396" sId="5">
    <nc r="I108">
      <v>0</v>
    </nc>
  </rcc>
  <rcc rId="40397" sId="5">
    <nc r="J108">
      <v>0</v>
    </nc>
  </rcc>
  <rcc rId="40398" sId="5">
    <nc r="K108">
      <v>0</v>
    </nc>
  </rcc>
  <rcc rId="40399" sId="5">
    <nc r="L108">
      <v>0</v>
    </nc>
  </rcc>
  <rcc rId="40400" sId="5">
    <nc r="M108">
      <v>0</v>
    </nc>
  </rcc>
  <rcc rId="40401" sId="5">
    <nc r="N108">
      <v>0</v>
    </nc>
  </rcc>
  <rcc rId="40402" sId="5">
    <nc r="O108">
      <v>0</v>
    </nc>
  </rcc>
  <rcc rId="40403" sId="5">
    <nc r="P108">
      <v>0</v>
    </nc>
  </rcc>
  <rcc rId="40404" sId="5">
    <nc r="Q108">
      <v>0</v>
    </nc>
  </rcc>
  <rcc rId="40405" sId="5">
    <nc r="R108">
      <v>0</v>
    </nc>
  </rcc>
  <rcc rId="40406" sId="5">
    <nc r="S108">
      <v>0</v>
    </nc>
  </rcc>
  <rcc rId="40407" sId="5">
    <nc r="T108">
      <v>0</v>
    </nc>
  </rcc>
  <rcc rId="40408" sId="5">
    <nc r="U108">
      <v>0</v>
    </nc>
  </rcc>
  <rcc rId="40409" sId="5">
    <nc r="V108">
      <v>0</v>
    </nc>
  </rcc>
  <rcc rId="40410" sId="5">
    <nc r="W108">
      <v>0</v>
    </nc>
  </rcc>
  <rcc rId="40411" sId="5">
    <nc r="X108">
      <v>0</v>
    </nc>
  </rcc>
  <rcc rId="40412" sId="5">
    <nc r="Y108">
      <v>0</v>
    </nc>
  </rcc>
  <rcc rId="40413" sId="5">
    <nc r="Z108">
      <v>0</v>
    </nc>
  </rcc>
  <rcc rId="40414" sId="5">
    <nc r="AA108">
      <v>0</v>
    </nc>
  </rcc>
  <rcc rId="40415" sId="5">
    <nc r="AB108">
      <v>0</v>
    </nc>
  </rcc>
  <rcc rId="40416" sId="5">
    <nc r="AC108">
      <v>0</v>
    </nc>
  </rcc>
  <rcc rId="40417" sId="5">
    <nc r="AD108">
      <v>0</v>
    </nc>
  </rcc>
  <rcc rId="40418" sId="5">
    <nc r="AE108">
      <v>0</v>
    </nc>
  </rcc>
  <rcc rId="40419" sId="5">
    <nc r="AF108">
      <v>0</v>
    </nc>
  </rcc>
  <rcc rId="40420" sId="5">
    <nc r="AG108">
      <v>0</v>
    </nc>
  </rcc>
  <rcc rId="40421" sId="5">
    <nc r="AH108">
      <v>0</v>
    </nc>
  </rcc>
  <rcc rId="40422" sId="5">
    <nc r="AI108">
      <v>0</v>
    </nc>
  </rcc>
  <rcc rId="40423" sId="5">
    <nc r="AJ108">
      <v>0</v>
    </nc>
  </rcc>
  <rcc rId="40424" sId="5">
    <nc r="AK108">
      <v>0</v>
    </nc>
  </rcc>
  <rcc rId="40425" sId="5">
    <nc r="AL108">
      <v>0</v>
    </nc>
  </rcc>
  <rcc rId="40426" sId="5">
    <nc r="AM108">
      <v>0</v>
    </nc>
  </rcc>
  <rcc rId="40427" sId="5">
    <nc r="AN108">
      <v>0</v>
    </nc>
  </rcc>
  <rcc rId="40428" sId="5">
    <nc r="AO108">
      <v>0</v>
    </nc>
  </rcc>
  <rcc rId="40429" sId="5">
    <nc r="AP108">
      <v>0</v>
    </nc>
  </rcc>
  <rcc rId="40430" sId="5">
    <nc r="AQ108">
      <v>0</v>
    </nc>
  </rcc>
  <rcc rId="40431" sId="5">
    <nc r="AR108">
      <v>0</v>
    </nc>
  </rcc>
  <rcc rId="40432" sId="5">
    <nc r="AS108">
      <v>0</v>
    </nc>
  </rcc>
  <rcc rId="40433" sId="5">
    <nc r="AT108">
      <v>0</v>
    </nc>
  </rcc>
  <rcc rId="40434" sId="5">
    <nc r="AU108">
      <v>0</v>
    </nc>
  </rcc>
  <rcc rId="40435" sId="5">
    <nc r="AV108">
      <v>0</v>
    </nc>
  </rcc>
  <rcc rId="40436" sId="5">
    <nc r="AW108">
      <v>0</v>
    </nc>
  </rcc>
  <rcc rId="40437" sId="5">
    <nc r="AX108">
      <v>0</v>
    </nc>
  </rcc>
  <rcc rId="40438" sId="5">
    <nc r="AY108">
      <v>0</v>
    </nc>
  </rcc>
  <rcc rId="40439" sId="5">
    <nc r="AZ108">
      <v>0</v>
    </nc>
  </rcc>
  <rcc rId="40440" sId="5">
    <nc r="BA108">
      <v>0</v>
    </nc>
  </rcc>
  <rcc rId="40441" sId="5">
    <nc r="F109">
      <v>0</v>
    </nc>
  </rcc>
  <rcc rId="40442" sId="5">
    <nc r="G109">
      <v>0</v>
    </nc>
  </rcc>
  <rcc rId="40443" sId="5">
    <nc r="H109">
      <v>0</v>
    </nc>
  </rcc>
  <rcc rId="40444" sId="5">
    <nc r="I109">
      <v>0</v>
    </nc>
  </rcc>
  <rcc rId="40445" sId="5">
    <nc r="J109">
      <v>0</v>
    </nc>
  </rcc>
  <rcc rId="40446" sId="5">
    <nc r="K109">
      <v>0</v>
    </nc>
  </rcc>
  <rcc rId="40447" sId="5">
    <nc r="L109">
      <v>0</v>
    </nc>
  </rcc>
  <rcc rId="40448" sId="5">
    <nc r="M109">
      <v>0</v>
    </nc>
  </rcc>
  <rcc rId="40449" sId="5">
    <nc r="N109">
      <v>0</v>
    </nc>
  </rcc>
  <rcc rId="40450" sId="5">
    <nc r="O109">
      <v>0</v>
    </nc>
  </rcc>
  <rcc rId="40451" sId="5">
    <nc r="P109">
      <v>0</v>
    </nc>
  </rcc>
  <rcc rId="40452" sId="5">
    <nc r="Q109">
      <v>0</v>
    </nc>
  </rcc>
  <rcc rId="40453" sId="5">
    <nc r="R109">
      <v>0</v>
    </nc>
  </rcc>
  <rcc rId="40454" sId="5">
    <nc r="S109">
      <v>0</v>
    </nc>
  </rcc>
  <rcc rId="40455" sId="5">
    <nc r="T109">
      <v>0</v>
    </nc>
  </rcc>
  <rcc rId="40456" sId="5">
    <nc r="U109">
      <v>0</v>
    </nc>
  </rcc>
  <rcc rId="40457" sId="5">
    <nc r="V109">
      <v>0</v>
    </nc>
  </rcc>
  <rcc rId="40458" sId="5">
    <nc r="W109">
      <v>0</v>
    </nc>
  </rcc>
  <rcc rId="40459" sId="5">
    <nc r="X109">
      <v>0</v>
    </nc>
  </rcc>
  <rcc rId="40460" sId="5">
    <nc r="Y109">
      <v>0</v>
    </nc>
  </rcc>
  <rcc rId="40461" sId="5">
    <nc r="Z109">
      <v>0</v>
    </nc>
  </rcc>
  <rcc rId="40462" sId="5">
    <nc r="AA109">
      <v>0</v>
    </nc>
  </rcc>
  <rcc rId="40463" sId="5">
    <nc r="AB109">
      <v>0</v>
    </nc>
  </rcc>
  <rcc rId="40464" sId="5">
    <nc r="AC109">
      <v>0</v>
    </nc>
  </rcc>
  <rcc rId="40465" sId="5">
    <nc r="AD109">
      <v>0</v>
    </nc>
  </rcc>
  <rcc rId="40466" sId="5">
    <nc r="AE109">
      <v>0</v>
    </nc>
  </rcc>
  <rcc rId="40467" sId="5">
    <nc r="AF109">
      <v>0</v>
    </nc>
  </rcc>
  <rcc rId="40468" sId="5">
    <nc r="AG109">
      <v>0</v>
    </nc>
  </rcc>
  <rcc rId="40469" sId="5">
    <nc r="AH109">
      <v>0</v>
    </nc>
  </rcc>
  <rcc rId="40470" sId="5">
    <nc r="AI109">
      <v>0</v>
    </nc>
  </rcc>
  <rcc rId="40471" sId="5">
    <nc r="AJ109">
      <v>0</v>
    </nc>
  </rcc>
  <rcc rId="40472" sId="5">
    <nc r="AK109">
      <v>0</v>
    </nc>
  </rcc>
  <rcc rId="40473" sId="5">
    <nc r="AL109">
      <v>0</v>
    </nc>
  </rcc>
  <rcc rId="40474" sId="5">
    <nc r="AM109">
      <v>0</v>
    </nc>
  </rcc>
  <rcc rId="40475" sId="5">
    <nc r="AN109">
      <v>0</v>
    </nc>
  </rcc>
  <rcc rId="40476" sId="5">
    <nc r="AO109">
      <v>0</v>
    </nc>
  </rcc>
  <rcc rId="40477" sId="5">
    <nc r="AP109">
      <v>0</v>
    </nc>
  </rcc>
  <rcc rId="40478" sId="5">
    <nc r="AQ109">
      <v>0</v>
    </nc>
  </rcc>
  <rcc rId="40479" sId="5">
    <nc r="AR109">
      <v>0</v>
    </nc>
  </rcc>
  <rcc rId="40480" sId="5">
    <nc r="AS109">
      <v>0</v>
    </nc>
  </rcc>
  <rcc rId="40481" sId="5">
    <nc r="AT109">
      <v>0</v>
    </nc>
  </rcc>
  <rcc rId="40482" sId="5">
    <nc r="AU109">
      <v>0</v>
    </nc>
  </rcc>
  <rcc rId="40483" sId="5">
    <nc r="AV109">
      <v>0</v>
    </nc>
  </rcc>
  <rcc rId="40484" sId="5">
    <nc r="AW109">
      <v>0</v>
    </nc>
  </rcc>
  <rcc rId="40485" sId="5">
    <nc r="AX109">
      <v>0</v>
    </nc>
  </rcc>
  <rcc rId="40486" sId="5">
    <nc r="AY109">
      <v>0</v>
    </nc>
  </rcc>
  <rcc rId="40487" sId="5">
    <nc r="AZ109">
      <v>0</v>
    </nc>
  </rcc>
  <rcc rId="40488" sId="5">
    <nc r="BA109">
      <v>0</v>
    </nc>
  </rcc>
  <rcc rId="40489" sId="5">
    <nc r="E110">
      <v>136.678</v>
    </nc>
  </rcc>
  <rcc rId="40490" sId="5">
    <nc r="F110">
      <v>0</v>
    </nc>
  </rcc>
  <rcc rId="40491" sId="5">
    <nc r="G110">
      <v>0</v>
    </nc>
  </rcc>
  <rcc rId="40492" sId="5">
    <nc r="H110">
      <v>0</v>
    </nc>
  </rcc>
  <rcc rId="40493" sId="5">
    <nc r="I110">
      <v>0</v>
    </nc>
  </rcc>
  <rcc rId="40494" sId="5">
    <nc r="J110">
      <v>0</v>
    </nc>
  </rcc>
  <rcc rId="40495" sId="5">
    <nc r="K110">
      <v>0</v>
    </nc>
  </rcc>
  <rcc rId="40496" sId="5">
    <nc r="L110">
      <v>0</v>
    </nc>
  </rcc>
  <rcc rId="40497" sId="5">
    <nc r="M110">
      <v>0</v>
    </nc>
  </rcc>
  <rcc rId="40498" sId="5">
    <nc r="N110">
      <v>0</v>
    </nc>
  </rcc>
  <rcc rId="40499" sId="5">
    <nc r="O110">
      <v>0</v>
    </nc>
  </rcc>
  <rcc rId="40500" sId="5">
    <nc r="P110">
      <v>0</v>
    </nc>
  </rcc>
  <rcc rId="40501" sId="5">
    <nc r="Q110">
      <v>0</v>
    </nc>
  </rcc>
  <rcc rId="40502" sId="5">
    <nc r="R110">
      <v>2.129</v>
    </nc>
  </rcc>
  <rcc rId="40503" sId="5">
    <nc r="S110">
      <v>6.806</v>
    </nc>
  </rcc>
  <rcc rId="40504" sId="5">
    <nc r="T110">
      <v>13.754</v>
    </nc>
  </rcc>
  <rcc rId="40505" sId="5">
    <nc r="U110">
      <v>22.495999999999999</v>
    </nc>
  </rcc>
  <rcc rId="40506" sId="5">
    <nc r="V110">
      <v>15.212</v>
    </nc>
  </rcc>
  <rcc rId="40507" sId="5">
    <nc r="W110">
      <v>12.336</v>
    </nc>
  </rcc>
  <rcc rId="40508" sId="5">
    <nc r="X110">
      <v>20.640999999999998</v>
    </nc>
  </rcc>
  <rcc rId="40509" sId="5">
    <nc r="Y110">
      <v>22.864999999999998</v>
    </nc>
  </rcc>
  <rcc rId="40510" sId="5">
    <nc r="Z110">
      <v>29.087</v>
    </nc>
  </rcc>
  <rcc rId="40511" sId="5">
    <nc r="AA110">
      <v>26.016999999999999</v>
    </nc>
  </rcc>
  <rcc rId="40512" sId="5">
    <nc r="AB110">
      <v>18.713999999999999</v>
    </nc>
  </rcc>
  <rcc rId="40513" sId="5">
    <nc r="AC110">
      <v>14.488</v>
    </nc>
  </rcc>
  <rcc rId="40514" sId="5">
    <nc r="AD110">
      <v>12.202999999999999</v>
    </nc>
  </rcc>
  <rcc rId="40515" sId="5">
    <nc r="AE110">
      <v>9.2409999999999997</v>
    </nc>
  </rcc>
  <rcc rId="40516" sId="5">
    <nc r="AF110">
      <v>7.1310000000000002</v>
    </nc>
  </rcc>
  <rcc rId="40517" sId="5">
    <nc r="AG110">
      <v>4.7220000000000004</v>
    </nc>
  </rcc>
  <rcc rId="40518" sId="5">
    <nc r="AH110">
      <v>5.0410000000000004</v>
    </nc>
  </rcc>
  <rcc rId="40519" sId="5">
    <nc r="AI110">
      <v>5.6180000000000003</v>
    </nc>
  </rcc>
  <rcc rId="40520" sId="5">
    <nc r="AJ110">
      <v>6.8440000000000003</v>
    </nc>
  </rcc>
  <rcc rId="40521" sId="5">
    <nc r="AK110">
      <v>8.6690000000000005</v>
    </nc>
  </rcc>
  <rcc rId="40522" sId="5">
    <nc r="AL110">
      <v>5.5620000000000003</v>
    </nc>
  </rcc>
  <rcc rId="40523" sId="5">
    <nc r="AM110">
      <v>2.4329999999999998</v>
    </nc>
  </rcc>
  <rcc rId="40524" sId="5">
    <nc r="AN110">
      <v>0.68799999999999994</v>
    </nc>
  </rcc>
  <rcc rId="40525" sId="5">
    <nc r="AO110">
      <v>3.4000000000000002E-2</v>
    </nc>
  </rcc>
  <rcc rId="40526" sId="5">
    <nc r="AP110">
      <v>0</v>
    </nc>
  </rcc>
  <rcc rId="40527" sId="5">
    <nc r="AQ110">
      <v>0</v>
    </nc>
  </rcc>
  <rcc rId="40528" sId="5">
    <nc r="AR110">
      <v>0</v>
    </nc>
  </rcc>
  <rcc rId="40529" sId="5">
    <nc r="AS110">
      <v>0</v>
    </nc>
  </rcc>
  <rcc rId="40530" sId="5">
    <nc r="AT110">
      <v>0</v>
    </nc>
  </rcc>
  <rcc rId="40531" sId="5">
    <nc r="AU110">
      <v>0</v>
    </nc>
  </rcc>
  <rcc rId="40532" sId="5">
    <nc r="AV110">
      <v>0</v>
    </nc>
  </rcc>
  <rcc rId="40533" sId="5">
    <nc r="AW110">
      <v>0</v>
    </nc>
  </rcc>
  <rcc rId="40534" sId="5">
    <nc r="AX110">
      <v>0</v>
    </nc>
  </rcc>
  <rcc rId="40535" sId="5">
    <nc r="AY110">
      <v>0</v>
    </nc>
  </rcc>
  <rcc rId="40536" sId="5">
    <nc r="AZ110">
      <v>0</v>
    </nc>
  </rcc>
  <rcc rId="40537" sId="5">
    <nc r="BA110">
      <v>0</v>
    </nc>
  </rcc>
  <rcc rId="40538" sId="5">
    <nc r="F111">
      <v>0</v>
    </nc>
  </rcc>
  <rcc rId="40539" sId="5">
    <nc r="G111">
      <v>0</v>
    </nc>
  </rcc>
  <rcc rId="40540" sId="5">
    <nc r="H111">
      <v>0</v>
    </nc>
  </rcc>
  <rcc rId="40541" sId="5">
    <nc r="I111">
      <v>0</v>
    </nc>
  </rcc>
  <rcc rId="40542" sId="5">
    <nc r="J111">
      <v>0</v>
    </nc>
  </rcc>
  <rcc rId="40543" sId="5">
    <nc r="K111">
      <v>0</v>
    </nc>
  </rcc>
  <rcc rId="40544" sId="5">
    <nc r="L111">
      <v>0</v>
    </nc>
  </rcc>
  <rcc rId="40545" sId="5">
    <nc r="M111">
      <v>0</v>
    </nc>
  </rcc>
  <rcc rId="40546" sId="5">
    <nc r="N111">
      <v>0</v>
    </nc>
  </rcc>
  <rcc rId="40547" sId="5">
    <nc r="O111">
      <v>0</v>
    </nc>
  </rcc>
  <rcc rId="40548" sId="5">
    <nc r="P111">
      <v>0</v>
    </nc>
  </rcc>
  <rcc rId="40549" sId="5">
    <nc r="Q111">
      <v>0</v>
    </nc>
  </rcc>
  <rcc rId="40550" sId="5">
    <nc r="R111">
      <v>1.9350000000000001</v>
    </nc>
  </rcc>
  <rcc rId="40551" sId="5">
    <nc r="S111">
      <v>6.1879999999999997</v>
    </nc>
  </rcc>
  <rcc rId="40552" sId="5">
    <nc r="T111">
      <v>12.503</v>
    </nc>
  </rcc>
  <rcc rId="40553" sId="5">
    <nc r="U111">
      <v>20.451000000000001</v>
    </nc>
  </rcc>
  <rcc rId="40554" sId="5">
    <nc r="V111">
      <v>13.829000000000001</v>
    </nc>
  </rcc>
  <rcc rId="40555" sId="5">
    <nc r="W111">
      <v>11.214</v>
    </nc>
  </rcc>
  <rcc rId="40556" sId="5">
    <nc r="X111">
      <v>18.763999999999999</v>
    </nc>
  </rcc>
  <rcc rId="40557" sId="5">
    <nc r="Y111">
      <v>20.786999999999999</v>
    </nc>
  </rcc>
  <rcc rId="40558" sId="5">
    <nc r="Z111">
      <v>26.443000000000001</v>
    </nc>
  </rcc>
  <rcc rId="40559" sId="5">
    <nc r="AA111">
      <v>23.652000000000001</v>
    </nc>
  </rcc>
  <rcc rId="40560" sId="5">
    <nc r="AB111">
      <v>17.013000000000002</v>
    </nc>
  </rcc>
  <rcc rId="40561" sId="5">
    <nc r="AC111">
      <v>13.170999999999999</v>
    </nc>
  </rcc>
  <rcc rId="40562" sId="5">
    <nc r="AD111">
      <v>11.093</v>
    </nc>
  </rcc>
  <rcc rId="40563" sId="5">
    <nc r="AE111">
      <v>8.4009999999999998</v>
    </nc>
  </rcc>
  <rcc rId="40564" sId="5">
    <nc r="AF111">
      <v>6.4829999999999997</v>
    </nc>
  </rcc>
  <rcc rId="40565" sId="5">
    <nc r="AG111">
      <v>4.2919999999999998</v>
    </nc>
  </rcc>
  <rcc rId="40566" sId="5">
    <nc r="AH111">
      <v>4.5830000000000002</v>
    </nc>
  </rcc>
  <rcc rId="40567" sId="5">
    <nc r="AI111">
      <v>5.1079999999999997</v>
    </nc>
  </rcc>
  <rcc rId="40568" sId="5">
    <nc r="AJ111">
      <v>6.2220000000000004</v>
    </nc>
  </rcc>
  <rcc rId="40569" sId="5">
    <nc r="AK111">
      <v>7.8810000000000002</v>
    </nc>
  </rcc>
  <rcc rId="40570" sId="5">
    <nc r="AL111">
      <v>5.0570000000000004</v>
    </nc>
  </rcc>
  <rcc rId="40571" sId="5">
    <nc r="AM111">
      <v>2.2120000000000002</v>
    </nc>
  </rcc>
  <rcc rId="40572" sId="5">
    <nc r="AN111">
      <v>0.625</v>
    </nc>
  </rcc>
  <rcc rId="40573" sId="5">
    <nc r="AO111">
      <v>3.1E-2</v>
    </nc>
  </rcc>
  <rcc rId="40574" sId="5">
    <nc r="AP111">
      <v>0</v>
    </nc>
  </rcc>
  <rcc rId="40575" sId="5">
    <nc r="AQ111">
      <v>0</v>
    </nc>
  </rcc>
  <rcc rId="40576" sId="5">
    <nc r="AR111">
      <v>0</v>
    </nc>
  </rcc>
  <rcc rId="40577" sId="5">
    <nc r="AS111">
      <v>0</v>
    </nc>
  </rcc>
  <rcc rId="40578" sId="5">
    <nc r="AT111">
      <v>0</v>
    </nc>
  </rcc>
  <rcc rId="40579" sId="5">
    <nc r="AU111">
      <v>0</v>
    </nc>
  </rcc>
  <rcc rId="40580" sId="5">
    <nc r="AV111">
      <v>0</v>
    </nc>
  </rcc>
  <rcc rId="40581" sId="5">
    <nc r="AW111">
      <v>0</v>
    </nc>
  </rcc>
  <rcc rId="40582" sId="5">
    <nc r="AX111">
      <v>0</v>
    </nc>
  </rcc>
  <rcc rId="40583" sId="5">
    <nc r="AY111">
      <v>0</v>
    </nc>
  </rcc>
  <rcc rId="40584" sId="5">
    <nc r="AZ111">
      <v>0</v>
    </nc>
  </rcc>
  <rcc rId="40585" sId="5">
    <nc r="BA111">
      <v>0</v>
    </nc>
  </rcc>
  <rcc rId="40586" sId="5">
    <nc r="F112">
      <v>0</v>
    </nc>
  </rcc>
  <rcc rId="40587" sId="5">
    <nc r="G112">
      <v>0</v>
    </nc>
  </rcc>
  <rcc rId="40588" sId="5">
    <nc r="H112">
      <v>0</v>
    </nc>
  </rcc>
  <rcc rId="40589" sId="5">
    <nc r="I112">
      <v>0</v>
    </nc>
  </rcc>
  <rcc rId="40590" sId="5">
    <nc r="J112">
      <v>0</v>
    </nc>
  </rcc>
  <rcc rId="40591" sId="5">
    <nc r="K112">
      <v>0</v>
    </nc>
  </rcc>
  <rcc rId="40592" sId="5">
    <nc r="L112">
      <v>0</v>
    </nc>
  </rcc>
  <rcc rId="40593" sId="5">
    <nc r="M112">
      <v>0</v>
    </nc>
  </rcc>
  <rcc rId="40594" sId="5">
    <nc r="N112">
      <v>0</v>
    </nc>
  </rcc>
  <rcc rId="40595" sId="5">
    <nc r="O112">
      <v>0</v>
    </nc>
  </rcc>
  <rcc rId="40596" sId="5">
    <nc r="P112">
      <v>0</v>
    </nc>
  </rcc>
  <rcc rId="40597" sId="5">
    <nc r="Q112">
      <v>0</v>
    </nc>
  </rcc>
  <rcc rId="40598" sId="5">
    <nc r="R112">
      <v>0</v>
    </nc>
  </rcc>
  <rcc rId="40599" sId="5">
    <nc r="S112">
      <v>0</v>
    </nc>
  </rcc>
  <rcc rId="40600" sId="5">
    <nc r="T112">
      <v>0</v>
    </nc>
  </rcc>
  <rcc rId="40601" sId="5">
    <nc r="U112">
      <v>0</v>
    </nc>
  </rcc>
  <rcc rId="40602" sId="5">
    <nc r="V112">
      <v>0</v>
    </nc>
  </rcc>
  <rcc rId="40603" sId="5">
    <nc r="W112">
      <v>0</v>
    </nc>
  </rcc>
  <rcc rId="40604" sId="5">
    <nc r="X112">
      <v>0</v>
    </nc>
  </rcc>
  <rcc rId="40605" sId="5">
    <nc r="Y112">
      <v>0</v>
    </nc>
  </rcc>
  <rcc rId="40606" sId="5">
    <nc r="Z112">
      <v>0</v>
    </nc>
  </rcc>
  <rcc rId="40607" sId="5">
    <nc r="AA112">
      <v>0</v>
    </nc>
  </rcc>
  <rcc rId="40608" sId="5">
    <nc r="AB112">
      <v>0</v>
    </nc>
  </rcc>
  <rcc rId="40609" sId="5">
    <nc r="AC112">
      <v>0</v>
    </nc>
  </rcc>
  <rcc rId="40610" sId="5">
    <nc r="AD112">
      <v>0</v>
    </nc>
  </rcc>
  <rcc rId="40611" sId="5">
    <nc r="AE112">
      <v>0</v>
    </nc>
  </rcc>
  <rcc rId="40612" sId="5">
    <nc r="AF112">
      <v>0</v>
    </nc>
  </rcc>
  <rcc rId="40613" sId="5">
    <nc r="AG112">
      <v>0</v>
    </nc>
  </rcc>
  <rcc rId="40614" sId="5">
    <nc r="AH112">
      <v>0</v>
    </nc>
  </rcc>
  <rcc rId="40615" sId="5">
    <nc r="AI112">
      <v>0</v>
    </nc>
  </rcc>
  <rcc rId="40616" sId="5">
    <nc r="AJ112">
      <v>0</v>
    </nc>
  </rcc>
  <rcc rId="40617" sId="5">
    <nc r="AK112">
      <v>0</v>
    </nc>
  </rcc>
  <rcc rId="40618" sId="5">
    <nc r="AL112">
      <v>0</v>
    </nc>
  </rcc>
  <rcc rId="40619" sId="5">
    <nc r="AM112">
      <v>0</v>
    </nc>
  </rcc>
  <rcc rId="40620" sId="5">
    <nc r="AN112">
      <v>0</v>
    </nc>
  </rcc>
  <rcc rId="40621" sId="5">
    <nc r="AO112">
      <v>0</v>
    </nc>
  </rcc>
  <rcc rId="40622" sId="5">
    <nc r="AP112">
      <v>0</v>
    </nc>
  </rcc>
  <rcc rId="40623" sId="5">
    <nc r="AQ112">
      <v>0</v>
    </nc>
  </rcc>
  <rcc rId="40624" sId="5">
    <nc r="AR112">
      <v>0</v>
    </nc>
  </rcc>
  <rcc rId="40625" sId="5">
    <nc r="AS112">
      <v>0</v>
    </nc>
  </rcc>
  <rcc rId="40626" sId="5">
    <nc r="AT112">
      <v>0</v>
    </nc>
  </rcc>
  <rcc rId="40627" sId="5">
    <nc r="AU112">
      <v>0</v>
    </nc>
  </rcc>
  <rcc rId="40628" sId="5">
    <nc r="AV112">
      <v>0</v>
    </nc>
  </rcc>
  <rcc rId="40629" sId="5">
    <nc r="AW112">
      <v>0</v>
    </nc>
  </rcc>
  <rcc rId="40630" sId="5">
    <nc r="AX112">
      <v>0</v>
    </nc>
  </rcc>
  <rcc rId="40631" sId="5">
    <nc r="AY112">
      <v>0</v>
    </nc>
  </rcc>
  <rcc rId="40632" sId="5">
    <nc r="AZ112">
      <v>0</v>
    </nc>
  </rcc>
  <rcc rId="40633" sId="5">
    <nc r="BA112">
      <v>0</v>
    </nc>
  </rcc>
  <rcc rId="40634" sId="5">
    <nc r="E113">
      <v>25.504999999999999</v>
    </nc>
  </rcc>
  <rcc rId="40635" sId="5">
    <nc r="F113">
      <v>0</v>
    </nc>
  </rcc>
  <rcc rId="40636" sId="5">
    <nc r="G113">
      <v>0</v>
    </nc>
  </rcc>
  <rcc rId="40637" sId="5">
    <nc r="H113">
      <v>0</v>
    </nc>
  </rcc>
  <rcc rId="40638" sId="5">
    <nc r="I113">
      <v>0</v>
    </nc>
  </rcc>
  <rcc rId="40639" sId="5">
    <nc r="J113">
      <v>0</v>
    </nc>
  </rcc>
  <rcc rId="40640" sId="5">
    <nc r="K113">
      <v>0</v>
    </nc>
  </rcc>
  <rcc rId="40641" sId="5">
    <nc r="L113">
      <v>0</v>
    </nc>
  </rcc>
  <rcc rId="40642" sId="5">
    <nc r="M113">
      <v>0</v>
    </nc>
  </rcc>
  <rcc rId="40643" sId="5">
    <nc r="N113">
      <v>0</v>
    </nc>
  </rcc>
  <rcc rId="40644" sId="5">
    <nc r="O113">
      <v>0</v>
    </nc>
  </rcc>
  <rcc rId="40645" sId="5">
    <nc r="P113">
      <v>0</v>
    </nc>
  </rcc>
  <rcc rId="40646" sId="5">
    <nc r="Q113">
      <v>0</v>
    </nc>
  </rcc>
  <rcc rId="40647" sId="5">
    <nc r="R113">
      <v>0.44600000000000001</v>
    </nc>
  </rcc>
  <rcc rId="40648" sId="5">
    <nc r="S113">
      <v>1.4279999999999999</v>
    </nc>
  </rcc>
  <rcc rId="40649" sId="5">
    <nc r="T113">
      <v>2.8849999999999998</v>
    </nc>
  </rcc>
  <rcc rId="40650" sId="5">
    <nc r="U113">
      <v>4.718</v>
    </nc>
  </rcc>
  <rcc rId="40651" sId="5">
    <nc r="V113">
      <v>3.19</v>
    </nc>
  </rcc>
  <rcc rId="40652" sId="5">
    <nc r="W113">
      <v>2.5870000000000002</v>
    </nc>
  </rcc>
  <rcc rId="40653" sId="5">
    <nc r="X113">
      <v>4.3289999999999997</v>
    </nc>
  </rcc>
  <rcc rId="40654" sId="5">
    <nc r="Y113">
      <v>4.7960000000000003</v>
    </nc>
  </rcc>
  <rcc rId="40655" sId="5">
    <nc r="Z113">
      <v>6.101</v>
    </nc>
  </rcc>
  <rcc rId="40656" sId="5">
    <nc r="AA113">
      <v>5.4569999999999999</v>
    </nc>
  </rcc>
  <rcc rId="40657" sId="5">
    <nc r="AB113">
      <v>3.9249999999999998</v>
    </nc>
  </rcc>
  <rcc rId="40658" sId="5">
    <nc r="AC113">
      <v>3.0390000000000001</v>
    </nc>
  </rcc>
  <rcc rId="40659" sId="5">
    <nc r="AD113">
      <v>2.5590000000000002</v>
    </nc>
  </rcc>
  <rcc rId="40660" sId="5">
    <nc r="AE113">
      <v>1.9379999999999999</v>
    </nc>
  </rcc>
  <rcc rId="40661" sId="5">
    <nc r="AF113">
      <v>1.496</v>
    </nc>
  </rcc>
  <rcc rId="40662" sId="5">
    <nc r="AG113">
      <v>0.99</v>
    </nc>
  </rcc>
  <rcc rId="40663" sId="5">
    <nc r="AH113">
      <v>1.0569999999999999</v>
    </nc>
  </rcc>
  <rcc rId="40664" sId="5">
    <nc r="AI113">
      <v>1.1779999999999999</v>
    </nc>
  </rcc>
  <rcc rId="40665" sId="5">
    <nc r="AJ113">
      <v>1.4350000000000001</v>
    </nc>
  </rcc>
  <rcc rId="40666" sId="5">
    <nc r="AK113">
      <v>1.8180000000000001</v>
    </nc>
  </rcc>
  <rcc rId="40667" sId="5">
    <nc r="AL113">
      <v>1.167</v>
    </nc>
  </rcc>
  <rcc rId="40668" sId="5">
    <nc r="AM113">
      <v>0.51</v>
    </nc>
  </rcc>
  <rcc rId="40669" sId="5">
    <nc r="AN113">
      <v>0.14399999999999999</v>
    </nc>
  </rcc>
  <rcc rId="40670" sId="5">
    <nc r="AO113">
      <v>7.0000000000000001E-3</v>
    </nc>
  </rcc>
  <rcc rId="40671" sId="5">
    <nc r="AP113">
      <v>0</v>
    </nc>
  </rcc>
  <rcc rId="40672" sId="5">
    <nc r="AQ113">
      <v>0</v>
    </nc>
  </rcc>
  <rcc rId="40673" sId="5">
    <nc r="AR113">
      <v>0</v>
    </nc>
  </rcc>
  <rcc rId="40674" sId="5">
    <nc r="AS113">
      <v>0</v>
    </nc>
  </rcc>
  <rcc rId="40675" sId="5">
    <nc r="AT113">
      <v>0</v>
    </nc>
  </rcc>
  <rcc rId="40676" sId="5">
    <nc r="AU113">
      <v>0</v>
    </nc>
  </rcc>
  <rcc rId="40677" sId="5">
    <nc r="AV113">
      <v>0</v>
    </nc>
  </rcc>
  <rcc rId="40678" sId="5">
    <nc r="AW113">
      <v>0</v>
    </nc>
  </rcc>
  <rcc rId="40679" sId="5">
    <nc r="AX113">
      <v>0</v>
    </nc>
  </rcc>
  <rcc rId="40680" sId="5">
    <nc r="AY113">
      <v>0</v>
    </nc>
  </rcc>
  <rcc rId="40681" sId="5">
    <nc r="AZ113">
      <v>0</v>
    </nc>
  </rcc>
  <rcc rId="40682" sId="5">
    <nc r="BA113">
      <v>0</v>
    </nc>
  </rcc>
  <rcc rId="40683" sId="5">
    <nc r="F114">
      <v>0</v>
    </nc>
  </rcc>
  <rcc rId="40684" sId="5">
    <nc r="G114">
      <v>0</v>
    </nc>
  </rcc>
  <rcc rId="40685" sId="5">
    <nc r="H114">
      <v>0</v>
    </nc>
  </rcc>
  <rcc rId="40686" sId="5">
    <nc r="I114">
      <v>0</v>
    </nc>
  </rcc>
  <rcc rId="40687" sId="5">
    <nc r="J114">
      <v>0</v>
    </nc>
  </rcc>
  <rcc rId="40688" sId="5">
    <nc r="K114">
      <v>0</v>
    </nc>
  </rcc>
  <rcc rId="40689" sId="5">
    <nc r="L114">
      <v>0</v>
    </nc>
  </rcc>
  <rcc rId="40690" sId="5">
    <nc r="M114">
      <v>0</v>
    </nc>
  </rcc>
  <rcc rId="40691" sId="5">
    <nc r="N114">
      <v>0</v>
    </nc>
  </rcc>
  <rcc rId="40692" sId="5">
    <nc r="O114">
      <v>0</v>
    </nc>
  </rcc>
  <rcc rId="40693" sId="5">
    <nc r="P114">
      <v>0</v>
    </nc>
  </rcc>
  <rcc rId="40694" sId="5">
    <nc r="Q114">
      <v>0</v>
    </nc>
  </rcc>
  <rcc rId="40695" sId="5">
    <nc r="R114">
      <v>0.35699999999999998</v>
    </nc>
  </rcc>
  <rcc rId="40696" sId="5">
    <nc r="S114">
      <v>1.1419999999999999</v>
    </nc>
  </rcc>
  <rcc rId="40697" sId="5">
    <nc r="T114">
      <v>2.3079999999999998</v>
    </nc>
  </rcc>
  <rcc rId="40698" sId="5">
    <nc r="U114">
      <v>3.7749999999999999</v>
    </nc>
  </rcc>
  <rcc rId="40699" sId="5">
    <nc r="V114">
      <v>2.552</v>
    </nc>
  </rcc>
  <rcc rId="40700" sId="5">
    <nc r="W114">
      <v>2.0699999999999998</v>
    </nc>
  </rcc>
  <rcc rId="40701" sId="5">
    <nc r="X114">
      <v>3.4630000000000001</v>
    </nc>
  </rcc>
  <rcc rId="40702" sId="5">
    <nc r="Y114">
      <v>3.8370000000000002</v>
    </nc>
  </rcc>
  <rcc rId="40703" sId="5">
    <nc r="Z114">
      <v>4.88</v>
    </nc>
  </rcc>
  <rcc rId="40704" sId="5">
    <nc r="AA114">
      <v>4.3650000000000002</v>
    </nc>
  </rcc>
  <rcc rId="40705" sId="5">
    <nc r="AB114">
      <v>3.14</v>
    </nc>
  </rcc>
  <rcc rId="40706" sId="5">
    <nc r="AC114">
      <v>2.431</v>
    </nc>
  </rcc>
  <rcc rId="40707" sId="5">
    <nc r="AD114">
      <v>2.0470000000000002</v>
    </nc>
  </rcc>
  <rcc rId="40708" sId="5">
    <nc r="AE114">
      <v>1.5509999999999999</v>
    </nc>
  </rcc>
  <rcc rId="40709" sId="5">
    <nc r="AF114">
      <v>1.1970000000000001</v>
    </nc>
  </rcc>
  <rcc rId="40710" sId="5">
    <nc r="AG114">
      <v>0.79200000000000004</v>
    </nc>
  </rcc>
  <rcc rId="40711" sId="5">
    <nc r="AH114">
      <v>0.84599999999999997</v>
    </nc>
  </rcc>
  <rcc rId="40712" sId="5">
    <nc r="AI114">
      <v>0.94299999999999995</v>
    </nc>
  </rcc>
  <rcc rId="40713" sId="5">
    <nc r="AJ114">
      <v>1.1479999999999999</v>
    </nc>
  </rcc>
  <rcc rId="40714" sId="5">
    <nc r="AK114">
      <v>1.4550000000000001</v>
    </nc>
  </rcc>
  <rcc rId="40715" sId="5">
    <nc r="AL114">
      <v>0.93300000000000005</v>
    </nc>
  </rcc>
  <rcc rId="40716" sId="5">
    <nc r="AM114">
      <v>0.40799999999999997</v>
    </nc>
  </rcc>
  <rcc rId="40717" sId="5">
    <nc r="AN114">
      <v>0.115</v>
    </nc>
  </rcc>
  <rcc rId="40718" sId="5">
    <nc r="AO114">
      <v>6.0000000000000001E-3</v>
    </nc>
  </rcc>
  <rcc rId="40719" sId="5">
    <nc r="AP114">
      <v>0</v>
    </nc>
  </rcc>
  <rcc rId="40720" sId="5">
    <nc r="AQ114">
      <v>0</v>
    </nc>
  </rcc>
  <rcc rId="40721" sId="5">
    <nc r="AR114">
      <v>0</v>
    </nc>
  </rcc>
  <rcc rId="40722" sId="5">
    <nc r="AS114">
      <v>0</v>
    </nc>
  </rcc>
  <rcc rId="40723" sId="5">
    <nc r="AT114">
      <v>0</v>
    </nc>
  </rcc>
  <rcc rId="40724" sId="5">
    <nc r="AU114">
      <v>0</v>
    </nc>
  </rcc>
  <rcc rId="40725" sId="5">
    <nc r="AV114">
      <v>0</v>
    </nc>
  </rcc>
  <rcc rId="40726" sId="5">
    <nc r="AW114">
      <v>0</v>
    </nc>
  </rcc>
  <rcc rId="40727" sId="5">
    <nc r="AX114">
      <v>0</v>
    </nc>
  </rcc>
  <rcc rId="40728" sId="5">
    <nc r="AY114">
      <v>0</v>
    </nc>
  </rcc>
  <rcc rId="40729" sId="5">
    <nc r="AZ114">
      <v>0</v>
    </nc>
  </rcc>
  <rcc rId="40730" sId="5">
    <nc r="BA114">
      <v>0</v>
    </nc>
  </rcc>
  <rcc rId="40731" sId="5">
    <nc r="F115">
      <v>0</v>
    </nc>
  </rcc>
  <rcc rId="40732" sId="5">
    <nc r="G115">
      <v>0</v>
    </nc>
  </rcc>
  <rcc rId="40733" sId="5">
    <nc r="H115">
      <v>0</v>
    </nc>
  </rcc>
  <rcc rId="40734" sId="5">
    <nc r="I115">
      <v>0</v>
    </nc>
  </rcc>
  <rcc rId="40735" sId="5">
    <nc r="J115">
      <v>0</v>
    </nc>
  </rcc>
  <rcc rId="40736" sId="5">
    <nc r="K115">
      <v>0</v>
    </nc>
  </rcc>
  <rcc rId="40737" sId="5">
    <nc r="L115">
      <v>0</v>
    </nc>
  </rcc>
  <rcc rId="40738" sId="5">
    <nc r="M115">
      <v>0</v>
    </nc>
  </rcc>
  <rcc rId="40739" sId="5">
    <nc r="N115">
      <v>0</v>
    </nc>
  </rcc>
  <rcc rId="40740" sId="5">
    <nc r="O115">
      <v>0</v>
    </nc>
  </rcc>
  <rcc rId="40741" sId="5">
    <nc r="P115">
      <v>0</v>
    </nc>
  </rcc>
  <rcc rId="40742" sId="5">
    <nc r="Q115">
      <v>0</v>
    </nc>
  </rcc>
  <rcc rId="40743" sId="5">
    <nc r="R115">
      <v>0</v>
    </nc>
  </rcc>
  <rcc rId="40744" sId="5">
    <nc r="S115">
      <v>0</v>
    </nc>
  </rcc>
  <rcc rId="40745" sId="5">
    <nc r="T115">
      <v>0</v>
    </nc>
  </rcc>
  <rcc rId="40746" sId="5">
    <nc r="U115">
      <v>0</v>
    </nc>
  </rcc>
  <rcc rId="40747" sId="5">
    <nc r="V115">
      <v>0</v>
    </nc>
  </rcc>
  <rcc rId="40748" sId="5">
    <nc r="W115">
      <v>0</v>
    </nc>
  </rcc>
  <rcc rId="40749" sId="5">
    <nc r="X115">
      <v>0</v>
    </nc>
  </rcc>
  <rcc rId="40750" sId="5">
    <nc r="Y115">
      <v>0</v>
    </nc>
  </rcc>
  <rcc rId="40751" sId="5">
    <nc r="Z115">
      <v>0</v>
    </nc>
  </rcc>
  <rcc rId="40752" sId="5">
    <nc r="AA115">
      <v>0</v>
    </nc>
  </rcc>
  <rcc rId="40753" sId="5">
    <nc r="AB115">
      <v>0</v>
    </nc>
  </rcc>
  <rcc rId="40754" sId="5">
    <nc r="AC115">
      <v>0</v>
    </nc>
  </rcc>
  <rcc rId="40755" sId="5">
    <nc r="AD115">
      <v>0</v>
    </nc>
  </rcc>
  <rcc rId="40756" sId="5">
    <nc r="AE115">
      <v>0</v>
    </nc>
  </rcc>
  <rcc rId="40757" sId="5">
    <nc r="AF115">
      <v>0</v>
    </nc>
  </rcc>
  <rcc rId="40758" sId="5">
    <nc r="AG115">
      <v>0</v>
    </nc>
  </rcc>
  <rcc rId="40759" sId="5">
    <nc r="AH115">
      <v>0</v>
    </nc>
  </rcc>
  <rcc rId="40760" sId="5">
    <nc r="AI115">
      <v>0</v>
    </nc>
  </rcc>
  <rcc rId="40761" sId="5">
    <nc r="AJ115">
      <v>0</v>
    </nc>
  </rcc>
  <rcc rId="40762" sId="5">
    <nc r="AK115">
      <v>0</v>
    </nc>
  </rcc>
  <rcc rId="40763" sId="5">
    <nc r="AL115">
      <v>0</v>
    </nc>
  </rcc>
  <rcc rId="40764" sId="5">
    <nc r="AM115">
      <v>0</v>
    </nc>
  </rcc>
  <rcc rId="40765" sId="5">
    <nc r="AN115">
      <v>0</v>
    </nc>
  </rcc>
  <rcc rId="40766" sId="5">
    <nc r="AO115">
      <v>0</v>
    </nc>
  </rcc>
  <rcc rId="40767" sId="5">
    <nc r="AP115">
      <v>0</v>
    </nc>
  </rcc>
  <rcc rId="40768" sId="5">
    <nc r="AQ115">
      <v>0</v>
    </nc>
  </rcc>
  <rcc rId="40769" sId="5">
    <nc r="AR115">
      <v>0</v>
    </nc>
  </rcc>
  <rcc rId="40770" sId="5">
    <nc r="AS115">
      <v>0</v>
    </nc>
  </rcc>
  <rcc rId="40771" sId="5">
    <nc r="AT115">
      <v>0</v>
    </nc>
  </rcc>
  <rcc rId="40772" sId="5">
    <nc r="AU115">
      <v>0</v>
    </nc>
  </rcc>
  <rcc rId="40773" sId="5">
    <nc r="AV115">
      <v>0</v>
    </nc>
  </rcc>
  <rcc rId="40774" sId="5">
    <nc r="AW115">
      <v>0</v>
    </nc>
  </rcc>
  <rcc rId="40775" sId="5">
    <nc r="AX115">
      <v>0</v>
    </nc>
  </rcc>
  <rcc rId="40776" sId="5">
    <nc r="AY115">
      <v>0</v>
    </nc>
  </rcc>
  <rcc rId="40777" sId="5">
    <nc r="AZ115">
      <v>0</v>
    </nc>
  </rcc>
  <rcc rId="40778" sId="5">
    <nc r="BA115">
      <v>0</v>
    </nc>
  </rcc>
  <rcc rId="40779" sId="5">
    <nc r="F116">
      <v>0</v>
    </nc>
  </rcc>
  <rcc rId="40780" sId="5">
    <nc r="G116">
      <v>0</v>
    </nc>
  </rcc>
  <rcc rId="40781" sId="5">
    <nc r="H116">
      <v>0</v>
    </nc>
  </rcc>
  <rcc rId="40782" sId="5">
    <nc r="I116">
      <v>0</v>
    </nc>
  </rcc>
  <rcc rId="40783" sId="5">
    <nc r="J116">
      <v>0</v>
    </nc>
  </rcc>
  <rcc rId="40784" sId="5">
    <nc r="K116">
      <v>0</v>
    </nc>
  </rcc>
  <rcc rId="40785" sId="5">
    <nc r="L116">
      <v>0</v>
    </nc>
  </rcc>
  <rcc rId="40786" sId="5">
    <nc r="M116">
      <v>0</v>
    </nc>
  </rcc>
  <rcc rId="40787" sId="5">
    <nc r="N116">
      <v>0</v>
    </nc>
  </rcc>
  <rcc rId="40788" sId="5">
    <nc r="O116">
      <v>0</v>
    </nc>
  </rcc>
  <rcc rId="40789" sId="5">
    <nc r="P116">
      <v>0</v>
    </nc>
  </rcc>
  <rcc rId="40790" sId="5">
    <nc r="Q116">
      <v>0</v>
    </nc>
  </rcc>
  <rcc rId="40791" sId="5">
    <nc r="R116">
      <v>0</v>
    </nc>
  </rcc>
  <rcc rId="40792" sId="5">
    <nc r="S116">
      <v>0</v>
    </nc>
  </rcc>
  <rcc rId="40793" sId="5">
    <nc r="T116">
      <v>0</v>
    </nc>
  </rcc>
  <rcc rId="40794" sId="5">
    <nc r="U116">
      <v>0</v>
    </nc>
  </rcc>
  <rcc rId="40795" sId="5">
    <nc r="V116">
      <v>0</v>
    </nc>
  </rcc>
  <rcc rId="40796" sId="5">
    <nc r="W116">
      <v>0</v>
    </nc>
  </rcc>
  <rcc rId="40797" sId="5">
    <nc r="X116">
      <v>0</v>
    </nc>
  </rcc>
  <rcc rId="40798" sId="5">
    <nc r="Y116">
      <v>0</v>
    </nc>
  </rcc>
  <rcc rId="40799" sId="5">
    <nc r="Z116">
      <v>0</v>
    </nc>
  </rcc>
  <rcc rId="40800" sId="5">
    <nc r="AA116">
      <v>0</v>
    </nc>
  </rcc>
  <rcc rId="40801" sId="5">
    <nc r="AB116">
      <v>0</v>
    </nc>
  </rcc>
  <rcc rId="40802" sId="5">
    <nc r="AC116">
      <v>0</v>
    </nc>
  </rcc>
  <rcc rId="40803" sId="5">
    <nc r="AD116">
      <v>0</v>
    </nc>
  </rcc>
  <rcc rId="40804" sId="5">
    <nc r="AE116">
      <v>0</v>
    </nc>
  </rcc>
  <rcc rId="40805" sId="5">
    <nc r="AF116">
      <v>0</v>
    </nc>
  </rcc>
  <rcc rId="40806" sId="5">
    <nc r="AG116">
      <v>0</v>
    </nc>
  </rcc>
  <rcc rId="40807" sId="5">
    <nc r="AH116">
      <v>0</v>
    </nc>
  </rcc>
  <rcc rId="40808" sId="5">
    <nc r="AI116">
      <v>0</v>
    </nc>
  </rcc>
  <rcc rId="40809" sId="5">
    <nc r="AJ116">
      <v>0</v>
    </nc>
  </rcc>
  <rcc rId="40810" sId="5">
    <nc r="AK116">
      <v>0</v>
    </nc>
  </rcc>
  <rcc rId="40811" sId="5">
    <nc r="AL116">
      <v>0</v>
    </nc>
  </rcc>
  <rcc rId="40812" sId="5">
    <nc r="AM116">
      <v>0</v>
    </nc>
  </rcc>
  <rcc rId="40813" sId="5">
    <nc r="AN116">
      <v>0</v>
    </nc>
  </rcc>
  <rcc rId="40814" sId="5">
    <nc r="AO116">
      <v>0</v>
    </nc>
  </rcc>
  <rcc rId="40815" sId="5">
    <nc r="AP116">
      <v>0</v>
    </nc>
  </rcc>
  <rcc rId="40816" sId="5">
    <nc r="AQ116">
      <v>0</v>
    </nc>
  </rcc>
  <rcc rId="40817" sId="5">
    <nc r="AR116">
      <v>0</v>
    </nc>
  </rcc>
  <rcc rId="40818" sId="5">
    <nc r="AS116">
      <v>0</v>
    </nc>
  </rcc>
  <rcc rId="40819" sId="5">
    <nc r="AT116">
      <v>0</v>
    </nc>
  </rcc>
  <rcc rId="40820" sId="5">
    <nc r="AU116">
      <v>0</v>
    </nc>
  </rcc>
  <rcc rId="40821" sId="5">
    <nc r="AV116">
      <v>0</v>
    </nc>
  </rcc>
  <rcc rId="40822" sId="5">
    <nc r="AW116">
      <v>0</v>
    </nc>
  </rcc>
  <rcc rId="40823" sId="5">
    <nc r="AX116">
      <v>0</v>
    </nc>
  </rcc>
  <rcc rId="40824" sId="5">
    <nc r="AY116">
      <v>0</v>
    </nc>
  </rcc>
  <rcc rId="40825" sId="5">
    <nc r="AZ116">
      <v>0</v>
    </nc>
  </rcc>
  <rcc rId="40826" sId="5">
    <nc r="BA116">
      <v>0</v>
    </nc>
  </rcc>
  <rcc rId="40827" sId="5">
    <nc r="F117">
      <v>0</v>
    </nc>
  </rcc>
  <rcc rId="40828" sId="5">
    <nc r="G117">
      <v>0</v>
    </nc>
  </rcc>
  <rcc rId="40829" sId="5">
    <nc r="H117">
      <v>0</v>
    </nc>
  </rcc>
  <rcc rId="40830" sId="5">
    <nc r="I117">
      <v>0</v>
    </nc>
  </rcc>
  <rcc rId="40831" sId="5">
    <nc r="J117">
      <v>0</v>
    </nc>
  </rcc>
  <rcc rId="40832" sId="5">
    <nc r="K117">
      <v>0</v>
    </nc>
  </rcc>
  <rcc rId="40833" sId="5">
    <nc r="L117">
      <v>0</v>
    </nc>
  </rcc>
  <rcc rId="40834" sId="5">
    <nc r="M117">
      <v>0</v>
    </nc>
  </rcc>
  <rcc rId="40835" sId="5">
    <nc r="N117">
      <v>0</v>
    </nc>
  </rcc>
  <rcc rId="40836" sId="5">
    <nc r="O117">
      <v>0</v>
    </nc>
  </rcc>
  <rcc rId="40837" sId="5">
    <nc r="P117">
      <v>0</v>
    </nc>
  </rcc>
  <rcc rId="40838" sId="5">
    <nc r="Q117">
      <v>0</v>
    </nc>
  </rcc>
  <rcc rId="40839" sId="5">
    <nc r="R117">
      <v>0</v>
    </nc>
  </rcc>
  <rcc rId="40840" sId="5">
    <nc r="S117">
      <v>0</v>
    </nc>
  </rcc>
  <rcc rId="40841" sId="5">
    <nc r="T117">
      <v>0</v>
    </nc>
  </rcc>
  <rcc rId="40842" sId="5">
    <nc r="U117">
      <v>0</v>
    </nc>
  </rcc>
  <rcc rId="40843" sId="5">
    <nc r="V117">
      <v>0</v>
    </nc>
  </rcc>
  <rcc rId="40844" sId="5">
    <nc r="W117">
      <v>0</v>
    </nc>
  </rcc>
  <rcc rId="40845" sId="5">
    <nc r="X117">
      <v>0</v>
    </nc>
  </rcc>
  <rcc rId="40846" sId="5">
    <nc r="Y117">
      <v>0</v>
    </nc>
  </rcc>
  <rcc rId="40847" sId="5">
    <nc r="Z117">
      <v>0</v>
    </nc>
  </rcc>
  <rcc rId="40848" sId="5">
    <nc r="AA117">
      <v>0</v>
    </nc>
  </rcc>
  <rcc rId="40849" sId="5">
    <nc r="AB117">
      <v>0</v>
    </nc>
  </rcc>
  <rcc rId="40850" sId="5">
    <nc r="AC117">
      <v>0</v>
    </nc>
  </rcc>
  <rcc rId="40851" sId="5">
    <nc r="AD117">
      <v>0</v>
    </nc>
  </rcc>
  <rcc rId="40852" sId="5">
    <nc r="AE117">
      <v>0</v>
    </nc>
  </rcc>
  <rcc rId="40853" sId="5">
    <nc r="AF117">
      <v>0</v>
    </nc>
  </rcc>
  <rcc rId="40854" sId="5">
    <nc r="AG117">
      <v>0</v>
    </nc>
  </rcc>
  <rcc rId="40855" sId="5">
    <nc r="AH117">
      <v>0</v>
    </nc>
  </rcc>
  <rcc rId="40856" sId="5">
    <nc r="AI117">
      <v>0</v>
    </nc>
  </rcc>
  <rcc rId="40857" sId="5">
    <nc r="AJ117">
      <v>0</v>
    </nc>
  </rcc>
  <rcc rId="40858" sId="5">
    <nc r="AK117">
      <v>0</v>
    </nc>
  </rcc>
  <rcc rId="40859" sId="5">
    <nc r="AL117">
      <v>0</v>
    </nc>
  </rcc>
  <rcc rId="40860" sId="5">
    <nc r="AM117">
      <v>0</v>
    </nc>
  </rcc>
  <rcc rId="40861" sId="5">
    <nc r="AN117">
      <v>0</v>
    </nc>
  </rcc>
  <rcc rId="40862" sId="5">
    <nc r="AO117">
      <v>0</v>
    </nc>
  </rcc>
  <rcc rId="40863" sId="5">
    <nc r="AP117">
      <v>0</v>
    </nc>
  </rcc>
  <rcc rId="40864" sId="5">
    <nc r="AQ117">
      <v>0</v>
    </nc>
  </rcc>
  <rcc rId="40865" sId="5">
    <nc r="AR117">
      <v>0</v>
    </nc>
  </rcc>
  <rcc rId="40866" sId="5">
    <nc r="AS117">
      <v>0</v>
    </nc>
  </rcc>
  <rcc rId="40867" sId="5">
    <nc r="AT117">
      <v>0</v>
    </nc>
  </rcc>
  <rcc rId="40868" sId="5">
    <nc r="AU117">
      <v>0</v>
    </nc>
  </rcc>
  <rcc rId="40869" sId="5">
    <nc r="AV117">
      <v>0</v>
    </nc>
  </rcc>
  <rcc rId="40870" sId="5">
    <nc r="AW117">
      <v>0</v>
    </nc>
  </rcc>
  <rcc rId="40871" sId="5">
    <nc r="AX117">
      <v>0</v>
    </nc>
  </rcc>
  <rcc rId="40872" sId="5">
    <nc r="AY117">
      <v>0</v>
    </nc>
  </rcc>
  <rcc rId="40873" sId="5">
    <nc r="AZ117">
      <v>0</v>
    </nc>
  </rcc>
  <rcc rId="40874" sId="5">
    <nc r="BA117">
      <v>0</v>
    </nc>
  </rcc>
  <rcc rId="40875" sId="5">
    <nc r="F118">
      <v>0</v>
    </nc>
  </rcc>
  <rcc rId="40876" sId="5">
    <nc r="G118">
      <v>0</v>
    </nc>
  </rcc>
  <rcc rId="40877" sId="5">
    <nc r="H118">
      <v>0</v>
    </nc>
  </rcc>
  <rcc rId="40878" sId="5">
    <nc r="I118">
      <v>0</v>
    </nc>
  </rcc>
  <rcc rId="40879" sId="5">
    <nc r="J118">
      <v>0</v>
    </nc>
  </rcc>
  <rcc rId="40880" sId="5">
    <nc r="K118">
      <v>0</v>
    </nc>
  </rcc>
  <rcc rId="40881" sId="5">
    <nc r="L118">
      <v>0</v>
    </nc>
  </rcc>
  <rcc rId="40882" sId="5">
    <nc r="M118">
      <v>0</v>
    </nc>
  </rcc>
  <rcc rId="40883" sId="5">
    <nc r="N118">
      <v>0</v>
    </nc>
  </rcc>
  <rcc rId="40884" sId="5">
    <nc r="O118">
      <v>0</v>
    </nc>
  </rcc>
  <rcc rId="40885" sId="5">
    <nc r="P118">
      <v>0</v>
    </nc>
  </rcc>
  <rcc rId="40886" sId="5">
    <nc r="Q118">
      <v>0</v>
    </nc>
  </rcc>
  <rcc rId="40887" sId="5">
    <nc r="R118">
      <v>0</v>
    </nc>
  </rcc>
  <rcc rId="40888" sId="5">
    <nc r="S118">
      <v>0</v>
    </nc>
  </rcc>
  <rcc rId="40889" sId="5">
    <nc r="T118">
      <v>0</v>
    </nc>
  </rcc>
  <rcc rId="40890" sId="5">
    <nc r="U118">
      <v>0</v>
    </nc>
  </rcc>
  <rcc rId="40891" sId="5">
    <nc r="V118">
      <v>0</v>
    </nc>
  </rcc>
  <rcc rId="40892" sId="5">
    <nc r="W118">
      <v>0</v>
    </nc>
  </rcc>
  <rcc rId="40893" sId="5">
    <nc r="X118">
      <v>0</v>
    </nc>
  </rcc>
  <rcc rId="40894" sId="5">
    <nc r="Y118">
      <v>0</v>
    </nc>
  </rcc>
  <rcc rId="40895" sId="5">
    <nc r="Z118">
      <v>0</v>
    </nc>
  </rcc>
  <rcc rId="40896" sId="5">
    <nc r="AA118">
      <v>0</v>
    </nc>
  </rcc>
  <rcc rId="40897" sId="5">
    <nc r="AB118">
      <v>0</v>
    </nc>
  </rcc>
  <rcc rId="40898" sId="5">
    <nc r="AC118">
      <v>0</v>
    </nc>
  </rcc>
  <rcc rId="40899" sId="5">
    <nc r="AD118">
      <v>0</v>
    </nc>
  </rcc>
  <rcc rId="40900" sId="5">
    <nc r="AE118">
      <v>0</v>
    </nc>
  </rcc>
  <rcc rId="40901" sId="5">
    <nc r="AF118">
      <v>0</v>
    </nc>
  </rcc>
  <rcc rId="40902" sId="5">
    <nc r="AG118">
      <v>0</v>
    </nc>
  </rcc>
  <rcc rId="40903" sId="5">
    <nc r="AH118">
      <v>0</v>
    </nc>
  </rcc>
  <rcc rId="40904" sId="5">
    <nc r="AI118">
      <v>0</v>
    </nc>
  </rcc>
  <rcc rId="40905" sId="5">
    <nc r="AJ118">
      <v>0</v>
    </nc>
  </rcc>
  <rcc rId="40906" sId="5">
    <nc r="AK118">
      <v>0</v>
    </nc>
  </rcc>
  <rcc rId="40907" sId="5">
    <nc r="AL118">
      <v>0</v>
    </nc>
  </rcc>
  <rcc rId="40908" sId="5">
    <nc r="AM118">
      <v>0</v>
    </nc>
  </rcc>
  <rcc rId="40909" sId="5">
    <nc r="AN118">
      <v>0</v>
    </nc>
  </rcc>
  <rcc rId="40910" sId="5">
    <nc r="AO118">
      <v>0</v>
    </nc>
  </rcc>
  <rcc rId="40911" sId="5">
    <nc r="AP118">
      <v>0</v>
    </nc>
  </rcc>
  <rcc rId="40912" sId="5">
    <nc r="AQ118">
      <v>0</v>
    </nc>
  </rcc>
  <rcc rId="40913" sId="5">
    <nc r="AR118">
      <v>0</v>
    </nc>
  </rcc>
  <rcc rId="40914" sId="5">
    <nc r="AS118">
      <v>0</v>
    </nc>
  </rcc>
  <rcc rId="40915" sId="5">
    <nc r="AT118">
      <v>0</v>
    </nc>
  </rcc>
  <rcc rId="40916" sId="5">
    <nc r="AU118">
      <v>0</v>
    </nc>
  </rcc>
  <rcc rId="40917" sId="5">
    <nc r="AV118">
      <v>0</v>
    </nc>
  </rcc>
  <rcc rId="40918" sId="5">
    <nc r="AW118">
      <v>0</v>
    </nc>
  </rcc>
  <rcc rId="40919" sId="5">
    <nc r="AX118">
      <v>0</v>
    </nc>
  </rcc>
  <rcc rId="40920" sId="5">
    <nc r="AY118">
      <v>0</v>
    </nc>
  </rcc>
  <rcc rId="40921" sId="5">
    <nc r="AZ118">
      <v>0</v>
    </nc>
  </rcc>
  <rcc rId="40922" sId="5">
    <nc r="BA118">
      <v>0</v>
    </nc>
  </rcc>
  <rcc rId="40923" sId="5">
    <nc r="F119">
      <v>0</v>
    </nc>
  </rcc>
  <rcc rId="40924" sId="5">
    <nc r="G119">
      <v>0</v>
    </nc>
  </rcc>
  <rcc rId="40925" sId="5">
    <nc r="H119">
      <v>0</v>
    </nc>
  </rcc>
  <rcc rId="40926" sId="5">
    <nc r="I119">
      <v>0</v>
    </nc>
  </rcc>
  <rcc rId="40927" sId="5">
    <nc r="J119">
      <v>0</v>
    </nc>
  </rcc>
  <rcc rId="40928" sId="5">
    <nc r="K119">
      <v>0</v>
    </nc>
  </rcc>
  <rcc rId="40929" sId="5">
    <nc r="L119">
      <v>0</v>
    </nc>
  </rcc>
  <rcc rId="40930" sId="5">
    <nc r="M119">
      <v>0</v>
    </nc>
  </rcc>
  <rcc rId="40931" sId="5">
    <nc r="N119">
      <v>0</v>
    </nc>
  </rcc>
  <rcc rId="40932" sId="5">
    <nc r="O119">
      <v>0</v>
    </nc>
  </rcc>
  <rcc rId="40933" sId="5">
    <nc r="P119">
      <v>0</v>
    </nc>
  </rcc>
  <rcc rId="40934" sId="5">
    <nc r="Q119">
      <v>0</v>
    </nc>
  </rcc>
  <rcc rId="40935" sId="5">
    <nc r="R119">
      <v>0</v>
    </nc>
  </rcc>
  <rcc rId="40936" sId="5">
    <nc r="S119">
      <v>0</v>
    </nc>
  </rcc>
  <rcc rId="40937" sId="5">
    <nc r="T119">
      <v>0</v>
    </nc>
  </rcc>
  <rcc rId="40938" sId="5">
    <nc r="U119">
      <v>0</v>
    </nc>
  </rcc>
  <rcc rId="40939" sId="5">
    <nc r="V119">
      <v>0</v>
    </nc>
  </rcc>
  <rcc rId="40940" sId="5">
    <nc r="W119">
      <v>0</v>
    </nc>
  </rcc>
  <rcc rId="40941" sId="5">
    <nc r="X119">
      <v>0</v>
    </nc>
  </rcc>
  <rcc rId="40942" sId="5">
    <nc r="Y119">
      <v>0</v>
    </nc>
  </rcc>
  <rcc rId="40943" sId="5">
    <nc r="Z119">
      <v>0</v>
    </nc>
  </rcc>
  <rcc rId="40944" sId="5">
    <nc r="AA119">
      <v>0</v>
    </nc>
  </rcc>
  <rcc rId="40945" sId="5">
    <nc r="AB119">
      <v>0</v>
    </nc>
  </rcc>
  <rcc rId="40946" sId="5">
    <nc r="AC119">
      <v>0</v>
    </nc>
  </rcc>
  <rcc rId="40947" sId="5">
    <nc r="AD119">
      <v>0</v>
    </nc>
  </rcc>
  <rcc rId="40948" sId="5">
    <nc r="AE119">
      <v>0</v>
    </nc>
  </rcc>
  <rcc rId="40949" sId="5">
    <nc r="AF119">
      <v>0</v>
    </nc>
  </rcc>
  <rcc rId="40950" sId="5">
    <nc r="AG119">
      <v>0</v>
    </nc>
  </rcc>
  <rcc rId="40951" sId="5">
    <nc r="AH119">
      <v>0</v>
    </nc>
  </rcc>
  <rcc rId="40952" sId="5">
    <nc r="AI119">
      <v>0</v>
    </nc>
  </rcc>
  <rcc rId="40953" sId="5">
    <nc r="AJ119">
      <v>0</v>
    </nc>
  </rcc>
  <rcc rId="40954" sId="5">
    <nc r="AK119">
      <v>0</v>
    </nc>
  </rcc>
  <rcc rId="40955" sId="5">
    <nc r="AL119">
      <v>0</v>
    </nc>
  </rcc>
  <rcc rId="40956" sId="5">
    <nc r="AM119">
      <v>0</v>
    </nc>
  </rcc>
  <rcc rId="40957" sId="5">
    <nc r="AN119">
      <v>0</v>
    </nc>
  </rcc>
  <rcc rId="40958" sId="5">
    <nc r="AO119">
      <v>0</v>
    </nc>
  </rcc>
  <rcc rId="40959" sId="5">
    <nc r="AP119">
      <v>0</v>
    </nc>
  </rcc>
  <rcc rId="40960" sId="5">
    <nc r="AQ119">
      <v>0</v>
    </nc>
  </rcc>
  <rcc rId="40961" sId="5">
    <nc r="AR119">
      <v>0</v>
    </nc>
  </rcc>
  <rcc rId="40962" sId="5">
    <nc r="AS119">
      <v>0</v>
    </nc>
  </rcc>
  <rcc rId="40963" sId="5">
    <nc r="AT119">
      <v>0</v>
    </nc>
  </rcc>
  <rcc rId="40964" sId="5">
    <nc r="AU119">
      <v>0</v>
    </nc>
  </rcc>
  <rcc rId="40965" sId="5">
    <nc r="AV119">
      <v>0</v>
    </nc>
  </rcc>
  <rcc rId="40966" sId="5">
    <nc r="AW119">
      <v>0</v>
    </nc>
  </rcc>
  <rcc rId="40967" sId="5">
    <nc r="AX119">
      <v>0</v>
    </nc>
  </rcc>
  <rcc rId="40968" sId="5">
    <nc r="AY119">
      <v>0</v>
    </nc>
  </rcc>
  <rcc rId="40969" sId="5">
    <nc r="AZ119">
      <v>0</v>
    </nc>
  </rcc>
  <rcc rId="40970" sId="5">
    <nc r="BA119">
      <v>0</v>
    </nc>
  </rcc>
  <rcc rId="40971" sId="5">
    <nc r="F120">
      <v>0</v>
    </nc>
  </rcc>
  <rcc rId="40972" sId="5">
    <nc r="G120">
      <v>0</v>
    </nc>
  </rcc>
  <rcc rId="40973" sId="5">
    <nc r="H120">
      <v>0</v>
    </nc>
  </rcc>
  <rcc rId="40974" sId="5">
    <nc r="I120">
      <v>0</v>
    </nc>
  </rcc>
  <rcc rId="40975" sId="5">
    <nc r="J120">
      <v>0</v>
    </nc>
  </rcc>
  <rcc rId="40976" sId="5">
    <nc r="K120">
      <v>0</v>
    </nc>
  </rcc>
  <rcc rId="40977" sId="5">
    <nc r="L120">
      <v>0</v>
    </nc>
  </rcc>
  <rcc rId="40978" sId="5">
    <nc r="M120">
      <v>0</v>
    </nc>
  </rcc>
  <rcc rId="40979" sId="5">
    <nc r="N120">
      <v>0</v>
    </nc>
  </rcc>
  <rcc rId="40980" sId="5">
    <nc r="O120">
      <v>0</v>
    </nc>
  </rcc>
  <rcc rId="40981" sId="5">
    <nc r="P120">
      <v>0</v>
    </nc>
  </rcc>
  <rcc rId="40982" sId="5">
    <nc r="Q120">
      <v>0</v>
    </nc>
  </rcc>
  <rcc rId="40983" sId="5">
    <nc r="R120">
      <v>0</v>
    </nc>
  </rcc>
  <rcc rId="40984" sId="5">
    <nc r="S120">
      <v>0</v>
    </nc>
  </rcc>
  <rcc rId="40985" sId="5">
    <nc r="T120">
      <v>0</v>
    </nc>
  </rcc>
  <rcc rId="40986" sId="5">
    <nc r="U120">
      <v>0</v>
    </nc>
  </rcc>
  <rcc rId="40987" sId="5">
    <nc r="V120">
      <v>0</v>
    </nc>
  </rcc>
  <rcc rId="40988" sId="5">
    <nc r="W120">
      <v>0</v>
    </nc>
  </rcc>
  <rcc rId="40989" sId="5">
    <nc r="X120">
      <v>0</v>
    </nc>
  </rcc>
  <rcc rId="40990" sId="5">
    <nc r="Y120">
      <v>0</v>
    </nc>
  </rcc>
  <rcc rId="40991" sId="5">
    <nc r="Z120">
      <v>0</v>
    </nc>
  </rcc>
  <rcc rId="40992" sId="5">
    <nc r="AA120">
      <v>0</v>
    </nc>
  </rcc>
  <rcc rId="40993" sId="5">
    <nc r="AB120">
      <v>0</v>
    </nc>
  </rcc>
  <rcc rId="40994" sId="5">
    <nc r="AC120">
      <v>0</v>
    </nc>
  </rcc>
  <rcc rId="40995" sId="5">
    <nc r="AD120">
      <v>0</v>
    </nc>
  </rcc>
  <rcc rId="40996" sId="5">
    <nc r="AE120">
      <v>0</v>
    </nc>
  </rcc>
  <rcc rId="40997" sId="5">
    <nc r="AF120">
      <v>0</v>
    </nc>
  </rcc>
  <rcc rId="40998" sId="5">
    <nc r="AG120">
      <v>0</v>
    </nc>
  </rcc>
  <rcc rId="40999" sId="5">
    <nc r="AH120">
      <v>0</v>
    </nc>
  </rcc>
  <rcc rId="41000" sId="5">
    <nc r="AI120">
      <v>0</v>
    </nc>
  </rcc>
  <rcc rId="41001" sId="5">
    <nc r="AJ120">
      <v>0</v>
    </nc>
  </rcc>
  <rcc rId="41002" sId="5">
    <nc r="AK120">
      <v>0</v>
    </nc>
  </rcc>
  <rcc rId="41003" sId="5">
    <nc r="AL120">
      <v>0</v>
    </nc>
  </rcc>
  <rcc rId="41004" sId="5">
    <nc r="AM120">
      <v>0</v>
    </nc>
  </rcc>
  <rcc rId="41005" sId="5">
    <nc r="AN120">
      <v>0</v>
    </nc>
  </rcc>
  <rcc rId="41006" sId="5">
    <nc r="AO120">
      <v>0</v>
    </nc>
  </rcc>
  <rcc rId="41007" sId="5">
    <nc r="AP120">
      <v>0</v>
    </nc>
  </rcc>
  <rcc rId="41008" sId="5">
    <nc r="AQ120">
      <v>0</v>
    </nc>
  </rcc>
  <rcc rId="41009" sId="5">
    <nc r="AR120">
      <v>0</v>
    </nc>
  </rcc>
  <rcc rId="41010" sId="5">
    <nc r="AS120">
      <v>0</v>
    </nc>
  </rcc>
  <rcc rId="41011" sId="5">
    <nc r="AT120">
      <v>0</v>
    </nc>
  </rcc>
  <rcc rId="41012" sId="5">
    <nc r="AU120">
      <v>0</v>
    </nc>
  </rcc>
  <rcc rId="41013" sId="5">
    <nc r="AV120">
      <v>0</v>
    </nc>
  </rcc>
  <rcc rId="41014" sId="5">
    <nc r="AW120">
      <v>0</v>
    </nc>
  </rcc>
  <rcc rId="41015" sId="5">
    <nc r="AX120">
      <v>0</v>
    </nc>
  </rcc>
  <rcc rId="41016" sId="5">
    <nc r="AY120">
      <v>0</v>
    </nc>
  </rcc>
  <rcc rId="41017" sId="5">
    <nc r="AZ120">
      <v>0</v>
    </nc>
  </rcc>
  <rcc rId="41018" sId="5">
    <nc r="BA120">
      <v>0</v>
    </nc>
  </rcc>
  <rcc rId="41019" sId="5">
    <nc r="F121">
      <v>0</v>
    </nc>
  </rcc>
  <rcc rId="41020" sId="5">
    <nc r="G121">
      <v>0</v>
    </nc>
  </rcc>
  <rcc rId="41021" sId="5">
    <nc r="H121">
      <v>0</v>
    </nc>
  </rcc>
  <rcc rId="41022" sId="5">
    <nc r="I121">
      <v>0</v>
    </nc>
  </rcc>
  <rcc rId="41023" sId="5">
    <nc r="J121">
      <v>0</v>
    </nc>
  </rcc>
  <rcc rId="41024" sId="5">
    <nc r="K121">
      <v>0</v>
    </nc>
  </rcc>
  <rcc rId="41025" sId="5">
    <nc r="L121">
      <v>0</v>
    </nc>
  </rcc>
  <rcc rId="41026" sId="5">
    <nc r="M121">
      <v>0</v>
    </nc>
  </rcc>
  <rcc rId="41027" sId="5">
    <nc r="N121">
      <v>0</v>
    </nc>
  </rcc>
  <rcc rId="41028" sId="5">
    <nc r="O121">
      <v>0</v>
    </nc>
  </rcc>
  <rcc rId="41029" sId="5">
    <nc r="P121">
      <v>0</v>
    </nc>
  </rcc>
  <rcc rId="41030" sId="5">
    <nc r="Q121">
      <v>0</v>
    </nc>
  </rcc>
  <rcc rId="41031" sId="5">
    <nc r="R121">
      <v>0</v>
    </nc>
  </rcc>
  <rcc rId="41032" sId="5">
    <nc r="S121">
      <v>0</v>
    </nc>
  </rcc>
  <rcc rId="41033" sId="5">
    <nc r="T121">
      <v>0</v>
    </nc>
  </rcc>
  <rcc rId="41034" sId="5">
    <nc r="U121">
      <v>0</v>
    </nc>
  </rcc>
  <rcc rId="41035" sId="5">
    <nc r="V121">
      <v>0</v>
    </nc>
  </rcc>
  <rcc rId="41036" sId="5">
    <nc r="W121">
      <v>0</v>
    </nc>
  </rcc>
  <rcc rId="41037" sId="5">
    <nc r="X121">
      <v>0</v>
    </nc>
  </rcc>
  <rcc rId="41038" sId="5">
    <nc r="Y121">
      <v>0</v>
    </nc>
  </rcc>
  <rcc rId="41039" sId="5">
    <nc r="Z121">
      <v>0</v>
    </nc>
  </rcc>
  <rcc rId="41040" sId="5">
    <nc r="AA121">
      <v>0</v>
    </nc>
  </rcc>
  <rcc rId="41041" sId="5">
    <nc r="AB121">
      <v>0</v>
    </nc>
  </rcc>
  <rcc rId="41042" sId="5">
    <nc r="AC121">
      <v>0</v>
    </nc>
  </rcc>
  <rcc rId="41043" sId="5">
    <nc r="AD121">
      <v>0</v>
    </nc>
  </rcc>
  <rcc rId="41044" sId="5">
    <nc r="AE121">
      <v>0</v>
    </nc>
  </rcc>
  <rcc rId="41045" sId="5">
    <nc r="AF121">
      <v>0</v>
    </nc>
  </rcc>
  <rcc rId="41046" sId="5">
    <nc r="AG121">
      <v>0</v>
    </nc>
  </rcc>
  <rcc rId="41047" sId="5">
    <nc r="AH121">
      <v>0</v>
    </nc>
  </rcc>
  <rcc rId="41048" sId="5">
    <nc r="AI121">
      <v>0</v>
    </nc>
  </rcc>
  <rcc rId="41049" sId="5">
    <nc r="AJ121">
      <v>0</v>
    </nc>
  </rcc>
  <rcc rId="41050" sId="5">
    <nc r="AK121">
      <v>0</v>
    </nc>
  </rcc>
  <rcc rId="41051" sId="5">
    <nc r="AL121">
      <v>0</v>
    </nc>
  </rcc>
  <rcc rId="41052" sId="5">
    <nc r="AM121">
      <v>0</v>
    </nc>
  </rcc>
  <rcc rId="41053" sId="5">
    <nc r="AN121">
      <v>0</v>
    </nc>
  </rcc>
  <rcc rId="41054" sId="5">
    <nc r="AO121">
      <v>0</v>
    </nc>
  </rcc>
  <rcc rId="41055" sId="5">
    <nc r="AP121">
      <v>0</v>
    </nc>
  </rcc>
  <rcc rId="41056" sId="5">
    <nc r="AQ121">
      <v>0</v>
    </nc>
  </rcc>
  <rcc rId="41057" sId="5">
    <nc r="AR121">
      <v>0</v>
    </nc>
  </rcc>
  <rcc rId="41058" sId="5">
    <nc r="AS121">
      <v>0</v>
    </nc>
  </rcc>
  <rcc rId="41059" sId="5">
    <nc r="AT121">
      <v>0</v>
    </nc>
  </rcc>
  <rcc rId="41060" sId="5">
    <nc r="AU121">
      <v>0</v>
    </nc>
  </rcc>
  <rcc rId="41061" sId="5">
    <nc r="AV121">
      <v>0</v>
    </nc>
  </rcc>
  <rcc rId="41062" sId="5">
    <nc r="AW121">
      <v>0</v>
    </nc>
  </rcc>
  <rcc rId="41063" sId="5">
    <nc r="AX121">
      <v>0</v>
    </nc>
  </rcc>
  <rcc rId="41064" sId="5">
    <nc r="AY121">
      <v>0</v>
    </nc>
  </rcc>
  <rcc rId="41065" sId="5">
    <nc r="AZ121">
      <v>0</v>
    </nc>
  </rcc>
  <rcc rId="41066" sId="5">
    <nc r="BA121">
      <v>0</v>
    </nc>
  </rcc>
  <rcc rId="41067" sId="5">
    <nc r="E182">
      <v>76263</v>
    </nc>
  </rcc>
  <rcc rId="41068" sId="5">
    <nc r="F182">
      <v>2021</v>
    </nc>
  </rcc>
  <rcc rId="41069" sId="5">
    <nc r="G182">
      <v>1961</v>
    </nc>
  </rcc>
  <rcc rId="41070" sId="5">
    <nc r="H182">
      <v>1924</v>
    </nc>
  </rcc>
  <rcc rId="41071" sId="5">
    <nc r="I182">
      <v>1889</v>
    </nc>
  </rcc>
  <rcc rId="41072" sId="5">
    <nc r="J182">
      <v>1845</v>
    </nc>
  </rcc>
  <rcc rId="41073" sId="5">
    <nc r="K182">
      <v>1833</v>
    </nc>
  </rcc>
  <rcc rId="41074" sId="5">
    <nc r="L182">
      <v>1838</v>
    </nc>
  </rcc>
  <rcc rId="41075" sId="5">
    <nc r="M182">
      <v>1845</v>
    </nc>
  </rcc>
  <rcc rId="41076" sId="5">
    <nc r="N182">
      <v>1890</v>
    </nc>
  </rcc>
  <rcc rId="41077" sId="5">
    <nc r="O182">
      <v>1938</v>
    </nc>
  </rcc>
  <rcc rId="41078" sId="5">
    <nc r="P182">
      <v>2026</v>
    </nc>
  </rcc>
  <rcc rId="41079" sId="5">
    <nc r="Q182">
      <v>2142</v>
    </nc>
  </rcc>
  <rcc rId="41080" sId="5">
    <nc r="R182">
      <v>2262</v>
    </nc>
  </rcc>
  <rcc rId="41081" sId="5">
    <nc r="S182">
      <v>2385</v>
    </nc>
  </rcc>
  <rcc rId="41082" sId="5">
    <nc r="T182">
      <v>2653</v>
    </nc>
  </rcc>
  <rcc rId="41083" sId="5">
    <nc r="U182">
      <v>2911</v>
    </nc>
  </rcc>
  <rcc rId="41084" sId="5">
    <nc r="V182">
      <v>2990</v>
    </nc>
  </rcc>
  <rcc rId="41085" sId="5">
    <nc r="W182">
      <v>3079</v>
    </nc>
  </rcc>
  <rcc rId="41086" sId="5">
    <nc r="X182">
      <v>3136</v>
    </nc>
  </rcc>
  <rcc rId="41087" sId="5">
    <nc r="Y182">
      <v>3192</v>
    </nc>
  </rcc>
  <rcc rId="41088" sId="5">
    <nc r="Z182">
      <v>3196</v>
    </nc>
  </rcc>
  <rcc rId="41089" sId="5">
    <nc r="AA182">
      <v>3195</v>
    </nc>
  </rcc>
  <rcc rId="41090" sId="5">
    <nc r="AB182">
      <v>3126</v>
    </nc>
  </rcc>
  <rcc rId="41091" sId="5">
    <nc r="AC182">
      <v>3058</v>
    </nc>
  </rcc>
  <rcc rId="41092" sId="5">
    <nc r="AD182">
      <v>3094</v>
    </nc>
  </rcc>
  <rcc rId="41093" sId="5">
    <nc r="AE182">
      <v>3148</v>
    </nc>
  </rcc>
  <rcc rId="41094" sId="5">
    <nc r="AF182">
      <v>3227</v>
    </nc>
  </rcc>
  <rcc rId="41095" sId="5">
    <nc r="AG182">
      <v>3308</v>
    </nc>
  </rcc>
  <rcc rId="41096" sId="5">
    <nc r="AH182">
      <v>3327</v>
    </nc>
  </rcc>
  <rcc rId="41097" sId="5">
    <nc r="AI182">
      <v>3347</v>
    </nc>
  </rcc>
  <rcc rId="41098" sId="5">
    <nc r="AJ182">
      <v>3343</v>
    </nc>
  </rcc>
  <rcc rId="41099" sId="5">
    <nc r="AK182">
      <v>3334</v>
    </nc>
  </rcc>
  <rcc rId="41100" sId="5">
    <nc r="AL182">
      <v>3242</v>
    </nc>
  </rcc>
  <rcc rId="41101" sId="5">
    <nc r="AM182">
      <v>3151</v>
    </nc>
  </rcc>
  <rcc rId="41102" sId="5">
    <nc r="AN182">
      <v>3201</v>
    </nc>
  </rcc>
  <rcc rId="41103" sId="5">
    <nc r="AO182">
      <v>3254</v>
    </nc>
  </rcc>
  <rcc rId="41104" sId="5">
    <nc r="AP182">
      <v>3196</v>
    </nc>
  </rcc>
  <rcc rId="41105" sId="5">
    <nc r="AQ182">
      <v>3138</v>
    </nc>
  </rcc>
  <rcc rId="41106" sId="5">
    <nc r="AR182">
      <v>3467</v>
    </nc>
  </rcc>
  <rcc rId="41107" sId="5">
    <nc r="AS182">
      <v>3448</v>
    </nc>
  </rcc>
  <rcc rId="41108" sId="5">
    <nc r="AT182">
      <v>3400</v>
    </nc>
  </rcc>
  <rcc rId="41109" sId="5">
    <nc r="AU182">
      <v>3398</v>
    </nc>
  </rcc>
  <rcc rId="41110" sId="5">
    <nc r="AV182">
      <v>3284</v>
    </nc>
  </rcc>
  <rcc rId="41111" sId="5">
    <nc r="AW182">
      <v>3189</v>
    </nc>
  </rcc>
  <rcc rId="41112" sId="5">
    <nc r="AX182">
      <v>3036</v>
    </nc>
  </rcc>
  <rcc rId="41113" sId="5">
    <nc r="AY182">
      <v>2860</v>
    </nc>
  </rcc>
  <rcc rId="41114" sId="5">
    <nc r="AZ182">
      <v>2722</v>
    </nc>
  </rcc>
  <rcc rId="41115" sId="5">
    <nc r="BA182">
      <v>2685</v>
    </nc>
  </rcc>
  <rcc rId="41116" sId="5">
    <nc r="E183">
      <v>0</v>
    </nc>
  </rcc>
  <rcc rId="41117" sId="5">
    <nc r="F183">
      <v>0</v>
    </nc>
  </rcc>
  <rcc rId="41118" sId="5">
    <nc r="G183">
      <v>0</v>
    </nc>
  </rcc>
  <rcc rId="41119" sId="5">
    <nc r="H183">
      <v>0</v>
    </nc>
  </rcc>
  <rcc rId="41120" sId="5">
    <nc r="I183">
      <v>0</v>
    </nc>
  </rcc>
  <rcc rId="41121" sId="5">
    <nc r="J183">
      <v>0</v>
    </nc>
  </rcc>
  <rcc rId="41122" sId="5">
    <nc r="K183">
      <v>0</v>
    </nc>
  </rcc>
  <rcc rId="41123" sId="5">
    <nc r="L183">
      <v>0</v>
    </nc>
  </rcc>
  <rcc rId="41124" sId="5">
    <nc r="M183">
      <v>0</v>
    </nc>
  </rcc>
  <rcc rId="41125" sId="5">
    <nc r="N183">
      <v>0</v>
    </nc>
  </rcc>
  <rcc rId="41126" sId="5">
    <nc r="O183">
      <v>0</v>
    </nc>
  </rcc>
  <rcc rId="41127" sId="5">
    <nc r="P183">
      <v>0</v>
    </nc>
  </rcc>
  <rcc rId="41128" sId="5">
    <nc r="Q183">
      <v>0</v>
    </nc>
  </rcc>
  <rcc rId="41129" sId="5">
    <nc r="R183">
      <v>0</v>
    </nc>
  </rcc>
  <rcc rId="41130" sId="5">
    <nc r="S183">
      <v>0</v>
    </nc>
  </rcc>
  <rcc rId="41131" sId="5">
    <nc r="T183">
      <v>0</v>
    </nc>
  </rcc>
  <rcc rId="41132" sId="5">
    <nc r="U183">
      <v>0</v>
    </nc>
  </rcc>
  <rcc rId="41133" sId="5">
    <nc r="V183">
      <v>0</v>
    </nc>
  </rcc>
  <rcc rId="41134" sId="5">
    <nc r="W183">
      <v>0</v>
    </nc>
  </rcc>
  <rcc rId="41135" sId="5">
    <nc r="X183">
      <v>0</v>
    </nc>
  </rcc>
  <rcc rId="41136" sId="5">
    <nc r="Y183">
      <v>0</v>
    </nc>
  </rcc>
  <rcc rId="41137" sId="5">
    <nc r="Z183">
      <v>0</v>
    </nc>
  </rcc>
  <rcc rId="41138" sId="5">
    <nc r="AA183">
      <v>0</v>
    </nc>
  </rcc>
  <rcc rId="41139" sId="5">
    <nc r="AB183">
      <v>0</v>
    </nc>
  </rcc>
  <rcc rId="41140" sId="5">
    <nc r="AC183">
      <v>0</v>
    </nc>
  </rcc>
  <rcc rId="41141" sId="5">
    <nc r="AD183">
      <v>0</v>
    </nc>
  </rcc>
  <rcc rId="41142" sId="5">
    <nc r="AE183">
      <v>0</v>
    </nc>
  </rcc>
  <rcc rId="41143" sId="5">
    <nc r="AF183">
      <v>0</v>
    </nc>
  </rcc>
  <rcc rId="41144" sId="5">
    <nc r="AG183">
      <v>0</v>
    </nc>
  </rcc>
  <rcc rId="41145" sId="5">
    <nc r="AH183">
      <v>0</v>
    </nc>
  </rcc>
  <rcc rId="41146" sId="5">
    <nc r="AI183">
      <v>0</v>
    </nc>
  </rcc>
  <rcc rId="41147" sId="5">
    <nc r="AJ183">
      <v>0</v>
    </nc>
  </rcc>
  <rcc rId="41148" sId="5">
    <nc r="AK183">
      <v>0</v>
    </nc>
  </rcc>
  <rcc rId="41149" sId="5">
    <nc r="AL183">
      <v>0</v>
    </nc>
  </rcc>
  <rcc rId="41150" sId="5">
    <nc r="AM183">
      <v>0</v>
    </nc>
  </rcc>
  <rcc rId="41151" sId="5">
    <nc r="AN183">
      <v>0</v>
    </nc>
  </rcc>
  <rcc rId="41152" sId="5">
    <nc r="AO183">
      <v>0</v>
    </nc>
  </rcc>
  <rcc rId="41153" sId="5">
    <nc r="AP183">
      <v>0</v>
    </nc>
  </rcc>
  <rcc rId="41154" sId="5">
    <nc r="AQ183">
      <v>0</v>
    </nc>
  </rcc>
  <rcc rId="41155" sId="5">
    <nc r="AR183">
      <v>0</v>
    </nc>
  </rcc>
  <rcc rId="41156" sId="5">
    <nc r="AS183">
      <v>0</v>
    </nc>
  </rcc>
  <rcc rId="41157" sId="5">
    <nc r="AT183">
      <v>0</v>
    </nc>
  </rcc>
  <rcc rId="41158" sId="5">
    <nc r="AU183">
      <v>0</v>
    </nc>
  </rcc>
  <rcc rId="41159" sId="5">
    <nc r="AV183">
      <v>0</v>
    </nc>
  </rcc>
  <rcc rId="41160" sId="5">
    <nc r="AW183">
      <v>0</v>
    </nc>
  </rcc>
  <rcc rId="41161" sId="5">
    <nc r="AX183">
      <v>0</v>
    </nc>
  </rcc>
  <rcc rId="41162" sId="5">
    <nc r="AY183">
      <v>0</v>
    </nc>
  </rcc>
  <rcc rId="41163" sId="5">
    <nc r="AZ183">
      <v>0</v>
    </nc>
  </rcc>
  <rcc rId="41164" sId="5">
    <nc r="BA183">
      <v>0</v>
    </nc>
  </rcc>
  <rcc rId="41165" sId="5">
    <nc r="E184">
      <v>0</v>
    </nc>
  </rcc>
  <rcc rId="41166" sId="5">
    <nc r="F184">
      <v>0</v>
    </nc>
  </rcc>
  <rcc rId="41167" sId="5">
    <nc r="G184">
      <v>0</v>
    </nc>
  </rcc>
  <rcc rId="41168" sId="5">
    <nc r="H184">
      <v>0</v>
    </nc>
  </rcc>
  <rcc rId="41169" sId="5">
    <nc r="I184">
      <v>0</v>
    </nc>
  </rcc>
  <rcc rId="41170" sId="5">
    <nc r="J184">
      <v>0</v>
    </nc>
  </rcc>
  <rcc rId="41171" sId="5">
    <nc r="K184">
      <v>0</v>
    </nc>
  </rcc>
  <rcc rId="41172" sId="5">
    <nc r="L184">
      <v>0</v>
    </nc>
  </rcc>
  <rcc rId="41173" sId="5">
    <nc r="M184">
      <v>0</v>
    </nc>
  </rcc>
  <rcc rId="41174" sId="5">
    <nc r="N184">
      <v>0</v>
    </nc>
  </rcc>
  <rcc rId="41175" sId="5">
    <nc r="O184">
      <v>0</v>
    </nc>
  </rcc>
  <rcc rId="41176" sId="5">
    <nc r="P184">
      <v>0</v>
    </nc>
  </rcc>
  <rcc rId="41177" sId="5">
    <nc r="Q184">
      <v>0</v>
    </nc>
  </rcc>
  <rcc rId="41178" sId="5">
    <nc r="R184">
      <v>0</v>
    </nc>
  </rcc>
  <rcc rId="41179" sId="5">
    <nc r="S184">
      <v>0</v>
    </nc>
  </rcc>
  <rcc rId="41180" sId="5">
    <nc r="T184">
      <v>0</v>
    </nc>
  </rcc>
  <rcc rId="41181" sId="5">
    <nc r="U184">
      <v>0</v>
    </nc>
  </rcc>
  <rcc rId="41182" sId="5">
    <nc r="V184">
      <v>0</v>
    </nc>
  </rcc>
  <rcc rId="41183" sId="5">
    <nc r="W184">
      <v>0</v>
    </nc>
  </rcc>
  <rcc rId="41184" sId="5">
    <nc r="X184">
      <v>0</v>
    </nc>
  </rcc>
  <rcc rId="41185" sId="5">
    <nc r="Y184">
      <v>0</v>
    </nc>
  </rcc>
  <rcc rId="41186" sId="5">
    <nc r="Z184">
      <v>0</v>
    </nc>
  </rcc>
  <rcc rId="41187" sId="5">
    <nc r="AA184">
      <v>0</v>
    </nc>
  </rcc>
  <rcc rId="41188" sId="5">
    <nc r="AB184">
      <v>0</v>
    </nc>
  </rcc>
  <rcc rId="41189" sId="5">
    <nc r="AC184">
      <v>0</v>
    </nc>
  </rcc>
  <rcc rId="41190" sId="5">
    <nc r="AD184">
      <v>0</v>
    </nc>
  </rcc>
  <rcc rId="41191" sId="5">
    <nc r="AE184">
      <v>0</v>
    </nc>
  </rcc>
  <rcc rId="41192" sId="5">
    <nc r="AF184">
      <v>0</v>
    </nc>
  </rcc>
  <rcc rId="41193" sId="5">
    <nc r="AG184">
      <v>0</v>
    </nc>
  </rcc>
  <rcc rId="41194" sId="5">
    <nc r="AH184">
      <v>0</v>
    </nc>
  </rcc>
  <rcc rId="41195" sId="5">
    <nc r="AI184">
      <v>0</v>
    </nc>
  </rcc>
  <rcc rId="41196" sId="5">
    <nc r="AJ184">
      <v>0</v>
    </nc>
  </rcc>
  <rcc rId="41197" sId="5">
    <nc r="AK184">
      <v>0</v>
    </nc>
  </rcc>
  <rcc rId="41198" sId="5">
    <nc r="AL184">
      <v>0</v>
    </nc>
  </rcc>
  <rcc rId="41199" sId="5">
    <nc r="AM184">
      <v>0</v>
    </nc>
  </rcc>
  <rcc rId="41200" sId="5">
    <nc r="AN184">
      <v>0</v>
    </nc>
  </rcc>
  <rcc rId="41201" sId="5">
    <nc r="AO184">
      <v>0</v>
    </nc>
  </rcc>
  <rcc rId="41202" sId="5">
    <nc r="AP184">
      <v>0</v>
    </nc>
  </rcc>
  <rcc rId="41203" sId="5">
    <nc r="AQ184">
      <v>0</v>
    </nc>
  </rcc>
  <rcc rId="41204" sId="5">
    <nc r="AR184">
      <v>0</v>
    </nc>
  </rcc>
  <rcc rId="41205" sId="5">
    <nc r="AS184">
      <v>0</v>
    </nc>
  </rcc>
  <rcc rId="41206" sId="5">
    <nc r="AT184">
      <v>0</v>
    </nc>
  </rcc>
  <rcc rId="41207" sId="5">
    <nc r="AU184">
      <v>0</v>
    </nc>
  </rcc>
  <rcc rId="41208" sId="5">
    <nc r="AV184">
      <v>0</v>
    </nc>
  </rcc>
  <rcc rId="41209" sId="5">
    <nc r="AW184">
      <v>0</v>
    </nc>
  </rcc>
  <rcc rId="41210" sId="5">
    <nc r="AX184">
      <v>0</v>
    </nc>
  </rcc>
  <rcc rId="41211" sId="5">
    <nc r="AY184">
      <v>0</v>
    </nc>
  </rcc>
  <rcc rId="41212" sId="5">
    <nc r="AZ184">
      <v>0</v>
    </nc>
  </rcc>
  <rcc rId="41213" sId="5">
    <nc r="BA184">
      <v>0</v>
    </nc>
  </rcc>
  <rcc rId="41214" sId="5">
    <nc r="E185">
      <v>664.28763000000004</v>
    </nc>
  </rcc>
  <rcc rId="41215" sId="5">
    <nc r="F185">
      <v>0</v>
    </nc>
  </rcc>
  <rcc rId="41216" sId="5">
    <nc r="G185">
      <v>0</v>
    </nc>
  </rcc>
  <rcc rId="41217" sId="5">
    <nc r="H185">
      <v>0</v>
    </nc>
  </rcc>
  <rcc rId="41218" sId="5">
    <nc r="I185">
      <v>0</v>
    </nc>
  </rcc>
  <rcc rId="41219" sId="5">
    <nc r="J185">
      <v>0</v>
    </nc>
  </rcc>
  <rcc rId="41220" sId="5">
    <nc r="K185">
      <v>0</v>
    </nc>
  </rcc>
  <rcc rId="41221" sId="5">
    <nc r="L185">
      <v>0</v>
    </nc>
  </rcc>
  <rcc rId="41222" sId="5">
    <nc r="M185">
      <v>0</v>
    </nc>
  </rcc>
  <rcc rId="41223" sId="5">
    <nc r="N185">
      <v>0</v>
    </nc>
  </rcc>
  <rcc rId="41224" sId="5">
    <nc r="O185">
      <v>0</v>
    </nc>
  </rcc>
  <rcc rId="41225" sId="5">
    <nc r="P185">
      <v>3.8700000000000002E-3</v>
    </nc>
  </rcc>
  <rcc rId="41226" sId="5">
    <nc r="Q185">
      <v>0.82174000000000003</v>
    </nc>
  </rcc>
  <rcc rId="41227" sId="5">
    <nc r="R185">
      <v>14.53952</v>
    </nc>
  </rcc>
  <rcc rId="41228" sId="5">
    <nc r="S185">
      <v>39.12724</v>
    </nc>
  </rcc>
  <rcc rId="41229" sId="5">
    <nc r="T185">
      <v>66.940470000000005</v>
    </nc>
  </rcc>
  <rcc rId="41230" sId="5">
    <nc r="U185">
      <v>83.648820000000001</v>
    </nc>
  </rcc>
  <rcc rId="41231" sId="5">
    <nc r="V185">
      <v>81.078530000000001</v>
    </nc>
  </rcc>
  <rcc rId="41232" sId="5">
    <nc r="W185">
      <v>100.61687999999999</v>
    </nc>
  </rcc>
  <rcc rId="41233" sId="5">
    <nc r="X185">
      <v>103.56483</v>
    </nc>
  </rcc>
  <rcc rId="41234" sId="5">
    <nc r="Y185">
      <v>124.37791</v>
    </nc>
  </rcc>
  <rcc rId="41235" sId="5">
    <nc r="Z185">
      <v>119.56544</v>
    </nc>
  </rcc>
  <rcc rId="41236" sId="5">
    <nc r="AA185">
      <v>116.79689999999999</v>
    </nc>
  </rcc>
  <rcc rId="41237" sId="5">
    <nc r="AB185">
      <v>130.65146999999999</v>
    </nc>
  </rcc>
  <rcc rId="41238" sId="5">
    <nc r="AC185">
      <v>70.984889999999993</v>
    </nc>
  </rcc>
  <rcc rId="41239" sId="5">
    <nc r="AD185">
      <v>121.95135000000001</v>
    </nc>
  </rcc>
  <rcc rId="41240" sId="5">
    <nc r="AE185">
      <v>16.987780000000001</v>
    </nc>
  </rcc>
  <rcc rId="41241" sId="5">
    <nc r="AF185">
      <v>5.6683700000000004</v>
    </nc>
  </rcc>
  <rcc rId="41242" sId="5">
    <nc r="AG185">
      <v>11.15695</v>
    </nc>
  </rcc>
  <rcc rId="41243" sId="5">
    <nc r="AH185">
      <v>16.330719999999999</v>
    </nc>
  </rcc>
  <rcc rId="41244" sId="5">
    <nc r="AI185">
      <v>16.892720000000001</v>
    </nc>
  </rcc>
  <rcc rId="41245" sId="5">
    <nc r="AJ185">
      <v>26.342220000000001</v>
    </nc>
  </rcc>
  <rcc rId="41246" sId="5">
    <nc r="AK185">
      <v>33.125279999999997</v>
    </nc>
  </rcc>
  <rcc rId="41247" sId="5">
    <nc r="AL185">
      <v>22.317779999999999</v>
    </nc>
  </rcc>
  <rcc rId="41248" sId="5">
    <nc r="AM185">
      <v>4.6469399999999998</v>
    </nc>
  </rcc>
  <rcc rId="41249" sId="5">
    <nc r="AN185">
      <v>0.43614999999999998</v>
    </nc>
  </rcc>
  <rcc rId="41250" sId="5">
    <nc r="AO185">
      <v>5.0000000000000002E-5</v>
    </nc>
  </rcc>
  <rcc rId="41251" sId="5">
    <nc r="AP185">
      <v>4.2999999999999999E-4</v>
    </nc>
  </rcc>
  <rcc rId="41252" sId="5">
    <nc r="AQ185">
      <v>0</v>
    </nc>
  </rcc>
  <rcc rId="41253" sId="5">
    <nc r="AR185">
      <v>0</v>
    </nc>
  </rcc>
  <rcc rId="41254" sId="5">
    <nc r="AS185">
      <v>0</v>
    </nc>
  </rcc>
  <rcc rId="41255" sId="5">
    <nc r="AT185">
      <v>0</v>
    </nc>
  </rcc>
  <rcc rId="41256" sId="5">
    <nc r="AU185">
      <v>0</v>
    </nc>
  </rcc>
  <rcc rId="41257" sId="5">
    <nc r="AV185">
      <v>0</v>
    </nc>
  </rcc>
  <rcc rId="41258" sId="5">
    <nc r="AW185">
      <v>0</v>
    </nc>
  </rcc>
  <rcc rId="41259" sId="5">
    <nc r="AX185">
      <v>0</v>
    </nc>
  </rcc>
  <rcc rId="41260" sId="5">
    <nc r="AY185">
      <v>0</v>
    </nc>
  </rcc>
  <rcc rId="41261" sId="5">
    <nc r="AZ185">
      <v>0</v>
    </nc>
  </rcc>
  <rcc rId="41262" sId="5">
    <nc r="BA185">
      <v>0</v>
    </nc>
  </rcc>
  <rcc rId="41263" sId="5">
    <nc r="E186">
      <v>356.55243999999999</v>
    </nc>
  </rcc>
  <rcc rId="41264" sId="5">
    <nc r="F186">
      <v>0</v>
    </nc>
  </rcc>
  <rcc rId="41265" sId="5">
    <nc r="G186">
      <v>0</v>
    </nc>
  </rcc>
  <rcc rId="41266" sId="5">
    <nc r="H186">
      <v>0</v>
    </nc>
  </rcc>
  <rcc rId="41267" sId="5">
    <nc r="I186">
      <v>0</v>
    </nc>
  </rcc>
  <rcc rId="41268" sId="5">
    <nc r="J186">
      <v>0</v>
    </nc>
  </rcc>
  <rcc rId="41269" sId="5">
    <nc r="K186">
      <v>0</v>
    </nc>
  </rcc>
  <rcc rId="41270" sId="5">
    <nc r="L186">
      <v>0</v>
    </nc>
  </rcc>
  <rcc rId="41271" sId="5">
    <nc r="M186">
      <v>0</v>
    </nc>
  </rcc>
  <rcc rId="41272" sId="5">
    <nc r="N186">
      <v>0</v>
    </nc>
  </rcc>
  <rcc rId="41273" sId="5">
    <nc r="O186">
      <v>0</v>
    </nc>
  </rcc>
  <rcc rId="41274" sId="5">
    <nc r="P186">
      <v>1.4E-3</v>
    </nc>
  </rcc>
  <rcc rId="41275" sId="5">
    <nc r="Q186">
      <v>0.29687999999999998</v>
    </nc>
  </rcc>
  <rcc rId="41276" sId="5">
    <nc r="R186">
      <v>6.6309399999999998</v>
    </nc>
  </rcc>
  <rcc rId="41277" sId="5">
    <nc r="S186">
      <v>18.423829999999999</v>
    </nc>
  </rcc>
  <rcc rId="41278" sId="5">
    <nc r="T186">
      <v>33.892699999999998</v>
    </nc>
  </rcc>
  <rcc rId="41279" sId="5">
    <nc r="U186">
      <v>45.508240000000001</v>
    </nc>
  </rcc>
  <rcc rId="41280" sId="5">
    <nc r="V186">
      <v>47.025930000000002</v>
    </nc>
  </rcc>
  <rcc rId="41281" sId="5">
    <nc r="W186">
      <v>55.020809999999997</v>
    </nc>
  </rcc>
  <rcc rId="41282" sId="5">
    <nc r="X186">
      <v>55.332279999999997</v>
    </nc>
  </rcc>
  <rcc rId="41283" sId="5">
    <nc r="Y186">
      <v>65.319149999999993</v>
    </nc>
  </rcc>
  <rcc rId="41284" sId="5">
    <nc r="Z186">
      <v>73.102149999999995</v>
    </nc>
  </rcc>
  <rcc rId="41285" sId="5">
    <nc r="AA186">
      <v>70.753110000000007</v>
    </nc>
  </rcc>
  <rcc rId="41286" sId="5">
    <nc r="AB186">
      <v>73.181049999999999</v>
    </nc>
  </rcc>
  <rcc rId="41287" sId="5">
    <nc r="AC186">
      <v>41.380760000000002</v>
    </nc>
  </rcc>
  <rcc rId="41288" sId="5">
    <nc r="AD186">
      <v>66.828599999999994</v>
    </nc>
  </rcc>
  <rcc rId="41289" sId="5">
    <nc r="AE186">
      <v>9.6061300000000003</v>
    </nc>
  </rcc>
  <rcc rId="41290" sId="5">
    <nc r="AF186">
      <v>3.15577</v>
    </nc>
  </rcc>
  <rcc rId="41291" sId="5">
    <nc r="AG186">
      <v>4.2645</v>
    </nc>
  </rcc>
  <rcc rId="41292" sId="5">
    <nc r="AH186">
      <v>5.8398000000000003</v>
    </nc>
  </rcc>
  <rcc rId="41293" sId="5">
    <nc r="AI186">
      <v>6.1172300000000002</v>
    </nc>
  </rcc>
  <rcc rId="41294" sId="5">
    <nc r="AJ186">
      <v>9.0928599999999999</v>
    </nc>
  </rcc>
  <rcc rId="41295" sId="5">
    <nc r="AK186">
      <v>11.48312</v>
    </nc>
  </rcc>
  <rcc rId="41296" sId="5">
    <nc r="AL186">
      <v>8.1658299999999997</v>
    </nc>
  </rcc>
  <rcc rId="41297" sId="5">
    <nc r="AM186">
      <v>2.4928599999999999</v>
    </nc>
  </rcc>
  <rcc rId="41298" sId="5">
    <nc r="AN186">
      <v>0.18876000000000001</v>
    </nc>
  </rcc>
  <rcc rId="41299" sId="5">
    <nc r="AO186">
      <v>2.0000000000000002E-5</v>
    </nc>
  </rcc>
  <rcc rId="41300" sId="5">
    <nc r="AP186">
      <v>2.0000000000000001E-4</v>
    </nc>
  </rcc>
  <rcc rId="41301" sId="5">
    <nc r="AQ186">
      <v>0</v>
    </nc>
  </rcc>
  <rcc rId="41302" sId="5">
    <nc r="AR186">
      <v>0</v>
    </nc>
  </rcc>
  <rcc rId="41303" sId="5">
    <nc r="AS186">
      <v>0</v>
    </nc>
  </rcc>
  <rcc rId="41304" sId="5">
    <nc r="AT186">
      <v>0</v>
    </nc>
  </rcc>
  <rcc rId="41305" sId="5">
    <nc r="AU186">
      <v>0</v>
    </nc>
  </rcc>
  <rcc rId="41306" sId="5">
    <nc r="AV186">
      <v>0</v>
    </nc>
  </rcc>
  <rcc rId="41307" sId="5">
    <nc r="AW186">
      <v>0</v>
    </nc>
  </rcc>
  <rcc rId="41308" sId="5">
    <nc r="AX186">
      <v>0</v>
    </nc>
  </rcc>
  <rcc rId="41309" sId="5">
    <nc r="AY186">
      <v>0</v>
    </nc>
  </rcc>
  <rcc rId="41310" sId="5">
    <nc r="AZ186">
      <v>0</v>
    </nc>
  </rcc>
  <rcc rId="41311" sId="5">
    <nc r="BA186">
      <v>0</v>
    </nc>
  </rcc>
  <rcc rId="41312" sId="5">
    <nc r="E187">
      <v>11.33825</v>
    </nc>
  </rcc>
  <rcc rId="41313" sId="5">
    <nc r="F187">
      <v>0</v>
    </nc>
  </rcc>
  <rcc rId="41314" sId="5">
    <nc r="G187">
      <v>0</v>
    </nc>
  </rcc>
  <rcc rId="41315" sId="5">
    <nc r="H187">
      <v>0</v>
    </nc>
  </rcc>
  <rcc rId="41316" sId="5">
    <nc r="I187">
      <v>0</v>
    </nc>
  </rcc>
  <rcc rId="41317" sId="5">
    <nc r="J187">
      <v>0</v>
    </nc>
  </rcc>
  <rcc rId="41318" sId="5">
    <nc r="K187">
      <v>0</v>
    </nc>
  </rcc>
  <rcc rId="41319" sId="5">
    <nc r="L187">
      <v>0</v>
    </nc>
  </rcc>
  <rcc rId="41320" sId="5">
    <nc r="M187">
      <v>0</v>
    </nc>
  </rcc>
  <rcc rId="41321" sId="5">
    <nc r="N187">
      <v>0</v>
    </nc>
  </rcc>
  <rcc rId="41322" sId="5">
    <nc r="O187">
      <v>0</v>
    </nc>
  </rcc>
  <rcc rId="41323" sId="5">
    <nc r="P187">
      <v>0</v>
    </nc>
  </rcc>
  <rcc rId="41324" sId="5">
    <nc r="Q187">
      <v>0</v>
    </nc>
  </rcc>
  <rcc rId="41325" sId="5">
    <nc r="R187">
      <v>0</v>
    </nc>
  </rcc>
  <rcc rId="41326" sId="5">
    <nc r="S187">
      <v>0</v>
    </nc>
  </rcc>
  <rcc rId="41327" sId="5">
    <nc r="T187">
      <v>0</v>
    </nc>
  </rcc>
  <rcc rId="41328" sId="5">
    <nc r="U187">
      <v>0</v>
    </nc>
  </rcc>
  <rcc rId="41329" sId="5">
    <nc r="V187">
      <v>0</v>
    </nc>
  </rcc>
  <rcc rId="41330" sId="5">
    <nc r="W187">
      <v>0</v>
    </nc>
  </rcc>
  <rcc rId="41331" sId="5">
    <nc r="X187">
      <v>0</v>
    </nc>
  </rcc>
  <rcc rId="41332" sId="5">
    <nc r="Y187">
      <v>0</v>
    </nc>
  </rcc>
  <rcc rId="41333" sId="5">
    <nc r="Z187">
      <v>0</v>
    </nc>
  </rcc>
  <rcc rId="41334" sId="5">
    <nc r="AA187">
      <v>8.6578700000000008</v>
    </nc>
  </rcc>
  <rcc rId="41335" sId="5">
    <nc r="AB187">
      <v>8.9549800000000008</v>
    </nc>
  </rcc>
  <rcc rId="41336" sId="5">
    <nc r="AC187">
      <v>5.0636599999999996</v>
    </nc>
  </rcc>
  <rcc rId="41337" sId="5">
    <nc r="AD187">
      <v>0</v>
    </nc>
  </rcc>
  <rcc rId="41338" sId="5">
    <nc r="AE187">
      <v>0</v>
    </nc>
  </rcc>
  <rcc rId="41339" sId="5">
    <nc r="AF187">
      <v>0</v>
    </nc>
  </rcc>
  <rcc rId="41340" sId="5">
    <nc r="AG187">
      <v>0</v>
    </nc>
  </rcc>
  <rcc rId="41341" sId="5">
    <nc r="AH187">
      <v>0</v>
    </nc>
  </rcc>
  <rcc rId="41342" sId="5">
    <nc r="AI187">
      <v>0</v>
    </nc>
  </rcc>
  <rcc rId="41343" sId="5">
    <nc r="AJ187">
      <v>0</v>
    </nc>
  </rcc>
  <rcc rId="41344" sId="5">
    <nc r="AK187">
      <v>0</v>
    </nc>
  </rcc>
  <rcc rId="41345" sId="5">
    <nc r="AL187">
      <v>0</v>
    </nc>
  </rcc>
  <rcc rId="41346" sId="5">
    <nc r="AM187">
      <v>0</v>
    </nc>
  </rcc>
  <rcc rId="41347" sId="5">
    <nc r="AN187">
      <v>0</v>
    </nc>
  </rcc>
  <rcc rId="41348" sId="5">
    <nc r="AO187">
      <v>0</v>
    </nc>
  </rcc>
  <rcc rId="41349" sId="5">
    <nc r="AP187">
      <v>0</v>
    </nc>
  </rcc>
  <rcc rId="41350" sId="5">
    <nc r="AQ187">
      <v>0</v>
    </nc>
  </rcc>
  <rcc rId="41351" sId="5">
    <nc r="AR187">
      <v>0</v>
    </nc>
  </rcc>
  <rcc rId="41352" sId="5">
    <nc r="AS187">
      <v>0</v>
    </nc>
  </rcc>
  <rcc rId="41353" sId="5">
    <nc r="AT187">
      <v>0</v>
    </nc>
  </rcc>
  <rcc rId="41354" sId="5">
    <nc r="AU187">
      <v>0</v>
    </nc>
  </rcc>
  <rcc rId="41355" sId="5">
    <nc r="AV187">
      <v>0</v>
    </nc>
  </rcc>
  <rcc rId="41356" sId="5">
    <nc r="AW187">
      <v>0</v>
    </nc>
  </rcc>
  <rcc rId="41357" sId="5">
    <nc r="AX187">
      <v>0</v>
    </nc>
  </rcc>
  <rcc rId="41358" sId="5">
    <nc r="AY187">
      <v>0</v>
    </nc>
  </rcc>
  <rcc rId="41359" sId="5">
    <nc r="AZ187">
      <v>0</v>
    </nc>
  </rcc>
  <rcc rId="41360" sId="5">
    <nc r="BA187">
      <v>0</v>
    </nc>
  </rcc>
  <rcc rId="41361" sId="5">
    <nc r="E188">
      <v>359.45913999999999</v>
    </nc>
  </rcc>
  <rcc rId="41362" sId="5">
    <nc r="F188">
      <v>0</v>
    </nc>
  </rcc>
  <rcc rId="41363" sId="5">
    <nc r="G188">
      <v>0</v>
    </nc>
  </rcc>
  <rcc rId="41364" sId="5">
    <nc r="H188">
      <v>0</v>
    </nc>
  </rcc>
  <rcc rId="41365" sId="5">
    <nc r="I188">
      <v>0</v>
    </nc>
  </rcc>
  <rcc rId="41366" sId="5">
    <nc r="J188">
      <v>0</v>
    </nc>
  </rcc>
  <rcc rId="41367" sId="5">
    <nc r="K188">
      <v>0</v>
    </nc>
  </rcc>
  <rcc rId="41368" sId="5">
    <nc r="L188">
      <v>0</v>
    </nc>
  </rcc>
  <rcc rId="41369" sId="5">
    <nc r="M188">
      <v>0</v>
    </nc>
  </rcc>
  <rcc rId="41370" sId="5">
    <nc r="N188">
      <v>0</v>
    </nc>
  </rcc>
  <rcc rId="41371" sId="5">
    <nc r="O188">
      <v>0</v>
    </nc>
  </rcc>
  <rcc rId="41372" sId="5">
    <nc r="P188">
      <v>2.0899999999999998E-3</v>
    </nc>
  </rcc>
  <rcc rId="41373" sId="5">
    <nc r="Q188">
      <v>0.44466</v>
    </nc>
  </rcc>
  <rcc rId="41374" sId="5">
    <nc r="R188">
      <v>7.8676199999999996</v>
    </nc>
  </rcc>
  <rcc rId="41375" sId="5">
    <nc r="S188">
      <v>21.172519999999999</v>
    </nc>
  </rcc>
  <rcc rId="41376" sId="5">
    <nc r="T188">
      <v>36.222810000000003</v>
    </nc>
  </rcc>
  <rcc rId="41377" sId="5">
    <nc r="U188">
      <v>45.264029999999998</v>
    </nc>
  </rcc>
  <rcc rId="41378" sId="5">
    <nc r="V188">
      <v>43.873190000000001</v>
    </nc>
  </rcc>
  <rcc rId="41379" sId="5">
    <nc r="W188">
      <v>54.445779999999999</v>
    </nc>
  </rcc>
  <rcc rId="41380" sId="5">
    <nc r="X188">
      <v>56.040970000000002</v>
    </nc>
  </rcc>
  <rcc rId="41381" sId="5">
    <nc r="Y188">
      <v>67.303340000000006</v>
    </nc>
  </rcc>
  <rcc rId="41382" sId="5">
    <nc r="Z188">
      <v>64.699219999999997</v>
    </nc>
  </rcc>
  <rcc rId="41383" sId="5">
    <nc r="AA188">
      <v>63.20111</v>
    </nc>
  </rcc>
  <rcc rId="41384" sId="5">
    <nc r="AB188">
      <v>70.698089999999993</v>
    </nc>
  </rcc>
  <rcc rId="41385" sId="5">
    <nc r="AC188">
      <v>38.41133</v>
    </nc>
  </rcc>
  <rcc rId="41386" sId="5">
    <nc r="AD188">
      <v>65.990279999999998</v>
    </nc>
  </rcc>
  <rcc rId="41387" sId="5">
    <nc r="AE188">
      <v>9.1924200000000003</v>
    </nc>
  </rcc>
  <rcc rId="41388" sId="5">
    <nc r="AF188">
      <v>3.0672600000000001</v>
    </nc>
  </rcc>
  <rcc rId="41389" sId="5">
    <nc r="AG188">
      <v>6.0372500000000002</v>
    </nc>
  </rcc>
  <rcc rId="41390" sId="5">
    <nc r="AH188">
      <v>8.8368699999999993</v>
    </nc>
  </rcc>
  <rcc rId="41391" sId="5">
    <nc r="AI188">
      <v>9.1409900000000004</v>
    </nc>
  </rcc>
  <rcc rId="41392" sId="5">
    <nc r="AJ188">
      <v>14.254300000000001</v>
    </nc>
  </rcc>
  <rcc rId="41393" sId="5">
    <nc r="AK188">
      <v>17.92474</v>
    </nc>
  </rcc>
  <rcc rId="41394" sId="5">
    <nc r="AL188">
      <v>12.076589999999999</v>
    </nc>
  </rcc>
  <rcc rId="41395" sId="5">
    <nc r="AM188">
      <v>2.5145499999999998</v>
    </nc>
  </rcc>
  <rcc rId="41396" sId="5">
    <nc r="AN188">
      <v>0.23601</v>
    </nc>
  </rcc>
  <rcc rId="41397" sId="5">
    <nc r="AO188">
      <v>3.0000000000000001E-5</v>
    </nc>
  </rcc>
  <rcc rId="41398" sId="5">
    <nc r="AP188">
      <v>2.3000000000000001E-4</v>
    </nc>
  </rcc>
  <rcc rId="41399" sId="5">
    <nc r="AQ188">
      <v>0</v>
    </nc>
  </rcc>
  <rcc rId="41400" sId="5">
    <nc r="AR188">
      <v>0</v>
    </nc>
  </rcc>
  <rcc rId="41401" sId="5">
    <nc r="AS188">
      <v>0</v>
    </nc>
  </rcc>
  <rcc rId="41402" sId="5">
    <nc r="AT188">
      <v>0</v>
    </nc>
  </rcc>
  <rcc rId="41403" sId="5">
    <nc r="AU188">
      <v>0</v>
    </nc>
  </rcc>
  <rcc rId="41404" sId="5">
    <nc r="AV188">
      <v>0</v>
    </nc>
  </rcc>
  <rcc rId="41405" sId="5">
    <nc r="AW188">
      <v>0</v>
    </nc>
  </rcc>
  <rcc rId="41406" sId="5">
    <nc r="AX188">
      <v>0</v>
    </nc>
  </rcc>
  <rcc rId="41407" sId="5">
    <nc r="AY188">
      <v>0</v>
    </nc>
  </rcc>
  <rcc rId="41408" sId="5">
    <nc r="AZ188">
      <v>0</v>
    </nc>
  </rcc>
  <rcc rId="41409" sId="5">
    <nc r="BA188">
      <v>0</v>
    </nc>
  </rcc>
  <rcc rId="41410" sId="5">
    <nc r="E189">
      <v>63.362439999999999</v>
    </nc>
  </rcc>
  <rcc rId="41411" sId="5">
    <nc r="F189">
      <v>0</v>
    </nc>
  </rcc>
  <rcc rId="41412" sId="5">
    <nc r="G189">
      <v>0</v>
    </nc>
  </rcc>
  <rcc rId="41413" sId="5">
    <nc r="H189">
      <v>0</v>
    </nc>
  </rcc>
  <rcc rId="41414" sId="5">
    <nc r="I189">
      <v>0</v>
    </nc>
  </rcc>
  <rcc rId="41415" sId="5">
    <nc r="J189">
      <v>0</v>
    </nc>
  </rcc>
  <rcc rId="41416" sId="5">
    <nc r="K189">
      <v>0</v>
    </nc>
  </rcc>
  <rcc rId="41417" sId="5">
    <nc r="L189">
      <v>0</v>
    </nc>
  </rcc>
  <rcc rId="41418" sId="5">
    <nc r="M189">
      <v>0</v>
    </nc>
  </rcc>
  <rcc rId="41419" sId="5">
    <nc r="N189">
      <v>0</v>
    </nc>
  </rcc>
  <rcc rId="41420" sId="5">
    <nc r="O189">
      <v>0</v>
    </nc>
  </rcc>
  <rcc rId="41421" sId="5">
    <nc r="P189">
      <v>2.5000000000000001E-4</v>
    </nc>
  </rcc>
  <rcc rId="41422" sId="5">
    <nc r="Q189">
      <v>5.2760000000000001E-2</v>
    </nc>
  </rcc>
  <rcc rId="41423" sId="5">
    <nc r="R189">
      <v>1.1783699999999999</v>
    </nc>
  </rcc>
  <rcc rId="41424" sId="5">
    <nc r="S189">
      <v>3.27407</v>
    </nc>
  </rcc>
  <rcc rId="41425" sId="5">
    <nc r="T189">
      <v>6.0230199999999998</v>
    </nc>
  </rcc>
  <rcc rId="41426" sId="5">
    <nc r="U189">
      <v>8.0872100000000007</v>
    </nc>
  </rcc>
  <rcc rId="41427" sId="5">
    <nc r="V189">
      <v>8.3569099999999992</v>
    </nc>
  </rcc>
  <rcc rId="41428" sId="5">
    <nc r="W189">
      <v>9.7776700000000005</v>
    </nc>
  </rcc>
  <rcc rId="41429" sId="5">
    <nc r="X189">
      <v>9.8330199999999994</v>
    </nc>
  </rcc>
  <rcc rId="41430" sId="5">
    <nc r="Y189">
      <v>11.60778</v>
    </nc>
  </rcc>
  <rcc rId="41431" sId="5">
    <nc r="Z189">
      <v>12.990880000000001</v>
    </nc>
  </rcc>
  <rcc rId="41432" sId="5">
    <nc r="AA189">
      <v>12.57344</v>
    </nc>
  </rcc>
  <rcc rId="41433" sId="5">
    <nc r="AB189">
      <v>13.004899999999999</v>
    </nc>
  </rcc>
  <rcc rId="41434" sId="5">
    <nc r="AC189">
      <v>7.35372</v>
    </nc>
  </rcc>
  <rcc rId="41435" sId="5">
    <nc r="AD189">
      <v>11.87602</v>
    </nc>
  </rcc>
  <rcc rId="41436" sId="5">
    <nc r="AE189">
      <v>1.70709</v>
    </nc>
  </rcc>
  <rcc rId="41437" sId="5">
    <nc r="AF189">
      <v>0.56081000000000003</v>
    </nc>
  </rcc>
  <rcc rId="41438" sId="5">
    <nc r="AG189">
      <v>0.75783999999999996</v>
    </nc>
  </rcc>
  <rcc rId="41439" sId="5">
    <nc r="AH189">
      <v>1.0377799999999999</v>
    </nc>
  </rcc>
  <rcc rId="41440" sId="5">
    <nc r="AI189">
      <v>1.08708</v>
    </nc>
  </rcc>
  <rcc rId="41441" sId="5">
    <nc r="AJ189">
      <v>1.61588</v>
    </nc>
  </rcc>
  <rcc rId="41442" sId="5">
    <nc r="AK189">
      <v>2.0406499999999999</v>
    </nc>
  </rcc>
  <rcc rId="41443" sId="5">
    <nc r="AL189">
      <v>1.4511400000000001</v>
    </nc>
  </rcc>
  <rcc rId="41444" sId="5">
    <nc r="AM189">
      <v>0.443</v>
    </nc>
  </rcc>
  <rcc rId="41445" sId="5">
    <nc r="AN189">
      <v>3.354E-2</v>
    </nc>
  </rcc>
  <rcc rId="41446" sId="5">
    <nc r="AO189">
      <v>0</v>
    </nc>
  </rcc>
  <rcc rId="41447" sId="5">
    <nc r="AP189">
      <v>3.0000000000000001E-5</v>
    </nc>
  </rcc>
  <rcc rId="41448" sId="5">
    <nc r="AQ189">
      <v>0</v>
    </nc>
  </rcc>
  <rcc rId="41449" sId="5">
    <nc r="AR189">
      <v>0</v>
    </nc>
  </rcc>
  <rcc rId="41450" sId="5">
    <nc r="AS189">
      <v>0</v>
    </nc>
  </rcc>
  <rcc rId="41451" sId="5">
    <nc r="AT189">
      <v>0</v>
    </nc>
  </rcc>
  <rcc rId="41452" sId="5">
    <nc r="AU189">
      <v>0</v>
    </nc>
  </rcc>
  <rcc rId="41453" sId="5">
    <nc r="AV189">
      <v>0</v>
    </nc>
  </rcc>
  <rcc rId="41454" sId="5">
    <nc r="AW189">
      <v>0</v>
    </nc>
  </rcc>
  <rcc rId="41455" sId="5">
    <nc r="AX189">
      <v>0</v>
    </nc>
  </rcc>
  <rcc rId="41456" sId="5">
    <nc r="AY189">
      <v>0</v>
    </nc>
  </rcc>
  <rcc rId="41457" sId="5">
    <nc r="AZ189">
      <v>0</v>
    </nc>
  </rcc>
  <rcc rId="41458" sId="5">
    <nc r="BA189">
      <v>0</v>
    </nc>
  </rcc>
  <rcc rId="41459" sId="5">
    <nc r="E190">
      <v>0</v>
    </nc>
  </rcc>
  <rcc rId="41460" sId="5">
    <nc r="F190">
      <v>0</v>
    </nc>
  </rcc>
  <rcc rId="41461" sId="5">
    <nc r="G190">
      <v>0</v>
    </nc>
  </rcc>
  <rcc rId="41462" sId="5">
    <nc r="H190">
      <v>0</v>
    </nc>
  </rcc>
  <rcc rId="41463" sId="5">
    <nc r="I190">
      <v>0</v>
    </nc>
  </rcc>
  <rcc rId="41464" sId="5">
    <nc r="J190">
      <v>0</v>
    </nc>
  </rcc>
  <rcc rId="41465" sId="5">
    <nc r="K190">
      <v>0</v>
    </nc>
  </rcc>
  <rcc rId="41466" sId="5">
    <nc r="L190">
      <v>0</v>
    </nc>
  </rcc>
  <rcc rId="41467" sId="5">
    <nc r="M190">
      <v>0</v>
    </nc>
  </rcc>
  <rcc rId="41468" sId="5">
    <nc r="N190">
      <v>0</v>
    </nc>
  </rcc>
  <rcc rId="41469" sId="5">
    <nc r="O190">
      <v>0</v>
    </nc>
  </rcc>
  <rcc rId="41470" sId="5">
    <nc r="P190">
      <v>0</v>
    </nc>
  </rcc>
  <rcc rId="41471" sId="5">
    <nc r="Q190">
      <v>0</v>
    </nc>
  </rcc>
  <rcc rId="41472" sId="5">
    <nc r="R190">
      <v>0</v>
    </nc>
  </rcc>
  <rcc rId="41473" sId="5">
    <nc r="S190">
      <v>0</v>
    </nc>
  </rcc>
  <rcc rId="41474" sId="5">
    <nc r="T190">
      <v>0</v>
    </nc>
  </rcc>
  <rcc rId="41475" sId="5">
    <nc r="U190">
      <v>0</v>
    </nc>
  </rcc>
  <rcc rId="41476" sId="5">
    <nc r="V190">
      <v>0</v>
    </nc>
  </rcc>
  <rcc rId="41477" sId="5">
    <nc r="W190">
      <v>0</v>
    </nc>
  </rcc>
  <rcc rId="41478" sId="5">
    <nc r="X190">
      <v>0</v>
    </nc>
  </rcc>
  <rcc rId="41479" sId="5">
    <nc r="Y190">
      <v>0</v>
    </nc>
  </rcc>
  <rcc rId="41480" sId="5">
    <nc r="Z190">
      <v>0</v>
    </nc>
  </rcc>
  <rcc rId="41481" sId="5">
    <nc r="AA190">
      <v>0</v>
    </nc>
  </rcc>
  <rcc rId="41482" sId="5">
    <nc r="AB190">
      <v>0</v>
    </nc>
  </rcc>
  <rcc rId="41483" sId="5">
    <nc r="AC190">
      <v>0</v>
    </nc>
  </rcc>
  <rcc rId="41484" sId="5">
    <nc r="AD190">
      <v>0</v>
    </nc>
  </rcc>
  <rcc rId="41485" sId="5">
    <nc r="AE190">
      <v>0</v>
    </nc>
  </rcc>
  <rcc rId="41486" sId="5">
    <nc r="AF190">
      <v>0</v>
    </nc>
  </rcc>
  <rcc rId="41487" sId="5">
    <nc r="AG190">
      <v>0</v>
    </nc>
  </rcc>
  <rcc rId="41488" sId="5">
    <nc r="AH190">
      <v>0</v>
    </nc>
  </rcc>
  <rcc rId="41489" sId="5">
    <nc r="AI190">
      <v>0</v>
    </nc>
  </rcc>
  <rcc rId="41490" sId="5">
    <nc r="AJ190">
      <v>0</v>
    </nc>
  </rcc>
  <rcc rId="41491" sId="5">
    <nc r="AK190">
      <v>0</v>
    </nc>
  </rcc>
  <rcc rId="41492" sId="5">
    <nc r="AL190">
      <v>0</v>
    </nc>
  </rcc>
  <rcc rId="41493" sId="5">
    <nc r="AM190">
      <v>0</v>
    </nc>
  </rcc>
  <rcc rId="41494" sId="5">
    <nc r="AN190">
      <v>0</v>
    </nc>
  </rcc>
  <rcc rId="41495" sId="5">
    <nc r="AO190">
      <v>0</v>
    </nc>
  </rcc>
  <rcc rId="41496" sId="5">
    <nc r="AP190">
      <v>0</v>
    </nc>
  </rcc>
  <rcc rId="41497" sId="5">
    <nc r="AQ190">
      <v>0</v>
    </nc>
  </rcc>
  <rcc rId="41498" sId="5">
    <nc r="AR190">
      <v>0</v>
    </nc>
  </rcc>
  <rcc rId="41499" sId="5">
    <nc r="AS190">
      <v>0</v>
    </nc>
  </rcc>
  <rcc rId="41500" sId="5">
    <nc r="AT190">
      <v>0</v>
    </nc>
  </rcc>
  <rcc rId="41501" sId="5">
    <nc r="AU190">
      <v>0</v>
    </nc>
  </rcc>
  <rcc rId="41502" sId="5">
    <nc r="AV190">
      <v>0</v>
    </nc>
  </rcc>
  <rcc rId="41503" sId="5">
    <nc r="AW190">
      <v>0</v>
    </nc>
  </rcc>
  <rcc rId="41504" sId="5">
    <nc r="AX190">
      <v>0</v>
    </nc>
  </rcc>
  <rcc rId="41505" sId="5">
    <nc r="AY190">
      <v>0</v>
    </nc>
  </rcc>
  <rcc rId="41506" sId="5">
    <nc r="AZ190">
      <v>0</v>
    </nc>
  </rcc>
  <rcc rId="41507" sId="5">
    <nc r="BA190">
      <v>0</v>
    </nc>
  </rcc>
  <rcc rId="41508" sId="5">
    <nc r="E191">
      <v>0</v>
    </nc>
  </rcc>
  <rcc rId="41509" sId="5">
    <nc r="F191">
      <v>0</v>
    </nc>
  </rcc>
  <rcc rId="41510" sId="5">
    <nc r="G191">
      <v>0</v>
    </nc>
  </rcc>
  <rcc rId="41511" sId="5">
    <nc r="H191">
      <v>0</v>
    </nc>
  </rcc>
  <rcc rId="41512" sId="5">
    <nc r="I191">
      <v>0</v>
    </nc>
  </rcc>
  <rcc rId="41513" sId="5">
    <nc r="J191">
      <v>0</v>
    </nc>
  </rcc>
  <rcc rId="41514" sId="5">
    <nc r="K191">
      <v>0</v>
    </nc>
  </rcc>
  <rcc rId="41515" sId="5">
    <nc r="L191">
      <v>0</v>
    </nc>
  </rcc>
  <rcc rId="41516" sId="5">
    <nc r="M191">
      <v>0</v>
    </nc>
  </rcc>
  <rcc rId="41517" sId="5">
    <nc r="N191">
      <v>0</v>
    </nc>
  </rcc>
  <rcc rId="41518" sId="5">
    <nc r="O191">
      <v>0</v>
    </nc>
  </rcc>
  <rcc rId="41519" sId="5">
    <nc r="P191">
      <v>0</v>
    </nc>
  </rcc>
  <rcc rId="41520" sId="5">
    <nc r="Q191">
      <v>0</v>
    </nc>
  </rcc>
  <rcc rId="41521" sId="5">
    <nc r="R191">
      <v>0</v>
    </nc>
  </rcc>
  <rcc rId="41522" sId="5">
    <nc r="S191">
      <v>0</v>
    </nc>
  </rcc>
  <rcc rId="41523" sId="5">
    <nc r="T191">
      <v>0</v>
    </nc>
  </rcc>
  <rcc rId="41524" sId="5">
    <nc r="U191">
      <v>0</v>
    </nc>
  </rcc>
  <rcc rId="41525" sId="5">
    <nc r="V191">
      <v>0</v>
    </nc>
  </rcc>
  <rcc rId="41526" sId="5">
    <nc r="W191">
      <v>0</v>
    </nc>
  </rcc>
  <rcc rId="41527" sId="5">
    <nc r="X191">
      <v>0</v>
    </nc>
  </rcc>
  <rcc rId="41528" sId="5">
    <nc r="Y191">
      <v>0</v>
    </nc>
  </rcc>
  <rcc rId="41529" sId="5">
    <nc r="Z191">
      <v>0</v>
    </nc>
  </rcc>
  <rcc rId="41530" sId="5">
    <nc r="AA191">
      <v>0</v>
    </nc>
  </rcc>
  <rcc rId="41531" sId="5">
    <nc r="AB191">
      <v>0</v>
    </nc>
  </rcc>
  <rcc rId="41532" sId="5">
    <nc r="AC191">
      <v>0</v>
    </nc>
  </rcc>
  <rcc rId="41533" sId="5">
    <nc r="AD191">
      <v>0</v>
    </nc>
  </rcc>
  <rcc rId="41534" sId="5">
    <nc r="AE191">
      <v>0</v>
    </nc>
  </rcc>
  <rcc rId="41535" sId="5">
    <nc r="AF191">
      <v>0</v>
    </nc>
  </rcc>
  <rcc rId="41536" sId="5">
    <nc r="AG191">
      <v>0</v>
    </nc>
  </rcc>
  <rcc rId="41537" sId="5">
    <nc r="AH191">
      <v>0</v>
    </nc>
  </rcc>
  <rcc rId="41538" sId="5">
    <nc r="AI191">
      <v>0</v>
    </nc>
  </rcc>
  <rcc rId="41539" sId="5">
    <nc r="AJ191">
      <v>0</v>
    </nc>
  </rcc>
  <rcc rId="41540" sId="5">
    <nc r="AK191">
      <v>0</v>
    </nc>
  </rcc>
  <rcc rId="41541" sId="5">
    <nc r="AL191">
      <v>0</v>
    </nc>
  </rcc>
  <rcc rId="41542" sId="5">
    <nc r="AM191">
      <v>0</v>
    </nc>
  </rcc>
  <rcc rId="41543" sId="5">
    <nc r="AN191">
      <v>0</v>
    </nc>
  </rcc>
  <rcc rId="41544" sId="5">
    <nc r="AO191">
      <v>0</v>
    </nc>
  </rcc>
  <rcc rId="41545" sId="5">
    <nc r="AP191">
      <v>0</v>
    </nc>
  </rcc>
  <rcc rId="41546" sId="5">
    <nc r="AQ191">
      <v>0</v>
    </nc>
  </rcc>
  <rcc rId="41547" sId="5">
    <nc r="AR191">
      <v>0</v>
    </nc>
  </rcc>
  <rcc rId="41548" sId="5">
    <nc r="AS191">
      <v>0</v>
    </nc>
  </rcc>
  <rcc rId="41549" sId="5">
    <nc r="AT191">
      <v>0</v>
    </nc>
  </rcc>
  <rcc rId="41550" sId="5">
    <nc r="AU191">
      <v>0</v>
    </nc>
  </rcc>
  <rcc rId="41551" sId="5">
    <nc r="AV191">
      <v>0</v>
    </nc>
  </rcc>
  <rcc rId="41552" sId="5">
    <nc r="AW191">
      <v>0</v>
    </nc>
  </rcc>
  <rcc rId="41553" sId="5">
    <nc r="AX191">
      <v>0</v>
    </nc>
  </rcc>
  <rcc rId="41554" sId="5">
    <nc r="AY191">
      <v>0</v>
    </nc>
  </rcc>
  <rcc rId="41555" sId="5">
    <nc r="AZ191">
      <v>0</v>
    </nc>
  </rcc>
  <rcc rId="41556" sId="5">
    <nc r="BA191">
      <v>0</v>
    </nc>
  </rcc>
  <rcc rId="41557" sId="5">
    <nc r="E192">
      <v>0</v>
    </nc>
  </rcc>
  <rcc rId="41558" sId="5">
    <nc r="F192">
      <v>0</v>
    </nc>
  </rcc>
  <rcc rId="41559" sId="5">
    <nc r="G192">
      <v>0</v>
    </nc>
  </rcc>
  <rcc rId="41560" sId="5">
    <nc r="H192">
      <v>0</v>
    </nc>
  </rcc>
  <rcc rId="41561" sId="5">
    <nc r="I192">
      <v>0</v>
    </nc>
  </rcc>
  <rcc rId="41562" sId="5">
    <nc r="J192">
      <v>0</v>
    </nc>
  </rcc>
  <rcc rId="41563" sId="5">
    <nc r="K192">
      <v>0</v>
    </nc>
  </rcc>
  <rcc rId="41564" sId="5">
    <nc r="L192">
      <v>0</v>
    </nc>
  </rcc>
  <rcc rId="41565" sId="5">
    <nc r="M192">
      <v>0</v>
    </nc>
  </rcc>
  <rcc rId="41566" sId="5">
    <nc r="N192">
      <v>0</v>
    </nc>
  </rcc>
  <rcc rId="41567" sId="5">
    <nc r="O192">
      <v>0</v>
    </nc>
  </rcc>
  <rcc rId="41568" sId="5">
    <nc r="P192">
      <v>0</v>
    </nc>
  </rcc>
  <rcc rId="41569" sId="5">
    <nc r="Q192">
      <v>0</v>
    </nc>
  </rcc>
  <rcc rId="41570" sId="5">
    <nc r="R192">
      <v>0</v>
    </nc>
  </rcc>
  <rcc rId="41571" sId="5">
    <nc r="S192">
      <v>0</v>
    </nc>
  </rcc>
  <rcc rId="41572" sId="5">
    <nc r="T192">
      <v>0</v>
    </nc>
  </rcc>
  <rcc rId="41573" sId="5">
    <nc r="U192">
      <v>0</v>
    </nc>
  </rcc>
  <rcc rId="41574" sId="5">
    <nc r="V192">
      <v>0</v>
    </nc>
  </rcc>
  <rcc rId="41575" sId="5">
    <nc r="W192">
      <v>0</v>
    </nc>
  </rcc>
  <rcc rId="41576" sId="5">
    <nc r="X192">
      <v>0</v>
    </nc>
  </rcc>
  <rcc rId="41577" sId="5">
    <nc r="Y192">
      <v>0</v>
    </nc>
  </rcc>
  <rcc rId="41578" sId="5">
    <nc r="Z192">
      <v>0</v>
    </nc>
  </rcc>
  <rcc rId="41579" sId="5">
    <nc r="AA192">
      <v>0</v>
    </nc>
  </rcc>
  <rcc rId="41580" sId="5">
    <nc r="AB192">
      <v>0</v>
    </nc>
  </rcc>
  <rcc rId="41581" sId="5">
    <nc r="AC192">
      <v>0</v>
    </nc>
  </rcc>
  <rcc rId="41582" sId="5">
    <nc r="AD192">
      <v>0</v>
    </nc>
  </rcc>
  <rcc rId="41583" sId="5">
    <nc r="AE192">
      <v>0</v>
    </nc>
  </rcc>
  <rcc rId="41584" sId="5">
    <nc r="AF192">
      <v>0</v>
    </nc>
  </rcc>
  <rcc rId="41585" sId="5">
    <nc r="AG192">
      <v>0</v>
    </nc>
  </rcc>
  <rcc rId="41586" sId="5">
    <nc r="AH192">
      <v>0</v>
    </nc>
  </rcc>
  <rcc rId="41587" sId="5">
    <nc r="AI192">
      <v>0</v>
    </nc>
  </rcc>
  <rcc rId="41588" sId="5">
    <nc r="AJ192">
      <v>0</v>
    </nc>
  </rcc>
  <rcc rId="41589" sId="5">
    <nc r="AK192">
      <v>0</v>
    </nc>
  </rcc>
  <rcc rId="41590" sId="5">
    <nc r="AL192">
      <v>0</v>
    </nc>
  </rcc>
  <rcc rId="41591" sId="5">
    <nc r="AM192">
      <v>0</v>
    </nc>
  </rcc>
  <rcc rId="41592" sId="5">
    <nc r="AN192">
      <v>0</v>
    </nc>
  </rcc>
  <rcc rId="41593" sId="5">
    <nc r="AO192">
      <v>0</v>
    </nc>
  </rcc>
  <rcc rId="41594" sId="5">
    <nc r="AP192">
      <v>0</v>
    </nc>
  </rcc>
  <rcc rId="41595" sId="5">
    <nc r="AQ192">
      <v>0</v>
    </nc>
  </rcc>
  <rcc rId="41596" sId="5">
    <nc r="AR192">
      <v>0</v>
    </nc>
  </rcc>
  <rcc rId="41597" sId="5">
    <nc r="AS192">
      <v>0</v>
    </nc>
  </rcc>
  <rcc rId="41598" sId="5">
    <nc r="AT192">
      <v>0</v>
    </nc>
  </rcc>
  <rcc rId="41599" sId="5">
    <nc r="AU192">
      <v>0</v>
    </nc>
  </rcc>
  <rcc rId="41600" sId="5">
    <nc r="AV192">
      <v>0</v>
    </nc>
  </rcc>
  <rcc rId="41601" sId="5">
    <nc r="AW192">
      <v>0</v>
    </nc>
  </rcc>
  <rcc rId="41602" sId="5">
    <nc r="AX192">
      <v>0</v>
    </nc>
  </rcc>
  <rcc rId="41603" sId="5">
    <nc r="AY192">
      <v>0</v>
    </nc>
  </rcc>
  <rcc rId="41604" sId="5">
    <nc r="AZ192">
      <v>0</v>
    </nc>
  </rcc>
  <rcc rId="41605" sId="5">
    <nc r="BA192">
      <v>0</v>
    </nc>
  </rcc>
  <rcc rId="41606" sId="5">
    <nc r="E193">
      <v>0</v>
    </nc>
  </rcc>
  <rcc rId="41607" sId="5">
    <nc r="F193">
      <v>0</v>
    </nc>
  </rcc>
  <rcc rId="41608" sId="5">
    <nc r="G193">
      <v>0</v>
    </nc>
  </rcc>
  <rcc rId="41609" sId="5">
    <nc r="H193">
      <v>0</v>
    </nc>
  </rcc>
  <rcc rId="41610" sId="5">
    <nc r="I193">
      <v>0</v>
    </nc>
  </rcc>
  <rcc rId="41611" sId="5">
    <nc r="J193">
      <v>0</v>
    </nc>
  </rcc>
  <rcc rId="41612" sId="5">
    <nc r="K193">
      <v>0</v>
    </nc>
  </rcc>
  <rcc rId="41613" sId="5">
    <nc r="L193">
      <v>0</v>
    </nc>
  </rcc>
  <rcc rId="41614" sId="5">
    <nc r="M193">
      <v>0</v>
    </nc>
  </rcc>
  <rcc rId="41615" sId="5">
    <nc r="N193">
      <v>0</v>
    </nc>
  </rcc>
  <rcc rId="41616" sId="5">
    <nc r="O193">
      <v>0</v>
    </nc>
  </rcc>
  <rcc rId="41617" sId="5">
    <nc r="P193">
      <v>0</v>
    </nc>
  </rcc>
  <rcc rId="41618" sId="5">
    <nc r="Q193">
      <v>0</v>
    </nc>
  </rcc>
  <rcc rId="41619" sId="5">
    <nc r="R193">
      <v>0</v>
    </nc>
  </rcc>
  <rcc rId="41620" sId="5">
    <nc r="S193">
      <v>0</v>
    </nc>
  </rcc>
  <rcc rId="41621" sId="5">
    <nc r="T193">
      <v>0</v>
    </nc>
  </rcc>
  <rcc rId="41622" sId="5">
    <nc r="U193">
      <v>0</v>
    </nc>
  </rcc>
  <rcc rId="41623" sId="5">
    <nc r="V193">
      <v>0</v>
    </nc>
  </rcc>
  <rcc rId="41624" sId="5">
    <nc r="W193">
      <v>0</v>
    </nc>
  </rcc>
  <rcc rId="41625" sId="5">
    <nc r="X193">
      <v>0</v>
    </nc>
  </rcc>
  <rcc rId="41626" sId="5">
    <nc r="Y193">
      <v>0</v>
    </nc>
  </rcc>
  <rcc rId="41627" sId="5">
    <nc r="Z193">
      <v>0</v>
    </nc>
  </rcc>
  <rcc rId="41628" sId="5">
    <nc r="AA193">
      <v>0</v>
    </nc>
  </rcc>
  <rcc rId="41629" sId="5">
    <nc r="AB193">
      <v>0</v>
    </nc>
  </rcc>
  <rcc rId="41630" sId="5">
    <nc r="AC193">
      <v>0</v>
    </nc>
  </rcc>
  <rcc rId="41631" sId="5">
    <nc r="AD193">
      <v>0</v>
    </nc>
  </rcc>
  <rcc rId="41632" sId="5">
    <nc r="AE193">
      <v>0</v>
    </nc>
  </rcc>
  <rcc rId="41633" sId="5">
    <nc r="AF193">
      <v>0</v>
    </nc>
  </rcc>
  <rcc rId="41634" sId="5">
    <nc r="AG193">
      <v>0</v>
    </nc>
  </rcc>
  <rcc rId="41635" sId="5">
    <nc r="AH193">
      <v>0</v>
    </nc>
  </rcc>
  <rcc rId="41636" sId="5">
    <nc r="AI193">
      <v>0</v>
    </nc>
  </rcc>
  <rcc rId="41637" sId="5">
    <nc r="AJ193">
      <v>0</v>
    </nc>
  </rcc>
  <rcc rId="41638" sId="5">
    <nc r="AK193">
      <v>0</v>
    </nc>
  </rcc>
  <rcc rId="41639" sId="5">
    <nc r="AL193">
      <v>0</v>
    </nc>
  </rcc>
  <rcc rId="41640" sId="5">
    <nc r="AM193">
      <v>0</v>
    </nc>
  </rcc>
  <rcc rId="41641" sId="5">
    <nc r="AN193">
      <v>0</v>
    </nc>
  </rcc>
  <rcc rId="41642" sId="5">
    <nc r="AO193">
      <v>0</v>
    </nc>
  </rcc>
  <rcc rId="41643" sId="5">
    <nc r="AP193">
      <v>0</v>
    </nc>
  </rcc>
  <rcc rId="41644" sId="5">
    <nc r="AQ193">
      <v>0</v>
    </nc>
  </rcc>
  <rcc rId="41645" sId="5">
    <nc r="AR193">
      <v>0</v>
    </nc>
  </rcc>
  <rcc rId="41646" sId="5">
    <nc r="AS193">
      <v>0</v>
    </nc>
  </rcc>
  <rcc rId="41647" sId="5">
    <nc r="AT193">
      <v>0</v>
    </nc>
  </rcc>
  <rcc rId="41648" sId="5">
    <nc r="AU193">
      <v>0</v>
    </nc>
  </rcc>
  <rcc rId="41649" sId="5">
    <nc r="AV193">
      <v>0</v>
    </nc>
  </rcc>
  <rcc rId="41650" sId="5">
    <nc r="AW193">
      <v>0</v>
    </nc>
  </rcc>
  <rcc rId="41651" sId="5">
    <nc r="AX193">
      <v>0</v>
    </nc>
  </rcc>
  <rcc rId="41652" sId="5">
    <nc r="AY193">
      <v>0</v>
    </nc>
  </rcc>
  <rcc rId="41653" sId="5">
    <nc r="AZ193">
      <v>0</v>
    </nc>
  </rcc>
  <rcc rId="41654" sId="5">
    <nc r="BA193">
      <v>0</v>
    </nc>
  </rcc>
  <rcc rId="41655" sId="5">
    <nc r="E194">
      <v>0</v>
    </nc>
  </rcc>
  <rcc rId="41656" sId="5">
    <nc r="F194">
      <v>0</v>
    </nc>
  </rcc>
  <rcc rId="41657" sId="5">
    <nc r="G194">
      <v>0</v>
    </nc>
  </rcc>
  <rcc rId="41658" sId="5">
    <nc r="H194">
      <v>0</v>
    </nc>
  </rcc>
  <rcc rId="41659" sId="5">
    <nc r="I194">
      <v>0</v>
    </nc>
  </rcc>
  <rcc rId="41660" sId="5">
    <nc r="J194">
      <v>0</v>
    </nc>
  </rcc>
  <rcc rId="41661" sId="5">
    <nc r="K194">
      <v>0</v>
    </nc>
  </rcc>
  <rcc rId="41662" sId="5">
    <nc r="L194">
      <v>0</v>
    </nc>
  </rcc>
  <rcc rId="41663" sId="5">
    <nc r="M194">
      <v>0</v>
    </nc>
  </rcc>
  <rcc rId="41664" sId="5">
    <nc r="N194">
      <v>0</v>
    </nc>
  </rcc>
  <rcc rId="41665" sId="5">
    <nc r="O194">
      <v>0</v>
    </nc>
  </rcc>
  <rcc rId="41666" sId="5">
    <nc r="P194">
      <v>0</v>
    </nc>
  </rcc>
  <rcc rId="41667" sId="5">
    <nc r="Q194">
      <v>0</v>
    </nc>
  </rcc>
  <rcc rId="41668" sId="5">
    <nc r="R194">
      <v>0</v>
    </nc>
  </rcc>
  <rcc rId="41669" sId="5">
    <nc r="S194">
      <v>0</v>
    </nc>
  </rcc>
  <rcc rId="41670" sId="5">
    <nc r="T194">
      <v>0</v>
    </nc>
  </rcc>
  <rcc rId="41671" sId="5">
    <nc r="U194">
      <v>0</v>
    </nc>
  </rcc>
  <rcc rId="41672" sId="5">
    <nc r="V194">
      <v>0</v>
    </nc>
  </rcc>
  <rcc rId="41673" sId="5">
    <nc r="W194">
      <v>0</v>
    </nc>
  </rcc>
  <rcc rId="41674" sId="5">
    <nc r="X194">
      <v>0</v>
    </nc>
  </rcc>
  <rcc rId="41675" sId="5">
    <nc r="Y194">
      <v>0</v>
    </nc>
  </rcc>
  <rcc rId="41676" sId="5">
    <nc r="Z194">
      <v>0</v>
    </nc>
  </rcc>
  <rcc rId="41677" sId="5">
    <nc r="AA194">
      <v>0</v>
    </nc>
  </rcc>
  <rcc rId="41678" sId="5">
    <nc r="AB194">
      <v>0</v>
    </nc>
  </rcc>
  <rcc rId="41679" sId="5">
    <nc r="AC194">
      <v>0</v>
    </nc>
  </rcc>
  <rcc rId="41680" sId="5">
    <nc r="AD194">
      <v>0</v>
    </nc>
  </rcc>
  <rcc rId="41681" sId="5">
    <nc r="AE194">
      <v>0</v>
    </nc>
  </rcc>
  <rcc rId="41682" sId="5">
    <nc r="AF194">
      <v>0</v>
    </nc>
  </rcc>
  <rcc rId="41683" sId="5">
    <nc r="AG194">
      <v>0</v>
    </nc>
  </rcc>
  <rcc rId="41684" sId="5">
    <nc r="AH194">
      <v>0</v>
    </nc>
  </rcc>
  <rcc rId="41685" sId="5">
    <nc r="AI194">
      <v>0</v>
    </nc>
  </rcc>
  <rcc rId="41686" sId="5">
    <nc r="AJ194">
      <v>0</v>
    </nc>
  </rcc>
  <rcc rId="41687" sId="5">
    <nc r="AK194">
      <v>0</v>
    </nc>
  </rcc>
  <rcc rId="41688" sId="5">
    <nc r="AL194">
      <v>0</v>
    </nc>
  </rcc>
  <rcc rId="41689" sId="5">
    <nc r="AM194">
      <v>0</v>
    </nc>
  </rcc>
  <rcc rId="41690" sId="5">
    <nc r="AN194">
      <v>0</v>
    </nc>
  </rcc>
  <rcc rId="41691" sId="5">
    <nc r="AO194">
      <v>0</v>
    </nc>
  </rcc>
  <rcc rId="41692" sId="5">
    <nc r="AP194">
      <v>0</v>
    </nc>
  </rcc>
  <rcc rId="41693" sId="5">
    <nc r="AQ194">
      <v>0</v>
    </nc>
  </rcc>
  <rcc rId="41694" sId="5">
    <nc r="AR194">
      <v>0</v>
    </nc>
  </rcc>
  <rcc rId="41695" sId="5">
    <nc r="AS194">
      <v>0</v>
    </nc>
  </rcc>
  <rcc rId="41696" sId="5">
    <nc r="AT194">
      <v>0</v>
    </nc>
  </rcc>
  <rcc rId="41697" sId="5">
    <nc r="AU194">
      <v>0</v>
    </nc>
  </rcc>
  <rcc rId="41698" sId="5">
    <nc r="AV194">
      <v>0</v>
    </nc>
  </rcc>
  <rcc rId="41699" sId="5">
    <nc r="AW194">
      <v>0</v>
    </nc>
  </rcc>
  <rcc rId="41700" sId="5">
    <nc r="AX194">
      <v>0</v>
    </nc>
  </rcc>
  <rcc rId="41701" sId="5">
    <nc r="AY194">
      <v>0</v>
    </nc>
  </rcc>
  <rcc rId="41702" sId="5">
    <nc r="AZ194">
      <v>0</v>
    </nc>
  </rcc>
  <rcc rId="41703" sId="5">
    <nc r="BA194">
      <v>0</v>
    </nc>
  </rcc>
  <rcc rId="41704" sId="5">
    <nc r="E195">
      <v>0</v>
    </nc>
  </rcc>
  <rcc rId="41705" sId="5">
    <nc r="F195">
      <v>0</v>
    </nc>
  </rcc>
  <rcc rId="41706" sId="5">
    <nc r="G195">
      <v>0</v>
    </nc>
  </rcc>
  <rcc rId="41707" sId="5">
    <nc r="H195">
      <v>0</v>
    </nc>
  </rcc>
  <rcc rId="41708" sId="5">
    <nc r="I195">
      <v>0</v>
    </nc>
  </rcc>
  <rcc rId="41709" sId="5">
    <nc r="J195">
      <v>0</v>
    </nc>
  </rcc>
  <rcc rId="41710" sId="5">
    <nc r="K195">
      <v>0</v>
    </nc>
  </rcc>
  <rcc rId="41711" sId="5">
    <nc r="L195">
      <v>0</v>
    </nc>
  </rcc>
  <rcc rId="41712" sId="5">
    <nc r="M195">
      <v>0</v>
    </nc>
  </rcc>
  <rcc rId="41713" sId="5">
    <nc r="N195">
      <v>0</v>
    </nc>
  </rcc>
  <rcc rId="41714" sId="5">
    <nc r="O195">
      <v>0</v>
    </nc>
  </rcc>
  <rcc rId="41715" sId="5">
    <nc r="P195">
      <v>0</v>
    </nc>
  </rcc>
  <rcc rId="41716" sId="5">
    <nc r="Q195">
      <v>0</v>
    </nc>
  </rcc>
  <rcc rId="41717" sId="5">
    <nc r="R195">
      <v>0</v>
    </nc>
  </rcc>
  <rcc rId="41718" sId="5">
    <nc r="S195">
      <v>0</v>
    </nc>
  </rcc>
  <rcc rId="41719" sId="5">
    <nc r="T195">
      <v>0</v>
    </nc>
  </rcc>
  <rcc rId="41720" sId="5">
    <nc r="U195">
      <v>0</v>
    </nc>
  </rcc>
  <rcc rId="41721" sId="5">
    <nc r="V195">
      <v>0</v>
    </nc>
  </rcc>
  <rcc rId="41722" sId="5">
    <nc r="W195">
      <v>0</v>
    </nc>
  </rcc>
  <rcc rId="41723" sId="5">
    <nc r="X195">
      <v>0</v>
    </nc>
  </rcc>
  <rcc rId="41724" sId="5">
    <nc r="Y195">
      <v>0</v>
    </nc>
  </rcc>
  <rcc rId="41725" sId="5">
    <nc r="Z195">
      <v>0</v>
    </nc>
  </rcc>
  <rcc rId="41726" sId="5">
    <nc r="AA195">
      <v>0</v>
    </nc>
  </rcc>
  <rcc rId="41727" sId="5">
    <nc r="AB195">
      <v>0</v>
    </nc>
  </rcc>
  <rcc rId="41728" sId="5">
    <nc r="AC195">
      <v>0</v>
    </nc>
  </rcc>
  <rcc rId="41729" sId="5">
    <nc r="AD195">
      <v>0</v>
    </nc>
  </rcc>
  <rcc rId="41730" sId="5">
    <nc r="AE195">
      <v>0</v>
    </nc>
  </rcc>
  <rcc rId="41731" sId="5">
    <nc r="AF195">
      <v>0</v>
    </nc>
  </rcc>
  <rcc rId="41732" sId="5">
    <nc r="AG195">
      <v>0</v>
    </nc>
  </rcc>
  <rcc rId="41733" sId="5">
    <nc r="AH195">
      <v>0</v>
    </nc>
  </rcc>
  <rcc rId="41734" sId="5">
    <nc r="AI195">
      <v>0</v>
    </nc>
  </rcc>
  <rcc rId="41735" sId="5">
    <nc r="AJ195">
      <v>0</v>
    </nc>
  </rcc>
  <rcc rId="41736" sId="5">
    <nc r="AK195">
      <v>0</v>
    </nc>
  </rcc>
  <rcc rId="41737" sId="5">
    <nc r="AL195">
      <v>0</v>
    </nc>
  </rcc>
  <rcc rId="41738" sId="5">
    <nc r="AM195">
      <v>0</v>
    </nc>
  </rcc>
  <rcc rId="41739" sId="5">
    <nc r="AN195">
      <v>0</v>
    </nc>
  </rcc>
  <rcc rId="41740" sId="5">
    <nc r="AO195">
      <v>0</v>
    </nc>
  </rcc>
  <rcc rId="41741" sId="5">
    <nc r="AP195">
      <v>0</v>
    </nc>
  </rcc>
  <rcc rId="41742" sId="5">
    <nc r="AQ195">
      <v>0</v>
    </nc>
  </rcc>
  <rcc rId="41743" sId="5">
    <nc r="AR195">
      <v>0</v>
    </nc>
  </rcc>
  <rcc rId="41744" sId="5">
    <nc r="AS195">
      <v>0</v>
    </nc>
  </rcc>
  <rcc rId="41745" sId="5">
    <nc r="AT195">
      <v>0</v>
    </nc>
  </rcc>
  <rcc rId="41746" sId="5">
    <nc r="AU195">
      <v>0</v>
    </nc>
  </rcc>
  <rcc rId="41747" sId="5">
    <nc r="AV195">
      <v>0</v>
    </nc>
  </rcc>
  <rcc rId="41748" sId="5">
    <nc r="AW195">
      <v>0</v>
    </nc>
  </rcc>
  <rcc rId="41749" sId="5">
    <nc r="AX195">
      <v>0</v>
    </nc>
  </rcc>
  <rcc rId="41750" sId="5">
    <nc r="AY195">
      <v>0</v>
    </nc>
  </rcc>
  <rcc rId="41751" sId="5">
    <nc r="AZ195">
      <v>0</v>
    </nc>
  </rcc>
  <rcc rId="41752" sId="5">
    <nc r="BA195">
      <v>0</v>
    </nc>
  </rcc>
  <rcc rId="41753" sId="5">
    <nc r="E196">
      <v>0</v>
    </nc>
  </rcc>
  <rcc rId="41754" sId="5">
    <nc r="F196">
      <v>0</v>
    </nc>
  </rcc>
  <rcc rId="41755" sId="5">
    <nc r="G196">
      <v>0</v>
    </nc>
  </rcc>
  <rcc rId="41756" sId="5">
    <nc r="H196">
      <v>0</v>
    </nc>
  </rcc>
  <rcc rId="41757" sId="5">
    <nc r="I196">
      <v>0</v>
    </nc>
  </rcc>
  <rcc rId="41758" sId="5">
    <nc r="J196">
      <v>0</v>
    </nc>
  </rcc>
  <rcc rId="41759" sId="5">
    <nc r="K196">
      <v>0</v>
    </nc>
  </rcc>
  <rcc rId="41760" sId="5">
    <nc r="L196">
      <v>0</v>
    </nc>
  </rcc>
  <rcc rId="41761" sId="5">
    <nc r="M196">
      <v>0</v>
    </nc>
  </rcc>
  <rcc rId="41762" sId="5">
    <nc r="N196">
      <v>0</v>
    </nc>
  </rcc>
  <rcc rId="41763" sId="5">
    <nc r="O196">
      <v>0</v>
    </nc>
  </rcc>
  <rcc rId="41764" sId="5">
    <nc r="P196">
      <v>0</v>
    </nc>
  </rcc>
  <rcc rId="41765" sId="5">
    <nc r="Q196">
      <v>0</v>
    </nc>
  </rcc>
  <rcc rId="41766" sId="5">
    <nc r="R196">
      <v>0</v>
    </nc>
  </rcc>
  <rcc rId="41767" sId="5">
    <nc r="S196">
      <v>0</v>
    </nc>
  </rcc>
  <rcc rId="41768" sId="5">
    <nc r="T196">
      <v>0</v>
    </nc>
  </rcc>
  <rcc rId="41769" sId="5">
    <nc r="U196">
      <v>0</v>
    </nc>
  </rcc>
  <rcc rId="41770" sId="5">
    <nc r="V196">
      <v>0</v>
    </nc>
  </rcc>
  <rcc rId="41771" sId="5">
    <nc r="W196">
      <v>0</v>
    </nc>
  </rcc>
  <rcc rId="41772" sId="5">
    <nc r="X196">
      <v>0</v>
    </nc>
  </rcc>
  <rcc rId="41773" sId="5">
    <nc r="Y196">
      <v>0</v>
    </nc>
  </rcc>
  <rcc rId="41774" sId="5">
    <nc r="Z196">
      <v>0</v>
    </nc>
  </rcc>
  <rcc rId="41775" sId="5">
    <nc r="AA196">
      <v>0</v>
    </nc>
  </rcc>
  <rcc rId="41776" sId="5">
    <nc r="AB196">
      <v>0</v>
    </nc>
  </rcc>
  <rcc rId="41777" sId="5">
    <nc r="AC196">
      <v>0</v>
    </nc>
  </rcc>
  <rcc rId="41778" sId="5">
    <nc r="AD196">
      <v>0</v>
    </nc>
  </rcc>
  <rcc rId="41779" sId="5">
    <nc r="AE196">
      <v>0</v>
    </nc>
  </rcc>
  <rcc rId="41780" sId="5">
    <nc r="AF196">
      <v>0</v>
    </nc>
  </rcc>
  <rcc rId="41781" sId="5">
    <nc r="AG196">
      <v>0</v>
    </nc>
  </rcc>
  <rcc rId="41782" sId="5">
    <nc r="AH196">
      <v>0</v>
    </nc>
  </rcc>
  <rcc rId="41783" sId="5">
    <nc r="AI196">
      <v>0</v>
    </nc>
  </rcc>
  <rcc rId="41784" sId="5">
    <nc r="AJ196">
      <v>0</v>
    </nc>
  </rcc>
  <rcc rId="41785" sId="5">
    <nc r="AK196">
      <v>0</v>
    </nc>
  </rcc>
  <rcc rId="41786" sId="5">
    <nc r="AL196">
      <v>0</v>
    </nc>
  </rcc>
  <rcc rId="41787" sId="5">
    <nc r="AM196">
      <v>0</v>
    </nc>
  </rcc>
  <rcc rId="41788" sId="5">
    <nc r="AN196">
      <v>0</v>
    </nc>
  </rcc>
  <rcc rId="41789" sId="5">
    <nc r="AO196">
      <v>0</v>
    </nc>
  </rcc>
  <rcc rId="41790" sId="5">
    <nc r="AP196">
      <v>0</v>
    </nc>
  </rcc>
  <rcc rId="41791" sId="5">
    <nc r="AQ196">
      <v>0</v>
    </nc>
  </rcc>
  <rcc rId="41792" sId="5">
    <nc r="AR196">
      <v>0</v>
    </nc>
  </rcc>
  <rcc rId="41793" sId="5">
    <nc r="AS196">
      <v>0</v>
    </nc>
  </rcc>
  <rcc rId="41794" sId="5">
    <nc r="AT196">
      <v>0</v>
    </nc>
  </rcc>
  <rcc rId="41795" sId="5">
    <nc r="AU196">
      <v>0</v>
    </nc>
  </rcc>
  <rcc rId="41796" sId="5">
    <nc r="AV196">
      <v>0</v>
    </nc>
  </rcc>
  <rcc rId="41797" sId="5">
    <nc r="AW196">
      <v>0</v>
    </nc>
  </rcc>
  <rcc rId="41798" sId="5">
    <nc r="AX196">
      <v>0</v>
    </nc>
  </rcc>
  <rcc rId="41799" sId="5">
    <nc r="AY196">
      <v>0</v>
    </nc>
  </rcc>
  <rcc rId="41800" sId="5">
    <nc r="AZ196">
      <v>0</v>
    </nc>
  </rcc>
  <rcc rId="41801" sId="5">
    <nc r="BA196">
      <v>0</v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75DD6FA6_D4F4_4971_9BF7_52272059D0A9_.wvu.PrintArea" hidden="1" oldHidden="1">
    <formula>BCSX!$A$1:$D$45,BCSX!$F$1:$U$48</formula>
  </rdn>
  <rdn rId="0" localSheetId="4" customView="1" name="Z_75DD6FA6_D4F4_4971_9BF7_52272059D0A9_.wvu.FilterData" hidden="1" oldHidden="1">
    <formula>TBA!$A$3:$BG$69</formula>
  </rdn>
  <rdn rId="0" localSheetId="5" customView="1" name="Z_75DD6FA6_D4F4_4971_9BF7_52272059D0A9_.wvu.Cols" hidden="1" oldHidden="1">
    <formula>PC!$D:$D</formula>
  </rdn>
  <rdn rId="0" localSheetId="6" customView="1" name="Z_75DD6FA6_D4F4_4971_9BF7_52272059D0A9_.wvu.PrintArea" hidden="1" oldHidden="1">
    <formula>TH_NgLuoi!$B$1:$I$49</formula>
  </rdn>
  <rdn rId="0" localSheetId="6" customView="1" name="Z_75DD6FA6_D4F4_4971_9BF7_52272059D0A9_.wvu.Cols" hidden="1" oldHidden="1">
    <formula>TH_NgLuoi!$H:$AI</formula>
  </rdn>
  <rcv guid="{75DD6FA6-D4F4-4971-9BF7-52272059D0A9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2">
  <userInfo guid="{727E2879-FC41-410D-99A6-B4361B1E7D51}" name="Dieu Do Vien A2" id="-914145958" dateTime="2023-10-03T06:21:13"/>
  <userInfo guid="{8EA3435F-2FB4-44F6-AAD5-A151D8F9980C}" name="Administrator" id="-524775886" dateTime="2023-10-04T08:47:07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</a:spPr>
      <a:bodyPr vertOverflow="clip" horzOverflow="clip" rtlCol="0" anchor="t"/>
      <a:lstStyle>
        <a:defPPr algn="l">
          <a:defRPr sz="1400" b="1" i="0" u="none" strike="noStrike">
            <a:solidFill>
              <a:schemeClr val="bg1"/>
            </a:solidFill>
            <a:latin typeface="Times New Roman" panose="02020603050405020304" pitchFamily="18" charset="0"/>
            <a:ea typeface="Tahoma" panose="020B0604030504040204" pitchFamily="34" charset="0"/>
            <a:cs typeface="Times New Roman" panose="02020603050405020304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drawing" Target="../drawings/drawing1.xml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2.bin"/><Relationship Id="rId3" Type="http://schemas.openxmlformats.org/officeDocument/2006/relationships/printerSettings" Target="../printerSettings/printerSettings17.bin"/><Relationship Id="rId7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Relationship Id="rId6" Type="http://schemas.openxmlformats.org/officeDocument/2006/relationships/printerSettings" Target="../printerSettings/printerSettings20.bin"/><Relationship Id="rId5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18.bin"/><Relationship Id="rId9" Type="http://schemas.openxmlformats.org/officeDocument/2006/relationships/printerSettings" Target="../printerSettings/printerSettings23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1.bin"/><Relationship Id="rId3" Type="http://schemas.openxmlformats.org/officeDocument/2006/relationships/printerSettings" Target="../printerSettings/printerSettings26.bin"/><Relationship Id="rId7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Relationship Id="rId6" Type="http://schemas.openxmlformats.org/officeDocument/2006/relationships/printerSettings" Target="../printerSettings/printerSettings29.bin"/><Relationship Id="rId5" Type="http://schemas.openxmlformats.org/officeDocument/2006/relationships/printerSettings" Target="../printerSettings/printerSettings28.bin"/><Relationship Id="rId4" Type="http://schemas.openxmlformats.org/officeDocument/2006/relationships/printerSettings" Target="../printerSettings/printerSettings27.bin"/><Relationship Id="rId9" Type="http://schemas.openxmlformats.org/officeDocument/2006/relationships/printerSettings" Target="../printerSettings/printerSettings32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0.bin"/><Relationship Id="rId13" Type="http://schemas.openxmlformats.org/officeDocument/2006/relationships/printerSettings" Target="../printerSettings/printerSettings45.bin"/><Relationship Id="rId3" Type="http://schemas.openxmlformats.org/officeDocument/2006/relationships/printerSettings" Target="../printerSettings/printerSettings35.bin"/><Relationship Id="rId7" Type="http://schemas.openxmlformats.org/officeDocument/2006/relationships/printerSettings" Target="../printerSettings/printerSettings39.bin"/><Relationship Id="rId12" Type="http://schemas.openxmlformats.org/officeDocument/2006/relationships/printerSettings" Target="../printerSettings/printerSettings44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6" Type="http://schemas.openxmlformats.org/officeDocument/2006/relationships/printerSettings" Target="../printerSettings/printerSettings38.bin"/><Relationship Id="rId11" Type="http://schemas.openxmlformats.org/officeDocument/2006/relationships/printerSettings" Target="../printerSettings/printerSettings43.bin"/><Relationship Id="rId5" Type="http://schemas.openxmlformats.org/officeDocument/2006/relationships/printerSettings" Target="../printerSettings/printerSettings37.bin"/><Relationship Id="rId10" Type="http://schemas.openxmlformats.org/officeDocument/2006/relationships/printerSettings" Target="../printerSettings/printerSettings42.bin"/><Relationship Id="rId4" Type="http://schemas.openxmlformats.org/officeDocument/2006/relationships/printerSettings" Target="../printerSettings/printerSettings36.bin"/><Relationship Id="rId9" Type="http://schemas.openxmlformats.org/officeDocument/2006/relationships/printerSettings" Target="../printerSettings/printerSettings41.bin"/><Relationship Id="rId14" Type="http://schemas.openxmlformats.org/officeDocument/2006/relationships/printerSettings" Target="../printerSettings/printerSettings4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4.bin"/><Relationship Id="rId3" Type="http://schemas.openxmlformats.org/officeDocument/2006/relationships/printerSettings" Target="../printerSettings/printerSettings49.bin"/><Relationship Id="rId7" Type="http://schemas.openxmlformats.org/officeDocument/2006/relationships/printerSettings" Target="../printerSettings/printerSettings53.bin"/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Relationship Id="rId6" Type="http://schemas.openxmlformats.org/officeDocument/2006/relationships/printerSettings" Target="../printerSettings/printerSettings52.bin"/><Relationship Id="rId5" Type="http://schemas.openxmlformats.org/officeDocument/2006/relationships/printerSettings" Target="../printerSettings/printerSettings51.bin"/><Relationship Id="rId4" Type="http://schemas.openxmlformats.org/officeDocument/2006/relationships/printerSettings" Target="../printerSettings/printerSettings50.bin"/><Relationship Id="rId9" Type="http://schemas.openxmlformats.org/officeDocument/2006/relationships/printerSettings" Target="../printerSettings/printerSettings5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8.bin"/><Relationship Id="rId2" Type="http://schemas.openxmlformats.org/officeDocument/2006/relationships/printerSettings" Target="../printerSettings/printerSettings57.bin"/><Relationship Id="rId1" Type="http://schemas.openxmlformats.org/officeDocument/2006/relationships/printerSettings" Target="../printerSettings/printerSettings56.bin"/><Relationship Id="rId6" Type="http://schemas.openxmlformats.org/officeDocument/2006/relationships/printerSettings" Target="../printerSettings/printerSettings61.bin"/><Relationship Id="rId5" Type="http://schemas.openxmlformats.org/officeDocument/2006/relationships/printerSettings" Target="../printerSettings/printerSettings60.bin"/><Relationship Id="rId4" Type="http://schemas.openxmlformats.org/officeDocument/2006/relationships/printerSettings" Target="../printerSettings/printerSettings59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9.bin"/><Relationship Id="rId13" Type="http://schemas.openxmlformats.org/officeDocument/2006/relationships/printerSettings" Target="../printerSettings/printerSettings74.bin"/><Relationship Id="rId3" Type="http://schemas.openxmlformats.org/officeDocument/2006/relationships/printerSettings" Target="../printerSettings/printerSettings64.bin"/><Relationship Id="rId7" Type="http://schemas.openxmlformats.org/officeDocument/2006/relationships/printerSettings" Target="../printerSettings/printerSettings68.bin"/><Relationship Id="rId12" Type="http://schemas.openxmlformats.org/officeDocument/2006/relationships/printerSettings" Target="../printerSettings/printerSettings73.bin"/><Relationship Id="rId2" Type="http://schemas.openxmlformats.org/officeDocument/2006/relationships/printerSettings" Target="../printerSettings/printerSettings63.bin"/><Relationship Id="rId1" Type="http://schemas.openxmlformats.org/officeDocument/2006/relationships/printerSettings" Target="../printerSettings/printerSettings62.bin"/><Relationship Id="rId6" Type="http://schemas.openxmlformats.org/officeDocument/2006/relationships/printerSettings" Target="../printerSettings/printerSettings67.bin"/><Relationship Id="rId11" Type="http://schemas.openxmlformats.org/officeDocument/2006/relationships/printerSettings" Target="../printerSettings/printerSettings72.bin"/><Relationship Id="rId5" Type="http://schemas.openxmlformats.org/officeDocument/2006/relationships/printerSettings" Target="../printerSettings/printerSettings66.bin"/><Relationship Id="rId10" Type="http://schemas.openxmlformats.org/officeDocument/2006/relationships/printerSettings" Target="../printerSettings/printerSettings71.bin"/><Relationship Id="rId4" Type="http://schemas.openxmlformats.org/officeDocument/2006/relationships/printerSettings" Target="../printerSettings/printerSettings65.bin"/><Relationship Id="rId9" Type="http://schemas.openxmlformats.org/officeDocument/2006/relationships/printerSettings" Target="../printerSettings/printerSettings70.bin"/><Relationship Id="rId14" Type="http://schemas.openxmlformats.org/officeDocument/2006/relationships/printerSettings" Target="../printerSettings/printerSettings75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3.bin"/><Relationship Id="rId13" Type="http://schemas.openxmlformats.org/officeDocument/2006/relationships/printerSettings" Target="../printerSettings/printerSettings88.bin"/><Relationship Id="rId3" Type="http://schemas.openxmlformats.org/officeDocument/2006/relationships/printerSettings" Target="../printerSettings/printerSettings78.bin"/><Relationship Id="rId7" Type="http://schemas.openxmlformats.org/officeDocument/2006/relationships/printerSettings" Target="../printerSettings/printerSettings82.bin"/><Relationship Id="rId12" Type="http://schemas.openxmlformats.org/officeDocument/2006/relationships/printerSettings" Target="../printerSettings/printerSettings87.bin"/><Relationship Id="rId2" Type="http://schemas.openxmlformats.org/officeDocument/2006/relationships/printerSettings" Target="../printerSettings/printerSettings77.bin"/><Relationship Id="rId1" Type="http://schemas.openxmlformats.org/officeDocument/2006/relationships/printerSettings" Target="../printerSettings/printerSettings76.bin"/><Relationship Id="rId6" Type="http://schemas.openxmlformats.org/officeDocument/2006/relationships/printerSettings" Target="../printerSettings/printerSettings81.bin"/><Relationship Id="rId11" Type="http://schemas.openxmlformats.org/officeDocument/2006/relationships/printerSettings" Target="../printerSettings/printerSettings86.bin"/><Relationship Id="rId5" Type="http://schemas.openxmlformats.org/officeDocument/2006/relationships/printerSettings" Target="../printerSettings/printerSettings80.bin"/><Relationship Id="rId10" Type="http://schemas.openxmlformats.org/officeDocument/2006/relationships/printerSettings" Target="../printerSettings/printerSettings85.bin"/><Relationship Id="rId4" Type="http://schemas.openxmlformats.org/officeDocument/2006/relationships/printerSettings" Target="../printerSettings/printerSettings79.bin"/><Relationship Id="rId9" Type="http://schemas.openxmlformats.org/officeDocument/2006/relationships/printerSettings" Target="../printerSettings/printerSettings84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6.bin"/><Relationship Id="rId13" Type="http://schemas.openxmlformats.org/officeDocument/2006/relationships/printerSettings" Target="../printerSettings/printerSettings101.bin"/><Relationship Id="rId3" Type="http://schemas.openxmlformats.org/officeDocument/2006/relationships/printerSettings" Target="../printerSettings/printerSettings91.bin"/><Relationship Id="rId7" Type="http://schemas.openxmlformats.org/officeDocument/2006/relationships/printerSettings" Target="../printerSettings/printerSettings95.bin"/><Relationship Id="rId12" Type="http://schemas.openxmlformats.org/officeDocument/2006/relationships/printerSettings" Target="../printerSettings/printerSettings100.bin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11" Type="http://schemas.openxmlformats.org/officeDocument/2006/relationships/printerSettings" Target="../printerSettings/printerSettings99.bin"/><Relationship Id="rId5" Type="http://schemas.openxmlformats.org/officeDocument/2006/relationships/printerSettings" Target="../printerSettings/printerSettings93.bin"/><Relationship Id="rId10" Type="http://schemas.openxmlformats.org/officeDocument/2006/relationships/printerSettings" Target="../printerSettings/printerSettings98.bin"/><Relationship Id="rId4" Type="http://schemas.openxmlformats.org/officeDocument/2006/relationships/printerSettings" Target="../printerSettings/printerSettings92.bin"/><Relationship Id="rId9" Type="http://schemas.openxmlformats.org/officeDocument/2006/relationships/printerSettings" Target="../printerSettings/printerSettings97.bin"/><Relationship Id="rId14" Type="http://schemas.openxmlformats.org/officeDocument/2006/relationships/printerSettings" Target="../printerSettings/printerSettings10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10.bin"/><Relationship Id="rId13" Type="http://schemas.openxmlformats.org/officeDocument/2006/relationships/printerSettings" Target="../printerSettings/printerSettings115.bin"/><Relationship Id="rId3" Type="http://schemas.openxmlformats.org/officeDocument/2006/relationships/printerSettings" Target="../printerSettings/printerSettings105.bin"/><Relationship Id="rId7" Type="http://schemas.openxmlformats.org/officeDocument/2006/relationships/printerSettings" Target="../printerSettings/printerSettings109.bin"/><Relationship Id="rId12" Type="http://schemas.openxmlformats.org/officeDocument/2006/relationships/printerSettings" Target="../printerSettings/printerSettings114.bin"/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Relationship Id="rId6" Type="http://schemas.openxmlformats.org/officeDocument/2006/relationships/printerSettings" Target="../printerSettings/printerSettings108.bin"/><Relationship Id="rId11" Type="http://schemas.openxmlformats.org/officeDocument/2006/relationships/printerSettings" Target="../printerSettings/printerSettings113.bin"/><Relationship Id="rId5" Type="http://schemas.openxmlformats.org/officeDocument/2006/relationships/printerSettings" Target="../printerSettings/printerSettings107.bin"/><Relationship Id="rId10" Type="http://schemas.openxmlformats.org/officeDocument/2006/relationships/printerSettings" Target="../printerSettings/printerSettings112.bin"/><Relationship Id="rId4" Type="http://schemas.openxmlformats.org/officeDocument/2006/relationships/printerSettings" Target="../printerSettings/printerSettings106.bin"/><Relationship Id="rId9" Type="http://schemas.openxmlformats.org/officeDocument/2006/relationships/printerSettings" Target="../printerSettings/printerSettings111.bin"/><Relationship Id="rId14" Type="http://schemas.openxmlformats.org/officeDocument/2006/relationships/printerSettings" Target="../printerSettings/printerSettings116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24.bin"/><Relationship Id="rId13" Type="http://schemas.openxmlformats.org/officeDocument/2006/relationships/printerSettings" Target="../printerSettings/printerSettings129.bin"/><Relationship Id="rId3" Type="http://schemas.openxmlformats.org/officeDocument/2006/relationships/printerSettings" Target="../printerSettings/printerSettings119.bin"/><Relationship Id="rId7" Type="http://schemas.openxmlformats.org/officeDocument/2006/relationships/printerSettings" Target="../printerSettings/printerSettings123.bin"/><Relationship Id="rId12" Type="http://schemas.openxmlformats.org/officeDocument/2006/relationships/printerSettings" Target="../printerSettings/printerSettings128.bin"/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Relationship Id="rId6" Type="http://schemas.openxmlformats.org/officeDocument/2006/relationships/printerSettings" Target="../printerSettings/printerSettings122.bin"/><Relationship Id="rId11" Type="http://schemas.openxmlformats.org/officeDocument/2006/relationships/printerSettings" Target="../printerSettings/printerSettings127.bin"/><Relationship Id="rId5" Type="http://schemas.openxmlformats.org/officeDocument/2006/relationships/printerSettings" Target="../printerSettings/printerSettings121.bin"/><Relationship Id="rId10" Type="http://schemas.openxmlformats.org/officeDocument/2006/relationships/printerSettings" Target="../printerSettings/printerSettings126.bin"/><Relationship Id="rId4" Type="http://schemas.openxmlformats.org/officeDocument/2006/relationships/printerSettings" Target="../printerSettings/printerSettings120.bin"/><Relationship Id="rId9" Type="http://schemas.openxmlformats.org/officeDocument/2006/relationships/printerSettings" Target="../printerSettings/printerSettings125.bin"/><Relationship Id="rId14" Type="http://schemas.openxmlformats.org/officeDocument/2006/relationships/printerSettings" Target="../printerSettings/printerSettings130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38.bin"/><Relationship Id="rId13" Type="http://schemas.openxmlformats.org/officeDocument/2006/relationships/printerSettings" Target="../printerSettings/printerSettings143.bin"/><Relationship Id="rId3" Type="http://schemas.openxmlformats.org/officeDocument/2006/relationships/printerSettings" Target="../printerSettings/printerSettings133.bin"/><Relationship Id="rId7" Type="http://schemas.openxmlformats.org/officeDocument/2006/relationships/printerSettings" Target="../printerSettings/printerSettings137.bin"/><Relationship Id="rId12" Type="http://schemas.openxmlformats.org/officeDocument/2006/relationships/printerSettings" Target="../printerSettings/printerSettings142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11" Type="http://schemas.openxmlformats.org/officeDocument/2006/relationships/printerSettings" Target="../printerSettings/printerSettings141.bin"/><Relationship Id="rId5" Type="http://schemas.openxmlformats.org/officeDocument/2006/relationships/printerSettings" Target="../printerSettings/printerSettings135.bin"/><Relationship Id="rId10" Type="http://schemas.openxmlformats.org/officeDocument/2006/relationships/printerSettings" Target="../printerSettings/printerSettings140.bin"/><Relationship Id="rId4" Type="http://schemas.openxmlformats.org/officeDocument/2006/relationships/printerSettings" Target="../printerSettings/printerSettings134.bin"/><Relationship Id="rId9" Type="http://schemas.openxmlformats.org/officeDocument/2006/relationships/printerSettings" Target="../printerSettings/printerSettings139.bin"/><Relationship Id="rId14" Type="http://schemas.openxmlformats.org/officeDocument/2006/relationships/printerSettings" Target="../printerSettings/printerSettings14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52.bin"/><Relationship Id="rId13" Type="http://schemas.openxmlformats.org/officeDocument/2006/relationships/printerSettings" Target="../printerSettings/printerSettings157.bin"/><Relationship Id="rId3" Type="http://schemas.openxmlformats.org/officeDocument/2006/relationships/printerSettings" Target="../printerSettings/printerSettings147.bin"/><Relationship Id="rId7" Type="http://schemas.openxmlformats.org/officeDocument/2006/relationships/printerSettings" Target="../printerSettings/printerSettings151.bin"/><Relationship Id="rId12" Type="http://schemas.openxmlformats.org/officeDocument/2006/relationships/printerSettings" Target="../printerSettings/printerSettings156.bin"/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Relationship Id="rId6" Type="http://schemas.openxmlformats.org/officeDocument/2006/relationships/printerSettings" Target="../printerSettings/printerSettings150.bin"/><Relationship Id="rId11" Type="http://schemas.openxmlformats.org/officeDocument/2006/relationships/printerSettings" Target="../printerSettings/printerSettings155.bin"/><Relationship Id="rId5" Type="http://schemas.openxmlformats.org/officeDocument/2006/relationships/printerSettings" Target="../printerSettings/printerSettings149.bin"/><Relationship Id="rId10" Type="http://schemas.openxmlformats.org/officeDocument/2006/relationships/printerSettings" Target="../printerSettings/printerSettings154.bin"/><Relationship Id="rId4" Type="http://schemas.openxmlformats.org/officeDocument/2006/relationships/printerSettings" Target="../printerSettings/printerSettings148.bin"/><Relationship Id="rId9" Type="http://schemas.openxmlformats.org/officeDocument/2006/relationships/printerSettings" Target="../printerSettings/printerSettings153.bin"/><Relationship Id="rId14" Type="http://schemas.openxmlformats.org/officeDocument/2006/relationships/printerSettings" Target="../printerSettings/printerSettings1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9" tint="0.59999389629810485"/>
  </sheetPr>
  <dimension ref="A1:AM74"/>
  <sheetViews>
    <sheetView showZeros="0" zoomScale="80" zoomScaleNormal="55" workbookViewId="0">
      <selection activeCell="C53" sqref="C53"/>
    </sheetView>
  </sheetViews>
  <sheetFormatPr defaultColWidth="8.7109375" defaultRowHeight="28.35" customHeight="1"/>
  <cols>
    <col min="1" max="1" width="32.28515625" style="187" customWidth="1"/>
    <col min="2" max="3" width="23.7109375" style="187" customWidth="1"/>
    <col min="4" max="4" width="31.28515625" style="187" customWidth="1"/>
    <col min="5" max="5" width="2.140625" style="187" customWidth="1"/>
    <col min="6" max="6" width="2.7109375" style="187" customWidth="1"/>
    <col min="7" max="7" width="12.140625" style="187" customWidth="1"/>
    <col min="8" max="8" width="6.7109375" style="187" customWidth="1"/>
    <col min="9" max="9" width="6.140625" style="187" customWidth="1"/>
    <col min="10" max="10" width="5.7109375" style="187" customWidth="1"/>
    <col min="11" max="11" width="6.7109375" style="187" customWidth="1"/>
    <col min="12" max="12" width="28.5703125" style="187" customWidth="1"/>
    <col min="13" max="13" width="7.7109375" style="187" customWidth="1"/>
    <col min="14" max="14" width="7.140625" style="187" customWidth="1"/>
    <col min="15" max="17" width="9.140625" style="187" customWidth="1"/>
    <col min="18" max="18" width="8.7109375" style="187" customWidth="1"/>
    <col min="19" max="19" width="7.7109375" style="187" customWidth="1"/>
    <col min="20" max="20" width="24.5703125" style="187" customWidth="1"/>
    <col min="21" max="21" width="5.7109375" style="187" customWidth="1"/>
    <col min="22" max="25" width="23.140625" style="187" customWidth="1"/>
    <col min="26" max="37" width="9.140625" style="187" customWidth="1"/>
    <col min="38" max="16384" width="8.7109375" style="187"/>
  </cols>
  <sheetData>
    <row r="1" spans="1:39" ht="20.100000000000001" customHeight="1">
      <c r="A1" s="398" t="s">
        <v>345</v>
      </c>
      <c r="B1" s="399"/>
      <c r="C1" s="399"/>
      <c r="D1" s="177"/>
      <c r="E1" s="177"/>
      <c r="F1" s="190" t="s">
        <v>367</v>
      </c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195">
        <f>B12/(B12+B13+B14)</f>
        <v>0.7492809572822462</v>
      </c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</row>
    <row r="2" spans="1:39" ht="19.350000000000001" customHeight="1">
      <c r="A2" s="400" t="s">
        <v>1</v>
      </c>
      <c r="B2" s="399"/>
      <c r="C2" s="399"/>
      <c r="D2" s="188"/>
      <c r="E2" s="188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195">
        <f>B13/(B12+B13+B14)</f>
        <v>0.24679163765545334</v>
      </c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</row>
    <row r="3" spans="1:39" ht="35.85" customHeight="1">
      <c r="A3" s="403" t="s">
        <v>0</v>
      </c>
      <c r="B3" s="404"/>
      <c r="C3" s="404"/>
      <c r="D3" s="404"/>
      <c r="E3" s="188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195">
        <f>B14/(B12+B13+B14)</f>
        <v>3.9274050623003647E-3</v>
      </c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</row>
    <row r="4" spans="1:39" ht="22.35" customHeight="1">
      <c r="A4" s="405" t="e">
        <f ca="1">CONCATENATE(CHOOSE(WEEKDAY(DATE(MID(CELL("filename", BCSX!A4), SEARCH("sanluong ", CELL("filename", BCSX!A4))+16, 2), MID(CELL("filename", BCSX!A4), SEARCH("sanluong ", CELL("filename", BCSX!A4))+13, 2), MID(CELL("filename", BCSX!A4), SEARCH("sanluong ", CELL("filename", BCSX!A4))+9, 2)), 2), "Chủ Nhật", "Thứ Hai", "Thứ Ba", "Thứ Tư", "Thứ Năm", "Thứ Sáu", "Thứ Bảy"), ", ", MID(CELL("filename", BCSX!A4), SEARCH("sanluong ", CELL("filename", BCSX!A4))+9, 2),"-", MID(CELL("filename", BCSX!A4), SEARCH("sanluong ", CELL("filename", BCSX!A4))+13, 2),"-20", MID(CELL("filename", BCSX!A4), SEARCH("sanluong ", CELL("filename", BCSX!A4))+16, 2))</f>
        <v>#VALUE!</v>
      </c>
      <c r="B4" s="406"/>
      <c r="C4" s="406"/>
      <c r="D4" s="406"/>
      <c r="E4" s="189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</row>
    <row r="5" spans="1:39" s="66" customFormat="1" ht="21.6" customHeight="1">
      <c r="A5" s="198" t="e">
        <f ca="1">CONCATENATE(CHOOSE(WEEKDAY(DATE(MID(CELL("filename", BCSX!A4), SEARCH("sanluong ", CELL("filename", BCSX!A4))+16, 2), MID(CELL("filename", BCSX!A4), SEARCH("sanluong ", CELL("filename", BCSX!A4))+13, 2), MID(CELL("filename", BCSX!A4), SEARCH("sanluong ", CELL("filename", BCSX!A4))+9, 2)), 2), "Sunday", "Monday", "Tuesday", "Wednesday", "Thursday", "Friday", "Saturday"), ", ", MID(CELL("filename", BCSX!A4), SEARCH("sanluong ", CELL("filename", BCSX!A4))+9, 2),"-", MID(CELL("filename", BCSX!A4), SEARCH("sanluong ", CELL("filename", BCSX!A4))+13, 2),"-20", MID(CELL("filename", BCSX!A4), SEARCH("sanluong ", CELL("filename", BCSX!A4))+16, 2))</f>
        <v>#VALUE!</v>
      </c>
      <c r="B5" s="176" t="s">
        <v>23</v>
      </c>
      <c r="C5" s="176" t="s">
        <v>24</v>
      </c>
      <c r="D5" s="199" t="s">
        <v>25</v>
      </c>
      <c r="W5" s="187"/>
      <c r="Y5" s="179"/>
      <c r="Z5" s="179"/>
      <c r="AA5" s="179"/>
      <c r="AB5" s="179"/>
      <c r="AC5" s="179"/>
      <c r="AD5" s="169"/>
      <c r="AE5" s="169"/>
      <c r="AF5" s="169"/>
      <c r="AG5" s="169"/>
      <c r="AH5" s="169"/>
      <c r="AI5" s="169"/>
      <c r="AJ5" s="169"/>
      <c r="AK5" s="169"/>
    </row>
    <row r="6" spans="1:39" s="66" customFormat="1" ht="21.6" customHeight="1">
      <c r="A6" s="178" t="s">
        <v>147</v>
      </c>
      <c r="B6" s="176" t="str">
        <f>DATA!B3</f>
        <v>15:30</v>
      </c>
      <c r="C6" s="176" t="str">
        <f>DATA!C3</f>
        <v>02:30</v>
      </c>
      <c r="D6" s="201"/>
      <c r="W6" s="187"/>
      <c r="Y6" s="180"/>
      <c r="Z6" s="181"/>
      <c r="AA6" s="182"/>
      <c r="AB6" s="182"/>
      <c r="AC6" s="183"/>
      <c r="AD6" s="169"/>
      <c r="AE6" s="169"/>
      <c r="AF6" s="169"/>
      <c r="AG6" s="169"/>
      <c r="AH6" s="169"/>
      <c r="AI6" s="169"/>
      <c r="AJ6" s="169"/>
      <c r="AK6" s="169"/>
    </row>
    <row r="7" spans="1:39" s="66" customFormat="1" ht="24" customHeight="1">
      <c r="A7" s="265" t="s">
        <v>420</v>
      </c>
      <c r="B7" s="329">
        <f t="array" ref="B7:D8">DATA!B5:D6</f>
        <v>16247.719770000002</v>
      </c>
      <c r="C7" s="329">
        <v>10913.05193</v>
      </c>
      <c r="D7" s="329">
        <v>326093054.19999993</v>
      </c>
      <c r="W7" s="187"/>
      <c r="Y7" s="180"/>
      <c r="Z7" s="181"/>
      <c r="AA7" s="182"/>
      <c r="AB7" s="182"/>
      <c r="AC7" s="183"/>
      <c r="AD7" s="169"/>
      <c r="AE7" s="169"/>
      <c r="AF7" s="169"/>
      <c r="AG7" s="169"/>
      <c r="AH7" s="169"/>
      <c r="AI7" s="169"/>
      <c r="AJ7" s="169"/>
      <c r="AK7" s="169"/>
    </row>
    <row r="8" spans="1:39" s="66" customFormat="1" ht="24.6" customHeight="1">
      <c r="A8" s="265" t="s">
        <v>421</v>
      </c>
      <c r="B8" s="329">
        <v>13492.639849999998</v>
      </c>
      <c r="C8" s="329">
        <v>9981.2983500000009</v>
      </c>
      <c r="D8" s="329">
        <v>296616534.10000002</v>
      </c>
      <c r="W8" s="187"/>
      <c r="Y8" s="180"/>
      <c r="Z8" s="181"/>
      <c r="AA8" s="182"/>
      <c r="AB8" s="182"/>
      <c r="AC8" s="183"/>
      <c r="AD8" s="169"/>
      <c r="AE8" s="169"/>
      <c r="AF8" s="169"/>
      <c r="AG8" s="169"/>
      <c r="AH8" s="169"/>
      <c r="AI8" s="169"/>
      <c r="AJ8" s="169"/>
      <c r="AK8" s="169"/>
    </row>
    <row r="9" spans="1:39" s="66" customFormat="1" ht="21.6" customHeight="1">
      <c r="A9" s="327" t="s">
        <v>344</v>
      </c>
      <c r="B9" s="328"/>
      <c r="C9" s="328"/>
      <c r="D9" s="328"/>
      <c r="W9" s="187"/>
      <c r="Y9" s="180"/>
      <c r="Z9" s="181"/>
      <c r="AA9" s="182"/>
      <c r="AB9" s="182"/>
      <c r="AC9" s="183"/>
      <c r="AD9" s="169"/>
      <c r="AE9" s="169"/>
      <c r="AF9" s="169"/>
      <c r="AG9" s="169"/>
      <c r="AH9" s="169"/>
      <c r="AI9" s="169"/>
      <c r="AJ9" s="169"/>
      <c r="AK9" s="169"/>
    </row>
    <row r="10" spans="1:39" s="66" customFormat="1" ht="21.6" customHeight="1">
      <c r="A10" s="170" t="s">
        <v>342</v>
      </c>
      <c r="B10" s="200"/>
      <c r="C10" s="200"/>
      <c r="D10" s="200"/>
      <c r="G10" s="191"/>
      <c r="L10" s="187"/>
      <c r="M10" s="65"/>
      <c r="N10" s="65"/>
      <c r="U10" s="187"/>
    </row>
    <row r="11" spans="1:39" s="66" customFormat="1" ht="21.6" customHeight="1">
      <c r="A11" s="178" t="s">
        <v>323</v>
      </c>
      <c r="B11" s="176" t="s">
        <v>23</v>
      </c>
      <c r="C11" s="176" t="s">
        <v>24</v>
      </c>
      <c r="D11" s="176" t="s">
        <v>25</v>
      </c>
      <c r="W11" s="187"/>
      <c r="Y11" s="180"/>
      <c r="Z11" s="181"/>
      <c r="AA11" s="182"/>
      <c r="AB11" s="182"/>
      <c r="AC11" s="184"/>
      <c r="AD11" s="169"/>
      <c r="AE11" s="169"/>
      <c r="AF11" s="169"/>
      <c r="AG11" s="169"/>
      <c r="AH11" s="169"/>
      <c r="AI11" s="169"/>
      <c r="AJ11" s="169"/>
      <c r="AK11" s="169"/>
    </row>
    <row r="12" spans="1:39" s="66" customFormat="1" ht="21.6" customHeight="1">
      <c r="A12" s="204" t="s">
        <v>321</v>
      </c>
      <c r="B12" s="329">
        <f>INDEX(DATA!D9:AY9,MATCH(BCSX!$B$6,DATA!$D$8:$AY$8,0))</f>
        <v>10149.639849999998</v>
      </c>
      <c r="C12" s="329">
        <f>INDEX(DATA!D9:AY9,MATCH(BCSX!$C$6,DATA!$D$8:$AY$8,0))</f>
        <v>8136.29835</v>
      </c>
      <c r="D12" s="329">
        <f>DATA!C9</f>
        <v>220353534.09999999</v>
      </c>
      <c r="W12" s="187"/>
      <c r="Y12" s="180"/>
      <c r="Z12" s="181"/>
      <c r="AA12" s="182"/>
      <c r="AB12" s="185"/>
      <c r="AC12" s="184"/>
      <c r="AD12" s="169"/>
      <c r="AE12" s="169"/>
      <c r="AF12" s="169"/>
      <c r="AG12" s="169"/>
      <c r="AH12" s="169"/>
      <c r="AI12" s="169"/>
      <c r="AJ12" s="169"/>
      <c r="AK12" s="169"/>
    </row>
    <row r="13" spans="1:39" s="66" customFormat="1" ht="21.6" customHeight="1">
      <c r="A13" s="204" t="s">
        <v>322</v>
      </c>
      <c r="B13" s="329">
        <f>INDEX(DATA!D13:AY13,MATCH(BCSX!B6,DATA!D8:AY8,0))</f>
        <v>3343</v>
      </c>
      <c r="C13" s="329">
        <f>INDEX(DATA!D13:AY13,MATCH(BCSX!C6,DATA!D8:AY8,0))</f>
        <v>1845</v>
      </c>
      <c r="D13" s="329">
        <f>DATA!C13</f>
        <v>76263000</v>
      </c>
      <c r="W13" s="187"/>
      <c r="Y13" s="180"/>
      <c r="Z13" s="181"/>
      <c r="AA13" s="182"/>
      <c r="AB13" s="182"/>
      <c r="AC13" s="183"/>
      <c r="AD13" s="169"/>
      <c r="AE13" s="169"/>
      <c r="AF13" s="169"/>
      <c r="AG13" s="169"/>
      <c r="AH13" s="169"/>
      <c r="AI13" s="169"/>
      <c r="AJ13" s="169"/>
      <c r="AK13" s="169"/>
    </row>
    <row r="14" spans="1:39" s="66" customFormat="1" ht="21.6" customHeight="1">
      <c r="A14" s="204" t="s">
        <v>271</v>
      </c>
      <c r="B14" s="329">
        <f>INDEX(DATA!D58:AY58,MATCH(BCSX!B6,DATA!D8:AY8,0))</f>
        <v>53.2</v>
      </c>
      <c r="C14" s="329">
        <f>INDEX(DATA!D58:AY58,MATCH(BCSX!C6,DATA!D8:AY8,0))</f>
        <v>23.5</v>
      </c>
      <c r="D14" s="329">
        <f>DATA!C58</f>
        <v>591600</v>
      </c>
      <c r="P14" s="187"/>
      <c r="Q14" s="187"/>
      <c r="R14" s="187"/>
      <c r="S14" s="187"/>
      <c r="T14" s="187"/>
      <c r="U14" s="187"/>
      <c r="W14" s="187"/>
      <c r="Y14" s="180"/>
      <c r="Z14" s="181"/>
      <c r="AA14" s="182"/>
      <c r="AB14" s="185"/>
      <c r="AC14" s="183"/>
      <c r="AD14" s="169"/>
      <c r="AE14" s="169"/>
      <c r="AF14" s="169"/>
      <c r="AG14" s="169"/>
      <c r="AH14" s="169"/>
      <c r="AI14" s="169"/>
      <c r="AJ14" s="169"/>
      <c r="AK14" s="169"/>
    </row>
    <row r="15" spans="1:39" s="66" customFormat="1" ht="21.6" customHeight="1">
      <c r="A15" s="205" t="s">
        <v>334</v>
      </c>
      <c r="B15" s="202"/>
      <c r="C15" s="202"/>
      <c r="D15" s="202"/>
      <c r="P15" s="187"/>
      <c r="Q15" s="187"/>
      <c r="R15" s="187"/>
      <c r="S15" s="187"/>
      <c r="T15" s="187"/>
      <c r="U15" s="187"/>
      <c r="W15" s="187"/>
      <c r="Y15" s="180"/>
      <c r="Z15" s="181"/>
      <c r="AA15" s="182"/>
      <c r="AB15" s="185"/>
      <c r="AC15" s="184"/>
      <c r="AD15" s="169"/>
      <c r="AE15" s="169"/>
      <c r="AF15" s="169"/>
      <c r="AG15" s="169"/>
      <c r="AH15" s="169"/>
      <c r="AI15" s="169"/>
      <c r="AJ15" s="169"/>
      <c r="AK15" s="169"/>
    </row>
    <row r="16" spans="1:39" s="66" customFormat="1" ht="21.6" customHeight="1">
      <c r="A16" s="170" t="s">
        <v>343</v>
      </c>
      <c r="B16" s="200"/>
      <c r="C16" s="200"/>
      <c r="D16" s="200"/>
      <c r="G16" s="191"/>
      <c r="L16" s="187"/>
      <c r="M16" s="65"/>
      <c r="N16" s="65"/>
      <c r="U16" s="187"/>
    </row>
    <row r="17" spans="1:37" s="66" customFormat="1" ht="21.6" customHeight="1">
      <c r="A17" s="176" t="s">
        <v>22</v>
      </c>
      <c r="B17" s="176" t="s">
        <v>23</v>
      </c>
      <c r="C17" s="176" t="s">
        <v>24</v>
      </c>
      <c r="D17" s="176" t="s">
        <v>25</v>
      </c>
      <c r="F17" s="186"/>
      <c r="G17" s="171"/>
      <c r="H17" s="171"/>
      <c r="I17" s="171"/>
      <c r="J17" s="171"/>
      <c r="K17" s="171"/>
      <c r="L17" s="171"/>
      <c r="P17" s="186"/>
      <c r="W17" s="187"/>
      <c r="X17" s="172"/>
      <c r="Y17" s="180"/>
      <c r="Z17" s="181"/>
      <c r="AA17" s="182"/>
      <c r="AB17" s="185"/>
      <c r="AC17" s="183"/>
      <c r="AD17" s="169"/>
      <c r="AE17" s="169"/>
      <c r="AF17" s="169"/>
      <c r="AG17" s="169"/>
      <c r="AH17" s="169"/>
      <c r="AI17" s="169"/>
      <c r="AJ17" s="169"/>
      <c r="AK17" s="169"/>
    </row>
    <row r="18" spans="1:37" s="66" customFormat="1" ht="21.6" customHeight="1">
      <c r="A18" s="206" t="s">
        <v>144</v>
      </c>
      <c r="B18" s="329">
        <f>INDEX(DATA!D19:AY19,MATCH(BCSX!$B$6,DATA!$D$8:$AY$8,0))</f>
        <v>1218.2</v>
      </c>
      <c r="C18" s="329">
        <f>INDEX(DATA!D19:AY19,MATCH(BCSX!$C$6,DATA!$D$8:$AY$8,0))</f>
        <v>1254.4000000000001</v>
      </c>
      <c r="D18" s="329">
        <f>DATA!C19</f>
        <v>34830100</v>
      </c>
      <c r="W18" s="187"/>
      <c r="X18" s="172"/>
      <c r="Y18" s="187"/>
      <c r="Z18" s="187"/>
      <c r="AA18" s="187"/>
      <c r="AB18" s="187"/>
      <c r="AC18" s="172"/>
      <c r="AD18" s="169"/>
      <c r="AE18" s="169"/>
      <c r="AF18" s="169"/>
      <c r="AG18" s="169"/>
      <c r="AH18" s="169"/>
      <c r="AI18" s="169"/>
      <c r="AJ18" s="169"/>
      <c r="AK18" s="169"/>
    </row>
    <row r="19" spans="1:37" s="66" customFormat="1" ht="21.6" customHeight="1">
      <c r="A19" s="207" t="s">
        <v>145</v>
      </c>
      <c r="B19" s="329">
        <f>INDEX(DATA!D21:AY21,MATCH(BCSX!$B$6,DATA!$D$8:$AY$8,0))</f>
        <v>1550.5</v>
      </c>
      <c r="C19" s="329">
        <f>INDEX(DATA!D21:AY21,MATCH(BCSX!$C$6,DATA!$D$8:$AY$8,0))</f>
        <v>1532.3000000000002</v>
      </c>
      <c r="D19" s="329">
        <f>DATA!C21</f>
        <v>37356300</v>
      </c>
      <c r="W19" s="187"/>
      <c r="X19" s="172"/>
      <c r="Y19" s="187"/>
      <c r="Z19" s="187"/>
      <c r="AA19" s="187"/>
      <c r="AB19" s="187"/>
      <c r="AC19" s="172"/>
      <c r="AD19" s="169"/>
      <c r="AE19" s="169"/>
      <c r="AF19" s="169"/>
      <c r="AG19" s="169"/>
      <c r="AH19" s="169"/>
      <c r="AI19" s="169"/>
      <c r="AJ19" s="169"/>
      <c r="AK19" s="169"/>
    </row>
    <row r="20" spans="1:37" s="66" customFormat="1" ht="21.6" customHeight="1">
      <c r="A20" s="206" t="s">
        <v>146</v>
      </c>
      <c r="B20" s="329">
        <f>INDEX(DATA!D23:AY23,MATCH(BCSX!$B$6,DATA!$D$8:$AY$8,0))</f>
        <v>1330.0000000000002</v>
      </c>
      <c r="C20" s="329">
        <f>INDEX(DATA!D23:AY23,MATCH(BCSX!$C$6,DATA!$D$8:$AY$8,0))</f>
        <v>1301.5</v>
      </c>
      <c r="D20" s="329">
        <f>DATA!C23</f>
        <v>35421900</v>
      </c>
      <c r="W20" s="187"/>
      <c r="X20" s="172"/>
      <c r="Y20" s="187"/>
      <c r="Z20" s="187"/>
      <c r="AA20" s="187"/>
      <c r="AB20" s="187"/>
      <c r="AC20" s="172"/>
      <c r="AD20" s="169"/>
      <c r="AE20" s="169"/>
      <c r="AF20" s="169"/>
      <c r="AG20" s="169"/>
      <c r="AH20" s="169"/>
      <c r="AI20" s="169"/>
      <c r="AJ20" s="169"/>
      <c r="AK20" s="169"/>
    </row>
    <row r="21" spans="1:37" s="66" customFormat="1" ht="21.6" customHeight="1">
      <c r="A21" s="206" t="s">
        <v>336</v>
      </c>
      <c r="B21" s="329">
        <f>INDEX(DATA!D25:AY25,MATCH(BCSX!$B$6,DATA!$D$8:$AY$8,0))</f>
        <v>922.60000000000025</v>
      </c>
      <c r="C21" s="329">
        <f>INDEX(DATA!D25:AY25,MATCH(BCSX!$C$6,DATA!$D$8:$AY$8,0))</f>
        <v>541.60000000000014</v>
      </c>
      <c r="D21" s="329">
        <f>DATA!C25</f>
        <v>15041599.999999998</v>
      </c>
      <c r="W21" s="187"/>
      <c r="X21" s="172"/>
      <c r="Y21" s="187"/>
      <c r="Z21" s="187"/>
      <c r="AA21" s="187"/>
      <c r="AB21" s="187"/>
      <c r="AC21" s="172"/>
      <c r="AD21" s="169"/>
      <c r="AE21" s="169"/>
      <c r="AF21" s="169"/>
      <c r="AG21" s="169"/>
      <c r="AH21" s="169"/>
      <c r="AI21" s="169"/>
      <c r="AJ21" s="169"/>
      <c r="AK21" s="169"/>
    </row>
    <row r="22" spans="1:37" s="66" customFormat="1" ht="21.6" customHeight="1">
      <c r="A22" s="206" t="s">
        <v>337</v>
      </c>
      <c r="B22" s="329">
        <f>INDEX(DATA!D27:AY27,MATCH(BCSX!$B$6,DATA!$D$8:$AY$8,0))</f>
        <v>1756.9</v>
      </c>
      <c r="C22" s="329">
        <f>INDEX(DATA!D27:AY27,MATCH(BCSX!$C$6,DATA!$D$8:$AY$8,0))</f>
        <v>8.4000000000000021</v>
      </c>
      <c r="D22" s="329">
        <f>DATA!C27</f>
        <v>24325799.999999993</v>
      </c>
      <c r="F22" s="186" t="s">
        <v>348</v>
      </c>
      <c r="G22" s="171"/>
      <c r="H22" s="171"/>
      <c r="I22" s="171"/>
      <c r="J22" s="171"/>
      <c r="K22" s="171"/>
      <c r="L22" s="187"/>
      <c r="M22" s="187"/>
      <c r="N22" s="187"/>
      <c r="O22" s="187"/>
      <c r="P22" s="187"/>
      <c r="X22" s="172"/>
      <c r="Y22" s="187"/>
      <c r="Z22" s="187"/>
      <c r="AA22" s="187"/>
      <c r="AB22" s="187"/>
      <c r="AC22" s="172"/>
      <c r="AD22" s="169"/>
      <c r="AE22" s="169"/>
      <c r="AF22" s="169"/>
      <c r="AG22" s="169"/>
      <c r="AH22" s="169"/>
      <c r="AI22" s="169"/>
      <c r="AJ22" s="169"/>
      <c r="AK22" s="169"/>
    </row>
    <row r="23" spans="1:37" s="66" customFormat="1" ht="21.6" customHeight="1">
      <c r="A23" s="207" t="s">
        <v>319</v>
      </c>
      <c r="B23" s="329">
        <f>INDEX(DATA!D71:AY71,MATCH(BCSX!$B$6,DATA!$D$8:$AY$8,0))</f>
        <v>156.09434000000002</v>
      </c>
      <c r="C23" s="329">
        <f>INDEX(DATA!D71:AY71,MATCH(BCSX!$C$6,DATA!$D$8:$AY$8,0))</f>
        <v>195.61369999999999</v>
      </c>
      <c r="D23" s="329">
        <f>DATA!C71</f>
        <v>4211242.1999999993</v>
      </c>
      <c r="F23" s="219" t="str">
        <f>IF(ISBLANK(TH_NgLuoi!C2),,"-")</f>
        <v>-</v>
      </c>
      <c r="G23" s="401" t="str">
        <f>TH_NgLuoi!C2</f>
        <v>220kV 279 Đức Hòa 500kV -  271 Đức Hòa 2 và MC 2 đầu</v>
      </c>
      <c r="H23" s="402"/>
      <c r="I23" s="402"/>
      <c r="J23" s="402"/>
      <c r="K23" s="402"/>
      <c r="L23" s="402"/>
      <c r="M23" s="220" t="str">
        <f>IF(ISBLANK(TH_NgLuoi!D2),IF(ISBLANK(TH_NgLuoi!E2),"",":           -"),": "&amp;TH_NgLuoi!D2&amp;" -")</f>
        <v>: 06h37 -</v>
      </c>
      <c r="N23" s="221" t="str">
        <f>TH_NgLuoi!E2</f>
        <v>17h01</v>
      </c>
      <c r="O23" s="402" t="str">
        <f>TH_NgLuoi!F2</f>
        <v>BDĐD. KTĐK ngăn MC 279 Đức Hòa, MC 271, DCL 271-1,-2 Đức Hòa 2</v>
      </c>
      <c r="P23" s="407"/>
      <c r="Q23" s="407"/>
      <c r="R23" s="407"/>
      <c r="S23" s="407"/>
      <c r="T23" s="407"/>
      <c r="U23" s="219"/>
      <c r="X23" s="172"/>
      <c r="Y23" s="187"/>
      <c r="Z23" s="187"/>
      <c r="AA23" s="187"/>
      <c r="AB23" s="187"/>
      <c r="AC23" s="172"/>
      <c r="AD23" s="169"/>
      <c r="AE23" s="169"/>
      <c r="AF23" s="169"/>
      <c r="AG23" s="169"/>
      <c r="AH23" s="169"/>
      <c r="AI23" s="169"/>
      <c r="AJ23" s="169"/>
      <c r="AK23" s="169"/>
    </row>
    <row r="24" spans="1:37" s="66" customFormat="1" ht="21.6" customHeight="1">
      <c r="A24" s="208" t="s">
        <v>332</v>
      </c>
      <c r="B24" s="329">
        <f>INDEX(DATA!D42:AY42,MATCH(BCSX!$B$6,DATA!$D$8:$AY$8,0))</f>
        <v>6963.156570000001</v>
      </c>
      <c r="C24" s="329">
        <f>INDEX(DATA!D42:AY42,MATCH(BCSX!$C$6,DATA!$D$8:$AY$8,0))</f>
        <v>4843.7506999999996</v>
      </c>
      <c r="D24" s="329">
        <f>DATA!C42</f>
        <v>151572649.03999999</v>
      </c>
      <c r="F24" s="219" t="str">
        <f>IF(ISBLANK(TH_NgLuoi!C3),,"-")</f>
        <v>-</v>
      </c>
      <c r="G24" s="401" t="str">
        <f>TH_NgLuoi!C3</f>
        <v>T220 Đức Hòa 2 C21, MC 212</v>
      </c>
      <c r="H24" s="402"/>
      <c r="I24" s="402"/>
      <c r="J24" s="402"/>
      <c r="K24" s="402"/>
      <c r="L24" s="402"/>
      <c r="M24" s="220" t="str">
        <f>IF(ISBLANK(TH_NgLuoi!D3),IF(ISBLANK(TH_NgLuoi!E3),"",":           -"),": "&amp;TH_NgLuoi!D3&amp;" -")</f>
        <v>: 06h59 -</v>
      </c>
      <c r="N24" s="221" t="str">
        <f>TH_NgLuoi!E3</f>
        <v>09h25</v>
      </c>
      <c r="O24" s="402" t="str">
        <f>TH_NgLuoi!F3</f>
        <v>BDĐD. KTĐK ngăn MC 279 Đức Hòa, MC 271, DCL 271-1,-2 Đức Hòa 2</v>
      </c>
      <c r="P24" s="407"/>
      <c r="Q24" s="407"/>
      <c r="R24" s="407"/>
      <c r="S24" s="407"/>
      <c r="T24" s="407"/>
      <c r="U24" s="219"/>
      <c r="V24" s="187"/>
      <c r="X24" s="172"/>
      <c r="Y24" s="187"/>
      <c r="Z24" s="187"/>
      <c r="AA24" s="187"/>
      <c r="AB24" s="187"/>
      <c r="AC24" s="172"/>
      <c r="AD24" s="169"/>
      <c r="AE24" s="169"/>
      <c r="AF24" s="169"/>
      <c r="AG24" s="169"/>
      <c r="AH24" s="169"/>
      <c r="AI24" s="169"/>
      <c r="AJ24" s="169"/>
      <c r="AK24" s="169"/>
    </row>
    <row r="25" spans="1:37" s="66" customFormat="1" ht="21.6" customHeight="1">
      <c r="A25" s="208" t="s">
        <v>320</v>
      </c>
      <c r="B25" s="329">
        <f>INDEX(DATA!D44:AY44,MATCH(BCSX!$B$6,DATA!$D$8:$AY$8,0))</f>
        <v>4589.9999999999991</v>
      </c>
      <c r="C25" s="329">
        <f>INDEX(DATA!D44:AY44,MATCH(BCSX!$C$6,DATA!$D$8:$AY$8,0))</f>
        <v>4514.4000000000005</v>
      </c>
      <c r="D25" s="329">
        <f>DATA!C44</f>
        <v>110411800</v>
      </c>
      <c r="F25" s="219" t="str">
        <f>IF(ISBLANK(TH_NgLuoi!C4),,"-")</f>
        <v>-</v>
      </c>
      <c r="G25" s="401" t="str">
        <f>TH_NgLuoi!C4</f>
        <v xml:space="preserve">110kV 171 NMMT Tuy Phong - NMĐG Phú Lạc </v>
      </c>
      <c r="H25" s="402"/>
      <c r="I25" s="402"/>
      <c r="J25" s="402"/>
      <c r="K25" s="402"/>
      <c r="L25" s="402"/>
      <c r="M25" s="220" t="str">
        <f>IF(ISBLANK(TH_NgLuoi!D4),IF(ISBLANK(TH_NgLuoi!E4),"",":           -"),": "&amp;TH_NgLuoi!D4&amp;" -")</f>
        <v>:           -</v>
      </c>
      <c r="N25" s="221" t="str">
        <f>TH_NgLuoi!E4</f>
        <v>06h08</v>
      </c>
      <c r="O25" s="402" t="str">
        <f>TH_NgLuoi!F4</f>
        <v>Tái lập sau công tác</v>
      </c>
      <c r="P25" s="407"/>
      <c r="Q25" s="407"/>
      <c r="R25" s="407"/>
      <c r="S25" s="407"/>
      <c r="T25" s="407"/>
      <c r="U25" s="219"/>
      <c r="V25" s="187"/>
      <c r="X25" s="172"/>
      <c r="Y25" s="172"/>
      <c r="Z25" s="173"/>
      <c r="AA25" s="175"/>
      <c r="AB25" s="172"/>
      <c r="AC25" s="172"/>
      <c r="AD25" s="169"/>
      <c r="AE25" s="169"/>
      <c r="AF25" s="169"/>
      <c r="AG25" s="169"/>
      <c r="AH25" s="169"/>
      <c r="AI25" s="169"/>
      <c r="AJ25" s="169"/>
      <c r="AK25" s="169"/>
    </row>
    <row r="26" spans="1:37" s="66" customFormat="1" ht="21.6" customHeight="1">
      <c r="A26" s="170" t="s">
        <v>324</v>
      </c>
      <c r="B26" s="200"/>
      <c r="C26" s="200"/>
      <c r="D26" s="200"/>
      <c r="F26" s="219" t="str">
        <f>IF(ISBLANK(TH_NgLuoi!C5),,"-")</f>
        <v>-</v>
      </c>
      <c r="G26" s="401" t="str">
        <f>TH_NgLuoi!C5</f>
        <v xml:space="preserve">T110 Nha Mân MBA T2, MC 132, 432 </v>
      </c>
      <c r="H26" s="402"/>
      <c r="I26" s="402"/>
      <c r="J26" s="402"/>
      <c r="K26" s="402"/>
      <c r="L26" s="402"/>
      <c r="M26" s="220" t="str">
        <f>IF(ISBLANK(TH_NgLuoi!D5),IF(ISBLANK(TH_NgLuoi!E5),"",":           -"),": "&amp;TH_NgLuoi!D5&amp;" -")</f>
        <v>: 06h56 -</v>
      </c>
      <c r="N26" s="221" t="str">
        <f>TH_NgLuoi!E5</f>
        <v>11h08</v>
      </c>
      <c r="O26" s="402" t="str">
        <f>TH_NgLuoi!F5</f>
        <v>Thay cáp ngầm tuyến 476 trạm 110kV Nha Mân</v>
      </c>
      <c r="P26" s="407"/>
      <c r="Q26" s="407"/>
      <c r="R26" s="407"/>
      <c r="S26" s="407"/>
      <c r="T26" s="407"/>
      <c r="U26" s="219"/>
    </row>
    <row r="27" spans="1:37" s="66" customFormat="1" ht="21.6" customHeight="1">
      <c r="A27" s="178" t="s">
        <v>325</v>
      </c>
      <c r="B27" s="176" t="s">
        <v>23</v>
      </c>
      <c r="C27" s="176" t="s">
        <v>24</v>
      </c>
      <c r="D27" s="176" t="s">
        <v>25</v>
      </c>
      <c r="F27" s="219" t="str">
        <f>IF(ISBLANK(TH_NgLuoi!C6),,"-")</f>
        <v>-</v>
      </c>
      <c r="G27" s="401" t="str">
        <f>TH_NgLuoi!C6</f>
        <v>T220 Châu Đốc 2 MC 176, C11</v>
      </c>
      <c r="H27" s="402"/>
      <c r="I27" s="402"/>
      <c r="J27" s="402"/>
      <c r="K27" s="402"/>
      <c r="L27" s="402"/>
      <c r="M27" s="220" t="str">
        <f>IF(ISBLANK(TH_NgLuoi!D6),IF(ISBLANK(TH_NgLuoi!E6),"",":           -"),": "&amp;TH_NgLuoi!D6&amp;" -")</f>
        <v>: 06h53 -</v>
      </c>
      <c r="N27" s="221" t="str">
        <f>TH_NgLuoi!E6</f>
        <v>12h28</v>
      </c>
      <c r="O27" s="402" t="str">
        <f>TH_NgLuoi!F6</f>
        <v>KTĐK</v>
      </c>
      <c r="P27" s="407"/>
      <c r="Q27" s="407"/>
      <c r="R27" s="407"/>
      <c r="S27" s="407"/>
      <c r="T27" s="407"/>
      <c r="U27" s="219"/>
      <c r="W27" s="187"/>
      <c r="Y27" s="65"/>
      <c r="Z27" s="67"/>
      <c r="AA27" s="67"/>
      <c r="AB27" s="67"/>
      <c r="AC27" s="67"/>
    </row>
    <row r="28" spans="1:37" s="66" customFormat="1" ht="21.6" customHeight="1">
      <c r="A28" s="204" t="s">
        <v>339</v>
      </c>
      <c r="B28" s="329">
        <f>INDEX(DATA!D31:AY31,MATCH(BCSX!$B$6,DATA!$D$8:$AY$8,0))</f>
        <v>7536.3000000000011</v>
      </c>
      <c r="C28" s="329">
        <f>INDEX(DATA!D31:AY31,MATCH(BCSX!$C$6,DATA!$D$8:$AY$8,0))</f>
        <v>5720.5999999999995</v>
      </c>
      <c r="D28" s="329">
        <f>DATA!C31</f>
        <v>157654899.99999997</v>
      </c>
      <c r="F28" s="219" t="str">
        <f>IF(ISBLANK(TH_NgLuoi!C7),,"-")</f>
        <v>-</v>
      </c>
      <c r="G28" s="401" t="str">
        <f>TH_NgLuoi!C7</f>
        <v>Tr Mũi Né MC 432, 421, C42</v>
      </c>
      <c r="H28" s="402"/>
      <c r="I28" s="402"/>
      <c r="J28" s="402"/>
      <c r="K28" s="402"/>
      <c r="L28" s="402"/>
      <c r="M28" s="220" t="str">
        <f>IF(ISBLANK(TH_NgLuoi!D7),IF(ISBLANK(TH_NgLuoi!E7),"",":           -"),": "&amp;TH_NgLuoi!D7&amp;" -")</f>
        <v>: 08h03 -</v>
      </c>
      <c r="N28" s="221" t="str">
        <f>TH_NgLuoi!E7</f>
        <v>12h00</v>
      </c>
      <c r="O28" s="402" t="str">
        <f>TH_NgLuoi!F7</f>
        <v>Khảo sát đo đạc kích thước TC C42 và mương cáp nhất thứ, nhị thứ tại tủ 421</v>
      </c>
      <c r="P28" s="407"/>
      <c r="Q28" s="407"/>
      <c r="R28" s="407"/>
      <c r="S28" s="407"/>
      <c r="T28" s="407"/>
      <c r="U28" s="219"/>
    </row>
    <row r="29" spans="1:37" s="66" customFormat="1" ht="21.6" customHeight="1">
      <c r="A29" s="204" t="s">
        <v>884</v>
      </c>
      <c r="B29" s="329">
        <f>INDEX(DATA!D35:AY35,MATCH(BCSX!$B$6,DATA!$D$8:$AY$8,0))</f>
        <v>-481.79999999999995</v>
      </c>
      <c r="C29" s="329">
        <f>INDEX(DATA!D35:AY35,MATCH(BCSX!$C$6,DATA!$D$8:$AY$8,0))</f>
        <v>-348.7</v>
      </c>
      <c r="D29" s="329">
        <f>DATA!C35</f>
        <v>-10252.999999999998</v>
      </c>
      <c r="F29" s="219" t="str">
        <f>IF(ISBLANK(TH_NgLuoi!C8),,"-")</f>
        <v>-</v>
      </c>
      <c r="G29" s="401" t="str">
        <f>TH_NgLuoi!C8</f>
        <v>110kV 171 Sa Đéc - 171 Sa Đéc 2</v>
      </c>
      <c r="H29" s="402"/>
      <c r="I29" s="402"/>
      <c r="J29" s="402"/>
      <c r="K29" s="402"/>
      <c r="L29" s="402"/>
      <c r="M29" s="220" t="str">
        <f>IF(ISBLANK(TH_NgLuoi!D8),IF(ISBLANK(TH_NgLuoi!E8),"",":           -"),": "&amp;TH_NgLuoi!D8&amp;" -")</f>
        <v>: 08h31 -</v>
      </c>
      <c r="N29" s="221" t="str">
        <f>TH_NgLuoi!E8</f>
        <v>16h14</v>
      </c>
      <c r="O29" s="402" t="str">
        <f>TH_NgLuoi!F8</f>
        <v>Bảo dưỡng đường dây</v>
      </c>
      <c r="P29" s="407"/>
      <c r="Q29" s="407"/>
      <c r="R29" s="407"/>
      <c r="S29" s="407"/>
      <c r="T29" s="407"/>
      <c r="U29" s="219"/>
    </row>
    <row r="30" spans="1:37" s="66" customFormat="1" ht="21.6" customHeight="1">
      <c r="A30" s="178" t="s">
        <v>333</v>
      </c>
      <c r="B30" s="329">
        <f>INDEX(DATA!D37:AY37,MATCH(BCSX!$B$6,DATA!$D$8:$AY$8,0))</f>
        <v>8018.1000000000013</v>
      </c>
      <c r="C30" s="329">
        <f>INDEX(DATA!D37:AY37,MATCH(BCSX!$C$6,DATA!$D$8:$AY$8,0))</f>
        <v>6069.2999999999993</v>
      </c>
      <c r="D30" s="329">
        <f>DATA!C37</f>
        <v>157664561.39999998</v>
      </c>
      <c r="F30" s="219" t="str">
        <f>IF(ISBLANK(TH_NgLuoi!C9),,"-")</f>
        <v>-</v>
      </c>
      <c r="G30" s="401" t="str">
        <f>TH_NgLuoi!C9</f>
        <v>Tr. Cần Thơ 2 C21, MC 212</v>
      </c>
      <c r="H30" s="402"/>
      <c r="I30" s="402"/>
      <c r="J30" s="402"/>
      <c r="K30" s="402"/>
      <c r="L30" s="402"/>
      <c r="M30" s="220" t="str">
        <f>IF(ISBLANK(TH_NgLuoi!D9),IF(ISBLANK(TH_NgLuoi!E9),"",":           -"),": "&amp;TH_NgLuoi!D9&amp;" -")</f>
        <v>: 08h31 -</v>
      </c>
      <c r="N30" s="221" t="str">
        <f>TH_NgLuoi!E9</f>
        <v>16h19</v>
      </c>
      <c r="O30" s="402" t="str">
        <f>TH_NgLuoi!F9</f>
        <v>Cài đặt, thí nghiệm trị số bảo vệ MC 112</v>
      </c>
      <c r="P30" s="407"/>
      <c r="Q30" s="407"/>
      <c r="R30" s="407"/>
      <c r="S30" s="407"/>
      <c r="T30" s="407"/>
      <c r="U30" s="219"/>
    </row>
    <row r="31" spans="1:37" s="66" customFormat="1" ht="21.6" customHeight="1">
      <c r="A31" s="371" t="s">
        <v>1880</v>
      </c>
      <c r="B31" s="329">
        <f>MAX(DATA!D39:AY39)</f>
        <v>-1020.2</v>
      </c>
      <c r="C31" s="329">
        <f>MIN(DATA!D39:AY39)</f>
        <v>-3069.7999999999997</v>
      </c>
      <c r="D31" s="329">
        <f>DATA!C39</f>
        <v>-41894100.000000007</v>
      </c>
      <c r="F31" s="219" t="str">
        <f>IF(ISBLANK(TH_NgLuoi!C10),,"-")</f>
        <v>-</v>
      </c>
      <c r="G31" s="401" t="str">
        <f>TH_NgLuoi!C10</f>
        <v>Tr. Trần Văn Thời MBA T1, MC 131, 431</v>
      </c>
      <c r="H31" s="402"/>
      <c r="I31" s="402"/>
      <c r="J31" s="402"/>
      <c r="K31" s="402"/>
      <c r="L31" s="402"/>
      <c r="M31" s="220" t="str">
        <f>IF(ISBLANK(TH_NgLuoi!D10),IF(ISBLANK(TH_NgLuoi!E10),"",":           -"),": "&amp;TH_NgLuoi!D10&amp;" -")</f>
        <v>:           -</v>
      </c>
      <c r="N31" s="221" t="str">
        <f>TH_NgLuoi!E10</f>
        <v>09h11</v>
      </c>
      <c r="O31" s="402" t="str">
        <f>TH_NgLuoi!F10</f>
        <v>Khôi phục</v>
      </c>
      <c r="P31" s="407"/>
      <c r="Q31" s="407"/>
      <c r="R31" s="407"/>
      <c r="S31" s="407"/>
      <c r="T31" s="407"/>
      <c r="U31" s="219"/>
    </row>
    <row r="32" spans="1:37" s="66" customFormat="1" ht="21.6" customHeight="1">
      <c r="F32" s="219" t="str">
        <f>IF(ISBLANK(TH_NgLuoi!C11),,"-")</f>
        <v>-</v>
      </c>
      <c r="G32" s="401" t="str">
        <f>TH_NgLuoi!C11</f>
        <v>Tr. Trần Văn Thời MBA T2, MC 132, 432</v>
      </c>
      <c r="H32" s="402"/>
      <c r="I32" s="402"/>
      <c r="J32" s="402"/>
      <c r="K32" s="402"/>
      <c r="L32" s="402"/>
      <c r="M32" s="220" t="str">
        <f>IF(ISBLANK(TH_NgLuoi!D11),IF(ISBLANK(TH_NgLuoi!E11),"",":           -"),": "&amp;TH_NgLuoi!D11&amp;" -")</f>
        <v>: 09h12 -</v>
      </c>
      <c r="N32" s="221">
        <f>TH_NgLuoi!E11</f>
        <v>0</v>
      </c>
      <c r="O32" s="402" t="str">
        <f>TH_NgLuoi!F11</f>
        <v>Đưa MBA T2 ra vận hành kinh tế</v>
      </c>
      <c r="P32" s="407"/>
      <c r="Q32" s="407"/>
      <c r="R32" s="407"/>
      <c r="S32" s="407"/>
      <c r="T32" s="407"/>
      <c r="U32" s="219"/>
    </row>
    <row r="33" spans="1:39" s="66" customFormat="1" ht="21.6" customHeight="1">
      <c r="A33" s="170" t="s">
        <v>346</v>
      </c>
      <c r="B33" s="200"/>
      <c r="C33" s="200"/>
      <c r="D33" s="203"/>
      <c r="F33" s="219" t="str">
        <f>IF(ISBLANK(TH_NgLuoi!C12),,"-")</f>
        <v>-</v>
      </c>
      <c r="G33" s="401" t="str">
        <f>TH_NgLuoi!C12</f>
        <v>Tr Đơn Dương MBA T1, MC 131</v>
      </c>
      <c r="H33" s="402"/>
      <c r="I33" s="402"/>
      <c r="J33" s="402"/>
      <c r="K33" s="402"/>
      <c r="L33" s="402"/>
      <c r="M33" s="220" t="str">
        <f>IF(ISBLANK(TH_NgLuoi!D12),IF(ISBLANK(TH_NgLuoi!E12),"",":           -"),": "&amp;TH_NgLuoi!D12&amp;" -")</f>
        <v>: 09h00 -</v>
      </c>
      <c r="N33" s="221" t="str">
        <f>TH_NgLuoi!E12</f>
        <v>09h20</v>
      </c>
      <c r="O33" s="402" t="str">
        <f>TH_NgLuoi!F12</f>
        <v>Đóng điện vận hành MBA T1,  cắt điện MBA T2 VHKT</v>
      </c>
      <c r="P33" s="407"/>
      <c r="Q33" s="407"/>
      <c r="R33" s="407"/>
      <c r="S33" s="407"/>
      <c r="T33" s="407"/>
      <c r="U33" s="219"/>
    </row>
    <row r="34" spans="1:39" s="66" customFormat="1" ht="21.6" customHeight="1">
      <c r="A34" s="178" t="s">
        <v>327</v>
      </c>
      <c r="B34" s="176" t="s">
        <v>340</v>
      </c>
      <c r="C34" s="176" t="s">
        <v>341</v>
      </c>
      <c r="D34" s="176" t="s">
        <v>335</v>
      </c>
      <c r="F34" s="219" t="str">
        <f>IF(ISBLANK(TH_NgLuoi!C13),,"-")</f>
        <v>-</v>
      </c>
      <c r="G34" s="401" t="str">
        <f>TH_NgLuoi!C13</f>
        <v>Tr. Xa Lộ MBA T2, 132, 432</v>
      </c>
      <c r="H34" s="402"/>
      <c r="I34" s="402"/>
      <c r="J34" s="402"/>
      <c r="K34" s="402"/>
      <c r="L34" s="402"/>
      <c r="M34" s="220" t="str">
        <f>IF(ISBLANK(TH_NgLuoi!D13),IF(ISBLANK(TH_NgLuoi!E13),"",":           -"),": "&amp;TH_NgLuoi!D13&amp;" -")</f>
        <v>: 09h15 -</v>
      </c>
      <c r="N34" s="221" t="str">
        <f>TH_NgLuoi!E13</f>
        <v>13h10</v>
      </c>
      <c r="O34" s="402" t="str">
        <f>TH_NgLuoi!F13</f>
        <v>Kiểm tra PCCC</v>
      </c>
      <c r="P34" s="407"/>
      <c r="Q34" s="407"/>
      <c r="R34" s="407"/>
      <c r="S34" s="407"/>
      <c r="T34" s="407"/>
      <c r="U34" s="219"/>
    </row>
    <row r="35" spans="1:39" s="66" customFormat="1" ht="21.6" customHeight="1">
      <c r="A35" s="209" t="s">
        <v>326</v>
      </c>
      <c r="B35" s="202"/>
      <c r="C35" s="202"/>
      <c r="D35" s="202"/>
      <c r="F35" s="219" t="str">
        <f>IF(ISBLANK(TH_NgLuoi!C14),,"-")</f>
        <v>-</v>
      </c>
      <c r="G35" s="401" t="str">
        <f>TH_NgLuoi!C14</f>
        <v>T220 Đức Hòa 2 C22, MC 212</v>
      </c>
      <c r="H35" s="402"/>
      <c r="I35" s="402"/>
      <c r="J35" s="402"/>
      <c r="K35" s="402"/>
      <c r="L35" s="402"/>
      <c r="M35" s="220" t="str">
        <f>IF(ISBLANK(TH_NgLuoi!D14),IF(ISBLANK(TH_NgLuoi!E14),"",":           -"),": "&amp;TH_NgLuoi!D14&amp;" -")</f>
        <v>: 09h25 -</v>
      </c>
      <c r="N35" s="221" t="str">
        <f>TH_NgLuoi!E14</f>
        <v>12h11</v>
      </c>
      <c r="O35" s="402" t="str">
        <f>TH_NgLuoi!F14</f>
        <v>BDĐD. KTĐK ngăn MC 279 Đức Hòa, MC 271, DCL 271-1,-2 Đức Hòa 2</v>
      </c>
      <c r="P35" s="407"/>
      <c r="Q35" s="407"/>
      <c r="R35" s="407"/>
      <c r="S35" s="407"/>
      <c r="T35" s="407"/>
      <c r="U35" s="219"/>
    </row>
    <row r="36" spans="1:39" ht="21.6" customHeight="1">
      <c r="A36" s="209" t="s">
        <v>321</v>
      </c>
      <c r="B36" s="329">
        <f>MAX(C36:D36)</f>
        <v>0</v>
      </c>
      <c r="C36" s="329">
        <f>INDEX(DATA!D10:AY10,MATCH(BCSX!$B$6,DATA!$D$8:$AY$8,0))</f>
        <v>0</v>
      </c>
      <c r="D36" s="329">
        <f>INDEX(DATA!D10:AY10,MATCH(BCSX!$C$6,DATA!$D$8:$AY$8,0))</f>
        <v>0</v>
      </c>
      <c r="F36" s="219" t="str">
        <f>IF(ISBLANK(TH_NgLuoi!C15),,"-")</f>
        <v>-</v>
      </c>
      <c r="G36" s="401" t="str">
        <f>TH_NgLuoi!C15</f>
        <v>Tr. Thép Miền Nam MBA T1, MC 131, 331</v>
      </c>
      <c r="H36" s="402"/>
      <c r="I36" s="402"/>
      <c r="J36" s="402"/>
      <c r="K36" s="402"/>
      <c r="L36" s="402"/>
      <c r="M36" s="220" t="str">
        <f>IF(ISBLANK(TH_NgLuoi!D15),IF(ISBLANK(TH_NgLuoi!E15),"",":           -"),": "&amp;TH_NgLuoi!D15&amp;" -")</f>
        <v>: 10h21 -</v>
      </c>
      <c r="N36" s="221">
        <f>TH_NgLuoi!E15</f>
        <v>0</v>
      </c>
      <c r="O36" s="402" t="str">
        <f>TH_NgLuoi!F15</f>
        <v>Cô lập để VHKT</v>
      </c>
      <c r="P36" s="407"/>
      <c r="Q36" s="407"/>
      <c r="R36" s="407"/>
      <c r="S36" s="407"/>
      <c r="T36" s="407"/>
      <c r="U36" s="219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</row>
    <row r="37" spans="1:39" ht="21.6" customHeight="1">
      <c r="A37" s="209" t="s">
        <v>322</v>
      </c>
      <c r="B37" s="329">
        <f>MAX(C37:D37)</f>
        <v>0</v>
      </c>
      <c r="C37" s="329">
        <f>INDEX(DATA!D14:AY14,MATCH(BCSX!$B$6,DATA!$D$8:$AY$8,0))</f>
        <v>0</v>
      </c>
      <c r="D37" s="329">
        <f>INDEX(DATA!D14:AY14,MATCH(BCSX!$C$6,DATA!$D$8:$AY$8,0))</f>
        <v>0</v>
      </c>
      <c r="F37" s="219" t="str">
        <f>IF(ISBLANK(TH_NgLuoi!C16),,"-")</f>
        <v>-</v>
      </c>
      <c r="G37" s="401" t="str">
        <f>TH_NgLuoi!C16</f>
        <v>T110 Dầu Giây MBT T1</v>
      </c>
      <c r="H37" s="402"/>
      <c r="I37" s="402"/>
      <c r="J37" s="402"/>
      <c r="K37" s="402"/>
      <c r="L37" s="402"/>
      <c r="M37" s="220" t="str">
        <f>IF(ISBLANK(TH_NgLuoi!D16),IF(ISBLANK(TH_NgLuoi!E16),"",":           -"),": "&amp;TH_NgLuoi!D16&amp;" -")</f>
        <v>: 11h25 -</v>
      </c>
      <c r="N37" s="221" t="str">
        <f>TH_NgLuoi!E16</f>
        <v>15h52</v>
      </c>
      <c r="O37" s="402" t="str">
        <f>TH_NgLuoi!F16</f>
        <v>Xử lý OLTC có tiếng kêu bất thường</v>
      </c>
      <c r="P37" s="407"/>
      <c r="Q37" s="407"/>
      <c r="R37" s="407"/>
      <c r="S37" s="407"/>
      <c r="T37" s="407"/>
      <c r="U37" s="219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</row>
    <row r="38" spans="1:39" ht="21.6" customHeight="1">
      <c r="A38" s="204" t="s">
        <v>328</v>
      </c>
      <c r="B38" s="329">
        <f>MAX(C38:D38)</f>
        <v>141.50000000000006</v>
      </c>
      <c r="C38" s="329">
        <f>INDEX(DATA!D43:AY43,MATCH(BCSX!$B$6,DATA!$D$8:$AY$8,0))</f>
        <v>56.2</v>
      </c>
      <c r="D38" s="329">
        <f>INDEX(DATA!D43:AY43,MATCH(BCSX!$C$6,DATA!$D$8:$AY$8,0))</f>
        <v>141.50000000000006</v>
      </c>
      <c r="F38" s="219" t="str">
        <f>IF(ISBLANK(TH_NgLuoi!C17),,"-")</f>
        <v>-</v>
      </c>
      <c r="G38" s="401" t="str">
        <f>TH_NgLuoi!C17</f>
        <v>Tr. Nhà Bè MBA T5</v>
      </c>
      <c r="H38" s="402"/>
      <c r="I38" s="402"/>
      <c r="J38" s="402"/>
      <c r="K38" s="402"/>
      <c r="L38" s="402"/>
      <c r="M38" s="220" t="str">
        <f>IF(ISBLANK(TH_NgLuoi!D17),IF(ISBLANK(TH_NgLuoi!E17),"",":           -"),": "&amp;TH_NgLuoi!D17&amp;" -")</f>
        <v>: 11h35 -</v>
      </c>
      <c r="N38" s="221">
        <f>TH_NgLuoi!E17</f>
        <v>0</v>
      </c>
      <c r="O38" s="402" t="str">
        <f>TH_NgLuoi!F17</f>
        <v>SCKD: Tr. Nhà Bè bật MC 135, 431, 435, rơ le 87T, P mất = 21 MW, đã chuyển tải tốt lúc 12h17</v>
      </c>
      <c r="P38" s="407"/>
      <c r="Q38" s="407"/>
      <c r="R38" s="407"/>
      <c r="S38" s="407"/>
      <c r="T38" s="407"/>
      <c r="U38" s="219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</row>
    <row r="39" spans="1:39" ht="21.6" customHeight="1">
      <c r="A39" s="204" t="s">
        <v>339</v>
      </c>
      <c r="B39" s="329">
        <f>MAX(C39:D39)</f>
        <v>7.3</v>
      </c>
      <c r="C39" s="329">
        <f>INDEX(DATA!D45:AY45,MATCH(BCSX!$B$6,DATA!$D$8:$AY$8,0))</f>
        <v>0.4</v>
      </c>
      <c r="D39" s="329">
        <f>INDEX(DATA!D45:AY45,MATCH(BCSX!$C$6,DATA!$D$8:$AY$8,0))</f>
        <v>7.3</v>
      </c>
      <c r="F39" s="219" t="str">
        <f>IF(ISBLANK(TH_NgLuoi!C18),,"-")</f>
        <v>-</v>
      </c>
      <c r="G39" s="401" t="str">
        <f>TH_NgLuoi!C18</f>
        <v>T220 Châu Đốc 2 MC 176, C12</v>
      </c>
      <c r="H39" s="402"/>
      <c r="I39" s="402"/>
      <c r="J39" s="402"/>
      <c r="K39" s="402"/>
      <c r="L39" s="402"/>
      <c r="M39" s="220" t="str">
        <f>IF(ISBLANK(TH_NgLuoi!D18),IF(ISBLANK(TH_NgLuoi!E18),"",":           -"),": "&amp;TH_NgLuoi!D18&amp;" -")</f>
        <v>: 13h01 -</v>
      </c>
      <c r="N39" s="221" t="str">
        <f>TH_NgLuoi!E18</f>
        <v>16h49</v>
      </c>
      <c r="O39" s="402" t="str">
        <f>TH_NgLuoi!F18</f>
        <v>KTĐK</v>
      </c>
      <c r="P39" s="407"/>
      <c r="Q39" s="407"/>
      <c r="R39" s="407"/>
      <c r="S39" s="407"/>
      <c r="T39" s="407"/>
      <c r="U39" s="219"/>
      <c r="V39" s="66"/>
      <c r="W39" s="171"/>
      <c r="X39" s="171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</row>
    <row r="40" spans="1:39" ht="21.6" customHeight="1">
      <c r="A40" s="205" t="s">
        <v>338</v>
      </c>
      <c r="B40" s="202"/>
      <c r="C40" s="202"/>
      <c r="D40" s="202"/>
      <c r="F40" s="219" t="str">
        <f>IF(ISBLANK(TH_NgLuoi!C19),,"-")</f>
        <v>-</v>
      </c>
      <c r="G40" s="401" t="str">
        <f>TH_NgLuoi!C19</f>
        <v>110kV 172 Suối Vàng - 171 Đà Lạt 2.</v>
      </c>
      <c r="H40" s="402"/>
      <c r="I40" s="402"/>
      <c r="J40" s="402"/>
      <c r="K40" s="402"/>
      <c r="L40" s="402"/>
      <c r="M40" s="220" t="str">
        <f>IF(ISBLANK(TH_NgLuoi!D19),IF(ISBLANK(TH_NgLuoi!E19),"",":           -"),": "&amp;TH_NgLuoi!D19&amp;" -")</f>
        <v>: 16h02 -</v>
      </c>
      <c r="N40" s="221">
        <f>TH_NgLuoi!E19</f>
        <v>0</v>
      </c>
      <c r="O40" s="402" t="str">
        <f>TH_NgLuoi!F19</f>
        <v>Bảo dưỡng đường dây</v>
      </c>
      <c r="P40" s="407"/>
      <c r="Q40" s="407"/>
      <c r="R40" s="407"/>
      <c r="S40" s="407"/>
      <c r="T40" s="407"/>
      <c r="U40" s="219"/>
      <c r="V40" s="66"/>
      <c r="W40" s="174"/>
      <c r="X40" s="174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</row>
    <row r="41" spans="1:39" ht="21.6" customHeight="1">
      <c r="A41" s="170" t="s">
        <v>347</v>
      </c>
      <c r="B41" s="203"/>
      <c r="C41" s="203"/>
      <c r="D41" s="203"/>
      <c r="F41" s="219" t="str">
        <f>IF(ISBLANK(TH_NgLuoi!C20),,"-")</f>
        <v>-</v>
      </c>
      <c r="G41" s="401" t="str">
        <f>TH_NgLuoi!C20</f>
        <v xml:space="preserve">110kV 171 NMMT Tuy Phong - NMĐG Phú Lạc </v>
      </c>
      <c r="H41" s="402"/>
      <c r="I41" s="402"/>
      <c r="J41" s="402"/>
      <c r="K41" s="402"/>
      <c r="L41" s="402"/>
      <c r="M41" s="220" t="str">
        <f>IF(ISBLANK(TH_NgLuoi!D20),IF(ISBLANK(TH_NgLuoi!E20),"",":           -"),": "&amp;TH_NgLuoi!D20&amp;" -")</f>
        <v>: 16h37 -</v>
      </c>
      <c r="N41" s="221">
        <f>TH_NgLuoi!E20</f>
        <v>0</v>
      </c>
      <c r="O41" s="402" t="str">
        <f>TH_NgLuoi!F20</f>
        <v xml:space="preserve">Thi công kéo dây cáp quang OPGW-50/24  </v>
      </c>
      <c r="P41" s="407"/>
      <c r="Q41" s="407"/>
      <c r="R41" s="407"/>
      <c r="S41" s="407"/>
      <c r="T41" s="407"/>
      <c r="U41" s="219"/>
      <c r="V41" s="66"/>
      <c r="W41" s="174"/>
      <c r="X41" s="174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</row>
    <row r="42" spans="1:39" ht="21.6" customHeight="1">
      <c r="A42" s="178" t="s">
        <v>412</v>
      </c>
      <c r="B42" s="176" t="s">
        <v>329</v>
      </c>
      <c r="C42" s="176" t="s">
        <v>331</v>
      </c>
      <c r="D42" s="176" t="s">
        <v>330</v>
      </c>
      <c r="F42" s="219" t="str">
        <f>IF(ISBLANK(TH_NgLuoi!C21),,"-")</f>
        <v>-</v>
      </c>
      <c r="G42" s="401" t="str">
        <f>TH_NgLuoi!C21</f>
        <v>Tr. Tri Tôn MBA T1</v>
      </c>
      <c r="H42" s="402"/>
      <c r="I42" s="402"/>
      <c r="J42" s="402"/>
      <c r="K42" s="402"/>
      <c r="L42" s="402"/>
      <c r="M42" s="220" t="str">
        <f>IF(ISBLANK(TH_NgLuoi!D21),IF(ISBLANK(TH_NgLuoi!E21),"",":           -"),": "&amp;TH_NgLuoi!D21&amp;" -")</f>
        <v>: 17h01 -</v>
      </c>
      <c r="N42" s="221" t="str">
        <f>TH_NgLuoi!E21</f>
        <v>18h33</v>
      </c>
      <c r="O42" s="402" t="str">
        <f>TH_NgLuoi!F21</f>
        <v>SCKD. Cắt khẩn MBA T1 do có tiếng kêu tại tủ hợp bộ C41. P mất 24,5MW. Nguyên nhân: Đứt chì TD41</v>
      </c>
      <c r="P42" s="407"/>
      <c r="Q42" s="407"/>
      <c r="R42" s="407"/>
      <c r="S42" s="407"/>
      <c r="T42" s="407"/>
      <c r="U42" s="219"/>
      <c r="V42" s="66"/>
      <c r="W42" s="174"/>
      <c r="X42" s="174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</row>
    <row r="43" spans="1:39" ht="21.6" customHeight="1">
      <c r="A43" s="209" t="s">
        <v>349</v>
      </c>
      <c r="B43" s="210">
        <f t="array" ref="B43:D45">TH_NgLuoi!AG5:AI7</f>
        <v>0</v>
      </c>
      <c r="C43" s="210">
        <v>0</v>
      </c>
      <c r="D43" s="210">
        <v>0</v>
      </c>
      <c r="F43" s="219" t="str">
        <f>IF(ISBLANK(TH_NgLuoi!C22),,"-")</f>
        <v>-</v>
      </c>
      <c r="G43" s="401" t="str">
        <f>TH_NgLuoi!C22</f>
        <v>110kV 172 MT Sơn Mỹ 3.1 - 171 Thắng Hải</v>
      </c>
      <c r="H43" s="402"/>
      <c r="I43" s="402"/>
      <c r="J43" s="402"/>
      <c r="K43" s="402"/>
      <c r="L43" s="402"/>
      <c r="M43" s="220" t="str">
        <f>IF(ISBLANK(TH_NgLuoi!D22),IF(ISBLANK(TH_NgLuoi!E22),"",":           -"),": "&amp;TH_NgLuoi!D22&amp;" -")</f>
        <v>: 17h55 -</v>
      </c>
      <c r="N43" s="221" t="str">
        <f>TH_NgLuoi!E22</f>
        <v>19h15</v>
      </c>
      <c r="O43" s="402" t="str">
        <f>TH_NgLuoi!F22</f>
        <v>mất pha C TU172 pha C ( cô lập nhất thứ pha C TU172)</v>
      </c>
      <c r="P43" s="407"/>
      <c r="Q43" s="407"/>
      <c r="R43" s="407"/>
      <c r="S43" s="407"/>
      <c r="T43" s="407"/>
      <c r="U43" s="219"/>
      <c r="V43" s="66"/>
      <c r="W43" s="174"/>
      <c r="X43" s="174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</row>
    <row r="44" spans="1:39" ht="21.6" customHeight="1">
      <c r="A44" s="209" t="s">
        <v>350</v>
      </c>
      <c r="B44" s="210">
        <v>0</v>
      </c>
      <c r="C44" s="210">
        <v>1</v>
      </c>
      <c r="D44" s="210">
        <v>2</v>
      </c>
      <c r="F44" s="219" t="str">
        <f>IF(ISBLANK(TH_NgLuoi!C23),,"-")</f>
        <v>-</v>
      </c>
      <c r="G44" s="401" t="str">
        <f>TH_NgLuoi!C23</f>
        <v xml:space="preserve">220kV 275 Thốt Nốt 2 - 271 Long Xuyên 2 và MC hai đầu </v>
      </c>
      <c r="H44" s="402"/>
      <c r="I44" s="402"/>
      <c r="J44" s="402"/>
      <c r="K44" s="402"/>
      <c r="L44" s="402"/>
      <c r="M44" s="220" t="str">
        <f>IF(ISBLANK(TH_NgLuoi!D23),IF(ISBLANK(TH_NgLuoi!E23),"",":           -"),": "&amp;TH_NgLuoi!D23&amp;" -")</f>
        <v>:           -</v>
      </c>
      <c r="N44" s="221" t="str">
        <f>TH_NgLuoi!E23</f>
        <v>20h45</v>
      </c>
      <c r="O44" s="402" t="str">
        <f>TH_NgLuoi!F23</f>
        <v>Thi công xử lý tồn tại, xử lý giao chéo với cao tốc Rạch Sỏi – Lộ Tẻ</v>
      </c>
      <c r="P44" s="407"/>
      <c r="Q44" s="407"/>
      <c r="R44" s="407"/>
      <c r="S44" s="407"/>
      <c r="T44" s="407"/>
      <c r="U44" s="219"/>
      <c r="V44" s="66"/>
      <c r="W44" s="174"/>
      <c r="X44" s="174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</row>
    <row r="45" spans="1:39" ht="28.35" customHeight="1">
      <c r="A45" s="209" t="s">
        <v>351</v>
      </c>
      <c r="B45" s="210">
        <v>1</v>
      </c>
      <c r="C45" s="210">
        <v>4</v>
      </c>
      <c r="D45" s="210">
        <v>9</v>
      </c>
      <c r="F45" s="219" t="str">
        <f>IF(ISBLANK(TH_NgLuoi!C24),,"-")</f>
        <v>-</v>
      </c>
      <c r="G45" s="401" t="str">
        <f>TH_NgLuoi!C24</f>
        <v xml:space="preserve">110kV 172 Bạc Liêu 2 - 172 NMĐG Hòa Bình 2 </v>
      </c>
      <c r="H45" s="402"/>
      <c r="I45" s="402"/>
      <c r="J45" s="402"/>
      <c r="K45" s="402"/>
      <c r="L45" s="402"/>
      <c r="M45" s="220" t="str">
        <f>IF(ISBLANK(TH_NgLuoi!D24),IF(ISBLANK(TH_NgLuoi!E24),"",":           -"),": "&amp;TH_NgLuoi!D24&amp;" -")</f>
        <v>: 23h08 -</v>
      </c>
      <c r="N45" s="221" t="str">
        <f>TH_NgLuoi!E24</f>
        <v>23h20</v>
      </c>
      <c r="O45" s="402" t="str">
        <f>TH_NgLuoi!F24</f>
        <v>SCKD, Bạc Liêu 2 bật 172 R21 ( 14.34 km ) , R79 không thành công. NMĐG Hòa Bình 2 bật 172 R21. P nguồn mất = 20 MW</v>
      </c>
      <c r="P45" s="407"/>
      <c r="Q45" s="407"/>
      <c r="R45" s="407"/>
      <c r="S45" s="407"/>
      <c r="T45" s="407"/>
      <c r="U45" s="219"/>
      <c r="V45" s="66"/>
      <c r="W45" s="174"/>
      <c r="X45" s="174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</row>
    <row r="46" spans="1:39" ht="28.35" customHeight="1">
      <c r="F46" s="219">
        <f>IF(ISBLANK(TH_NgLuoi!C25),,"-")</f>
        <v>0</v>
      </c>
      <c r="G46" s="401">
        <f>TH_NgLuoi!C25</f>
        <v>0</v>
      </c>
      <c r="H46" s="402"/>
      <c r="I46" s="402"/>
      <c r="J46" s="402"/>
      <c r="K46" s="402"/>
      <c r="L46" s="402"/>
      <c r="M46" s="220" t="str">
        <f>IF(ISBLANK(TH_NgLuoi!D25),IF(ISBLANK(TH_NgLuoi!E25),"",":           -"),": "&amp;TH_NgLuoi!D25&amp;" -")</f>
        <v/>
      </c>
      <c r="N46" s="221">
        <f>TH_NgLuoi!E25</f>
        <v>0</v>
      </c>
      <c r="O46" s="402">
        <f>TH_NgLuoi!F25</f>
        <v>0</v>
      </c>
      <c r="P46" s="407"/>
      <c r="Q46" s="407"/>
      <c r="R46" s="407"/>
      <c r="S46" s="407"/>
      <c r="T46" s="407"/>
      <c r="U46" s="219"/>
      <c r="V46" s="66"/>
      <c r="W46" s="174"/>
      <c r="X46" s="174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</row>
    <row r="47" spans="1:39" ht="28.35" customHeight="1">
      <c r="F47" s="219">
        <f>IF(ISBLANK(TH_NgLuoi!C26),,"-")</f>
        <v>0</v>
      </c>
      <c r="G47" s="401">
        <f>TH_NgLuoi!C26</f>
        <v>0</v>
      </c>
      <c r="H47" s="402"/>
      <c r="I47" s="402"/>
      <c r="J47" s="402"/>
      <c r="K47" s="402"/>
      <c r="L47" s="402"/>
      <c r="M47" s="220" t="str">
        <f>IF(ISBLANK(TH_NgLuoi!D26),IF(ISBLANK(TH_NgLuoi!E26),"",":           -"),": "&amp;TH_NgLuoi!D26&amp;" -")</f>
        <v/>
      </c>
      <c r="N47" s="221">
        <f>TH_NgLuoi!E26</f>
        <v>0</v>
      </c>
      <c r="O47" s="402">
        <f>TH_NgLuoi!F26</f>
        <v>0</v>
      </c>
      <c r="P47" s="407"/>
      <c r="Q47" s="407"/>
      <c r="R47" s="407"/>
      <c r="S47" s="407"/>
      <c r="T47" s="407"/>
      <c r="U47" s="219"/>
      <c r="V47" s="66"/>
      <c r="W47" s="174"/>
      <c r="X47" s="174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</row>
    <row r="48" spans="1:39" ht="28.35" customHeight="1">
      <c r="F48" s="219">
        <f>IF(ISBLANK(TH_NgLuoi!C27),,"-")</f>
        <v>0</v>
      </c>
      <c r="G48" s="401">
        <f>TH_NgLuoi!C27</f>
        <v>0</v>
      </c>
      <c r="H48" s="402"/>
      <c r="I48" s="402"/>
      <c r="J48" s="402"/>
      <c r="K48" s="402"/>
      <c r="L48" s="402"/>
      <c r="M48" s="220" t="str">
        <f>IF(ISBLANK(TH_NgLuoi!D27),IF(ISBLANK(TH_NgLuoi!E27),"",":           -"),": "&amp;TH_NgLuoi!D27&amp;" -")</f>
        <v/>
      </c>
      <c r="N48" s="221">
        <f>TH_NgLuoi!E27</f>
        <v>0</v>
      </c>
      <c r="O48" s="402">
        <f>TH_NgLuoi!F27</f>
        <v>0</v>
      </c>
      <c r="P48" s="407"/>
      <c r="Q48" s="407"/>
      <c r="R48" s="407"/>
      <c r="S48" s="407"/>
      <c r="T48" s="407"/>
      <c r="U48" s="219"/>
      <c r="V48" s="66"/>
      <c r="W48" s="174"/>
      <c r="X48" s="174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</row>
    <row r="49" spans="1:39" ht="28.35" customHeight="1">
      <c r="F49" s="219">
        <f>IF(ISBLANK(TH_NgLuoi!C28),,"-")</f>
        <v>0</v>
      </c>
      <c r="G49" s="401">
        <f>TH_NgLuoi!C28</f>
        <v>0</v>
      </c>
      <c r="H49" s="402"/>
      <c r="I49" s="402"/>
      <c r="J49" s="402"/>
      <c r="K49" s="402"/>
      <c r="L49" s="402"/>
      <c r="M49" s="220" t="str">
        <f>IF(ISBLANK(TH_NgLuoi!D28),IF(ISBLANK(TH_NgLuoi!E28),"",":           -"),": "&amp;TH_NgLuoi!D28&amp;" -")</f>
        <v/>
      </c>
      <c r="N49" s="221">
        <f>TH_NgLuoi!E28</f>
        <v>0</v>
      </c>
      <c r="O49" s="402">
        <f>TH_NgLuoi!F28</f>
        <v>0</v>
      </c>
      <c r="P49" s="407"/>
      <c r="Q49" s="407"/>
      <c r="R49" s="407"/>
      <c r="S49" s="407"/>
      <c r="T49" s="407"/>
      <c r="U49" s="219"/>
      <c r="V49" s="66"/>
      <c r="W49" s="174"/>
      <c r="X49" s="174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</row>
    <row r="50" spans="1:39" ht="28.35" customHeight="1">
      <c r="F50" s="219">
        <f>IF(ISBLANK(TH_NgLuoi!C29),,"-")</f>
        <v>0</v>
      </c>
      <c r="G50" s="401">
        <f>TH_NgLuoi!C29</f>
        <v>0</v>
      </c>
      <c r="H50" s="402"/>
      <c r="I50" s="402"/>
      <c r="J50" s="402"/>
      <c r="K50" s="402"/>
      <c r="L50" s="402"/>
      <c r="M50" s="220" t="str">
        <f>IF(ISBLANK(TH_NgLuoi!D29),IF(ISBLANK(TH_NgLuoi!E29),"",":           -"),": "&amp;TH_NgLuoi!D29&amp;" -")</f>
        <v/>
      </c>
      <c r="N50" s="221">
        <f>TH_NgLuoi!E29</f>
        <v>0</v>
      </c>
      <c r="O50" s="402">
        <f>TH_NgLuoi!F29</f>
        <v>0</v>
      </c>
      <c r="P50" s="407"/>
      <c r="Q50" s="407"/>
      <c r="R50" s="407"/>
      <c r="S50" s="407"/>
      <c r="T50" s="407"/>
      <c r="U50" s="219"/>
      <c r="V50" s="66"/>
      <c r="W50" s="174"/>
      <c r="X50" s="174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</row>
    <row r="51" spans="1:39" ht="28.35" customHeight="1">
      <c r="F51" s="219">
        <f>IF(ISBLANK(TH_NgLuoi!C30),,"-")</f>
        <v>0</v>
      </c>
      <c r="G51" s="401">
        <f>TH_NgLuoi!C30</f>
        <v>0</v>
      </c>
      <c r="H51" s="402"/>
      <c r="I51" s="402"/>
      <c r="J51" s="402"/>
      <c r="K51" s="402"/>
      <c r="L51" s="402"/>
      <c r="M51" s="220" t="str">
        <f>IF(ISBLANK(TH_NgLuoi!D30),IF(ISBLANK(TH_NgLuoi!E30),"",":           -"),": "&amp;TH_NgLuoi!D30&amp;" -")</f>
        <v/>
      </c>
      <c r="N51" s="221">
        <f>TH_NgLuoi!E30</f>
        <v>0</v>
      </c>
      <c r="O51" s="402">
        <f>TH_NgLuoi!F30</f>
        <v>0</v>
      </c>
      <c r="P51" s="407"/>
      <c r="Q51" s="407"/>
      <c r="R51" s="407"/>
      <c r="S51" s="407"/>
      <c r="T51" s="407"/>
      <c r="U51" s="219"/>
      <c r="V51" s="171"/>
      <c r="W51" s="174"/>
      <c r="X51" s="174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</row>
    <row r="52" spans="1:39" ht="28.35" customHeight="1">
      <c r="F52" s="219">
        <f>IF(ISBLANK(TH_NgLuoi!C31),,"-")</f>
        <v>0</v>
      </c>
      <c r="G52" s="401">
        <f>TH_NgLuoi!C31</f>
        <v>0</v>
      </c>
      <c r="H52" s="402"/>
      <c r="I52" s="402"/>
      <c r="J52" s="402"/>
      <c r="K52" s="402"/>
      <c r="L52" s="402"/>
      <c r="M52" s="220" t="str">
        <f>IF(ISBLANK(TH_NgLuoi!D31),IF(ISBLANK(TH_NgLuoi!E31),"",":           -"),": "&amp;TH_NgLuoi!D31&amp;" -")</f>
        <v/>
      </c>
      <c r="N52" s="221">
        <f>TH_NgLuoi!E31</f>
        <v>0</v>
      </c>
      <c r="O52" s="402">
        <f>TH_NgLuoi!F31</f>
        <v>0</v>
      </c>
      <c r="P52" s="407"/>
      <c r="Q52" s="407"/>
      <c r="R52" s="407"/>
      <c r="S52" s="407"/>
      <c r="T52" s="407"/>
      <c r="U52" s="219"/>
      <c r="W52" s="174"/>
      <c r="X52" s="174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</row>
    <row r="53" spans="1:39" ht="28.35" customHeight="1">
      <c r="F53" s="219">
        <f>IF(ISBLANK(TH_NgLuoi!C32),,"-")</f>
        <v>0</v>
      </c>
      <c r="G53" s="401">
        <f>TH_NgLuoi!C32</f>
        <v>0</v>
      </c>
      <c r="H53" s="402"/>
      <c r="I53" s="402"/>
      <c r="J53" s="402"/>
      <c r="K53" s="402"/>
      <c r="L53" s="402"/>
      <c r="M53" s="220" t="str">
        <f>IF(ISBLANK(TH_NgLuoi!D32),IF(ISBLANK(TH_NgLuoi!E32),"",":           -"),": "&amp;TH_NgLuoi!D32&amp;" -")</f>
        <v/>
      </c>
      <c r="N53" s="221">
        <f>TH_NgLuoi!E32</f>
        <v>0</v>
      </c>
      <c r="O53" s="402">
        <f>TH_NgLuoi!F32</f>
        <v>0</v>
      </c>
      <c r="P53" s="407"/>
      <c r="Q53" s="407"/>
      <c r="R53" s="407"/>
      <c r="S53" s="407"/>
      <c r="T53" s="407"/>
      <c r="U53" s="219"/>
      <c r="W53" s="174"/>
      <c r="X53" s="174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</row>
    <row r="54" spans="1:39" ht="28.35" customHeight="1">
      <c r="F54" s="219">
        <f>IF(ISBLANK(TH_NgLuoi!C33),,"-")</f>
        <v>0</v>
      </c>
      <c r="G54" s="401">
        <f>TH_NgLuoi!C33</f>
        <v>0</v>
      </c>
      <c r="H54" s="402"/>
      <c r="I54" s="402"/>
      <c r="J54" s="402"/>
      <c r="K54" s="402"/>
      <c r="L54" s="402"/>
      <c r="M54" s="220" t="str">
        <f>IF(ISBLANK(TH_NgLuoi!D33),IF(ISBLANK(TH_NgLuoi!E33),"",":           -"),": "&amp;TH_NgLuoi!D33&amp;" -")</f>
        <v/>
      </c>
      <c r="N54" s="221">
        <f>TH_NgLuoi!E33</f>
        <v>0</v>
      </c>
      <c r="O54" s="402">
        <f>TH_NgLuoi!F33</f>
        <v>0</v>
      </c>
      <c r="P54" s="407"/>
      <c r="Q54" s="407"/>
      <c r="R54" s="407"/>
      <c r="S54" s="407"/>
      <c r="T54" s="407"/>
      <c r="U54" s="219"/>
      <c r="W54" s="174"/>
      <c r="X54" s="174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</row>
    <row r="55" spans="1:39" ht="28.35" customHeight="1">
      <c r="F55" s="219">
        <f>IF(ISBLANK(TH_NgLuoi!C37),,"-")</f>
        <v>0</v>
      </c>
      <c r="G55" s="401">
        <f>TH_NgLuoi!C34</f>
        <v>0</v>
      </c>
      <c r="H55" s="402"/>
      <c r="I55" s="402"/>
      <c r="J55" s="402"/>
      <c r="K55" s="402"/>
      <c r="L55" s="402"/>
      <c r="M55" s="220" t="str">
        <f>IF(ISBLANK(TH_NgLuoi!D34),IF(ISBLANK(TH_NgLuoi!E34),"",":           -"),": "&amp;TH_NgLuoi!D34&amp;" -")</f>
        <v/>
      </c>
      <c r="N55" s="221">
        <f>TH_NgLuoi!E34</f>
        <v>0</v>
      </c>
      <c r="O55" s="402">
        <f>TH_NgLuoi!F34</f>
        <v>0</v>
      </c>
      <c r="P55" s="407"/>
      <c r="Q55" s="407"/>
      <c r="R55" s="407"/>
      <c r="S55" s="407"/>
      <c r="T55" s="407"/>
      <c r="U55" s="219"/>
      <c r="W55" s="174"/>
      <c r="X55" s="174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</row>
    <row r="56" spans="1:39" ht="28.35" customHeight="1">
      <c r="F56" s="219">
        <f>IF(ISBLANK(TH_NgLuoi!C38),,"-")</f>
        <v>0</v>
      </c>
      <c r="G56" s="401">
        <f>TH_NgLuoi!C35</f>
        <v>0</v>
      </c>
      <c r="H56" s="402"/>
      <c r="I56" s="402"/>
      <c r="J56" s="402"/>
      <c r="K56" s="402"/>
      <c r="L56" s="402"/>
      <c r="M56" s="220" t="str">
        <f>IF(ISBLANK(TH_NgLuoi!D35),IF(ISBLANK(TH_NgLuoi!E35),"",":           -"),": "&amp;TH_NgLuoi!D35&amp;" -")</f>
        <v/>
      </c>
      <c r="N56" s="221">
        <f>TH_NgLuoi!E35</f>
        <v>0</v>
      </c>
      <c r="O56" s="402">
        <f>TH_NgLuoi!F35</f>
        <v>0</v>
      </c>
      <c r="P56" s="407"/>
      <c r="Q56" s="407"/>
      <c r="R56" s="407"/>
      <c r="S56" s="407"/>
      <c r="T56" s="407"/>
      <c r="U56" s="219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</row>
    <row r="57" spans="1:39" ht="28.35" customHeight="1">
      <c r="E57" s="66"/>
      <c r="F57" s="219">
        <f>IF(ISBLANK(TH_NgLuoi!C39),,"-")</f>
        <v>0</v>
      </c>
      <c r="G57" s="401">
        <f>TH_NgLuoi!C36</f>
        <v>0</v>
      </c>
      <c r="H57" s="402"/>
      <c r="I57" s="402"/>
      <c r="J57" s="402"/>
      <c r="K57" s="402"/>
      <c r="L57" s="402"/>
      <c r="M57" s="220" t="str">
        <f>IF(ISBLANK(TH_NgLuoi!D36),IF(ISBLANK(TH_NgLuoi!E36),"",":           -"),": "&amp;TH_NgLuoi!D36&amp;" -")</f>
        <v/>
      </c>
      <c r="N57" s="221">
        <f>TH_NgLuoi!E36</f>
        <v>0</v>
      </c>
      <c r="O57" s="402">
        <f>TH_NgLuoi!F36</f>
        <v>0</v>
      </c>
      <c r="P57" s="407"/>
      <c r="Q57" s="407"/>
      <c r="R57" s="407"/>
      <c r="S57" s="407"/>
      <c r="T57" s="407"/>
      <c r="U57" s="219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</row>
    <row r="58" spans="1:39" ht="28.35" customHeight="1">
      <c r="E58" s="66"/>
      <c r="F58" s="219">
        <f>IF(ISBLANK(TH_NgLuoi!C40),,"-")</f>
        <v>0</v>
      </c>
      <c r="G58" s="401">
        <f>TH_NgLuoi!C37</f>
        <v>0</v>
      </c>
      <c r="H58" s="402"/>
      <c r="I58" s="402"/>
      <c r="J58" s="402"/>
      <c r="K58" s="402"/>
      <c r="L58" s="402"/>
      <c r="M58" s="220" t="str">
        <f>IF(ISBLANK(TH_NgLuoi!D37),IF(ISBLANK(TH_NgLuoi!E37),"",":           -"),": "&amp;TH_NgLuoi!D37&amp;" -")</f>
        <v/>
      </c>
      <c r="N58" s="221">
        <f>TH_NgLuoi!E37</f>
        <v>0</v>
      </c>
      <c r="O58" s="402">
        <f>TH_NgLuoi!F37</f>
        <v>0</v>
      </c>
      <c r="P58" s="407"/>
      <c r="Q58" s="407"/>
      <c r="R58" s="407"/>
      <c r="S58" s="407"/>
      <c r="T58" s="407"/>
      <c r="U58" s="219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</row>
    <row r="59" spans="1:39" ht="28.35" customHeight="1">
      <c r="A59" s="66"/>
      <c r="B59" s="66"/>
      <c r="C59" s="66"/>
      <c r="D59" s="66"/>
      <c r="E59" s="66"/>
      <c r="F59" s="219">
        <f>IF(ISBLANK(TH_NgLuoi!C41),,"-")</f>
        <v>0</v>
      </c>
      <c r="G59" s="401">
        <f>TH_NgLuoi!C38</f>
        <v>0</v>
      </c>
      <c r="H59" s="402"/>
      <c r="I59" s="402"/>
      <c r="J59" s="402"/>
      <c r="K59" s="402"/>
      <c r="L59" s="402"/>
      <c r="M59" s="220" t="str">
        <f>IF(ISBLANK(TH_NgLuoi!D38),IF(ISBLANK(TH_NgLuoi!E38),"",":           -"),": "&amp;TH_NgLuoi!D38&amp;" -")</f>
        <v/>
      </c>
      <c r="N59" s="221">
        <f>TH_NgLuoi!E38</f>
        <v>0</v>
      </c>
      <c r="O59" s="402">
        <f>TH_NgLuoi!F38</f>
        <v>0</v>
      </c>
      <c r="P59" s="407"/>
      <c r="Q59" s="407"/>
      <c r="R59" s="407"/>
      <c r="S59" s="407"/>
      <c r="T59" s="407"/>
      <c r="U59" s="219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</row>
    <row r="60" spans="1:39" ht="28.35" customHeight="1">
      <c r="A60" s="66"/>
      <c r="B60" s="66"/>
      <c r="C60" s="66"/>
      <c r="D60" s="66"/>
      <c r="E60" s="66"/>
      <c r="F60" s="219">
        <f>IF(ISBLANK(TH_NgLuoi!C42),,"-")</f>
        <v>0</v>
      </c>
      <c r="G60" s="401">
        <f>TH_NgLuoi!C39</f>
        <v>0</v>
      </c>
      <c r="H60" s="402"/>
      <c r="I60" s="402"/>
      <c r="J60" s="402"/>
      <c r="K60" s="402"/>
      <c r="L60" s="402"/>
      <c r="M60" s="220" t="str">
        <f>IF(ISBLANK(TH_NgLuoi!D39),IF(ISBLANK(TH_NgLuoi!E39),"",":           -"),": "&amp;TH_NgLuoi!D39&amp;" -")</f>
        <v/>
      </c>
      <c r="N60" s="221">
        <f>TH_NgLuoi!E39</f>
        <v>0</v>
      </c>
      <c r="O60" s="402">
        <f>TH_NgLuoi!F39</f>
        <v>0</v>
      </c>
      <c r="P60" s="407"/>
      <c r="Q60" s="407"/>
      <c r="R60" s="407"/>
      <c r="S60" s="407"/>
      <c r="T60" s="407"/>
      <c r="U60" s="219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</row>
    <row r="61" spans="1:39" ht="28.35" customHeight="1">
      <c r="A61" s="66"/>
      <c r="B61" s="66"/>
      <c r="C61" s="66"/>
      <c r="D61" s="66"/>
      <c r="E61" s="66"/>
      <c r="F61" s="219">
        <f>IF(ISBLANK(TH_NgLuoi!C43),,"-")</f>
        <v>0</v>
      </c>
      <c r="G61" s="220">
        <f>TH_NgLuoi!C40</f>
        <v>0</v>
      </c>
      <c r="H61" s="219"/>
      <c r="I61" s="219"/>
      <c r="J61" s="219"/>
      <c r="K61" s="219"/>
      <c r="L61" s="219"/>
      <c r="M61" s="220" t="str">
        <f>IF(ISBLANK(TH_NgLuoi!D40),IF(ISBLANK(TH_NgLuoi!E40),"",":           -"),": "&amp;TH_NgLuoi!D40&amp;" -")</f>
        <v/>
      </c>
      <c r="N61" s="221">
        <f>TH_NgLuoi!E40</f>
        <v>0</v>
      </c>
      <c r="O61" s="402">
        <f>TH_NgLuoi!F40</f>
        <v>0</v>
      </c>
      <c r="P61" s="407"/>
      <c r="Q61" s="407"/>
      <c r="R61" s="407"/>
      <c r="S61" s="407"/>
      <c r="T61" s="407"/>
      <c r="U61" s="219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</row>
    <row r="62" spans="1:39" ht="28.35" customHeight="1">
      <c r="A62" s="66"/>
      <c r="B62" s="66"/>
      <c r="C62" s="66"/>
      <c r="D62" s="66"/>
      <c r="E62" s="66"/>
      <c r="F62" s="219">
        <f>IF(ISBLANK(TH_NgLuoi!C44),,"-")</f>
        <v>0</v>
      </c>
      <c r="G62" s="220">
        <f>TH_NgLuoi!C41</f>
        <v>0</v>
      </c>
      <c r="H62" s="219"/>
      <c r="I62" s="219"/>
      <c r="J62" s="219"/>
      <c r="K62" s="219"/>
      <c r="L62" s="219"/>
      <c r="M62" s="220" t="str">
        <f>IF(ISBLANK(TH_NgLuoi!D41),IF(ISBLANK(TH_NgLuoi!E41),"",":           -"),": "&amp;TH_NgLuoi!D41&amp;" -")</f>
        <v/>
      </c>
      <c r="N62" s="221">
        <f>TH_NgLuoi!E41</f>
        <v>0</v>
      </c>
      <c r="O62" s="219">
        <f>TH_NgLuoi!F41</f>
        <v>0</v>
      </c>
      <c r="P62" s="270"/>
      <c r="Q62" s="270"/>
      <c r="R62" s="270"/>
      <c r="S62" s="270"/>
      <c r="T62" s="270"/>
      <c r="U62" s="219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</row>
    <row r="63" spans="1:39" ht="28.35" customHeight="1">
      <c r="A63" s="66"/>
      <c r="B63" s="66"/>
      <c r="C63" s="66"/>
      <c r="D63" s="66"/>
      <c r="E63" s="66"/>
      <c r="F63" s="219">
        <f>IF(ISBLANK(TH_NgLuoi!C45),,"-")</f>
        <v>0</v>
      </c>
      <c r="G63" s="220">
        <f>TH_NgLuoi!C42</f>
        <v>0</v>
      </c>
      <c r="H63" s="219"/>
      <c r="I63" s="219"/>
      <c r="J63" s="219"/>
      <c r="K63" s="219"/>
      <c r="L63" s="219"/>
      <c r="M63" s="220" t="str">
        <f>IF(ISBLANK(TH_NgLuoi!D42),IF(ISBLANK(TH_NgLuoi!E42),"",":           -"),": "&amp;TH_NgLuoi!D42&amp;" -")</f>
        <v/>
      </c>
      <c r="N63" s="221">
        <f>TH_NgLuoi!E42</f>
        <v>0</v>
      </c>
      <c r="O63" s="219">
        <f>TH_NgLuoi!F42</f>
        <v>0</v>
      </c>
      <c r="P63" s="270"/>
      <c r="Q63" s="270"/>
      <c r="R63" s="270"/>
      <c r="S63" s="270"/>
      <c r="T63" s="270"/>
      <c r="U63" s="219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</row>
    <row r="64" spans="1:39" ht="28.35" customHeight="1">
      <c r="E64" s="66"/>
      <c r="F64" s="219">
        <f>IF(ISBLANK(TH_NgLuoi!C46),,"-")</f>
        <v>0</v>
      </c>
      <c r="G64" s="220">
        <f>TH_NgLuoi!C43</f>
        <v>0</v>
      </c>
      <c r="H64" s="219"/>
      <c r="I64" s="219"/>
      <c r="J64" s="219"/>
      <c r="K64" s="219"/>
      <c r="L64" s="219"/>
      <c r="M64" s="220" t="str">
        <f>IF(ISBLANK(TH_NgLuoi!D43),IF(ISBLANK(TH_NgLuoi!E43),"",":           -"),": "&amp;TH_NgLuoi!D43&amp;" -")</f>
        <v/>
      </c>
      <c r="N64" s="221">
        <f>TH_NgLuoi!E43</f>
        <v>0</v>
      </c>
      <c r="O64" s="219">
        <f>TH_NgLuoi!F43</f>
        <v>0</v>
      </c>
      <c r="P64" s="270"/>
      <c r="Q64" s="270"/>
      <c r="R64" s="270"/>
      <c r="S64" s="270"/>
      <c r="T64" s="270"/>
      <c r="U64" s="219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</row>
    <row r="65" spans="1:39" ht="28.35" customHeight="1">
      <c r="A65" s="66"/>
      <c r="B65" s="66"/>
      <c r="C65" s="66"/>
      <c r="D65" s="66"/>
      <c r="E65" s="66"/>
      <c r="F65" s="219">
        <f>IF(ISBLANK(TH_NgLuoi!C47),,"-")</f>
        <v>0</v>
      </c>
      <c r="G65" s="220">
        <f>TH_NgLuoi!C44</f>
        <v>0</v>
      </c>
      <c r="H65" s="219"/>
      <c r="I65" s="219"/>
      <c r="J65" s="219"/>
      <c r="K65" s="219"/>
      <c r="L65" s="219"/>
      <c r="M65" s="220" t="str">
        <f>IF(ISBLANK(TH_NgLuoi!D44),IF(ISBLANK(TH_NgLuoi!E44),"",":           -"),": "&amp;TH_NgLuoi!D44&amp;" -")</f>
        <v/>
      </c>
      <c r="N65" s="221">
        <f>TH_NgLuoi!E44</f>
        <v>0</v>
      </c>
      <c r="O65" s="219">
        <f>TH_NgLuoi!F44</f>
        <v>0</v>
      </c>
      <c r="P65" s="219"/>
      <c r="Q65" s="219"/>
      <c r="R65" s="219"/>
      <c r="S65" s="219"/>
      <c r="T65" s="219"/>
      <c r="U65" s="219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</row>
    <row r="66" spans="1:39" ht="28.35" customHeight="1">
      <c r="A66" s="66"/>
      <c r="B66" s="66"/>
      <c r="C66" s="66"/>
      <c r="D66" s="66"/>
      <c r="E66" s="66"/>
      <c r="F66" s="219">
        <f>IF(ISBLANK(TH_NgLuoi!C48),,"-")</f>
        <v>0</v>
      </c>
      <c r="G66" s="220">
        <f>TH_NgLuoi!C45</f>
        <v>0</v>
      </c>
      <c r="H66" s="219"/>
      <c r="I66" s="219"/>
      <c r="J66" s="219"/>
      <c r="K66" s="219"/>
      <c r="L66" s="219"/>
      <c r="M66" s="220" t="str">
        <f>IF(ISBLANK(TH_NgLuoi!D45),IF(ISBLANK(TH_NgLuoi!E45),"",":           -"),": "&amp;TH_NgLuoi!D45&amp;" -")</f>
        <v/>
      </c>
      <c r="N66" s="221">
        <f>TH_NgLuoi!E45</f>
        <v>0</v>
      </c>
      <c r="O66" s="219">
        <f>TH_NgLuoi!F45</f>
        <v>0</v>
      </c>
      <c r="P66" s="219"/>
      <c r="Q66" s="219"/>
      <c r="R66" s="219"/>
      <c r="S66" s="219"/>
      <c r="T66" s="219"/>
      <c r="U66" s="219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</row>
    <row r="67" spans="1:39" ht="28.35" customHeight="1">
      <c r="A67" s="66"/>
      <c r="B67" s="66"/>
      <c r="C67" s="66"/>
      <c r="D67" s="66"/>
      <c r="E67" s="66"/>
      <c r="F67" s="219">
        <f>IF(ISBLANK(TH_NgLuoi!C49),,"-")</f>
        <v>0</v>
      </c>
      <c r="G67" s="220">
        <f>TH_NgLuoi!C46</f>
        <v>0</v>
      </c>
      <c r="H67" s="219"/>
      <c r="I67" s="219"/>
      <c r="J67" s="219"/>
      <c r="K67" s="219"/>
      <c r="L67" s="219"/>
      <c r="M67" s="220" t="str">
        <f>IF(ISBLANK(TH_NgLuoi!D46),IF(ISBLANK(TH_NgLuoi!E46),"",":           -"),": "&amp;TH_NgLuoi!D46&amp;" -")</f>
        <v/>
      </c>
      <c r="N67" s="221">
        <f>TH_NgLuoi!E46</f>
        <v>0</v>
      </c>
      <c r="O67" s="219">
        <f>TH_NgLuoi!F46</f>
        <v>0</v>
      </c>
      <c r="P67" s="219"/>
      <c r="Q67" s="219"/>
      <c r="R67" s="219"/>
      <c r="S67" s="219"/>
      <c r="T67" s="219"/>
      <c r="U67" s="219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</row>
    <row r="68" spans="1:39" ht="28.35" customHeight="1">
      <c r="A68" s="66"/>
      <c r="B68" s="66"/>
      <c r="C68" s="66"/>
      <c r="D68" s="66"/>
      <c r="E68" s="66"/>
      <c r="F68" s="219">
        <f>IF(ISBLANK(TH_NgLuoi!C50),,"-")</f>
        <v>0</v>
      </c>
      <c r="G68" s="220">
        <f>TH_NgLuoi!C47</f>
        <v>0</v>
      </c>
      <c r="H68" s="219"/>
      <c r="I68" s="219"/>
      <c r="J68" s="219"/>
      <c r="K68" s="219"/>
      <c r="L68" s="219"/>
      <c r="M68" s="220" t="str">
        <f>IF(ISBLANK(TH_NgLuoi!D47),IF(ISBLANK(TH_NgLuoi!E47),"",":           -"),": "&amp;TH_NgLuoi!D47&amp;" -")</f>
        <v/>
      </c>
      <c r="N68" s="221">
        <f>TH_NgLuoi!E47</f>
        <v>0</v>
      </c>
      <c r="O68" s="219">
        <f>TH_NgLuoi!F47</f>
        <v>0</v>
      </c>
      <c r="P68" s="219"/>
      <c r="Q68" s="219"/>
      <c r="R68" s="219"/>
      <c r="S68" s="219"/>
      <c r="T68" s="219"/>
      <c r="U68" s="219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</row>
    <row r="69" spans="1:39" ht="28.35" customHeight="1">
      <c r="A69" s="66"/>
      <c r="B69" s="66"/>
      <c r="C69" s="66"/>
      <c r="D69" s="66"/>
      <c r="E69" s="66"/>
      <c r="F69" s="219">
        <f>IF(ISBLANK(TH_NgLuoi!C51),,"-")</f>
        <v>0</v>
      </c>
      <c r="G69" s="220">
        <f>TH_NgLuoi!C48</f>
        <v>0</v>
      </c>
      <c r="H69" s="219"/>
      <c r="I69" s="219"/>
      <c r="J69" s="219"/>
      <c r="K69" s="219"/>
      <c r="L69" s="219"/>
      <c r="M69" s="220" t="str">
        <f>IF(ISBLANK(TH_NgLuoi!D48),IF(ISBLANK(TH_NgLuoi!E48),"",":           -"),": "&amp;TH_NgLuoi!D48&amp;" -")</f>
        <v/>
      </c>
      <c r="N69" s="221">
        <f>TH_NgLuoi!E48</f>
        <v>0</v>
      </c>
      <c r="O69" s="219">
        <f>TH_NgLuoi!F48</f>
        <v>0</v>
      </c>
      <c r="P69" s="219"/>
      <c r="Q69" s="219"/>
      <c r="R69" s="219"/>
      <c r="S69" s="219"/>
      <c r="T69" s="219"/>
      <c r="U69" s="219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</row>
    <row r="70" spans="1:39" ht="28.35" customHeight="1">
      <c r="A70" s="66"/>
      <c r="B70" s="66"/>
      <c r="C70" s="66"/>
      <c r="D70" s="66"/>
      <c r="F70" s="219">
        <f>IF(ISBLANK(TH_NgLuoi!C52),,"-")</f>
        <v>0</v>
      </c>
      <c r="G70" s="220">
        <f>TH_NgLuoi!C49</f>
        <v>0</v>
      </c>
      <c r="H70" s="219"/>
      <c r="I70" s="219"/>
      <c r="J70" s="219"/>
      <c r="K70" s="219"/>
      <c r="L70" s="219"/>
      <c r="M70" s="220" t="str">
        <f>IF(ISBLANK(TH_NgLuoi!D49),IF(ISBLANK(TH_NgLuoi!E49),"",":           -"),": "&amp;TH_NgLuoi!D49&amp;" -")</f>
        <v/>
      </c>
      <c r="N70" s="221">
        <f>TH_NgLuoi!E49</f>
        <v>0</v>
      </c>
      <c r="O70" s="219">
        <f>TH_NgLuoi!F49</f>
        <v>0</v>
      </c>
      <c r="P70" s="219"/>
      <c r="Q70" s="219"/>
      <c r="R70" s="219"/>
      <c r="S70" s="219"/>
      <c r="T70" s="219"/>
      <c r="U70" s="219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</row>
    <row r="71" spans="1:39" ht="28.35" customHeight="1">
      <c r="F71" s="219">
        <f>IF(ISBLANK(TH_NgLuoi!C53),,"-")</f>
        <v>0</v>
      </c>
      <c r="G71" s="220">
        <f>TH_NgLuoi!C50</f>
        <v>0</v>
      </c>
      <c r="H71" s="219"/>
      <c r="I71" s="219"/>
      <c r="J71" s="219"/>
      <c r="K71" s="219"/>
      <c r="L71" s="219"/>
      <c r="M71" s="220" t="str">
        <f>IF(ISBLANK(TH_NgLuoi!D50),IF(ISBLANK(TH_NgLuoi!E50),"",":           -"),": "&amp;TH_NgLuoi!D50&amp;" -")</f>
        <v/>
      </c>
      <c r="N71" s="221">
        <f>TH_NgLuoi!E50</f>
        <v>0</v>
      </c>
      <c r="O71" s="219">
        <f>TH_NgLuoi!F50</f>
        <v>0</v>
      </c>
      <c r="P71" s="219"/>
      <c r="Q71" s="219"/>
      <c r="R71" s="219"/>
      <c r="S71" s="219"/>
      <c r="T71" s="219"/>
      <c r="U71" s="219"/>
      <c r="V71" s="66"/>
    </row>
    <row r="72" spans="1:39" ht="28.35" customHeight="1">
      <c r="A72" s="66"/>
      <c r="B72" s="66"/>
      <c r="C72" s="66"/>
      <c r="D72" s="66"/>
      <c r="F72" s="219">
        <f>IF(ISBLANK(TH_NgLuoi!C54),,"-")</f>
        <v>0</v>
      </c>
      <c r="G72" s="220">
        <f>TH_NgLuoi!C51</f>
        <v>0</v>
      </c>
      <c r="H72" s="219"/>
      <c r="I72" s="219"/>
      <c r="J72" s="219"/>
      <c r="K72" s="219"/>
      <c r="L72" s="219"/>
      <c r="M72" s="220" t="str">
        <f>IF(ISBLANK(TH_NgLuoi!D51),IF(ISBLANK(TH_NgLuoi!E51),"",":           -"),": "&amp;TH_NgLuoi!D51&amp;" -")</f>
        <v/>
      </c>
      <c r="N72" s="221">
        <f>TH_NgLuoi!E51</f>
        <v>0</v>
      </c>
      <c r="O72" s="219">
        <f>TH_NgLuoi!F51</f>
        <v>0</v>
      </c>
      <c r="P72" s="219"/>
      <c r="Q72" s="219"/>
      <c r="R72" s="219"/>
      <c r="S72" s="219"/>
      <c r="T72" s="219"/>
      <c r="U72" s="219"/>
      <c r="V72" s="66"/>
    </row>
    <row r="73" spans="1:39" ht="28.35" customHeight="1">
      <c r="A73" s="66"/>
      <c r="B73" s="66"/>
      <c r="C73" s="66"/>
      <c r="D73" s="66"/>
      <c r="F73" s="219">
        <f>IF(ISBLANK(TH_NgLuoi!C55),,"-")</f>
        <v>0</v>
      </c>
      <c r="G73" s="220">
        <f>TH_NgLuoi!C52</f>
        <v>0</v>
      </c>
      <c r="H73" s="219"/>
      <c r="I73" s="219"/>
      <c r="J73" s="219"/>
      <c r="K73" s="219"/>
      <c r="L73" s="219"/>
      <c r="M73" s="220" t="str">
        <f>IF(ISBLANK(TH_NgLuoi!D52),IF(ISBLANK(TH_NgLuoi!E52),"",":           -"),": "&amp;TH_NgLuoi!D52&amp;" -")</f>
        <v/>
      </c>
      <c r="N73" s="221">
        <f>TH_NgLuoi!E52</f>
        <v>0</v>
      </c>
      <c r="O73" s="219">
        <f>TH_NgLuoi!F52</f>
        <v>0</v>
      </c>
      <c r="P73" s="219"/>
      <c r="Q73" s="219"/>
      <c r="R73" s="219"/>
      <c r="S73" s="219"/>
      <c r="T73" s="219"/>
      <c r="U73" s="219"/>
      <c r="V73" s="66"/>
    </row>
    <row r="74" spans="1:39" ht="28.35" customHeight="1">
      <c r="A74" s="66"/>
      <c r="B74" s="66"/>
      <c r="C74" s="66"/>
      <c r="D74" s="66"/>
    </row>
  </sheetData>
  <protectedRanges>
    <protectedRange sqref="Y5" name="Range1_1_1"/>
    <protectedRange sqref="Z5:AC5" name="Range1_5_1_1"/>
    <protectedRange sqref="Z12:AC12 Z11 AC11 Y14:AC14 Y11:Y12" name="Range1_2_5_1_1"/>
    <protectedRange sqref="AA16:AC16 Y15:AC15 Y17:AC17" name="Range1_2_1_5_1_1"/>
  </protectedRanges>
  <customSheetViews>
    <customSheetView guid="{75DD6FA6-D4F4-4971-9BF7-52272059D0A9}" scale="80" zeroValues="0">
      <selection activeCell="C53" sqref="C53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1"/>
    </customSheetView>
    <customSheetView guid="{1D4E6CE9-D574-44F5-B69E-05119AF88702}" scale="80" showPageBreaks="1" zeroValues="0" printArea="1" topLeftCell="A24">
      <selection activeCell="D39" sqref="D39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2"/>
    </customSheetView>
    <customSheetView guid="{B0236EF4-4589-4A9E-A5FE-507E9369040F}" scale="80" showPageBreaks="1" zeroValues="0" printArea="1">
      <selection activeCell="O23" sqref="O23:T23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3"/>
    </customSheetView>
    <customSheetView guid="{B1877DBE-0A9F-4B77-8C5F-B727A77DDF54}" scale="80" showPageBreaks="1" zeroValues="0" printArea="1">
      <selection activeCell="C53" sqref="C53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4"/>
    </customSheetView>
    <customSheetView guid="{4180A157-558B-4F14-9CE4-9E26496DABD4}" scale="80" zeroValues="0" topLeftCell="A31">
      <selection activeCell="G27" sqref="G27:L27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5"/>
    </customSheetView>
    <customSheetView guid="{9E8B758A-381B-469B-BCAD-8DCE4BC612DE}" scale="55" showPageBreaks="1" zeroValues="0" printArea="1">
      <selection activeCell="C21" sqref="C21"/>
      <colBreaks count="1" manualBreakCount="1">
        <brk id="4" max="1048575" man="1"/>
      </colBreaks>
      <pageMargins left="0.6" right="0.2" top="0.35" bottom="0.25" header="0.3" footer="0.3"/>
      <pageSetup paperSize="9" scale="82" orientation="portrait" horizontalDpi="300" verticalDpi="300" r:id="rId6"/>
    </customSheetView>
    <customSheetView guid="{57CFE33F-1C1E-4DE2-8F79-FC8F76E572B7}" scale="80" zeroValues="0">
      <selection activeCell="B20" sqref="B20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7"/>
    </customSheetView>
    <customSheetView guid="{0605BDD4-8315-4243-A7F4-0A722E31D4D0}" scale="55" showPageBreaks="1" zeroValues="0" printArea="1">
      <selection activeCell="D22" sqref="D22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8"/>
    </customSheetView>
    <customSheetView guid="{46034848-99AB-4788-898F-A052AD17F33E}" scale="80" showPageBreaks="1" zeroValues="0" printArea="1">
      <selection activeCell="B20" sqref="B20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9"/>
    </customSheetView>
    <customSheetView guid="{AD62F15E-E4D0-4895-9D5F-05FA49D5425D}" scale="80" zeroValues="0">
      <selection activeCell="G24" sqref="G24:L24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10"/>
    </customSheetView>
    <customSheetView guid="{FC65F21B-4CEC-48B9-99E9-854A601BE461}" scale="80" zeroValues="0">
      <selection activeCell="C53" sqref="C53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11"/>
    </customSheetView>
    <customSheetView guid="{A0197BF3-E194-41D9-A738-52228EE729DC}" scale="80" zeroValues="0">
      <selection activeCell="O27" sqref="O27:T27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12"/>
    </customSheetView>
    <customSheetView guid="{C8DC17E8-AEB6-4568-8236-F2228F73C00B}" scale="80" showPageBreaks="1" zeroValues="0" printArea="1">
      <selection activeCell="C53" sqref="C53"/>
      <colBreaks count="1" manualBreakCount="1">
        <brk id="5" max="1048575" man="1"/>
      </colBreaks>
      <pageMargins left="0.45" right="0.2" top="0.35" bottom="0.25" header="0.3" footer="0.3"/>
      <pageSetup paperSize="9" scale="82" orientation="portrait" horizontalDpi="300" verticalDpi="300" r:id="rId13"/>
    </customSheetView>
  </customSheetViews>
  <mergeCells count="81">
    <mergeCell ref="G58:L58"/>
    <mergeCell ref="G59:L59"/>
    <mergeCell ref="G60:L60"/>
    <mergeCell ref="O58:T58"/>
    <mergeCell ref="O59:T59"/>
    <mergeCell ref="O46:T46"/>
    <mergeCell ref="O47:T47"/>
    <mergeCell ref="O48:T48"/>
    <mergeCell ref="O49:T49"/>
    <mergeCell ref="O61:T61"/>
    <mergeCell ref="O60:T60"/>
    <mergeCell ref="G57:L57"/>
    <mergeCell ref="G48:L48"/>
    <mergeCell ref="G49:L49"/>
    <mergeCell ref="G50:L50"/>
    <mergeCell ref="G51:L51"/>
    <mergeCell ref="G52:L52"/>
    <mergeCell ref="G53:L53"/>
    <mergeCell ref="G54:L54"/>
    <mergeCell ref="G55:L55"/>
    <mergeCell ref="G56:L56"/>
    <mergeCell ref="G45:L45"/>
    <mergeCell ref="G46:L46"/>
    <mergeCell ref="G47:L47"/>
    <mergeCell ref="G44:L44"/>
    <mergeCell ref="G43:L43"/>
    <mergeCell ref="O29:T29"/>
    <mergeCell ref="O30:T30"/>
    <mergeCell ref="O31:T31"/>
    <mergeCell ref="O32:T32"/>
    <mergeCell ref="O33:T33"/>
    <mergeCell ref="O26:T26"/>
    <mergeCell ref="O27:T27"/>
    <mergeCell ref="O28:T28"/>
    <mergeCell ref="O23:T23"/>
    <mergeCell ref="O24:T24"/>
    <mergeCell ref="O25:T25"/>
    <mergeCell ref="O43:T43"/>
    <mergeCell ref="O44:T44"/>
    <mergeCell ref="O57:T57"/>
    <mergeCell ref="O36:T36"/>
    <mergeCell ref="O37:T37"/>
    <mergeCell ref="O38:T38"/>
    <mergeCell ref="O39:T39"/>
    <mergeCell ref="O40:T40"/>
    <mergeCell ref="O55:T55"/>
    <mergeCell ref="O56:T56"/>
    <mergeCell ref="O50:T50"/>
    <mergeCell ref="O51:T51"/>
    <mergeCell ref="O52:T52"/>
    <mergeCell ref="O53:T53"/>
    <mergeCell ref="O54:T54"/>
    <mergeCell ref="O45:T45"/>
    <mergeCell ref="O34:T34"/>
    <mergeCell ref="O35:T35"/>
    <mergeCell ref="G40:L40"/>
    <mergeCell ref="G41:L41"/>
    <mergeCell ref="G42:L42"/>
    <mergeCell ref="G35:L35"/>
    <mergeCell ref="G36:L36"/>
    <mergeCell ref="G37:L37"/>
    <mergeCell ref="G38:L38"/>
    <mergeCell ref="G39:L39"/>
    <mergeCell ref="O41:T41"/>
    <mergeCell ref="O42:T42"/>
    <mergeCell ref="G30:L30"/>
    <mergeCell ref="G31:L31"/>
    <mergeCell ref="G32:L32"/>
    <mergeCell ref="G33:L33"/>
    <mergeCell ref="G34:L34"/>
    <mergeCell ref="G26:L26"/>
    <mergeCell ref="G27:L27"/>
    <mergeCell ref="G28:L28"/>
    <mergeCell ref="G29:L29"/>
    <mergeCell ref="G24:L24"/>
    <mergeCell ref="G25:L25"/>
    <mergeCell ref="A1:C1"/>
    <mergeCell ref="A2:C2"/>
    <mergeCell ref="G23:L23"/>
    <mergeCell ref="A3:D3"/>
    <mergeCell ref="A4:D4"/>
  </mergeCells>
  <pageMargins left="0.45" right="0.2" top="0.35" bottom="0.25" header="0.3" footer="0.3"/>
  <pageSetup paperSize="9" scale="82" orientation="portrait" horizontalDpi="300" verticalDpi="300" r:id="rId14"/>
  <colBreaks count="1" manualBreakCount="1">
    <brk id="5" max="1048575" man="1"/>
  </colBreaks>
  <ignoredErrors>
    <ignoredError sqref="B21:C21" formula="1"/>
  </ignoredErrors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91"/>
  <sheetViews>
    <sheetView workbookViewId="0">
      <pane xSplit="1" topLeftCell="B1" activePane="topRight" state="frozen"/>
      <selection pane="topRight" activeCell="K21" sqref="K21"/>
    </sheetView>
  </sheetViews>
  <sheetFormatPr defaultRowHeight="15"/>
  <cols>
    <col min="1" max="1" width="19.28515625" style="291" customWidth="1"/>
    <col min="2" max="2" width="16.7109375" style="291" customWidth="1"/>
    <col min="3" max="3" width="18" bestFit="1" customWidth="1"/>
    <col min="4" max="4" width="12.28515625" bestFit="1" customWidth="1"/>
    <col min="5" max="51" width="9.140625" bestFit="1" customWidth="1"/>
  </cols>
  <sheetData>
    <row r="2" spans="1:51" ht="16.5">
      <c r="A2" s="323"/>
      <c r="B2" s="292" t="s">
        <v>376</v>
      </c>
      <c r="C2" s="292" t="s">
        <v>622</v>
      </c>
      <c r="D2" s="292" t="s">
        <v>411</v>
      </c>
    </row>
    <row r="3" spans="1:51" ht="16.5">
      <c r="A3" s="292" t="s">
        <v>147</v>
      </c>
      <c r="B3" s="323" t="str">
        <f>INDEX(D8:AY8,MATCH(B5,D54:AY54,0))</f>
        <v>15:30</v>
      </c>
      <c r="C3" s="323" t="str">
        <f>INDEX(D8:AY8,MATCH(C5,D54:AY54,0))</f>
        <v>02:30</v>
      </c>
    </row>
    <row r="4" spans="1:51" ht="16.5">
      <c r="A4" s="292" t="s">
        <v>880</v>
      </c>
      <c r="B4" s="323"/>
      <c r="C4" s="323"/>
    </row>
    <row r="5" spans="1:51" ht="16.5">
      <c r="A5" s="292" t="s">
        <v>881</v>
      </c>
      <c r="B5" s="325">
        <f>MAX(D54:AY54)</f>
        <v>16247.719770000002</v>
      </c>
      <c r="C5" s="325">
        <f>MIN(D54:AY54)</f>
        <v>10913.05193</v>
      </c>
      <c r="D5" s="325">
        <f>C54</f>
        <v>326093054.19999993</v>
      </c>
    </row>
    <row r="6" spans="1:51" ht="33">
      <c r="A6" s="324" t="s">
        <v>882</v>
      </c>
      <c r="B6" s="326">
        <f>INDEX(D53:AY53,MATCH(B3,D8:AY8,0))</f>
        <v>13492.639849999998</v>
      </c>
      <c r="C6" s="326">
        <f>INDEX(D53:AY53,MATCH(C3,D8:AY8,0))</f>
        <v>9981.2983500000009</v>
      </c>
      <c r="D6" s="326">
        <f>C53</f>
        <v>296616534.10000002</v>
      </c>
    </row>
    <row r="8" spans="1:51" ht="17.25" thickBot="1">
      <c r="A8" s="292" t="s">
        <v>482</v>
      </c>
      <c r="B8" s="176" t="s">
        <v>816</v>
      </c>
      <c r="C8" s="332" t="s">
        <v>411</v>
      </c>
      <c r="D8" s="176" t="s">
        <v>554</v>
      </c>
      <c r="E8" s="176" t="s">
        <v>555</v>
      </c>
      <c r="F8" s="176" t="s">
        <v>556</v>
      </c>
      <c r="G8" s="176" t="s">
        <v>557</v>
      </c>
      <c r="H8" s="176" t="s">
        <v>558</v>
      </c>
      <c r="I8" s="176" t="s">
        <v>559</v>
      </c>
      <c r="J8" s="176" t="s">
        <v>560</v>
      </c>
      <c r="K8" s="176" t="s">
        <v>561</v>
      </c>
      <c r="L8" s="176" t="s">
        <v>562</v>
      </c>
      <c r="M8" s="176" t="s">
        <v>563</v>
      </c>
      <c r="N8" s="176" t="s">
        <v>564</v>
      </c>
      <c r="O8" s="176" t="s">
        <v>565</v>
      </c>
      <c r="P8" s="176" t="s">
        <v>566</v>
      </c>
      <c r="Q8" s="176" t="s">
        <v>567</v>
      </c>
      <c r="R8" s="176" t="s">
        <v>568</v>
      </c>
      <c r="S8" s="176" t="s">
        <v>569</v>
      </c>
      <c r="T8" s="176" t="s">
        <v>570</v>
      </c>
      <c r="U8" s="176" t="s">
        <v>571</v>
      </c>
      <c r="V8" s="176" t="s">
        <v>572</v>
      </c>
      <c r="W8" s="176" t="s">
        <v>573</v>
      </c>
      <c r="X8" s="176" t="s">
        <v>574</v>
      </c>
      <c r="Y8" s="176" t="s">
        <v>575</v>
      </c>
      <c r="Z8" s="176" t="s">
        <v>576</v>
      </c>
      <c r="AA8" s="176" t="s">
        <v>577</v>
      </c>
      <c r="AB8" s="176" t="s">
        <v>578</v>
      </c>
      <c r="AC8" s="176" t="s">
        <v>579</v>
      </c>
      <c r="AD8" s="176" t="s">
        <v>580</v>
      </c>
      <c r="AE8" s="176" t="s">
        <v>581</v>
      </c>
      <c r="AF8" s="176" t="s">
        <v>582</v>
      </c>
      <c r="AG8" s="176" t="s">
        <v>583</v>
      </c>
      <c r="AH8" s="176" t="s">
        <v>584</v>
      </c>
      <c r="AI8" s="176" t="s">
        <v>585</v>
      </c>
      <c r="AJ8" s="176" t="s">
        <v>586</v>
      </c>
      <c r="AK8" s="176" t="s">
        <v>587</v>
      </c>
      <c r="AL8" s="176" t="s">
        <v>588</v>
      </c>
      <c r="AM8" s="176" t="s">
        <v>589</v>
      </c>
      <c r="AN8" s="176" t="s">
        <v>590</v>
      </c>
      <c r="AO8" s="176" t="s">
        <v>591</v>
      </c>
      <c r="AP8" s="176" t="s">
        <v>592</v>
      </c>
      <c r="AQ8" s="176" t="s">
        <v>593</v>
      </c>
      <c r="AR8" s="176" t="s">
        <v>594</v>
      </c>
      <c r="AS8" s="176" t="s">
        <v>595</v>
      </c>
      <c r="AT8" s="176" t="s">
        <v>596</v>
      </c>
      <c r="AU8" s="176" t="s">
        <v>597</v>
      </c>
      <c r="AV8" s="176" t="s">
        <v>598</v>
      </c>
      <c r="AW8" s="176" t="s">
        <v>599</v>
      </c>
      <c r="AX8" s="176" t="s">
        <v>600</v>
      </c>
      <c r="AY8" s="176" t="s">
        <v>620</v>
      </c>
    </row>
    <row r="9" spans="1:51" ht="16.5">
      <c r="A9" s="408" t="s">
        <v>151</v>
      </c>
      <c r="B9" s="332" t="s">
        <v>626</v>
      </c>
      <c r="C9" s="302">
        <f>1000*SUMIFS(PC!E2:E331,PC!C2:C331,"Phụ tải đầu nguồn",PC!A2:A331,"&lt;&gt;HỒ CHÍ MINH")</f>
        <v>220353534.09999999</v>
      </c>
      <c r="D9" s="302">
        <f>SUMIFS(PC!F2:F331,PC!$C$2:$C$331,"Phụ tải đầu nguồn",PC!$A$2:$A$331,"&lt;&gt;HỒ CHÍ MINH")</f>
        <v>8282.68426</v>
      </c>
      <c r="E9" s="302">
        <f>SUMIFS(PC!G2:G331,PC!$C$2:$C$331,"Phụ tải đầu nguồn",PC!$A$2:$A$331,"&lt;&gt;HỒ CHÍ MINH")</f>
        <v>8277.8092400000023</v>
      </c>
      <c r="F9" s="302">
        <f>SUMIFS(PC!H2:H331,PC!$C$2:$C$331,"Phụ tải đầu nguồn",PC!$A$2:$A$331,"&lt;&gt;HỒ CHÍ MINH")</f>
        <v>8216.6084899999987</v>
      </c>
      <c r="G9" s="302">
        <f>SUMIFS(PC!I2:I331,PC!$C$2:$C$331,"Phụ tải đầu nguồn",PC!$A$2:$A$331,"&lt;&gt;HỒ CHÍ MINH")</f>
        <v>8196.504570000001</v>
      </c>
      <c r="H9" s="302">
        <f>SUMIFS(PC!J2:J331,PC!$C$2:$C$331,"Phụ tải đầu nguồn",PC!$A$2:$A$331,"&lt;&gt;HỒ CHÍ MINH")</f>
        <v>8136.29835</v>
      </c>
      <c r="I9" s="302">
        <f>SUMIFS(PC!K2:K331,PC!$C$2:$C$331,"Phụ tải đầu nguồn",PC!$A$2:$A$331,"&lt;&gt;HỒ CHÍ MINH")</f>
        <v>8168.7624900000001</v>
      </c>
      <c r="J9" s="302">
        <f>SUMIFS(PC!L2:L331,PC!$C$2:$C$331,"Phụ tải đầu nguồn",PC!$A$2:$A$331,"&lt;&gt;HỒ CHÍ MINH")</f>
        <v>8194.5977700000003</v>
      </c>
      <c r="K9" s="302">
        <f>SUMIFS(PC!M2:M331,PC!$C$2:$C$331,"Phụ tải đầu nguồn",PC!$A$2:$A$331,"&lt;&gt;HỒ CHÍ MINH")</f>
        <v>8271.1667200000011</v>
      </c>
      <c r="L9" s="302">
        <f>SUMIFS(PC!N2:N331,PC!$C$2:$C$331,"Phụ tải đầu nguồn",PC!$A$2:$A$331,"&lt;&gt;HỒ CHÍ MINH")</f>
        <v>8291.9447899999996</v>
      </c>
      <c r="M9" s="302">
        <f>SUMIFS(PC!O2:O331,PC!$C$2:$C$331,"Phụ tải đầu nguồn",PC!$A$2:$A$331,"&lt;&gt;HỒ CHÍ MINH")</f>
        <v>8448.7825199999988</v>
      </c>
      <c r="N9" s="302">
        <f>SUMIFS(PC!P2:P331,PC!$C$2:$C$331,"Phụ tải đầu nguồn",PC!$A$2:$A$331,"&lt;&gt;HỒ CHÍ MINH")</f>
        <v>8559.8568099999993</v>
      </c>
      <c r="O9" s="302">
        <f>SUMIFS(PC!Q2:Q331,PC!$C$2:$C$331,"Phụ tải đầu nguồn",PC!$A$2:$A$331,"&lt;&gt;HỒ CHÍ MINH")</f>
        <v>8595.6432000000023</v>
      </c>
      <c r="P9" s="302">
        <f>SUMIFS(PC!R2:R331,PC!$C$2:$C$331,"Phụ tải đầu nguồn",PC!$A$2:$A$331,"&lt;&gt;HỒ CHÍ MINH")</f>
        <v>8469.7768400000004</v>
      </c>
      <c r="Q9" s="302">
        <f>SUMIFS(PC!S2:S331,PC!$C$2:$C$331,"Phụ tải đầu nguồn",PC!$A$2:$A$331,"&lt;&gt;HỒ CHÍ MINH")</f>
        <v>8639.5208699999985</v>
      </c>
      <c r="R9" s="302">
        <f>SUMIFS(PC!T2:T331,PC!$C$2:$C$331,"Phụ tải đầu nguồn",PC!$A$2:$A$331,"&lt;&gt;HỒ CHÍ MINH")</f>
        <v>9537.5871099999986</v>
      </c>
      <c r="S9" s="302">
        <f>SUMIFS(PC!U2:U331,PC!$C$2:$C$331,"Phụ tải đầu nguồn",PC!$A$2:$A$331,"&lt;&gt;HỒ CHÍ MINH")</f>
        <v>9882.6138399999982</v>
      </c>
      <c r="T9" s="302">
        <f>SUMIFS(PC!V2:V331,PC!$C$2:$C$331,"Phụ tải đầu nguồn",PC!$A$2:$A$331,"&lt;&gt;HỒ CHÍ MINH")</f>
        <v>9747.0337399999989</v>
      </c>
      <c r="U9" s="302">
        <f>SUMIFS(PC!W2:W331,PC!$C$2:$C$331,"Phụ tải đầu nguồn",PC!$A$2:$A$331,"&lt;&gt;HỒ CHÍ MINH")</f>
        <v>9638.0955999999987</v>
      </c>
      <c r="V9" s="302">
        <f>SUMIFS(PC!X2:X331,PC!$C$2:$C$331,"Phụ tải đầu nguồn",PC!$A$2:$A$331,"&lt;&gt;HỒ CHÍ MINH")</f>
        <v>9078.4861099999998</v>
      </c>
      <c r="W9" s="302">
        <f>SUMIFS(PC!Y2:Y331,PC!$C$2:$C$331,"Phụ tải đầu nguồn",PC!$A$2:$A$331,"&lt;&gt;HỒ CHÍ MINH")</f>
        <v>8895.0994200000023</v>
      </c>
      <c r="X9" s="302">
        <f>SUMIFS(PC!Z2:Z331,PC!$C$2:$C$331,"Phụ tải đầu nguồn",PC!$A$2:$A$331,"&lt;&gt;HỒ CHÍ MINH")</f>
        <v>8581.1478700000007</v>
      </c>
      <c r="Y9" s="302">
        <f>SUMIFS(PC!AA2:AA331,PC!$C$2:$C$331,"Phụ tải đầu nguồn",PC!$A$2:$A$331,"&lt;&gt;HỒ CHÍ MINH")</f>
        <v>8245.0035200000002</v>
      </c>
      <c r="Z9" s="302">
        <f>SUMIFS(PC!AB2:AB331,PC!$C$2:$C$331,"Phụ tải đầu nguồn",PC!$A$2:$A$331,"&lt;&gt;HỒ CHÍ MINH")</f>
        <v>7444.6732600000014</v>
      </c>
      <c r="AA9" s="302">
        <f>SUMIFS(PC!AC2:AC331,PC!$C$2:$C$331,"Phụ tải đầu nguồn",PC!$A$2:$A$331,"&lt;&gt;HỒ CHÍ MINH")</f>
        <v>7610.9605600000014</v>
      </c>
      <c r="AB9" s="302">
        <f>SUMIFS(PC!AD2:AD331,PC!$C$2:$C$331,"Phụ tải đầu nguồn",PC!$A$2:$A$331,"&lt;&gt;HỒ CHÍ MINH")</f>
        <v>8126.3504900000016</v>
      </c>
      <c r="AC9" s="302">
        <f>SUMIFS(PC!AE2:AE331,PC!$C$2:$C$331,"Phụ tải đầu nguồn",PC!$A$2:$A$331,"&lt;&gt;HỒ CHÍ MINH")</f>
        <v>8668.362360000001</v>
      </c>
      <c r="AD9" s="302">
        <f>SUMIFS(PC!AF2:AF331,PC!$C$2:$C$331,"Phụ tải đầu nguồn",PC!$A$2:$A$331,"&lt;&gt;HỒ CHÍ MINH")</f>
        <v>8955.9985100000013</v>
      </c>
      <c r="AE9" s="302">
        <f>SUMIFS(PC!AG2:AG331,PC!$C$2:$C$331,"Phụ tải đầu nguồn",PC!$A$2:$A$331,"&lt;&gt;HỒ CHÍ MINH")</f>
        <v>9261.7799000000014</v>
      </c>
      <c r="AF9" s="302">
        <f>SUMIFS(PC!AH2:AH331,PC!$C$2:$C$331,"Phụ tải đầu nguồn",PC!$A$2:$A$331,"&lt;&gt;HỒ CHÍ MINH")</f>
        <v>9407.0563199999997</v>
      </c>
      <c r="AG9" s="302">
        <f>SUMIFS(PC!AI2:AI331,PC!$C$2:$C$331,"Phụ tải đầu nguồn",PC!$A$2:$A$331,"&lt;&gt;HỒ CHÍ MINH")</f>
        <v>9834.902119999997</v>
      </c>
      <c r="AH9" s="302">
        <f>SUMIFS(PC!AJ2:AJ331,PC!$C$2:$C$331,"Phụ tải đầu nguồn",PC!$A$2:$A$331,"&lt;&gt;HỒ CHÍ MINH")</f>
        <v>10149.639849999998</v>
      </c>
      <c r="AI9" s="302">
        <f>SUMIFS(PC!AK2:AK331,PC!$C$2:$C$331,"Phụ tải đầu nguồn",PC!$A$2:$A$331,"&lt;&gt;HỒ CHÍ MINH")</f>
        <v>10376.139629999996</v>
      </c>
      <c r="AJ9" s="302">
        <f>SUMIFS(PC!AL2:AL331,PC!$C$2:$C$331,"Phụ tải đầu nguồn",PC!$A$2:$A$331,"&lt;&gt;HỒ CHÍ MINH")</f>
        <v>9959.9212299999999</v>
      </c>
      <c r="AK9" s="302">
        <f>SUMIFS(PC!AM2:AM331,PC!$C$2:$C$331,"Phụ tải đầu nguồn",PC!$A$2:$A$331,"&lt;&gt;HỒ CHÍ MINH")</f>
        <v>9873.4141699999964</v>
      </c>
      <c r="AL9" s="302">
        <f>SUMIFS(PC!AN2:AN331,PC!$C$2:$C$331,"Phụ tải đầu nguồn",PC!$A$2:$A$331,"&lt;&gt;HỒ CHÍ MINH")</f>
        <v>10040.216609999999</v>
      </c>
      <c r="AM9" s="302">
        <f>SUMIFS(PC!AO2:AO331,PC!$C$2:$C$331,"Phụ tải đầu nguồn",PC!$A$2:$A$331,"&lt;&gt;HỒ CHÍ MINH")</f>
        <v>10433.545610000003</v>
      </c>
      <c r="AN9" s="302">
        <f>SUMIFS(PC!AP2:AP331,PC!$C$2:$C$331,"Phụ tải đầu nguồn",PC!$A$2:$A$331,"&lt;&gt;HỒ CHÍ MINH")</f>
        <v>10345.201260000002</v>
      </c>
      <c r="AO9" s="302">
        <f>SUMIFS(PC!AQ2:AQ331,PC!$C$2:$C$331,"Phụ tải đầu nguồn",PC!$A$2:$A$331,"&lt;&gt;HỒ CHÍ MINH")</f>
        <v>10258.595029999997</v>
      </c>
      <c r="AP9" s="302">
        <f>SUMIFS(PC!AR2:AR331,PC!$C$2:$C$331,"Phụ tải đầu nguồn",PC!$A$2:$A$331,"&lt;&gt;HỒ CHÍ MINH")</f>
        <v>10036.805440000002</v>
      </c>
      <c r="AQ9" s="302">
        <f>SUMIFS(PC!AS2:AS331,PC!$C$2:$C$331,"Phụ tải đầu nguồn",PC!$A$2:$A$331,"&lt;&gt;HỒ CHÍ MINH")</f>
        <v>10000.200330000001</v>
      </c>
      <c r="AR9" s="302">
        <f>SUMIFS(PC!AT2:AT331,PC!$C$2:$C$331,"Phụ tải đầu nguồn",PC!$A$2:$A$331,"&lt;&gt;HỒ CHÍ MINH")</f>
        <v>10026.454239999999</v>
      </c>
      <c r="AS9" s="302">
        <f>SUMIFS(PC!AU2:AU331,PC!$C$2:$C$331,"Phụ tải đầu nguồn",PC!$A$2:$A$331,"&lt;&gt;HỒ CHÍ MINH")</f>
        <v>9935.4070300000021</v>
      </c>
      <c r="AT9" s="302">
        <f>SUMIFS(PC!AV2:AV331,PC!$C$2:$C$331,"Phụ tải đầu nguồn",PC!$A$2:$A$331,"&lt;&gt;HỒ CHÍ MINH")</f>
        <v>9702.6865300000009</v>
      </c>
      <c r="AU9" s="302">
        <f>SUMIFS(PC!AW2:AW331,PC!$C$2:$C$331,"Phụ tải đầu nguồn",PC!$A$2:$A$331,"&lt;&gt;HỒ CHÍ MINH")</f>
        <v>9535.0835399999996</v>
      </c>
      <c r="AV9" s="302">
        <f>SUMIFS(PC!AX2:AX331,PC!$C$2:$C$331,"Phụ tải đầu nguồn",PC!$A$2:$A$331,"&lt;&gt;HỒ CHÍ MINH")</f>
        <v>9360.3398099999977</v>
      </c>
      <c r="AW9" s="302">
        <f>SUMIFS(PC!AY2:AY331,PC!$C$2:$C$331,"Phụ tải đầu nguồn",PC!$A$2:$A$331,"&lt;&gt;HỒ CHÍ MINH")</f>
        <v>9162.227109999998</v>
      </c>
      <c r="AX9" s="302">
        <f>SUMIFS(PC!AZ2:AZ331,PC!$C$2:$C$331,"Phụ tải đầu nguồn",PC!$A$2:$A$331,"&lt;&gt;HỒ CHÍ MINH")</f>
        <v>8919.2501599999996</v>
      </c>
      <c r="AY9" s="302">
        <f>SUMIFS(PC!BA2:BA331,PC!$C$2:$C$331,"Phụ tải đầu nguồn",PC!$A$2:$A$331,"&lt;&gt;HỒ CHÍ MINH")</f>
        <v>8764.4585599999991</v>
      </c>
    </row>
    <row r="10" spans="1:51" ht="16.5">
      <c r="A10" s="409"/>
      <c r="B10" s="176" t="s">
        <v>627</v>
      </c>
      <c r="C10" s="303"/>
      <c r="D10" s="302">
        <f t="shared" ref="D10" si="0">E10</f>
        <v>0</v>
      </c>
      <c r="E10" s="302">
        <f>SUMIFS(PC!E:E,PC!$A:$A,"&lt;&gt;"&amp;DATA!$A$13,PC!$C:$C,"TUBU_TRUNGTHE_P")</f>
        <v>0</v>
      </c>
      <c r="F10" s="302">
        <f t="shared" ref="F10" si="1">G10</f>
        <v>0</v>
      </c>
      <c r="G10" s="302">
        <f>SUMIFS(PC!F:F,PC!$A:$A,"&lt;&gt;"&amp;DATA!$A$13,PC!$C:$C,"TUBU_TRUNGTHE_P")</f>
        <v>0</v>
      </c>
      <c r="H10" s="302">
        <f t="shared" ref="H10" si="2">I10</f>
        <v>0</v>
      </c>
      <c r="I10" s="302">
        <f>SUMIFS(PC!G:G,PC!$A:$A,"&lt;&gt;"&amp;DATA!$A$13,PC!$C:$C,"TUBU_TRUNGTHE_P")</f>
        <v>0</v>
      </c>
      <c r="J10" s="302">
        <f t="shared" ref="J10" si="3">K10</f>
        <v>0</v>
      </c>
      <c r="K10" s="302">
        <f>SUMIFS(PC!H:H,PC!$A:$A,"&lt;&gt;"&amp;DATA!$A$13,PC!$C:$C,"TUBU_TRUNGTHE_P")</f>
        <v>0</v>
      </c>
      <c r="L10" s="302">
        <f t="shared" ref="L10" si="4">M10</f>
        <v>0</v>
      </c>
      <c r="M10" s="302">
        <f>SUMIFS(PC!I:I,PC!$A:$A,"&lt;&gt;"&amp;DATA!$A$13,PC!$C:$C,"TUBU_TRUNGTHE_P")</f>
        <v>0</v>
      </c>
      <c r="N10" s="302">
        <f t="shared" ref="N10" si="5">O10</f>
        <v>0</v>
      </c>
      <c r="O10" s="302">
        <f>SUMIFS(PC!J:J,PC!$A:$A,"&lt;&gt;"&amp;DATA!$A$13,PC!$C:$C,"TUBU_TRUNGTHE_P")</f>
        <v>0</v>
      </c>
      <c r="P10" s="302">
        <f t="shared" ref="P10" si="6">Q10</f>
        <v>0</v>
      </c>
      <c r="Q10" s="302">
        <f>SUMIFS(PC!K:K,PC!$A:$A,"&lt;&gt;"&amp;DATA!$A$13,PC!$C:$C,"TUBU_TRUNGTHE_P")</f>
        <v>0</v>
      </c>
      <c r="R10" s="302">
        <f t="shared" ref="R10" si="7">S10</f>
        <v>0</v>
      </c>
      <c r="S10" s="302">
        <f>SUMIFS(PC!L:L,PC!$A:$A,"&lt;&gt;"&amp;DATA!$A$13,PC!$C:$C,"TUBU_TRUNGTHE_P")</f>
        <v>0</v>
      </c>
      <c r="T10" s="302">
        <f t="shared" ref="T10" si="8">U10</f>
        <v>0</v>
      </c>
      <c r="U10" s="302">
        <f>SUMIFS(PC!M:M,PC!$A:$A,"&lt;&gt;"&amp;DATA!$A$13,PC!$C:$C,"TUBU_TRUNGTHE_P")</f>
        <v>0</v>
      </c>
      <c r="V10" s="302">
        <f t="shared" ref="V10" si="9">W10</f>
        <v>0</v>
      </c>
      <c r="W10" s="302">
        <f>SUMIFS(PC!N:N,PC!$A:$A,"&lt;&gt;"&amp;DATA!$A$13,PC!$C:$C,"TUBU_TRUNGTHE_P")</f>
        <v>0</v>
      </c>
      <c r="X10" s="302">
        <f t="shared" ref="X10" si="10">Y10</f>
        <v>0</v>
      </c>
      <c r="Y10" s="302">
        <f>SUMIFS(PC!O:O,PC!$A:$A,"&lt;&gt;"&amp;DATA!$A$13,PC!$C:$C,"TUBU_TRUNGTHE_P")</f>
        <v>0</v>
      </c>
      <c r="Z10" s="302">
        <f t="shared" ref="Z10" si="11">AA10</f>
        <v>0</v>
      </c>
      <c r="AA10" s="302">
        <f>SUMIFS(PC!P:P,PC!$A:$A,"&lt;&gt;"&amp;DATA!$A$13,PC!$C:$C,"TUBU_TRUNGTHE_P")</f>
        <v>0</v>
      </c>
      <c r="AB10" s="302">
        <f t="shared" ref="AB10" si="12">AC10</f>
        <v>0</v>
      </c>
      <c r="AC10" s="302">
        <f>SUMIFS(PC!Q:Q,PC!$A:$A,"&lt;&gt;"&amp;DATA!$A$13,PC!$C:$C,"TUBU_TRUNGTHE_P")</f>
        <v>0</v>
      </c>
      <c r="AD10" s="302">
        <f t="shared" ref="AD10" si="13">AE10</f>
        <v>0</v>
      </c>
      <c r="AE10" s="302">
        <f>SUMIFS(PC!R:R,PC!$A:$A,"&lt;&gt;"&amp;DATA!$A$13,PC!$C:$C,"TUBU_TRUNGTHE_P")</f>
        <v>0</v>
      </c>
      <c r="AF10" s="302">
        <f t="shared" ref="AF10" si="14">AG10</f>
        <v>0</v>
      </c>
      <c r="AG10" s="302">
        <f>SUMIFS(PC!S:S,PC!$A:$A,"&lt;&gt;"&amp;DATA!$A$13,PC!$C:$C,"TUBU_TRUNGTHE_P")</f>
        <v>0</v>
      </c>
      <c r="AH10" s="302">
        <f t="shared" ref="AH10" si="15">AI10</f>
        <v>0</v>
      </c>
      <c r="AI10" s="302">
        <f>SUMIFS(PC!T:T,PC!$A:$A,"&lt;&gt;"&amp;DATA!$A$13,PC!$C:$C,"TUBU_TRUNGTHE_P")</f>
        <v>0</v>
      </c>
      <c r="AJ10" s="302">
        <f t="shared" ref="AJ10" si="16">AK10</f>
        <v>0</v>
      </c>
      <c r="AK10" s="302">
        <f>SUMIFS(PC!U:U,PC!$A:$A,"&lt;&gt;"&amp;DATA!$A$13,PC!$C:$C,"TUBU_TRUNGTHE_P")</f>
        <v>0</v>
      </c>
      <c r="AL10" s="302">
        <f t="shared" ref="AL10" si="17">AM10</f>
        <v>0</v>
      </c>
      <c r="AM10" s="302">
        <f>SUMIFS(PC!V:V,PC!$A:$A,"&lt;&gt;"&amp;DATA!$A$13,PC!$C:$C,"TUBU_TRUNGTHE_P")</f>
        <v>0</v>
      </c>
      <c r="AN10" s="302">
        <f t="shared" ref="AN10" si="18">AO10</f>
        <v>0</v>
      </c>
      <c r="AO10" s="302">
        <f>SUMIFS(PC!W:W,PC!$A:$A,"&lt;&gt;"&amp;DATA!$A$13,PC!$C:$C,"TUBU_TRUNGTHE_P")</f>
        <v>0</v>
      </c>
      <c r="AP10" s="302">
        <f t="shared" ref="AP10" si="19">AQ10</f>
        <v>0</v>
      </c>
      <c r="AQ10" s="302">
        <f>SUMIFS(PC!X:X,PC!$A:$A,"&lt;&gt;"&amp;DATA!$A$13,PC!$C:$C,"TUBU_TRUNGTHE_P")</f>
        <v>0</v>
      </c>
      <c r="AR10" s="302">
        <f t="shared" ref="AR10" si="20">AS10</f>
        <v>0</v>
      </c>
      <c r="AS10" s="302">
        <f>SUMIFS(PC!Y:Y,PC!$A:$A,"&lt;&gt;"&amp;DATA!$A$13,PC!$C:$C,"TUBU_TRUNGTHE_P")</f>
        <v>0</v>
      </c>
      <c r="AT10" s="302">
        <f t="shared" ref="AT10" si="21">AU10</f>
        <v>0</v>
      </c>
      <c r="AU10" s="302">
        <f>SUMIFS(PC!Z:Z,PC!$A:$A,"&lt;&gt;"&amp;DATA!$A$13,PC!$C:$C,"TUBU_TRUNGTHE_P")</f>
        <v>0</v>
      </c>
      <c r="AV10" s="302">
        <f t="shared" ref="AV10" si="22">AW10</f>
        <v>0</v>
      </c>
      <c r="AW10" s="302">
        <f>SUMIFS(PC!AA:AA,PC!$A:$A,"&lt;&gt;"&amp;DATA!$A$13,PC!$C:$C,"TUBU_TRUNGTHE_P")</f>
        <v>0</v>
      </c>
      <c r="AX10" s="302">
        <f t="shared" ref="AX10" si="23">AY10</f>
        <v>0</v>
      </c>
      <c r="AY10" s="302">
        <f>SUMIFS(PC!AB:AB,PC!$A:$A,"&lt;&gt;"&amp;DATA!$A$13,PC!$C:$C,"TUBU_TRUNGTHE_P")</f>
        <v>0</v>
      </c>
    </row>
    <row r="11" spans="1:51" ht="16.5">
      <c r="A11" s="409"/>
      <c r="B11" s="332" t="s">
        <v>152</v>
      </c>
      <c r="C11" s="302">
        <f>1000*(SUMIFS(PC!$E$2:$E$331,PC!$C$2:$C$331,"Công suất phát thủy điện nhỏ",PC!$A$2:$A$331,"&lt;&gt;HỒ CHÍ MINH")+SUMIFS(PC!$E$2:$E$331,PC!$C$2:$C$331,"Công suất inverter ĐMT mặt đất",PC!$A$2:$A$331,"&lt;&gt;HỒ CHÍ MINH")+SUMIFS(PC!$E$2:$E$331,PC!$C$2:$C$331,"Công suất phát điện gió",PC!$A$2:$A$331,"&lt;&gt;HỒ CHÍ MINH")+SUMIFS(PC!$E$2:$E$331,PC!$C$2:$C$331,"Công suất phát nguồn khác",PC!$A$2:$A$331,"&lt;&gt;HỒ CHÍ MINH"))</f>
        <v>4596949.0399999991</v>
      </c>
      <c r="D11" s="302">
        <f>SUMIFS(PC!F2:F331,PC!$C$2:$C$331,"Công suất phát thủy điện nhỏ",PC!$A$2:$A$331,"&lt;&gt;HỒ CHÍ MINH")+SUMIFS(PC!F2:F331,PC!$C$2:$C$331,"Công suất inverter ĐMT mặt đất",PC!$A$2:$A$331,"&lt;&gt;HỒ CHÍ MINH")+SUMIFS(PC!F2:F331,PC!$C$2:$C$331,"Công suất phát điện gió",PC!$A$2:$A$331,"&lt;&gt;HỒ CHÍ MINH")+SUMIFS(PC!F2:F331,PC!$C$2:$C$331,"Công suất phát nguồn khác",PC!$A$2:$A$331,"&lt;&gt;HỒ CHÍ MINH")</f>
        <v>206.75322</v>
      </c>
      <c r="E11" s="302">
        <f>SUMIFS(PC!G2:G331,PC!$C$2:$C$331,"Công suất phát thủy điện nhỏ",PC!$A$2:$A$331,"&lt;&gt;HỒ CHÍ MINH")+SUMIFS(PC!G2:G331,PC!$C$2:$C$331,"Công suất inverter ĐMT mặt đất",PC!$A$2:$A$331,"&lt;&gt;HỒ CHÍ MINH")+SUMIFS(PC!G2:G331,PC!$C$2:$C$331,"Công suất phát điện gió",PC!$A$2:$A$331,"&lt;&gt;HỒ CHÍ MINH")+SUMIFS(PC!G2:G331,PC!$C$2:$C$331,"Công suất phát nguồn khác",PC!$A$2:$A$331,"&lt;&gt;HỒ CHÍ MINH")</f>
        <v>207.53518000000003</v>
      </c>
      <c r="F11" s="302">
        <f>SUMIFS(PC!H2:H331,PC!$C$2:$C$331,"Công suất phát thủy điện nhỏ",PC!$A$2:$A$331,"&lt;&gt;HỒ CHÍ MINH")+SUMIFS(PC!H2:H331,PC!$C$2:$C$331,"Công suất inverter ĐMT mặt đất",PC!$A$2:$A$331,"&lt;&gt;HỒ CHÍ MINH")+SUMIFS(PC!H2:H331,PC!$C$2:$C$331,"Công suất phát điện gió",PC!$A$2:$A$331,"&lt;&gt;HỒ CHÍ MINH")+SUMIFS(PC!H2:H331,PC!$C$2:$C$331,"Công suất phát nguồn khác",PC!$A$2:$A$331,"&lt;&gt;HỒ CHÍ MINH")</f>
        <v>207.42706000000001</v>
      </c>
      <c r="G11" s="302">
        <f>SUMIFS(PC!I2:I331,PC!$C$2:$C$331,"Công suất phát thủy điện nhỏ",PC!$A$2:$A$331,"&lt;&gt;HỒ CHÍ MINH")+SUMIFS(PC!I2:I331,PC!$C$2:$C$331,"Công suất inverter ĐMT mặt đất",PC!$A$2:$A$331,"&lt;&gt;HỒ CHÍ MINH")+SUMIFS(PC!I2:I331,PC!$C$2:$C$331,"Công suất phát điện gió",PC!$A$2:$A$331,"&lt;&gt;HỒ CHÍ MINH")+SUMIFS(PC!I2:I331,PC!$C$2:$C$331,"Công suất phát nguồn khác",PC!$A$2:$A$331,"&lt;&gt;HỒ CHÍ MINH")</f>
        <v>205.71665999999996</v>
      </c>
      <c r="H11" s="302">
        <f>SUMIFS(PC!J2:J331,PC!$C$2:$C$331,"Công suất phát thủy điện nhỏ",PC!$A$2:$A$331,"&lt;&gt;HỒ CHÍ MINH")+SUMIFS(PC!J2:J331,PC!$C$2:$C$331,"Công suất inverter ĐMT mặt đất",PC!$A$2:$A$331,"&lt;&gt;HỒ CHÍ MINH")+SUMIFS(PC!J2:J331,PC!$C$2:$C$331,"Công suất phát điện gió",PC!$A$2:$A$331,"&lt;&gt;HỒ CHÍ MINH")+SUMIFS(PC!J2:J331,PC!$C$2:$C$331,"Công suất phát nguồn khác",PC!$A$2:$A$331,"&lt;&gt;HỒ CHÍ MINH")</f>
        <v>205.55070000000001</v>
      </c>
      <c r="I11" s="302">
        <f>SUMIFS(PC!K2:K331,PC!$C$2:$C$331,"Công suất phát thủy điện nhỏ",PC!$A$2:$A$331,"&lt;&gt;HỒ CHÍ MINH")+SUMIFS(PC!K2:K331,PC!$C$2:$C$331,"Công suất inverter ĐMT mặt đất",PC!$A$2:$A$331,"&lt;&gt;HỒ CHÍ MINH")+SUMIFS(PC!K2:K331,PC!$C$2:$C$331,"Công suất phát điện gió",PC!$A$2:$A$331,"&lt;&gt;HỒ CHÍ MINH")+SUMIFS(PC!K2:K331,PC!$C$2:$C$331,"Công suất phát nguồn khác",PC!$A$2:$A$331,"&lt;&gt;HỒ CHÍ MINH")</f>
        <v>204.83032000000003</v>
      </c>
      <c r="J11" s="302">
        <f>SUMIFS(PC!L2:L331,PC!$C$2:$C$331,"Công suất phát thủy điện nhỏ",PC!$A$2:$A$331,"&lt;&gt;HỒ CHÍ MINH")+SUMIFS(PC!L2:L331,PC!$C$2:$C$331,"Công suất inverter ĐMT mặt đất",PC!$A$2:$A$331,"&lt;&gt;HỒ CHÍ MINH")+SUMIFS(PC!L2:L331,PC!$C$2:$C$331,"Công suất phát điện gió",PC!$A$2:$A$331,"&lt;&gt;HỒ CHÍ MINH")+SUMIFS(PC!L2:L331,PC!$C$2:$C$331,"Công suất phát nguồn khác",PC!$A$2:$A$331,"&lt;&gt;HỒ CHÍ MINH")</f>
        <v>202.58620000000002</v>
      </c>
      <c r="K11" s="302">
        <f>SUMIFS(PC!M2:M331,PC!$C$2:$C$331,"Công suất phát thủy điện nhỏ",PC!$A$2:$A$331,"&lt;&gt;HỒ CHÍ MINH")+SUMIFS(PC!M2:M331,PC!$C$2:$C$331,"Công suất inverter ĐMT mặt đất",PC!$A$2:$A$331,"&lt;&gt;HỒ CHÍ MINH")+SUMIFS(PC!M2:M331,PC!$C$2:$C$331,"Công suất phát điện gió",PC!$A$2:$A$331,"&lt;&gt;HỒ CHÍ MINH")+SUMIFS(PC!M2:M331,PC!$C$2:$C$331,"Công suất phát nguồn khác",PC!$A$2:$A$331,"&lt;&gt;HỒ CHÍ MINH")</f>
        <v>204.44602</v>
      </c>
      <c r="L11" s="302">
        <f>SUMIFS(PC!N2:N331,PC!$C$2:$C$331,"Công suất phát thủy điện nhỏ",PC!$A$2:$A$331,"&lt;&gt;HỒ CHÍ MINH")+SUMIFS(PC!N2:N331,PC!$C$2:$C$331,"Công suất inverter ĐMT mặt đất",PC!$A$2:$A$331,"&lt;&gt;HỒ CHÍ MINH")+SUMIFS(PC!N2:N331,PC!$C$2:$C$331,"Công suất phát điện gió",PC!$A$2:$A$331,"&lt;&gt;HỒ CHÍ MINH")+SUMIFS(PC!N2:N331,PC!$C$2:$C$331,"Công suất phát nguồn khác",PC!$A$2:$A$331,"&lt;&gt;HỒ CHÍ MINH")</f>
        <v>193.62970000000001</v>
      </c>
      <c r="M11" s="302">
        <f>SUMIFS(PC!O2:O331,PC!$C$2:$C$331,"Công suất phát thủy điện nhỏ",PC!$A$2:$A$331,"&lt;&gt;HỒ CHÍ MINH")+SUMIFS(PC!O2:O331,PC!$C$2:$C$331,"Công suất inverter ĐMT mặt đất",PC!$A$2:$A$331,"&lt;&gt;HỒ CHÍ MINH")+SUMIFS(PC!O2:O331,PC!$C$2:$C$331,"Công suất phát điện gió",PC!$A$2:$A$331,"&lt;&gt;HỒ CHÍ MINH")+SUMIFS(PC!O2:O331,PC!$C$2:$C$331,"Công suất phát nguồn khác",PC!$A$2:$A$331,"&lt;&gt;HỒ CHÍ MINH")</f>
        <v>193.52090000000001</v>
      </c>
      <c r="N11" s="302">
        <f>SUMIFS(PC!P2:P331,PC!$C$2:$C$331,"Công suất phát thủy điện nhỏ",PC!$A$2:$A$331,"&lt;&gt;HỒ CHÍ MINH")+SUMIFS(PC!P2:P331,PC!$C$2:$C$331,"Công suất inverter ĐMT mặt đất",PC!$A$2:$A$331,"&lt;&gt;HỒ CHÍ MINH")+SUMIFS(PC!P2:P331,PC!$C$2:$C$331,"Công suất phát điện gió",PC!$A$2:$A$331,"&lt;&gt;HỒ CHÍ MINH")+SUMIFS(PC!P2:P331,PC!$C$2:$C$331,"Công suất phát nguồn khác",PC!$A$2:$A$331,"&lt;&gt;HỒ CHÍ MINH")</f>
        <v>193.96207999999999</v>
      </c>
      <c r="O11" s="302">
        <f>SUMIFS(PC!Q2:Q331,PC!$C$2:$C$331,"Công suất phát thủy điện nhỏ",PC!$A$2:$A$331,"&lt;&gt;HỒ CHÍ MINH")+SUMIFS(PC!Q2:Q331,PC!$C$2:$C$331,"Công suất inverter ĐMT mặt đất",PC!$A$2:$A$331,"&lt;&gt;HỒ CHÍ MINH")+SUMIFS(PC!Q2:Q331,PC!$C$2:$C$331,"Công suất phát điện gió",PC!$A$2:$A$331,"&lt;&gt;HỒ CHÍ MINH")+SUMIFS(PC!Q2:Q331,PC!$C$2:$C$331,"Công suất phát nguồn khác",PC!$A$2:$A$331,"&lt;&gt;HỒ CHÍ MINH")</f>
        <v>196.85068000000001</v>
      </c>
      <c r="P11" s="302">
        <f>SUMIFS(PC!R2:R331,PC!$C$2:$C$331,"Công suất phát thủy điện nhỏ",PC!$A$2:$A$331,"&lt;&gt;HỒ CHÍ MINH")+SUMIFS(PC!R2:R331,PC!$C$2:$C$331,"Công suất inverter ĐMT mặt đất",PC!$A$2:$A$331,"&lt;&gt;HỒ CHÍ MINH")+SUMIFS(PC!R2:R331,PC!$C$2:$C$331,"Công suất phát điện gió",PC!$A$2:$A$331,"&lt;&gt;HỒ CHÍ MINH")+SUMIFS(PC!R2:R331,PC!$C$2:$C$331,"Công suất phát nguồn khác",PC!$A$2:$A$331,"&lt;&gt;HỒ CHÍ MINH")</f>
        <v>197.08192999999997</v>
      </c>
      <c r="Q11" s="302">
        <f>SUMIFS(PC!S2:S331,PC!$C$2:$C$331,"Công suất phát thủy điện nhỏ",PC!$A$2:$A$331,"&lt;&gt;HỒ CHÍ MINH")+SUMIFS(PC!S2:S331,PC!$C$2:$C$331,"Công suất inverter ĐMT mặt đất",PC!$A$2:$A$331,"&lt;&gt;HỒ CHÍ MINH")+SUMIFS(PC!S2:S331,PC!$C$2:$C$331,"Công suất phát điện gió",PC!$A$2:$A$331,"&lt;&gt;HỒ CHÍ MINH")+SUMIFS(PC!S2:S331,PC!$C$2:$C$331,"Công suất phát nguồn khác",PC!$A$2:$A$331,"&lt;&gt;HỒ CHÍ MINH")</f>
        <v>200.82738999999998</v>
      </c>
      <c r="R11" s="302">
        <f>SUMIFS(PC!T2:T331,PC!$C$2:$C$331,"Công suất phát thủy điện nhỏ",PC!$A$2:$A$331,"&lt;&gt;HỒ CHÍ MINH")+SUMIFS(PC!T2:T331,PC!$C$2:$C$331,"Công suất inverter ĐMT mặt đất",PC!$A$2:$A$331,"&lt;&gt;HỒ CHÍ MINH")+SUMIFS(PC!T2:T331,PC!$C$2:$C$331,"Công suất phát điện gió",PC!$A$2:$A$331,"&lt;&gt;HỒ CHÍ MINH")+SUMIFS(PC!T2:T331,PC!$C$2:$C$331,"Công suất phát nguồn khác",PC!$A$2:$A$331,"&lt;&gt;HỒ CHÍ MINH")</f>
        <v>202.64541000000003</v>
      </c>
      <c r="S11" s="302">
        <f>SUMIFS(PC!U2:U331,PC!$C$2:$C$331,"Công suất phát thủy điện nhỏ",PC!$A$2:$A$331,"&lt;&gt;HỒ CHÍ MINH")+SUMIFS(PC!U2:U331,PC!$C$2:$C$331,"Công suất inverter ĐMT mặt đất",PC!$A$2:$A$331,"&lt;&gt;HỒ CHÍ MINH")+SUMIFS(PC!U2:U331,PC!$C$2:$C$331,"Công suất phát điện gió",PC!$A$2:$A$331,"&lt;&gt;HỒ CHÍ MINH")+SUMIFS(PC!U2:U331,PC!$C$2:$C$331,"Công suất phát nguồn khác",PC!$A$2:$A$331,"&lt;&gt;HỒ CHÍ MINH")</f>
        <v>201.90514999999999</v>
      </c>
      <c r="T11" s="302">
        <f>SUMIFS(PC!V2:V331,PC!$C$2:$C$331,"Công suất phát thủy điện nhỏ",PC!$A$2:$A$331,"&lt;&gt;HỒ CHÍ MINH")+SUMIFS(PC!V2:V331,PC!$C$2:$C$331,"Công suất inverter ĐMT mặt đất",PC!$A$2:$A$331,"&lt;&gt;HỒ CHÍ MINH")+SUMIFS(PC!V2:V331,PC!$C$2:$C$331,"Công suất phát điện gió",PC!$A$2:$A$331,"&lt;&gt;HỒ CHÍ MINH")+SUMIFS(PC!V2:V331,PC!$C$2:$C$331,"Công suất phát nguồn khác",PC!$A$2:$A$331,"&lt;&gt;HỒ CHÍ MINH")</f>
        <v>201.85476</v>
      </c>
      <c r="U11" s="302">
        <f>SUMIFS(PC!W2:W331,PC!$C$2:$C$331,"Công suất phát thủy điện nhỏ",PC!$A$2:$A$331,"&lt;&gt;HỒ CHÍ MINH")+SUMIFS(PC!W2:W331,PC!$C$2:$C$331,"Công suất inverter ĐMT mặt đất",PC!$A$2:$A$331,"&lt;&gt;HỒ CHÍ MINH")+SUMIFS(PC!W2:W331,PC!$C$2:$C$331,"Công suất phát điện gió",PC!$A$2:$A$331,"&lt;&gt;HỒ CHÍ MINH")+SUMIFS(PC!W2:W331,PC!$C$2:$C$331,"Công suất phát nguồn khác",PC!$A$2:$A$331,"&lt;&gt;HỒ CHÍ MINH")</f>
        <v>193.60142000000005</v>
      </c>
      <c r="V11" s="302">
        <f>SUMIFS(PC!X2:X331,PC!$C$2:$C$331,"Công suất phát thủy điện nhỏ",PC!$A$2:$A$331,"&lt;&gt;HỒ CHÍ MINH")+SUMIFS(PC!X2:X331,PC!$C$2:$C$331,"Công suất inverter ĐMT mặt đất",PC!$A$2:$A$331,"&lt;&gt;HỒ CHÍ MINH")+SUMIFS(PC!X2:X331,PC!$C$2:$C$331,"Công suất phát điện gió",PC!$A$2:$A$331,"&lt;&gt;HỒ CHÍ MINH")+SUMIFS(PC!X2:X331,PC!$C$2:$C$331,"Công suất phát nguồn khác",PC!$A$2:$A$331,"&lt;&gt;HỒ CHÍ MINH")</f>
        <v>191.56289000000004</v>
      </c>
      <c r="W11" s="302">
        <f>SUMIFS(PC!Y2:Y331,PC!$C$2:$C$331,"Công suất phát thủy điện nhỏ",PC!$A$2:$A$331,"&lt;&gt;HỒ CHÍ MINH")+SUMIFS(PC!Y2:Y331,PC!$C$2:$C$331,"Công suất inverter ĐMT mặt đất",PC!$A$2:$A$331,"&lt;&gt;HỒ CHÍ MINH")+SUMIFS(PC!Y2:Y331,PC!$C$2:$C$331,"Công suất phát điện gió",PC!$A$2:$A$331,"&lt;&gt;HỒ CHÍ MINH")+SUMIFS(PC!Y2:Y331,PC!$C$2:$C$331,"Công suất phát nguồn khác",PC!$A$2:$A$331,"&lt;&gt;HỒ CHÍ MINH")</f>
        <v>197.37565000000001</v>
      </c>
      <c r="X11" s="302">
        <f>SUMIFS(PC!Z2:Z331,PC!$C$2:$C$331,"Công suất phát thủy điện nhỏ",PC!$A$2:$A$331,"&lt;&gt;HỒ CHÍ MINH")+SUMIFS(PC!Z2:Z331,PC!$C$2:$C$331,"Công suất inverter ĐMT mặt đất",PC!$A$2:$A$331,"&lt;&gt;HỒ CHÍ MINH")+SUMIFS(PC!Z2:Z331,PC!$C$2:$C$331,"Công suất phát điện gió",PC!$A$2:$A$331,"&lt;&gt;HỒ CHÍ MINH")+SUMIFS(PC!Z2:Z331,PC!$C$2:$C$331,"Công suất phát nguồn khác",PC!$A$2:$A$331,"&lt;&gt;HỒ CHÍ MINH")</f>
        <v>194.01559000000003</v>
      </c>
      <c r="Y11" s="302">
        <f>SUMIFS(PC!AA2:AA331,PC!$C$2:$C$331,"Công suất phát thủy điện nhỏ",PC!$A$2:$A$331,"&lt;&gt;HỒ CHÍ MINH")+SUMIFS(PC!AA2:AA331,PC!$C$2:$C$331,"Công suất inverter ĐMT mặt đất",PC!$A$2:$A$331,"&lt;&gt;HỒ CHÍ MINH")+SUMIFS(PC!AA2:AA331,PC!$C$2:$C$331,"Công suất phát điện gió",PC!$A$2:$A$331,"&lt;&gt;HỒ CHÍ MINH")+SUMIFS(PC!AA2:AA331,PC!$C$2:$C$331,"Công suất phát nguồn khác",PC!$A$2:$A$331,"&lt;&gt;HỒ CHÍ MINH")</f>
        <v>193.73056000000003</v>
      </c>
      <c r="Z11" s="302">
        <f>SUMIFS(PC!AB2:AB331,PC!$C$2:$C$331,"Công suất phát thủy điện nhỏ",PC!$A$2:$A$331,"&lt;&gt;HỒ CHÍ MINH")+SUMIFS(PC!AB2:AB331,PC!$C$2:$C$331,"Công suất inverter ĐMT mặt đất",PC!$A$2:$A$331,"&lt;&gt;HỒ CHÍ MINH")+SUMIFS(PC!AB2:AB331,PC!$C$2:$C$331,"Công suất phát điện gió",PC!$A$2:$A$331,"&lt;&gt;HỒ CHÍ MINH")+SUMIFS(PC!AB2:AB331,PC!$C$2:$C$331,"Công suất phát nguồn khác",PC!$A$2:$A$331,"&lt;&gt;HỒ CHÍ MINH")</f>
        <v>187.11866000000001</v>
      </c>
      <c r="AA11" s="302">
        <f>SUMIFS(PC!AC2:AC331,PC!$C$2:$C$331,"Công suất phát thủy điện nhỏ",PC!$A$2:$A$331,"&lt;&gt;HỒ CHÍ MINH")+SUMIFS(PC!AC2:AC331,PC!$C$2:$C$331,"Công suất inverter ĐMT mặt đất",PC!$A$2:$A$331,"&lt;&gt;HỒ CHÍ MINH")+SUMIFS(PC!AC2:AC331,PC!$C$2:$C$331,"Công suất phát điện gió",PC!$A$2:$A$331,"&lt;&gt;HỒ CHÍ MINH")+SUMIFS(PC!AC2:AC331,PC!$C$2:$C$331,"Công suất phát nguồn khác",PC!$A$2:$A$331,"&lt;&gt;HỒ CHÍ MINH")</f>
        <v>186.89676</v>
      </c>
      <c r="AB11" s="302">
        <f>SUMIFS(PC!AD2:AD331,PC!$C$2:$C$331,"Công suất phát thủy điện nhỏ",PC!$A$2:$A$331,"&lt;&gt;HỒ CHÍ MINH")+SUMIFS(PC!AD2:AD331,PC!$C$2:$C$331,"Công suất inverter ĐMT mặt đất",PC!$A$2:$A$331,"&lt;&gt;HỒ CHÍ MINH")+SUMIFS(PC!AD2:AD331,PC!$C$2:$C$331,"Công suất phát điện gió",PC!$A$2:$A$331,"&lt;&gt;HỒ CHÍ MINH")+SUMIFS(PC!AD2:AD331,PC!$C$2:$C$331,"Công suất phát nguồn khác",PC!$A$2:$A$331,"&lt;&gt;HỒ CHÍ MINH")</f>
        <v>182.6626</v>
      </c>
      <c r="AC11" s="302">
        <f>SUMIFS(PC!AE2:AE331,PC!$C$2:$C$331,"Công suất phát thủy điện nhỏ",PC!$A$2:$A$331,"&lt;&gt;HỒ CHÍ MINH")+SUMIFS(PC!AE2:AE331,PC!$C$2:$C$331,"Công suất inverter ĐMT mặt đất",PC!$A$2:$A$331,"&lt;&gt;HỒ CHÍ MINH")+SUMIFS(PC!AE2:AE331,PC!$C$2:$C$331,"Công suất phát điện gió",PC!$A$2:$A$331,"&lt;&gt;HỒ CHÍ MINH")+SUMIFS(PC!AE2:AE331,PC!$C$2:$C$331,"Công suất phát nguồn khác",PC!$A$2:$A$331,"&lt;&gt;HỒ CHÍ MINH")</f>
        <v>189.26990000000001</v>
      </c>
      <c r="AD11" s="302">
        <f>SUMIFS(PC!AF2:AF331,PC!$C$2:$C$331,"Công suất phát thủy điện nhỏ",PC!$A$2:$A$331,"&lt;&gt;HỒ CHÍ MINH")+SUMIFS(PC!AF2:AF331,PC!$C$2:$C$331,"Công suất inverter ĐMT mặt đất",PC!$A$2:$A$331,"&lt;&gt;HỒ CHÍ MINH")+SUMIFS(PC!AF2:AF331,PC!$C$2:$C$331,"Công suất phát điện gió",PC!$A$2:$A$331,"&lt;&gt;HỒ CHÍ MINH")+SUMIFS(PC!AF2:AF331,PC!$C$2:$C$331,"Công suất phát nguồn khác",PC!$A$2:$A$331,"&lt;&gt;HỒ CHÍ MINH")</f>
        <v>192.86874</v>
      </c>
      <c r="AE11" s="302">
        <f>SUMIFS(PC!AG2:AG331,PC!$C$2:$C$331,"Công suất phát thủy điện nhỏ",PC!$A$2:$A$331,"&lt;&gt;HỒ CHÍ MINH")+SUMIFS(PC!AG2:AG331,PC!$C$2:$C$331,"Công suất inverter ĐMT mặt đất",PC!$A$2:$A$331,"&lt;&gt;HỒ CHÍ MINH")+SUMIFS(PC!AG2:AG331,PC!$C$2:$C$331,"Công suất phát điện gió",PC!$A$2:$A$331,"&lt;&gt;HỒ CHÍ MINH")+SUMIFS(PC!AG2:AG331,PC!$C$2:$C$331,"Công suất phát nguồn khác",PC!$A$2:$A$331,"&lt;&gt;HỒ CHÍ MINH")</f>
        <v>204.66236000000004</v>
      </c>
      <c r="AF11" s="302">
        <f>SUMIFS(PC!AH2:AH331,PC!$C$2:$C$331,"Công suất phát thủy điện nhỏ",PC!$A$2:$A$331,"&lt;&gt;HỒ CHÍ MINH")+SUMIFS(PC!AH2:AH331,PC!$C$2:$C$331,"Công suất inverter ĐMT mặt đất",PC!$A$2:$A$331,"&lt;&gt;HỒ CHÍ MINH")+SUMIFS(PC!AH2:AH331,PC!$C$2:$C$331,"Công suất phát điện gió",PC!$A$2:$A$331,"&lt;&gt;HỒ CHÍ MINH")+SUMIFS(PC!AH2:AH331,PC!$C$2:$C$331,"Công suất phát nguồn khác",PC!$A$2:$A$331,"&lt;&gt;HỒ CHÍ MINH")</f>
        <v>185.80627000000001</v>
      </c>
      <c r="AG11" s="302">
        <f>SUMIFS(PC!AI2:AI331,PC!$C$2:$C$331,"Công suất phát thủy điện nhỏ",PC!$A$2:$A$331,"&lt;&gt;HỒ CHÍ MINH")+SUMIFS(PC!AI2:AI331,PC!$C$2:$C$331,"Công suất inverter ĐMT mặt đất",PC!$A$2:$A$331,"&lt;&gt;HỒ CHÍ MINH")+SUMIFS(PC!AI2:AI331,PC!$C$2:$C$331,"Công suất phát điện gió",PC!$A$2:$A$331,"&lt;&gt;HỒ CHÍ MINH")+SUMIFS(PC!AI2:AI331,PC!$C$2:$C$331,"Công suất phát nguồn khác",PC!$A$2:$A$331,"&lt;&gt;HỒ CHÍ MINH")</f>
        <v>180.07400000000001</v>
      </c>
      <c r="AH11" s="302">
        <f>SUMIFS(PC!AJ2:AJ331,PC!$C$2:$C$331,"Công suất phát thủy điện nhỏ",PC!$A$2:$A$331,"&lt;&gt;HỒ CHÍ MINH")+SUMIFS(PC!AJ2:AJ331,PC!$C$2:$C$331,"Công suất inverter ĐMT mặt đất",PC!$A$2:$A$331,"&lt;&gt;HỒ CHÍ MINH")+SUMIFS(PC!AJ2:AJ331,PC!$C$2:$C$331,"Công suất phát điện gió",PC!$A$2:$A$331,"&lt;&gt;HỒ CHÍ MINH")+SUMIFS(PC!AJ2:AJ331,PC!$C$2:$C$331,"Công suất phát nguồn khác",PC!$A$2:$A$331,"&lt;&gt;HỒ CHÍ MINH")</f>
        <v>184.95657</v>
      </c>
      <c r="AI11" s="302">
        <f>SUMIFS(PC!AK2:AK331,PC!$C$2:$C$331,"Công suất phát thủy điện nhỏ",PC!$A$2:$A$331,"&lt;&gt;HỒ CHÍ MINH")+SUMIFS(PC!AK2:AK331,PC!$C$2:$C$331,"Công suất inverter ĐMT mặt đất",PC!$A$2:$A$331,"&lt;&gt;HỒ CHÍ MINH")+SUMIFS(PC!AK2:AK331,PC!$C$2:$C$331,"Công suất phát điện gió",PC!$A$2:$A$331,"&lt;&gt;HỒ CHÍ MINH")+SUMIFS(PC!AK2:AK331,PC!$C$2:$C$331,"Công suất phát nguồn khác",PC!$A$2:$A$331,"&lt;&gt;HỒ CHÍ MINH")</f>
        <v>189.80267999999998</v>
      </c>
      <c r="AJ11" s="302">
        <f>SUMIFS(PC!AL2:AL331,PC!$C$2:$C$331,"Công suất phát thủy điện nhỏ",PC!$A$2:$A$331,"&lt;&gt;HỒ CHÍ MINH")+SUMIFS(PC!AL2:AL331,PC!$C$2:$C$331,"Công suất inverter ĐMT mặt đất",PC!$A$2:$A$331,"&lt;&gt;HỒ CHÍ MINH")+SUMIFS(PC!AL2:AL331,PC!$C$2:$C$331,"Công suất phát điện gió",PC!$A$2:$A$331,"&lt;&gt;HỒ CHÍ MINH")+SUMIFS(PC!AL2:AL331,PC!$C$2:$C$331,"Công suất phát nguồn khác",PC!$A$2:$A$331,"&lt;&gt;HỒ CHÍ MINH")</f>
        <v>189.65293000000003</v>
      </c>
      <c r="AK11" s="302">
        <f>SUMIFS(PC!AM2:AM331,PC!$C$2:$C$331,"Công suất phát thủy điện nhỏ",PC!$A$2:$A$331,"&lt;&gt;HỒ CHÍ MINH")+SUMIFS(PC!AM2:AM331,PC!$C$2:$C$331,"Công suất inverter ĐMT mặt đất",PC!$A$2:$A$331,"&lt;&gt;HỒ CHÍ MINH")+SUMIFS(PC!AM2:AM331,PC!$C$2:$C$331,"Công suất phát điện gió",PC!$A$2:$A$331,"&lt;&gt;HỒ CHÍ MINH")+SUMIFS(PC!AM2:AM331,PC!$C$2:$C$331,"Công suất phát nguồn khác",PC!$A$2:$A$331,"&lt;&gt;HỒ CHÍ MINH")</f>
        <v>191.91283000000001</v>
      </c>
      <c r="AL11" s="302">
        <f>SUMIFS(PC!AN2:AN331,PC!$C$2:$C$331,"Công suất phát thủy điện nhỏ",PC!$A$2:$A$331,"&lt;&gt;HỒ CHÍ MINH")+SUMIFS(PC!AN2:AN331,PC!$C$2:$C$331,"Công suất inverter ĐMT mặt đất",PC!$A$2:$A$331,"&lt;&gt;HỒ CHÍ MINH")+SUMIFS(PC!AN2:AN331,PC!$C$2:$C$331,"Công suất phát điện gió",PC!$A$2:$A$331,"&lt;&gt;HỒ CHÍ MINH")+SUMIFS(PC!AN2:AN331,PC!$C$2:$C$331,"Công suất phát nguồn khác",PC!$A$2:$A$331,"&lt;&gt;HỒ CHÍ MINH")</f>
        <v>182.78932999999998</v>
      </c>
      <c r="AM11" s="302">
        <f>SUMIFS(PC!AO2:AO331,PC!$C$2:$C$331,"Công suất phát thủy điện nhỏ",PC!$A$2:$A$331,"&lt;&gt;HỒ CHÍ MINH")+SUMIFS(PC!AO2:AO331,PC!$C$2:$C$331,"Công suất inverter ĐMT mặt đất",PC!$A$2:$A$331,"&lt;&gt;HỒ CHÍ MINH")+SUMIFS(PC!AO2:AO331,PC!$C$2:$C$331,"Công suất phát điện gió",PC!$A$2:$A$331,"&lt;&gt;HỒ CHÍ MINH")+SUMIFS(PC!AO2:AO331,PC!$C$2:$C$331,"Công suất phát nguồn khác",PC!$A$2:$A$331,"&lt;&gt;HỒ CHÍ MINH")</f>
        <v>185.43496000000005</v>
      </c>
      <c r="AN11" s="302">
        <f>SUMIFS(PC!AP2:AP331,PC!$C$2:$C$331,"Công suất phát thủy điện nhỏ",PC!$A$2:$A$331,"&lt;&gt;HỒ CHÍ MINH")+SUMIFS(PC!AP2:AP331,PC!$C$2:$C$331,"Công suất inverter ĐMT mặt đất",PC!$A$2:$A$331,"&lt;&gt;HỒ CHÍ MINH")+SUMIFS(PC!AP2:AP331,PC!$C$2:$C$331,"Công suất phát điện gió",PC!$A$2:$A$331,"&lt;&gt;HỒ CHÍ MINH")+SUMIFS(PC!AP2:AP331,PC!$C$2:$C$331,"Công suất phát nguồn khác",PC!$A$2:$A$331,"&lt;&gt;HỒ CHÍ MINH")</f>
        <v>185.51743999999999</v>
      </c>
      <c r="AO11" s="302">
        <f>SUMIFS(PC!AQ2:AQ331,PC!$C$2:$C$331,"Công suất phát thủy điện nhỏ",PC!$A$2:$A$331,"&lt;&gt;HỒ CHÍ MINH")+SUMIFS(PC!AQ2:AQ331,PC!$C$2:$C$331,"Công suất inverter ĐMT mặt đất",PC!$A$2:$A$331,"&lt;&gt;HỒ CHÍ MINH")+SUMIFS(PC!AQ2:AQ331,PC!$C$2:$C$331,"Công suất phát điện gió",PC!$A$2:$A$331,"&lt;&gt;HỒ CHÍ MINH")+SUMIFS(PC!AQ2:AQ331,PC!$C$2:$C$331,"Công suất phát nguồn khác",PC!$A$2:$A$331,"&lt;&gt;HỒ CHÍ MINH")</f>
        <v>182.77224000000001</v>
      </c>
      <c r="AP11" s="302">
        <f>SUMIFS(PC!AR2:AR331,PC!$C$2:$C$331,"Công suất phát thủy điện nhỏ",PC!$A$2:$A$331,"&lt;&gt;HỒ CHÍ MINH")+SUMIFS(PC!AR2:AR331,PC!$C$2:$C$331,"Công suất inverter ĐMT mặt đất",PC!$A$2:$A$331,"&lt;&gt;HỒ CHÍ MINH")+SUMIFS(PC!AR2:AR331,PC!$C$2:$C$331,"Công suất phát điện gió",PC!$A$2:$A$331,"&lt;&gt;HỒ CHÍ MINH")+SUMIFS(PC!AR2:AR331,PC!$C$2:$C$331,"Công suất phát nguồn khác",PC!$A$2:$A$331,"&lt;&gt;HỒ CHÍ MINH")</f>
        <v>183.08078</v>
      </c>
      <c r="AQ11" s="302">
        <f>SUMIFS(PC!AS2:AS331,PC!$C$2:$C$331,"Công suất phát thủy điện nhỏ",PC!$A$2:$A$331,"&lt;&gt;HỒ CHÍ MINH")+SUMIFS(PC!AS2:AS331,PC!$C$2:$C$331,"Công suất inverter ĐMT mặt đất",PC!$A$2:$A$331,"&lt;&gt;HỒ CHÍ MINH")+SUMIFS(PC!AS2:AS331,PC!$C$2:$C$331,"Công suất phát điện gió",PC!$A$2:$A$331,"&lt;&gt;HỒ CHÍ MINH")+SUMIFS(PC!AS2:AS331,PC!$C$2:$C$331,"Công suất phát nguồn khác",PC!$A$2:$A$331,"&lt;&gt;HỒ CHÍ MINH")</f>
        <v>187.62536</v>
      </c>
      <c r="AR11" s="302">
        <f>SUMIFS(PC!AT2:AT331,PC!$C$2:$C$331,"Công suất phát thủy điện nhỏ",PC!$A$2:$A$331,"&lt;&gt;HỒ CHÍ MINH")+SUMIFS(PC!AT2:AT331,PC!$C$2:$C$331,"Công suất inverter ĐMT mặt đất",PC!$A$2:$A$331,"&lt;&gt;HỒ CHÍ MINH")+SUMIFS(PC!AT2:AT331,PC!$C$2:$C$331,"Công suất phát điện gió",PC!$A$2:$A$331,"&lt;&gt;HỒ CHÍ MINH")+SUMIFS(PC!AT2:AT331,PC!$C$2:$C$331,"Công suất phát nguồn khác",PC!$A$2:$A$331,"&lt;&gt;HỒ CHÍ MINH")</f>
        <v>191.97687999999999</v>
      </c>
      <c r="AS11" s="302">
        <f>SUMIFS(PC!AU2:AU331,PC!$C$2:$C$331,"Công suất phát thủy điện nhỏ",PC!$A$2:$A$331,"&lt;&gt;HỒ CHÍ MINH")+SUMIFS(PC!AU2:AU331,PC!$C$2:$C$331,"Công suất inverter ĐMT mặt đất",PC!$A$2:$A$331,"&lt;&gt;HỒ CHÍ MINH")+SUMIFS(PC!AU2:AU331,PC!$C$2:$C$331,"Công suất phát điện gió",PC!$A$2:$A$331,"&lt;&gt;HỒ CHÍ MINH")+SUMIFS(PC!AU2:AU331,PC!$C$2:$C$331,"Công suất phát nguồn khác",PC!$A$2:$A$331,"&lt;&gt;HỒ CHÍ MINH")</f>
        <v>194.41152</v>
      </c>
      <c r="AT11" s="302">
        <f>SUMIFS(PC!AV2:AV331,PC!$C$2:$C$331,"Công suất phát thủy điện nhỏ",PC!$A$2:$A$331,"&lt;&gt;HỒ CHÍ MINH")+SUMIFS(PC!AV2:AV331,PC!$C$2:$C$331,"Công suất inverter ĐMT mặt đất",PC!$A$2:$A$331,"&lt;&gt;HỒ CHÍ MINH")+SUMIFS(PC!AV2:AV331,PC!$C$2:$C$331,"Công suất phát điện gió",PC!$A$2:$A$331,"&lt;&gt;HỒ CHÍ MINH")+SUMIFS(PC!AV2:AV331,PC!$C$2:$C$331,"Công suất phát nguồn khác",PC!$A$2:$A$331,"&lt;&gt;HỒ CHÍ MINH")</f>
        <v>187.03917999999999</v>
      </c>
      <c r="AU11" s="302">
        <f>SUMIFS(PC!AW2:AW331,PC!$C$2:$C$331,"Công suất phát thủy điện nhỏ",PC!$A$2:$A$331,"&lt;&gt;HỒ CHÍ MINH")+SUMIFS(PC!AW2:AW331,PC!$C$2:$C$331,"Công suất inverter ĐMT mặt đất",PC!$A$2:$A$331,"&lt;&gt;HỒ CHÍ MINH")+SUMIFS(PC!AW2:AW331,PC!$C$2:$C$331,"Công suất phát điện gió",PC!$A$2:$A$331,"&lt;&gt;HỒ CHÍ MINH")+SUMIFS(PC!AW2:AW331,PC!$C$2:$C$331,"Công suất phát nguồn khác",PC!$A$2:$A$331,"&lt;&gt;HỒ CHÍ MINH")</f>
        <v>186.9794</v>
      </c>
      <c r="AV11" s="302">
        <f>SUMIFS(PC!AX2:AX331,PC!$C$2:$C$331,"Công suất phát thủy điện nhỏ",PC!$A$2:$A$331,"&lt;&gt;HỒ CHÍ MINH")+SUMIFS(PC!AX2:AX331,PC!$C$2:$C$331,"Công suất inverter ĐMT mặt đất",PC!$A$2:$A$331,"&lt;&gt;HỒ CHÍ MINH")+SUMIFS(PC!AX2:AX331,PC!$C$2:$C$331,"Công suất phát điện gió",PC!$A$2:$A$331,"&lt;&gt;HỒ CHÍ MINH")+SUMIFS(PC!AX2:AX331,PC!$C$2:$C$331,"Công suất phát nguồn khác",PC!$A$2:$A$331,"&lt;&gt;HỒ CHÍ MINH")</f>
        <v>181.98231999999999</v>
      </c>
      <c r="AW11" s="302">
        <f>SUMIFS(PC!AY2:AY331,PC!$C$2:$C$331,"Công suất phát thủy điện nhỏ",PC!$A$2:$A$331,"&lt;&gt;HỒ CHÍ MINH")+SUMIFS(PC!AY2:AY331,PC!$C$2:$C$331,"Công suất inverter ĐMT mặt đất",PC!$A$2:$A$331,"&lt;&gt;HỒ CHÍ MINH")+SUMIFS(PC!AY2:AY331,PC!$C$2:$C$331,"Công suất phát điện gió",PC!$A$2:$A$331,"&lt;&gt;HỒ CHÍ MINH")+SUMIFS(PC!AY2:AY331,PC!$C$2:$C$331,"Công suất phát nguồn khác",PC!$A$2:$A$331,"&lt;&gt;HỒ CHÍ MINH")</f>
        <v>180.77850000000001</v>
      </c>
      <c r="AX11" s="302">
        <f>SUMIFS(PC!AZ2:AZ331,PC!$C$2:$C$331,"Công suất phát thủy điện nhỏ",PC!$A$2:$A$331,"&lt;&gt;HỒ CHÍ MINH")+SUMIFS(PC!AZ2:AZ331,PC!$C$2:$C$331,"Công suất inverter ĐMT mặt đất",PC!$A$2:$A$331,"&lt;&gt;HỒ CHÍ MINH")+SUMIFS(PC!AZ2:AZ331,PC!$C$2:$C$331,"Công suất phát điện gió",PC!$A$2:$A$331,"&lt;&gt;HỒ CHÍ MINH")+SUMIFS(PC!AZ2:AZ331,PC!$C$2:$C$331,"Công suất phát nguồn khác",PC!$A$2:$A$331,"&lt;&gt;HỒ CHÍ MINH")</f>
        <v>182.04010000000002</v>
      </c>
      <c r="AY11" s="302">
        <f>SUMIFS(PC!BA2:BA331,PC!$C$2:$C$331,"Công suất phát thủy điện nhỏ",PC!$A$2:$A$331,"&lt;&gt;HỒ CHÍ MINH")+SUMIFS(PC!BA2:BA331,PC!$C$2:$C$331,"Công suất inverter ĐMT mặt đất",PC!$A$2:$A$331,"&lt;&gt;HỒ CHÍ MINH")+SUMIFS(PC!BA2:BA331,PC!$C$2:$C$331,"Công suất phát điện gió",PC!$A$2:$A$331,"&lt;&gt;HỒ CHÍ MINH")+SUMIFS(PC!BA2:BA331,PC!$C$2:$C$331,"Công suất phát nguồn khác",PC!$A$2:$A$331,"&lt;&gt;HỒ CHÍ MINH")</f>
        <v>178.73328000000001</v>
      </c>
    </row>
    <row r="12" spans="1:51" ht="17.25" thickBot="1">
      <c r="A12" s="409"/>
      <c r="B12" s="332" t="s">
        <v>817</v>
      </c>
      <c r="C12" s="302">
        <f>1000*(SUMIFS(PC!E2:E331,PC!$C$2:$C$331,"Công suất inverter ĐMTMN trung áp",PC!$A$2:$A$331,"&lt;&gt;HỒ CHÍ MINH")+SUMIFS(PC!E2:E331,PC!$C$2:$C$331,"Công suất inverter ĐMTMN hạ áp",PC!$A$2:$A$331,"&lt;&gt;HỒ CHÍ MINH"))</f>
        <v>15832096.99</v>
      </c>
      <c r="D12" s="302">
        <f>SUMIFS(PC!F2:F331,PC!$C$2:$C$331,"Công suất inverter ĐMTMN trung áp",PC!$A$2:$A$331,"&lt;&gt;HỒ CHÍ MINH")+SUMIFS(PC!F2:F331,PC!$C$2:$C$331,"Công suất inverter ĐMTMN hạ áp",PC!$A$2:$A$331,"&lt;&gt;HỒ CHÍ MINH")</f>
        <v>7.3100000000000005E-3</v>
      </c>
      <c r="E12" s="302">
        <f>SUMIFS(PC!G2:G331,PC!$C$2:$C$331,"Công suất inverter ĐMTMN trung áp",PC!$A$2:$A$331,"&lt;&gt;HỒ CHÍ MINH")+SUMIFS(PC!G2:G331,PC!$C$2:$C$331,"Công suất inverter ĐMTMN hạ áp",PC!$A$2:$A$331,"&lt;&gt;HỒ CHÍ MINH")</f>
        <v>1.5540000000000002E-2</v>
      </c>
      <c r="F12" s="302">
        <f>SUMIFS(PC!H2:H331,PC!$C$2:$C$331,"Công suất inverter ĐMTMN trung áp",PC!$A$2:$A$331,"&lt;&gt;HỒ CHÍ MINH")+SUMIFS(PC!H2:H331,PC!$C$2:$C$331,"Công suất inverter ĐMTMN hạ áp",PC!$A$2:$A$331,"&lt;&gt;HỒ CHÍ MINH")</f>
        <v>0</v>
      </c>
      <c r="G12" s="302">
        <f>SUMIFS(PC!I2:I331,PC!$C$2:$C$331,"Công suất inverter ĐMTMN trung áp",PC!$A$2:$A$331,"&lt;&gt;HỒ CHÍ MINH")+SUMIFS(PC!I2:I331,PC!$C$2:$C$331,"Công suất inverter ĐMTMN hạ áp",PC!$A$2:$A$331,"&lt;&gt;HỒ CHÍ MINH")</f>
        <v>8.7600000000000004E-3</v>
      </c>
      <c r="H12" s="302">
        <f>SUMIFS(PC!J2:J331,PC!$C$2:$C$331,"Công suất inverter ĐMTMN trung áp",PC!$A$2:$A$331,"&lt;&gt;HỒ CHÍ MINH")+SUMIFS(PC!J2:J331,PC!$C$2:$C$331,"Công suất inverter ĐMTMN hạ áp",PC!$A$2:$A$331,"&lt;&gt;HỒ CHÍ MINH")</f>
        <v>1.23E-3</v>
      </c>
      <c r="I12" s="302">
        <f>SUMIFS(PC!K2:K331,PC!$C$2:$C$331,"Công suất inverter ĐMTMN trung áp",PC!$A$2:$A$331,"&lt;&gt;HỒ CHÍ MINH")+SUMIFS(PC!K2:K331,PC!$C$2:$C$331,"Công suất inverter ĐMTMN hạ áp",PC!$A$2:$A$331,"&lt;&gt;HỒ CHÍ MINH")</f>
        <v>1.3799999999999999E-3</v>
      </c>
      <c r="J12" s="302">
        <f>SUMIFS(PC!L2:L331,PC!$C$2:$C$331,"Công suất inverter ĐMTMN trung áp",PC!$A$2:$A$331,"&lt;&gt;HỒ CHÍ MINH")+SUMIFS(PC!L2:L331,PC!$C$2:$C$331,"Công suất inverter ĐMTMN hạ áp",PC!$A$2:$A$331,"&lt;&gt;HỒ CHÍ MINH")</f>
        <v>5.1500000000000001E-3</v>
      </c>
      <c r="K12" s="302">
        <f>SUMIFS(PC!M2:M331,PC!$C$2:$C$331,"Công suất inverter ĐMTMN trung áp",PC!$A$2:$A$331,"&lt;&gt;HỒ CHÍ MINH")+SUMIFS(PC!M2:M331,PC!$C$2:$C$331,"Công suất inverter ĐMTMN hạ áp",PC!$A$2:$A$331,"&lt;&gt;HỒ CHÍ MINH")</f>
        <v>1.0450000000000001E-2</v>
      </c>
      <c r="L12" s="302">
        <f>SUMIFS(PC!N2:N331,PC!$C$2:$C$331,"Công suất inverter ĐMTMN trung áp",PC!$A$2:$A$331,"&lt;&gt;HỒ CHÍ MINH")+SUMIFS(PC!N2:N331,PC!$C$2:$C$331,"Công suất inverter ĐMTMN hạ áp",PC!$A$2:$A$331,"&lt;&gt;HỒ CHÍ MINH")</f>
        <v>6.5300000000000002E-3</v>
      </c>
      <c r="M12" s="302">
        <f>SUMIFS(PC!O2:O331,PC!$C$2:$C$331,"Công suất inverter ĐMTMN trung áp",PC!$A$2:$A$331,"&lt;&gt;HỒ CHÍ MINH")+SUMIFS(PC!O2:O331,PC!$C$2:$C$331,"Công suất inverter ĐMTMN hạ áp",PC!$A$2:$A$331,"&lt;&gt;HỒ CHÍ MINH")</f>
        <v>2.09484</v>
      </c>
      <c r="N12" s="302">
        <f>SUMIFS(PC!P2:P331,PC!$C$2:$C$331,"Công suất inverter ĐMTMN trung áp",PC!$A$2:$A$331,"&lt;&gt;HỒ CHÍ MINH")+SUMIFS(PC!P2:P331,PC!$C$2:$C$331,"Công suất inverter ĐMTMN hạ áp",PC!$A$2:$A$331,"&lt;&gt;HỒ CHÍ MINH")</f>
        <v>5.4694399999999996</v>
      </c>
      <c r="O12" s="302">
        <f>SUMIFS(PC!Q2:Q331,PC!$C$2:$C$331,"Công suất inverter ĐMTMN trung áp",PC!$A$2:$A$331,"&lt;&gt;HỒ CHÍ MINH")+SUMIFS(PC!Q2:Q331,PC!$C$2:$C$331,"Công suất inverter ĐMTMN hạ áp",PC!$A$2:$A$331,"&lt;&gt;HỒ CHÍ MINH")</f>
        <v>40.914110000000001</v>
      </c>
      <c r="P12" s="302">
        <f>SUMIFS(PC!R2:R331,PC!$C$2:$C$331,"Công suất inverter ĐMTMN trung áp",PC!$A$2:$A$331,"&lt;&gt;HỒ CHÍ MINH")+SUMIFS(PC!R2:R331,PC!$C$2:$C$331,"Công suất inverter ĐMTMN hạ áp",PC!$A$2:$A$331,"&lt;&gt;HỒ CHÍ MINH")</f>
        <v>174.96808999999996</v>
      </c>
      <c r="Q12" s="302">
        <f>SUMIFS(PC!S2:S331,PC!$C$2:$C$331,"Công suất inverter ĐMTMN trung áp",PC!$A$2:$A$331,"&lt;&gt;HỒ CHÍ MINH")+SUMIFS(PC!S2:S331,PC!$C$2:$C$331,"Công suất inverter ĐMTMN hạ áp",PC!$A$2:$A$331,"&lt;&gt;HỒ CHÍ MINH")</f>
        <v>393.05693000000002</v>
      </c>
      <c r="R12" s="302">
        <f>SUMIFS(PC!T2:T331,PC!$C$2:$C$331,"Công suất inverter ĐMTMN trung áp",PC!$A$2:$A$331,"&lt;&gt;HỒ CHÍ MINH")+SUMIFS(PC!T2:T331,PC!$C$2:$C$331,"Công suất inverter ĐMTMN hạ áp",PC!$A$2:$A$331,"&lt;&gt;HỒ CHÍ MINH")</f>
        <v>671.23049999999989</v>
      </c>
      <c r="S12" s="302">
        <f>SUMIFS(PC!U2:U331,PC!$C$2:$C$331,"Công suất inverter ĐMTMN trung áp",PC!$A$2:$A$331,"&lt;&gt;HỒ CHÍ MINH")+SUMIFS(PC!U2:U331,PC!$C$2:$C$331,"Công suất inverter ĐMTMN hạ áp",PC!$A$2:$A$331,"&lt;&gt;HỒ CHÍ MINH")</f>
        <v>906.81195000000002</v>
      </c>
      <c r="T12" s="302">
        <f>SUMIFS(PC!V2:V331,PC!$C$2:$C$331,"Công suất inverter ĐMTMN trung áp",PC!$A$2:$A$331,"&lt;&gt;HỒ CHÍ MINH")+SUMIFS(PC!V2:V331,PC!$C$2:$C$331,"Công suất inverter ĐMTMN hạ áp",PC!$A$2:$A$331,"&lt;&gt;HỒ CHÍ MINH")</f>
        <v>1170.77162</v>
      </c>
      <c r="U12" s="302">
        <f>SUMIFS(PC!W2:W331,PC!$C$2:$C$331,"Công suất inverter ĐMTMN trung áp",PC!$A$2:$A$331,"&lt;&gt;HỒ CHÍ MINH")+SUMIFS(PC!W2:W331,PC!$C$2:$C$331,"Công suất inverter ĐMTMN hạ áp",PC!$A$2:$A$331,"&lt;&gt;HỒ CHÍ MINH")</f>
        <v>1390.1410599999997</v>
      </c>
      <c r="V12" s="302">
        <f>SUMIFS(PC!X2:X331,PC!$C$2:$C$331,"Công suất inverter ĐMTMN trung áp",PC!$A$2:$A$331,"&lt;&gt;HỒ CHÍ MINH")+SUMIFS(PC!X2:X331,PC!$C$2:$C$331,"Công suất inverter ĐMTMN hạ áp",PC!$A$2:$A$331,"&lt;&gt;HỒ CHÍ MINH")</f>
        <v>1657.0122299999996</v>
      </c>
      <c r="W12" s="302">
        <f>SUMIFS(PC!Y2:Y331,PC!$C$2:$C$331,"Công suất inverter ĐMTMN trung áp",PC!$A$2:$A$331,"&lt;&gt;HỒ CHÍ MINH")+SUMIFS(PC!Y2:Y331,PC!$C$2:$C$331,"Công suất inverter ĐMTMN hạ áp",PC!$A$2:$A$331,"&lt;&gt;HỒ CHÍ MINH")</f>
        <v>1887.0132500000002</v>
      </c>
      <c r="X12" s="302">
        <f>SUMIFS(PC!Z2:Z331,PC!$C$2:$C$331,"Công suất inverter ĐMTMN trung áp",PC!$A$2:$A$331,"&lt;&gt;HỒ CHÍ MINH")+SUMIFS(PC!Z2:Z331,PC!$C$2:$C$331,"Công suất inverter ĐMTMN hạ áp",PC!$A$2:$A$331,"&lt;&gt;HỒ CHÍ MINH")</f>
        <v>2043.5421200000003</v>
      </c>
      <c r="Y12" s="302">
        <f>SUMIFS(PC!AA2:AA331,PC!$C$2:$C$331,"Công suất inverter ĐMTMN trung áp",PC!$A$2:$A$331,"&lt;&gt;HỒ CHÍ MINH")+SUMIFS(PC!AA2:AA331,PC!$C$2:$C$331,"Công suất inverter ĐMTMN hạ áp",PC!$A$2:$A$331,"&lt;&gt;HỒ CHÍ MINH")</f>
        <v>2208.0185499999998</v>
      </c>
      <c r="Z12" s="302">
        <f>SUMIFS(PC!AB2:AB331,PC!$C$2:$C$331,"Công suất inverter ĐMTMN trung áp",PC!$A$2:$A$331,"&lt;&gt;HỒ CHÍ MINH")+SUMIFS(PC!AB2:AB331,PC!$C$2:$C$331,"Công suất inverter ĐMTMN hạ áp",PC!$A$2:$A$331,"&lt;&gt;HỒ CHÍ MINH")</f>
        <v>2230.9016200000001</v>
      </c>
      <c r="AA12" s="302">
        <f>SUMIFS(PC!AC2:AC331,PC!$C$2:$C$331,"Công suất inverter ĐMTMN trung áp",PC!$A$2:$A$331,"&lt;&gt;HỒ CHÍ MINH")+SUMIFS(PC!AC2:AC331,PC!$C$2:$C$331,"Công suất inverter ĐMTMN hạ áp",PC!$A$2:$A$331,"&lt;&gt;HỒ CHÍ MINH")</f>
        <v>2167.3589500000003</v>
      </c>
      <c r="AB12" s="302">
        <f>SUMIFS(PC!AD2:AD331,PC!$C$2:$C$331,"Công suất inverter ĐMTMN trung áp",PC!$A$2:$A$331,"&lt;&gt;HỒ CHÍ MINH")+SUMIFS(PC!AD2:AD331,PC!$C$2:$C$331,"Công suất inverter ĐMTMN hạ áp",PC!$A$2:$A$331,"&lt;&gt;HỒ CHÍ MINH")</f>
        <v>2151.6147300000002</v>
      </c>
      <c r="AC12" s="302">
        <f>SUMIFS(PC!AE2:AE331,PC!$C$2:$C$331,"Công suất inverter ĐMTMN trung áp",PC!$A$2:$A$331,"&lt;&gt;HỒ CHÍ MINH")+SUMIFS(PC!AE2:AE331,PC!$C$2:$C$331,"Công suất inverter ĐMTMN hạ áp",PC!$A$2:$A$331,"&lt;&gt;HỒ CHÍ MINH")</f>
        <v>2064.4012899999998</v>
      </c>
      <c r="AD12" s="302">
        <f>SUMIFS(PC!AF2:AF331,PC!$C$2:$C$331,"Công suất inverter ĐMTMN trung áp",PC!$A$2:$A$331,"&lt;&gt;HỒ CHÍ MINH")+SUMIFS(PC!AF2:AF331,PC!$C$2:$C$331,"Công suất inverter ĐMTMN hạ áp",PC!$A$2:$A$331,"&lt;&gt;HỒ CHÍ MINH")</f>
        <v>2115.7465999999999</v>
      </c>
      <c r="AE12" s="302">
        <f>SUMIFS(PC!AG2:AG331,PC!$C$2:$C$331,"Công suất inverter ĐMTMN trung áp",PC!$A$2:$A$331,"&lt;&gt;HỒ CHÍ MINH")+SUMIFS(PC!AG2:AG331,PC!$C$2:$C$331,"Công suất inverter ĐMTMN hạ áp",PC!$A$2:$A$331,"&lt;&gt;HỒ CHÍ MINH")</f>
        <v>2010.5883200000001</v>
      </c>
      <c r="AF12" s="302">
        <f>SUMIFS(PC!AH2:AH331,PC!$C$2:$C$331,"Công suất inverter ĐMTMN trung áp",PC!$A$2:$A$331,"&lt;&gt;HỒ CHÍ MINH")+SUMIFS(PC!AH2:AH331,PC!$C$2:$C$331,"Công suất inverter ĐMTMN hạ áp",PC!$A$2:$A$331,"&lt;&gt;HỒ CHÍ MINH")</f>
        <v>1792.3278800000001</v>
      </c>
      <c r="AG12" s="302">
        <f>SUMIFS(PC!AI2:AI331,PC!$C$2:$C$331,"Công suất inverter ĐMTMN trung áp",PC!$A$2:$A$331,"&lt;&gt;HỒ CHÍ MINH")+SUMIFS(PC!AI2:AI331,PC!$C$2:$C$331,"Công suất inverter ĐMTMN hạ áp",PC!$A$2:$A$331,"&lt;&gt;HỒ CHÍ MINH")</f>
        <v>1556.8145699999998</v>
      </c>
      <c r="AH12" s="302">
        <f>SUMIFS(PC!AJ2:AJ331,PC!$C$2:$C$331,"Công suất inverter ĐMTMN trung áp",PC!$A$2:$A$331,"&lt;&gt;HỒ CHÍ MINH")+SUMIFS(PC!AJ2:AJ331,PC!$C$2:$C$331,"Công suất inverter ĐMTMN hạ áp",PC!$A$2:$A$331,"&lt;&gt;HỒ CHÍ MINH")</f>
        <v>1225.8666800000001</v>
      </c>
      <c r="AI12" s="302">
        <f>SUMIFS(PC!AK2:AK331,PC!$C$2:$C$331,"Công suất inverter ĐMTMN trung áp",PC!$A$2:$A$331,"&lt;&gt;HỒ CHÍ MINH")+SUMIFS(PC!AK2:AK331,PC!$C$2:$C$331,"Công suất inverter ĐMTMN hạ áp",PC!$A$2:$A$331,"&lt;&gt;HỒ CHÍ MINH")</f>
        <v>905.08669999999995</v>
      </c>
      <c r="AJ12" s="302">
        <f>SUMIFS(PC!AL2:AL331,PC!$C$2:$C$331,"Công suất inverter ĐMTMN trung áp",PC!$A$2:$A$331,"&lt;&gt;HỒ CHÍ MINH")+SUMIFS(PC!AL2:AL331,PC!$C$2:$C$331,"Công suất inverter ĐMTMN hạ áp",PC!$A$2:$A$331,"&lt;&gt;HỒ CHÍ MINH")</f>
        <v>597.96327000000008</v>
      </c>
      <c r="AK12" s="302">
        <f>SUMIFS(PC!AM2:AM331,PC!$C$2:$C$331,"Công suất inverter ĐMTMN trung áp",PC!$A$2:$A$331,"&lt;&gt;HỒ CHÍ MINH")+SUMIFS(PC!AM2:AM331,PC!$C$2:$C$331,"Công suất inverter ĐMTMN hạ áp",PC!$A$2:$A$331,"&lt;&gt;HỒ CHÍ MINH")</f>
        <v>323.54440000000005</v>
      </c>
      <c r="AL12" s="302">
        <f>SUMIFS(PC!AN2:AN331,PC!$C$2:$C$331,"Công suất inverter ĐMTMN trung áp",PC!$A$2:$A$331,"&lt;&gt;HỒ CHÍ MINH")+SUMIFS(PC!AN2:AN331,PC!$C$2:$C$331,"Công suất inverter ĐMTMN hạ áp",PC!$A$2:$A$331,"&lt;&gt;HỒ CHÍ MINH")</f>
        <v>121.23882</v>
      </c>
      <c r="AM12" s="302">
        <f>SUMIFS(PC!AO2:AO331,PC!$C$2:$C$331,"Công suất inverter ĐMTMN trung áp",PC!$A$2:$A$331,"&lt;&gt;HỒ CHÍ MINH")+SUMIFS(PC!AO2:AO331,PC!$C$2:$C$331,"Công suất inverter ĐMTMN hạ áp",PC!$A$2:$A$331,"&lt;&gt;HỒ CHÍ MINH")</f>
        <v>20.249869999999994</v>
      </c>
      <c r="AN12" s="302">
        <f>SUMIFS(PC!AP2:AP331,PC!$C$2:$C$331,"Công suất inverter ĐMTMN trung áp",PC!$A$2:$A$331,"&lt;&gt;HỒ CHÍ MINH")+SUMIFS(PC!AP2:AP331,PC!$C$2:$C$331,"Công suất inverter ĐMTMN hạ áp",PC!$A$2:$A$331,"&lt;&gt;HỒ CHÍ MINH")</f>
        <v>2.5476399999999999</v>
      </c>
      <c r="AO12" s="302">
        <f>SUMIFS(PC!AQ2:AQ331,PC!$C$2:$C$331,"Công suất inverter ĐMTMN trung áp",PC!$A$2:$A$331,"&lt;&gt;HỒ CHÍ MINH")+SUMIFS(PC!AQ2:AQ331,PC!$C$2:$C$331,"Công suất inverter ĐMTMN hạ áp",PC!$A$2:$A$331,"&lt;&gt;HỒ CHÍ MINH")</f>
        <v>0.27534000000000003</v>
      </c>
      <c r="AP12" s="302">
        <f>SUMIFS(PC!AR2:AR331,PC!$C$2:$C$331,"Công suất inverter ĐMTMN trung áp",PC!$A$2:$A$331,"&lt;&gt;HỒ CHÍ MINH")+SUMIFS(PC!AR2:AR331,PC!$C$2:$C$331,"Công suất inverter ĐMTMN hạ áp",PC!$A$2:$A$331,"&lt;&gt;HỒ CHÍ MINH")</f>
        <v>0.18981999999999999</v>
      </c>
      <c r="AQ12" s="302">
        <f>SUMIFS(PC!AS2:AS331,PC!$C$2:$C$331,"Công suất inverter ĐMTMN trung áp",PC!$A$2:$A$331,"&lt;&gt;HỒ CHÍ MINH")+SUMIFS(PC!AS2:AS331,PC!$C$2:$C$331,"Công suất inverter ĐMTMN hạ áp",PC!$A$2:$A$331,"&lt;&gt;HỒ CHÍ MINH")</f>
        <v>4.0130000000000006E-2</v>
      </c>
      <c r="AR12" s="302">
        <f>SUMIFS(PC!AT2:AT331,PC!$C$2:$C$331,"Công suất inverter ĐMTMN trung áp",PC!$A$2:$A$331,"&lt;&gt;HỒ CHÍ MINH")+SUMIFS(PC!AT2:AT331,PC!$C$2:$C$331,"Công suất inverter ĐMTMN hạ áp",PC!$A$2:$A$331,"&lt;&gt;HỒ CHÍ MINH")</f>
        <v>8.6599999999999993E-3</v>
      </c>
      <c r="AS12" s="302">
        <f>SUMIFS(PC!AU2:AU331,PC!$C$2:$C$331,"Công suất inverter ĐMTMN trung áp",PC!$A$2:$A$331,"&lt;&gt;HỒ CHÍ MINH")+SUMIFS(PC!AU2:AU331,PC!$C$2:$C$331,"Công suất inverter ĐMTMN hạ áp",PC!$A$2:$A$331,"&lt;&gt;HỒ CHÍ MINH")</f>
        <v>6.0999999999999997E-4</v>
      </c>
      <c r="AT12" s="302">
        <f>SUMIFS(PC!AV2:AV331,PC!$C$2:$C$331,"Công suất inverter ĐMTMN trung áp",PC!$A$2:$A$331,"&lt;&gt;HỒ CHÍ MINH")+SUMIFS(PC!AV2:AV331,PC!$C$2:$C$331,"Công suất inverter ĐMTMN hạ áp",PC!$A$2:$A$331,"&lt;&gt;HỒ CHÍ MINH")</f>
        <v>1.4999999999999999E-4</v>
      </c>
      <c r="AU12" s="302">
        <f>SUMIFS(PC!AW2:AW331,PC!$C$2:$C$331,"Công suất inverter ĐMTMN trung áp",PC!$A$2:$A$331,"&lt;&gt;HỒ CHÍ MINH")+SUMIFS(PC!AW2:AW331,PC!$C$2:$C$331,"Công suất inverter ĐMTMN hạ áp",PC!$A$2:$A$331,"&lt;&gt;HỒ CHÍ MINH")</f>
        <v>1.4999999999999999E-4</v>
      </c>
      <c r="AV12" s="302">
        <f>SUMIFS(PC!AX2:AX331,PC!$C$2:$C$331,"Công suất inverter ĐMTMN trung áp",PC!$A$2:$A$331,"&lt;&gt;HỒ CHÍ MINH")+SUMIFS(PC!AX2:AX331,PC!$C$2:$C$331,"Công suất inverter ĐMTMN hạ áp",PC!$A$2:$A$331,"&lt;&gt;HỒ CHÍ MINH")</f>
        <v>1.4999999999999999E-4</v>
      </c>
      <c r="AW12" s="302">
        <f>SUMIFS(PC!AY2:AY331,PC!$C$2:$C$331,"Công suất inverter ĐMTMN trung áp",PC!$A$2:$A$331,"&lt;&gt;HỒ CHÍ MINH")+SUMIFS(PC!AY2:AY331,PC!$C$2:$C$331,"Công suất inverter ĐMTMN hạ áp",PC!$A$2:$A$331,"&lt;&gt;HỒ CHÍ MINH")</f>
        <v>1.4999999999999999E-4</v>
      </c>
      <c r="AX12" s="302">
        <f>SUMIFS(PC!AZ2:AZ331,PC!$C$2:$C$331,"Công suất inverter ĐMTMN trung áp",PC!$A$2:$A$331,"&lt;&gt;HỒ CHÍ MINH")+SUMIFS(PC!AZ2:AZ331,PC!$C$2:$C$331,"Công suất inverter ĐMTMN hạ áp",PC!$A$2:$A$331,"&lt;&gt;HỒ CHÍ MINH")</f>
        <v>1.4999999999999999E-4</v>
      </c>
      <c r="AY12" s="302">
        <f>SUMIFS(PC!BA2:BA331,PC!$C$2:$C$331,"Công suất inverter ĐMTMN trung áp",PC!$A$2:$A$331,"&lt;&gt;HỒ CHÍ MINH")+SUMIFS(PC!BA2:BA331,PC!$C$2:$C$331,"Công suất inverter ĐMTMN hạ áp",PC!$A$2:$A$331,"&lt;&gt;HỒ CHÍ MINH")</f>
        <v>1.4999999999999999E-4</v>
      </c>
    </row>
    <row r="13" spans="1:51" ht="16.5">
      <c r="A13" s="410" t="s">
        <v>628</v>
      </c>
      <c r="B13" s="332" t="s">
        <v>626</v>
      </c>
      <c r="C13" s="302">
        <f>1000*SUMIFS(PC!E2:E331,PC!C2:C331,"Phụ tải đầu nguồn",PC!A2:A331,"HỒ CHÍ MINH")</f>
        <v>76263000</v>
      </c>
      <c r="D13" s="302">
        <f>SUMIFS(PC!F2:F331,PC!$C$2:$C$331,"Phụ tải đầu nguồn",PC!$A$2:$A$331,"HỒ CHÍ MINH")</f>
        <v>2021</v>
      </c>
      <c r="E13" s="302">
        <f>SUMIFS(PC!G2:G331,PC!$C$2:$C$331,"Phụ tải đầu nguồn",PC!$A$2:$A$331,"HỒ CHÍ MINH")</f>
        <v>1961</v>
      </c>
      <c r="F13" s="302">
        <f>SUMIFS(PC!H2:H331,PC!$C$2:$C$331,"Phụ tải đầu nguồn",PC!$A$2:$A$331,"HỒ CHÍ MINH")</f>
        <v>1924</v>
      </c>
      <c r="G13" s="302">
        <f>SUMIFS(PC!I2:I331,PC!$C$2:$C$331,"Phụ tải đầu nguồn",PC!$A$2:$A$331,"HỒ CHÍ MINH")</f>
        <v>1889</v>
      </c>
      <c r="H13" s="302">
        <f>SUMIFS(PC!J2:J331,PC!$C$2:$C$331,"Phụ tải đầu nguồn",PC!$A$2:$A$331,"HỒ CHÍ MINH")</f>
        <v>1845</v>
      </c>
      <c r="I13" s="302">
        <f>SUMIFS(PC!K2:K331,PC!$C$2:$C$331,"Phụ tải đầu nguồn",PC!$A$2:$A$331,"HỒ CHÍ MINH")</f>
        <v>1833</v>
      </c>
      <c r="J13" s="302">
        <f>SUMIFS(PC!L2:L331,PC!$C$2:$C$331,"Phụ tải đầu nguồn",PC!$A$2:$A$331,"HỒ CHÍ MINH")</f>
        <v>1838</v>
      </c>
      <c r="K13" s="302">
        <f>SUMIFS(PC!M2:M331,PC!$C$2:$C$331,"Phụ tải đầu nguồn",PC!$A$2:$A$331,"HỒ CHÍ MINH")</f>
        <v>1845</v>
      </c>
      <c r="L13" s="302">
        <f>SUMIFS(PC!N2:N331,PC!$C$2:$C$331,"Phụ tải đầu nguồn",PC!$A$2:$A$331,"HỒ CHÍ MINH")</f>
        <v>1890</v>
      </c>
      <c r="M13" s="302">
        <f>SUMIFS(PC!O2:O331,PC!$C$2:$C$331,"Phụ tải đầu nguồn",PC!$A$2:$A$331,"HỒ CHÍ MINH")</f>
        <v>1938</v>
      </c>
      <c r="N13" s="302">
        <f>SUMIFS(PC!P2:P331,PC!$C$2:$C$331,"Phụ tải đầu nguồn",PC!$A$2:$A$331,"HỒ CHÍ MINH")</f>
        <v>2026</v>
      </c>
      <c r="O13" s="302">
        <f>SUMIFS(PC!Q2:Q331,PC!$C$2:$C$331,"Phụ tải đầu nguồn",PC!$A$2:$A$331,"HỒ CHÍ MINH")</f>
        <v>2142</v>
      </c>
      <c r="P13" s="302">
        <f>SUMIFS(PC!R2:R331,PC!$C$2:$C$331,"Phụ tải đầu nguồn",PC!$A$2:$A$331,"HỒ CHÍ MINH")</f>
        <v>2262</v>
      </c>
      <c r="Q13" s="302">
        <f>SUMIFS(PC!S2:S331,PC!$C$2:$C$331,"Phụ tải đầu nguồn",PC!$A$2:$A$331,"HỒ CHÍ MINH")</f>
        <v>2385</v>
      </c>
      <c r="R13" s="302">
        <f>SUMIFS(PC!T2:T331,PC!$C$2:$C$331,"Phụ tải đầu nguồn",PC!$A$2:$A$331,"HỒ CHÍ MINH")</f>
        <v>2653</v>
      </c>
      <c r="S13" s="302">
        <f>SUMIFS(PC!U2:U331,PC!$C$2:$C$331,"Phụ tải đầu nguồn",PC!$A$2:$A$331,"HỒ CHÍ MINH")</f>
        <v>2911</v>
      </c>
      <c r="T13" s="302">
        <f>SUMIFS(PC!V2:V331,PC!$C$2:$C$331,"Phụ tải đầu nguồn",PC!$A$2:$A$331,"HỒ CHÍ MINH")</f>
        <v>2990</v>
      </c>
      <c r="U13" s="302">
        <f>SUMIFS(PC!W2:W331,PC!$C$2:$C$331,"Phụ tải đầu nguồn",PC!$A$2:$A$331,"HỒ CHÍ MINH")</f>
        <v>3079</v>
      </c>
      <c r="V13" s="302">
        <f>SUMIFS(PC!X2:X331,PC!$C$2:$C$331,"Phụ tải đầu nguồn",PC!$A$2:$A$331,"HỒ CHÍ MINH")</f>
        <v>3136</v>
      </c>
      <c r="W13" s="302">
        <f>SUMIFS(PC!Y2:Y331,PC!$C$2:$C$331,"Phụ tải đầu nguồn",PC!$A$2:$A$331,"HỒ CHÍ MINH")</f>
        <v>3192</v>
      </c>
      <c r="X13" s="302">
        <f>SUMIFS(PC!Z2:Z331,PC!$C$2:$C$331,"Phụ tải đầu nguồn",PC!$A$2:$A$331,"HỒ CHÍ MINH")</f>
        <v>3196</v>
      </c>
      <c r="Y13" s="302">
        <f>SUMIFS(PC!AA2:AA331,PC!$C$2:$C$331,"Phụ tải đầu nguồn",PC!$A$2:$A$331,"HỒ CHÍ MINH")</f>
        <v>3195</v>
      </c>
      <c r="Z13" s="302">
        <f>SUMIFS(PC!AB2:AB331,PC!$C$2:$C$331,"Phụ tải đầu nguồn",PC!$A$2:$A$331,"HỒ CHÍ MINH")</f>
        <v>3126</v>
      </c>
      <c r="AA13" s="302">
        <f>SUMIFS(PC!AC2:AC331,PC!$C$2:$C$331,"Phụ tải đầu nguồn",PC!$A$2:$A$331,"HỒ CHÍ MINH")</f>
        <v>3058</v>
      </c>
      <c r="AB13" s="302">
        <f>SUMIFS(PC!AD2:AD331,PC!$C$2:$C$331,"Phụ tải đầu nguồn",PC!$A$2:$A$331,"HỒ CHÍ MINH")</f>
        <v>3094</v>
      </c>
      <c r="AC13" s="302">
        <f>SUMIFS(PC!AE2:AE331,PC!$C$2:$C$331,"Phụ tải đầu nguồn",PC!$A$2:$A$331,"HỒ CHÍ MINH")</f>
        <v>3148</v>
      </c>
      <c r="AD13" s="302">
        <f>SUMIFS(PC!AF2:AF331,PC!$C$2:$C$331,"Phụ tải đầu nguồn",PC!$A$2:$A$331,"HỒ CHÍ MINH")</f>
        <v>3227</v>
      </c>
      <c r="AE13" s="302">
        <f>SUMIFS(PC!AG2:AG331,PC!$C$2:$C$331,"Phụ tải đầu nguồn",PC!$A$2:$A$331,"HỒ CHÍ MINH")</f>
        <v>3308</v>
      </c>
      <c r="AF13" s="302">
        <f>SUMIFS(PC!AH2:AH331,PC!$C$2:$C$331,"Phụ tải đầu nguồn",PC!$A$2:$A$331,"HỒ CHÍ MINH")</f>
        <v>3327</v>
      </c>
      <c r="AG13" s="302">
        <f>SUMIFS(PC!AI2:AI331,PC!$C$2:$C$331,"Phụ tải đầu nguồn",PC!$A$2:$A$331,"HỒ CHÍ MINH")</f>
        <v>3347</v>
      </c>
      <c r="AH13" s="302">
        <f>SUMIFS(PC!AJ2:AJ331,PC!$C$2:$C$331,"Phụ tải đầu nguồn",PC!$A$2:$A$331,"HỒ CHÍ MINH")</f>
        <v>3343</v>
      </c>
      <c r="AI13" s="302">
        <f>SUMIFS(PC!AK2:AK331,PC!$C$2:$C$331,"Phụ tải đầu nguồn",PC!$A$2:$A$331,"HỒ CHÍ MINH")</f>
        <v>3334</v>
      </c>
      <c r="AJ13" s="302">
        <f>SUMIFS(PC!AL2:AL331,PC!$C$2:$C$331,"Phụ tải đầu nguồn",PC!$A$2:$A$331,"HỒ CHÍ MINH")</f>
        <v>3242</v>
      </c>
      <c r="AK13" s="302">
        <f>SUMIFS(PC!AM2:AM331,PC!$C$2:$C$331,"Phụ tải đầu nguồn",PC!$A$2:$A$331,"HỒ CHÍ MINH")</f>
        <v>3151</v>
      </c>
      <c r="AL13" s="302">
        <f>SUMIFS(PC!AN2:AN331,PC!$C$2:$C$331,"Phụ tải đầu nguồn",PC!$A$2:$A$331,"HỒ CHÍ MINH")</f>
        <v>3201</v>
      </c>
      <c r="AM13" s="302">
        <f>SUMIFS(PC!AO2:AO331,PC!$C$2:$C$331,"Phụ tải đầu nguồn",PC!$A$2:$A$331,"HỒ CHÍ MINH")</f>
        <v>3254</v>
      </c>
      <c r="AN13" s="302">
        <f>SUMIFS(PC!AP2:AP331,PC!$C$2:$C$331,"Phụ tải đầu nguồn",PC!$A$2:$A$331,"HỒ CHÍ MINH")</f>
        <v>3196</v>
      </c>
      <c r="AO13" s="302">
        <f>SUMIFS(PC!AQ2:AQ331,PC!$C$2:$C$331,"Phụ tải đầu nguồn",PC!$A$2:$A$331,"HỒ CHÍ MINH")</f>
        <v>3138</v>
      </c>
      <c r="AP13" s="302">
        <f>SUMIFS(PC!AR2:AR331,PC!$C$2:$C$331,"Phụ tải đầu nguồn",PC!$A$2:$A$331,"HỒ CHÍ MINH")</f>
        <v>3467</v>
      </c>
      <c r="AQ13" s="302">
        <f>SUMIFS(PC!AS2:AS331,PC!$C$2:$C$331,"Phụ tải đầu nguồn",PC!$A$2:$A$331,"HỒ CHÍ MINH")</f>
        <v>3448</v>
      </c>
      <c r="AR13" s="302">
        <f>SUMIFS(PC!AT2:AT331,PC!$C$2:$C$331,"Phụ tải đầu nguồn",PC!$A$2:$A$331,"HỒ CHÍ MINH")</f>
        <v>3400</v>
      </c>
      <c r="AS13" s="302">
        <f>SUMIFS(PC!AU2:AU331,PC!$C$2:$C$331,"Phụ tải đầu nguồn",PC!$A$2:$A$331,"HỒ CHÍ MINH")</f>
        <v>3398</v>
      </c>
      <c r="AT13" s="302">
        <f>SUMIFS(PC!AV2:AV331,PC!$C$2:$C$331,"Phụ tải đầu nguồn",PC!$A$2:$A$331,"HỒ CHÍ MINH")</f>
        <v>3284</v>
      </c>
      <c r="AU13" s="302">
        <f>SUMIFS(PC!AW2:AW331,PC!$C$2:$C$331,"Phụ tải đầu nguồn",PC!$A$2:$A$331,"HỒ CHÍ MINH")</f>
        <v>3189</v>
      </c>
      <c r="AV13" s="302">
        <f>SUMIFS(PC!AX2:AX331,PC!$C$2:$C$331,"Phụ tải đầu nguồn",PC!$A$2:$A$331,"HỒ CHÍ MINH")</f>
        <v>3036</v>
      </c>
      <c r="AW13" s="302">
        <f>SUMIFS(PC!AY2:AY331,PC!$C$2:$C$331,"Phụ tải đầu nguồn",PC!$A$2:$A$331,"HỒ CHÍ MINH")</f>
        <v>2860</v>
      </c>
      <c r="AX13" s="302">
        <f>SUMIFS(PC!AZ2:AZ331,PC!$C$2:$C$331,"Phụ tải đầu nguồn",PC!$A$2:$A$331,"HỒ CHÍ MINH")</f>
        <v>2722</v>
      </c>
      <c r="AY13" s="302">
        <f>SUMIFS(PC!BA2:BA331,PC!$C$2:$C$331,"Phụ tải đầu nguồn",PC!$A$2:$A$331,"HỒ CHÍ MINH")</f>
        <v>2685</v>
      </c>
    </row>
    <row r="14" spans="1:51" ht="16.5">
      <c r="A14" s="411"/>
      <c r="B14" s="176" t="s">
        <v>627</v>
      </c>
      <c r="C14" s="303"/>
      <c r="D14" s="302">
        <f t="shared" ref="D14" si="24">E14</f>
        <v>0</v>
      </c>
      <c r="E14" s="302">
        <f t="shared" ref="E14" si="25">F14</f>
        <v>0</v>
      </c>
      <c r="F14" s="302">
        <f t="shared" ref="F14" si="26">G14</f>
        <v>0</v>
      </c>
      <c r="G14" s="302">
        <f t="shared" ref="G14" si="27">H14</f>
        <v>0</v>
      </c>
      <c r="H14" s="302">
        <f t="shared" ref="H14" si="28">I14</f>
        <v>0</v>
      </c>
      <c r="I14" s="302">
        <f t="shared" ref="I14" si="29">J14</f>
        <v>0</v>
      </c>
      <c r="J14" s="302">
        <f t="shared" ref="J14" si="30">K14</f>
        <v>0</v>
      </c>
      <c r="K14" s="302">
        <f t="shared" ref="K14" si="31">L14</f>
        <v>0</v>
      </c>
      <c r="L14" s="302">
        <f t="shared" ref="L14" si="32">M14</f>
        <v>0</v>
      </c>
      <c r="M14" s="302">
        <f t="shared" ref="M14" si="33">N14</f>
        <v>0</v>
      </c>
      <c r="N14" s="302">
        <f t="shared" ref="N14" si="34">O14</f>
        <v>0</v>
      </c>
      <c r="O14" s="302">
        <f t="shared" ref="O14" si="35">P14</f>
        <v>0</v>
      </c>
      <c r="P14" s="302">
        <f t="shared" ref="P14" si="36">Q14</f>
        <v>0</v>
      </c>
      <c r="Q14" s="302">
        <f t="shared" ref="Q14" si="37">R14</f>
        <v>0</v>
      </c>
      <c r="R14" s="302">
        <f t="shared" ref="R14" si="38">S14</f>
        <v>0</v>
      </c>
      <c r="S14" s="302">
        <f t="shared" ref="S14" si="39">T14</f>
        <v>0</v>
      </c>
      <c r="T14" s="302">
        <f t="shared" ref="T14" si="40">U14</f>
        <v>0</v>
      </c>
      <c r="U14" s="302">
        <f t="shared" ref="U14" si="41">V14</f>
        <v>0</v>
      </c>
      <c r="V14" s="302">
        <f t="shared" ref="V14" si="42">W14</f>
        <v>0</v>
      </c>
      <c r="W14" s="302">
        <f t="shared" ref="W14" si="43">X14</f>
        <v>0</v>
      </c>
      <c r="X14" s="302">
        <f t="shared" ref="X14" si="44">Y14</f>
        <v>0</v>
      </c>
      <c r="Y14" s="302">
        <f t="shared" ref="Y14" si="45">Z14</f>
        <v>0</v>
      </c>
      <c r="Z14" s="302">
        <f t="shared" ref="Z14" si="46">AA14</f>
        <v>0</v>
      </c>
      <c r="AA14" s="302">
        <f t="shared" ref="AA14" si="47">AB14</f>
        <v>0</v>
      </c>
      <c r="AB14" s="302">
        <f t="shared" ref="AB14" si="48">AC14</f>
        <v>0</v>
      </c>
      <c r="AC14" s="302">
        <f t="shared" ref="AC14" si="49">AD14</f>
        <v>0</v>
      </c>
      <c r="AD14" s="302">
        <f t="shared" ref="AD14" si="50">AE14</f>
        <v>0</v>
      </c>
      <c r="AE14" s="302">
        <f t="shared" ref="AE14" si="51">AF14</f>
        <v>0</v>
      </c>
      <c r="AF14" s="302">
        <f t="shared" ref="AF14" si="52">AG14</f>
        <v>0</v>
      </c>
      <c r="AG14" s="302">
        <f t="shared" ref="AG14" si="53">AH14</f>
        <v>0</v>
      </c>
      <c r="AH14" s="302">
        <f t="shared" ref="AH14" si="54">AI14</f>
        <v>0</v>
      </c>
      <c r="AI14" s="302">
        <f t="shared" ref="AI14" si="55">AJ14</f>
        <v>0</v>
      </c>
      <c r="AJ14" s="302">
        <f t="shared" ref="AJ14" si="56">AK14</f>
        <v>0</v>
      </c>
      <c r="AK14" s="302">
        <f t="shared" ref="AK14" si="57">AL14</f>
        <v>0</v>
      </c>
      <c r="AL14" s="302">
        <f t="shared" ref="AL14" si="58">AM14</f>
        <v>0</v>
      </c>
      <c r="AM14" s="302">
        <f t="shared" ref="AM14" si="59">AN14</f>
        <v>0</v>
      </c>
      <c r="AN14" s="302">
        <f t="shared" ref="AN14" si="60">AO14</f>
        <v>0</v>
      </c>
      <c r="AO14" s="302">
        <f t="shared" ref="AO14" si="61">AP14</f>
        <v>0</v>
      </c>
      <c r="AP14" s="302">
        <f t="shared" ref="AP14" si="62">AQ14</f>
        <v>0</v>
      </c>
      <c r="AQ14" s="302">
        <f t="shared" ref="AQ14" si="63">AR14</f>
        <v>0</v>
      </c>
      <c r="AR14" s="302">
        <f t="shared" ref="AR14" si="64">AS14</f>
        <v>0</v>
      </c>
      <c r="AS14" s="302">
        <f t="shared" ref="AS14" si="65">AT14</f>
        <v>0</v>
      </c>
      <c r="AT14" s="302">
        <f t="shared" ref="AT14" si="66">AU14</f>
        <v>0</v>
      </c>
      <c r="AU14" s="302">
        <f t="shared" ref="AU14" si="67">AV14</f>
        <v>0</v>
      </c>
      <c r="AV14" s="302">
        <f t="shared" ref="AV14" si="68">AW14</f>
        <v>0</v>
      </c>
      <c r="AW14" s="302">
        <f t="shared" ref="AW14" si="69">AX14</f>
        <v>0</v>
      </c>
      <c r="AX14" s="302">
        <f t="shared" ref="AX14" si="70">AY14</f>
        <v>0</v>
      </c>
      <c r="AY14" s="302">
        <f t="shared" ref="AY14" si="71">AZ14</f>
        <v>0</v>
      </c>
    </row>
    <row r="15" spans="1:51" ht="16.5">
      <c r="A15" s="411"/>
      <c r="B15" s="332" t="s">
        <v>152</v>
      </c>
      <c r="C15" s="302">
        <f>1000*(SUMIFS(PC!E2:E331,PC!$C$2:$C$331,"Công suất phát thủy điện nhỏ",PC!$A$2:$A$331,"HỒ CHÍ MINH")+SUMIFS(PC!E2:E331,PC!$C$2:$C$331,"Công suất inverter ĐMT mặt đất",PC!$A$2:$A$331,"HỒ CHÍ MINH")+SUMIFS(PC!E2:E331,PC!$C$2:$C$331,"Công suất phát điện gió",PC!$A$2:$A$331,"HỒ CHÍ MINH")++SUMIFS(PC!E2:E331,PC!$C$2:$C$331,"Công suất phát nguồn khác",PC!$A$2:$A$331,"HỒ CHÍ MINH"))</f>
        <v>0</v>
      </c>
      <c r="D15" s="302">
        <f>SUMIFS(PC!F2:F331,PC!$C$2:$C$331,"Công suất phát thủy điện nhỏ",PC!$A$2:$A$331,"HỒ CHÍ MINH")+SUMIFS(PC!F2:F331,PC!$C$2:$C$331,"Công suất inverter ĐMT mặt đất",PC!$A$2:$A$331,"HỒ CHÍ MINH")+SUMIFS(PC!F2:F331,PC!$C$2:$C$331,"Công suất phát điện gió",PC!$A$2:$A$331,"HỒ CHÍ MINH")++SUMIFS(PC!F2:F331,PC!$C$2:$C$331,"Công suất phát nguồn khác",PC!$A$2:$A$331,"HỒ CHÍ MINH")</f>
        <v>0</v>
      </c>
      <c r="E15" s="302">
        <f>SUMIFS(PC!G2:G331,PC!$C$2:$C$331,"Công suất phát thủy điện nhỏ",PC!$A$2:$A$331,"HỒ CHÍ MINH")+SUMIFS(PC!G2:G331,PC!$C$2:$C$331,"Công suất inverter ĐMT mặt đất",PC!$A$2:$A$331,"HỒ CHÍ MINH")+SUMIFS(PC!G2:G331,PC!$C$2:$C$331,"Công suất phát điện gió",PC!$A$2:$A$331,"HỒ CHÍ MINH")++SUMIFS(PC!G2:G331,PC!$C$2:$C$331,"Công suất phát nguồn khác",PC!$A$2:$A$331,"HỒ CHÍ MINH")</f>
        <v>0</v>
      </c>
      <c r="F15" s="302">
        <f>SUMIFS(PC!H2:H331,PC!$C$2:$C$331,"Công suất phát thủy điện nhỏ",PC!$A$2:$A$331,"HỒ CHÍ MINH")+SUMIFS(PC!H2:H331,PC!$C$2:$C$331,"Công suất inverter ĐMT mặt đất",PC!$A$2:$A$331,"HỒ CHÍ MINH")+SUMIFS(PC!H2:H331,PC!$C$2:$C$331,"Công suất phát điện gió",PC!$A$2:$A$331,"HỒ CHÍ MINH")++SUMIFS(PC!H2:H331,PC!$C$2:$C$331,"Công suất phát nguồn khác",PC!$A$2:$A$331,"HỒ CHÍ MINH")</f>
        <v>0</v>
      </c>
      <c r="G15" s="302">
        <f>SUMIFS(PC!I2:I331,PC!$C$2:$C$331,"Công suất phát thủy điện nhỏ",PC!$A$2:$A$331,"HỒ CHÍ MINH")+SUMIFS(PC!I2:I331,PC!$C$2:$C$331,"Công suất inverter ĐMT mặt đất",PC!$A$2:$A$331,"HỒ CHÍ MINH")+SUMIFS(PC!I2:I331,PC!$C$2:$C$331,"Công suất phát điện gió",PC!$A$2:$A$331,"HỒ CHÍ MINH")++SUMIFS(PC!I2:I331,PC!$C$2:$C$331,"Công suất phát nguồn khác",PC!$A$2:$A$331,"HỒ CHÍ MINH")</f>
        <v>0</v>
      </c>
      <c r="H15" s="302">
        <f>SUMIFS(PC!J2:J331,PC!$C$2:$C$331,"Công suất phát thủy điện nhỏ",PC!$A$2:$A$331,"HỒ CHÍ MINH")+SUMIFS(PC!J2:J331,PC!$C$2:$C$331,"Công suất inverter ĐMT mặt đất",PC!$A$2:$A$331,"HỒ CHÍ MINH")+SUMIFS(PC!J2:J331,PC!$C$2:$C$331,"Công suất phát điện gió",PC!$A$2:$A$331,"HỒ CHÍ MINH")++SUMIFS(PC!J2:J331,PC!$C$2:$C$331,"Công suất phát nguồn khác",PC!$A$2:$A$331,"HỒ CHÍ MINH")</f>
        <v>0</v>
      </c>
      <c r="I15" s="302">
        <f>SUMIFS(PC!K2:K331,PC!$C$2:$C$331,"Công suất phát thủy điện nhỏ",PC!$A$2:$A$331,"HỒ CHÍ MINH")+SUMIFS(PC!K2:K331,PC!$C$2:$C$331,"Công suất inverter ĐMT mặt đất",PC!$A$2:$A$331,"HỒ CHÍ MINH")+SUMIFS(PC!K2:K331,PC!$C$2:$C$331,"Công suất phát điện gió",PC!$A$2:$A$331,"HỒ CHÍ MINH")++SUMIFS(PC!K2:K331,PC!$C$2:$C$331,"Công suất phát nguồn khác",PC!$A$2:$A$331,"HỒ CHÍ MINH")</f>
        <v>0</v>
      </c>
      <c r="J15" s="302">
        <f>SUMIFS(PC!L2:L331,PC!$C$2:$C$331,"Công suất phát thủy điện nhỏ",PC!$A$2:$A$331,"HỒ CHÍ MINH")+SUMIFS(PC!L2:L331,PC!$C$2:$C$331,"Công suất inverter ĐMT mặt đất",PC!$A$2:$A$331,"HỒ CHÍ MINH")+SUMIFS(PC!L2:L331,PC!$C$2:$C$331,"Công suất phát điện gió",PC!$A$2:$A$331,"HỒ CHÍ MINH")++SUMIFS(PC!L2:L331,PC!$C$2:$C$331,"Công suất phát nguồn khác",PC!$A$2:$A$331,"HỒ CHÍ MINH")</f>
        <v>0</v>
      </c>
      <c r="K15" s="302">
        <f>SUMIFS(PC!M2:M331,PC!$C$2:$C$331,"Công suất phát thủy điện nhỏ",PC!$A$2:$A$331,"HỒ CHÍ MINH")+SUMIFS(PC!M2:M331,PC!$C$2:$C$331,"Công suất inverter ĐMT mặt đất",PC!$A$2:$A$331,"HỒ CHÍ MINH")+SUMIFS(PC!M2:M331,PC!$C$2:$C$331,"Công suất phát điện gió",PC!$A$2:$A$331,"HỒ CHÍ MINH")++SUMIFS(PC!M2:M331,PC!$C$2:$C$331,"Công suất phát nguồn khác",PC!$A$2:$A$331,"HỒ CHÍ MINH")</f>
        <v>0</v>
      </c>
      <c r="L15" s="302">
        <f>SUMIFS(PC!N2:N331,PC!$C$2:$C$331,"Công suất phát thủy điện nhỏ",PC!$A$2:$A$331,"HỒ CHÍ MINH")+SUMIFS(PC!N2:N331,PC!$C$2:$C$331,"Công suất inverter ĐMT mặt đất",PC!$A$2:$A$331,"HỒ CHÍ MINH")+SUMIFS(PC!N2:N331,PC!$C$2:$C$331,"Công suất phát điện gió",PC!$A$2:$A$331,"HỒ CHÍ MINH")++SUMIFS(PC!N2:N331,PC!$C$2:$C$331,"Công suất phát nguồn khác",PC!$A$2:$A$331,"HỒ CHÍ MINH")</f>
        <v>0</v>
      </c>
      <c r="M15" s="302">
        <f>SUMIFS(PC!O2:O331,PC!$C$2:$C$331,"Công suất phát thủy điện nhỏ",PC!$A$2:$A$331,"HỒ CHÍ MINH")+SUMIFS(PC!O2:O331,PC!$C$2:$C$331,"Công suất inverter ĐMT mặt đất",PC!$A$2:$A$331,"HỒ CHÍ MINH")+SUMIFS(PC!O2:O331,PC!$C$2:$C$331,"Công suất phát điện gió",PC!$A$2:$A$331,"HỒ CHÍ MINH")++SUMIFS(PC!O2:O331,PC!$C$2:$C$331,"Công suất phát nguồn khác",PC!$A$2:$A$331,"HỒ CHÍ MINH")</f>
        <v>0</v>
      </c>
      <c r="N15" s="302">
        <f>SUMIFS(PC!P2:P331,PC!$C$2:$C$331,"Công suất phát thủy điện nhỏ",PC!$A$2:$A$331,"HỒ CHÍ MINH")+SUMIFS(PC!P2:P331,PC!$C$2:$C$331,"Công suất inverter ĐMT mặt đất",PC!$A$2:$A$331,"HỒ CHÍ MINH")+SUMIFS(PC!P2:P331,PC!$C$2:$C$331,"Công suất phát điện gió",PC!$A$2:$A$331,"HỒ CHÍ MINH")++SUMIFS(PC!P2:P331,PC!$C$2:$C$331,"Công suất phát nguồn khác",PC!$A$2:$A$331,"HỒ CHÍ MINH")</f>
        <v>0</v>
      </c>
      <c r="O15" s="302">
        <f>SUMIFS(PC!Q2:Q331,PC!$C$2:$C$331,"Công suất phát thủy điện nhỏ",PC!$A$2:$A$331,"HỒ CHÍ MINH")+SUMIFS(PC!Q2:Q331,PC!$C$2:$C$331,"Công suất inverter ĐMT mặt đất",PC!$A$2:$A$331,"HỒ CHÍ MINH")+SUMIFS(PC!Q2:Q331,PC!$C$2:$C$331,"Công suất phát điện gió",PC!$A$2:$A$331,"HỒ CHÍ MINH")++SUMIFS(PC!Q2:Q331,PC!$C$2:$C$331,"Công suất phát nguồn khác",PC!$A$2:$A$331,"HỒ CHÍ MINH")</f>
        <v>0</v>
      </c>
      <c r="P15" s="302">
        <f>SUMIFS(PC!R2:R331,PC!$C$2:$C$331,"Công suất phát thủy điện nhỏ",PC!$A$2:$A$331,"HỒ CHÍ MINH")+SUMIFS(PC!R2:R331,PC!$C$2:$C$331,"Công suất inverter ĐMT mặt đất",PC!$A$2:$A$331,"HỒ CHÍ MINH")+SUMIFS(PC!R2:R331,PC!$C$2:$C$331,"Công suất phát điện gió",PC!$A$2:$A$331,"HỒ CHÍ MINH")++SUMIFS(PC!R2:R331,PC!$C$2:$C$331,"Công suất phát nguồn khác",PC!$A$2:$A$331,"HỒ CHÍ MINH")</f>
        <v>0</v>
      </c>
      <c r="Q15" s="302">
        <f>SUMIFS(PC!S2:S331,PC!$C$2:$C$331,"Công suất phát thủy điện nhỏ",PC!$A$2:$A$331,"HỒ CHÍ MINH")+SUMIFS(PC!S2:S331,PC!$C$2:$C$331,"Công suất inverter ĐMT mặt đất",PC!$A$2:$A$331,"HỒ CHÍ MINH")+SUMIFS(PC!S2:S331,PC!$C$2:$C$331,"Công suất phát điện gió",PC!$A$2:$A$331,"HỒ CHÍ MINH")++SUMIFS(PC!S2:S331,PC!$C$2:$C$331,"Công suất phát nguồn khác",PC!$A$2:$A$331,"HỒ CHÍ MINH")</f>
        <v>0</v>
      </c>
      <c r="R15" s="302">
        <f>SUMIFS(PC!T2:T331,PC!$C$2:$C$331,"Công suất phát thủy điện nhỏ",PC!$A$2:$A$331,"HỒ CHÍ MINH")+SUMIFS(PC!T2:T331,PC!$C$2:$C$331,"Công suất inverter ĐMT mặt đất",PC!$A$2:$A$331,"HỒ CHÍ MINH")+SUMIFS(PC!T2:T331,PC!$C$2:$C$331,"Công suất phát điện gió",PC!$A$2:$A$331,"HỒ CHÍ MINH")++SUMIFS(PC!T2:T331,PC!$C$2:$C$331,"Công suất phát nguồn khác",PC!$A$2:$A$331,"HỒ CHÍ MINH")</f>
        <v>0</v>
      </c>
      <c r="S15" s="302">
        <f>SUMIFS(PC!U2:U331,PC!$C$2:$C$331,"Công suất phát thủy điện nhỏ",PC!$A$2:$A$331,"HỒ CHÍ MINH")+SUMIFS(PC!U2:U331,PC!$C$2:$C$331,"Công suất inverter ĐMT mặt đất",PC!$A$2:$A$331,"HỒ CHÍ MINH")+SUMIFS(PC!U2:U331,PC!$C$2:$C$331,"Công suất phát điện gió",PC!$A$2:$A$331,"HỒ CHÍ MINH")++SUMIFS(PC!U2:U331,PC!$C$2:$C$331,"Công suất phát nguồn khác",PC!$A$2:$A$331,"HỒ CHÍ MINH")</f>
        <v>0</v>
      </c>
      <c r="T15" s="302">
        <f>SUMIFS(PC!V2:V331,PC!$C$2:$C$331,"Công suất phát thủy điện nhỏ",PC!$A$2:$A$331,"HỒ CHÍ MINH")+SUMIFS(PC!V2:V331,PC!$C$2:$C$331,"Công suất inverter ĐMT mặt đất",PC!$A$2:$A$331,"HỒ CHÍ MINH")+SUMIFS(PC!V2:V331,PC!$C$2:$C$331,"Công suất phát điện gió",PC!$A$2:$A$331,"HỒ CHÍ MINH")++SUMIFS(PC!V2:V331,PC!$C$2:$C$331,"Công suất phát nguồn khác",PC!$A$2:$A$331,"HỒ CHÍ MINH")</f>
        <v>0</v>
      </c>
      <c r="U15" s="302">
        <f>SUMIFS(PC!W2:W331,PC!$C$2:$C$331,"Công suất phát thủy điện nhỏ",PC!$A$2:$A$331,"HỒ CHÍ MINH")+SUMIFS(PC!W2:W331,PC!$C$2:$C$331,"Công suất inverter ĐMT mặt đất",PC!$A$2:$A$331,"HỒ CHÍ MINH")+SUMIFS(PC!W2:W331,PC!$C$2:$C$331,"Công suất phát điện gió",PC!$A$2:$A$331,"HỒ CHÍ MINH")++SUMIFS(PC!W2:W331,PC!$C$2:$C$331,"Công suất phát nguồn khác",PC!$A$2:$A$331,"HỒ CHÍ MINH")</f>
        <v>0</v>
      </c>
      <c r="V15" s="302">
        <f>SUMIFS(PC!X2:X331,PC!$C$2:$C$331,"Công suất phát thủy điện nhỏ",PC!$A$2:$A$331,"HỒ CHÍ MINH")+SUMIFS(PC!X2:X331,PC!$C$2:$C$331,"Công suất inverter ĐMT mặt đất",PC!$A$2:$A$331,"HỒ CHÍ MINH")+SUMIFS(PC!X2:X331,PC!$C$2:$C$331,"Công suất phát điện gió",PC!$A$2:$A$331,"HỒ CHÍ MINH")++SUMIFS(PC!X2:X331,PC!$C$2:$C$331,"Công suất phát nguồn khác",PC!$A$2:$A$331,"HỒ CHÍ MINH")</f>
        <v>0</v>
      </c>
      <c r="W15" s="302">
        <f>SUMIFS(PC!Y2:Y331,PC!$C$2:$C$331,"Công suất phát thủy điện nhỏ",PC!$A$2:$A$331,"HỒ CHÍ MINH")+SUMIFS(PC!Y2:Y331,PC!$C$2:$C$331,"Công suất inverter ĐMT mặt đất",PC!$A$2:$A$331,"HỒ CHÍ MINH")+SUMIFS(PC!Y2:Y331,PC!$C$2:$C$331,"Công suất phát điện gió",PC!$A$2:$A$331,"HỒ CHÍ MINH")++SUMIFS(PC!Y2:Y331,PC!$C$2:$C$331,"Công suất phát nguồn khác",PC!$A$2:$A$331,"HỒ CHÍ MINH")</f>
        <v>0</v>
      </c>
      <c r="X15" s="302">
        <f>SUMIFS(PC!Z2:Z331,PC!$C$2:$C$331,"Công suất phát thủy điện nhỏ",PC!$A$2:$A$331,"HỒ CHÍ MINH")+SUMIFS(PC!Z2:Z331,PC!$C$2:$C$331,"Công suất inverter ĐMT mặt đất",PC!$A$2:$A$331,"HỒ CHÍ MINH")+SUMIFS(PC!Z2:Z331,PC!$C$2:$C$331,"Công suất phát điện gió",PC!$A$2:$A$331,"HỒ CHÍ MINH")++SUMIFS(PC!Z2:Z331,PC!$C$2:$C$331,"Công suất phát nguồn khác",PC!$A$2:$A$331,"HỒ CHÍ MINH")</f>
        <v>0</v>
      </c>
      <c r="Y15" s="302">
        <f>SUMIFS(PC!AA2:AA331,PC!$C$2:$C$331,"Công suất phát thủy điện nhỏ",PC!$A$2:$A$331,"HỒ CHÍ MINH")+SUMIFS(PC!AA2:AA331,PC!$C$2:$C$331,"Công suất inverter ĐMT mặt đất",PC!$A$2:$A$331,"HỒ CHÍ MINH")+SUMIFS(PC!AA2:AA331,PC!$C$2:$C$331,"Công suất phát điện gió",PC!$A$2:$A$331,"HỒ CHÍ MINH")++SUMIFS(PC!AA2:AA331,PC!$C$2:$C$331,"Công suất phát nguồn khác",PC!$A$2:$A$331,"HỒ CHÍ MINH")</f>
        <v>0</v>
      </c>
      <c r="Z15" s="302">
        <f>SUMIFS(PC!AB2:AB331,PC!$C$2:$C$331,"Công suất phát thủy điện nhỏ",PC!$A$2:$A$331,"HỒ CHÍ MINH")+SUMIFS(PC!AB2:AB331,PC!$C$2:$C$331,"Công suất inverter ĐMT mặt đất",PC!$A$2:$A$331,"HỒ CHÍ MINH")+SUMIFS(PC!AB2:AB331,PC!$C$2:$C$331,"Công suất phát điện gió",PC!$A$2:$A$331,"HỒ CHÍ MINH")++SUMIFS(PC!AB2:AB331,PC!$C$2:$C$331,"Công suất phát nguồn khác",PC!$A$2:$A$331,"HỒ CHÍ MINH")</f>
        <v>0</v>
      </c>
      <c r="AA15" s="302">
        <f>SUMIFS(PC!AC2:AC331,PC!$C$2:$C$331,"Công suất phát thủy điện nhỏ",PC!$A$2:$A$331,"HỒ CHÍ MINH")+SUMIFS(PC!AC2:AC331,PC!$C$2:$C$331,"Công suất inverter ĐMT mặt đất",PC!$A$2:$A$331,"HỒ CHÍ MINH")+SUMIFS(PC!AC2:AC331,PC!$C$2:$C$331,"Công suất phát điện gió",PC!$A$2:$A$331,"HỒ CHÍ MINH")++SUMIFS(PC!AC2:AC331,PC!$C$2:$C$331,"Công suất phát nguồn khác",PC!$A$2:$A$331,"HỒ CHÍ MINH")</f>
        <v>0</v>
      </c>
      <c r="AB15" s="302">
        <f>SUMIFS(PC!AD2:AD331,PC!$C$2:$C$331,"Công suất phát thủy điện nhỏ",PC!$A$2:$A$331,"HỒ CHÍ MINH")+SUMIFS(PC!AD2:AD331,PC!$C$2:$C$331,"Công suất inverter ĐMT mặt đất",PC!$A$2:$A$331,"HỒ CHÍ MINH")+SUMIFS(PC!AD2:AD331,PC!$C$2:$C$331,"Công suất phát điện gió",PC!$A$2:$A$331,"HỒ CHÍ MINH")++SUMIFS(PC!AD2:AD331,PC!$C$2:$C$331,"Công suất phát nguồn khác",PC!$A$2:$A$331,"HỒ CHÍ MINH")</f>
        <v>0</v>
      </c>
      <c r="AC15" s="302">
        <f>SUMIFS(PC!AE2:AE331,PC!$C$2:$C$331,"Công suất phát thủy điện nhỏ",PC!$A$2:$A$331,"HỒ CHÍ MINH")+SUMIFS(PC!AE2:AE331,PC!$C$2:$C$331,"Công suất inverter ĐMT mặt đất",PC!$A$2:$A$331,"HỒ CHÍ MINH")+SUMIFS(PC!AE2:AE331,PC!$C$2:$C$331,"Công suất phát điện gió",PC!$A$2:$A$331,"HỒ CHÍ MINH")++SUMIFS(PC!AE2:AE331,PC!$C$2:$C$331,"Công suất phát nguồn khác",PC!$A$2:$A$331,"HỒ CHÍ MINH")</f>
        <v>0</v>
      </c>
      <c r="AD15" s="302">
        <f>SUMIFS(PC!AF2:AF331,PC!$C$2:$C$331,"Công suất phát thủy điện nhỏ",PC!$A$2:$A$331,"HỒ CHÍ MINH")+SUMIFS(PC!AF2:AF331,PC!$C$2:$C$331,"Công suất inverter ĐMT mặt đất",PC!$A$2:$A$331,"HỒ CHÍ MINH")+SUMIFS(PC!AF2:AF331,PC!$C$2:$C$331,"Công suất phát điện gió",PC!$A$2:$A$331,"HỒ CHÍ MINH")++SUMIFS(PC!AF2:AF331,PC!$C$2:$C$331,"Công suất phát nguồn khác",PC!$A$2:$A$331,"HỒ CHÍ MINH")</f>
        <v>0</v>
      </c>
      <c r="AE15" s="302">
        <f>SUMIFS(PC!AG2:AG331,PC!$C$2:$C$331,"Công suất phát thủy điện nhỏ",PC!$A$2:$A$331,"HỒ CHÍ MINH")+SUMIFS(PC!AG2:AG331,PC!$C$2:$C$331,"Công suất inverter ĐMT mặt đất",PC!$A$2:$A$331,"HỒ CHÍ MINH")+SUMIFS(PC!AG2:AG331,PC!$C$2:$C$331,"Công suất phát điện gió",PC!$A$2:$A$331,"HỒ CHÍ MINH")++SUMIFS(PC!AG2:AG331,PC!$C$2:$C$331,"Công suất phát nguồn khác",PC!$A$2:$A$331,"HỒ CHÍ MINH")</f>
        <v>0</v>
      </c>
      <c r="AF15" s="302">
        <f>SUMIFS(PC!AH2:AH331,PC!$C$2:$C$331,"Công suất phát thủy điện nhỏ",PC!$A$2:$A$331,"HỒ CHÍ MINH")+SUMIFS(PC!AH2:AH331,PC!$C$2:$C$331,"Công suất inverter ĐMT mặt đất",PC!$A$2:$A$331,"HỒ CHÍ MINH")+SUMIFS(PC!AH2:AH331,PC!$C$2:$C$331,"Công suất phát điện gió",PC!$A$2:$A$331,"HỒ CHÍ MINH")++SUMIFS(PC!AH2:AH331,PC!$C$2:$C$331,"Công suất phát nguồn khác",PC!$A$2:$A$331,"HỒ CHÍ MINH")</f>
        <v>0</v>
      </c>
      <c r="AG15" s="302">
        <f>SUMIFS(PC!AI2:AI331,PC!$C$2:$C$331,"Công suất phát thủy điện nhỏ",PC!$A$2:$A$331,"HỒ CHÍ MINH")+SUMIFS(PC!AI2:AI331,PC!$C$2:$C$331,"Công suất inverter ĐMT mặt đất",PC!$A$2:$A$331,"HỒ CHÍ MINH")+SUMIFS(PC!AI2:AI331,PC!$C$2:$C$331,"Công suất phát điện gió",PC!$A$2:$A$331,"HỒ CHÍ MINH")++SUMIFS(PC!AI2:AI331,PC!$C$2:$C$331,"Công suất phát nguồn khác",PC!$A$2:$A$331,"HỒ CHÍ MINH")</f>
        <v>0</v>
      </c>
      <c r="AH15" s="302">
        <f>SUMIFS(PC!AJ2:AJ331,PC!$C$2:$C$331,"Công suất phát thủy điện nhỏ",PC!$A$2:$A$331,"HỒ CHÍ MINH")+SUMIFS(PC!AJ2:AJ331,PC!$C$2:$C$331,"Công suất inverter ĐMT mặt đất",PC!$A$2:$A$331,"HỒ CHÍ MINH")+SUMIFS(PC!AJ2:AJ331,PC!$C$2:$C$331,"Công suất phát điện gió",PC!$A$2:$A$331,"HỒ CHÍ MINH")++SUMIFS(PC!AJ2:AJ331,PC!$C$2:$C$331,"Công suất phát nguồn khác",PC!$A$2:$A$331,"HỒ CHÍ MINH")</f>
        <v>0</v>
      </c>
      <c r="AI15" s="302">
        <f>SUMIFS(PC!AK2:AK331,PC!$C$2:$C$331,"Công suất phát thủy điện nhỏ",PC!$A$2:$A$331,"HỒ CHÍ MINH")+SUMIFS(PC!AK2:AK331,PC!$C$2:$C$331,"Công suất inverter ĐMT mặt đất",PC!$A$2:$A$331,"HỒ CHÍ MINH")+SUMIFS(PC!AK2:AK331,PC!$C$2:$C$331,"Công suất phát điện gió",PC!$A$2:$A$331,"HỒ CHÍ MINH")++SUMIFS(PC!AK2:AK331,PC!$C$2:$C$331,"Công suất phát nguồn khác",PC!$A$2:$A$331,"HỒ CHÍ MINH")</f>
        <v>0</v>
      </c>
      <c r="AJ15" s="302">
        <f>SUMIFS(PC!AL2:AL331,PC!$C$2:$C$331,"Công suất phát thủy điện nhỏ",PC!$A$2:$A$331,"HỒ CHÍ MINH")+SUMIFS(PC!AL2:AL331,PC!$C$2:$C$331,"Công suất inverter ĐMT mặt đất",PC!$A$2:$A$331,"HỒ CHÍ MINH")+SUMIFS(PC!AL2:AL331,PC!$C$2:$C$331,"Công suất phát điện gió",PC!$A$2:$A$331,"HỒ CHÍ MINH")++SUMIFS(PC!AL2:AL331,PC!$C$2:$C$331,"Công suất phát nguồn khác",PC!$A$2:$A$331,"HỒ CHÍ MINH")</f>
        <v>0</v>
      </c>
      <c r="AK15" s="302">
        <f>SUMIFS(PC!AM2:AM331,PC!$C$2:$C$331,"Công suất phát thủy điện nhỏ",PC!$A$2:$A$331,"HỒ CHÍ MINH")+SUMIFS(PC!AM2:AM331,PC!$C$2:$C$331,"Công suất inverter ĐMT mặt đất",PC!$A$2:$A$331,"HỒ CHÍ MINH")+SUMIFS(PC!AM2:AM331,PC!$C$2:$C$331,"Công suất phát điện gió",PC!$A$2:$A$331,"HỒ CHÍ MINH")++SUMIFS(PC!AM2:AM331,PC!$C$2:$C$331,"Công suất phát nguồn khác",PC!$A$2:$A$331,"HỒ CHÍ MINH")</f>
        <v>0</v>
      </c>
      <c r="AL15" s="302">
        <f>SUMIFS(PC!AN2:AN331,PC!$C$2:$C$331,"Công suất phát thủy điện nhỏ",PC!$A$2:$A$331,"HỒ CHÍ MINH")+SUMIFS(PC!AN2:AN331,PC!$C$2:$C$331,"Công suất inverter ĐMT mặt đất",PC!$A$2:$A$331,"HỒ CHÍ MINH")+SUMIFS(PC!AN2:AN331,PC!$C$2:$C$331,"Công suất phát điện gió",PC!$A$2:$A$331,"HỒ CHÍ MINH")++SUMIFS(PC!AN2:AN331,PC!$C$2:$C$331,"Công suất phát nguồn khác",PC!$A$2:$A$331,"HỒ CHÍ MINH")</f>
        <v>0</v>
      </c>
      <c r="AM15" s="302">
        <f>SUMIFS(PC!AO2:AO331,PC!$C$2:$C$331,"Công suất phát thủy điện nhỏ",PC!$A$2:$A$331,"HỒ CHÍ MINH")+SUMIFS(PC!AO2:AO331,PC!$C$2:$C$331,"Công suất inverter ĐMT mặt đất",PC!$A$2:$A$331,"HỒ CHÍ MINH")+SUMIFS(PC!AO2:AO331,PC!$C$2:$C$331,"Công suất phát điện gió",PC!$A$2:$A$331,"HỒ CHÍ MINH")++SUMIFS(PC!AO2:AO331,PC!$C$2:$C$331,"Công suất phát nguồn khác",PC!$A$2:$A$331,"HỒ CHÍ MINH")</f>
        <v>0</v>
      </c>
      <c r="AN15" s="302">
        <f>SUMIFS(PC!AP2:AP331,PC!$C$2:$C$331,"Công suất phát thủy điện nhỏ",PC!$A$2:$A$331,"HỒ CHÍ MINH")+SUMIFS(PC!AP2:AP331,PC!$C$2:$C$331,"Công suất inverter ĐMT mặt đất",PC!$A$2:$A$331,"HỒ CHÍ MINH")+SUMIFS(PC!AP2:AP331,PC!$C$2:$C$331,"Công suất phát điện gió",PC!$A$2:$A$331,"HỒ CHÍ MINH")++SUMIFS(PC!AP2:AP331,PC!$C$2:$C$331,"Công suất phát nguồn khác",PC!$A$2:$A$331,"HỒ CHÍ MINH")</f>
        <v>0</v>
      </c>
      <c r="AO15" s="302">
        <f>SUMIFS(PC!AQ2:AQ331,PC!$C$2:$C$331,"Công suất phát thủy điện nhỏ",PC!$A$2:$A$331,"HỒ CHÍ MINH")+SUMIFS(PC!AQ2:AQ331,PC!$C$2:$C$331,"Công suất inverter ĐMT mặt đất",PC!$A$2:$A$331,"HỒ CHÍ MINH")+SUMIFS(PC!AQ2:AQ331,PC!$C$2:$C$331,"Công suất phát điện gió",PC!$A$2:$A$331,"HỒ CHÍ MINH")++SUMIFS(PC!AQ2:AQ331,PC!$C$2:$C$331,"Công suất phát nguồn khác",PC!$A$2:$A$331,"HỒ CHÍ MINH")</f>
        <v>0</v>
      </c>
      <c r="AP15" s="302">
        <f>SUMIFS(PC!AR2:AR331,PC!$C$2:$C$331,"Công suất phát thủy điện nhỏ",PC!$A$2:$A$331,"HỒ CHÍ MINH")+SUMIFS(PC!AR2:AR331,PC!$C$2:$C$331,"Công suất inverter ĐMT mặt đất",PC!$A$2:$A$331,"HỒ CHÍ MINH")+SUMIFS(PC!AR2:AR331,PC!$C$2:$C$331,"Công suất phát điện gió",PC!$A$2:$A$331,"HỒ CHÍ MINH")++SUMIFS(PC!AR2:AR331,PC!$C$2:$C$331,"Công suất phát nguồn khác",PC!$A$2:$A$331,"HỒ CHÍ MINH")</f>
        <v>0</v>
      </c>
      <c r="AQ15" s="302">
        <f>SUMIFS(PC!AS2:AS331,PC!$C$2:$C$331,"Công suất phát thủy điện nhỏ",PC!$A$2:$A$331,"HỒ CHÍ MINH")+SUMIFS(PC!AS2:AS331,PC!$C$2:$C$331,"Công suất inverter ĐMT mặt đất",PC!$A$2:$A$331,"HỒ CHÍ MINH")+SUMIFS(PC!AS2:AS331,PC!$C$2:$C$331,"Công suất phát điện gió",PC!$A$2:$A$331,"HỒ CHÍ MINH")++SUMIFS(PC!AS2:AS331,PC!$C$2:$C$331,"Công suất phát nguồn khác",PC!$A$2:$A$331,"HỒ CHÍ MINH")</f>
        <v>0</v>
      </c>
      <c r="AR15" s="302">
        <f>SUMIFS(PC!AT2:AT331,PC!$C$2:$C$331,"Công suất phát thủy điện nhỏ",PC!$A$2:$A$331,"HỒ CHÍ MINH")+SUMIFS(PC!AT2:AT331,PC!$C$2:$C$331,"Công suất inverter ĐMT mặt đất",PC!$A$2:$A$331,"HỒ CHÍ MINH")+SUMIFS(PC!AT2:AT331,PC!$C$2:$C$331,"Công suất phát điện gió",PC!$A$2:$A$331,"HỒ CHÍ MINH")++SUMIFS(PC!AT2:AT331,PC!$C$2:$C$331,"Công suất phát nguồn khác",PC!$A$2:$A$331,"HỒ CHÍ MINH")</f>
        <v>0</v>
      </c>
      <c r="AS15" s="302">
        <f>SUMIFS(PC!AU2:AU331,PC!$C$2:$C$331,"Công suất phát thủy điện nhỏ",PC!$A$2:$A$331,"HỒ CHÍ MINH")+SUMIFS(PC!AU2:AU331,PC!$C$2:$C$331,"Công suất inverter ĐMT mặt đất",PC!$A$2:$A$331,"HỒ CHÍ MINH")+SUMIFS(PC!AU2:AU331,PC!$C$2:$C$331,"Công suất phát điện gió",PC!$A$2:$A$331,"HỒ CHÍ MINH")++SUMIFS(PC!AU2:AU331,PC!$C$2:$C$331,"Công suất phát nguồn khác",PC!$A$2:$A$331,"HỒ CHÍ MINH")</f>
        <v>0</v>
      </c>
      <c r="AT15" s="302">
        <f>SUMIFS(PC!AV2:AV331,PC!$C$2:$C$331,"Công suất phát thủy điện nhỏ",PC!$A$2:$A$331,"HỒ CHÍ MINH")+SUMIFS(PC!AV2:AV331,PC!$C$2:$C$331,"Công suất inverter ĐMT mặt đất",PC!$A$2:$A$331,"HỒ CHÍ MINH")+SUMIFS(PC!AV2:AV331,PC!$C$2:$C$331,"Công suất phát điện gió",PC!$A$2:$A$331,"HỒ CHÍ MINH")++SUMIFS(PC!AV2:AV331,PC!$C$2:$C$331,"Công suất phát nguồn khác",PC!$A$2:$A$331,"HỒ CHÍ MINH")</f>
        <v>0</v>
      </c>
      <c r="AU15" s="302">
        <f>SUMIFS(PC!AW2:AW331,PC!$C$2:$C$331,"Công suất phát thủy điện nhỏ",PC!$A$2:$A$331,"HỒ CHÍ MINH")+SUMIFS(PC!AW2:AW331,PC!$C$2:$C$331,"Công suất inverter ĐMT mặt đất",PC!$A$2:$A$331,"HỒ CHÍ MINH")+SUMIFS(PC!AW2:AW331,PC!$C$2:$C$331,"Công suất phát điện gió",PC!$A$2:$A$331,"HỒ CHÍ MINH")++SUMIFS(PC!AW2:AW331,PC!$C$2:$C$331,"Công suất phát nguồn khác",PC!$A$2:$A$331,"HỒ CHÍ MINH")</f>
        <v>0</v>
      </c>
      <c r="AV15" s="302">
        <f>SUMIFS(PC!AX2:AX331,PC!$C$2:$C$331,"Công suất phát thủy điện nhỏ",PC!$A$2:$A$331,"HỒ CHÍ MINH")+SUMIFS(PC!AX2:AX331,PC!$C$2:$C$331,"Công suất inverter ĐMT mặt đất",PC!$A$2:$A$331,"HỒ CHÍ MINH")+SUMIFS(PC!AX2:AX331,PC!$C$2:$C$331,"Công suất phát điện gió",PC!$A$2:$A$331,"HỒ CHÍ MINH")++SUMIFS(PC!AX2:AX331,PC!$C$2:$C$331,"Công suất phát nguồn khác",PC!$A$2:$A$331,"HỒ CHÍ MINH")</f>
        <v>0</v>
      </c>
      <c r="AW15" s="302">
        <f>SUMIFS(PC!AY2:AY331,PC!$C$2:$C$331,"Công suất phát thủy điện nhỏ",PC!$A$2:$A$331,"HỒ CHÍ MINH")+SUMIFS(PC!AY2:AY331,PC!$C$2:$C$331,"Công suất inverter ĐMT mặt đất",PC!$A$2:$A$331,"HỒ CHÍ MINH")+SUMIFS(PC!AY2:AY331,PC!$C$2:$C$331,"Công suất phát điện gió",PC!$A$2:$A$331,"HỒ CHÍ MINH")++SUMIFS(PC!AY2:AY331,PC!$C$2:$C$331,"Công suất phát nguồn khác",PC!$A$2:$A$331,"HỒ CHÍ MINH")</f>
        <v>0</v>
      </c>
      <c r="AX15" s="302">
        <f>SUMIFS(PC!AZ2:AZ331,PC!$C$2:$C$331,"Công suất phát thủy điện nhỏ",PC!$A$2:$A$331,"HỒ CHÍ MINH")+SUMIFS(PC!AZ2:AZ331,PC!$C$2:$C$331,"Công suất inverter ĐMT mặt đất",PC!$A$2:$A$331,"HỒ CHÍ MINH")+SUMIFS(PC!AZ2:AZ331,PC!$C$2:$C$331,"Công suất phát điện gió",PC!$A$2:$A$331,"HỒ CHÍ MINH")++SUMIFS(PC!AZ2:AZ331,PC!$C$2:$C$331,"Công suất phát nguồn khác",PC!$A$2:$A$331,"HỒ CHÍ MINH")</f>
        <v>0</v>
      </c>
      <c r="AY15" s="302">
        <f>SUMIFS(PC!BA2:BA331,PC!$C$2:$C$331,"Công suất phát thủy điện nhỏ",PC!$A$2:$A$331,"HỒ CHÍ MINH")+SUMIFS(PC!BA2:BA331,PC!$C$2:$C$331,"Công suất inverter ĐMT mặt đất",PC!$A$2:$A$331,"HỒ CHÍ MINH")+SUMIFS(PC!BA2:BA331,PC!$C$2:$C$331,"Công suất phát điện gió",PC!$A$2:$A$331,"HỒ CHÍ MINH")++SUMIFS(PC!BA2:BA331,PC!$C$2:$C$331,"Công suất phát nguồn khác",PC!$A$2:$A$331,"HỒ CHÍ MINH")</f>
        <v>0</v>
      </c>
    </row>
    <row r="16" spans="1:51" ht="16.5">
      <c r="A16" s="411"/>
      <c r="B16" s="332" t="s">
        <v>817</v>
      </c>
      <c r="C16" s="302">
        <f>1000*(SUMIFS(PC!E2:E331,PC!$C$2:$C$331,"Công suất inverter ĐMTMN trung áp",PC!$A$2:$A$331,"HỒ CHÍ MINH")+SUMIFS(PC!E2:E331,PC!$C$2:$C$331,"Công suất inverter ĐMTMN hạ áp",PC!$A$2:$A$331,"HỒ CHÍ MINH"))</f>
        <v>1023746.77</v>
      </c>
      <c r="D16" s="302">
        <f>SUMIFS(PC!F2:F331,PC!$C$2:$C$331,"Công suất inverter ĐMTMN trung áp",PC!$A$2:$A$331,"HỒ CHÍ MINH")+SUMIFS(PC!F2:F331,PC!$C$2:$C$331,"Công suất inverter ĐMTMN hạ áp",PC!$A$2:$A$331,"HỒ CHÍ MINH")</f>
        <v>0</v>
      </c>
      <c r="E16" s="302">
        <f>SUMIFS(PC!G2:G331,PC!$C$2:$C$331,"Công suất inverter ĐMTMN trung áp",PC!$A$2:$A$331,"HỒ CHÍ MINH")+SUMIFS(PC!G2:G331,PC!$C$2:$C$331,"Công suất inverter ĐMTMN hạ áp",PC!$A$2:$A$331,"HỒ CHÍ MINH")</f>
        <v>0</v>
      </c>
      <c r="F16" s="302">
        <f>SUMIFS(PC!H2:H331,PC!$C$2:$C$331,"Công suất inverter ĐMTMN trung áp",PC!$A$2:$A$331,"HỒ CHÍ MINH")+SUMIFS(PC!H2:H331,PC!$C$2:$C$331,"Công suất inverter ĐMTMN hạ áp",PC!$A$2:$A$331,"HỒ CHÍ MINH")</f>
        <v>0</v>
      </c>
      <c r="G16" s="302">
        <f>SUMIFS(PC!I2:I331,PC!$C$2:$C$331,"Công suất inverter ĐMTMN trung áp",PC!$A$2:$A$331,"HỒ CHÍ MINH")+SUMIFS(PC!I2:I331,PC!$C$2:$C$331,"Công suất inverter ĐMTMN hạ áp",PC!$A$2:$A$331,"HỒ CHÍ MINH")</f>
        <v>0</v>
      </c>
      <c r="H16" s="302">
        <f>SUMIFS(PC!J2:J331,PC!$C$2:$C$331,"Công suất inverter ĐMTMN trung áp",PC!$A$2:$A$331,"HỒ CHÍ MINH")+SUMIFS(PC!J2:J331,PC!$C$2:$C$331,"Công suất inverter ĐMTMN hạ áp",PC!$A$2:$A$331,"HỒ CHÍ MINH")</f>
        <v>0</v>
      </c>
      <c r="I16" s="302">
        <f>SUMIFS(PC!K2:K331,PC!$C$2:$C$331,"Công suất inverter ĐMTMN trung áp",PC!$A$2:$A$331,"HỒ CHÍ MINH")+SUMIFS(PC!K2:K331,PC!$C$2:$C$331,"Công suất inverter ĐMTMN hạ áp",PC!$A$2:$A$331,"HỒ CHÍ MINH")</f>
        <v>0</v>
      </c>
      <c r="J16" s="302">
        <f>SUMIFS(PC!L2:L331,PC!$C$2:$C$331,"Công suất inverter ĐMTMN trung áp",PC!$A$2:$A$331,"HỒ CHÍ MINH")+SUMIFS(PC!L2:L331,PC!$C$2:$C$331,"Công suất inverter ĐMTMN hạ áp",PC!$A$2:$A$331,"HỒ CHÍ MINH")</f>
        <v>0</v>
      </c>
      <c r="K16" s="302">
        <f>SUMIFS(PC!M2:M331,PC!$C$2:$C$331,"Công suất inverter ĐMTMN trung áp",PC!$A$2:$A$331,"HỒ CHÍ MINH")+SUMIFS(PC!M2:M331,PC!$C$2:$C$331,"Công suất inverter ĐMTMN hạ áp",PC!$A$2:$A$331,"HỒ CHÍ MINH")</f>
        <v>0</v>
      </c>
      <c r="L16" s="302">
        <f>SUMIFS(PC!N2:N331,PC!$C$2:$C$331,"Công suất inverter ĐMTMN trung áp",PC!$A$2:$A$331,"HỒ CHÍ MINH")+SUMIFS(PC!N2:N331,PC!$C$2:$C$331,"Công suất inverter ĐMTMN hạ áp",PC!$A$2:$A$331,"HỒ CHÍ MINH")</f>
        <v>0</v>
      </c>
      <c r="M16" s="302">
        <f>SUMIFS(PC!O2:O331,PC!$C$2:$C$331,"Công suất inverter ĐMTMN trung áp",PC!$A$2:$A$331,"HỒ CHÍ MINH")+SUMIFS(PC!O2:O331,PC!$C$2:$C$331,"Công suất inverter ĐMTMN hạ áp",PC!$A$2:$A$331,"HỒ CHÍ MINH")</f>
        <v>0</v>
      </c>
      <c r="N16" s="302">
        <f>SUMIFS(PC!P2:P331,PC!$C$2:$C$331,"Công suất inverter ĐMTMN trung áp",PC!$A$2:$A$331,"HỒ CHÍ MINH")+SUMIFS(PC!P2:P331,PC!$C$2:$C$331,"Công suất inverter ĐMTMN hạ áp",PC!$A$2:$A$331,"HỒ CHÍ MINH")</f>
        <v>5.96E-3</v>
      </c>
      <c r="O16" s="302">
        <f>SUMIFS(PC!Q2:Q331,PC!$C$2:$C$331,"Công suất inverter ĐMTMN trung áp",PC!$A$2:$A$331,"HỒ CHÍ MINH")+SUMIFS(PC!Q2:Q331,PC!$C$2:$C$331,"Công suất inverter ĐMTMN hạ áp",PC!$A$2:$A$331,"HỒ CHÍ MINH")</f>
        <v>1.2664</v>
      </c>
      <c r="P16" s="302">
        <f>SUMIFS(PC!R2:R331,PC!$C$2:$C$331,"Công suất inverter ĐMTMN trung áp",PC!$A$2:$A$331,"HỒ CHÍ MINH")+SUMIFS(PC!R2:R331,PC!$C$2:$C$331,"Công suất inverter ĐMTMN hạ áp",PC!$A$2:$A$331,"HỒ CHÍ MINH")</f>
        <v>22.407139999999998</v>
      </c>
      <c r="Q16" s="302">
        <f>SUMIFS(PC!S2:S331,PC!$C$2:$C$331,"Công suất inverter ĐMTMN trung áp",PC!$A$2:$A$331,"HỒ CHÍ MINH")+SUMIFS(PC!S2:S331,PC!$C$2:$C$331,"Công suất inverter ĐMTMN hạ áp",PC!$A$2:$A$331,"HỒ CHÍ MINH")</f>
        <v>60.299759999999999</v>
      </c>
      <c r="R16" s="302">
        <f>SUMIFS(PC!T2:T331,PC!$C$2:$C$331,"Công suất inverter ĐMTMN trung áp",PC!$A$2:$A$331,"HỒ CHÍ MINH")+SUMIFS(PC!T2:T331,PC!$C$2:$C$331,"Công suất inverter ĐMTMN hạ áp",PC!$A$2:$A$331,"HỒ CHÍ MINH")</f>
        <v>103.16328000000001</v>
      </c>
      <c r="S16" s="302">
        <f>SUMIFS(PC!U2:U331,PC!$C$2:$C$331,"Công suất inverter ĐMTMN trung áp",PC!$A$2:$A$331,"HỒ CHÍ MINH")+SUMIFS(PC!U2:U331,PC!$C$2:$C$331,"Công suất inverter ĐMTMN hạ áp",PC!$A$2:$A$331,"HỒ CHÍ MINH")</f>
        <v>128.91284999999999</v>
      </c>
      <c r="T16" s="302">
        <f>SUMIFS(PC!V2:V331,PC!$C$2:$C$331,"Công suất inverter ĐMTMN trung áp",PC!$A$2:$A$331,"HỒ CHÍ MINH")+SUMIFS(PC!V2:V331,PC!$C$2:$C$331,"Công suất inverter ĐMTMN hạ áp",PC!$A$2:$A$331,"HỒ CHÍ MINH")</f>
        <v>124.95171999999999</v>
      </c>
      <c r="U16" s="302">
        <f>SUMIFS(PC!W2:W331,PC!$C$2:$C$331,"Công suất inverter ĐMTMN trung áp",PC!$A$2:$A$331,"HỒ CHÍ MINH")+SUMIFS(PC!W2:W331,PC!$C$2:$C$331,"Công suất inverter ĐMTMN hạ áp",PC!$A$2:$A$331,"HỒ CHÍ MINH")</f>
        <v>155.06265999999999</v>
      </c>
      <c r="V16" s="302">
        <f>SUMIFS(PC!X2:X331,PC!$C$2:$C$331,"Công suất inverter ĐMTMN trung áp",PC!$A$2:$A$331,"HỒ CHÍ MINH")+SUMIFS(PC!X2:X331,PC!$C$2:$C$331,"Công suất inverter ĐMTMN hạ áp",PC!$A$2:$A$331,"HỒ CHÍ MINH")</f>
        <v>159.60579999999999</v>
      </c>
      <c r="W16" s="302">
        <f>SUMIFS(PC!Y2:Y331,PC!$C$2:$C$331,"Công suất inverter ĐMTMN trung áp",PC!$A$2:$A$331,"HỒ CHÍ MINH")+SUMIFS(PC!Y2:Y331,PC!$C$2:$C$331,"Công suất inverter ĐMTMN hạ áp",PC!$A$2:$A$331,"HỒ CHÍ MINH")</f>
        <v>191.68125000000001</v>
      </c>
      <c r="X16" s="302">
        <f>SUMIFS(PC!Z2:Z331,PC!$C$2:$C$331,"Công suất inverter ĐMTMN trung áp",PC!$A$2:$A$331,"HỒ CHÍ MINH")+SUMIFS(PC!Z2:Z331,PC!$C$2:$C$331,"Công suất inverter ĐMTMN hạ áp",PC!$A$2:$A$331,"HỒ CHÍ MINH")</f>
        <v>184.26465999999999</v>
      </c>
      <c r="Y16" s="302">
        <f>SUMIFS(PC!AA2:AA331,PC!$C$2:$C$331,"Công suất inverter ĐMTMN trung áp",PC!$A$2:$A$331,"HỒ CHÍ MINH")+SUMIFS(PC!AA2:AA331,PC!$C$2:$C$331,"Công suất inverter ĐMTMN hạ áp",PC!$A$2:$A$331,"HỒ CHÍ MINH")</f>
        <v>179.99800999999999</v>
      </c>
      <c r="Z16" s="302">
        <f>SUMIFS(PC!AB2:AB331,PC!$C$2:$C$331,"Công suất inverter ĐMTMN trung áp",PC!$A$2:$A$331,"HỒ CHÍ MINH")+SUMIFS(PC!AB2:AB331,PC!$C$2:$C$331,"Công suất inverter ĐMTMN hạ áp",PC!$A$2:$A$331,"HỒ CHÍ MINH")</f>
        <v>201.34956</v>
      </c>
      <c r="AA16" s="302">
        <f>SUMIFS(PC!AC2:AC331,PC!$C$2:$C$331,"Công suất inverter ĐMTMN trung áp",PC!$A$2:$A$331,"HỒ CHÍ MINH")+SUMIFS(PC!AC2:AC331,PC!$C$2:$C$331,"Công suất inverter ĐMTMN hạ áp",PC!$A$2:$A$331,"HỒ CHÍ MINH")</f>
        <v>109.39622</v>
      </c>
      <c r="AB16" s="302">
        <f>SUMIFS(PC!AD2:AD331,PC!$C$2:$C$331,"Công suất inverter ĐMTMN trung áp",PC!$A$2:$A$331,"HỒ CHÍ MINH")+SUMIFS(PC!AD2:AD331,PC!$C$2:$C$331,"Công suất inverter ĐMTMN hạ áp",PC!$A$2:$A$331,"HỒ CHÍ MINH")</f>
        <v>187.94163</v>
      </c>
      <c r="AC16" s="302">
        <f>SUMIFS(PC!AE2:AE331,PC!$C$2:$C$331,"Công suất inverter ĐMTMN trung áp",PC!$A$2:$A$331,"HỒ CHÍ MINH")+SUMIFS(PC!AE2:AE331,PC!$C$2:$C$331,"Công suất inverter ĐMTMN hạ áp",PC!$A$2:$A$331,"HỒ CHÍ MINH")</f>
        <v>26.180199999999999</v>
      </c>
      <c r="AD16" s="302">
        <f>SUMIFS(PC!AF2:AF331,PC!$C$2:$C$331,"Công suất inverter ĐMTMN trung áp",PC!$A$2:$A$331,"HỒ CHÍ MINH")+SUMIFS(PC!AF2:AF331,PC!$C$2:$C$331,"Công suất inverter ĐMTMN hạ áp",PC!$A$2:$A$331,"HỒ CHÍ MINH")</f>
        <v>8.7356300000000005</v>
      </c>
      <c r="AE16" s="302">
        <f>SUMIFS(PC!AG2:AG331,PC!$C$2:$C$331,"Công suất inverter ĐMTMN trung áp",PC!$A$2:$A$331,"HỒ CHÍ MINH")+SUMIFS(PC!AG2:AG331,PC!$C$2:$C$331,"Công suất inverter ĐMTMN hạ áp",PC!$A$2:$A$331,"HỒ CHÍ MINH")</f>
        <v>17.194200000000002</v>
      </c>
      <c r="AF16" s="302">
        <f>SUMIFS(PC!AH2:AH331,PC!$C$2:$C$331,"Công suất inverter ĐMTMN trung áp",PC!$A$2:$A$331,"HỒ CHÍ MINH")+SUMIFS(PC!AH2:AH331,PC!$C$2:$C$331,"Công suất inverter ĐMTMN hạ áp",PC!$A$2:$A$331,"HỒ CHÍ MINH")</f>
        <v>25.167589999999997</v>
      </c>
      <c r="AG16" s="302">
        <f>SUMIFS(PC!AI2:AI331,PC!$C$2:$C$331,"Công suất inverter ĐMTMN trung áp",PC!$A$2:$A$331,"HỒ CHÍ MINH")+SUMIFS(PC!AI2:AI331,PC!$C$2:$C$331,"Công suất inverter ĐMTMN hạ áp",PC!$A$2:$A$331,"HỒ CHÍ MINH")</f>
        <v>26.033709999999999</v>
      </c>
      <c r="AH16" s="302">
        <f>SUMIFS(PC!AJ2:AJ331,PC!$C$2:$C$331,"Công suất inverter ĐMTMN trung áp",PC!$A$2:$A$331,"HỒ CHÍ MINH")+SUMIFS(PC!AJ2:AJ331,PC!$C$2:$C$331,"Công suất inverter ĐMTMN hạ áp",PC!$A$2:$A$331,"HỒ CHÍ MINH")</f>
        <v>40.596519999999998</v>
      </c>
      <c r="AI16" s="302">
        <f>SUMIFS(PC!AK2:AK331,PC!$C$2:$C$331,"Công suất inverter ĐMTMN trung áp",PC!$A$2:$A$331,"HỒ CHÍ MINH")+SUMIFS(PC!AK2:AK331,PC!$C$2:$C$331,"Công suất inverter ĐMTMN hạ áp",PC!$A$2:$A$331,"HỒ CHÍ MINH")</f>
        <v>51.050019999999996</v>
      </c>
      <c r="AJ16" s="302">
        <f>SUMIFS(PC!AL2:AL331,PC!$C$2:$C$331,"Công suất inverter ĐMTMN trung áp",PC!$A$2:$A$331,"HỒ CHÍ MINH")+SUMIFS(PC!AL2:AL331,PC!$C$2:$C$331,"Công suất inverter ĐMTMN hạ áp",PC!$A$2:$A$331,"HỒ CHÍ MINH")</f>
        <v>34.394369999999995</v>
      </c>
      <c r="AK16" s="302">
        <f>SUMIFS(PC!AM2:AM331,PC!$C$2:$C$331,"Công suất inverter ĐMTMN trung áp",PC!$A$2:$A$331,"HỒ CHÍ MINH")+SUMIFS(PC!AM2:AM331,PC!$C$2:$C$331,"Công suất inverter ĐMTMN hạ áp",PC!$A$2:$A$331,"HỒ CHÍ MINH")</f>
        <v>7.1614899999999997</v>
      </c>
      <c r="AL16" s="302">
        <f>SUMIFS(PC!AN2:AN331,PC!$C$2:$C$331,"Công suất inverter ĐMTMN trung áp",PC!$A$2:$A$331,"HỒ CHÍ MINH")+SUMIFS(PC!AN2:AN331,PC!$C$2:$C$331,"Công suất inverter ĐMTMN hạ áp",PC!$A$2:$A$331,"HỒ CHÍ MINH")</f>
        <v>0.67215999999999998</v>
      </c>
      <c r="AM16" s="302">
        <f>SUMIFS(PC!AO2:AO331,PC!$C$2:$C$331,"Công suất inverter ĐMTMN trung áp",PC!$A$2:$A$331,"HỒ CHÍ MINH")+SUMIFS(PC!AO2:AO331,PC!$C$2:$C$331,"Công suất inverter ĐMTMN hạ áp",PC!$A$2:$A$331,"HỒ CHÍ MINH")</f>
        <v>8.0000000000000007E-5</v>
      </c>
      <c r="AN16" s="302">
        <f>SUMIFS(PC!AP2:AP331,PC!$C$2:$C$331,"Công suất inverter ĐMTMN trung áp",PC!$A$2:$A$331,"HỒ CHÍ MINH")+SUMIFS(PC!AP2:AP331,PC!$C$2:$C$331,"Công suất inverter ĐMTMN hạ áp",PC!$A$2:$A$331,"HỒ CHÍ MINH")</f>
        <v>6.6E-4</v>
      </c>
      <c r="AO16" s="302">
        <f>SUMIFS(PC!AQ2:AQ331,PC!$C$2:$C$331,"Công suất inverter ĐMTMN trung áp",PC!$A$2:$A$331,"HỒ CHÍ MINH")+SUMIFS(PC!AQ2:AQ331,PC!$C$2:$C$331,"Công suất inverter ĐMTMN hạ áp",PC!$A$2:$A$331,"HỒ CHÍ MINH")</f>
        <v>0</v>
      </c>
      <c r="AP16" s="302">
        <f>SUMIFS(PC!AR2:AR331,PC!$C$2:$C$331,"Công suất inverter ĐMTMN trung áp",PC!$A$2:$A$331,"HỒ CHÍ MINH")+SUMIFS(PC!AR2:AR331,PC!$C$2:$C$331,"Công suất inverter ĐMTMN hạ áp",PC!$A$2:$A$331,"HỒ CHÍ MINH")</f>
        <v>0</v>
      </c>
      <c r="AQ16" s="302">
        <f>SUMIFS(PC!AS2:AS331,PC!$C$2:$C$331,"Công suất inverter ĐMTMN trung áp",PC!$A$2:$A$331,"HỒ CHÍ MINH")+SUMIFS(PC!AS2:AS331,PC!$C$2:$C$331,"Công suất inverter ĐMTMN hạ áp",PC!$A$2:$A$331,"HỒ CHÍ MINH")</f>
        <v>0</v>
      </c>
      <c r="AR16" s="302">
        <f>SUMIFS(PC!AT2:AT331,PC!$C$2:$C$331,"Công suất inverter ĐMTMN trung áp",PC!$A$2:$A$331,"HỒ CHÍ MINH")+SUMIFS(PC!AT2:AT331,PC!$C$2:$C$331,"Công suất inverter ĐMTMN hạ áp",PC!$A$2:$A$331,"HỒ CHÍ MINH")</f>
        <v>0</v>
      </c>
      <c r="AS16" s="302">
        <f>SUMIFS(PC!AU2:AU331,PC!$C$2:$C$331,"Công suất inverter ĐMTMN trung áp",PC!$A$2:$A$331,"HỒ CHÍ MINH")+SUMIFS(PC!AU2:AU331,PC!$C$2:$C$331,"Công suất inverter ĐMTMN hạ áp",PC!$A$2:$A$331,"HỒ CHÍ MINH")</f>
        <v>0</v>
      </c>
      <c r="AT16" s="302">
        <f>SUMIFS(PC!AV2:AV331,PC!$C$2:$C$331,"Công suất inverter ĐMTMN trung áp",PC!$A$2:$A$331,"HỒ CHÍ MINH")+SUMIFS(PC!AV2:AV331,PC!$C$2:$C$331,"Công suất inverter ĐMTMN hạ áp",PC!$A$2:$A$331,"HỒ CHÍ MINH")</f>
        <v>0</v>
      </c>
      <c r="AU16" s="302">
        <f>SUMIFS(PC!AW2:AW331,PC!$C$2:$C$331,"Công suất inverter ĐMTMN trung áp",PC!$A$2:$A$331,"HỒ CHÍ MINH")+SUMIFS(PC!AW2:AW331,PC!$C$2:$C$331,"Công suất inverter ĐMTMN hạ áp",PC!$A$2:$A$331,"HỒ CHÍ MINH")</f>
        <v>0</v>
      </c>
      <c r="AV16" s="302">
        <f>SUMIFS(PC!AX2:AX331,PC!$C$2:$C$331,"Công suất inverter ĐMTMN trung áp",PC!$A$2:$A$331,"HỒ CHÍ MINH")+SUMIFS(PC!AX2:AX331,PC!$C$2:$C$331,"Công suất inverter ĐMTMN hạ áp",PC!$A$2:$A$331,"HỒ CHÍ MINH")</f>
        <v>0</v>
      </c>
      <c r="AW16" s="302">
        <f>SUMIFS(PC!AY2:AY331,PC!$C$2:$C$331,"Công suất inverter ĐMTMN trung áp",PC!$A$2:$A$331,"HỒ CHÍ MINH")+SUMIFS(PC!AY2:AY331,PC!$C$2:$C$331,"Công suất inverter ĐMTMN hạ áp",PC!$A$2:$A$331,"HỒ CHÍ MINH")</f>
        <v>0</v>
      </c>
      <c r="AX16" s="302">
        <f>SUMIFS(PC!AZ2:AZ331,PC!$C$2:$C$331,"Công suất inverter ĐMTMN trung áp",PC!$A$2:$A$331,"HỒ CHÍ MINH")+SUMIFS(PC!AZ2:AZ331,PC!$C$2:$C$331,"Công suất inverter ĐMTMN hạ áp",PC!$A$2:$A$331,"HỒ CHÍ MINH")</f>
        <v>0</v>
      </c>
      <c r="AY16" s="302">
        <f>SUMIFS(PC!BA2:BA331,PC!$C$2:$C$331,"Công suất inverter ĐMTMN trung áp",PC!$A$2:$A$331,"HỒ CHÍ MINH")+SUMIFS(PC!BA2:BA331,PC!$C$2:$C$331,"Công suất inverter ĐMTMN hạ áp",PC!$A$2:$A$331,"HỒ CHÍ MINH")</f>
        <v>0</v>
      </c>
    </row>
    <row r="17" spans="1:51" ht="16.5">
      <c r="A17" s="292" t="s">
        <v>152</v>
      </c>
      <c r="B17" s="176" t="s">
        <v>626</v>
      </c>
      <c r="C17" s="302">
        <f>C11+C15</f>
        <v>4596949.0399999991</v>
      </c>
      <c r="D17" s="302">
        <f t="shared" ref="D17:AY17" si="72">D11+D15</f>
        <v>206.75322</v>
      </c>
      <c r="E17" s="302">
        <f t="shared" si="72"/>
        <v>207.53518000000003</v>
      </c>
      <c r="F17" s="302">
        <f t="shared" si="72"/>
        <v>207.42706000000001</v>
      </c>
      <c r="G17" s="302">
        <f t="shared" si="72"/>
        <v>205.71665999999996</v>
      </c>
      <c r="H17" s="302">
        <f t="shared" si="72"/>
        <v>205.55070000000001</v>
      </c>
      <c r="I17" s="302">
        <f t="shared" si="72"/>
        <v>204.83032000000003</v>
      </c>
      <c r="J17" s="302">
        <f t="shared" si="72"/>
        <v>202.58620000000002</v>
      </c>
      <c r="K17" s="302">
        <f t="shared" si="72"/>
        <v>204.44602</v>
      </c>
      <c r="L17" s="302">
        <f t="shared" si="72"/>
        <v>193.62970000000001</v>
      </c>
      <c r="M17" s="302">
        <f t="shared" si="72"/>
        <v>193.52090000000001</v>
      </c>
      <c r="N17" s="302">
        <f t="shared" si="72"/>
        <v>193.96207999999999</v>
      </c>
      <c r="O17" s="302">
        <f t="shared" si="72"/>
        <v>196.85068000000001</v>
      </c>
      <c r="P17" s="302">
        <f t="shared" si="72"/>
        <v>197.08192999999997</v>
      </c>
      <c r="Q17" s="302">
        <f t="shared" si="72"/>
        <v>200.82738999999998</v>
      </c>
      <c r="R17" s="302">
        <f t="shared" si="72"/>
        <v>202.64541000000003</v>
      </c>
      <c r="S17" s="302">
        <f t="shared" si="72"/>
        <v>201.90514999999999</v>
      </c>
      <c r="T17" s="302">
        <f t="shared" si="72"/>
        <v>201.85476</v>
      </c>
      <c r="U17" s="302">
        <f t="shared" si="72"/>
        <v>193.60142000000005</v>
      </c>
      <c r="V17" s="302">
        <f t="shared" si="72"/>
        <v>191.56289000000004</v>
      </c>
      <c r="W17" s="302">
        <f t="shared" si="72"/>
        <v>197.37565000000001</v>
      </c>
      <c r="X17" s="302">
        <f t="shared" si="72"/>
        <v>194.01559000000003</v>
      </c>
      <c r="Y17" s="302">
        <f t="shared" si="72"/>
        <v>193.73056000000003</v>
      </c>
      <c r="Z17" s="302">
        <f t="shared" si="72"/>
        <v>187.11866000000001</v>
      </c>
      <c r="AA17" s="302">
        <f t="shared" si="72"/>
        <v>186.89676</v>
      </c>
      <c r="AB17" s="302">
        <f t="shared" si="72"/>
        <v>182.6626</v>
      </c>
      <c r="AC17" s="302">
        <f t="shared" si="72"/>
        <v>189.26990000000001</v>
      </c>
      <c r="AD17" s="302">
        <f t="shared" si="72"/>
        <v>192.86874</v>
      </c>
      <c r="AE17" s="302">
        <f t="shared" si="72"/>
        <v>204.66236000000004</v>
      </c>
      <c r="AF17" s="302">
        <f t="shared" si="72"/>
        <v>185.80627000000001</v>
      </c>
      <c r="AG17" s="302">
        <f t="shared" si="72"/>
        <v>180.07400000000001</v>
      </c>
      <c r="AH17" s="302">
        <f t="shared" si="72"/>
        <v>184.95657</v>
      </c>
      <c r="AI17" s="302">
        <f t="shared" si="72"/>
        <v>189.80267999999998</v>
      </c>
      <c r="AJ17" s="302">
        <f t="shared" si="72"/>
        <v>189.65293000000003</v>
      </c>
      <c r="AK17" s="302">
        <f t="shared" si="72"/>
        <v>191.91283000000001</v>
      </c>
      <c r="AL17" s="302">
        <f t="shared" si="72"/>
        <v>182.78932999999998</v>
      </c>
      <c r="AM17" s="302">
        <f t="shared" si="72"/>
        <v>185.43496000000005</v>
      </c>
      <c r="AN17" s="302">
        <f t="shared" si="72"/>
        <v>185.51743999999999</v>
      </c>
      <c r="AO17" s="302">
        <f t="shared" si="72"/>
        <v>182.77224000000001</v>
      </c>
      <c r="AP17" s="302">
        <f t="shared" si="72"/>
        <v>183.08078</v>
      </c>
      <c r="AQ17" s="302">
        <f t="shared" si="72"/>
        <v>187.62536</v>
      </c>
      <c r="AR17" s="302">
        <f t="shared" si="72"/>
        <v>191.97687999999999</v>
      </c>
      <c r="AS17" s="302">
        <f t="shared" si="72"/>
        <v>194.41152</v>
      </c>
      <c r="AT17" s="302">
        <f t="shared" si="72"/>
        <v>187.03917999999999</v>
      </c>
      <c r="AU17" s="302">
        <f t="shared" si="72"/>
        <v>186.9794</v>
      </c>
      <c r="AV17" s="302">
        <f t="shared" si="72"/>
        <v>181.98231999999999</v>
      </c>
      <c r="AW17" s="302">
        <f t="shared" si="72"/>
        <v>180.77850000000001</v>
      </c>
      <c r="AX17" s="302">
        <f t="shared" si="72"/>
        <v>182.04010000000002</v>
      </c>
      <c r="AY17" s="302">
        <f t="shared" si="72"/>
        <v>178.73328000000001</v>
      </c>
    </row>
    <row r="18" spans="1:51" ht="16.5">
      <c r="A18" s="189"/>
      <c r="B18" s="189"/>
      <c r="C18" s="308"/>
      <c r="D18" s="309"/>
      <c r="E18" s="308"/>
      <c r="F18" s="308"/>
      <c r="G18" s="308"/>
      <c r="H18" s="310"/>
      <c r="I18" s="311"/>
      <c r="J18" s="308"/>
      <c r="K18" s="312"/>
      <c r="L18" s="312"/>
      <c r="M18" s="308"/>
      <c r="N18" s="311"/>
      <c r="O18" s="308"/>
      <c r="P18" s="311"/>
      <c r="Q18" s="308"/>
      <c r="R18" s="311"/>
      <c r="S18" s="308"/>
      <c r="T18" s="311"/>
      <c r="U18" s="308"/>
      <c r="V18" s="311"/>
      <c r="W18" s="308"/>
      <c r="X18" s="311"/>
      <c r="Y18" s="308"/>
      <c r="Z18" s="308"/>
      <c r="AA18" s="311"/>
      <c r="AB18" s="308"/>
      <c r="AC18" s="311"/>
      <c r="AD18" s="313"/>
      <c r="AE18" s="314"/>
      <c r="AF18" s="308"/>
      <c r="AG18" s="311"/>
      <c r="AH18" s="308"/>
      <c r="AI18" s="311"/>
      <c r="AJ18" s="314"/>
      <c r="AK18" s="308"/>
      <c r="AL18" s="312"/>
      <c r="AM18" s="312"/>
      <c r="AN18" s="312"/>
      <c r="AO18" s="312"/>
      <c r="AP18" s="312"/>
      <c r="AQ18" s="312"/>
      <c r="AR18" s="312"/>
      <c r="AS18" s="312"/>
      <c r="AT18" s="312"/>
      <c r="AU18" s="312"/>
      <c r="AV18" s="312"/>
      <c r="AW18" s="312"/>
      <c r="AX18" s="312"/>
      <c r="AY18" s="312"/>
    </row>
    <row r="19" spans="1:51" ht="16.5">
      <c r="A19" s="412" t="s">
        <v>144</v>
      </c>
      <c r="B19" s="176" t="s">
        <v>626</v>
      </c>
      <c r="C19" s="302">
        <f>1000*SUMIFS(NM!$H:$H,NM!$C:$C,$A$19,NM!$I:$I,DATA!$B$19)</f>
        <v>34830100</v>
      </c>
      <c r="D19" s="302">
        <f>SUMIFS(NM!J:J,NM!$C:$C,DATA!$A$19,NM!$I:$I,DATA!$B$19)</f>
        <v>1530.6999999999998</v>
      </c>
      <c r="E19" s="302">
        <f>SUMIFS(NM!K:K,NM!$C:$C,DATA!$A$19,NM!$I:$I,DATA!$B$19)</f>
        <v>1555.8999999999999</v>
      </c>
      <c r="F19" s="302">
        <f>SUMIFS(NM!L:L,NM!$C:$C,DATA!$A$19,NM!$I:$I,DATA!$B$19)</f>
        <v>1423.9</v>
      </c>
      <c r="G19" s="302">
        <f>SUMIFS(NM!M:M,NM!$C:$C,DATA!$A$19,NM!$I:$I,DATA!$B$19)</f>
        <v>1361.1</v>
      </c>
      <c r="H19" s="302">
        <f>SUMIFS(NM!N:N,NM!$C:$C,DATA!$A$19,NM!$I:$I,DATA!$B$19)</f>
        <v>1254.4000000000001</v>
      </c>
      <c r="I19" s="302">
        <f>SUMIFS(NM!O:O,NM!$C:$C,DATA!$A$19,NM!$I:$I,DATA!$B$19)</f>
        <v>1246.6000000000001</v>
      </c>
      <c r="J19" s="302">
        <f>SUMIFS(NM!P:P,NM!$C:$C,DATA!$A$19,NM!$I:$I,DATA!$B$19)</f>
        <v>1232.3</v>
      </c>
      <c r="K19" s="302">
        <f>SUMIFS(NM!Q:Q,NM!$C:$C,DATA!$A$19,NM!$I:$I,DATA!$B$19)</f>
        <v>1360.7000000000003</v>
      </c>
      <c r="L19" s="302">
        <f>SUMIFS(NM!R:R,NM!$C:$C,DATA!$A$19,NM!$I:$I,DATA!$B$19)</f>
        <v>1359.4</v>
      </c>
      <c r="M19" s="302">
        <f>SUMIFS(NM!S:S,NM!$C:$C,DATA!$A$19,NM!$I:$I,DATA!$B$19)</f>
        <v>1403.6999999999998</v>
      </c>
      <c r="N19" s="302">
        <f>SUMIFS(NM!T:T,NM!$C:$C,DATA!$A$19,NM!$I:$I,DATA!$B$19)</f>
        <v>2381.6999999999998</v>
      </c>
      <c r="O19" s="302">
        <f>SUMIFS(NM!U:U,NM!$C:$C,DATA!$A$19,NM!$I:$I,DATA!$B$19)</f>
        <v>1805.5999999999997</v>
      </c>
      <c r="P19" s="302">
        <f>SUMIFS(NM!V:V,NM!$C:$C,DATA!$A$19,NM!$I:$I,DATA!$B$19)</f>
        <v>1475.9</v>
      </c>
      <c r="Q19" s="302">
        <f>SUMIFS(NM!W:W,NM!$C:$C,DATA!$A$19,NM!$I:$I,DATA!$B$19)</f>
        <v>1312.6</v>
      </c>
      <c r="R19" s="302">
        <f>SUMIFS(NM!X:X,NM!$C:$C,DATA!$A$19,NM!$I:$I,DATA!$B$19)</f>
        <v>1754.8999999999996</v>
      </c>
      <c r="S19" s="302">
        <f>SUMIFS(NM!Y:Y,NM!$C:$C,DATA!$A$19,NM!$I:$I,DATA!$B$19)</f>
        <v>1445.1000000000001</v>
      </c>
      <c r="T19" s="302">
        <f>SUMIFS(NM!Z:Z,NM!$C:$C,DATA!$A$19,NM!$I:$I,DATA!$B$19)</f>
        <v>1028.2000000000003</v>
      </c>
      <c r="U19" s="302">
        <f>SUMIFS(NM!AA:AA,NM!$C:$C,DATA!$A$19,NM!$I:$I,DATA!$B$19)</f>
        <v>960.90000000000009</v>
      </c>
      <c r="V19" s="302">
        <f>SUMIFS(NM!AB:AB,NM!$C:$C,DATA!$A$19,NM!$I:$I,DATA!$B$19)</f>
        <v>895.70000000000016</v>
      </c>
      <c r="W19" s="302">
        <f>SUMIFS(NM!AC:AC,NM!$C:$C,DATA!$A$19,NM!$I:$I,DATA!$B$19)</f>
        <v>860.3</v>
      </c>
      <c r="X19" s="302">
        <f>SUMIFS(NM!AD:AD,NM!$C:$C,DATA!$A$19,NM!$I:$I,DATA!$B$19)</f>
        <v>853.2</v>
      </c>
      <c r="Y19" s="302">
        <f>SUMIFS(NM!AE:AE,NM!$C:$C,DATA!$A$19,NM!$I:$I,DATA!$B$19)</f>
        <v>844.09999999999991</v>
      </c>
      <c r="Z19" s="302">
        <f>SUMIFS(NM!AF:AF,NM!$C:$C,DATA!$A$19,NM!$I:$I,DATA!$B$19)</f>
        <v>843.80000000000007</v>
      </c>
      <c r="AA19" s="302">
        <f>SUMIFS(NM!AG:AG,NM!$C:$C,DATA!$A$19,NM!$I:$I,DATA!$B$19)</f>
        <v>848.09999999999991</v>
      </c>
      <c r="AB19" s="302">
        <f>SUMIFS(NM!AH:AH,NM!$C:$C,DATA!$A$19,NM!$I:$I,DATA!$B$19)</f>
        <v>850.60000000000014</v>
      </c>
      <c r="AC19" s="302">
        <f>SUMIFS(NM!AI:AI,NM!$C:$C,DATA!$A$19,NM!$I:$I,DATA!$B$19)</f>
        <v>849.5</v>
      </c>
      <c r="AD19" s="302">
        <f>SUMIFS(NM!AJ:AJ,NM!$C:$C,DATA!$A$19,NM!$I:$I,DATA!$B$19)</f>
        <v>861</v>
      </c>
      <c r="AE19" s="302">
        <f>SUMIFS(NM!AK:AK,NM!$C:$C,DATA!$A$19,NM!$I:$I,DATA!$B$19)</f>
        <v>924.40000000000009</v>
      </c>
      <c r="AF19" s="302">
        <f>SUMIFS(NM!AL:AL,NM!$C:$C,DATA!$A$19,NM!$I:$I,DATA!$B$19)</f>
        <v>1149.7000000000003</v>
      </c>
      <c r="AG19" s="302">
        <f>SUMIFS(NM!AM:AM,NM!$C:$C,DATA!$A$19,NM!$I:$I,DATA!$B$19)</f>
        <v>1015.8000000000002</v>
      </c>
      <c r="AH19" s="302">
        <f>SUMIFS(NM!AN:AN,NM!$C:$C,DATA!$A$19,NM!$I:$I,DATA!$B$19)</f>
        <v>1218.2</v>
      </c>
      <c r="AI19" s="302">
        <f>SUMIFS(NM!AO:AO,NM!$C:$C,DATA!$A$19,NM!$I:$I,DATA!$B$19)</f>
        <v>1893.1</v>
      </c>
      <c r="AJ19" s="302">
        <f>SUMIFS(NM!AP:AP,NM!$C:$C,DATA!$A$19,NM!$I:$I,DATA!$B$19)</f>
        <v>2013.6</v>
      </c>
      <c r="AK19" s="302">
        <f>SUMIFS(NM!AQ:AQ,NM!$C:$C,DATA!$A$19,NM!$I:$I,DATA!$B$19)</f>
        <v>2104.2999999999997</v>
      </c>
      <c r="AL19" s="302">
        <f>SUMIFS(NM!AR:AR,NM!$C:$C,DATA!$A$19,NM!$I:$I,DATA!$B$19)</f>
        <v>1995.7</v>
      </c>
      <c r="AM19" s="302">
        <f>SUMIFS(NM!AS:AS,NM!$C:$C,DATA!$A$19,NM!$I:$I,DATA!$B$19)</f>
        <v>2151.6999999999998</v>
      </c>
      <c r="AN19" s="302">
        <f>SUMIFS(NM!AT:AT,NM!$C:$C,DATA!$A$19,NM!$I:$I,DATA!$B$19)</f>
        <v>2029.1</v>
      </c>
      <c r="AO19" s="302">
        <f>SUMIFS(NM!AU:AU,NM!$C:$C,DATA!$A$19,NM!$I:$I,DATA!$B$19)</f>
        <v>1693.3</v>
      </c>
      <c r="AP19" s="302">
        <f>SUMIFS(NM!AV:AV,NM!$C:$C,DATA!$A$19,NM!$I:$I,DATA!$B$19)</f>
        <v>1626.7000000000003</v>
      </c>
      <c r="AQ19" s="302">
        <f>SUMIFS(NM!AW:AW,NM!$C:$C,DATA!$A$19,NM!$I:$I,DATA!$B$19)</f>
        <v>1680.2999999999997</v>
      </c>
      <c r="AR19" s="302">
        <f>SUMIFS(NM!AX:AX,NM!$C:$C,DATA!$A$19,NM!$I:$I,DATA!$B$19)</f>
        <v>1732.8000000000002</v>
      </c>
      <c r="AS19" s="302">
        <f>SUMIFS(NM!AY:AY,NM!$C:$C,DATA!$A$19,NM!$I:$I,DATA!$B$19)</f>
        <v>1944.6999999999998</v>
      </c>
      <c r="AT19" s="302">
        <f>SUMIFS(NM!AZ:AZ,NM!$C:$C,DATA!$A$19,NM!$I:$I,DATA!$B$19)</f>
        <v>1716.6999999999998</v>
      </c>
      <c r="AU19" s="302">
        <f>SUMIFS(NM!BA:BA,NM!$C:$C,DATA!$A$19,NM!$I:$I,DATA!$B$19)</f>
        <v>1716.6999999999998</v>
      </c>
      <c r="AV19" s="302">
        <f>SUMIFS(NM!BB:BB,NM!$C:$C,DATA!$A$19,NM!$I:$I,DATA!$B$19)</f>
        <v>1823</v>
      </c>
      <c r="AW19" s="302">
        <f>SUMIFS(NM!BC:BC,NM!$C:$C,DATA!$A$19,NM!$I:$I,DATA!$B$19)</f>
        <v>1841.5</v>
      </c>
      <c r="AX19" s="302">
        <f>SUMIFS(NM!BD:BD,NM!$C:$C,DATA!$A$19,NM!$I:$I,DATA!$B$19)</f>
        <v>1841.5</v>
      </c>
      <c r="AY19" s="302">
        <f>SUMIFS(NM!BE:BE,NM!$C:$C,DATA!$A$19,NM!$I:$I,DATA!$B$19)</f>
        <v>1761.6999999999998</v>
      </c>
    </row>
    <row r="20" spans="1:51" ht="16.5">
      <c r="A20" s="412"/>
      <c r="B20" s="176" t="s">
        <v>627</v>
      </c>
      <c r="C20" s="303"/>
      <c r="D20" s="302">
        <f>SUMIFS(NM!J:J,NM!$C:$C,DATA!$A$19,NM!$I:$I,DATA!$B$20)</f>
        <v>1.7</v>
      </c>
      <c r="E20" s="302">
        <f>SUMIFS(NM!K:K,NM!$C:$C,DATA!$A$19,NM!$I:$I,DATA!$B$20)</f>
        <v>1.7</v>
      </c>
      <c r="F20" s="302">
        <f>SUMIFS(NM!L:L,NM!$C:$C,DATA!$A$19,NM!$I:$I,DATA!$B$20)</f>
        <v>1.7</v>
      </c>
      <c r="G20" s="302">
        <f>SUMIFS(NM!M:M,NM!$C:$C,DATA!$A$19,NM!$I:$I,DATA!$B$20)</f>
        <v>1.7</v>
      </c>
      <c r="H20" s="302">
        <f>SUMIFS(NM!N:N,NM!$C:$C,DATA!$A$19,NM!$I:$I,DATA!$B$20)</f>
        <v>1.7</v>
      </c>
      <c r="I20" s="302">
        <f>SUMIFS(NM!O:O,NM!$C:$C,DATA!$A$19,NM!$I:$I,DATA!$B$20)</f>
        <v>2084.2999999999997</v>
      </c>
      <c r="J20" s="302">
        <f>SUMIFS(NM!P:P,NM!$C:$C,DATA!$A$19,NM!$I:$I,DATA!$B$20)</f>
        <v>2121.6999999999998</v>
      </c>
      <c r="K20" s="302">
        <f>SUMIFS(NM!Q:Q,NM!$C:$C,DATA!$A$19,NM!$I:$I,DATA!$B$20)</f>
        <v>2087.4999999999995</v>
      </c>
      <c r="L20" s="302">
        <f>SUMIFS(NM!R:R,NM!$C:$C,DATA!$A$19,NM!$I:$I,DATA!$B$20)</f>
        <v>2102.9</v>
      </c>
      <c r="M20" s="302">
        <f>SUMIFS(NM!S:S,NM!$C:$C,DATA!$A$19,NM!$I:$I,DATA!$B$20)</f>
        <v>2104.6999999999998</v>
      </c>
      <c r="N20" s="302">
        <f>SUMIFS(NM!T:T,NM!$C:$C,DATA!$A$19,NM!$I:$I,DATA!$B$20)</f>
        <v>2179.5</v>
      </c>
      <c r="O20" s="302">
        <f>SUMIFS(NM!U:U,NM!$C:$C,DATA!$A$19,NM!$I:$I,DATA!$B$20)</f>
        <v>2147.3000000000006</v>
      </c>
      <c r="P20" s="302">
        <f>SUMIFS(NM!V:V,NM!$C:$C,DATA!$A$19,NM!$I:$I,DATA!$B$20)</f>
        <v>2238.8000000000002</v>
      </c>
      <c r="Q20" s="302">
        <f>SUMIFS(NM!W:W,NM!$C:$C,DATA!$A$19,NM!$I:$I,DATA!$B$20)</f>
        <v>1719.3</v>
      </c>
      <c r="R20" s="302">
        <f>SUMIFS(NM!X:X,NM!$C:$C,DATA!$A$19,NM!$I:$I,DATA!$B$20)</f>
        <v>2388.4</v>
      </c>
      <c r="S20" s="302">
        <f>SUMIFS(NM!Y:Y,NM!$C:$C,DATA!$A$19,NM!$I:$I,DATA!$B$20)</f>
        <v>2372</v>
      </c>
      <c r="T20" s="302">
        <f>SUMIFS(NM!Z:Z,NM!$C:$C,DATA!$A$19,NM!$I:$I,DATA!$B$20)</f>
        <v>2262.2000000000003</v>
      </c>
      <c r="U20" s="302">
        <f>SUMIFS(NM!AA:AA,NM!$C:$C,DATA!$A$19,NM!$I:$I,DATA!$B$20)</f>
        <v>1</v>
      </c>
      <c r="V20" s="302">
        <f>SUMIFS(NM!AB:AB,NM!$C:$C,DATA!$A$19,NM!$I:$I,DATA!$B$20)</f>
        <v>1</v>
      </c>
      <c r="W20" s="302">
        <f>SUMIFS(NM!AC:AC,NM!$C:$C,DATA!$A$19,NM!$I:$I,DATA!$B$20)</f>
        <v>1.2</v>
      </c>
      <c r="X20" s="302">
        <f>SUMIFS(NM!AD:AD,NM!$C:$C,DATA!$A$19,NM!$I:$I,DATA!$B$20)</f>
        <v>123.39999999999999</v>
      </c>
      <c r="Y20" s="302">
        <f>SUMIFS(NM!AE:AE,NM!$C:$C,DATA!$A$19,NM!$I:$I,DATA!$B$20)</f>
        <v>0.9</v>
      </c>
      <c r="Z20" s="302">
        <f>SUMIFS(NM!AF:AF,NM!$C:$C,DATA!$A$19,NM!$I:$I,DATA!$B$20)</f>
        <v>0.9</v>
      </c>
      <c r="AA20" s="302">
        <f>SUMIFS(NM!AG:AG,NM!$C:$C,DATA!$A$19,NM!$I:$I,DATA!$B$20)</f>
        <v>1.2</v>
      </c>
      <c r="AB20" s="302">
        <f>SUMIFS(NM!AH:AH,NM!$C:$C,DATA!$A$19,NM!$I:$I,DATA!$B$20)</f>
        <v>0.7</v>
      </c>
      <c r="AC20" s="302">
        <f>SUMIFS(NM!AI:AI,NM!$C:$C,DATA!$A$19,NM!$I:$I,DATA!$B$20)</f>
        <v>0.7</v>
      </c>
      <c r="AD20" s="302">
        <f>SUMIFS(NM!AJ:AJ,NM!$C:$C,DATA!$A$19,NM!$I:$I,DATA!$B$20)</f>
        <v>0.9</v>
      </c>
      <c r="AE20" s="302">
        <f>SUMIFS(NM!AK:AK,NM!$C:$C,DATA!$A$19,NM!$I:$I,DATA!$B$20)</f>
        <v>1</v>
      </c>
      <c r="AF20" s="302">
        <f>SUMIFS(NM!AL:AL,NM!$C:$C,DATA!$A$19,NM!$I:$I,DATA!$B$20)</f>
        <v>1</v>
      </c>
      <c r="AG20" s="302">
        <f>SUMIFS(NM!AM:AM,NM!$C:$C,DATA!$A$19,NM!$I:$I,DATA!$B$20)</f>
        <v>1</v>
      </c>
      <c r="AH20" s="302">
        <f>SUMIFS(NM!AN:AN,NM!$C:$C,DATA!$A$19,NM!$I:$I,DATA!$B$20)</f>
        <v>1</v>
      </c>
      <c r="AI20" s="302">
        <f>SUMIFS(NM!AO:AO,NM!$C:$C,DATA!$A$19,NM!$I:$I,DATA!$B$20)</f>
        <v>0.79999999999999993</v>
      </c>
      <c r="AJ20" s="302">
        <f>SUMIFS(NM!AP:AP,NM!$C:$C,DATA!$A$19,NM!$I:$I,DATA!$B$20)</f>
        <v>1.2000000000000002</v>
      </c>
      <c r="AK20" s="302">
        <f>SUMIFS(NM!AQ:AQ,NM!$C:$C,DATA!$A$19,NM!$I:$I,DATA!$B$20)</f>
        <v>1.2</v>
      </c>
      <c r="AL20" s="302">
        <f>SUMIFS(NM!AR:AR,NM!$C:$C,DATA!$A$19,NM!$I:$I,DATA!$B$20)</f>
        <v>1.1000000000000001</v>
      </c>
      <c r="AM20" s="302">
        <f>SUMIFS(NM!AS:AS,NM!$C:$C,DATA!$A$19,NM!$I:$I,DATA!$B$20)</f>
        <v>1.1000000000000001</v>
      </c>
      <c r="AN20" s="302">
        <f>SUMIFS(NM!AT:AT,NM!$C:$C,DATA!$A$19,NM!$I:$I,DATA!$B$20)</f>
        <v>1.2</v>
      </c>
      <c r="AO20" s="302">
        <f>SUMIFS(NM!AU:AU,NM!$C:$C,DATA!$A$19,NM!$I:$I,DATA!$B$20)</f>
        <v>1.2</v>
      </c>
      <c r="AP20" s="302">
        <f>SUMIFS(NM!AV:AV,NM!$C:$C,DATA!$A$19,NM!$I:$I,DATA!$B$20)</f>
        <v>1.2</v>
      </c>
      <c r="AQ20" s="302">
        <f>SUMIFS(NM!AW:AW,NM!$C:$C,DATA!$A$19,NM!$I:$I,DATA!$B$20)</f>
        <v>1.1000000000000001</v>
      </c>
      <c r="AR20" s="302">
        <f>SUMIFS(NM!AX:AX,NM!$C:$C,DATA!$A$19,NM!$I:$I,DATA!$B$20)</f>
        <v>1.1000000000000001</v>
      </c>
      <c r="AS20" s="302">
        <f>SUMIFS(NM!AY:AY,NM!$C:$C,DATA!$A$19,NM!$I:$I,DATA!$B$20)</f>
        <v>1.1000000000000001</v>
      </c>
      <c r="AT20" s="302">
        <f>SUMIFS(NM!AZ:AZ,NM!$C:$C,DATA!$A$19,NM!$I:$I,DATA!$B$20)</f>
        <v>1.1000000000000001</v>
      </c>
      <c r="AU20" s="302">
        <f>SUMIFS(NM!BA:BA,NM!$C:$C,DATA!$A$19,NM!$I:$I,DATA!$B$20)</f>
        <v>1.1000000000000001</v>
      </c>
      <c r="AV20" s="302">
        <f>SUMIFS(NM!BB:BB,NM!$C:$C,DATA!$A$19,NM!$I:$I,DATA!$B$20)</f>
        <v>1.7</v>
      </c>
      <c r="AW20" s="302">
        <f>SUMIFS(NM!BC:BC,NM!$C:$C,DATA!$A$19,NM!$I:$I,DATA!$B$20)</f>
        <v>1.7</v>
      </c>
      <c r="AX20" s="302">
        <f>SUMIFS(NM!BD:BD,NM!$C:$C,DATA!$A$19,NM!$I:$I,DATA!$B$20)</f>
        <v>1.7</v>
      </c>
      <c r="AY20" s="302">
        <f>SUMIFS(NM!BE:BE,NM!$C:$C,DATA!$A$19,NM!$I:$I,DATA!$B$20)</f>
        <v>1.7</v>
      </c>
    </row>
    <row r="21" spans="1:51" ht="16.5">
      <c r="A21" s="413" t="s">
        <v>145</v>
      </c>
      <c r="B21" s="176" t="s">
        <v>626</v>
      </c>
      <c r="C21" s="302">
        <f>1000*SUMIFS(NM!$H:$H,NM!$C:$C,$A$21,NM!$I:$I,DATA!$B$21,NM!D:D,"&lt;&gt;500")</f>
        <v>37356300</v>
      </c>
      <c r="D21" s="302">
        <f>SUMIFS(NM!J:J,NM!$C:$C,DATA!$A$21,NM!$I:$I,DATA!$B$21,NM!$D:$D,"&lt;&gt;500")</f>
        <v>1552.1999999999998</v>
      </c>
      <c r="E21" s="302">
        <f>SUMIFS(NM!K:K,NM!$C:$C,DATA!$A$21,NM!$I:$I,DATA!$B$21,NM!$D:$D,"&lt;&gt;500")</f>
        <v>1553</v>
      </c>
      <c r="F21" s="302">
        <f>SUMIFS(NM!L:L,NM!$C:$C,DATA!$A$21,NM!$I:$I,DATA!$B$21,NM!$D:$D,"&lt;&gt;500")</f>
        <v>1548.6999999999998</v>
      </c>
      <c r="G21" s="302">
        <f>SUMIFS(NM!M:M,NM!$C:$C,DATA!$A$21,NM!$I:$I,DATA!$B$21,NM!$D:$D,"&lt;&gt;500")</f>
        <v>1532.3000000000002</v>
      </c>
      <c r="H21" s="302">
        <f>SUMIFS(NM!N:N,NM!$C:$C,DATA!$A$21,NM!$I:$I,DATA!$B$21,NM!$D:$D,"&lt;&gt;500")</f>
        <v>1532.3000000000002</v>
      </c>
      <c r="I21" s="302">
        <f>SUMIFS(NM!O:O,NM!$C:$C,DATA!$A$21,NM!$I:$I,DATA!$B$21,NM!$D:$D,"&lt;&gt;500")</f>
        <v>1541.6999999999998</v>
      </c>
      <c r="J21" s="302">
        <f>SUMIFS(NM!P:P,NM!$C:$C,DATA!$A$21,NM!$I:$I,DATA!$B$21,NM!$D:$D,"&lt;&gt;500")</f>
        <v>1536.2</v>
      </c>
      <c r="K21" s="302">
        <f>SUMIFS(NM!Q:Q,NM!$C:$C,DATA!$A$21,NM!$I:$I,DATA!$B$21,NM!$D:$D,"&lt;&gt;500")</f>
        <v>1533.9</v>
      </c>
      <c r="L21" s="302">
        <f>SUMIFS(NM!R:R,NM!$C:$C,DATA!$A$21,NM!$I:$I,DATA!$B$21,NM!$D:$D,"&lt;&gt;500")</f>
        <v>1529.5</v>
      </c>
      <c r="M21" s="302">
        <f>SUMIFS(NM!S:S,NM!$C:$C,DATA!$A$21,NM!$I:$I,DATA!$B$21,NM!$D:$D,"&lt;&gt;500")</f>
        <v>1529.6</v>
      </c>
      <c r="N21" s="302">
        <f>SUMIFS(NM!T:T,NM!$C:$C,DATA!$A$21,NM!$I:$I,DATA!$B$21,NM!$D:$D,"&lt;&gt;500")</f>
        <v>1538</v>
      </c>
      <c r="O21" s="302">
        <f>SUMIFS(NM!U:U,NM!$C:$C,DATA!$A$21,NM!$I:$I,DATA!$B$21,NM!$D:$D,"&lt;&gt;500")</f>
        <v>1554.4</v>
      </c>
      <c r="P21" s="302">
        <f>SUMIFS(NM!V:V,NM!$C:$C,DATA!$A$21,NM!$I:$I,DATA!$B$21,NM!$D:$D,"&lt;&gt;500")</f>
        <v>1550.6</v>
      </c>
      <c r="Q21" s="302">
        <f>SUMIFS(NM!W:W,NM!$C:$C,DATA!$A$21,NM!$I:$I,DATA!$B$21,NM!$D:$D,"&lt;&gt;500")</f>
        <v>1551.3</v>
      </c>
      <c r="R21" s="302">
        <f>SUMIFS(NM!X:X,NM!$C:$C,DATA!$A$21,NM!$I:$I,DATA!$B$21,NM!$D:$D,"&lt;&gt;500")</f>
        <v>1555.4</v>
      </c>
      <c r="S21" s="302">
        <f>SUMIFS(NM!Y:Y,NM!$C:$C,DATA!$A$21,NM!$I:$I,DATA!$B$21,NM!$D:$D,"&lt;&gt;500")</f>
        <v>1555.4</v>
      </c>
      <c r="T21" s="302">
        <f>SUMIFS(NM!Z:Z,NM!$C:$C,DATA!$A$21,NM!$I:$I,DATA!$B$21,NM!$D:$D,"&lt;&gt;500")</f>
        <v>1553.1</v>
      </c>
      <c r="U21" s="302">
        <f>SUMIFS(NM!AA:AA,NM!$C:$C,DATA!$A$21,NM!$I:$I,DATA!$B$21,NM!$D:$D,"&lt;&gt;500")</f>
        <v>1550</v>
      </c>
      <c r="V21" s="302">
        <f>SUMIFS(NM!AB:AB,NM!$C:$C,DATA!$A$21,NM!$I:$I,DATA!$B$21,NM!$D:$D,"&lt;&gt;500")</f>
        <v>1547.4</v>
      </c>
      <c r="W21" s="302">
        <f>SUMIFS(NM!AC:AC,NM!$C:$C,DATA!$A$21,NM!$I:$I,DATA!$B$21,NM!$D:$D,"&lt;&gt;500")</f>
        <v>1552</v>
      </c>
      <c r="X21" s="302">
        <f>SUMIFS(NM!AD:AD,NM!$C:$C,DATA!$A$21,NM!$I:$I,DATA!$B$21,NM!$D:$D,"&lt;&gt;500")</f>
        <v>1562.1</v>
      </c>
      <c r="Y21" s="302">
        <f>SUMIFS(NM!AE:AE,NM!$C:$C,DATA!$A$21,NM!$I:$I,DATA!$B$21,NM!$D:$D,"&lt;&gt;500")</f>
        <v>1555.1999999999998</v>
      </c>
      <c r="Z21" s="302">
        <f>SUMIFS(NM!AF:AF,NM!$C:$C,DATA!$A$21,NM!$I:$I,DATA!$B$21,NM!$D:$D,"&lt;&gt;500")</f>
        <v>1548.9</v>
      </c>
      <c r="AA21" s="302">
        <f>SUMIFS(NM!AG:AG,NM!$C:$C,DATA!$A$21,NM!$I:$I,DATA!$B$21,NM!$D:$D,"&lt;&gt;500")</f>
        <v>1552.6</v>
      </c>
      <c r="AB21" s="302">
        <f>SUMIFS(NM!AH:AH,NM!$C:$C,DATA!$A$21,NM!$I:$I,DATA!$B$21,NM!$D:$D,"&lt;&gt;500")</f>
        <v>1551.5</v>
      </c>
      <c r="AC21" s="302">
        <f>SUMIFS(NM!AI:AI,NM!$C:$C,DATA!$A$21,NM!$I:$I,DATA!$B$21,NM!$D:$D,"&lt;&gt;500")</f>
        <v>1547.8</v>
      </c>
      <c r="AD21" s="302">
        <f>SUMIFS(NM!AJ:AJ,NM!$C:$C,DATA!$A$21,NM!$I:$I,DATA!$B$21,NM!$D:$D,"&lt;&gt;500")</f>
        <v>1546.6999999999998</v>
      </c>
      <c r="AE21" s="302">
        <f>SUMIFS(NM!AK:AK,NM!$C:$C,DATA!$A$21,NM!$I:$I,DATA!$B$21,NM!$D:$D,"&lt;&gt;500")</f>
        <v>1540</v>
      </c>
      <c r="AF21" s="302">
        <f>SUMIFS(NM!AL:AL,NM!$C:$C,DATA!$A$21,NM!$I:$I,DATA!$B$21,NM!$D:$D,"&lt;&gt;500")</f>
        <v>1544.6</v>
      </c>
      <c r="AG21" s="302">
        <f>SUMIFS(NM!AM:AM,NM!$C:$C,DATA!$A$21,NM!$I:$I,DATA!$B$21,NM!$D:$D,"&lt;&gt;500")</f>
        <v>1550.6999999999998</v>
      </c>
      <c r="AH21" s="302">
        <f>SUMIFS(NM!AN:AN,NM!$C:$C,DATA!$A$21,NM!$I:$I,DATA!$B$21,NM!$D:$D,"&lt;&gt;500")</f>
        <v>1550.5</v>
      </c>
      <c r="AI21" s="302">
        <f>SUMIFS(NM!AO:AO,NM!$C:$C,DATA!$A$21,NM!$I:$I,DATA!$B$21,NM!$D:$D,"&lt;&gt;500")</f>
        <v>1543.4</v>
      </c>
      <c r="AJ21" s="302">
        <f>SUMIFS(NM!AP:AP,NM!$C:$C,DATA!$A$21,NM!$I:$I,DATA!$B$21,NM!$D:$D,"&lt;&gt;500")</f>
        <v>1545.2</v>
      </c>
      <c r="AK21" s="302">
        <f>SUMIFS(NM!AQ:AQ,NM!$C:$C,DATA!$A$21,NM!$I:$I,DATA!$B$21,NM!$D:$D,"&lt;&gt;500")</f>
        <v>1553.3000000000002</v>
      </c>
      <c r="AL21" s="302">
        <f>SUMIFS(NM!AR:AR,NM!$C:$C,DATA!$A$21,NM!$I:$I,DATA!$B$21,NM!$D:$D,"&lt;&gt;500")</f>
        <v>1695.1999999999998</v>
      </c>
      <c r="AM21" s="302">
        <f>SUMIFS(NM!AS:AS,NM!$C:$C,DATA!$A$21,NM!$I:$I,DATA!$B$21,NM!$D:$D,"&lt;&gt;500")</f>
        <v>1700.1999999999998</v>
      </c>
      <c r="AN21" s="302">
        <f>SUMIFS(NM!AT:AT,NM!$C:$C,DATA!$A$21,NM!$I:$I,DATA!$B$21,NM!$D:$D,"&lt;&gt;500")</f>
        <v>1702.2</v>
      </c>
      <c r="AO21" s="302">
        <f>SUMIFS(NM!AU:AU,NM!$C:$C,DATA!$A$21,NM!$I:$I,DATA!$B$21,NM!$D:$D,"&lt;&gt;500")</f>
        <v>1652.8</v>
      </c>
      <c r="AP21" s="302">
        <f>SUMIFS(NM!AV:AV,NM!$C:$C,DATA!$A$21,NM!$I:$I,DATA!$B$21,NM!$D:$D,"&lt;&gt;500")</f>
        <v>1663.3000000000002</v>
      </c>
      <c r="AQ21" s="302">
        <f>SUMIFS(NM!AW:AW,NM!$C:$C,DATA!$A$21,NM!$I:$I,DATA!$B$21,NM!$D:$D,"&lt;&gt;500")</f>
        <v>1533.3</v>
      </c>
      <c r="AR21" s="302">
        <f>SUMIFS(NM!AX:AX,NM!$C:$C,DATA!$A$21,NM!$I:$I,DATA!$B$21,NM!$D:$D,"&lt;&gt;500")</f>
        <v>1534.9</v>
      </c>
      <c r="AS21" s="302">
        <f>SUMIFS(NM!AY:AY,NM!$C:$C,DATA!$A$21,NM!$I:$I,DATA!$B$21,NM!$D:$D,"&lt;&gt;500")</f>
        <v>1534.7</v>
      </c>
      <c r="AT21" s="302">
        <f>SUMIFS(NM!AZ:AZ,NM!$C:$C,DATA!$A$21,NM!$I:$I,DATA!$B$21,NM!$D:$D,"&lt;&gt;500")</f>
        <v>1530.6</v>
      </c>
      <c r="AU21" s="302">
        <f>SUMIFS(NM!BA:BA,NM!$C:$C,DATA!$A$21,NM!$I:$I,DATA!$B$21,NM!$D:$D,"&lt;&gt;500")</f>
        <v>1530.6</v>
      </c>
      <c r="AV21" s="302">
        <f>SUMIFS(NM!BB:BB,NM!$C:$C,DATA!$A$21,NM!$I:$I,DATA!$B$21,NM!$D:$D,"&lt;&gt;500")</f>
        <v>1535.1999999999998</v>
      </c>
      <c r="AW21" s="302">
        <f>SUMIFS(NM!BC:BC,NM!$C:$C,DATA!$A$21,NM!$I:$I,DATA!$B$21,NM!$D:$D,"&lt;&gt;500")</f>
        <v>1539.1999999999998</v>
      </c>
      <c r="AX21" s="302">
        <f>SUMIFS(NM!BD:BD,NM!$C:$C,DATA!$A$21,NM!$I:$I,DATA!$B$21,NM!$D:$D,"&lt;&gt;500")</f>
        <v>1539.1999999999998</v>
      </c>
      <c r="AY21" s="302">
        <f>SUMIFS(NM!BE:BE,NM!$C:$C,DATA!$A$21,NM!$I:$I,DATA!$B$21,NM!$D:$D,"&lt;&gt;500")</f>
        <v>1533.5</v>
      </c>
    </row>
    <row r="22" spans="1:51" ht="16.5">
      <c r="A22" s="414"/>
      <c r="B22" s="176" t="s">
        <v>627</v>
      </c>
      <c r="C22" s="303"/>
      <c r="D22" s="302">
        <f>SUMIFS(NM!J:J,NM!$C:$C,DATA!$A$21,NM!$I:$I,DATA!$B$22,NM!$D:$D,"&lt;&gt;500")</f>
        <v>9.6999999999999993</v>
      </c>
      <c r="E22" s="302">
        <f>SUMIFS(NM!K:K,NM!$C:$C,DATA!$A$21,NM!$I:$I,DATA!$B$22,NM!$D:$D,"&lt;&gt;500")</f>
        <v>9.6999999999999993</v>
      </c>
      <c r="F22" s="302">
        <f>SUMIFS(NM!L:L,NM!$C:$C,DATA!$A$21,NM!$I:$I,DATA!$B$22,NM!$D:$D,"&lt;&gt;500")</f>
        <v>9.6</v>
      </c>
      <c r="G22" s="302">
        <f>SUMIFS(NM!M:M,NM!$C:$C,DATA!$A$21,NM!$I:$I,DATA!$B$22,NM!$D:$D,"&lt;&gt;500")</f>
        <v>9.6999999999999993</v>
      </c>
      <c r="H22" s="302">
        <f>SUMIFS(NM!N:N,NM!$C:$C,DATA!$A$21,NM!$I:$I,DATA!$B$22,NM!$D:$D,"&lt;&gt;500")</f>
        <v>9.9</v>
      </c>
      <c r="I22" s="302">
        <f>SUMIFS(NM!O:O,NM!$C:$C,DATA!$A$21,NM!$I:$I,DATA!$B$22,NM!$D:$D,"&lt;&gt;500")</f>
        <v>-340.1</v>
      </c>
      <c r="J22" s="302">
        <f>SUMIFS(NM!P:P,NM!$C:$C,DATA!$A$21,NM!$I:$I,DATA!$B$22,NM!$D:$D,"&lt;&gt;500")</f>
        <v>-329.09999999999997</v>
      </c>
      <c r="K22" s="302">
        <f>SUMIFS(NM!Q:Q,NM!$C:$C,DATA!$A$21,NM!$I:$I,DATA!$B$22,NM!$D:$D,"&lt;&gt;500")</f>
        <v>-339.3</v>
      </c>
      <c r="L22" s="302">
        <f>SUMIFS(NM!R:R,NM!$C:$C,DATA!$A$21,NM!$I:$I,DATA!$B$22,NM!$D:$D,"&lt;&gt;500")</f>
        <v>-330.49999999999994</v>
      </c>
      <c r="M22" s="302">
        <f>SUMIFS(NM!S:S,NM!$C:$C,DATA!$A$21,NM!$I:$I,DATA!$B$22,NM!$D:$D,"&lt;&gt;500")</f>
        <v>-325.7</v>
      </c>
      <c r="N22" s="302">
        <f>SUMIFS(NM!T:T,NM!$C:$C,DATA!$A$21,NM!$I:$I,DATA!$B$22,NM!$D:$D,"&lt;&gt;500")</f>
        <v>-303.7</v>
      </c>
      <c r="O22" s="302">
        <f>SUMIFS(NM!U:U,NM!$C:$C,DATA!$A$21,NM!$I:$I,DATA!$B$22,NM!$D:$D,"&lt;&gt;500")</f>
        <v>-293.5</v>
      </c>
      <c r="P22" s="302">
        <f>SUMIFS(NM!V:V,NM!$C:$C,DATA!$A$21,NM!$I:$I,DATA!$B$22,NM!$D:$D,"&lt;&gt;500")</f>
        <v>-274</v>
      </c>
      <c r="Q22" s="302">
        <f>SUMIFS(NM!W:W,NM!$C:$C,DATA!$A$21,NM!$I:$I,DATA!$B$22,NM!$D:$D,"&lt;&gt;500")</f>
        <v>-271.89999999999998</v>
      </c>
      <c r="R22" s="302">
        <f>SUMIFS(NM!X:X,NM!$C:$C,DATA!$A$21,NM!$I:$I,DATA!$B$22,NM!$D:$D,"&lt;&gt;500")</f>
        <v>-199.69999999999996</v>
      </c>
      <c r="S22" s="302">
        <f>SUMIFS(NM!Y:Y,NM!$C:$C,DATA!$A$21,NM!$I:$I,DATA!$B$22,NM!$D:$D,"&lt;&gt;500")</f>
        <v>-120.6</v>
      </c>
      <c r="T22" s="302">
        <f>SUMIFS(NM!Z:Z,NM!$C:$C,DATA!$A$21,NM!$I:$I,DATA!$B$22,NM!$D:$D,"&lt;&gt;500")</f>
        <v>-131.5</v>
      </c>
      <c r="U22" s="302">
        <f>SUMIFS(NM!AA:AA,NM!$C:$C,DATA!$A$21,NM!$I:$I,DATA!$B$22,NM!$D:$D,"&lt;&gt;500")</f>
        <v>11.2</v>
      </c>
      <c r="V22" s="302">
        <f>SUMIFS(NM!AB:AB,NM!$C:$C,DATA!$A$21,NM!$I:$I,DATA!$B$22,NM!$D:$D,"&lt;&gt;500")</f>
        <v>11.3</v>
      </c>
      <c r="W22" s="302">
        <f>SUMIFS(NM!AC:AC,NM!$C:$C,DATA!$A$21,NM!$I:$I,DATA!$B$22,NM!$D:$D,"&lt;&gt;500")</f>
        <v>11.1</v>
      </c>
      <c r="X22" s="302">
        <f>SUMIFS(NM!AD:AD,NM!$C:$C,DATA!$A$21,NM!$I:$I,DATA!$B$22,NM!$D:$D,"&lt;&gt;500")</f>
        <v>125.80000000000001</v>
      </c>
      <c r="Y22" s="302">
        <f>SUMIFS(NM!AE:AE,NM!$C:$C,DATA!$A$21,NM!$I:$I,DATA!$B$22,NM!$D:$D,"&lt;&gt;500")</f>
        <v>9.6</v>
      </c>
      <c r="Z22" s="302">
        <f>SUMIFS(NM!AF:AF,NM!$C:$C,DATA!$A$21,NM!$I:$I,DATA!$B$22,NM!$D:$D,"&lt;&gt;500")</f>
        <v>9.5</v>
      </c>
      <c r="AA22" s="302">
        <f>SUMIFS(NM!AG:AG,NM!$C:$C,DATA!$A$21,NM!$I:$I,DATA!$B$22,NM!$D:$D,"&lt;&gt;500")</f>
        <v>9.6</v>
      </c>
      <c r="AB22" s="302">
        <f>SUMIFS(NM!AH:AH,NM!$C:$C,DATA!$A$21,NM!$I:$I,DATA!$B$22,NM!$D:$D,"&lt;&gt;500")</f>
        <v>9.5</v>
      </c>
      <c r="AC22" s="302">
        <f>SUMIFS(NM!AI:AI,NM!$C:$C,DATA!$A$21,NM!$I:$I,DATA!$B$22,NM!$D:$D,"&lt;&gt;500")</f>
        <v>10.8</v>
      </c>
      <c r="AD22" s="302">
        <f>SUMIFS(NM!AJ:AJ,NM!$C:$C,DATA!$A$21,NM!$I:$I,DATA!$B$22,NM!$D:$D,"&lt;&gt;500")</f>
        <v>11.1</v>
      </c>
      <c r="AE22" s="302">
        <f>SUMIFS(NM!AK:AK,NM!$C:$C,DATA!$A$21,NM!$I:$I,DATA!$B$22,NM!$D:$D,"&lt;&gt;500")</f>
        <v>11.1</v>
      </c>
      <c r="AF22" s="302">
        <f>SUMIFS(NM!AL:AL,NM!$C:$C,DATA!$A$21,NM!$I:$I,DATA!$B$22,NM!$D:$D,"&lt;&gt;500")</f>
        <v>9.5</v>
      </c>
      <c r="AG22" s="302">
        <f>SUMIFS(NM!AM:AM,NM!$C:$C,DATA!$A$21,NM!$I:$I,DATA!$B$22,NM!$D:$D,"&lt;&gt;500")</f>
        <v>9.5</v>
      </c>
      <c r="AH22" s="302">
        <f>SUMIFS(NM!AN:AN,NM!$C:$C,DATA!$A$21,NM!$I:$I,DATA!$B$22,NM!$D:$D,"&lt;&gt;500")</f>
        <v>9.4</v>
      </c>
      <c r="AI22" s="302">
        <f>SUMIFS(NM!AO:AO,NM!$C:$C,DATA!$A$21,NM!$I:$I,DATA!$B$22,NM!$D:$D,"&lt;&gt;500")</f>
        <v>9.6</v>
      </c>
      <c r="AJ22" s="302">
        <f>SUMIFS(NM!AP:AP,NM!$C:$C,DATA!$A$21,NM!$I:$I,DATA!$B$22,NM!$D:$D,"&lt;&gt;500")</f>
        <v>9.8000000000000007</v>
      </c>
      <c r="AK22" s="302">
        <f>SUMIFS(NM!AQ:AQ,NM!$C:$C,DATA!$A$21,NM!$I:$I,DATA!$B$22,NM!$D:$D,"&lt;&gt;500")</f>
        <v>9.6</v>
      </c>
      <c r="AL22" s="302">
        <f>SUMIFS(NM!AR:AR,NM!$C:$C,DATA!$A$21,NM!$I:$I,DATA!$B$22,NM!$D:$D,"&lt;&gt;500")</f>
        <v>9.6</v>
      </c>
      <c r="AM22" s="302">
        <f>SUMIFS(NM!AS:AS,NM!$C:$C,DATA!$A$21,NM!$I:$I,DATA!$B$22,NM!$D:$D,"&lt;&gt;500")</f>
        <v>9.3000000000000007</v>
      </c>
      <c r="AN22" s="302">
        <f>SUMIFS(NM!AT:AT,NM!$C:$C,DATA!$A$21,NM!$I:$I,DATA!$B$22,NM!$D:$D,"&lt;&gt;500")</f>
        <v>9.4</v>
      </c>
      <c r="AO22" s="302">
        <f>SUMIFS(NM!AU:AU,NM!$C:$C,DATA!$A$21,NM!$I:$I,DATA!$B$22,NM!$D:$D,"&lt;&gt;500")</f>
        <v>9.6</v>
      </c>
      <c r="AP22" s="302">
        <f>SUMIFS(NM!AV:AV,NM!$C:$C,DATA!$A$21,NM!$I:$I,DATA!$B$22,NM!$D:$D,"&lt;&gt;500")</f>
        <v>9.4</v>
      </c>
      <c r="AQ22" s="302">
        <f>SUMIFS(NM!AW:AW,NM!$C:$C,DATA!$A$21,NM!$I:$I,DATA!$B$22,NM!$D:$D,"&lt;&gt;500")</f>
        <v>9.4</v>
      </c>
      <c r="AR22" s="302">
        <f>SUMIFS(NM!AX:AX,NM!$C:$C,DATA!$A$21,NM!$I:$I,DATA!$B$22,NM!$D:$D,"&lt;&gt;500")</f>
        <v>9.5</v>
      </c>
      <c r="AS22" s="302">
        <f>SUMIFS(NM!AY:AY,NM!$C:$C,DATA!$A$21,NM!$I:$I,DATA!$B$22,NM!$D:$D,"&lt;&gt;500")</f>
        <v>9.5</v>
      </c>
      <c r="AT22" s="302">
        <f>SUMIFS(NM!AZ:AZ,NM!$C:$C,DATA!$A$21,NM!$I:$I,DATA!$B$22,NM!$D:$D,"&lt;&gt;500")</f>
        <v>9.5</v>
      </c>
      <c r="AU22" s="302">
        <f>SUMIFS(NM!BA:BA,NM!$C:$C,DATA!$A$21,NM!$I:$I,DATA!$B$22,NM!$D:$D,"&lt;&gt;500")</f>
        <v>9.5</v>
      </c>
      <c r="AV22" s="302">
        <f>SUMIFS(NM!BB:BB,NM!$C:$C,DATA!$A$21,NM!$I:$I,DATA!$B$22,NM!$D:$D,"&lt;&gt;500")</f>
        <v>9.5</v>
      </c>
      <c r="AW22" s="302">
        <f>SUMIFS(NM!BC:BC,NM!$C:$C,DATA!$A$21,NM!$I:$I,DATA!$B$22,NM!$D:$D,"&lt;&gt;500")</f>
        <v>9.6</v>
      </c>
      <c r="AX22" s="302">
        <f>SUMIFS(NM!BD:BD,NM!$C:$C,DATA!$A$21,NM!$I:$I,DATA!$B$22,NM!$D:$D,"&lt;&gt;500")</f>
        <v>9.6</v>
      </c>
      <c r="AY22" s="302">
        <f>SUMIFS(NM!BE:BE,NM!$C:$C,DATA!$A$21,NM!$I:$I,DATA!$B$22,NM!$D:$D,"&lt;&gt;500")</f>
        <v>9.6</v>
      </c>
    </row>
    <row r="23" spans="1:51" ht="16.5">
      <c r="A23" s="413" t="s">
        <v>146</v>
      </c>
      <c r="B23" s="176" t="s">
        <v>626</v>
      </c>
      <c r="C23" s="302">
        <f>1000*SUMIFS(NM!$H:$H,NM!$C:$C,$A$23,NM!$I:$I,DATA!$B$23,NM!D:D,"&lt;&gt;500")</f>
        <v>35421900</v>
      </c>
      <c r="D23" s="302">
        <f>SUMIFS(NM!J:J,NM!$C:$C,DATA!$A$23,NM!$I:$I,DATA!$B$23,NM!$D:$D,"&lt;&gt;500")</f>
        <v>1303.6999999999998</v>
      </c>
      <c r="E23" s="302">
        <f>SUMIFS(NM!K:K,NM!$C:$C,DATA!$A$23,NM!$I:$I,DATA!$B$23,NM!$D:$D,"&lt;&gt;500")</f>
        <v>1304</v>
      </c>
      <c r="F23" s="302">
        <f>SUMIFS(NM!L:L,NM!$C:$C,DATA!$A$23,NM!$I:$I,DATA!$B$23,NM!$D:$D,"&lt;&gt;500")</f>
        <v>1304</v>
      </c>
      <c r="G23" s="302">
        <f>SUMIFS(NM!M:M,NM!$C:$C,DATA!$A$23,NM!$I:$I,DATA!$B$23,NM!$D:$D,"&lt;&gt;500")</f>
        <v>1302.6999999999998</v>
      </c>
      <c r="H23" s="302">
        <f>SUMIFS(NM!N:N,NM!$C:$C,DATA!$A$23,NM!$I:$I,DATA!$B$23,NM!$D:$D,"&lt;&gt;500")</f>
        <v>1301.5</v>
      </c>
      <c r="I23" s="302">
        <f>SUMIFS(NM!O:O,NM!$C:$C,DATA!$A$23,NM!$I:$I,DATA!$B$23,NM!$D:$D,"&lt;&gt;500")</f>
        <v>1302.2999999999997</v>
      </c>
      <c r="J23" s="302">
        <f>SUMIFS(NM!P:P,NM!$C:$C,DATA!$A$23,NM!$I:$I,DATA!$B$23,NM!$D:$D,"&lt;&gt;500")</f>
        <v>1304.2999999999997</v>
      </c>
      <c r="K23" s="302">
        <f>SUMIFS(NM!Q:Q,NM!$C:$C,DATA!$A$23,NM!$I:$I,DATA!$B$23,NM!$D:$D,"&lt;&gt;500")</f>
        <v>1303.7999999999997</v>
      </c>
      <c r="L23" s="302">
        <f>SUMIFS(NM!R:R,NM!$C:$C,DATA!$A$23,NM!$I:$I,DATA!$B$23,NM!$D:$D,"&lt;&gt;500")</f>
        <v>1306.8999999999999</v>
      </c>
      <c r="M23" s="302">
        <f>SUMIFS(NM!S:S,NM!$C:$C,DATA!$A$23,NM!$I:$I,DATA!$B$23,NM!$D:$D,"&lt;&gt;500")</f>
        <v>1303.2999999999997</v>
      </c>
      <c r="N23" s="302">
        <f>SUMIFS(NM!T:T,NM!$C:$C,DATA!$A$23,NM!$I:$I,DATA!$B$23,NM!$D:$D,"&lt;&gt;500")</f>
        <v>1300.1999999999998</v>
      </c>
      <c r="O23" s="302">
        <f>SUMIFS(NM!U:U,NM!$C:$C,DATA!$A$23,NM!$I:$I,DATA!$B$23,NM!$D:$D,"&lt;&gt;500")</f>
        <v>1306.8</v>
      </c>
      <c r="P23" s="302">
        <f>SUMIFS(NM!V:V,NM!$C:$C,DATA!$A$23,NM!$I:$I,DATA!$B$23,NM!$D:$D,"&lt;&gt;500")</f>
        <v>1304.1999999999998</v>
      </c>
      <c r="Q23" s="302">
        <f>SUMIFS(NM!W:W,NM!$C:$C,DATA!$A$23,NM!$I:$I,DATA!$B$23,NM!$D:$D,"&lt;&gt;500")</f>
        <v>1303.6999999999998</v>
      </c>
      <c r="R23" s="302">
        <f>SUMIFS(NM!X:X,NM!$C:$C,DATA!$A$23,NM!$I:$I,DATA!$B$23,NM!$D:$D,"&lt;&gt;500")</f>
        <v>1303.5999999999999</v>
      </c>
      <c r="S23" s="302">
        <f>SUMIFS(NM!Y:Y,NM!$C:$C,DATA!$A$23,NM!$I:$I,DATA!$B$23,NM!$D:$D,"&lt;&gt;500")</f>
        <v>1303.0999999999999</v>
      </c>
      <c r="T23" s="302">
        <f>SUMIFS(NM!Z:Z,NM!$C:$C,DATA!$A$23,NM!$I:$I,DATA!$B$23,NM!$D:$D,"&lt;&gt;500")</f>
        <v>1300.2</v>
      </c>
      <c r="U23" s="302">
        <f>SUMIFS(NM!AA:AA,NM!$C:$C,DATA!$A$23,NM!$I:$I,DATA!$B$23,NM!$D:$D,"&lt;&gt;500")</f>
        <v>1314.3999999999999</v>
      </c>
      <c r="V23" s="302">
        <f>SUMIFS(NM!AB:AB,NM!$C:$C,DATA!$A$23,NM!$I:$I,DATA!$B$23,NM!$D:$D,"&lt;&gt;500")</f>
        <v>1298.0999999999999</v>
      </c>
      <c r="W23" s="302">
        <f>SUMIFS(NM!AC:AC,NM!$C:$C,DATA!$A$23,NM!$I:$I,DATA!$B$23,NM!$D:$D,"&lt;&gt;500")</f>
        <v>1302.5</v>
      </c>
      <c r="X23" s="302">
        <f>SUMIFS(NM!AD:AD,NM!$C:$C,DATA!$A$23,NM!$I:$I,DATA!$B$23,NM!$D:$D,"&lt;&gt;500")</f>
        <v>1304.3999999999999</v>
      </c>
      <c r="Y23" s="302">
        <f>SUMIFS(NM!AE:AE,NM!$C:$C,DATA!$A$23,NM!$I:$I,DATA!$B$23,NM!$D:$D,"&lt;&gt;500")</f>
        <v>1300.7</v>
      </c>
      <c r="Z23" s="302">
        <f>SUMIFS(NM!AF:AF,NM!$C:$C,DATA!$A$23,NM!$I:$I,DATA!$B$23,NM!$D:$D,"&lt;&gt;500")</f>
        <v>1298.8999999999999</v>
      </c>
      <c r="AA23" s="302">
        <f>SUMIFS(NM!AG:AG,NM!$C:$C,DATA!$A$23,NM!$I:$I,DATA!$B$23,NM!$D:$D,"&lt;&gt;500")</f>
        <v>1303.0999999999999</v>
      </c>
      <c r="AB23" s="302">
        <f>SUMIFS(NM!AH:AH,NM!$C:$C,DATA!$A$23,NM!$I:$I,DATA!$B$23,NM!$D:$D,"&lt;&gt;500")</f>
        <v>1300.0999999999999</v>
      </c>
      <c r="AC23" s="302">
        <f>SUMIFS(NM!AI:AI,NM!$C:$C,DATA!$A$23,NM!$I:$I,DATA!$B$23,NM!$D:$D,"&lt;&gt;500")</f>
        <v>1298.9999999999998</v>
      </c>
      <c r="AD23" s="302">
        <f>SUMIFS(NM!AJ:AJ,NM!$C:$C,DATA!$A$23,NM!$I:$I,DATA!$B$23,NM!$D:$D,"&lt;&gt;500")</f>
        <v>1300.8000000000002</v>
      </c>
      <c r="AE23" s="302">
        <f>SUMIFS(NM!AK:AK,NM!$C:$C,DATA!$A$23,NM!$I:$I,DATA!$B$23,NM!$D:$D,"&lt;&gt;500")</f>
        <v>1301</v>
      </c>
      <c r="AF23" s="302">
        <f>SUMIFS(NM!AL:AL,NM!$C:$C,DATA!$A$23,NM!$I:$I,DATA!$B$23,NM!$D:$D,"&lt;&gt;500")</f>
        <v>1330.1000000000001</v>
      </c>
      <c r="AG23" s="302">
        <f>SUMIFS(NM!AM:AM,NM!$C:$C,DATA!$A$23,NM!$I:$I,DATA!$B$23,NM!$D:$D,"&lt;&gt;500")</f>
        <v>1328.0000000000002</v>
      </c>
      <c r="AH23" s="302">
        <f>SUMIFS(NM!AN:AN,NM!$C:$C,DATA!$A$23,NM!$I:$I,DATA!$B$23,NM!$D:$D,"&lt;&gt;500")</f>
        <v>1330.0000000000002</v>
      </c>
      <c r="AI23" s="302">
        <f>SUMIFS(NM!AO:AO,NM!$C:$C,DATA!$A$23,NM!$I:$I,DATA!$B$23,NM!$D:$D,"&lt;&gt;500")</f>
        <v>1369.6000000000001</v>
      </c>
      <c r="AJ23" s="302">
        <f>SUMIFS(NM!AP:AP,NM!$C:$C,DATA!$A$23,NM!$I:$I,DATA!$B$23,NM!$D:$D,"&lt;&gt;500")</f>
        <v>1472.8</v>
      </c>
      <c r="AK23" s="302">
        <f>SUMIFS(NM!AQ:AQ,NM!$C:$C,DATA!$A$23,NM!$I:$I,DATA!$B$23,NM!$D:$D,"&lt;&gt;500")</f>
        <v>1330</v>
      </c>
      <c r="AL23" s="302">
        <f>SUMIFS(NM!AR:AR,NM!$C:$C,DATA!$A$23,NM!$I:$I,DATA!$B$23,NM!$D:$D,"&lt;&gt;500")</f>
        <v>1988.3000000000004</v>
      </c>
      <c r="AM23" s="302">
        <f>SUMIFS(NM!AS:AS,NM!$C:$C,DATA!$A$23,NM!$I:$I,DATA!$B$23,NM!$D:$D,"&lt;&gt;500")</f>
        <v>2146.3999999999996</v>
      </c>
      <c r="AN23" s="302">
        <f>SUMIFS(NM!AT:AT,NM!$C:$C,DATA!$A$23,NM!$I:$I,DATA!$B$23,NM!$D:$D,"&lt;&gt;500")</f>
        <v>1972.5000000000002</v>
      </c>
      <c r="AO23" s="302">
        <f>SUMIFS(NM!AU:AU,NM!$C:$C,DATA!$A$23,NM!$I:$I,DATA!$B$23,NM!$D:$D,"&lt;&gt;500")</f>
        <v>1930.9000000000003</v>
      </c>
      <c r="AP23" s="302">
        <f>SUMIFS(NM!AV:AV,NM!$C:$C,DATA!$A$23,NM!$I:$I,DATA!$B$23,NM!$D:$D,"&lt;&gt;500")</f>
        <v>1928.8000000000002</v>
      </c>
      <c r="AQ23" s="302">
        <f>SUMIFS(NM!AW:AW,NM!$C:$C,DATA!$A$23,NM!$I:$I,DATA!$B$23,NM!$D:$D,"&lt;&gt;500")</f>
        <v>1878.3000000000004</v>
      </c>
      <c r="AR23" s="302">
        <f>SUMIFS(NM!AX:AX,NM!$C:$C,DATA!$A$23,NM!$I:$I,DATA!$B$23,NM!$D:$D,"&lt;&gt;500")</f>
        <v>1787.5000000000002</v>
      </c>
      <c r="AS23" s="302">
        <f>SUMIFS(NM!AY:AY,NM!$C:$C,DATA!$A$23,NM!$I:$I,DATA!$B$23,NM!$D:$D,"&lt;&gt;500")</f>
        <v>1801.4000000000003</v>
      </c>
      <c r="AT23" s="302">
        <f>SUMIFS(NM!AZ:AZ,NM!$C:$C,DATA!$A$23,NM!$I:$I,DATA!$B$23,NM!$D:$D,"&lt;&gt;500")</f>
        <v>1804.2</v>
      </c>
      <c r="AU23" s="302">
        <f>SUMIFS(NM!BA:BA,NM!$C:$C,DATA!$A$23,NM!$I:$I,DATA!$B$23,NM!$D:$D,"&lt;&gt;500")</f>
        <v>1804.2</v>
      </c>
      <c r="AV23" s="302">
        <f>SUMIFS(NM!BB:BB,NM!$C:$C,DATA!$A$23,NM!$I:$I,DATA!$B$23,NM!$D:$D,"&lt;&gt;500")</f>
        <v>1297.5</v>
      </c>
      <c r="AW23" s="302">
        <f>SUMIFS(NM!BC:BC,NM!$C:$C,DATA!$A$23,NM!$I:$I,DATA!$B$23,NM!$D:$D,"&lt;&gt;500")</f>
        <v>1306.0999999999999</v>
      </c>
      <c r="AX23" s="302">
        <f>SUMIFS(NM!BD:BD,NM!$C:$C,DATA!$A$23,NM!$I:$I,DATA!$B$23,NM!$D:$D,"&lt;&gt;500")</f>
        <v>1306.0999999999999</v>
      </c>
      <c r="AY23" s="302">
        <f>SUMIFS(NM!BE:BE,NM!$C:$C,DATA!$A$23,NM!$I:$I,DATA!$B$23,NM!$D:$D,"&lt;&gt;500")</f>
        <v>1302.8999999999999</v>
      </c>
    </row>
    <row r="24" spans="1:51" ht="16.5">
      <c r="A24" s="414"/>
      <c r="B24" s="176" t="s">
        <v>627</v>
      </c>
      <c r="C24" s="303"/>
      <c r="D24" s="302">
        <f>SUMIFS(NM!J:J,NM!$C:$C,DATA!$A$23,NM!$I:$I,DATA!$B$24,NM!$D:$D,"&lt;&gt;500")</f>
        <v>0</v>
      </c>
      <c r="E24" s="302">
        <f>SUMIFS(NM!K:K,NM!$C:$C,DATA!$A$23,NM!$I:$I,DATA!$B$24,NM!$D:$D,"&lt;&gt;500")</f>
        <v>0</v>
      </c>
      <c r="F24" s="302">
        <f>SUMIFS(NM!L:L,NM!$C:$C,DATA!$A$23,NM!$I:$I,DATA!$B$24,NM!$D:$D,"&lt;&gt;500")</f>
        <v>0</v>
      </c>
      <c r="G24" s="302">
        <f>SUMIFS(NM!M:M,NM!$C:$C,DATA!$A$23,NM!$I:$I,DATA!$B$24,NM!$D:$D,"&lt;&gt;500")</f>
        <v>0</v>
      </c>
      <c r="H24" s="302">
        <f>SUMIFS(NM!N:N,NM!$C:$C,DATA!$A$23,NM!$I:$I,DATA!$B$24,NM!$D:$D,"&lt;&gt;500")</f>
        <v>0</v>
      </c>
      <c r="I24" s="302">
        <f>SUMIFS(NM!O:O,NM!$C:$C,DATA!$A$23,NM!$I:$I,DATA!$B$24,NM!$D:$D,"&lt;&gt;500")</f>
        <v>-170.9</v>
      </c>
      <c r="J24" s="302">
        <f>SUMIFS(NM!P:P,NM!$C:$C,DATA!$A$23,NM!$I:$I,DATA!$B$24,NM!$D:$D,"&lt;&gt;500")</f>
        <v>-144.80000000000001</v>
      </c>
      <c r="K24" s="302">
        <f>SUMIFS(NM!Q:Q,NM!$C:$C,DATA!$A$23,NM!$I:$I,DATA!$B$24,NM!$D:$D,"&lt;&gt;500")</f>
        <v>-181.5</v>
      </c>
      <c r="L24" s="302">
        <f>SUMIFS(NM!R:R,NM!$C:$C,DATA!$A$23,NM!$I:$I,DATA!$B$24,NM!$D:$D,"&lt;&gt;500")</f>
        <v>-150.89999999999998</v>
      </c>
      <c r="M24" s="302">
        <f>SUMIFS(NM!S:S,NM!$C:$C,DATA!$A$23,NM!$I:$I,DATA!$B$24,NM!$D:$D,"&lt;&gt;500")</f>
        <v>-131.40000000000003</v>
      </c>
      <c r="N24" s="302">
        <f>SUMIFS(NM!T:T,NM!$C:$C,DATA!$A$23,NM!$I:$I,DATA!$B$24,NM!$D:$D,"&lt;&gt;500")</f>
        <v>-61</v>
      </c>
      <c r="O24" s="302">
        <f>SUMIFS(NM!U:U,NM!$C:$C,DATA!$A$23,NM!$I:$I,DATA!$B$24,NM!$D:$D,"&lt;&gt;500")</f>
        <v>-60.700000000000031</v>
      </c>
      <c r="P24" s="302">
        <f>SUMIFS(NM!V:V,NM!$C:$C,DATA!$A$23,NM!$I:$I,DATA!$B$24,NM!$D:$D,"&lt;&gt;500")</f>
        <v>-58.599999999999994</v>
      </c>
      <c r="Q24" s="302">
        <f>SUMIFS(NM!W:W,NM!$C:$C,DATA!$A$23,NM!$I:$I,DATA!$B$24,NM!$D:$D,"&lt;&gt;500")</f>
        <v>8.8000000000000078</v>
      </c>
      <c r="R24" s="302">
        <f>SUMIFS(NM!X:X,NM!$C:$C,DATA!$A$23,NM!$I:$I,DATA!$B$24,NM!$D:$D,"&lt;&gt;500")</f>
        <v>151.1</v>
      </c>
      <c r="S24" s="302">
        <f>SUMIFS(NM!Y:Y,NM!$C:$C,DATA!$A$23,NM!$I:$I,DATA!$B$24,NM!$D:$D,"&lt;&gt;500")</f>
        <v>233.2</v>
      </c>
      <c r="T24" s="302">
        <f>SUMIFS(NM!Z:Z,NM!$C:$C,DATA!$A$23,NM!$I:$I,DATA!$B$24,NM!$D:$D,"&lt;&gt;500")</f>
        <v>221.20000000000005</v>
      </c>
      <c r="U24" s="302">
        <f>SUMIFS(NM!AA:AA,NM!$C:$C,DATA!$A$23,NM!$I:$I,DATA!$B$24,NM!$D:$D,"&lt;&gt;500")</f>
        <v>0</v>
      </c>
      <c r="V24" s="302">
        <f>SUMIFS(NM!AB:AB,NM!$C:$C,DATA!$A$23,NM!$I:$I,DATA!$B$24,NM!$D:$D,"&lt;&gt;500")</f>
        <v>0</v>
      </c>
      <c r="W24" s="302">
        <f>SUMIFS(NM!AC:AC,NM!$C:$C,DATA!$A$23,NM!$I:$I,DATA!$B$24,NM!$D:$D,"&lt;&gt;500")</f>
        <v>0</v>
      </c>
      <c r="X24" s="302">
        <f>SUMIFS(NM!AD:AD,NM!$C:$C,DATA!$A$23,NM!$I:$I,DATA!$B$24,NM!$D:$D,"&lt;&gt;500")</f>
        <v>90.400000000000034</v>
      </c>
      <c r="Y24" s="302">
        <f>SUMIFS(NM!AE:AE,NM!$C:$C,DATA!$A$23,NM!$I:$I,DATA!$B$24,NM!$D:$D,"&lt;&gt;500")</f>
        <v>0</v>
      </c>
      <c r="Z24" s="302">
        <f>SUMIFS(NM!AF:AF,NM!$C:$C,DATA!$A$23,NM!$I:$I,DATA!$B$24,NM!$D:$D,"&lt;&gt;500")</f>
        <v>0</v>
      </c>
      <c r="AA24" s="302">
        <f>SUMIFS(NM!AG:AG,NM!$C:$C,DATA!$A$23,NM!$I:$I,DATA!$B$24,NM!$D:$D,"&lt;&gt;500")</f>
        <v>0</v>
      </c>
      <c r="AB24" s="302">
        <f>SUMIFS(NM!AH:AH,NM!$C:$C,DATA!$A$23,NM!$I:$I,DATA!$B$24,NM!$D:$D,"&lt;&gt;500")</f>
        <v>0</v>
      </c>
      <c r="AC24" s="302">
        <f>SUMIFS(NM!AI:AI,NM!$C:$C,DATA!$A$23,NM!$I:$I,DATA!$B$24,NM!$D:$D,"&lt;&gt;500")</f>
        <v>0</v>
      </c>
      <c r="AD24" s="302">
        <f>SUMIFS(NM!AJ:AJ,NM!$C:$C,DATA!$A$23,NM!$I:$I,DATA!$B$24,NM!$D:$D,"&lt;&gt;500")</f>
        <v>0</v>
      </c>
      <c r="AE24" s="302">
        <f>SUMIFS(NM!AK:AK,NM!$C:$C,DATA!$A$23,NM!$I:$I,DATA!$B$24,NM!$D:$D,"&lt;&gt;500")</f>
        <v>0</v>
      </c>
      <c r="AF24" s="302">
        <f>SUMIFS(NM!AL:AL,NM!$C:$C,DATA!$A$23,NM!$I:$I,DATA!$B$24,NM!$D:$D,"&lt;&gt;500")</f>
        <v>0</v>
      </c>
      <c r="AG24" s="302">
        <f>SUMIFS(NM!AM:AM,NM!$C:$C,DATA!$A$23,NM!$I:$I,DATA!$B$24,NM!$D:$D,"&lt;&gt;500")</f>
        <v>0</v>
      </c>
      <c r="AH24" s="302">
        <f>SUMIFS(NM!AN:AN,NM!$C:$C,DATA!$A$23,NM!$I:$I,DATA!$B$24,NM!$D:$D,"&lt;&gt;500")</f>
        <v>0</v>
      </c>
      <c r="AI24" s="302">
        <f>SUMIFS(NM!AO:AO,NM!$C:$C,DATA!$A$23,NM!$I:$I,DATA!$B$24,NM!$D:$D,"&lt;&gt;500")</f>
        <v>0</v>
      </c>
      <c r="AJ24" s="302">
        <f>SUMIFS(NM!AP:AP,NM!$C:$C,DATA!$A$23,NM!$I:$I,DATA!$B$24,NM!$D:$D,"&lt;&gt;500")</f>
        <v>0</v>
      </c>
      <c r="AK24" s="302">
        <f>SUMIFS(NM!AQ:AQ,NM!$C:$C,DATA!$A$23,NM!$I:$I,DATA!$B$24,NM!$D:$D,"&lt;&gt;500")</f>
        <v>0</v>
      </c>
      <c r="AL24" s="302">
        <f>SUMIFS(NM!AR:AR,NM!$C:$C,DATA!$A$23,NM!$I:$I,DATA!$B$24,NM!$D:$D,"&lt;&gt;500")</f>
        <v>0</v>
      </c>
      <c r="AM24" s="302">
        <f>SUMIFS(NM!AS:AS,NM!$C:$C,DATA!$A$23,NM!$I:$I,DATA!$B$24,NM!$D:$D,"&lt;&gt;500")</f>
        <v>0</v>
      </c>
      <c r="AN24" s="302">
        <f>SUMIFS(NM!AT:AT,NM!$C:$C,DATA!$A$23,NM!$I:$I,DATA!$B$24,NM!$D:$D,"&lt;&gt;500")</f>
        <v>0</v>
      </c>
      <c r="AO24" s="302">
        <f>SUMIFS(NM!AU:AU,NM!$C:$C,DATA!$A$23,NM!$I:$I,DATA!$B$24,NM!$D:$D,"&lt;&gt;500")</f>
        <v>0</v>
      </c>
      <c r="AP24" s="302">
        <f>SUMIFS(NM!AV:AV,NM!$C:$C,DATA!$A$23,NM!$I:$I,DATA!$B$24,NM!$D:$D,"&lt;&gt;500")</f>
        <v>0</v>
      </c>
      <c r="AQ24" s="302">
        <f>SUMIFS(NM!AW:AW,NM!$C:$C,DATA!$A$23,NM!$I:$I,DATA!$B$24,NM!$D:$D,"&lt;&gt;500")</f>
        <v>0</v>
      </c>
      <c r="AR24" s="302">
        <f>SUMIFS(NM!AX:AX,NM!$C:$C,DATA!$A$23,NM!$I:$I,DATA!$B$24,NM!$D:$D,"&lt;&gt;500")</f>
        <v>0</v>
      </c>
      <c r="AS24" s="302">
        <f>SUMIFS(NM!AY:AY,NM!$C:$C,DATA!$A$23,NM!$I:$I,DATA!$B$24,NM!$D:$D,"&lt;&gt;500")</f>
        <v>0</v>
      </c>
      <c r="AT24" s="302">
        <f>SUMIFS(NM!AZ:AZ,NM!$C:$C,DATA!$A$23,NM!$I:$I,DATA!$B$24,NM!$D:$D,"&lt;&gt;500")</f>
        <v>0</v>
      </c>
      <c r="AU24" s="302">
        <f>SUMIFS(NM!BA:BA,NM!$C:$C,DATA!$A$23,NM!$I:$I,DATA!$B$24,NM!$D:$D,"&lt;&gt;500")</f>
        <v>0</v>
      </c>
      <c r="AV24" s="302">
        <f>SUMIFS(NM!BB:BB,NM!$C:$C,DATA!$A$23,NM!$I:$I,DATA!$B$24,NM!$D:$D,"&lt;&gt;500")</f>
        <v>0</v>
      </c>
      <c r="AW24" s="302">
        <f>SUMIFS(NM!BC:BC,NM!$C:$C,DATA!$A$23,NM!$I:$I,DATA!$B$24,NM!$D:$D,"&lt;&gt;500")</f>
        <v>0</v>
      </c>
      <c r="AX24" s="302">
        <f>SUMIFS(NM!BD:BD,NM!$C:$C,DATA!$A$23,NM!$I:$I,DATA!$B$24,NM!$D:$D,"&lt;&gt;500")</f>
        <v>0</v>
      </c>
      <c r="AY24" s="302">
        <f>SUMIFS(NM!BE:BE,NM!$C:$C,DATA!$A$23,NM!$I:$I,DATA!$B$24,NM!$D:$D,"&lt;&gt;500")</f>
        <v>0</v>
      </c>
    </row>
    <row r="25" spans="1:51" ht="16.5">
      <c r="A25" s="413" t="s">
        <v>614</v>
      </c>
      <c r="B25" s="176" t="s">
        <v>626</v>
      </c>
      <c r="C25" s="302">
        <f>1000*SUMIFS(NM!$H:$H,NM!$C:$C,$A$25,NM!$I:$I,DATA!$B$25)</f>
        <v>15041599.999999998</v>
      </c>
      <c r="D25" s="302">
        <f>SUMIFS(NM!J:J,NM!$C:$C,DATA!$A$25,NM!$I:$I,DATA!$B$25)</f>
        <v>561.40000000000009</v>
      </c>
      <c r="E25" s="302">
        <f>SUMIFS(NM!K:K,NM!$C:$C,DATA!$A$25,NM!$I:$I,DATA!$B$25)</f>
        <v>516.90000000000009</v>
      </c>
      <c r="F25" s="302">
        <f>SUMIFS(NM!L:L,NM!$C:$C,DATA!$A$25,NM!$I:$I,DATA!$B$25)</f>
        <v>466.7999999999999</v>
      </c>
      <c r="G25" s="302">
        <f>SUMIFS(NM!M:M,NM!$C:$C,DATA!$A$25,NM!$I:$I,DATA!$B$25)</f>
        <v>502.39999999999992</v>
      </c>
      <c r="H25" s="302">
        <f>SUMIFS(NM!N:N,NM!$C:$C,DATA!$A$25,NM!$I:$I,DATA!$B$25)</f>
        <v>541.60000000000014</v>
      </c>
      <c r="I25" s="302">
        <f>SUMIFS(NM!O:O,NM!$C:$C,DATA!$A$25,NM!$I:$I,DATA!$B$25)</f>
        <v>554.70000000000005</v>
      </c>
      <c r="J25" s="302">
        <f>SUMIFS(NM!P:P,NM!$C:$C,DATA!$A$25,NM!$I:$I,DATA!$B$25)</f>
        <v>525.70000000000005</v>
      </c>
      <c r="K25" s="302">
        <f>SUMIFS(NM!Q:Q,NM!$C:$C,DATA!$A$25,NM!$I:$I,DATA!$B$25)</f>
        <v>520.9</v>
      </c>
      <c r="L25" s="302">
        <f>SUMIFS(NM!R:R,NM!$C:$C,DATA!$A$25,NM!$I:$I,DATA!$B$25)</f>
        <v>518.79999999999995</v>
      </c>
      <c r="M25" s="302">
        <f>SUMIFS(NM!S:S,NM!$C:$C,DATA!$A$25,NM!$I:$I,DATA!$B$25)</f>
        <v>444.99999999999989</v>
      </c>
      <c r="N25" s="302">
        <f>SUMIFS(NM!T:T,NM!$C:$C,DATA!$A$25,NM!$I:$I,DATA!$B$25)</f>
        <v>343.40000000000003</v>
      </c>
      <c r="O25" s="302">
        <f>SUMIFS(NM!U:U,NM!$C:$C,DATA!$A$25,NM!$I:$I,DATA!$B$25)</f>
        <v>291.99999999999994</v>
      </c>
      <c r="P25" s="302">
        <f>SUMIFS(NM!V:V,NM!$C:$C,DATA!$A$25,NM!$I:$I,DATA!$B$25)</f>
        <v>256.3</v>
      </c>
      <c r="Q25" s="302">
        <f>SUMIFS(NM!W:W,NM!$C:$C,DATA!$A$25,NM!$I:$I,DATA!$B$25)</f>
        <v>227.39999999999995</v>
      </c>
      <c r="R25" s="302">
        <f>SUMIFS(NM!X:X,NM!$C:$C,DATA!$A$25,NM!$I:$I,DATA!$B$25)</f>
        <v>146.29999999999998</v>
      </c>
      <c r="S25" s="302">
        <f>SUMIFS(NM!Y:Y,NM!$C:$C,DATA!$A$25,NM!$I:$I,DATA!$B$25)</f>
        <v>120.60000000000002</v>
      </c>
      <c r="T25" s="302">
        <f>SUMIFS(NM!Z:Z,NM!$C:$C,DATA!$A$25,NM!$I:$I,DATA!$B$25)</f>
        <v>171.8</v>
      </c>
      <c r="U25" s="302">
        <f>SUMIFS(NM!AA:AA,NM!$C:$C,DATA!$A$25,NM!$I:$I,DATA!$B$25)</f>
        <v>191.49999999999997</v>
      </c>
      <c r="V25" s="302">
        <f>SUMIFS(NM!AB:AB,NM!$C:$C,DATA!$A$25,NM!$I:$I,DATA!$B$25)</f>
        <v>290.49999999999994</v>
      </c>
      <c r="W25" s="302">
        <f>SUMIFS(NM!AC:AC,NM!$C:$C,DATA!$A$25,NM!$I:$I,DATA!$B$25)</f>
        <v>296.90000000000003</v>
      </c>
      <c r="X25" s="302">
        <f>SUMIFS(NM!AD:AD,NM!$C:$C,DATA!$A$25,NM!$I:$I,DATA!$B$25)</f>
        <v>258.19999999999993</v>
      </c>
      <c r="Y25" s="302">
        <f>SUMIFS(NM!AE:AE,NM!$C:$C,DATA!$A$25,NM!$I:$I,DATA!$B$25)</f>
        <v>185.99999999999997</v>
      </c>
      <c r="Z25" s="302">
        <f>SUMIFS(NM!AF:AF,NM!$C:$C,DATA!$A$25,NM!$I:$I,DATA!$B$25)</f>
        <v>168.09999999999997</v>
      </c>
      <c r="AA25" s="302">
        <f>SUMIFS(NM!AG:AG,NM!$C:$C,DATA!$A$25,NM!$I:$I,DATA!$B$25)</f>
        <v>204.10000000000008</v>
      </c>
      <c r="AB25" s="302">
        <f>SUMIFS(NM!AH:AH,NM!$C:$C,DATA!$A$25,NM!$I:$I,DATA!$B$25)</f>
        <v>370.4</v>
      </c>
      <c r="AC25" s="302">
        <f>SUMIFS(NM!AI:AI,NM!$C:$C,DATA!$A$25,NM!$I:$I,DATA!$B$25)</f>
        <v>529.4</v>
      </c>
      <c r="AD25" s="302">
        <f>SUMIFS(NM!AJ:AJ,NM!$C:$C,DATA!$A$25,NM!$I:$I,DATA!$B$25)</f>
        <v>966.4</v>
      </c>
      <c r="AE25" s="302">
        <f>SUMIFS(NM!AK:AK,NM!$C:$C,DATA!$A$25,NM!$I:$I,DATA!$B$25)</f>
        <v>894.6</v>
      </c>
      <c r="AF25" s="302">
        <f>SUMIFS(NM!AL:AL,NM!$C:$C,DATA!$A$25,NM!$I:$I,DATA!$B$25)</f>
        <v>1149.2000000000003</v>
      </c>
      <c r="AG25" s="302">
        <f>SUMIFS(NM!AM:AM,NM!$C:$C,DATA!$A$25,NM!$I:$I,DATA!$B$25)</f>
        <v>1013.4</v>
      </c>
      <c r="AH25" s="302">
        <f>SUMIFS(NM!AN:AN,NM!$C:$C,DATA!$A$25,NM!$I:$I,DATA!$B$25)</f>
        <v>922.60000000000025</v>
      </c>
      <c r="AI25" s="302">
        <f>SUMIFS(NM!AO:AO,NM!$C:$C,DATA!$A$25,NM!$I:$I,DATA!$B$25)</f>
        <v>965.90000000000009</v>
      </c>
      <c r="AJ25" s="302">
        <f>SUMIFS(NM!AP:AP,NM!$C:$C,DATA!$A$25,NM!$I:$I,DATA!$B$25)</f>
        <v>1009.9000000000001</v>
      </c>
      <c r="AK25" s="302">
        <f>SUMIFS(NM!AQ:AQ,NM!$C:$C,DATA!$A$25,NM!$I:$I,DATA!$B$25)</f>
        <v>1023.3</v>
      </c>
      <c r="AL25" s="302">
        <f>SUMIFS(NM!AR:AR,NM!$C:$C,DATA!$A$25,NM!$I:$I,DATA!$B$25)</f>
        <v>983.69999999999982</v>
      </c>
      <c r="AM25" s="302">
        <f>SUMIFS(NM!AS:AS,NM!$C:$C,DATA!$A$25,NM!$I:$I,DATA!$B$25)</f>
        <v>880.3</v>
      </c>
      <c r="AN25" s="302">
        <f>SUMIFS(NM!AT:AT,NM!$C:$C,DATA!$A$25,NM!$I:$I,DATA!$B$25)</f>
        <v>815.29999999999984</v>
      </c>
      <c r="AO25" s="302">
        <f>SUMIFS(NM!AU:AU,NM!$C:$C,DATA!$A$25,NM!$I:$I,DATA!$B$25)</f>
        <v>770.99999999999989</v>
      </c>
      <c r="AP25" s="302">
        <f>SUMIFS(NM!AV:AV,NM!$C:$C,DATA!$A$25,NM!$I:$I,DATA!$B$25)</f>
        <v>818.30000000000007</v>
      </c>
      <c r="AQ25" s="302">
        <f>SUMIFS(NM!AW:AW,NM!$C:$C,DATA!$A$25,NM!$I:$I,DATA!$B$25)</f>
        <v>858.30000000000007</v>
      </c>
      <c r="AR25" s="302">
        <f>SUMIFS(NM!AX:AX,NM!$C:$C,DATA!$A$25,NM!$I:$I,DATA!$B$25)</f>
        <v>854.49999999999989</v>
      </c>
      <c r="AS25" s="302">
        <f>SUMIFS(NM!AY:AY,NM!$C:$C,DATA!$A$25,NM!$I:$I,DATA!$B$25)</f>
        <v>792.09999999999991</v>
      </c>
      <c r="AT25" s="302">
        <f>SUMIFS(NM!AZ:AZ,NM!$C:$C,DATA!$A$25,NM!$I:$I,DATA!$B$25)</f>
        <v>732.49999999999977</v>
      </c>
      <c r="AU25" s="302">
        <f>SUMIFS(NM!BA:BA,NM!$C:$C,DATA!$A$25,NM!$I:$I,DATA!$B$25)</f>
        <v>732.49999999999977</v>
      </c>
      <c r="AV25" s="302">
        <f>SUMIFS(NM!BB:BB,NM!$C:$C,DATA!$A$25,NM!$I:$I,DATA!$B$25)</f>
        <v>582.49999999999977</v>
      </c>
      <c r="AW25" s="302">
        <f>SUMIFS(NM!BC:BC,NM!$C:$C,DATA!$A$25,NM!$I:$I,DATA!$B$25)</f>
        <v>617.6</v>
      </c>
      <c r="AX25" s="302">
        <f>SUMIFS(NM!BD:BD,NM!$C:$C,DATA!$A$25,NM!$I:$I,DATA!$B$25)</f>
        <v>617.6</v>
      </c>
      <c r="AY25" s="302">
        <f>SUMIFS(NM!BE:BE,NM!$C:$C,DATA!$A$25,NM!$I:$I,DATA!$B$25)</f>
        <v>661.1</v>
      </c>
    </row>
    <row r="26" spans="1:51" ht="16.5">
      <c r="A26" s="413"/>
      <c r="B26" s="176" t="s">
        <v>627</v>
      </c>
      <c r="C26" s="303"/>
      <c r="D26" s="302">
        <f>SUMIFS(NM!J:J,NM!$C:$C,DATA!$A$25,NM!$I:$I,DATA!$B$26)</f>
        <v>136.80000000000007</v>
      </c>
      <c r="E26" s="302">
        <f>SUMIFS(NM!K:K,NM!$C:$C,DATA!$A$25,NM!$I:$I,DATA!$B$26)</f>
        <v>131.50000000000003</v>
      </c>
      <c r="F26" s="302">
        <f>SUMIFS(NM!L:L,NM!$C:$C,DATA!$A$25,NM!$I:$I,DATA!$B$26)</f>
        <v>123.5</v>
      </c>
      <c r="G26" s="302">
        <f>SUMIFS(NM!M:M,NM!$C:$C,DATA!$A$25,NM!$I:$I,DATA!$B$26)</f>
        <v>134.80000000000001</v>
      </c>
      <c r="H26" s="302">
        <f>SUMIFS(NM!N:N,NM!$C:$C,DATA!$A$25,NM!$I:$I,DATA!$B$26)</f>
        <v>131.50000000000006</v>
      </c>
      <c r="I26" s="302">
        <f>SUMIFS(NM!O:O,NM!$C:$C,DATA!$A$25,NM!$I:$I,DATA!$B$26)</f>
        <v>140.40000000000003</v>
      </c>
      <c r="J26" s="302">
        <f>SUMIFS(NM!P:P,NM!$C:$C,DATA!$A$25,NM!$I:$I,DATA!$B$26)</f>
        <v>125.70000000000003</v>
      </c>
      <c r="K26" s="302">
        <f>SUMIFS(NM!Q:Q,NM!$C:$C,DATA!$A$25,NM!$I:$I,DATA!$B$26)</f>
        <v>126.10000000000001</v>
      </c>
      <c r="L26" s="302">
        <f>SUMIFS(NM!R:R,NM!$C:$C,DATA!$A$25,NM!$I:$I,DATA!$B$26)</f>
        <v>108.79999999999997</v>
      </c>
      <c r="M26" s="302">
        <f>SUMIFS(NM!S:S,NM!$C:$C,DATA!$A$25,NM!$I:$I,DATA!$B$26)</f>
        <v>94.100000000000009</v>
      </c>
      <c r="N26" s="302">
        <f>SUMIFS(NM!T:T,NM!$C:$C,DATA!$A$25,NM!$I:$I,DATA!$B$26)</f>
        <v>69.800000000000011</v>
      </c>
      <c r="O26" s="302">
        <f>SUMIFS(NM!U:U,NM!$C:$C,DATA!$A$25,NM!$I:$I,DATA!$B$26)</f>
        <v>61.20000000000001</v>
      </c>
      <c r="P26" s="302">
        <f>SUMIFS(NM!V:V,NM!$C:$C,DATA!$A$25,NM!$I:$I,DATA!$B$26)</f>
        <v>64.5</v>
      </c>
      <c r="Q26" s="302">
        <f>SUMIFS(NM!W:W,NM!$C:$C,DATA!$A$25,NM!$I:$I,DATA!$B$26)</f>
        <v>42.199999999999996</v>
      </c>
      <c r="R26" s="302">
        <f>SUMIFS(NM!X:X,NM!$C:$C,DATA!$A$25,NM!$I:$I,DATA!$B$26)</f>
        <v>-32.800000000000004</v>
      </c>
      <c r="S26" s="302">
        <f>SUMIFS(NM!Y:Y,NM!$C:$C,DATA!$A$25,NM!$I:$I,DATA!$B$26)</f>
        <v>-44.1</v>
      </c>
      <c r="T26" s="302">
        <f>SUMIFS(NM!Z:Z,NM!$C:$C,DATA!$A$25,NM!$I:$I,DATA!$B$26)</f>
        <v>-26.399999999999995</v>
      </c>
      <c r="U26" s="302">
        <f>SUMIFS(NM!AA:AA,NM!$C:$C,DATA!$A$25,NM!$I:$I,DATA!$B$26)</f>
        <v>-23.099999999999998</v>
      </c>
      <c r="V26" s="302">
        <f>SUMIFS(NM!AB:AB,NM!$C:$C,DATA!$A$25,NM!$I:$I,DATA!$B$26)</f>
        <v>25.500000000000004</v>
      </c>
      <c r="W26" s="302">
        <f>SUMIFS(NM!AC:AC,NM!$C:$C,DATA!$A$25,NM!$I:$I,DATA!$B$26)</f>
        <v>49.399999999999984</v>
      </c>
      <c r="X26" s="302">
        <f>SUMIFS(NM!AD:AD,NM!$C:$C,DATA!$A$25,NM!$I:$I,DATA!$B$26)</f>
        <v>34.000000000000007</v>
      </c>
      <c r="Y26" s="302">
        <f>SUMIFS(NM!AE:AE,NM!$C:$C,DATA!$A$25,NM!$I:$I,DATA!$B$26)</f>
        <v>47.800000000000004</v>
      </c>
      <c r="Z26" s="302">
        <f>SUMIFS(NM!AF:AF,NM!$C:$C,DATA!$A$25,NM!$I:$I,DATA!$B$26)</f>
        <v>72.7</v>
      </c>
      <c r="AA26" s="302">
        <f>SUMIFS(NM!AG:AG,NM!$C:$C,DATA!$A$25,NM!$I:$I,DATA!$B$26)</f>
        <v>56.099999999999987</v>
      </c>
      <c r="AB26" s="302">
        <f>SUMIFS(NM!AH:AH,NM!$C:$C,DATA!$A$25,NM!$I:$I,DATA!$B$26)</f>
        <v>28.100000000000005</v>
      </c>
      <c r="AC26" s="302">
        <f>SUMIFS(NM!AI:AI,NM!$C:$C,DATA!$A$25,NM!$I:$I,DATA!$B$26)</f>
        <v>-14.900000000000004</v>
      </c>
      <c r="AD26" s="302">
        <f>SUMIFS(NM!AJ:AJ,NM!$C:$C,DATA!$A$25,NM!$I:$I,DATA!$B$26)</f>
        <v>10.400000000000002</v>
      </c>
      <c r="AE26" s="302">
        <f>SUMIFS(NM!AK:AK,NM!$C:$C,DATA!$A$25,NM!$I:$I,DATA!$B$26)</f>
        <v>31.300000000000008</v>
      </c>
      <c r="AF26" s="302">
        <f>SUMIFS(NM!AL:AL,NM!$C:$C,DATA!$A$25,NM!$I:$I,DATA!$B$26)</f>
        <v>79.100000000000009</v>
      </c>
      <c r="AG26" s="302">
        <f>SUMIFS(NM!AM:AM,NM!$C:$C,DATA!$A$25,NM!$I:$I,DATA!$B$26)</f>
        <v>77.7</v>
      </c>
      <c r="AH26" s="302">
        <f>SUMIFS(NM!AN:AN,NM!$C:$C,DATA!$A$25,NM!$I:$I,DATA!$B$26)</f>
        <v>43</v>
      </c>
      <c r="AI26" s="302">
        <f>SUMIFS(NM!AO:AO,NM!$C:$C,DATA!$A$25,NM!$I:$I,DATA!$B$26)</f>
        <v>80.299999999999983</v>
      </c>
      <c r="AJ26" s="302">
        <f>SUMIFS(NM!AP:AP,NM!$C:$C,DATA!$A$25,NM!$I:$I,DATA!$B$26)</f>
        <v>110.9</v>
      </c>
      <c r="AK26" s="302">
        <f>SUMIFS(NM!AQ:AQ,NM!$C:$C,DATA!$A$25,NM!$I:$I,DATA!$B$26)</f>
        <v>140.70000000000002</v>
      </c>
      <c r="AL26" s="302">
        <f>SUMIFS(NM!AR:AR,NM!$C:$C,DATA!$A$25,NM!$I:$I,DATA!$B$26)</f>
        <v>112.00000000000003</v>
      </c>
      <c r="AM26" s="302">
        <f>SUMIFS(NM!AS:AS,NM!$C:$C,DATA!$A$25,NM!$I:$I,DATA!$B$26)</f>
        <v>80.699999999999989</v>
      </c>
      <c r="AN26" s="302">
        <f>SUMIFS(NM!AT:AT,NM!$C:$C,DATA!$A$25,NM!$I:$I,DATA!$B$26)</f>
        <v>57.199999999999989</v>
      </c>
      <c r="AO26" s="302">
        <f>SUMIFS(NM!AU:AU,NM!$C:$C,DATA!$A$25,NM!$I:$I,DATA!$B$26)</f>
        <v>76.200000000000031</v>
      </c>
      <c r="AP26" s="302">
        <f>SUMIFS(NM!AV:AV,NM!$C:$C,DATA!$A$25,NM!$I:$I,DATA!$B$26)</f>
        <v>85.2</v>
      </c>
      <c r="AQ26" s="302">
        <f>SUMIFS(NM!AW:AW,NM!$C:$C,DATA!$A$25,NM!$I:$I,DATA!$B$26)</f>
        <v>87.700000000000017</v>
      </c>
      <c r="AR26" s="302">
        <f>SUMIFS(NM!AX:AX,NM!$C:$C,DATA!$A$25,NM!$I:$I,DATA!$B$26)</f>
        <v>67.2</v>
      </c>
      <c r="AS26" s="302">
        <f>SUMIFS(NM!AY:AY,NM!$C:$C,DATA!$A$25,NM!$I:$I,DATA!$B$26)</f>
        <v>86.000000000000014</v>
      </c>
      <c r="AT26" s="302">
        <f>SUMIFS(NM!AZ:AZ,NM!$C:$C,DATA!$A$25,NM!$I:$I,DATA!$B$26)</f>
        <v>104.7</v>
      </c>
      <c r="AU26" s="302">
        <f>SUMIFS(NM!BA:BA,NM!$C:$C,DATA!$A$25,NM!$I:$I,DATA!$B$26)</f>
        <v>104.7</v>
      </c>
      <c r="AV26" s="302">
        <f>SUMIFS(NM!BB:BB,NM!$C:$C,DATA!$A$25,NM!$I:$I,DATA!$B$26)</f>
        <v>91.499999999999986</v>
      </c>
      <c r="AW26" s="302">
        <f>SUMIFS(NM!BC:BC,NM!$C:$C,DATA!$A$25,NM!$I:$I,DATA!$B$26)</f>
        <v>119.4</v>
      </c>
      <c r="AX26" s="302">
        <f>SUMIFS(NM!BD:BD,NM!$C:$C,DATA!$A$25,NM!$I:$I,DATA!$B$26)</f>
        <v>119.4</v>
      </c>
      <c r="AY26" s="302">
        <f>SUMIFS(NM!BE:BE,NM!$C:$C,DATA!$A$25,NM!$I:$I,DATA!$B$26)</f>
        <v>146.20000000000002</v>
      </c>
    </row>
    <row r="27" spans="1:51" ht="16.5">
      <c r="A27" s="413" t="s">
        <v>612</v>
      </c>
      <c r="B27" s="176" t="s">
        <v>626</v>
      </c>
      <c r="C27" s="302">
        <f>1000*SUMIFS(NM!$H:$H,NM!$C:$C,$A$27,NM!$I:$I,DATA!$B$27)</f>
        <v>24325799.999999993</v>
      </c>
      <c r="D27" s="302">
        <f>SUMIFS(NM!J:J,NM!$C:$C,DATA!$A$27,NM!$I:$I,DATA!$B$27)</f>
        <v>8.3000000000000007</v>
      </c>
      <c r="E27" s="302">
        <f>SUMIFS(NM!K:K,NM!$C:$C,DATA!$A$27,NM!$I:$I,DATA!$B$27)</f>
        <v>8.4000000000000021</v>
      </c>
      <c r="F27" s="302">
        <f>SUMIFS(NM!L:L,NM!$C:$C,DATA!$A$27,NM!$I:$I,DATA!$B$27)</f>
        <v>8.3000000000000007</v>
      </c>
      <c r="G27" s="302">
        <f>SUMIFS(NM!M:M,NM!$C:$C,DATA!$A$27,NM!$I:$I,DATA!$B$27)</f>
        <v>8.3000000000000007</v>
      </c>
      <c r="H27" s="302">
        <f>SUMIFS(NM!N:N,NM!$C:$C,DATA!$A$27,NM!$I:$I,DATA!$B$27)</f>
        <v>8.4000000000000021</v>
      </c>
      <c r="I27" s="302">
        <f>SUMIFS(NM!O:O,NM!$C:$C,DATA!$A$27,NM!$I:$I,DATA!$B$27)</f>
        <v>8.6000000000000014</v>
      </c>
      <c r="J27" s="302">
        <f>SUMIFS(NM!P:P,NM!$C:$C,DATA!$A$27,NM!$I:$I,DATA!$B$27)</f>
        <v>7.9000000000000012</v>
      </c>
      <c r="K27" s="302">
        <f>SUMIFS(NM!Q:Q,NM!$C:$C,DATA!$A$27,NM!$I:$I,DATA!$B$27)</f>
        <v>7.8000000000000007</v>
      </c>
      <c r="L27" s="302">
        <f>SUMIFS(NM!R:R,NM!$C:$C,DATA!$A$27,NM!$I:$I,DATA!$B$27)</f>
        <v>8.0000000000000018</v>
      </c>
      <c r="M27" s="302">
        <f>SUMIFS(NM!S:S,NM!$C:$C,DATA!$A$27,NM!$I:$I,DATA!$B$27)</f>
        <v>7.7000000000000011</v>
      </c>
      <c r="N27" s="302">
        <f>SUMIFS(NM!T:T,NM!$C:$C,DATA!$A$27,NM!$I:$I,DATA!$B$27)</f>
        <v>7.9000000000000012</v>
      </c>
      <c r="O27" s="302">
        <f>SUMIFS(NM!U:U,NM!$C:$C,DATA!$A$27,NM!$I:$I,DATA!$B$27)</f>
        <v>99.6</v>
      </c>
      <c r="P27" s="302">
        <f>SUMIFS(NM!V:V,NM!$C:$C,DATA!$A$27,NM!$I:$I,DATA!$B$27)</f>
        <v>461.39999999999986</v>
      </c>
      <c r="Q27" s="302">
        <f>SUMIFS(NM!W:W,NM!$C:$C,DATA!$A$27,NM!$I:$I,DATA!$B$27)</f>
        <v>864.79999999999961</v>
      </c>
      <c r="R27" s="302">
        <f>SUMIFS(NM!X:X,NM!$C:$C,DATA!$A$27,NM!$I:$I,DATA!$B$27)</f>
        <v>1159.8</v>
      </c>
      <c r="S27" s="302">
        <f>SUMIFS(NM!Y:Y,NM!$C:$C,DATA!$A$27,NM!$I:$I,DATA!$B$27)</f>
        <v>1869</v>
      </c>
      <c r="T27" s="302">
        <f>SUMIFS(NM!Z:Z,NM!$C:$C,DATA!$A$27,NM!$I:$I,DATA!$B$27)</f>
        <v>2605.2000000000003</v>
      </c>
      <c r="U27" s="302">
        <f>SUMIFS(NM!AA:AA,NM!$C:$C,DATA!$A$27,NM!$I:$I,DATA!$B$27)</f>
        <v>2750.6999999999989</v>
      </c>
      <c r="V27" s="302">
        <f>SUMIFS(NM!AB:AB,NM!$C:$C,DATA!$A$27,NM!$I:$I,DATA!$B$27)</f>
        <v>3046.4000000000005</v>
      </c>
      <c r="W27" s="302">
        <f>SUMIFS(NM!AC:AC,NM!$C:$C,DATA!$A$27,NM!$I:$I,DATA!$B$27)</f>
        <v>3333.2000000000003</v>
      </c>
      <c r="X27" s="302">
        <f>SUMIFS(NM!AD:AD,NM!$C:$C,DATA!$A$27,NM!$I:$I,DATA!$B$27)</f>
        <v>3339.8000000000015</v>
      </c>
      <c r="Y27" s="302">
        <f>SUMIFS(NM!AE:AE,NM!$C:$C,DATA!$A$27,NM!$I:$I,DATA!$B$27)</f>
        <v>3521.8999999999987</v>
      </c>
      <c r="Z27" s="302">
        <f>SUMIFS(NM!AF:AF,NM!$C:$C,DATA!$A$27,NM!$I:$I,DATA!$B$27)</f>
        <v>2827.3</v>
      </c>
      <c r="AA27" s="302">
        <f>SUMIFS(NM!AG:AG,NM!$C:$C,DATA!$A$27,NM!$I:$I,DATA!$B$27)</f>
        <v>2790.8999999999996</v>
      </c>
      <c r="AB27" s="302">
        <f>SUMIFS(NM!AH:AH,NM!$C:$C,DATA!$A$27,NM!$I:$I,DATA!$B$27)</f>
        <v>3047.3999999999996</v>
      </c>
      <c r="AC27" s="302">
        <f>SUMIFS(NM!AI:AI,NM!$C:$C,DATA!$A$27,NM!$I:$I,DATA!$B$27)</f>
        <v>3541.0000000000005</v>
      </c>
      <c r="AD27" s="302">
        <f>SUMIFS(NM!AJ:AJ,NM!$C:$C,DATA!$A$27,NM!$I:$I,DATA!$B$27)</f>
        <v>3537.7</v>
      </c>
      <c r="AE27" s="302">
        <f>SUMIFS(NM!AK:AK,NM!$C:$C,DATA!$A$27,NM!$I:$I,DATA!$B$27)</f>
        <v>3168.099999999999</v>
      </c>
      <c r="AF27" s="302">
        <f>SUMIFS(NM!AL:AL,NM!$C:$C,DATA!$A$27,NM!$I:$I,DATA!$B$27)</f>
        <v>2542.1000000000008</v>
      </c>
      <c r="AG27" s="302">
        <f>SUMIFS(NM!AM:AM,NM!$C:$C,DATA!$A$27,NM!$I:$I,DATA!$B$27)</f>
        <v>1995.4000000000003</v>
      </c>
      <c r="AH27" s="302">
        <f>SUMIFS(NM!AN:AN,NM!$C:$C,DATA!$A$27,NM!$I:$I,DATA!$B$27)</f>
        <v>1756.9</v>
      </c>
      <c r="AI27" s="302">
        <f>SUMIFS(NM!AO:AO,NM!$C:$C,DATA!$A$27,NM!$I:$I,DATA!$B$27)</f>
        <v>1120.7</v>
      </c>
      <c r="AJ27" s="302">
        <f>SUMIFS(NM!AP:AP,NM!$C:$C,DATA!$A$27,NM!$I:$I,DATA!$B$27)</f>
        <v>978.30000000000018</v>
      </c>
      <c r="AK27" s="302">
        <f>SUMIFS(NM!AQ:AQ,NM!$C:$C,DATA!$A$27,NM!$I:$I,DATA!$B$27)</f>
        <v>314.09999999999997</v>
      </c>
      <c r="AL27" s="302">
        <f>SUMIFS(NM!AR:AR,NM!$C:$C,DATA!$A$27,NM!$I:$I,DATA!$B$27)</f>
        <v>14.1</v>
      </c>
      <c r="AM27" s="302">
        <f>SUMIFS(NM!AS:AS,NM!$C:$C,DATA!$A$27,NM!$I:$I,DATA!$B$27)</f>
        <v>8.9</v>
      </c>
      <c r="AN27" s="302">
        <f>SUMIFS(NM!AT:AT,NM!$C:$C,DATA!$A$27,NM!$I:$I,DATA!$B$27)</f>
        <v>8.7999999999999989</v>
      </c>
      <c r="AO27" s="302">
        <f>SUMIFS(NM!AU:AU,NM!$C:$C,DATA!$A$27,NM!$I:$I,DATA!$B$27)</f>
        <v>8.8000000000000007</v>
      </c>
      <c r="AP27" s="302">
        <f>SUMIFS(NM!AV:AV,NM!$C:$C,DATA!$A$27,NM!$I:$I,DATA!$B$27)</f>
        <v>8.6000000000000014</v>
      </c>
      <c r="AQ27" s="302">
        <f>SUMIFS(NM!AW:AW,NM!$C:$C,DATA!$A$27,NM!$I:$I,DATA!$B$27)</f>
        <v>8.8000000000000007</v>
      </c>
      <c r="AR27" s="302">
        <f>SUMIFS(NM!AX:AX,NM!$C:$C,DATA!$A$27,NM!$I:$I,DATA!$B$27)</f>
        <v>8.6</v>
      </c>
      <c r="AS27" s="302">
        <f>SUMIFS(NM!AY:AY,NM!$C:$C,DATA!$A$27,NM!$I:$I,DATA!$B$27)</f>
        <v>8.4</v>
      </c>
      <c r="AT27" s="302">
        <f>SUMIFS(NM!AZ:AZ,NM!$C:$C,DATA!$A$27,NM!$I:$I,DATA!$B$27)</f>
        <v>8.6999999999999993</v>
      </c>
      <c r="AU27" s="302">
        <f>SUMIFS(NM!BA:BA,NM!$C:$C,DATA!$A$27,NM!$I:$I,DATA!$B$27)</f>
        <v>8.6999999999999993</v>
      </c>
      <c r="AV27" s="302">
        <f>SUMIFS(NM!BB:BB,NM!$C:$C,DATA!$A$27,NM!$I:$I,DATA!$B$27)</f>
        <v>8.3000000000000007</v>
      </c>
      <c r="AW27" s="302">
        <f>SUMIFS(NM!BC:BC,NM!$C:$C,DATA!$A$27,NM!$I:$I,DATA!$B$27)</f>
        <v>8.5</v>
      </c>
      <c r="AX27" s="302">
        <f>SUMIFS(NM!BD:BD,NM!$C:$C,DATA!$A$27,NM!$I:$I,DATA!$B$27)</f>
        <v>8.5</v>
      </c>
      <c r="AY27" s="302">
        <f>SUMIFS(NM!BE:BE,NM!$C:$C,DATA!$A$27,NM!$I:$I,DATA!$B$27)</f>
        <v>8.6999999999999993</v>
      </c>
    </row>
    <row r="28" spans="1:51" ht="16.5">
      <c r="A28" s="414"/>
      <c r="B28" s="176" t="s">
        <v>627</v>
      </c>
      <c r="C28" s="303"/>
      <c r="D28" s="302">
        <f>SUMIFS(NM!J:J,NM!$C:$C,DATA!$A$27,NM!$I:$I,DATA!$B$28)</f>
        <v>-0.29999999999999538</v>
      </c>
      <c r="E28" s="302">
        <f>SUMIFS(NM!K:K,NM!$C:$C,DATA!$A$27,NM!$I:$I,DATA!$B$28)</f>
        <v>0.20000000000000284</v>
      </c>
      <c r="F28" s="302">
        <f>SUMIFS(NM!L:L,NM!$C:$C,DATA!$A$27,NM!$I:$I,DATA!$B$28)</f>
        <v>-0.3999999999999968</v>
      </c>
      <c r="G28" s="302">
        <f>SUMIFS(NM!M:M,NM!$C:$C,DATA!$A$27,NM!$I:$I,DATA!$B$28)</f>
        <v>0.10000000000000142</v>
      </c>
      <c r="H28" s="302">
        <f>SUMIFS(NM!N:N,NM!$C:$C,DATA!$A$27,NM!$I:$I,DATA!$B$28)</f>
        <v>-1.5999999999999988</v>
      </c>
      <c r="I28" s="302">
        <f>SUMIFS(NM!O:O,NM!$C:$C,DATA!$A$27,NM!$I:$I,DATA!$B$28)</f>
        <v>-4.3999999999999986</v>
      </c>
      <c r="J28" s="302">
        <f>SUMIFS(NM!P:P,NM!$C:$C,DATA!$A$27,NM!$I:$I,DATA!$B$28)</f>
        <v>-12.499999999999998</v>
      </c>
      <c r="K28" s="302">
        <f>SUMIFS(NM!Q:Q,NM!$C:$C,DATA!$A$27,NM!$I:$I,DATA!$B$28)</f>
        <v>-12.299999999999997</v>
      </c>
      <c r="L28" s="302">
        <f>SUMIFS(NM!R:R,NM!$C:$C,DATA!$A$27,NM!$I:$I,DATA!$B$28)</f>
        <v>-11.099999999999998</v>
      </c>
      <c r="M28" s="302">
        <f>SUMIFS(NM!S:S,NM!$C:$C,DATA!$A$27,NM!$I:$I,DATA!$B$28)</f>
        <v>-12.999999999999996</v>
      </c>
      <c r="N28" s="302">
        <f>SUMIFS(NM!T:T,NM!$C:$C,DATA!$A$27,NM!$I:$I,DATA!$B$28)</f>
        <v>9.3000000000000025</v>
      </c>
      <c r="O28" s="302">
        <f>SUMIFS(NM!U:U,NM!$C:$C,DATA!$A$27,NM!$I:$I,DATA!$B$28)</f>
        <v>-2.8000000000000007</v>
      </c>
      <c r="P28" s="302">
        <f>SUMIFS(NM!V:V,NM!$C:$C,DATA!$A$27,NM!$I:$I,DATA!$B$28)</f>
        <v>-6.3000000000000043</v>
      </c>
      <c r="Q28" s="302">
        <f>SUMIFS(NM!W:W,NM!$C:$C,DATA!$A$27,NM!$I:$I,DATA!$B$28)</f>
        <v>7.7000000000000011</v>
      </c>
      <c r="R28" s="302">
        <f>SUMIFS(NM!X:X,NM!$C:$C,DATA!$A$27,NM!$I:$I,DATA!$B$28)</f>
        <v>-43.600000000000009</v>
      </c>
      <c r="S28" s="302">
        <f>SUMIFS(NM!Y:Y,NM!$C:$C,DATA!$A$27,NM!$I:$I,DATA!$B$28)</f>
        <v>-45.700000000000017</v>
      </c>
      <c r="T28" s="302">
        <f>SUMIFS(NM!Z:Z,NM!$C:$C,DATA!$A$27,NM!$I:$I,DATA!$B$28)</f>
        <v>27.199999999999996</v>
      </c>
      <c r="U28" s="302">
        <f>SUMIFS(NM!AA:AA,NM!$C:$C,DATA!$A$27,NM!$I:$I,DATA!$B$28)</f>
        <v>61.199999999999996</v>
      </c>
      <c r="V28" s="302">
        <f>SUMIFS(NM!AB:AB,NM!$C:$C,DATA!$A$27,NM!$I:$I,DATA!$B$28)</f>
        <v>115.60000000000002</v>
      </c>
      <c r="W28" s="302">
        <f>SUMIFS(NM!AC:AC,NM!$C:$C,DATA!$A$27,NM!$I:$I,DATA!$B$28)</f>
        <v>197.90000000000009</v>
      </c>
      <c r="X28" s="302">
        <f>SUMIFS(NM!AD:AD,NM!$C:$C,DATA!$A$27,NM!$I:$I,DATA!$B$28)</f>
        <v>168.5</v>
      </c>
      <c r="Y28" s="302">
        <f>SUMIFS(NM!AE:AE,NM!$C:$C,DATA!$A$27,NM!$I:$I,DATA!$B$28)</f>
        <v>245.60000000000011</v>
      </c>
      <c r="Z28" s="302">
        <f>SUMIFS(NM!AF:AF,NM!$C:$C,DATA!$A$27,NM!$I:$I,DATA!$B$28)</f>
        <v>287.99999999999994</v>
      </c>
      <c r="AA28" s="302">
        <f>SUMIFS(NM!AG:AG,NM!$C:$C,DATA!$A$27,NM!$I:$I,DATA!$B$28)</f>
        <v>211.4</v>
      </c>
      <c r="AB28" s="302">
        <f>SUMIFS(NM!AH:AH,NM!$C:$C,DATA!$A$27,NM!$I:$I,DATA!$B$28)</f>
        <v>-6.5000000000000098</v>
      </c>
      <c r="AC28" s="302">
        <f>SUMIFS(NM!AI:AI,NM!$C:$C,DATA!$A$27,NM!$I:$I,DATA!$B$28)</f>
        <v>-46.600000000000009</v>
      </c>
      <c r="AD28" s="302">
        <f>SUMIFS(NM!AJ:AJ,NM!$C:$C,DATA!$A$27,NM!$I:$I,DATA!$B$28)</f>
        <v>15.799999999999985</v>
      </c>
      <c r="AE28" s="302">
        <f>SUMIFS(NM!AK:AK,NM!$C:$C,DATA!$A$27,NM!$I:$I,DATA!$B$28)</f>
        <v>69.3</v>
      </c>
      <c r="AF28" s="302">
        <f>SUMIFS(NM!AL:AL,NM!$C:$C,DATA!$A$27,NM!$I:$I,DATA!$B$28)</f>
        <v>32.799999999999962</v>
      </c>
      <c r="AG28" s="302">
        <f>SUMIFS(NM!AM:AM,NM!$C:$C,DATA!$A$27,NM!$I:$I,DATA!$B$28)</f>
        <v>39.000000000000028</v>
      </c>
      <c r="AH28" s="302">
        <f>SUMIFS(NM!AN:AN,NM!$C:$C,DATA!$A$27,NM!$I:$I,DATA!$B$28)</f>
        <v>2.8000000000000047</v>
      </c>
      <c r="AI28" s="302">
        <f>SUMIFS(NM!AO:AO,NM!$C:$C,DATA!$A$27,NM!$I:$I,DATA!$B$28)</f>
        <v>52.300000000000004</v>
      </c>
      <c r="AJ28" s="302">
        <f>SUMIFS(NM!AP:AP,NM!$C:$C,DATA!$A$27,NM!$I:$I,DATA!$B$28)</f>
        <v>96.40000000000002</v>
      </c>
      <c r="AK28" s="302">
        <f>SUMIFS(NM!AQ:AQ,NM!$C:$C,DATA!$A$27,NM!$I:$I,DATA!$B$28)</f>
        <v>42.399999999999984</v>
      </c>
      <c r="AL28" s="302">
        <f>SUMIFS(NM!AR:AR,NM!$C:$C,DATA!$A$27,NM!$I:$I,DATA!$B$28)</f>
        <v>17.999999999999996</v>
      </c>
      <c r="AM28" s="302">
        <f>SUMIFS(NM!AS:AS,NM!$C:$C,DATA!$A$27,NM!$I:$I,DATA!$B$28)</f>
        <v>2.3000000000000052</v>
      </c>
      <c r="AN28" s="302">
        <f>SUMIFS(NM!AT:AT,NM!$C:$C,DATA!$A$27,NM!$I:$I,DATA!$B$28)</f>
        <v>2.100000000000005</v>
      </c>
      <c r="AO28" s="302">
        <f>SUMIFS(NM!AU:AU,NM!$C:$C,DATA!$A$27,NM!$I:$I,DATA!$B$28)</f>
        <v>1.8000000000000025</v>
      </c>
      <c r="AP28" s="302">
        <f>SUMIFS(NM!AV:AV,NM!$C:$C,DATA!$A$27,NM!$I:$I,DATA!$B$28)</f>
        <v>4.6000000000000023</v>
      </c>
      <c r="AQ28" s="302">
        <f>SUMIFS(NM!AW:AW,NM!$C:$C,DATA!$A$27,NM!$I:$I,DATA!$B$28)</f>
        <v>4.4000000000000012</v>
      </c>
      <c r="AR28" s="302">
        <f>SUMIFS(NM!AX:AX,NM!$C:$C,DATA!$A$27,NM!$I:$I,DATA!$B$28)</f>
        <v>3.4000000000000004</v>
      </c>
      <c r="AS28" s="302">
        <f>SUMIFS(NM!AY:AY,NM!$C:$C,DATA!$A$27,NM!$I:$I,DATA!$B$28)</f>
        <v>4.8000000000000007</v>
      </c>
      <c r="AT28" s="302">
        <f>SUMIFS(NM!AZ:AZ,NM!$C:$C,DATA!$A$27,NM!$I:$I,DATA!$B$28)</f>
        <v>5.8000000000000007</v>
      </c>
      <c r="AU28" s="302">
        <f>SUMIFS(NM!BA:BA,NM!$C:$C,DATA!$A$27,NM!$I:$I,DATA!$B$28)</f>
        <v>5.8000000000000007</v>
      </c>
      <c r="AV28" s="302">
        <f>SUMIFS(NM!BB:BB,NM!$C:$C,DATA!$A$27,NM!$I:$I,DATA!$B$28)</f>
        <v>6.3999999999999986</v>
      </c>
      <c r="AW28" s="302">
        <f>SUMIFS(NM!BC:BC,NM!$C:$C,DATA!$A$27,NM!$I:$I,DATA!$B$28)</f>
        <v>8.7000000000000011</v>
      </c>
      <c r="AX28" s="302">
        <f>SUMIFS(NM!BD:BD,NM!$C:$C,DATA!$A$27,NM!$I:$I,DATA!$B$28)</f>
        <v>8.7000000000000011</v>
      </c>
      <c r="AY28" s="302">
        <f>SUMIFS(NM!BE:BE,NM!$C:$C,DATA!$A$27,NM!$I:$I,DATA!$B$28)</f>
        <v>10.100000000000001</v>
      </c>
    </row>
    <row r="29" spans="1:51" ht="16.5">
      <c r="A29" s="315" t="s">
        <v>817</v>
      </c>
      <c r="B29" s="176" t="s">
        <v>626</v>
      </c>
      <c r="C29" s="302">
        <f t="shared" ref="C29:AH29" si="73">SUM(C12,C16)</f>
        <v>16855843.760000002</v>
      </c>
      <c r="D29" s="302">
        <f t="shared" si="73"/>
        <v>7.3100000000000005E-3</v>
      </c>
      <c r="E29" s="302">
        <f t="shared" si="73"/>
        <v>1.5540000000000002E-2</v>
      </c>
      <c r="F29" s="302">
        <f t="shared" si="73"/>
        <v>0</v>
      </c>
      <c r="G29" s="302">
        <f t="shared" si="73"/>
        <v>8.7600000000000004E-3</v>
      </c>
      <c r="H29" s="302">
        <f t="shared" si="73"/>
        <v>1.23E-3</v>
      </c>
      <c r="I29" s="302">
        <f t="shared" si="73"/>
        <v>1.3799999999999999E-3</v>
      </c>
      <c r="J29" s="302">
        <f t="shared" si="73"/>
        <v>5.1500000000000001E-3</v>
      </c>
      <c r="K29" s="302">
        <f t="shared" si="73"/>
        <v>1.0450000000000001E-2</v>
      </c>
      <c r="L29" s="302">
        <f t="shared" si="73"/>
        <v>6.5300000000000002E-3</v>
      </c>
      <c r="M29" s="302">
        <f t="shared" si="73"/>
        <v>2.09484</v>
      </c>
      <c r="N29" s="302">
        <f t="shared" si="73"/>
        <v>5.4753999999999996</v>
      </c>
      <c r="O29" s="302">
        <f t="shared" si="73"/>
        <v>42.180509999999998</v>
      </c>
      <c r="P29" s="302">
        <f t="shared" si="73"/>
        <v>197.37522999999996</v>
      </c>
      <c r="Q29" s="302">
        <f t="shared" si="73"/>
        <v>453.35669000000001</v>
      </c>
      <c r="R29" s="302">
        <f t="shared" si="73"/>
        <v>774.39377999999988</v>
      </c>
      <c r="S29" s="302">
        <f t="shared" si="73"/>
        <v>1035.7248</v>
      </c>
      <c r="T29" s="302">
        <f t="shared" si="73"/>
        <v>1295.72334</v>
      </c>
      <c r="U29" s="302">
        <f t="shared" si="73"/>
        <v>1545.2037199999997</v>
      </c>
      <c r="V29" s="302">
        <f t="shared" si="73"/>
        <v>1816.6180299999996</v>
      </c>
      <c r="W29" s="302">
        <f t="shared" si="73"/>
        <v>2078.6945000000001</v>
      </c>
      <c r="X29" s="302">
        <f t="shared" si="73"/>
        <v>2227.8067800000003</v>
      </c>
      <c r="Y29" s="302">
        <f t="shared" si="73"/>
        <v>2388.0165599999996</v>
      </c>
      <c r="Z29" s="302">
        <f t="shared" si="73"/>
        <v>2432.2511800000002</v>
      </c>
      <c r="AA29" s="302">
        <f t="shared" si="73"/>
        <v>2276.7551700000004</v>
      </c>
      <c r="AB29" s="302">
        <f t="shared" si="73"/>
        <v>2339.55636</v>
      </c>
      <c r="AC29" s="302">
        <f t="shared" si="73"/>
        <v>2090.5814899999996</v>
      </c>
      <c r="AD29" s="302">
        <f t="shared" si="73"/>
        <v>2124.4822300000001</v>
      </c>
      <c r="AE29" s="302">
        <f t="shared" si="73"/>
        <v>2027.78252</v>
      </c>
      <c r="AF29" s="302">
        <f t="shared" si="73"/>
        <v>1817.4954700000001</v>
      </c>
      <c r="AG29" s="302">
        <f t="shared" si="73"/>
        <v>1582.8482799999997</v>
      </c>
      <c r="AH29" s="302">
        <f t="shared" si="73"/>
        <v>1266.4632000000001</v>
      </c>
      <c r="AI29" s="302">
        <f t="shared" ref="AI29:AY29" si="74">SUM(AI12,AI16)</f>
        <v>956.13671999999997</v>
      </c>
      <c r="AJ29" s="302">
        <f t="shared" si="74"/>
        <v>632.35764000000006</v>
      </c>
      <c r="AK29" s="302">
        <f t="shared" si="74"/>
        <v>330.70589000000007</v>
      </c>
      <c r="AL29" s="302">
        <f t="shared" si="74"/>
        <v>121.91098000000001</v>
      </c>
      <c r="AM29" s="302">
        <f t="shared" si="74"/>
        <v>20.249949999999995</v>
      </c>
      <c r="AN29" s="302">
        <f t="shared" si="74"/>
        <v>2.5482999999999998</v>
      </c>
      <c r="AO29" s="302">
        <f t="shared" si="74"/>
        <v>0.27534000000000003</v>
      </c>
      <c r="AP29" s="302">
        <f t="shared" si="74"/>
        <v>0.18981999999999999</v>
      </c>
      <c r="AQ29" s="302">
        <f t="shared" si="74"/>
        <v>4.0130000000000006E-2</v>
      </c>
      <c r="AR29" s="302">
        <f t="shared" si="74"/>
        <v>8.6599999999999993E-3</v>
      </c>
      <c r="AS29" s="302">
        <f t="shared" si="74"/>
        <v>6.0999999999999997E-4</v>
      </c>
      <c r="AT29" s="302">
        <f t="shared" si="74"/>
        <v>1.4999999999999999E-4</v>
      </c>
      <c r="AU29" s="302">
        <f t="shared" si="74"/>
        <v>1.4999999999999999E-4</v>
      </c>
      <c r="AV29" s="302">
        <f t="shared" si="74"/>
        <v>1.4999999999999999E-4</v>
      </c>
      <c r="AW29" s="302">
        <f t="shared" si="74"/>
        <v>1.4999999999999999E-4</v>
      </c>
      <c r="AX29" s="302">
        <f t="shared" si="74"/>
        <v>1.4999999999999999E-4</v>
      </c>
      <c r="AY29" s="302">
        <f t="shared" si="74"/>
        <v>1.4999999999999999E-4</v>
      </c>
    </row>
    <row r="30" spans="1:51" ht="16.5">
      <c r="A30" s="189"/>
      <c r="B30" s="189"/>
      <c r="C30" s="308"/>
      <c r="D30" s="309"/>
      <c r="E30" s="309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309"/>
      <c r="X30" s="309"/>
      <c r="Y30" s="309"/>
      <c r="Z30" s="309"/>
      <c r="AA30" s="309"/>
      <c r="AB30" s="309"/>
      <c r="AC30" s="309"/>
      <c r="AD30" s="309"/>
      <c r="AE30" s="309"/>
      <c r="AF30" s="309"/>
      <c r="AG30" s="309"/>
      <c r="AH30" s="309"/>
      <c r="AI30" s="309"/>
      <c r="AJ30" s="309"/>
      <c r="AK30" s="309"/>
      <c r="AL30" s="309"/>
      <c r="AM30" s="309"/>
      <c r="AN30" s="309"/>
      <c r="AO30" s="309"/>
      <c r="AP30" s="309"/>
      <c r="AQ30" s="309"/>
      <c r="AR30" s="309"/>
      <c r="AS30" s="309"/>
      <c r="AT30" s="309"/>
      <c r="AU30" s="309"/>
      <c r="AV30" s="309"/>
      <c r="AW30" s="309"/>
      <c r="AX30" s="309"/>
      <c r="AY30" s="309"/>
    </row>
    <row r="31" spans="1:51" ht="16.5">
      <c r="A31" s="416" t="s">
        <v>871</v>
      </c>
      <c r="B31" s="176" t="s">
        <v>823</v>
      </c>
      <c r="C31" s="302">
        <f>1000*(SUMIFS(TBA!H:H,TBA!$D:$D,"500",TBA!$F:$F,DATA!$B$31,TBA!$C:$C,"&lt;&gt;THUẬN NAM",TBA!$E:$E,"&lt;&gt;57*")-SUMIFS(TBA!$H:$H,TBA!$C:$C,"THUẬN NAM",TBA!$F:$F,DATA!$B$31,TBA!$E:$E,"&lt;&gt;57*"))</f>
        <v>157654899.99999997</v>
      </c>
      <c r="D31" s="302">
        <f>SUMIFS(TBA!I:I,TBA!$D:$D,"500",TBA!$F:$F,DATA!$B$31,TBA!$C:$C,"&lt;&gt;THUẬN NAM",TBA!$E:$E,"&lt;&gt;57*")-SUMIFS(TBA!I:I,TBA!$C:$C,"THUẬN NAM",TBA!$F:$F,DATA!$B$31,TBA!$E:$E,"&lt;&gt;57*")</f>
        <v>5907.2</v>
      </c>
      <c r="E31" s="302">
        <f>SUMIFS(TBA!J:J,TBA!$D:$D,"500",TBA!$F:$F,DATA!$B$31,TBA!$C:$C,"&lt;&gt;THUẬN NAM",TBA!$E:$E,"&lt;&gt;57*")-SUMIFS(TBA!J:J,TBA!$C:$C,"THUẬN NAM",TBA!$F:$F,DATA!$B$31,TBA!$E:$E,"&lt;&gt;57*")</f>
        <v>5820.9000000000005</v>
      </c>
      <c r="F31" s="302">
        <f>SUMIFS(TBA!K:K,TBA!$D:$D,"500",TBA!$F:$F,DATA!$B$31,TBA!$C:$C,"&lt;&gt;THUẬN NAM",TBA!$E:$E,"&lt;&gt;57*")-SUMIFS(TBA!K:K,TBA!$C:$C,"THUẬN NAM",TBA!$F:$F,DATA!$B$31,TBA!$E:$E,"&lt;&gt;57*")</f>
        <v>5897.2</v>
      </c>
      <c r="G31" s="302">
        <f>SUMIFS(TBA!L:L,TBA!$D:$D,"500",TBA!$F:$F,DATA!$B$31,TBA!$C:$C,"&lt;&gt;THUẬN NAM",TBA!$E:$E,"&lt;&gt;57*")-SUMIFS(TBA!L:L,TBA!$C:$C,"THUẬN NAM",TBA!$F:$F,DATA!$B$31,TBA!$E:$E,"&lt;&gt;57*")</f>
        <v>5796.1</v>
      </c>
      <c r="H31" s="302">
        <f>SUMIFS(TBA!M:M,TBA!$D:$D,"500",TBA!$F:$F,DATA!$B$31,TBA!$C:$C,"&lt;&gt;THUẬN NAM",TBA!$E:$E,"&lt;&gt;57*")-SUMIFS(TBA!M:M,TBA!$C:$C,"THUẬN NAM",TBA!$F:$F,DATA!$B$31,TBA!$E:$E,"&lt;&gt;57*")</f>
        <v>5720.5999999999995</v>
      </c>
      <c r="I31" s="302">
        <f>SUMIFS(TBA!N:N,TBA!$D:$D,"500",TBA!$F:$F,DATA!$B$31,TBA!$C:$C,"&lt;&gt;THUẬN NAM",TBA!$E:$E,"&lt;&gt;57*")-SUMIFS(TBA!N:N,TBA!$C:$C,"THUẬN NAM",TBA!$F:$F,DATA!$B$31,TBA!$E:$E,"&lt;&gt;57*")</f>
        <v>5744.5999999999985</v>
      </c>
      <c r="J31" s="302">
        <f>SUMIFS(TBA!O:O,TBA!$D:$D,"500",TBA!$F:$F,DATA!$B$31,TBA!$C:$C,"&lt;&gt;THUẬN NAM",TBA!$E:$E,"&lt;&gt;57*")-SUMIFS(TBA!O:O,TBA!$C:$C,"THUẬN NAM",TBA!$F:$F,DATA!$B$31,TBA!$E:$E,"&lt;&gt;57*")</f>
        <v>5832.1999999999989</v>
      </c>
      <c r="K31" s="302">
        <f>SUMIFS(TBA!P:P,TBA!$D:$D,"500",TBA!$F:$F,DATA!$B$31,TBA!$C:$C,"&lt;&gt;THUẬN NAM",TBA!$E:$E,"&lt;&gt;57*")-SUMIFS(TBA!P:P,TBA!$C:$C,"THUẬN NAM",TBA!$F:$F,DATA!$B$31,TBA!$E:$E,"&lt;&gt;57*")</f>
        <v>5698.2999999999993</v>
      </c>
      <c r="L31" s="302">
        <f>SUMIFS(TBA!Q:Q,TBA!$D:$D,"500",TBA!$F:$F,DATA!$B$31,TBA!$C:$C,"&lt;&gt;THUẬN NAM",TBA!$E:$E,"&lt;&gt;57*")-SUMIFS(TBA!Q:Q,TBA!$C:$C,"THUẬN NAM",TBA!$F:$F,DATA!$B$31,TBA!$E:$E,"&lt;&gt;57*")</f>
        <v>5883</v>
      </c>
      <c r="M31" s="302">
        <f>SUMIFS(TBA!R:R,TBA!$D:$D,"500",TBA!$F:$F,DATA!$B$31,TBA!$C:$C,"&lt;&gt;THUẬN NAM",TBA!$E:$E,"&lt;&gt;57*")-SUMIFS(TBA!R:R,TBA!$C:$C,"THUẬN NAM",TBA!$F:$F,DATA!$B$31,TBA!$E:$E,"&lt;&gt;57*")</f>
        <v>6032.1</v>
      </c>
      <c r="N31" s="302">
        <f>SUMIFS(TBA!S:S,TBA!$D:$D,"500",TBA!$F:$F,DATA!$B$31,TBA!$C:$C,"&lt;&gt;THUẬN NAM",TBA!$E:$E,"&lt;&gt;57*")-SUMIFS(TBA!S:S,TBA!$C:$C,"THUẬN NAM",TBA!$F:$F,DATA!$B$31,TBA!$E:$E,"&lt;&gt;57*")</f>
        <v>6080.6000000000013</v>
      </c>
      <c r="O31" s="302">
        <f>SUMIFS(TBA!T:T,TBA!$D:$D,"500",TBA!$F:$F,DATA!$B$31,TBA!$C:$C,"&lt;&gt;THUẬN NAM",TBA!$E:$E,"&lt;&gt;57*")-SUMIFS(TBA!T:T,TBA!$C:$C,"THUẬN NAM",TBA!$F:$F,DATA!$B$31,TBA!$E:$E,"&lt;&gt;57*")</f>
        <v>6088.7</v>
      </c>
      <c r="P31" s="302">
        <f>SUMIFS(TBA!U:U,TBA!$D:$D,"500",TBA!$F:$F,DATA!$B$31,TBA!$C:$C,"&lt;&gt;THUẬN NAM",TBA!$E:$E,"&lt;&gt;57*")-SUMIFS(TBA!U:U,TBA!$C:$C,"THUẬN NAM",TBA!$F:$F,DATA!$B$31,TBA!$E:$E,"&lt;&gt;57*")</f>
        <v>6076.5</v>
      </c>
      <c r="Q31" s="302">
        <f>SUMIFS(TBA!V:V,TBA!$D:$D,"500",TBA!$F:$F,DATA!$B$31,TBA!$C:$C,"&lt;&gt;THUẬN NAM",TBA!$E:$E,"&lt;&gt;57*")-SUMIFS(TBA!V:V,TBA!$C:$C,"THUẬN NAM",TBA!$F:$F,DATA!$B$31,TBA!$E:$E,"&lt;&gt;57*")</f>
        <v>6141.2</v>
      </c>
      <c r="R31" s="302">
        <f>SUMIFS(TBA!W:W,TBA!$D:$D,"500",TBA!$F:$F,DATA!$B$31,TBA!$C:$C,"&lt;&gt;THUẬN NAM",TBA!$E:$E,"&lt;&gt;57*")-SUMIFS(TBA!W:W,TBA!$C:$C,"THUẬN NAM",TBA!$F:$F,DATA!$B$31,TBA!$E:$E,"&lt;&gt;57*")</f>
        <v>6652.7999999999993</v>
      </c>
      <c r="S31" s="302">
        <f>SUMIFS(TBA!X:X,TBA!$D:$D,"500",TBA!$F:$F,DATA!$B$31,TBA!$C:$C,"&lt;&gt;THUẬN NAM",TBA!$E:$E,"&lt;&gt;57*")-SUMIFS(TBA!X:X,TBA!$C:$C,"THUẬN NAM",TBA!$F:$F,DATA!$B$31,TBA!$E:$E,"&lt;&gt;57*")</f>
        <v>7019.6</v>
      </c>
      <c r="T31" s="302">
        <f>SUMIFS(TBA!Y:Y,TBA!$D:$D,"500",TBA!$F:$F,DATA!$B$31,TBA!$C:$C,"&lt;&gt;THUẬN NAM",TBA!$E:$E,"&lt;&gt;57*")-SUMIFS(TBA!Y:Y,TBA!$C:$C,"THUẬN NAM",TBA!$F:$F,DATA!$B$31,TBA!$E:$E,"&lt;&gt;57*")</f>
        <v>7125.9</v>
      </c>
      <c r="U31" s="302">
        <f>SUMIFS(TBA!Z:Z,TBA!$D:$D,"500",TBA!$F:$F,DATA!$B$31,TBA!$C:$C,"&lt;&gt;THUẬN NAM",TBA!$E:$E,"&lt;&gt;57*")-SUMIFS(TBA!Z:Z,TBA!$C:$C,"THUẬN NAM",TBA!$F:$F,DATA!$B$31,TBA!$E:$E,"&lt;&gt;57*")</f>
        <v>6835.7</v>
      </c>
      <c r="V31" s="302">
        <f>SUMIFS(TBA!AA:AA,TBA!$D:$D,"500",TBA!$F:$F,DATA!$B$31,TBA!$C:$C,"&lt;&gt;THUẬN NAM",TBA!$E:$E,"&lt;&gt;57*")-SUMIFS(TBA!AA:AA,TBA!$C:$C,"THUẬN NAM",TBA!$F:$F,DATA!$B$31,TBA!$E:$E,"&lt;&gt;57*")</f>
        <v>6094.0999999999995</v>
      </c>
      <c r="W31" s="302">
        <f>SUMIFS(TBA!AB:AB,TBA!$D:$D,"500",TBA!$F:$F,DATA!$B$31,TBA!$C:$C,"&lt;&gt;THUẬN NAM",TBA!$E:$E,"&lt;&gt;57*")-SUMIFS(TBA!AB:AB,TBA!$C:$C,"THUẬN NAM",TBA!$F:$F,DATA!$B$31,TBA!$E:$E,"&lt;&gt;57*")</f>
        <v>5930.7000000000007</v>
      </c>
      <c r="X31" s="302">
        <f>SUMIFS(TBA!AC:AC,TBA!$D:$D,"500",TBA!$F:$F,DATA!$B$31,TBA!$C:$C,"&lt;&gt;THUẬN NAM",TBA!$E:$E,"&lt;&gt;57*")-SUMIFS(TBA!AC:AC,TBA!$C:$C,"THUẬN NAM",TBA!$F:$F,DATA!$B$31,TBA!$E:$E,"&lt;&gt;57*")</f>
        <v>5420.6000000000013</v>
      </c>
      <c r="Y31" s="302">
        <f>SUMIFS(TBA!AD:AD,TBA!$D:$D,"500",TBA!$F:$F,DATA!$B$31,TBA!$C:$C,"&lt;&gt;THUẬN NAM",TBA!$E:$E,"&lt;&gt;57*")-SUMIFS(TBA!AD:AD,TBA!$C:$C,"THUẬN NAM",TBA!$F:$F,DATA!$B$31,TBA!$E:$E,"&lt;&gt;57*")</f>
        <v>5128.1999999999989</v>
      </c>
      <c r="Z31" s="302">
        <f>SUMIFS(TBA!AE:AE,TBA!$D:$D,"500",TBA!$F:$F,DATA!$B$31,TBA!$C:$C,"&lt;&gt;THUẬN NAM",TBA!$E:$E,"&lt;&gt;57*")-SUMIFS(TBA!AE:AE,TBA!$C:$C,"THUẬN NAM",TBA!$F:$F,DATA!$B$31,TBA!$E:$E,"&lt;&gt;57*")</f>
        <v>4856.7</v>
      </c>
      <c r="AA31" s="302">
        <f>SUMIFS(TBA!AF:AF,TBA!$D:$D,"500",TBA!$F:$F,DATA!$B$31,TBA!$C:$C,"&lt;&gt;THUẬN NAM",TBA!$E:$E,"&lt;&gt;57*")-SUMIFS(TBA!AF:AF,TBA!$C:$C,"THUẬN NAM",TBA!$F:$F,DATA!$B$31,TBA!$E:$E,"&lt;&gt;57*")</f>
        <v>5049</v>
      </c>
      <c r="AB31" s="302">
        <f>SUMIFS(TBA!AG:AG,TBA!$D:$D,"500",TBA!$F:$F,DATA!$B$31,TBA!$C:$C,"&lt;&gt;THUẬN NAM",TBA!$E:$E,"&lt;&gt;57*")-SUMIFS(TBA!AG:AG,TBA!$C:$C,"THUẬN NAM",TBA!$F:$F,DATA!$B$31,TBA!$E:$E,"&lt;&gt;57*")</f>
        <v>5328.4000000000005</v>
      </c>
      <c r="AC31" s="302">
        <f>SUMIFS(TBA!AH:AH,TBA!$D:$D,"500",TBA!$F:$F,DATA!$B$31,TBA!$C:$C,"&lt;&gt;THUẬN NAM",TBA!$E:$E,"&lt;&gt;57*")-SUMIFS(TBA!AH:AH,TBA!$C:$C,"THUẬN NAM",TBA!$F:$F,DATA!$B$31,TBA!$E:$E,"&lt;&gt;57*")</f>
        <v>5255.3000000000011</v>
      </c>
      <c r="AD31" s="302">
        <f>SUMIFS(TBA!AI:AI,TBA!$D:$D,"500",TBA!$F:$F,DATA!$B$31,TBA!$C:$C,"&lt;&gt;THUẬN NAM",TBA!$E:$E,"&lt;&gt;57*")-SUMIFS(TBA!AI:AI,TBA!$C:$C,"THUẬN NAM",TBA!$F:$F,DATA!$B$31,TBA!$E:$E,"&lt;&gt;57*")</f>
        <v>5447.8000000000011</v>
      </c>
      <c r="AE31" s="302">
        <f>SUMIFS(TBA!AJ:AJ,TBA!$D:$D,"500",TBA!$F:$F,DATA!$B$31,TBA!$C:$C,"&lt;&gt;THUẬN NAM",TBA!$E:$E,"&lt;&gt;57*")-SUMIFS(TBA!AJ:AJ,TBA!$C:$C,"THUẬN NAM",TBA!$F:$F,DATA!$B$31,TBA!$E:$E,"&lt;&gt;57*")</f>
        <v>5713.8</v>
      </c>
      <c r="AF31" s="302">
        <f>SUMIFS(TBA!AK:AK,TBA!$D:$D,"500",TBA!$F:$F,DATA!$B$31,TBA!$C:$C,"&lt;&gt;THUẬN NAM",TBA!$E:$E,"&lt;&gt;57*")-SUMIFS(TBA!AK:AK,TBA!$C:$C,"THUẬN NAM",TBA!$F:$F,DATA!$B$31,TBA!$E:$E,"&lt;&gt;57*")</f>
        <v>6143.2</v>
      </c>
      <c r="AG31" s="302">
        <f>SUMIFS(TBA!AL:AL,TBA!$D:$D,"500",TBA!$F:$F,DATA!$B$31,TBA!$C:$C,"&lt;&gt;THUẬN NAM",TBA!$E:$E,"&lt;&gt;57*")-SUMIFS(TBA!AL:AL,TBA!$C:$C,"THUẬN NAM",TBA!$F:$F,DATA!$B$31,TBA!$E:$E,"&lt;&gt;57*")</f>
        <v>7034.7000000000007</v>
      </c>
      <c r="AH31" s="302">
        <f>SUMIFS(TBA!AM:AM,TBA!$D:$D,"500",TBA!$F:$F,DATA!$B$31,TBA!$C:$C,"&lt;&gt;THUẬN NAM",TBA!$E:$E,"&lt;&gt;57*")-SUMIFS(TBA!AM:AM,TBA!$C:$C,"THUẬN NAM",TBA!$F:$F,DATA!$B$31,TBA!$E:$E,"&lt;&gt;57*")</f>
        <v>7536.3000000000011</v>
      </c>
      <c r="AI31" s="302">
        <f>SUMIFS(TBA!AN:AN,TBA!$D:$D,"500",TBA!$F:$F,DATA!$B$31,TBA!$C:$C,"&lt;&gt;THUẬN NAM",TBA!$E:$E,"&lt;&gt;57*")-SUMIFS(TBA!AN:AN,TBA!$C:$C,"THUẬN NAM",TBA!$F:$F,DATA!$B$31,TBA!$E:$E,"&lt;&gt;57*")</f>
        <v>7483.2000000000007</v>
      </c>
      <c r="AJ31" s="302">
        <f>SUMIFS(TBA!AO:AO,TBA!$D:$D,"500",TBA!$F:$F,DATA!$B$31,TBA!$C:$C,"&lt;&gt;THUẬN NAM",TBA!$E:$E,"&lt;&gt;57*")-SUMIFS(TBA!AO:AO,TBA!$C:$C,"THUẬN NAM",TBA!$F:$F,DATA!$B$31,TBA!$E:$E,"&lt;&gt;57*")</f>
        <v>7081.4000000000005</v>
      </c>
      <c r="AK31" s="302">
        <f>SUMIFS(TBA!AP:AP,TBA!$D:$D,"500",TBA!$F:$F,DATA!$B$31,TBA!$C:$C,"&lt;&gt;THUẬN NAM",TBA!$E:$E,"&lt;&gt;57*")-SUMIFS(TBA!AP:AP,TBA!$C:$C,"THUẬN NAM",TBA!$F:$F,DATA!$B$31,TBA!$E:$E,"&lt;&gt;57*")</f>
        <v>7194.3</v>
      </c>
      <c r="AL31" s="302">
        <f>SUMIFS(TBA!AQ:AQ,TBA!$D:$D,"500",TBA!$F:$F,DATA!$B$31,TBA!$C:$C,"&lt;&gt;THUẬN NAM",TBA!$E:$E,"&lt;&gt;57*")-SUMIFS(TBA!AQ:AQ,TBA!$C:$C,"THUẬN NAM",TBA!$F:$F,DATA!$B$31,TBA!$E:$E,"&lt;&gt;57*")</f>
        <v>7125.6</v>
      </c>
      <c r="AM31" s="302">
        <f>SUMIFS(TBA!AR:AR,TBA!$D:$D,"500",TBA!$F:$F,DATA!$B$31,TBA!$C:$C,"&lt;&gt;THUẬN NAM",TBA!$E:$E,"&lt;&gt;57*")-SUMIFS(TBA!AR:AR,TBA!$C:$C,"THUẬN NAM",TBA!$F:$F,DATA!$B$31,TBA!$E:$E,"&lt;&gt;57*")</f>
        <v>7327.2</v>
      </c>
      <c r="AN31" s="302">
        <f>SUMIFS(TBA!AS:AS,TBA!$D:$D,"500",TBA!$F:$F,DATA!$B$31,TBA!$C:$C,"&lt;&gt;THUẬN NAM",TBA!$E:$E,"&lt;&gt;57*")-SUMIFS(TBA!AS:AS,TBA!$C:$C,"THUẬN NAM",TBA!$F:$F,DATA!$B$31,TBA!$E:$E,"&lt;&gt;57*")</f>
        <v>7629.8999999999987</v>
      </c>
      <c r="AO31" s="302">
        <f>SUMIFS(TBA!AT:AT,TBA!$D:$D,"500",TBA!$F:$F,DATA!$B$31,TBA!$C:$C,"&lt;&gt;THUẬN NAM",TBA!$E:$E,"&lt;&gt;57*")-SUMIFS(TBA!AT:AT,TBA!$C:$C,"THUẬN NAM",TBA!$F:$F,DATA!$B$31,TBA!$E:$E,"&lt;&gt;57*")</f>
        <v>7796.7000000000007</v>
      </c>
      <c r="AP31" s="302">
        <f>SUMIFS(TBA!AU:AU,TBA!$D:$D,"500",TBA!$F:$F,DATA!$B$31,TBA!$C:$C,"&lt;&gt;THUẬN NAM",TBA!$E:$E,"&lt;&gt;57*")-SUMIFS(TBA!AU:AU,TBA!$C:$C,"THUẬN NAM",TBA!$F:$F,DATA!$B$31,TBA!$E:$E,"&lt;&gt;57*")</f>
        <v>7698.2999999999993</v>
      </c>
      <c r="AQ31" s="302">
        <f>SUMIFS(TBA!AV:AV,TBA!$D:$D,"500",TBA!$F:$F,DATA!$B$31,TBA!$C:$C,"&lt;&gt;THUẬN NAM",TBA!$E:$E,"&lt;&gt;57*")-SUMIFS(TBA!AV:AV,TBA!$C:$C,"THUẬN NAM",TBA!$F:$F,DATA!$B$31,TBA!$E:$E,"&lt;&gt;57*")</f>
        <v>7613.7</v>
      </c>
      <c r="AR31" s="302">
        <f>SUMIFS(TBA!AW:AW,TBA!$D:$D,"500",TBA!$F:$F,DATA!$B$31,TBA!$C:$C,"&lt;&gt;THUẬN NAM",TBA!$E:$E,"&lt;&gt;57*")-SUMIFS(TBA!AW:AW,TBA!$C:$C,"THUẬN NAM",TBA!$F:$F,DATA!$B$31,TBA!$E:$E,"&lt;&gt;57*")</f>
        <v>7669.6</v>
      </c>
      <c r="AS31" s="302">
        <f>SUMIFS(TBA!AX:AX,TBA!$D:$D,"500",TBA!$F:$F,DATA!$B$31,TBA!$C:$C,"&lt;&gt;THUẬN NAM",TBA!$E:$E,"&lt;&gt;57*")-SUMIFS(TBA!AX:AX,TBA!$C:$C,"THUẬN NAM",TBA!$F:$F,DATA!$B$31,TBA!$E:$E,"&lt;&gt;57*")</f>
        <v>7455.300000000002</v>
      </c>
      <c r="AT31" s="302">
        <f>SUMIFS(TBA!AY:AY,TBA!$D:$D,"500",TBA!$F:$F,DATA!$B$31,TBA!$C:$C,"&lt;&gt;THUẬN NAM",TBA!$E:$E,"&lt;&gt;57*")-SUMIFS(TBA!AY:AY,TBA!$C:$C,"THUẬN NAM",TBA!$F:$F,DATA!$B$31,TBA!$E:$E,"&lt;&gt;57*")</f>
        <v>7438.7000000000016</v>
      </c>
      <c r="AU31" s="302">
        <f>SUMIFS(TBA!AZ:AZ,TBA!$D:$D,"500",TBA!$F:$F,DATA!$B$31,TBA!$C:$C,"&lt;&gt;THUẬN NAM",TBA!$E:$E,"&lt;&gt;57*")-SUMIFS(TBA!AZ:AZ,TBA!$C:$C,"THUẬN NAM",TBA!$F:$F,DATA!$B$31,TBA!$E:$E,"&lt;&gt;57*")</f>
        <v>7442.0000000000009</v>
      </c>
      <c r="AV31" s="302">
        <f>SUMIFS(TBA!BA:BA,TBA!$D:$D,"500",TBA!$F:$F,DATA!$B$31,TBA!$C:$C,"&lt;&gt;THUẬN NAM",TBA!$E:$E,"&lt;&gt;57*")-SUMIFS(TBA!BA:BA,TBA!$C:$C,"THUẬN NAM",TBA!$F:$F,DATA!$B$31,TBA!$E:$E,"&lt;&gt;57*")</f>
        <v>7270.8</v>
      </c>
      <c r="AW31" s="302">
        <f>SUMIFS(TBA!BB:BB,TBA!$D:$D,"500",TBA!$F:$F,DATA!$B$31,TBA!$C:$C,"&lt;&gt;THUẬN NAM",TBA!$E:$E,"&lt;&gt;57*")-SUMIFS(TBA!BB:BB,TBA!$C:$C,"THUẬN NAM",TBA!$F:$F,DATA!$B$31,TBA!$E:$E,"&lt;&gt;57*")</f>
        <v>6725.0000000000009</v>
      </c>
      <c r="AX31" s="302">
        <f>SUMIFS(TBA!BC:BC,TBA!$D:$D,"500",TBA!$F:$F,DATA!$B$31,TBA!$C:$C,"&lt;&gt;THUẬN NAM",TBA!$E:$E,"&lt;&gt;57*")-SUMIFS(TBA!BC:BC,TBA!$C:$C,"THUẬN NAM",TBA!$F:$F,DATA!$B$31,TBA!$E:$E,"&lt;&gt;57*")</f>
        <v>6626.1999999999989</v>
      </c>
      <c r="AY31" s="302">
        <f>SUMIFS(TBA!BD:BD,TBA!$D:$D,"500",TBA!$F:$F,DATA!$B$31,TBA!$C:$C,"&lt;&gt;THUẬN NAM",TBA!$E:$E,"&lt;&gt;57*")-SUMIFS(TBA!BD:BD,TBA!$C:$C,"THUẬN NAM",TBA!$F:$F,DATA!$B$31,TBA!$E:$E,"&lt;&gt;57*")</f>
        <v>6301.4999999999982</v>
      </c>
    </row>
    <row r="32" spans="1:51" ht="16.5">
      <c r="A32" s="417"/>
      <c r="B32" s="176" t="s">
        <v>825</v>
      </c>
      <c r="C32" s="303"/>
      <c r="D32" s="302">
        <f>SUMIFS(TBA!I:I,TBA!$D:$D,"500",TBA!$F:$F,DATA!$B$32,TBA!$C:$C,"&lt;&gt;THUẬN NAM",TBA!$E:$E,"&lt;&gt;57*")-SUMIFS(TBA!I:I,TBA!$C:$C,"THUẬN NAM",TBA!$F:$F,DATA!$B$32,TBA!$E:$E,"&lt;&gt;57*")</f>
        <v>362.69999999999993</v>
      </c>
      <c r="E32" s="302">
        <f>SUMIFS(TBA!J:J,TBA!$D:$D,"500",TBA!$F:$F,DATA!$B$32,TBA!$C:$C,"&lt;&gt;THUẬN NAM",TBA!$E:$E,"&lt;&gt;57*")-SUMIFS(TBA!J:J,TBA!$C:$C,"THUẬN NAM",TBA!$F:$F,DATA!$B$32,TBA!$E:$E,"&lt;&gt;57*")</f>
        <v>338.6</v>
      </c>
      <c r="F32" s="302">
        <f>SUMIFS(TBA!K:K,TBA!$D:$D,"500",TBA!$F:$F,DATA!$B$32,TBA!$C:$C,"&lt;&gt;THUẬN NAM",TBA!$E:$E,"&lt;&gt;57*")-SUMIFS(TBA!K:K,TBA!$C:$C,"THUẬN NAM",TBA!$F:$F,DATA!$B$32,TBA!$E:$E,"&lt;&gt;57*")</f>
        <v>267.2</v>
      </c>
      <c r="G32" s="302">
        <f>SUMIFS(TBA!L:L,TBA!$D:$D,"500",TBA!$F:$F,DATA!$B$32,TBA!$C:$C,"&lt;&gt;THUẬN NAM",TBA!$E:$E,"&lt;&gt;57*")-SUMIFS(TBA!L:L,TBA!$C:$C,"THUẬN NAM",TBA!$F:$F,DATA!$B$32,TBA!$E:$E,"&lt;&gt;57*")</f>
        <v>243.5</v>
      </c>
      <c r="H32" s="302">
        <f>SUMIFS(TBA!M:M,TBA!$D:$D,"500",TBA!$F:$F,DATA!$B$32,TBA!$C:$C,"&lt;&gt;THUẬN NAM",TBA!$E:$E,"&lt;&gt;57*")-SUMIFS(TBA!M:M,TBA!$C:$C,"THUẬN NAM",TBA!$F:$F,DATA!$B$32,TBA!$E:$E,"&lt;&gt;57*")</f>
        <v>216.8</v>
      </c>
      <c r="I32" s="302">
        <f>SUMIFS(TBA!N:N,TBA!$D:$D,"500",TBA!$F:$F,DATA!$B$32,TBA!$C:$C,"&lt;&gt;THUẬN NAM",TBA!$E:$E,"&lt;&gt;57*")-SUMIFS(TBA!N:N,TBA!$C:$C,"THUẬN NAM",TBA!$F:$F,DATA!$B$32,TBA!$E:$E,"&lt;&gt;57*")</f>
        <v>217.99999999999997</v>
      </c>
      <c r="J32" s="302">
        <f>SUMIFS(TBA!O:O,TBA!$D:$D,"500",TBA!$F:$F,DATA!$B$32,TBA!$C:$C,"&lt;&gt;THUẬN NAM",TBA!$E:$E,"&lt;&gt;57*")-SUMIFS(TBA!O:O,TBA!$C:$C,"THUẬN NAM",TBA!$F:$F,DATA!$B$32,TBA!$E:$E,"&lt;&gt;57*")</f>
        <v>217</v>
      </c>
      <c r="K32" s="302">
        <f>SUMIFS(TBA!P:P,TBA!$D:$D,"500",TBA!$F:$F,DATA!$B$32,TBA!$C:$C,"&lt;&gt;THUẬN NAM",TBA!$E:$E,"&lt;&gt;57*")-SUMIFS(TBA!P:P,TBA!$C:$C,"THUẬN NAM",TBA!$F:$F,DATA!$B$32,TBA!$E:$E,"&lt;&gt;57*")</f>
        <v>207.2</v>
      </c>
      <c r="L32" s="302">
        <f>SUMIFS(TBA!Q:Q,TBA!$D:$D,"500",TBA!$F:$F,DATA!$B$32,TBA!$C:$C,"&lt;&gt;THUẬN NAM",TBA!$E:$E,"&lt;&gt;57*")-SUMIFS(TBA!Q:Q,TBA!$C:$C,"THUẬN NAM",TBA!$F:$F,DATA!$B$32,TBA!$E:$E,"&lt;&gt;57*")</f>
        <v>202.7</v>
      </c>
      <c r="M32" s="302">
        <f>SUMIFS(TBA!R:R,TBA!$D:$D,"500",TBA!$F:$F,DATA!$B$32,TBA!$C:$C,"&lt;&gt;THUẬN NAM",TBA!$E:$E,"&lt;&gt;57*")-SUMIFS(TBA!R:R,TBA!$C:$C,"THUẬN NAM",TBA!$F:$F,DATA!$B$32,TBA!$E:$E,"&lt;&gt;57*")</f>
        <v>208.7</v>
      </c>
      <c r="N32" s="302">
        <f>SUMIFS(TBA!S:S,TBA!$D:$D,"500",TBA!$F:$F,DATA!$B$32,TBA!$C:$C,"&lt;&gt;THUẬN NAM",TBA!$E:$E,"&lt;&gt;57*")-SUMIFS(TBA!S:S,TBA!$C:$C,"THUẬN NAM",TBA!$F:$F,DATA!$B$32,TBA!$E:$E,"&lt;&gt;57*")</f>
        <v>264.60000000000002</v>
      </c>
      <c r="O32" s="302">
        <f>SUMIFS(TBA!T:T,TBA!$D:$D,"500",TBA!$F:$F,DATA!$B$32,TBA!$C:$C,"&lt;&gt;THUẬN NAM",TBA!$E:$E,"&lt;&gt;57*")-SUMIFS(TBA!T:T,TBA!$C:$C,"THUẬN NAM",TBA!$F:$F,DATA!$B$32,TBA!$E:$E,"&lt;&gt;57*")</f>
        <v>307.60000000000002</v>
      </c>
      <c r="P32" s="302">
        <f>SUMIFS(TBA!U:U,TBA!$D:$D,"500",TBA!$F:$F,DATA!$B$32,TBA!$C:$C,"&lt;&gt;THUẬN NAM",TBA!$E:$E,"&lt;&gt;57*")-SUMIFS(TBA!U:U,TBA!$C:$C,"THUẬN NAM",TBA!$F:$F,DATA!$B$32,TBA!$E:$E,"&lt;&gt;57*")</f>
        <v>428.20000000000005</v>
      </c>
      <c r="Q32" s="302">
        <f>SUMIFS(TBA!V:V,TBA!$D:$D,"500",TBA!$F:$F,DATA!$B$32,TBA!$C:$C,"&lt;&gt;THUẬN NAM",TBA!$E:$E,"&lt;&gt;57*")-SUMIFS(TBA!V:V,TBA!$C:$C,"THUẬN NAM",TBA!$F:$F,DATA!$B$32,TBA!$E:$E,"&lt;&gt;57*")</f>
        <v>675.90000000000009</v>
      </c>
      <c r="R32" s="302">
        <f>SUMIFS(TBA!W:W,TBA!$D:$D,"500",TBA!$F:$F,DATA!$B$32,TBA!$C:$C,"&lt;&gt;THUẬN NAM",TBA!$E:$E,"&lt;&gt;57*")-SUMIFS(TBA!W:W,TBA!$C:$C,"THUẬN NAM",TBA!$F:$F,DATA!$B$32,TBA!$E:$E,"&lt;&gt;57*")</f>
        <v>877.60000000000014</v>
      </c>
      <c r="S32" s="302">
        <f>SUMIFS(TBA!X:X,TBA!$D:$D,"500",TBA!$F:$F,DATA!$B$32,TBA!$C:$C,"&lt;&gt;THUẬN NAM",TBA!$E:$E,"&lt;&gt;57*")-SUMIFS(TBA!X:X,TBA!$C:$C,"THUẬN NAM",TBA!$F:$F,DATA!$B$32,TBA!$E:$E,"&lt;&gt;57*")</f>
        <v>968.3</v>
      </c>
      <c r="T32" s="302">
        <f>SUMIFS(TBA!Y:Y,TBA!$D:$D,"500",TBA!$F:$F,DATA!$B$32,TBA!$C:$C,"&lt;&gt;THUẬN NAM",TBA!$E:$E,"&lt;&gt;57*")-SUMIFS(TBA!Y:Y,TBA!$C:$C,"THUẬN NAM",TBA!$F:$F,DATA!$B$32,TBA!$E:$E,"&lt;&gt;57*")</f>
        <v>1300.3999999999999</v>
      </c>
      <c r="U32" s="302">
        <f>SUMIFS(TBA!Z:Z,TBA!$D:$D,"500",TBA!$F:$F,DATA!$B$32,TBA!$C:$C,"&lt;&gt;THUẬN NAM",TBA!$E:$E,"&lt;&gt;57*")-SUMIFS(TBA!Z:Z,TBA!$C:$C,"THUẬN NAM",TBA!$F:$F,DATA!$B$32,TBA!$E:$E,"&lt;&gt;57*")</f>
        <v>1332</v>
      </c>
      <c r="V32" s="302">
        <f>SUMIFS(TBA!AA:AA,TBA!$D:$D,"500",TBA!$F:$F,DATA!$B$32,TBA!$C:$C,"&lt;&gt;THUẬN NAM",TBA!$E:$E,"&lt;&gt;57*")-SUMIFS(TBA!AA:AA,TBA!$C:$C,"THUẬN NAM",TBA!$F:$F,DATA!$B$32,TBA!$E:$E,"&lt;&gt;57*")</f>
        <v>1242.8</v>
      </c>
      <c r="W32" s="302">
        <f>SUMIFS(TBA!AB:AB,TBA!$D:$D,"500",TBA!$F:$F,DATA!$B$32,TBA!$C:$C,"&lt;&gt;THUẬN NAM",TBA!$E:$E,"&lt;&gt;57*")-SUMIFS(TBA!AB:AB,TBA!$C:$C,"THUẬN NAM",TBA!$F:$F,DATA!$B$32,TBA!$E:$E,"&lt;&gt;57*")</f>
        <v>1169.2</v>
      </c>
      <c r="X32" s="302">
        <f>SUMIFS(TBA!AC:AC,TBA!$D:$D,"500",TBA!$F:$F,DATA!$B$32,TBA!$C:$C,"&lt;&gt;THUẬN NAM",TBA!$E:$E,"&lt;&gt;57*")-SUMIFS(TBA!AC:AC,TBA!$C:$C,"THUẬN NAM",TBA!$F:$F,DATA!$B$32,TBA!$E:$E,"&lt;&gt;57*")</f>
        <v>1221.8999999999999</v>
      </c>
      <c r="Y32" s="302">
        <f>SUMIFS(TBA!AD:AD,TBA!$D:$D,"500",TBA!$F:$F,DATA!$B$32,TBA!$C:$C,"&lt;&gt;THUẬN NAM",TBA!$E:$E,"&lt;&gt;57*")-SUMIFS(TBA!AD:AD,TBA!$C:$C,"THUẬN NAM",TBA!$F:$F,DATA!$B$32,TBA!$E:$E,"&lt;&gt;57*")</f>
        <v>1129.0999999999999</v>
      </c>
      <c r="Z32" s="302">
        <f>SUMIFS(TBA!AE:AE,TBA!$D:$D,"500",TBA!$F:$F,DATA!$B$32,TBA!$C:$C,"&lt;&gt;THUẬN NAM",TBA!$E:$E,"&lt;&gt;57*")-SUMIFS(TBA!AE:AE,TBA!$C:$C,"THUẬN NAM",TBA!$F:$F,DATA!$B$32,TBA!$E:$E,"&lt;&gt;57*")</f>
        <v>906.19999999999993</v>
      </c>
      <c r="AA32" s="302">
        <f>SUMIFS(TBA!AF:AF,TBA!$D:$D,"500",TBA!$F:$F,DATA!$B$32,TBA!$C:$C,"&lt;&gt;THUẬN NAM",TBA!$E:$E,"&lt;&gt;57*")-SUMIFS(TBA!AF:AF,TBA!$C:$C,"THUẬN NAM",TBA!$F:$F,DATA!$B$32,TBA!$E:$E,"&lt;&gt;57*")</f>
        <v>872.59999999999991</v>
      </c>
      <c r="AB32" s="302">
        <f>SUMIFS(TBA!AG:AG,TBA!$D:$D,"500",TBA!$F:$F,DATA!$B$32,TBA!$C:$C,"&lt;&gt;THUẬN NAM",TBA!$E:$E,"&lt;&gt;57*")-SUMIFS(TBA!AG:AG,TBA!$C:$C,"THUẬN NAM",TBA!$F:$F,DATA!$B$32,TBA!$E:$E,"&lt;&gt;57*")</f>
        <v>926.5</v>
      </c>
      <c r="AC32" s="302">
        <f>SUMIFS(TBA!AH:AH,TBA!$D:$D,"500",TBA!$F:$F,DATA!$B$32,TBA!$C:$C,"&lt;&gt;THUẬN NAM",TBA!$E:$E,"&lt;&gt;57*")-SUMIFS(TBA!AH:AH,TBA!$C:$C,"THUẬN NAM",TBA!$F:$F,DATA!$B$32,TBA!$E:$E,"&lt;&gt;57*")</f>
        <v>1090.3000000000002</v>
      </c>
      <c r="AD32" s="302">
        <f>SUMIFS(TBA!AI:AI,TBA!$D:$D,"500",TBA!$F:$F,DATA!$B$32,TBA!$C:$C,"&lt;&gt;THUẬN NAM",TBA!$E:$E,"&lt;&gt;57*")-SUMIFS(TBA!AI:AI,TBA!$C:$C,"THUẬN NAM",TBA!$F:$F,DATA!$B$32,TBA!$E:$E,"&lt;&gt;57*")</f>
        <v>1354.5000000000002</v>
      </c>
      <c r="AE32" s="302">
        <f>SUMIFS(TBA!AJ:AJ,TBA!$D:$D,"500",TBA!$F:$F,DATA!$B$32,TBA!$C:$C,"&lt;&gt;THUẬN NAM",TBA!$E:$E,"&lt;&gt;57*")-SUMIFS(TBA!AJ:AJ,TBA!$C:$C,"THUẬN NAM",TBA!$F:$F,DATA!$B$32,TBA!$E:$E,"&lt;&gt;57*")</f>
        <v>1352.5</v>
      </c>
      <c r="AF32" s="302">
        <f>SUMIFS(TBA!AK:AK,TBA!$D:$D,"500",TBA!$F:$F,DATA!$B$32,TBA!$C:$C,"&lt;&gt;THUẬN NAM",TBA!$E:$E,"&lt;&gt;57*")-SUMIFS(TBA!AK:AK,TBA!$C:$C,"THUẬN NAM",TBA!$F:$F,DATA!$B$32,TBA!$E:$E,"&lt;&gt;57*")</f>
        <v>1344.8999999999999</v>
      </c>
      <c r="AG32" s="302">
        <f>SUMIFS(TBA!AL:AL,TBA!$D:$D,"500",TBA!$F:$F,DATA!$B$32,TBA!$C:$C,"&lt;&gt;THUẬN NAM",TBA!$E:$E,"&lt;&gt;57*")-SUMIFS(TBA!AL:AL,TBA!$C:$C,"THUẬN NAM",TBA!$F:$F,DATA!$B$32,TBA!$E:$E,"&lt;&gt;57*")</f>
        <v>1296.0999999999999</v>
      </c>
      <c r="AH32" s="302">
        <f>SUMIFS(TBA!AM:AM,TBA!$D:$D,"500",TBA!$F:$F,DATA!$B$32,TBA!$C:$C,"&lt;&gt;THUẬN NAM",TBA!$E:$E,"&lt;&gt;57*")-SUMIFS(TBA!AM:AM,TBA!$C:$C,"THUẬN NAM",TBA!$F:$F,DATA!$B$32,TBA!$E:$E,"&lt;&gt;57*")</f>
        <v>1380.1999999999998</v>
      </c>
      <c r="AI32" s="302">
        <f>SUMIFS(TBA!AN:AN,TBA!$D:$D,"500",TBA!$F:$F,DATA!$B$32,TBA!$C:$C,"&lt;&gt;THUẬN NAM",TBA!$E:$E,"&lt;&gt;57*")-SUMIFS(TBA!AN:AN,TBA!$C:$C,"THUẬN NAM",TBA!$F:$F,DATA!$B$32,TBA!$E:$E,"&lt;&gt;57*")</f>
        <v>1308</v>
      </c>
      <c r="AJ32" s="302">
        <f>SUMIFS(TBA!AO:AO,TBA!$D:$D,"500",TBA!$F:$F,DATA!$B$32,TBA!$C:$C,"&lt;&gt;THUẬN NAM",TBA!$E:$E,"&lt;&gt;57*")-SUMIFS(TBA!AO:AO,TBA!$C:$C,"THUẬN NAM",TBA!$F:$F,DATA!$B$32,TBA!$E:$E,"&lt;&gt;57*")</f>
        <v>1102.5</v>
      </c>
      <c r="AK32" s="302">
        <f>SUMIFS(TBA!AP:AP,TBA!$D:$D,"500",TBA!$F:$F,DATA!$B$32,TBA!$C:$C,"&lt;&gt;THUẬN NAM",TBA!$E:$E,"&lt;&gt;57*")-SUMIFS(TBA!AP:AP,TBA!$C:$C,"THUẬN NAM",TBA!$F:$F,DATA!$B$32,TBA!$E:$E,"&lt;&gt;57*")</f>
        <v>1014.5</v>
      </c>
      <c r="AL32" s="302">
        <f>SUMIFS(TBA!AQ:AQ,TBA!$D:$D,"500",TBA!$F:$F,DATA!$B$32,TBA!$C:$C,"&lt;&gt;THUẬN NAM",TBA!$E:$E,"&lt;&gt;57*")-SUMIFS(TBA!AQ:AQ,TBA!$C:$C,"THUẬN NAM",TBA!$F:$F,DATA!$B$32,TBA!$E:$E,"&lt;&gt;57*")</f>
        <v>1139.0000000000002</v>
      </c>
      <c r="AM32" s="302">
        <f>SUMIFS(TBA!AR:AR,TBA!$D:$D,"500",TBA!$F:$F,DATA!$B$32,TBA!$C:$C,"&lt;&gt;THUẬN NAM",TBA!$E:$E,"&lt;&gt;57*")-SUMIFS(TBA!AR:AR,TBA!$C:$C,"THUẬN NAM",TBA!$F:$F,DATA!$B$32,TBA!$E:$E,"&lt;&gt;57*")</f>
        <v>1228.2</v>
      </c>
      <c r="AN32" s="302">
        <f>SUMIFS(TBA!AS:AS,TBA!$D:$D,"500",TBA!$F:$F,DATA!$B$32,TBA!$C:$C,"&lt;&gt;THUẬN NAM",TBA!$E:$E,"&lt;&gt;57*")-SUMIFS(TBA!AS:AS,TBA!$C:$C,"THUẬN NAM",TBA!$F:$F,DATA!$B$32,TBA!$E:$E,"&lt;&gt;57*")</f>
        <v>1030.5999999999999</v>
      </c>
      <c r="AO32" s="302">
        <f>SUMIFS(TBA!AT:AT,TBA!$D:$D,"500",TBA!$F:$F,DATA!$B$32,TBA!$C:$C,"&lt;&gt;THUẬN NAM",TBA!$E:$E,"&lt;&gt;57*")-SUMIFS(TBA!AT:AT,TBA!$C:$C,"THUẬN NAM",TBA!$F:$F,DATA!$B$32,TBA!$E:$E,"&lt;&gt;57*")</f>
        <v>927.99999999999977</v>
      </c>
      <c r="AP32" s="302">
        <f>SUMIFS(TBA!AU:AU,TBA!$D:$D,"500",TBA!$F:$F,DATA!$B$32,TBA!$C:$C,"&lt;&gt;THUẬN NAM",TBA!$E:$E,"&lt;&gt;57*")-SUMIFS(TBA!AU:AU,TBA!$C:$C,"THUẬN NAM",TBA!$F:$F,DATA!$B$32,TBA!$E:$E,"&lt;&gt;57*")</f>
        <v>857.3</v>
      </c>
      <c r="AQ32" s="302">
        <f>SUMIFS(TBA!AV:AV,TBA!$D:$D,"500",TBA!$F:$F,DATA!$B$32,TBA!$C:$C,"&lt;&gt;THUẬN NAM",TBA!$E:$E,"&lt;&gt;57*")-SUMIFS(TBA!AV:AV,TBA!$C:$C,"THUẬN NAM",TBA!$F:$F,DATA!$B$32,TBA!$E:$E,"&lt;&gt;57*")</f>
        <v>857.8</v>
      </c>
      <c r="AR32" s="302">
        <f>SUMIFS(TBA!AW:AW,TBA!$D:$D,"500",TBA!$F:$F,DATA!$B$32,TBA!$C:$C,"&lt;&gt;THUẬN NAM",TBA!$E:$E,"&lt;&gt;57*")-SUMIFS(TBA!AW:AW,TBA!$C:$C,"THUẬN NAM",TBA!$F:$F,DATA!$B$32,TBA!$E:$E,"&lt;&gt;57*")</f>
        <v>907.6</v>
      </c>
      <c r="AS32" s="302">
        <f>SUMIFS(TBA!AX:AX,TBA!$D:$D,"500",TBA!$F:$F,DATA!$B$32,TBA!$C:$C,"&lt;&gt;THUẬN NAM",TBA!$E:$E,"&lt;&gt;57*")-SUMIFS(TBA!AX:AX,TBA!$C:$C,"THUẬN NAM",TBA!$F:$F,DATA!$B$32,TBA!$E:$E,"&lt;&gt;57*")</f>
        <v>925.59999999999991</v>
      </c>
      <c r="AT32" s="302">
        <f>SUMIFS(TBA!AY:AY,TBA!$D:$D,"500",TBA!$F:$F,DATA!$B$32,TBA!$C:$C,"&lt;&gt;THUẬN NAM",TBA!$E:$E,"&lt;&gt;57*")-SUMIFS(TBA!AY:AY,TBA!$C:$C,"THUẬN NAM",TBA!$F:$F,DATA!$B$32,TBA!$E:$E,"&lt;&gt;57*")</f>
        <v>834</v>
      </c>
      <c r="AU32" s="302">
        <f>SUMIFS(TBA!AZ:AZ,TBA!$D:$D,"500",TBA!$F:$F,DATA!$B$32,TBA!$C:$C,"&lt;&gt;THUẬN NAM",TBA!$E:$E,"&lt;&gt;57*")-SUMIFS(TBA!AZ:AZ,TBA!$C:$C,"THUẬN NAM",TBA!$F:$F,DATA!$B$32,TBA!$E:$E,"&lt;&gt;57*")</f>
        <v>804.9</v>
      </c>
      <c r="AV32" s="302">
        <f>SUMIFS(TBA!BA:BA,TBA!$D:$D,"500",TBA!$F:$F,DATA!$B$32,TBA!$C:$C,"&lt;&gt;THUẬN NAM",TBA!$E:$E,"&lt;&gt;57*")-SUMIFS(TBA!BA:BA,TBA!$C:$C,"THUẬN NAM",TBA!$F:$F,DATA!$B$32,TBA!$E:$E,"&lt;&gt;57*")</f>
        <v>827.4</v>
      </c>
      <c r="AW32" s="302">
        <f>SUMIFS(TBA!BB:BB,TBA!$D:$D,"500",TBA!$F:$F,DATA!$B$32,TBA!$C:$C,"&lt;&gt;THUẬN NAM",TBA!$E:$E,"&lt;&gt;57*")-SUMIFS(TBA!BB:BB,TBA!$C:$C,"THUẬN NAM",TBA!$F:$F,DATA!$B$32,TBA!$E:$E,"&lt;&gt;57*")</f>
        <v>812.19999999999982</v>
      </c>
      <c r="AX32" s="302">
        <f>SUMIFS(TBA!BC:BC,TBA!$D:$D,"500",TBA!$F:$F,DATA!$B$32,TBA!$C:$C,"&lt;&gt;THUẬN NAM",TBA!$E:$E,"&lt;&gt;57*")-SUMIFS(TBA!BC:BC,TBA!$C:$C,"THUẬN NAM",TBA!$F:$F,DATA!$B$32,TBA!$E:$E,"&lt;&gt;57*")</f>
        <v>883.2</v>
      </c>
      <c r="AY32" s="302">
        <f>SUMIFS(TBA!BD:BD,TBA!$D:$D,"500",TBA!$F:$F,DATA!$B$32,TBA!$C:$C,"&lt;&gt;THUẬN NAM",TBA!$E:$E,"&lt;&gt;57*")-SUMIFS(TBA!BD:BD,TBA!$C:$C,"THUẬN NAM",TBA!$F:$F,DATA!$B$32,TBA!$E:$E,"&lt;&gt;57*")</f>
        <v>785.50000000000011</v>
      </c>
    </row>
    <row r="33" spans="1:51" ht="16.5">
      <c r="A33" s="416" t="s">
        <v>872</v>
      </c>
      <c r="B33" s="176" t="s">
        <v>823</v>
      </c>
      <c r="C33" s="302">
        <f>SUMIFS(TBA!H:H,TBA!$D:$D,"220",TBA!$F:$F,DATA!$B$33)+SUMIFS(TBA!H:H,TBA!$D:$D,"110",TBA!$F:$F,DATA!$B$33)+SUMIFS(TBA!H:H,TBA!$D:$D,"PP",TBA!$F:$F,DATA!$B$33)</f>
        <v>-9661.3999999999978</v>
      </c>
      <c r="D33" s="302">
        <f>SUMIFS(TBA!I:I,TBA!$D:$D,"220",TBA!$F:$F,DATA!$B$33)+SUMIFS(TBA!I:I,TBA!$D:$D,"110",TBA!$F:$F,DATA!$B$33)+SUMIFS(TBA!I:I,TBA!$D:$D,"PP",TBA!$F:$F,DATA!$B$33)</f>
        <v>-378.09999999999997</v>
      </c>
      <c r="E33" s="302">
        <f>SUMIFS(TBA!J:J,TBA!$D:$D,"220",TBA!$F:$F,DATA!$B$33)+SUMIFS(TBA!J:J,TBA!$D:$D,"110",TBA!$F:$F,DATA!$B$33)+SUMIFS(TBA!J:J,TBA!$D:$D,"PP",TBA!$F:$F,DATA!$B$33)</f>
        <v>-359.90000000000003</v>
      </c>
      <c r="F33" s="302">
        <f>SUMIFS(TBA!K:K,TBA!$D:$D,"220",TBA!$F:$F,DATA!$B$33)+SUMIFS(TBA!K:K,TBA!$D:$D,"110",TBA!$F:$F,DATA!$B$33)+SUMIFS(TBA!K:K,TBA!$D:$D,"PP",TBA!$F:$F,DATA!$B$33)</f>
        <v>-370.8</v>
      </c>
      <c r="G33" s="302">
        <f>SUMIFS(TBA!L:L,TBA!$D:$D,"220",TBA!$F:$F,DATA!$B$33)+SUMIFS(TBA!L:L,TBA!$D:$D,"110",TBA!$F:$F,DATA!$B$33)+SUMIFS(TBA!L:L,TBA!$D:$D,"PP",TBA!$F:$F,DATA!$B$33)</f>
        <v>-364.29999999999995</v>
      </c>
      <c r="H33" s="302">
        <f>SUMIFS(TBA!M:M,TBA!$D:$D,"220",TBA!$F:$F,DATA!$B$33)+SUMIFS(TBA!M:M,TBA!$D:$D,"110",TBA!$F:$F,DATA!$B$33)+SUMIFS(TBA!M:M,TBA!$D:$D,"PP",TBA!$F:$F,DATA!$B$33)</f>
        <v>-348.7</v>
      </c>
      <c r="I33" s="302">
        <f>SUMIFS(TBA!N:N,TBA!$D:$D,"220",TBA!$F:$F,DATA!$B$33)+SUMIFS(TBA!N:N,TBA!$D:$D,"110",TBA!$F:$F,DATA!$B$33)+SUMIFS(TBA!N:N,TBA!$D:$D,"PP",TBA!$F:$F,DATA!$B$33)</f>
        <v>-380.9</v>
      </c>
      <c r="J33" s="302">
        <f>SUMIFS(TBA!O:O,TBA!$D:$D,"220",TBA!$F:$F,DATA!$B$33)+SUMIFS(TBA!O:O,TBA!$D:$D,"110",TBA!$F:$F,DATA!$B$33)+SUMIFS(TBA!O:O,TBA!$D:$D,"PP",TBA!$F:$F,DATA!$B$33)</f>
        <v>-391.29999999999995</v>
      </c>
      <c r="K33" s="302">
        <f>SUMIFS(TBA!P:P,TBA!$D:$D,"220",TBA!$F:$F,DATA!$B$33)+SUMIFS(TBA!P:P,TBA!$D:$D,"110",TBA!$F:$F,DATA!$B$33)+SUMIFS(TBA!P:P,TBA!$D:$D,"PP",TBA!$F:$F,DATA!$B$33)</f>
        <v>-384.5</v>
      </c>
      <c r="L33" s="302">
        <f>SUMIFS(TBA!Q:Q,TBA!$D:$D,"220",TBA!$F:$F,DATA!$B$33)+SUMIFS(TBA!Q:Q,TBA!$D:$D,"110",TBA!$F:$F,DATA!$B$33)+SUMIFS(TBA!Q:Q,TBA!$D:$D,"PP",TBA!$F:$F,DATA!$B$33)</f>
        <v>-390.49999999999994</v>
      </c>
      <c r="M33" s="302">
        <f>SUMIFS(TBA!R:R,TBA!$D:$D,"220",TBA!$F:$F,DATA!$B$33)+SUMIFS(TBA!R:R,TBA!$D:$D,"110",TBA!$F:$F,DATA!$B$33)+SUMIFS(TBA!R:R,TBA!$D:$D,"PP",TBA!$F:$F,DATA!$B$33)</f>
        <v>-410.59999999999991</v>
      </c>
      <c r="N33" s="302">
        <f>SUMIFS(TBA!S:S,TBA!$D:$D,"220",TBA!$F:$F,DATA!$B$33)+SUMIFS(TBA!S:S,TBA!$D:$D,"110",TBA!$F:$F,DATA!$B$33)+SUMIFS(TBA!S:S,TBA!$D:$D,"PP",TBA!$F:$F,DATA!$B$33)</f>
        <v>-374.40000000000003</v>
      </c>
      <c r="O33" s="302">
        <f>SUMIFS(TBA!T:T,TBA!$D:$D,"220",TBA!$F:$F,DATA!$B$33)+SUMIFS(TBA!T:T,TBA!$D:$D,"110",TBA!$F:$F,DATA!$B$33)+SUMIFS(TBA!T:T,TBA!$D:$D,"PP",TBA!$F:$F,DATA!$B$33)</f>
        <v>-386.00000000000006</v>
      </c>
      <c r="P33" s="302">
        <f>SUMIFS(TBA!U:U,TBA!$D:$D,"220",TBA!$F:$F,DATA!$B$33)+SUMIFS(TBA!U:U,TBA!$D:$D,"110",TBA!$F:$F,DATA!$B$33)+SUMIFS(TBA!U:U,TBA!$D:$D,"PP",TBA!$F:$F,DATA!$B$33)</f>
        <v>-404.2</v>
      </c>
      <c r="Q33" s="302">
        <f>SUMIFS(TBA!V:V,TBA!$D:$D,"220",TBA!$F:$F,DATA!$B$33)+SUMIFS(TBA!V:V,TBA!$D:$D,"110",TBA!$F:$F,DATA!$B$33)+SUMIFS(TBA!V:V,TBA!$D:$D,"PP",TBA!$F:$F,DATA!$B$33)</f>
        <v>-414.50000000000006</v>
      </c>
      <c r="R33" s="302">
        <f>SUMIFS(TBA!W:W,TBA!$D:$D,"220",TBA!$F:$F,DATA!$B$33)+SUMIFS(TBA!W:W,TBA!$D:$D,"110",TBA!$F:$F,DATA!$B$33)+SUMIFS(TBA!W:W,TBA!$D:$D,"PP",TBA!$F:$F,DATA!$B$33)</f>
        <v>-515.39999999999986</v>
      </c>
      <c r="S33" s="302">
        <f>SUMIFS(TBA!X:X,TBA!$D:$D,"220",TBA!$F:$F,DATA!$B$33)+SUMIFS(TBA!X:X,TBA!$D:$D,"110",TBA!$F:$F,DATA!$B$33)+SUMIFS(TBA!X:X,TBA!$D:$D,"PP",TBA!$F:$F,DATA!$B$33)</f>
        <v>-494.60000000000008</v>
      </c>
      <c r="T33" s="302">
        <f>SUMIFS(TBA!Y:Y,TBA!$D:$D,"220",TBA!$F:$F,DATA!$B$33)+SUMIFS(TBA!Y:Y,TBA!$D:$D,"110",TBA!$F:$F,DATA!$B$33)+SUMIFS(TBA!Y:Y,TBA!$D:$D,"PP",TBA!$F:$F,DATA!$B$33)</f>
        <v>-433.40000000000009</v>
      </c>
      <c r="U33" s="302">
        <f>SUMIFS(TBA!Z:Z,TBA!$D:$D,"220",TBA!$F:$F,DATA!$B$33)+SUMIFS(TBA!Z:Z,TBA!$D:$D,"110",TBA!$F:$F,DATA!$B$33)+SUMIFS(TBA!Z:Z,TBA!$D:$D,"PP",TBA!$F:$F,DATA!$B$33)</f>
        <v>-392.40000000000003</v>
      </c>
      <c r="V33" s="302">
        <f>SUMIFS(TBA!AA:AA,TBA!$D:$D,"220",TBA!$F:$F,DATA!$B$33)+SUMIFS(TBA!AA:AA,TBA!$D:$D,"110",TBA!$F:$F,DATA!$B$33)+SUMIFS(TBA!AA:AA,TBA!$D:$D,"PP",TBA!$F:$F,DATA!$B$33)</f>
        <v>-305.39999999999998</v>
      </c>
      <c r="W33" s="302">
        <f>SUMIFS(TBA!AB:AB,TBA!$D:$D,"220",TBA!$F:$F,DATA!$B$33)+SUMIFS(TBA!AB:AB,TBA!$D:$D,"110",TBA!$F:$F,DATA!$B$33)+SUMIFS(TBA!AB:AB,TBA!$D:$D,"PP",TBA!$F:$F,DATA!$B$33)</f>
        <v>-162.30000000000001</v>
      </c>
      <c r="X33" s="302">
        <f>SUMIFS(TBA!AC:AC,TBA!$D:$D,"220",TBA!$F:$F,DATA!$B$33)+SUMIFS(TBA!AC:AC,TBA!$D:$D,"110",TBA!$F:$F,DATA!$B$33)+SUMIFS(TBA!AC:AC,TBA!$D:$D,"PP",TBA!$F:$F,DATA!$B$33)</f>
        <v>-200.7</v>
      </c>
      <c r="Y33" s="302">
        <f>SUMIFS(TBA!AD:AD,TBA!$D:$D,"220",TBA!$F:$F,DATA!$B$33)+SUMIFS(TBA!AD:AD,TBA!$D:$D,"110",TBA!$F:$F,DATA!$B$33)+SUMIFS(TBA!AD:AD,TBA!$D:$D,"PP",TBA!$F:$F,DATA!$B$33)</f>
        <v>-74.399999999999977</v>
      </c>
      <c r="Z33" s="302">
        <f>SUMIFS(TBA!AE:AE,TBA!$D:$D,"220",TBA!$F:$F,DATA!$B$33)+SUMIFS(TBA!AE:AE,TBA!$D:$D,"110",TBA!$F:$F,DATA!$B$33)+SUMIFS(TBA!AE:AE,TBA!$D:$D,"PP",TBA!$F:$F,DATA!$B$33)</f>
        <v>-83.100000000000023</v>
      </c>
      <c r="AA33" s="302">
        <f>SUMIFS(TBA!AF:AF,TBA!$D:$D,"220",TBA!$F:$F,DATA!$B$33)+SUMIFS(TBA!AF:AF,TBA!$D:$D,"110",TBA!$F:$F,DATA!$B$33)+SUMIFS(TBA!AF:AF,TBA!$D:$D,"PP",TBA!$F:$F,DATA!$B$33)</f>
        <v>-166.00000000000006</v>
      </c>
      <c r="AB33" s="302">
        <f>SUMIFS(TBA!AG:AG,TBA!$D:$D,"220",TBA!$F:$F,DATA!$B$33)+SUMIFS(TBA!AG:AG,TBA!$D:$D,"110",TBA!$F:$F,DATA!$B$33)+SUMIFS(TBA!AG:AG,TBA!$D:$D,"PP",TBA!$F:$F,DATA!$B$33)</f>
        <v>-133.1</v>
      </c>
      <c r="AC33" s="302">
        <f>SUMIFS(TBA!AH:AH,TBA!$D:$D,"220",TBA!$F:$F,DATA!$B$33)+SUMIFS(TBA!AH:AH,TBA!$D:$D,"110",TBA!$F:$F,DATA!$B$33)+SUMIFS(TBA!AH:AH,TBA!$D:$D,"PP",TBA!$F:$F,DATA!$B$33)</f>
        <v>-214.99999999999994</v>
      </c>
      <c r="AD33" s="302">
        <f>SUMIFS(TBA!AI:AI,TBA!$D:$D,"220",TBA!$F:$F,DATA!$B$33)+SUMIFS(TBA!AI:AI,TBA!$D:$D,"110",TBA!$F:$F,DATA!$B$33)+SUMIFS(TBA!AI:AI,TBA!$D:$D,"PP",TBA!$F:$F,DATA!$B$33)</f>
        <v>-225.29999999999998</v>
      </c>
      <c r="AE33" s="302">
        <f>SUMIFS(TBA!AJ:AJ,TBA!$D:$D,"220",TBA!$F:$F,DATA!$B$33)+SUMIFS(TBA!AJ:AJ,TBA!$D:$D,"110",TBA!$F:$F,DATA!$B$33)+SUMIFS(TBA!AJ:AJ,TBA!$D:$D,"PP",TBA!$F:$F,DATA!$B$33)</f>
        <v>-177.29999999999998</v>
      </c>
      <c r="AF33" s="302">
        <f>SUMIFS(TBA!AK:AK,TBA!$D:$D,"220",TBA!$F:$F,DATA!$B$33)+SUMIFS(TBA!AK:AK,TBA!$D:$D,"110",TBA!$F:$F,DATA!$B$33)+SUMIFS(TBA!AK:AK,TBA!$D:$D,"PP",TBA!$F:$F,DATA!$B$33)</f>
        <v>-287.60000000000002</v>
      </c>
      <c r="AG33" s="302">
        <f>SUMIFS(TBA!AL:AL,TBA!$D:$D,"220",TBA!$F:$F,DATA!$B$33)+SUMIFS(TBA!AL:AL,TBA!$D:$D,"110",TBA!$F:$F,DATA!$B$33)+SUMIFS(TBA!AL:AL,TBA!$D:$D,"PP",TBA!$F:$F,DATA!$B$33)</f>
        <v>-406.4</v>
      </c>
      <c r="AH33" s="302">
        <f>SUMIFS(TBA!AM:AM,TBA!$D:$D,"220",TBA!$F:$F,DATA!$B$33)+SUMIFS(TBA!AM:AM,TBA!$D:$D,"110",TBA!$F:$F,DATA!$B$33)+SUMIFS(TBA!AM:AM,TBA!$D:$D,"PP",TBA!$F:$F,DATA!$B$33)</f>
        <v>-481.79999999999995</v>
      </c>
      <c r="AI33" s="302">
        <f>SUMIFS(TBA!AN:AN,TBA!$D:$D,"220",TBA!$F:$F,DATA!$B$33)+SUMIFS(TBA!AN:AN,TBA!$D:$D,"110",TBA!$F:$F,DATA!$B$33)+SUMIFS(TBA!AN:AN,TBA!$D:$D,"PP",TBA!$F:$F,DATA!$B$33)</f>
        <v>-594</v>
      </c>
      <c r="AJ33" s="302">
        <f>SUMIFS(TBA!AO:AO,TBA!$D:$D,"220",TBA!$F:$F,DATA!$B$33)+SUMIFS(TBA!AO:AO,TBA!$D:$D,"110",TBA!$F:$F,DATA!$B$33)+SUMIFS(TBA!AO:AO,TBA!$D:$D,"PP",TBA!$F:$F,DATA!$B$33)</f>
        <v>-486.29999999999984</v>
      </c>
      <c r="AK33" s="302">
        <f>SUMIFS(TBA!AP:AP,TBA!$D:$D,"220",TBA!$F:$F,DATA!$B$33)+SUMIFS(TBA!AP:AP,TBA!$D:$D,"110",TBA!$F:$F,DATA!$B$33)+SUMIFS(TBA!AP:AP,TBA!$D:$D,"PP",TBA!$F:$F,DATA!$B$33)</f>
        <v>-557.69999999999993</v>
      </c>
      <c r="AL33" s="302">
        <f>SUMIFS(TBA!AQ:AQ,TBA!$D:$D,"220",TBA!$F:$F,DATA!$B$33)+SUMIFS(TBA!AQ:AQ,TBA!$D:$D,"110",TBA!$F:$F,DATA!$B$33)+SUMIFS(TBA!AQ:AQ,TBA!$D:$D,"PP",TBA!$F:$F,DATA!$B$33)</f>
        <v>-536.29999999999995</v>
      </c>
      <c r="AM33" s="302">
        <f>SUMIFS(TBA!AR:AR,TBA!$D:$D,"220",TBA!$F:$F,DATA!$B$33)+SUMIFS(TBA!AR:AR,TBA!$D:$D,"110",TBA!$F:$F,DATA!$B$33)+SUMIFS(TBA!AR:AR,TBA!$D:$D,"PP",TBA!$F:$F,DATA!$B$33)</f>
        <v>-586.80000000000007</v>
      </c>
      <c r="AN33" s="302">
        <f>SUMIFS(TBA!AS:AS,TBA!$D:$D,"220",TBA!$F:$F,DATA!$B$33)+SUMIFS(TBA!AS:AS,TBA!$D:$D,"110",TBA!$F:$F,DATA!$B$33)+SUMIFS(TBA!AS:AS,TBA!$D:$D,"PP",TBA!$F:$F,DATA!$B$33)</f>
        <v>-561.20000000000005</v>
      </c>
      <c r="AO33" s="302">
        <f>SUMIFS(TBA!AT:AT,TBA!$D:$D,"220",TBA!$F:$F,DATA!$B$33)+SUMIFS(TBA!AT:AT,TBA!$D:$D,"110",TBA!$F:$F,DATA!$B$33)+SUMIFS(TBA!AT:AT,TBA!$D:$D,"PP",TBA!$F:$F,DATA!$B$33)</f>
        <v>-528.09999999999991</v>
      </c>
      <c r="AP33" s="302">
        <f>SUMIFS(TBA!AU:AU,TBA!$D:$D,"220",TBA!$F:$F,DATA!$B$33)+SUMIFS(TBA!AU:AU,TBA!$D:$D,"110",TBA!$F:$F,DATA!$B$33)+SUMIFS(TBA!AU:AU,TBA!$D:$D,"PP",TBA!$F:$F,DATA!$B$33)</f>
        <v>-541.09999999999991</v>
      </c>
      <c r="AQ33" s="302">
        <f>SUMIFS(TBA!AV:AV,TBA!$D:$D,"220",TBA!$F:$F,DATA!$B$33)+SUMIFS(TBA!AV:AV,TBA!$D:$D,"110",TBA!$F:$F,DATA!$B$33)+SUMIFS(TBA!AV:AV,TBA!$D:$D,"PP",TBA!$F:$F,DATA!$B$33)</f>
        <v>-532.59999999999991</v>
      </c>
      <c r="AR33" s="302">
        <f>SUMIFS(TBA!AW:AW,TBA!$D:$D,"220",TBA!$F:$F,DATA!$B$33)+SUMIFS(TBA!AW:AW,TBA!$D:$D,"110",TBA!$F:$F,DATA!$B$33)+SUMIFS(TBA!AW:AW,TBA!$D:$D,"PP",TBA!$F:$F,DATA!$B$33)</f>
        <v>-549.70000000000005</v>
      </c>
      <c r="AS33" s="302">
        <f>SUMIFS(TBA!AX:AX,TBA!$D:$D,"220",TBA!$F:$F,DATA!$B$33)+SUMIFS(TBA!AX:AX,TBA!$D:$D,"110",TBA!$F:$F,DATA!$B$33)+SUMIFS(TBA!AX:AX,TBA!$D:$D,"PP",TBA!$F:$F,DATA!$B$33)</f>
        <v>-547.1</v>
      </c>
      <c r="AT33" s="302">
        <f>SUMIFS(TBA!AY:AY,TBA!$D:$D,"220",TBA!$F:$F,DATA!$B$33)+SUMIFS(TBA!AY:AY,TBA!$D:$D,"110",TBA!$F:$F,DATA!$B$33)+SUMIFS(TBA!AY:AY,TBA!$D:$D,"PP",TBA!$F:$F,DATA!$B$33)</f>
        <v>-543.00000000000023</v>
      </c>
      <c r="AU33" s="302">
        <f>SUMIFS(TBA!AZ:AZ,TBA!$D:$D,"220",TBA!$F:$F,DATA!$B$33)+SUMIFS(TBA!AZ:AZ,TBA!$D:$D,"110",TBA!$F:$F,DATA!$B$33)+SUMIFS(TBA!AZ:AZ,TBA!$D:$D,"PP",TBA!$F:$F,DATA!$B$33)</f>
        <v>-530.1</v>
      </c>
      <c r="AV33" s="302">
        <f>SUMIFS(TBA!BA:BA,TBA!$D:$D,"220",TBA!$F:$F,DATA!$B$33)+SUMIFS(TBA!BA:BA,TBA!$D:$D,"110",TBA!$F:$F,DATA!$B$33)+SUMIFS(TBA!BA:BA,TBA!$D:$D,"PP",TBA!$F:$F,DATA!$B$33)</f>
        <v>-549.59999999999991</v>
      </c>
      <c r="AW33" s="302">
        <f>SUMIFS(TBA!BB:BB,TBA!$D:$D,"220",TBA!$F:$F,DATA!$B$33)+SUMIFS(TBA!BB:BB,TBA!$D:$D,"110",TBA!$F:$F,DATA!$B$33)+SUMIFS(TBA!BB:BB,TBA!$D:$D,"PP",TBA!$F:$F,DATA!$B$33)</f>
        <v>-525.69999999999993</v>
      </c>
      <c r="AX33" s="302">
        <f>SUMIFS(TBA!BC:BC,TBA!$D:$D,"220",TBA!$F:$F,DATA!$B$33)+SUMIFS(TBA!BC:BC,TBA!$D:$D,"110",TBA!$F:$F,DATA!$B$33)+SUMIFS(TBA!BC:BC,TBA!$D:$D,"PP",TBA!$F:$F,DATA!$B$33)</f>
        <v>-489.10000000000008</v>
      </c>
      <c r="AY33" s="302">
        <f>SUMIFS(TBA!BD:BD,TBA!$D:$D,"220",TBA!$F:$F,DATA!$B$33)+SUMIFS(TBA!BD:BD,TBA!$D:$D,"110",TBA!$F:$F,DATA!$B$33)+SUMIFS(TBA!BD:BD,TBA!$D:$D,"PP",TBA!$F:$F,DATA!$B$33)</f>
        <v>-460.39999999999992</v>
      </c>
    </row>
    <row r="34" spans="1:51" ht="16.5">
      <c r="A34" s="417"/>
      <c r="B34" s="176" t="s">
        <v>825</v>
      </c>
      <c r="C34" s="303"/>
      <c r="D34" s="302">
        <f>SUMIFS(TBA!I:I,TBA!$D:$D,"220",TBA!$F:$F,DATA!$B$34)+SUMIFS(TBA!I:I,TBA!$D:$D,"110",TBA!$F:$F,DATA!$B$34)+SUMIFS(TBA!I:I,TBA!$D:$D,"PP",TBA!$F:$F,DATA!$B$34)</f>
        <v>19.2</v>
      </c>
      <c r="E34" s="302">
        <f>SUMIFS(TBA!J:J,TBA!$D:$D,"220",TBA!$F:$F,DATA!$B$34)+SUMIFS(TBA!J:J,TBA!$D:$D,"110",TBA!$F:$F,DATA!$B$34)+SUMIFS(TBA!J:J,TBA!$D:$D,"PP",TBA!$F:$F,DATA!$B$34)</f>
        <v>15.599999999999994</v>
      </c>
      <c r="F34" s="302">
        <f>SUMIFS(TBA!K:K,TBA!$D:$D,"220",TBA!$F:$F,DATA!$B$34)+SUMIFS(TBA!K:K,TBA!$D:$D,"110",TBA!$F:$F,DATA!$B$34)+SUMIFS(TBA!K:K,TBA!$D:$D,"PP",TBA!$F:$F,DATA!$B$34)</f>
        <v>17.799999999999994</v>
      </c>
      <c r="G34" s="302">
        <f>SUMIFS(TBA!L:L,TBA!$D:$D,"220",TBA!$F:$F,DATA!$B$34)+SUMIFS(TBA!L:L,TBA!$D:$D,"110",TBA!$F:$F,DATA!$B$34)+SUMIFS(TBA!L:L,TBA!$D:$D,"PP",TBA!$F:$F,DATA!$B$34)</f>
        <v>23.299999999999997</v>
      </c>
      <c r="H34" s="302">
        <f>SUMIFS(TBA!M:M,TBA!$D:$D,"220",TBA!$F:$F,DATA!$B$34)+SUMIFS(TBA!M:M,TBA!$D:$D,"110",TBA!$F:$F,DATA!$B$34)+SUMIFS(TBA!M:M,TBA!$D:$D,"PP",TBA!$F:$F,DATA!$B$34)</f>
        <v>24.2</v>
      </c>
      <c r="I34" s="302">
        <f>SUMIFS(TBA!N:N,TBA!$D:$D,"220",TBA!$F:$F,DATA!$B$34)+SUMIFS(TBA!N:N,TBA!$D:$D,"110",TBA!$F:$F,DATA!$B$34)+SUMIFS(TBA!N:N,TBA!$D:$D,"PP",TBA!$F:$F,DATA!$B$34)</f>
        <v>30.099999999999998</v>
      </c>
      <c r="J34" s="302">
        <f>SUMIFS(TBA!O:O,TBA!$D:$D,"220",TBA!$F:$F,DATA!$B$34)+SUMIFS(TBA!O:O,TBA!$D:$D,"110",TBA!$F:$F,DATA!$B$34)+SUMIFS(TBA!O:O,TBA!$D:$D,"PP",TBA!$F:$F,DATA!$B$34)</f>
        <v>29.8</v>
      </c>
      <c r="K34" s="302">
        <f>SUMIFS(TBA!P:P,TBA!$D:$D,"220",TBA!$F:$F,DATA!$B$34)+SUMIFS(TBA!P:P,TBA!$D:$D,"110",TBA!$F:$F,DATA!$B$34)+SUMIFS(TBA!P:P,TBA!$D:$D,"PP",TBA!$F:$F,DATA!$B$34)</f>
        <v>25.9</v>
      </c>
      <c r="L34" s="302">
        <f>SUMIFS(TBA!Q:Q,TBA!$D:$D,"220",TBA!$F:$F,DATA!$B$34)+SUMIFS(TBA!Q:Q,TBA!$D:$D,"110",TBA!$F:$F,DATA!$B$34)+SUMIFS(TBA!Q:Q,TBA!$D:$D,"PP",TBA!$F:$F,DATA!$B$34)</f>
        <v>31.099999999999998</v>
      </c>
      <c r="M34" s="302">
        <f>SUMIFS(TBA!R:R,TBA!$D:$D,"220",TBA!$F:$F,DATA!$B$34)+SUMIFS(TBA!R:R,TBA!$D:$D,"110",TBA!$F:$F,DATA!$B$34)+SUMIFS(TBA!R:R,TBA!$D:$D,"PP",TBA!$F:$F,DATA!$B$34)</f>
        <v>35.70000000000001</v>
      </c>
      <c r="N34" s="302">
        <f>SUMIFS(TBA!S:S,TBA!$D:$D,"220",TBA!$F:$F,DATA!$B$34)+SUMIFS(TBA!S:S,TBA!$D:$D,"110",TBA!$F:$F,DATA!$B$34)+SUMIFS(TBA!S:S,TBA!$D:$D,"PP",TBA!$F:$F,DATA!$B$34)</f>
        <v>23.6</v>
      </c>
      <c r="O34" s="302">
        <f>SUMIFS(TBA!T:T,TBA!$D:$D,"220",TBA!$F:$F,DATA!$B$34)+SUMIFS(TBA!T:T,TBA!$D:$D,"110",TBA!$F:$F,DATA!$B$34)+SUMIFS(TBA!T:T,TBA!$D:$D,"PP",TBA!$F:$F,DATA!$B$34)</f>
        <v>8.2999999999999972</v>
      </c>
      <c r="P34" s="302">
        <f>SUMIFS(TBA!U:U,TBA!$D:$D,"220",TBA!$F:$F,DATA!$B$34)+SUMIFS(TBA!U:U,TBA!$D:$D,"110",TBA!$F:$F,DATA!$B$34)+SUMIFS(TBA!U:U,TBA!$D:$D,"PP",TBA!$F:$F,DATA!$B$34)</f>
        <v>9.0999999999999979</v>
      </c>
      <c r="Q34" s="302">
        <f>SUMIFS(TBA!V:V,TBA!$D:$D,"220",TBA!$F:$F,DATA!$B$34)+SUMIFS(TBA!V:V,TBA!$D:$D,"110",TBA!$F:$F,DATA!$B$34)+SUMIFS(TBA!V:V,TBA!$D:$D,"PP",TBA!$F:$F,DATA!$B$34)</f>
        <v>24.500000000000004</v>
      </c>
      <c r="R34" s="302">
        <f>SUMIFS(TBA!W:W,TBA!$D:$D,"220",TBA!$F:$F,DATA!$B$34)+SUMIFS(TBA!W:W,TBA!$D:$D,"110",TBA!$F:$F,DATA!$B$34)+SUMIFS(TBA!W:W,TBA!$D:$D,"PP",TBA!$F:$F,DATA!$B$34)</f>
        <v>24.700000000000003</v>
      </c>
      <c r="S34" s="302">
        <f>SUMIFS(TBA!X:X,TBA!$D:$D,"220",TBA!$F:$F,DATA!$B$34)+SUMIFS(TBA!X:X,TBA!$D:$D,"110",TBA!$F:$F,DATA!$B$34)+SUMIFS(TBA!X:X,TBA!$D:$D,"PP",TBA!$F:$F,DATA!$B$34)</f>
        <v>41.100000000000016</v>
      </c>
      <c r="T34" s="302">
        <f>SUMIFS(TBA!Y:Y,TBA!$D:$D,"220",TBA!$F:$F,DATA!$B$34)+SUMIFS(TBA!Y:Y,TBA!$D:$D,"110",TBA!$F:$F,DATA!$B$34)+SUMIFS(TBA!Y:Y,TBA!$D:$D,"PP",TBA!$F:$F,DATA!$B$34)</f>
        <v>44.70000000000001</v>
      </c>
      <c r="U34" s="302">
        <f>SUMIFS(TBA!Z:Z,TBA!$D:$D,"220",TBA!$F:$F,DATA!$B$34)+SUMIFS(TBA!Z:Z,TBA!$D:$D,"110",TBA!$F:$F,DATA!$B$34)+SUMIFS(TBA!Z:Z,TBA!$D:$D,"PP",TBA!$F:$F,DATA!$B$34)</f>
        <v>62.999999999999972</v>
      </c>
      <c r="V34" s="302">
        <f>SUMIFS(TBA!AA:AA,TBA!$D:$D,"220",TBA!$F:$F,DATA!$B$34)+SUMIFS(TBA!AA:AA,TBA!$D:$D,"110",TBA!$F:$F,DATA!$B$34)+SUMIFS(TBA!AA:AA,TBA!$D:$D,"PP",TBA!$F:$F,DATA!$B$34)</f>
        <v>70.59999999999998</v>
      </c>
      <c r="W34" s="302">
        <f>SUMIFS(TBA!AB:AB,TBA!$D:$D,"220",TBA!$F:$F,DATA!$B$34)+SUMIFS(TBA!AB:AB,TBA!$D:$D,"110",TBA!$F:$F,DATA!$B$34)+SUMIFS(TBA!AB:AB,TBA!$D:$D,"PP",TBA!$F:$F,DATA!$B$34)</f>
        <v>46.900000000000006</v>
      </c>
      <c r="X34" s="302">
        <f>SUMIFS(TBA!AC:AC,TBA!$D:$D,"220",TBA!$F:$F,DATA!$B$34)+SUMIFS(TBA!AC:AC,TBA!$D:$D,"110",TBA!$F:$F,DATA!$B$34)+SUMIFS(TBA!AC:AC,TBA!$D:$D,"PP",TBA!$F:$F,DATA!$B$34)</f>
        <v>39.000000000000007</v>
      </c>
      <c r="Y34" s="302">
        <f>SUMIFS(TBA!AD:AD,TBA!$D:$D,"220",TBA!$F:$F,DATA!$B$34)+SUMIFS(TBA!AD:AD,TBA!$D:$D,"110",TBA!$F:$F,DATA!$B$34)+SUMIFS(TBA!AD:AD,TBA!$D:$D,"PP",TBA!$F:$F,DATA!$B$34)</f>
        <v>-13.4</v>
      </c>
      <c r="Z34" s="302">
        <f>SUMIFS(TBA!AE:AE,TBA!$D:$D,"220",TBA!$F:$F,DATA!$B$34)+SUMIFS(TBA!AE:AE,TBA!$D:$D,"110",TBA!$F:$F,DATA!$B$34)+SUMIFS(TBA!AE:AE,TBA!$D:$D,"PP",TBA!$F:$F,DATA!$B$34)</f>
        <v>-11.100000000000001</v>
      </c>
      <c r="AA34" s="302">
        <f>SUMIFS(TBA!AF:AF,TBA!$D:$D,"220",TBA!$F:$F,DATA!$B$34)+SUMIFS(TBA!AF:AF,TBA!$D:$D,"110",TBA!$F:$F,DATA!$B$34)+SUMIFS(TBA!AF:AF,TBA!$D:$D,"PP",TBA!$F:$F,DATA!$B$34)</f>
        <v>40.1</v>
      </c>
      <c r="AB34" s="302">
        <f>SUMIFS(TBA!AG:AG,TBA!$D:$D,"220",TBA!$F:$F,DATA!$B$34)+SUMIFS(TBA!AG:AG,TBA!$D:$D,"110",TBA!$F:$F,DATA!$B$34)+SUMIFS(TBA!AG:AG,TBA!$D:$D,"PP",TBA!$F:$F,DATA!$B$34)</f>
        <v>40.799999999999997</v>
      </c>
      <c r="AC34" s="302">
        <f>SUMIFS(TBA!AH:AH,TBA!$D:$D,"220",TBA!$F:$F,DATA!$B$34)+SUMIFS(TBA!AH:AH,TBA!$D:$D,"110",TBA!$F:$F,DATA!$B$34)+SUMIFS(TBA!AH:AH,TBA!$D:$D,"PP",TBA!$F:$F,DATA!$B$34)</f>
        <v>42.29999999999999</v>
      </c>
      <c r="AD34" s="302">
        <f>SUMIFS(TBA!AI:AI,TBA!$D:$D,"220",TBA!$F:$F,DATA!$B$34)+SUMIFS(TBA!AI:AI,TBA!$D:$D,"110",TBA!$F:$F,DATA!$B$34)+SUMIFS(TBA!AI:AI,TBA!$D:$D,"PP",TBA!$F:$F,DATA!$B$34)</f>
        <v>28.099999999999998</v>
      </c>
      <c r="AE34" s="302">
        <f>SUMIFS(TBA!AJ:AJ,TBA!$D:$D,"220",TBA!$F:$F,DATA!$B$34)+SUMIFS(TBA!AJ:AJ,TBA!$D:$D,"110",TBA!$F:$F,DATA!$B$34)+SUMIFS(TBA!AJ:AJ,TBA!$D:$D,"PP",TBA!$F:$F,DATA!$B$34)</f>
        <v>11.399999999999999</v>
      </c>
      <c r="AF34" s="302">
        <f>SUMIFS(TBA!AK:AK,TBA!$D:$D,"220",TBA!$F:$F,DATA!$B$34)+SUMIFS(TBA!AK:AK,TBA!$D:$D,"110",TBA!$F:$F,DATA!$B$34)+SUMIFS(TBA!AK:AK,TBA!$D:$D,"PP",TBA!$F:$F,DATA!$B$34)</f>
        <v>29.000000000000004</v>
      </c>
      <c r="AG34" s="302">
        <f>SUMIFS(TBA!AL:AL,TBA!$D:$D,"220",TBA!$F:$F,DATA!$B$34)+SUMIFS(TBA!AL:AL,TBA!$D:$D,"110",TBA!$F:$F,DATA!$B$34)+SUMIFS(TBA!AL:AL,TBA!$D:$D,"PP",TBA!$F:$F,DATA!$B$34)</f>
        <v>57.3</v>
      </c>
      <c r="AH34" s="302">
        <f>SUMIFS(TBA!AM:AM,TBA!$D:$D,"220",TBA!$F:$F,DATA!$B$34)+SUMIFS(TBA!AM:AM,TBA!$D:$D,"110",TBA!$F:$F,DATA!$B$34)+SUMIFS(TBA!AM:AM,TBA!$D:$D,"PP",TBA!$F:$F,DATA!$B$34)</f>
        <v>17.600000000000001</v>
      </c>
      <c r="AI34" s="302">
        <f>SUMIFS(TBA!AN:AN,TBA!$D:$D,"220",TBA!$F:$F,DATA!$B$34)+SUMIFS(TBA!AN:AN,TBA!$D:$D,"110",TBA!$F:$F,DATA!$B$34)+SUMIFS(TBA!AN:AN,TBA!$D:$D,"PP",TBA!$F:$F,DATA!$B$34)</f>
        <v>36.200000000000017</v>
      </c>
      <c r="AJ34" s="302">
        <f>SUMIFS(TBA!AO:AO,TBA!$D:$D,"220",TBA!$F:$F,DATA!$B$34)+SUMIFS(TBA!AO:AO,TBA!$D:$D,"110",TBA!$F:$F,DATA!$B$34)+SUMIFS(TBA!AO:AO,TBA!$D:$D,"PP",TBA!$F:$F,DATA!$B$34)</f>
        <v>33.299999999999997</v>
      </c>
      <c r="AK34" s="302">
        <f>SUMIFS(TBA!AP:AP,TBA!$D:$D,"220",TBA!$F:$F,DATA!$B$34)+SUMIFS(TBA!AP:AP,TBA!$D:$D,"110",TBA!$F:$F,DATA!$B$34)+SUMIFS(TBA!AP:AP,TBA!$D:$D,"PP",TBA!$F:$F,DATA!$B$34)</f>
        <v>55.800000000000004</v>
      </c>
      <c r="AL34" s="302">
        <f>SUMIFS(TBA!AQ:AQ,TBA!$D:$D,"220",TBA!$F:$F,DATA!$B$34)+SUMIFS(TBA!AQ:AQ,TBA!$D:$D,"110",TBA!$F:$F,DATA!$B$34)+SUMIFS(TBA!AQ:AQ,TBA!$D:$D,"PP",TBA!$F:$F,DATA!$B$34)</f>
        <v>43.3</v>
      </c>
      <c r="AM34" s="302">
        <f>SUMIFS(TBA!AR:AR,TBA!$D:$D,"220",TBA!$F:$F,DATA!$B$34)+SUMIFS(TBA!AR:AR,TBA!$D:$D,"110",TBA!$F:$F,DATA!$B$34)+SUMIFS(TBA!AR:AR,TBA!$D:$D,"PP",TBA!$F:$F,DATA!$B$34)</f>
        <v>28.599999999999987</v>
      </c>
      <c r="AN34" s="302">
        <f>SUMIFS(TBA!AS:AS,TBA!$D:$D,"220",TBA!$F:$F,DATA!$B$34)+SUMIFS(TBA!AS:AS,TBA!$D:$D,"110",TBA!$F:$F,DATA!$B$34)+SUMIFS(TBA!AS:AS,TBA!$D:$D,"PP",TBA!$F:$F,DATA!$B$34)</f>
        <v>22.79999999999999</v>
      </c>
      <c r="AO34" s="302">
        <f>SUMIFS(TBA!AT:AT,TBA!$D:$D,"220",TBA!$F:$F,DATA!$B$34)+SUMIFS(TBA!AT:AT,TBA!$D:$D,"110",TBA!$F:$F,DATA!$B$34)+SUMIFS(TBA!AT:AT,TBA!$D:$D,"PP",TBA!$F:$F,DATA!$B$34)</f>
        <v>13.899999999999995</v>
      </c>
      <c r="AP34" s="302">
        <f>SUMIFS(TBA!AU:AU,TBA!$D:$D,"220",TBA!$F:$F,DATA!$B$34)+SUMIFS(TBA!AU:AU,TBA!$D:$D,"110",TBA!$F:$F,DATA!$B$34)+SUMIFS(TBA!AU:AU,TBA!$D:$D,"PP",TBA!$F:$F,DATA!$B$34)</f>
        <v>20.100000000000005</v>
      </c>
      <c r="AQ34" s="302">
        <f>SUMIFS(TBA!AV:AV,TBA!$D:$D,"220",TBA!$F:$F,DATA!$B$34)+SUMIFS(TBA!AV:AV,TBA!$D:$D,"110",TBA!$F:$F,DATA!$B$34)+SUMIFS(TBA!AV:AV,TBA!$D:$D,"PP",TBA!$F:$F,DATA!$B$34)</f>
        <v>21.900000000000006</v>
      </c>
      <c r="AR34" s="302">
        <f>SUMIFS(TBA!AW:AW,TBA!$D:$D,"220",TBA!$F:$F,DATA!$B$34)+SUMIFS(TBA!AW:AW,TBA!$D:$D,"110",TBA!$F:$F,DATA!$B$34)+SUMIFS(TBA!AW:AW,TBA!$D:$D,"PP",TBA!$F:$F,DATA!$B$34)</f>
        <v>35.9</v>
      </c>
      <c r="AS34" s="302">
        <f>SUMIFS(TBA!AX:AX,TBA!$D:$D,"220",TBA!$F:$F,DATA!$B$34)+SUMIFS(TBA!AX:AX,TBA!$D:$D,"110",TBA!$F:$F,DATA!$B$34)+SUMIFS(TBA!AX:AX,TBA!$D:$D,"PP",TBA!$F:$F,DATA!$B$34)</f>
        <v>35.500000000000007</v>
      </c>
      <c r="AT34" s="302">
        <f>SUMIFS(TBA!AY:AY,TBA!$D:$D,"220",TBA!$F:$F,DATA!$B$34)+SUMIFS(TBA!AY:AY,TBA!$D:$D,"110",TBA!$F:$F,DATA!$B$34)+SUMIFS(TBA!AY:AY,TBA!$D:$D,"PP",TBA!$F:$F,DATA!$B$34)</f>
        <v>41.000000000000007</v>
      </c>
      <c r="AU34" s="302">
        <f>SUMIFS(TBA!AZ:AZ,TBA!$D:$D,"220",TBA!$F:$F,DATA!$B$34)+SUMIFS(TBA!AZ:AZ,TBA!$D:$D,"110",TBA!$F:$F,DATA!$B$34)+SUMIFS(TBA!AZ:AZ,TBA!$D:$D,"PP",TBA!$F:$F,DATA!$B$34)</f>
        <v>50.500000000000007</v>
      </c>
      <c r="AV34" s="302">
        <f>SUMIFS(TBA!BA:BA,TBA!$D:$D,"220",TBA!$F:$F,DATA!$B$34)+SUMIFS(TBA!BA:BA,TBA!$D:$D,"110",TBA!$F:$F,DATA!$B$34)+SUMIFS(TBA!BA:BA,TBA!$D:$D,"PP",TBA!$F:$F,DATA!$B$34)</f>
        <v>41.199999999999989</v>
      </c>
      <c r="AW34" s="302">
        <f>SUMIFS(TBA!BB:BB,TBA!$D:$D,"220",TBA!$F:$F,DATA!$B$34)+SUMIFS(TBA!BB:BB,TBA!$D:$D,"110",TBA!$F:$F,DATA!$B$34)+SUMIFS(TBA!BB:BB,TBA!$D:$D,"PP",TBA!$F:$F,DATA!$B$34)</f>
        <v>37.199999999999989</v>
      </c>
      <c r="AX34" s="302">
        <f>SUMIFS(TBA!BC:BC,TBA!$D:$D,"220",TBA!$F:$F,DATA!$B$34)+SUMIFS(TBA!BC:BC,TBA!$D:$D,"110",TBA!$F:$F,DATA!$B$34)+SUMIFS(TBA!BC:BC,TBA!$D:$D,"PP",TBA!$F:$F,DATA!$B$34)</f>
        <v>25.600000000000005</v>
      </c>
      <c r="AY34" s="302">
        <f>SUMIFS(TBA!BD:BD,TBA!$D:$D,"220",TBA!$F:$F,DATA!$B$34)+SUMIFS(TBA!BD:BD,TBA!$D:$D,"110",TBA!$F:$F,DATA!$B$34)+SUMIFS(TBA!BD:BD,TBA!$D:$D,"PP",TBA!$F:$F,DATA!$B$34)</f>
        <v>30.299999999999994</v>
      </c>
    </row>
    <row r="35" spans="1:51" ht="16.5">
      <c r="A35" s="416" t="s">
        <v>873</v>
      </c>
      <c r="B35" s="176" t="s">
        <v>823</v>
      </c>
      <c r="C35" s="302">
        <f>C33-SUMIFS(TBA!H:H,TBA!$C:$C,"CHÂU ĐỐC 2",TBA!$F:$F,DATA!B35)</f>
        <v>-10252.999999999998</v>
      </c>
      <c r="D35" s="302">
        <f>D33-SUMIFS(TBA!I:I,TBA!$C:$C,"CHÂU ĐỐC 2",TBA!$F:$F,DATA!B35)</f>
        <v>-395.4</v>
      </c>
      <c r="E35" s="302">
        <f>E33-SUMIFS(TBA!J:J,TBA!$C:$C,"CHÂU ĐỐC 2",TBA!$F:$F,DATA!C35)</f>
        <v>-359.90000000000003</v>
      </c>
      <c r="F35" s="302">
        <f>F33-SUMIFS(TBA!K:K,TBA!$C:$C,"CHÂU ĐỐC 2",TBA!$F:$F,DATA!D35)</f>
        <v>-370.8</v>
      </c>
      <c r="G35" s="302">
        <f>G33-SUMIFS(TBA!L:L,TBA!$C:$C,"CHÂU ĐỐC 2",TBA!$F:$F,DATA!E35)</f>
        <v>-364.29999999999995</v>
      </c>
      <c r="H35" s="302">
        <f>H33-SUMIFS(TBA!M:M,TBA!$C:$C,"CHÂU ĐỐC 2",TBA!$F:$F,DATA!F35)</f>
        <v>-348.7</v>
      </c>
      <c r="I35" s="302">
        <f>I33-SUMIFS(TBA!N:N,TBA!$C:$C,"CHÂU ĐỐC 2",TBA!$F:$F,DATA!G35)</f>
        <v>-380.9</v>
      </c>
      <c r="J35" s="302">
        <f>J33-SUMIFS(TBA!O:O,TBA!$C:$C,"CHÂU ĐỐC 2",TBA!$F:$F,DATA!H35)</f>
        <v>-391.29999999999995</v>
      </c>
      <c r="K35" s="302">
        <f>K33-SUMIFS(TBA!P:P,TBA!$C:$C,"CHÂU ĐỐC 2",TBA!$F:$F,DATA!I35)</f>
        <v>-384.5</v>
      </c>
      <c r="L35" s="302">
        <f>L33-SUMIFS(TBA!Q:Q,TBA!$C:$C,"CHÂU ĐỐC 2",TBA!$F:$F,DATA!J35)</f>
        <v>-390.49999999999994</v>
      </c>
      <c r="M35" s="302">
        <f>M33-SUMIFS(TBA!R:R,TBA!$C:$C,"CHÂU ĐỐC 2",TBA!$F:$F,DATA!K35)</f>
        <v>-410.59999999999991</v>
      </c>
      <c r="N35" s="302">
        <f>N33-SUMIFS(TBA!S:S,TBA!$C:$C,"CHÂU ĐỐC 2",TBA!$F:$F,DATA!L35)</f>
        <v>-374.40000000000003</v>
      </c>
      <c r="O35" s="302">
        <f>O33-SUMIFS(TBA!T:T,TBA!$C:$C,"CHÂU ĐỐC 2",TBA!$F:$F,DATA!M35)</f>
        <v>-386.00000000000006</v>
      </c>
      <c r="P35" s="302">
        <f>P33-SUMIFS(TBA!U:U,TBA!$C:$C,"CHÂU ĐỐC 2",TBA!$F:$F,DATA!N35)</f>
        <v>-404.2</v>
      </c>
      <c r="Q35" s="302">
        <f>Q33-SUMIFS(TBA!V:V,TBA!$C:$C,"CHÂU ĐỐC 2",TBA!$F:$F,DATA!O35)</f>
        <v>-414.50000000000006</v>
      </c>
      <c r="R35" s="302">
        <f>R33-SUMIFS(TBA!W:W,TBA!$C:$C,"CHÂU ĐỐC 2",TBA!$F:$F,DATA!P35)</f>
        <v>-515.39999999999986</v>
      </c>
      <c r="S35" s="302">
        <f>S33-SUMIFS(TBA!X:X,TBA!$C:$C,"CHÂU ĐỐC 2",TBA!$F:$F,DATA!Q35)</f>
        <v>-494.60000000000008</v>
      </c>
      <c r="T35" s="302">
        <f>T33-SUMIFS(TBA!Y:Y,TBA!$C:$C,"CHÂU ĐỐC 2",TBA!$F:$F,DATA!R35)</f>
        <v>-433.40000000000009</v>
      </c>
      <c r="U35" s="302">
        <f>U33-SUMIFS(TBA!Z:Z,TBA!$C:$C,"CHÂU ĐỐC 2",TBA!$F:$F,DATA!S35)</f>
        <v>-392.40000000000003</v>
      </c>
      <c r="V35" s="302">
        <f>V33-SUMIFS(TBA!AA:AA,TBA!$C:$C,"CHÂU ĐỐC 2",TBA!$F:$F,DATA!T35)</f>
        <v>-305.39999999999998</v>
      </c>
      <c r="W35" s="302">
        <f>W33-SUMIFS(TBA!AB:AB,TBA!$C:$C,"CHÂU ĐỐC 2",TBA!$F:$F,DATA!U35)</f>
        <v>-162.30000000000001</v>
      </c>
      <c r="X35" s="302">
        <f>X33-SUMIFS(TBA!AC:AC,TBA!$C:$C,"CHÂU ĐỐC 2",TBA!$F:$F,DATA!V35)</f>
        <v>-200.7</v>
      </c>
      <c r="Y35" s="302">
        <f>Y33-SUMIFS(TBA!AD:AD,TBA!$C:$C,"CHÂU ĐỐC 2",TBA!$F:$F,DATA!W35)</f>
        <v>-74.399999999999977</v>
      </c>
      <c r="Z35" s="302">
        <f>Z33-SUMIFS(TBA!AE:AE,TBA!$C:$C,"CHÂU ĐỐC 2",TBA!$F:$F,DATA!X35)</f>
        <v>-83.100000000000023</v>
      </c>
      <c r="AA35" s="302">
        <f>AA33-SUMIFS(TBA!AF:AF,TBA!$C:$C,"CHÂU ĐỐC 2",TBA!$F:$F,DATA!Y35)</f>
        <v>-166.00000000000006</v>
      </c>
      <c r="AB35" s="302">
        <f>AB33-SUMIFS(TBA!AG:AG,TBA!$C:$C,"CHÂU ĐỐC 2",TBA!$F:$F,DATA!Z35)</f>
        <v>-133.1</v>
      </c>
      <c r="AC35" s="302">
        <f>AC33-SUMIFS(TBA!AH:AH,TBA!$C:$C,"CHÂU ĐỐC 2",TBA!$F:$F,DATA!AA35)</f>
        <v>-214.99999999999994</v>
      </c>
      <c r="AD35" s="302">
        <f>AD33-SUMIFS(TBA!AI:AI,TBA!$C:$C,"CHÂU ĐỐC 2",TBA!$F:$F,DATA!AB35)</f>
        <v>-225.29999999999998</v>
      </c>
      <c r="AE35" s="302">
        <f>AE33-SUMIFS(TBA!AJ:AJ,TBA!$C:$C,"CHÂU ĐỐC 2",TBA!$F:$F,DATA!AC35)</f>
        <v>-177.29999999999998</v>
      </c>
      <c r="AF35" s="302">
        <f>AF33-SUMIFS(TBA!AK:AK,TBA!$C:$C,"CHÂU ĐỐC 2",TBA!$F:$F,DATA!AD35)</f>
        <v>-287.60000000000002</v>
      </c>
      <c r="AG35" s="302">
        <f>AG33-SUMIFS(TBA!AL:AL,TBA!$C:$C,"CHÂU ĐỐC 2",TBA!$F:$F,DATA!AE35)</f>
        <v>-406.4</v>
      </c>
      <c r="AH35" s="302">
        <f>AH33-SUMIFS(TBA!AM:AM,TBA!$C:$C,"CHÂU ĐỐC 2",TBA!$F:$F,DATA!AF35)</f>
        <v>-481.79999999999995</v>
      </c>
      <c r="AI35" s="302">
        <f>AI33-SUMIFS(TBA!AN:AN,TBA!$C:$C,"CHÂU ĐỐC 2",TBA!$F:$F,DATA!AG35)</f>
        <v>-594</v>
      </c>
      <c r="AJ35" s="302">
        <f>AJ33-SUMIFS(TBA!AO:AO,TBA!$C:$C,"CHÂU ĐỐC 2",TBA!$F:$F,DATA!AH35)</f>
        <v>-486.29999999999984</v>
      </c>
      <c r="AK35" s="302">
        <f>AK33-SUMIFS(TBA!AP:AP,TBA!$C:$C,"CHÂU ĐỐC 2",TBA!$F:$F,DATA!AI35)</f>
        <v>-557.69999999999993</v>
      </c>
      <c r="AL35" s="302">
        <f>AL33-SUMIFS(TBA!AQ:AQ,TBA!$C:$C,"CHÂU ĐỐC 2",TBA!$F:$F,DATA!AJ35)</f>
        <v>-536.29999999999995</v>
      </c>
      <c r="AM35" s="302">
        <f>AM33-SUMIFS(TBA!AR:AR,TBA!$C:$C,"CHÂU ĐỐC 2",TBA!$F:$F,DATA!AK35)</f>
        <v>-586.80000000000007</v>
      </c>
      <c r="AN35" s="302">
        <f>AN33-SUMIFS(TBA!AS:AS,TBA!$C:$C,"CHÂU ĐỐC 2",TBA!$F:$F,DATA!AL35)</f>
        <v>-561.20000000000005</v>
      </c>
      <c r="AO35" s="302">
        <f>AO33-SUMIFS(TBA!AT:AT,TBA!$C:$C,"CHÂU ĐỐC 2",TBA!$F:$F,DATA!AM35)</f>
        <v>-528.09999999999991</v>
      </c>
      <c r="AP35" s="302">
        <f>AP33-SUMIFS(TBA!AU:AU,TBA!$C:$C,"CHÂU ĐỐC 2",TBA!$F:$F,DATA!AN35)</f>
        <v>-541.09999999999991</v>
      </c>
      <c r="AQ35" s="302">
        <f>AQ33-SUMIFS(TBA!AV:AV,TBA!$C:$C,"CHÂU ĐỐC 2",TBA!$F:$F,DATA!AO35)</f>
        <v>-532.59999999999991</v>
      </c>
      <c r="AR35" s="302">
        <f>AR33-SUMIFS(TBA!AW:AW,TBA!$C:$C,"CHÂU ĐỐC 2",TBA!$F:$F,DATA!AP35)</f>
        <v>-549.70000000000005</v>
      </c>
      <c r="AS35" s="302">
        <f>AS33-SUMIFS(TBA!AX:AX,TBA!$C:$C,"CHÂU ĐỐC 2",TBA!$F:$F,DATA!AQ35)</f>
        <v>-547.1</v>
      </c>
      <c r="AT35" s="302">
        <f>AT33-SUMIFS(TBA!AY:AY,TBA!$C:$C,"CHÂU ĐỐC 2",TBA!$F:$F,DATA!AR35)</f>
        <v>-543.00000000000023</v>
      </c>
      <c r="AU35" s="302">
        <f>AU33-SUMIFS(TBA!AZ:AZ,TBA!$C:$C,"CHÂU ĐỐC 2",TBA!$F:$F,DATA!AS35)</f>
        <v>-530.1</v>
      </c>
      <c r="AV35" s="302">
        <f>AV33-SUMIFS(TBA!BA:BA,TBA!$C:$C,"CHÂU ĐỐC 2",TBA!$F:$F,DATA!AT35)</f>
        <v>-549.59999999999991</v>
      </c>
      <c r="AW35" s="302">
        <f>AW33-SUMIFS(TBA!BB:BB,TBA!$C:$C,"CHÂU ĐỐC 2",TBA!$F:$F,DATA!AU35)</f>
        <v>-525.69999999999993</v>
      </c>
      <c r="AX35" s="302">
        <f>AX33-SUMIFS(TBA!BC:BC,TBA!$C:$C,"CHÂU ĐỐC 2",TBA!$F:$F,DATA!AV35)</f>
        <v>-489.10000000000008</v>
      </c>
      <c r="AY35" s="302">
        <f>AY33-SUMIFS(TBA!BD:BD,TBA!$C:$C,"CHÂU ĐỐC 2",TBA!$F:$F,DATA!AW35)</f>
        <v>-460.39999999999992</v>
      </c>
    </row>
    <row r="36" spans="1:51" ht="16.5">
      <c r="A36" s="418"/>
      <c r="B36" s="176" t="s">
        <v>825</v>
      </c>
      <c r="C36" s="308"/>
      <c r="D36" s="302">
        <f>D34-SUMIFS(TBA!I:I,TBA!$C:$C,"CHÂU ĐỐC 2",TBA!$F:$F,DATA!B36)</f>
        <v>39.599999999999994</v>
      </c>
      <c r="E36" s="302">
        <f>E34-SUMIFS(TBA!J:J,TBA!$C:$C,"CHÂU ĐỐC 2",TBA!$F:$F,DATA!C36)</f>
        <v>15.599999999999994</v>
      </c>
      <c r="F36" s="302">
        <f>F34-SUMIFS(TBA!K:K,TBA!$C:$C,"CHÂU ĐỐC 2",TBA!$F:$F,DATA!D36)</f>
        <v>17.799999999999994</v>
      </c>
      <c r="G36" s="302">
        <f>G34-SUMIFS(TBA!L:L,TBA!$C:$C,"CHÂU ĐỐC 2",TBA!$F:$F,DATA!E36)</f>
        <v>23.299999999999997</v>
      </c>
      <c r="H36" s="302">
        <f>H34-SUMIFS(TBA!M:M,TBA!$C:$C,"CHÂU ĐỐC 2",TBA!$F:$F,DATA!F36)</f>
        <v>24.2</v>
      </c>
      <c r="I36" s="302">
        <f>I34-SUMIFS(TBA!N:N,TBA!$C:$C,"CHÂU ĐỐC 2",TBA!$F:$F,DATA!G36)</f>
        <v>30.099999999999998</v>
      </c>
      <c r="J36" s="302">
        <f>J34-SUMIFS(TBA!O:O,TBA!$C:$C,"CHÂU ĐỐC 2",TBA!$F:$F,DATA!H36)</f>
        <v>29.8</v>
      </c>
      <c r="K36" s="302">
        <f>K34-SUMIFS(TBA!P:P,TBA!$C:$C,"CHÂU ĐỐC 2",TBA!$F:$F,DATA!I36)</f>
        <v>25.9</v>
      </c>
      <c r="L36" s="302">
        <f>L34-SUMIFS(TBA!Q:Q,TBA!$C:$C,"CHÂU ĐỐC 2",TBA!$F:$F,DATA!J36)</f>
        <v>31.099999999999998</v>
      </c>
      <c r="M36" s="302">
        <f>M34-SUMIFS(TBA!R:R,TBA!$C:$C,"CHÂU ĐỐC 2",TBA!$F:$F,DATA!K36)</f>
        <v>35.70000000000001</v>
      </c>
      <c r="N36" s="302">
        <f>N34-SUMIFS(TBA!S:S,TBA!$C:$C,"CHÂU ĐỐC 2",TBA!$F:$F,DATA!L36)</f>
        <v>23.6</v>
      </c>
      <c r="O36" s="302">
        <f>O34-SUMIFS(TBA!T:T,TBA!$C:$C,"CHÂU ĐỐC 2",TBA!$F:$F,DATA!M36)</f>
        <v>8.2999999999999972</v>
      </c>
      <c r="P36" s="302">
        <f>P34-SUMIFS(TBA!U:U,TBA!$C:$C,"CHÂU ĐỐC 2",TBA!$F:$F,DATA!N36)</f>
        <v>9.0999999999999979</v>
      </c>
      <c r="Q36" s="302">
        <f>Q34-SUMIFS(TBA!V:V,TBA!$C:$C,"CHÂU ĐỐC 2",TBA!$F:$F,DATA!O36)</f>
        <v>24.500000000000004</v>
      </c>
      <c r="R36" s="302">
        <f>R34-SUMIFS(TBA!W:W,TBA!$C:$C,"CHÂU ĐỐC 2",TBA!$F:$F,DATA!P36)</f>
        <v>24.700000000000003</v>
      </c>
      <c r="S36" s="302">
        <f>S34-SUMIFS(TBA!X:X,TBA!$C:$C,"CHÂU ĐỐC 2",TBA!$F:$F,DATA!Q36)</f>
        <v>41.100000000000016</v>
      </c>
      <c r="T36" s="302">
        <f>T34-SUMIFS(TBA!Y:Y,TBA!$C:$C,"CHÂU ĐỐC 2",TBA!$F:$F,DATA!R36)</f>
        <v>44.70000000000001</v>
      </c>
      <c r="U36" s="302">
        <f>U34-SUMIFS(TBA!Z:Z,TBA!$C:$C,"CHÂU ĐỐC 2",TBA!$F:$F,DATA!S36)</f>
        <v>62.999999999999972</v>
      </c>
      <c r="V36" s="302">
        <f>V34-SUMIFS(TBA!AA:AA,TBA!$C:$C,"CHÂU ĐỐC 2",TBA!$F:$F,DATA!T36)</f>
        <v>70.59999999999998</v>
      </c>
      <c r="W36" s="302">
        <f>W34-SUMIFS(TBA!AB:AB,TBA!$C:$C,"CHÂU ĐỐC 2",TBA!$F:$F,DATA!U36)</f>
        <v>46.900000000000006</v>
      </c>
      <c r="X36" s="302">
        <f>X34-SUMIFS(TBA!AC:AC,TBA!$C:$C,"CHÂU ĐỐC 2",TBA!$F:$F,DATA!V36)</f>
        <v>39.000000000000007</v>
      </c>
      <c r="Y36" s="302">
        <f>Y34-SUMIFS(TBA!AD:AD,TBA!$C:$C,"CHÂU ĐỐC 2",TBA!$F:$F,DATA!W36)</f>
        <v>-13.4</v>
      </c>
      <c r="Z36" s="302">
        <f>Z34-SUMIFS(TBA!AE:AE,TBA!$C:$C,"CHÂU ĐỐC 2",TBA!$F:$F,DATA!X36)</f>
        <v>-11.100000000000001</v>
      </c>
      <c r="AA36" s="302">
        <f>AA34-SUMIFS(TBA!AF:AF,TBA!$C:$C,"CHÂU ĐỐC 2",TBA!$F:$F,DATA!Y36)</f>
        <v>40.1</v>
      </c>
      <c r="AB36" s="302">
        <f>AB34-SUMIFS(TBA!AG:AG,TBA!$C:$C,"CHÂU ĐỐC 2",TBA!$F:$F,DATA!Z36)</f>
        <v>40.799999999999997</v>
      </c>
      <c r="AC36" s="302">
        <f>AC34-SUMIFS(TBA!AH:AH,TBA!$C:$C,"CHÂU ĐỐC 2",TBA!$F:$F,DATA!AA36)</f>
        <v>42.29999999999999</v>
      </c>
      <c r="AD36" s="302">
        <f>AD34-SUMIFS(TBA!AI:AI,TBA!$C:$C,"CHÂU ĐỐC 2",TBA!$F:$F,DATA!AB36)</f>
        <v>28.099999999999998</v>
      </c>
      <c r="AE36" s="302">
        <f>AE34-SUMIFS(TBA!AJ:AJ,TBA!$C:$C,"CHÂU ĐỐC 2",TBA!$F:$F,DATA!AC36)</f>
        <v>11.399999999999999</v>
      </c>
      <c r="AF36" s="302">
        <f>AF34-SUMIFS(TBA!AK:AK,TBA!$C:$C,"CHÂU ĐỐC 2",TBA!$F:$F,DATA!AD36)</f>
        <v>29.000000000000004</v>
      </c>
      <c r="AG36" s="302">
        <f>AG34-SUMIFS(TBA!AL:AL,TBA!$C:$C,"CHÂU ĐỐC 2",TBA!$F:$F,DATA!AE36)</f>
        <v>57.3</v>
      </c>
      <c r="AH36" s="302">
        <f>AH34-SUMIFS(TBA!AM:AM,TBA!$C:$C,"CHÂU ĐỐC 2",TBA!$F:$F,DATA!AF36)</f>
        <v>17.600000000000001</v>
      </c>
      <c r="AI36" s="302">
        <f>AI34-SUMIFS(TBA!AN:AN,TBA!$C:$C,"CHÂU ĐỐC 2",TBA!$F:$F,DATA!AG36)</f>
        <v>36.200000000000017</v>
      </c>
      <c r="AJ36" s="302">
        <f>AJ34-SUMIFS(TBA!AO:AO,TBA!$C:$C,"CHÂU ĐỐC 2",TBA!$F:$F,DATA!AH36)</f>
        <v>33.299999999999997</v>
      </c>
      <c r="AK36" s="302">
        <f>AK34-SUMIFS(TBA!AP:AP,TBA!$C:$C,"CHÂU ĐỐC 2",TBA!$F:$F,DATA!AI36)</f>
        <v>55.800000000000004</v>
      </c>
      <c r="AL36" s="302">
        <f>AL34-SUMIFS(TBA!AQ:AQ,TBA!$C:$C,"CHÂU ĐỐC 2",TBA!$F:$F,DATA!AJ36)</f>
        <v>43.3</v>
      </c>
      <c r="AM36" s="302">
        <f>AM34-SUMIFS(TBA!AR:AR,TBA!$C:$C,"CHÂU ĐỐC 2",TBA!$F:$F,DATA!AK36)</f>
        <v>28.599999999999987</v>
      </c>
      <c r="AN36" s="302">
        <f>AN34-SUMIFS(TBA!AS:AS,TBA!$C:$C,"CHÂU ĐỐC 2",TBA!$F:$F,DATA!AL36)</f>
        <v>22.79999999999999</v>
      </c>
      <c r="AO36" s="302">
        <f>AO34-SUMIFS(TBA!AT:AT,TBA!$C:$C,"CHÂU ĐỐC 2",TBA!$F:$F,DATA!AM36)</f>
        <v>13.899999999999995</v>
      </c>
      <c r="AP36" s="302">
        <f>AP34-SUMIFS(TBA!AU:AU,TBA!$C:$C,"CHÂU ĐỐC 2",TBA!$F:$F,DATA!AN36)</f>
        <v>20.100000000000005</v>
      </c>
      <c r="AQ36" s="302">
        <f>AQ34-SUMIFS(TBA!AV:AV,TBA!$C:$C,"CHÂU ĐỐC 2",TBA!$F:$F,DATA!AO36)</f>
        <v>21.900000000000006</v>
      </c>
      <c r="AR36" s="302">
        <f>AR34-SUMIFS(TBA!AW:AW,TBA!$C:$C,"CHÂU ĐỐC 2",TBA!$F:$F,DATA!AP36)</f>
        <v>35.9</v>
      </c>
      <c r="AS36" s="302">
        <f>AS34-SUMIFS(TBA!AX:AX,TBA!$C:$C,"CHÂU ĐỐC 2",TBA!$F:$F,DATA!AQ36)</f>
        <v>35.500000000000007</v>
      </c>
      <c r="AT36" s="302">
        <f>AT34-SUMIFS(TBA!AY:AY,TBA!$C:$C,"CHÂU ĐỐC 2",TBA!$F:$F,DATA!AR36)</f>
        <v>41.000000000000007</v>
      </c>
      <c r="AU36" s="302">
        <f>AU34-SUMIFS(TBA!AZ:AZ,TBA!$C:$C,"CHÂU ĐỐC 2",TBA!$F:$F,DATA!AS36)</f>
        <v>50.500000000000007</v>
      </c>
      <c r="AV36" s="302">
        <f>AV34-SUMIFS(TBA!BA:BA,TBA!$C:$C,"CHÂU ĐỐC 2",TBA!$F:$F,DATA!AT36)</f>
        <v>41.199999999999989</v>
      </c>
      <c r="AW36" s="302">
        <f>AW34-SUMIFS(TBA!BB:BB,TBA!$C:$C,"CHÂU ĐỐC 2",TBA!$F:$F,DATA!AU36)</f>
        <v>37.199999999999989</v>
      </c>
      <c r="AX36" s="302">
        <f>AX34-SUMIFS(TBA!BC:BC,TBA!$C:$C,"CHÂU ĐỐC 2",TBA!$F:$F,DATA!AV36)</f>
        <v>25.600000000000005</v>
      </c>
      <c r="AY36" s="302">
        <f>AY34-SUMIFS(TBA!BD:BD,TBA!$C:$C,"CHÂU ĐỐC 2",TBA!$F:$F,DATA!AW36)</f>
        <v>30.299999999999994</v>
      </c>
    </row>
    <row r="37" spans="1:51" ht="16.5">
      <c r="A37" s="413" t="s">
        <v>874</v>
      </c>
      <c r="B37" s="176" t="s">
        <v>626</v>
      </c>
      <c r="C37" s="302">
        <f>C31-C33</f>
        <v>157664561.39999998</v>
      </c>
      <c r="D37" s="302">
        <f>D31-D33</f>
        <v>6285.3</v>
      </c>
      <c r="E37" s="302">
        <f t="shared" ref="E37:AY37" si="75">E31-E33</f>
        <v>6180.8</v>
      </c>
      <c r="F37" s="302">
        <f t="shared" si="75"/>
        <v>6268</v>
      </c>
      <c r="G37" s="302">
        <f t="shared" si="75"/>
        <v>6160.4000000000005</v>
      </c>
      <c r="H37" s="302">
        <f t="shared" si="75"/>
        <v>6069.2999999999993</v>
      </c>
      <c r="I37" s="302">
        <f t="shared" si="75"/>
        <v>6125.4999999999982</v>
      </c>
      <c r="J37" s="302">
        <f t="shared" si="75"/>
        <v>6223.4999999999991</v>
      </c>
      <c r="K37" s="302">
        <f t="shared" si="75"/>
        <v>6082.7999999999993</v>
      </c>
      <c r="L37" s="302">
        <f t="shared" si="75"/>
        <v>6273.5</v>
      </c>
      <c r="M37" s="302">
        <f t="shared" si="75"/>
        <v>6442.7000000000007</v>
      </c>
      <c r="N37" s="302">
        <f t="shared" si="75"/>
        <v>6455.0000000000009</v>
      </c>
      <c r="O37" s="302">
        <f t="shared" si="75"/>
        <v>6474.7</v>
      </c>
      <c r="P37" s="302">
        <f t="shared" si="75"/>
        <v>6480.7</v>
      </c>
      <c r="Q37" s="302">
        <f t="shared" si="75"/>
        <v>6555.7</v>
      </c>
      <c r="R37" s="302">
        <f t="shared" si="75"/>
        <v>7168.1999999999989</v>
      </c>
      <c r="S37" s="302">
        <f t="shared" si="75"/>
        <v>7514.2000000000007</v>
      </c>
      <c r="T37" s="302">
        <f t="shared" si="75"/>
        <v>7559.2999999999993</v>
      </c>
      <c r="U37" s="302">
        <f t="shared" si="75"/>
        <v>7228.0999999999995</v>
      </c>
      <c r="V37" s="302">
        <f t="shared" si="75"/>
        <v>6399.4999999999991</v>
      </c>
      <c r="W37" s="302">
        <f t="shared" si="75"/>
        <v>6093.0000000000009</v>
      </c>
      <c r="X37" s="302">
        <f t="shared" si="75"/>
        <v>5621.3000000000011</v>
      </c>
      <c r="Y37" s="302">
        <f t="shared" si="75"/>
        <v>5202.5999999999985</v>
      </c>
      <c r="Z37" s="302">
        <f t="shared" si="75"/>
        <v>4939.8</v>
      </c>
      <c r="AA37" s="302">
        <f t="shared" si="75"/>
        <v>5215</v>
      </c>
      <c r="AB37" s="302">
        <f t="shared" si="75"/>
        <v>5461.5000000000009</v>
      </c>
      <c r="AC37" s="302">
        <f t="shared" si="75"/>
        <v>5470.3000000000011</v>
      </c>
      <c r="AD37" s="302">
        <f t="shared" si="75"/>
        <v>5673.1000000000013</v>
      </c>
      <c r="AE37" s="302">
        <f t="shared" si="75"/>
        <v>5891.1</v>
      </c>
      <c r="AF37" s="302">
        <f t="shared" si="75"/>
        <v>6430.8</v>
      </c>
      <c r="AG37" s="302">
        <f t="shared" si="75"/>
        <v>7441.1</v>
      </c>
      <c r="AH37" s="302">
        <f t="shared" si="75"/>
        <v>8018.1000000000013</v>
      </c>
      <c r="AI37" s="302">
        <f t="shared" si="75"/>
        <v>8077.2000000000007</v>
      </c>
      <c r="AJ37" s="302">
        <f t="shared" si="75"/>
        <v>7567.7000000000007</v>
      </c>
      <c r="AK37" s="302">
        <f t="shared" si="75"/>
        <v>7752</v>
      </c>
      <c r="AL37" s="302">
        <f t="shared" si="75"/>
        <v>7661.9000000000005</v>
      </c>
      <c r="AM37" s="302">
        <f t="shared" si="75"/>
        <v>7914</v>
      </c>
      <c r="AN37" s="302">
        <f t="shared" si="75"/>
        <v>8191.0999999999985</v>
      </c>
      <c r="AO37" s="302">
        <f t="shared" si="75"/>
        <v>8324.8000000000011</v>
      </c>
      <c r="AP37" s="302">
        <f t="shared" si="75"/>
        <v>8239.4</v>
      </c>
      <c r="AQ37" s="302">
        <f t="shared" si="75"/>
        <v>8146.2999999999993</v>
      </c>
      <c r="AR37" s="302">
        <f t="shared" si="75"/>
        <v>8219.3000000000011</v>
      </c>
      <c r="AS37" s="302">
        <f t="shared" si="75"/>
        <v>8002.4000000000024</v>
      </c>
      <c r="AT37" s="302">
        <f t="shared" si="75"/>
        <v>7981.7000000000016</v>
      </c>
      <c r="AU37" s="302">
        <f t="shared" si="75"/>
        <v>7972.1000000000013</v>
      </c>
      <c r="AV37" s="302">
        <f t="shared" si="75"/>
        <v>7820.4</v>
      </c>
      <c r="AW37" s="302">
        <f t="shared" si="75"/>
        <v>7250.7000000000007</v>
      </c>
      <c r="AX37" s="302">
        <f t="shared" si="75"/>
        <v>7115.2999999999993</v>
      </c>
      <c r="AY37" s="302">
        <f t="shared" si="75"/>
        <v>6761.8999999999978</v>
      </c>
    </row>
    <row r="38" spans="1:51" ht="16.5">
      <c r="A38" s="414"/>
      <c r="B38" s="176" t="s">
        <v>627</v>
      </c>
      <c r="C38" s="303"/>
      <c r="D38" s="302">
        <f>D32-D34</f>
        <v>343.49999999999994</v>
      </c>
      <c r="E38" s="302">
        <f t="shared" ref="E38:AY38" si="76">E32-E34</f>
        <v>323</v>
      </c>
      <c r="F38" s="302">
        <f t="shared" si="76"/>
        <v>249.4</v>
      </c>
      <c r="G38" s="302">
        <f t="shared" si="76"/>
        <v>220.2</v>
      </c>
      <c r="H38" s="302">
        <f t="shared" si="76"/>
        <v>192.60000000000002</v>
      </c>
      <c r="I38" s="302">
        <f t="shared" si="76"/>
        <v>187.89999999999998</v>
      </c>
      <c r="J38" s="302">
        <f t="shared" si="76"/>
        <v>187.2</v>
      </c>
      <c r="K38" s="302">
        <f t="shared" si="76"/>
        <v>181.29999999999998</v>
      </c>
      <c r="L38" s="302">
        <f t="shared" si="76"/>
        <v>171.6</v>
      </c>
      <c r="M38" s="302">
        <f t="shared" si="76"/>
        <v>172.99999999999997</v>
      </c>
      <c r="N38" s="302">
        <f t="shared" si="76"/>
        <v>241.00000000000003</v>
      </c>
      <c r="O38" s="302">
        <f t="shared" si="76"/>
        <v>299.3</v>
      </c>
      <c r="P38" s="302">
        <f t="shared" si="76"/>
        <v>419.1</v>
      </c>
      <c r="Q38" s="302">
        <f t="shared" si="76"/>
        <v>651.40000000000009</v>
      </c>
      <c r="R38" s="302">
        <f t="shared" si="76"/>
        <v>852.90000000000009</v>
      </c>
      <c r="S38" s="302">
        <f t="shared" si="76"/>
        <v>927.19999999999993</v>
      </c>
      <c r="T38" s="302">
        <f t="shared" si="76"/>
        <v>1255.6999999999998</v>
      </c>
      <c r="U38" s="302">
        <f t="shared" si="76"/>
        <v>1269</v>
      </c>
      <c r="V38" s="302">
        <f t="shared" si="76"/>
        <v>1172.2</v>
      </c>
      <c r="W38" s="302">
        <f t="shared" si="76"/>
        <v>1122.3</v>
      </c>
      <c r="X38" s="302">
        <f t="shared" si="76"/>
        <v>1182.8999999999999</v>
      </c>
      <c r="Y38" s="302">
        <f t="shared" si="76"/>
        <v>1142.5</v>
      </c>
      <c r="Z38" s="302">
        <f t="shared" si="76"/>
        <v>917.3</v>
      </c>
      <c r="AA38" s="302">
        <f t="shared" si="76"/>
        <v>832.49999999999989</v>
      </c>
      <c r="AB38" s="302">
        <f t="shared" si="76"/>
        <v>885.7</v>
      </c>
      <c r="AC38" s="302">
        <f t="shared" si="76"/>
        <v>1048.0000000000002</v>
      </c>
      <c r="AD38" s="302">
        <f t="shared" si="76"/>
        <v>1326.4000000000003</v>
      </c>
      <c r="AE38" s="302">
        <f t="shared" si="76"/>
        <v>1341.1</v>
      </c>
      <c r="AF38" s="302">
        <f t="shared" si="76"/>
        <v>1315.8999999999999</v>
      </c>
      <c r="AG38" s="302">
        <f t="shared" si="76"/>
        <v>1238.8</v>
      </c>
      <c r="AH38" s="302">
        <f t="shared" si="76"/>
        <v>1362.6</v>
      </c>
      <c r="AI38" s="302">
        <f t="shared" si="76"/>
        <v>1271.8</v>
      </c>
      <c r="AJ38" s="302">
        <f t="shared" si="76"/>
        <v>1069.2</v>
      </c>
      <c r="AK38" s="302">
        <f t="shared" si="76"/>
        <v>958.7</v>
      </c>
      <c r="AL38" s="302">
        <f t="shared" si="76"/>
        <v>1095.7000000000003</v>
      </c>
      <c r="AM38" s="302">
        <f t="shared" si="76"/>
        <v>1199.6000000000001</v>
      </c>
      <c r="AN38" s="302">
        <f t="shared" si="76"/>
        <v>1007.8</v>
      </c>
      <c r="AO38" s="302">
        <f t="shared" si="76"/>
        <v>914.0999999999998</v>
      </c>
      <c r="AP38" s="302">
        <f t="shared" si="76"/>
        <v>837.19999999999993</v>
      </c>
      <c r="AQ38" s="302">
        <f t="shared" si="76"/>
        <v>835.9</v>
      </c>
      <c r="AR38" s="302">
        <f t="shared" si="76"/>
        <v>871.7</v>
      </c>
      <c r="AS38" s="302">
        <f t="shared" si="76"/>
        <v>890.09999999999991</v>
      </c>
      <c r="AT38" s="302">
        <f t="shared" si="76"/>
        <v>793</v>
      </c>
      <c r="AU38" s="302">
        <f t="shared" si="76"/>
        <v>754.4</v>
      </c>
      <c r="AV38" s="302">
        <f t="shared" si="76"/>
        <v>786.2</v>
      </c>
      <c r="AW38" s="302">
        <f t="shared" si="76"/>
        <v>774.99999999999977</v>
      </c>
      <c r="AX38" s="302">
        <f t="shared" si="76"/>
        <v>857.6</v>
      </c>
      <c r="AY38" s="302">
        <f t="shared" si="76"/>
        <v>755.20000000000016</v>
      </c>
    </row>
    <row r="39" spans="1:51" ht="16.5">
      <c r="A39" s="419" t="s">
        <v>1874</v>
      </c>
      <c r="B39" s="176" t="s">
        <v>626</v>
      </c>
      <c r="C39" s="302">
        <f>1000*SUMIFS(TBA!H:H,TBA!$D:$D,"500",TBA!$F:$F,"MW",TBA!$E:$E,"57*")</f>
        <v>-41894100.000000007</v>
      </c>
      <c r="D39" s="302">
        <f>SUMIFS(TBA!I:I,TBA!$D:$D,"500",TBA!$F:$F,"MW",TBA!$E:$E,"57*")</f>
        <v>-1567.3999999999999</v>
      </c>
      <c r="E39" s="302">
        <f>SUMIFS(TBA!J:J,TBA!$D:$D,"500",TBA!$F:$F,"MW",TBA!$E:$E,"57*")</f>
        <v>-1444.3999999999999</v>
      </c>
      <c r="F39" s="302">
        <f>SUMIFS(TBA!K:K,TBA!$D:$D,"500",TBA!$F:$F,"MW",TBA!$E:$E,"57*")</f>
        <v>-1527.3</v>
      </c>
      <c r="G39" s="302">
        <f>SUMIFS(TBA!L:L,TBA!$D:$D,"500",TBA!$F:$F,"MW",TBA!$E:$E,"57*")</f>
        <v>-1389.4</v>
      </c>
      <c r="H39" s="302">
        <f>SUMIFS(TBA!M:M,TBA!$D:$D,"500",TBA!$F:$F,"MW",TBA!$E:$E,"57*")</f>
        <v>-1332.8999999999999</v>
      </c>
      <c r="I39" s="302">
        <f>SUMIFS(TBA!N:N,TBA!$D:$D,"500",TBA!$F:$F,"MW",TBA!$E:$E,"57*")</f>
        <v>-1376.3999999999999</v>
      </c>
      <c r="J39" s="302">
        <f>SUMIFS(TBA!O:O,TBA!$D:$D,"500",TBA!$F:$F,"MW",TBA!$E:$E,"57*")</f>
        <v>-1433.8</v>
      </c>
      <c r="K39" s="302">
        <f>SUMIFS(TBA!P:P,TBA!$D:$D,"500",TBA!$F:$F,"MW",TBA!$E:$E,"57*")</f>
        <v>-1327.8000000000002</v>
      </c>
      <c r="L39" s="302">
        <f>SUMIFS(TBA!Q:Q,TBA!$D:$D,"500",TBA!$F:$F,"MW",TBA!$E:$E,"57*")</f>
        <v>-1494</v>
      </c>
      <c r="M39" s="302">
        <f>SUMIFS(TBA!R:R,TBA!$D:$D,"500",TBA!$F:$F,"MW",TBA!$E:$E,"57*")</f>
        <v>-1638.5</v>
      </c>
      <c r="N39" s="302">
        <f>SUMIFS(TBA!S:S,TBA!$D:$D,"500",TBA!$F:$F,"MW",TBA!$E:$E,"57*")</f>
        <v>-1696.5</v>
      </c>
      <c r="O39" s="302">
        <f>SUMIFS(TBA!T:T,TBA!$D:$D,"500",TBA!$F:$F,"MW",TBA!$E:$E,"57*")</f>
        <v>-1677.7</v>
      </c>
      <c r="P39" s="302">
        <f>SUMIFS(TBA!U:U,TBA!$D:$D,"500",TBA!$F:$F,"MW",TBA!$E:$E,"57*")</f>
        <v>-1621.2999999999997</v>
      </c>
      <c r="Q39" s="302">
        <f>SUMIFS(TBA!V:V,TBA!$D:$D,"500",TBA!$F:$F,"MW",TBA!$E:$E,"57*")</f>
        <v>-1727.7000000000003</v>
      </c>
      <c r="R39" s="302">
        <f>SUMIFS(TBA!W:W,TBA!$D:$D,"500",TBA!$F:$F,"MW",TBA!$E:$E,"57*")</f>
        <v>-2142.2000000000003</v>
      </c>
      <c r="S39" s="302">
        <f>SUMIFS(TBA!X:X,TBA!$D:$D,"500",TBA!$F:$F,"MW",TBA!$E:$E,"57*")</f>
        <v>-2423.5</v>
      </c>
      <c r="T39" s="302">
        <f>SUMIFS(TBA!Y:Y,TBA!$D:$D,"500",TBA!$F:$F,"MW",TBA!$E:$E,"57*")</f>
        <v>-2638.5</v>
      </c>
      <c r="U39" s="302">
        <f>SUMIFS(TBA!Z:Z,TBA!$D:$D,"500",TBA!$F:$F,"MW",TBA!$E:$E,"57*")</f>
        <v>-2352.1</v>
      </c>
      <c r="V39" s="302">
        <f>SUMIFS(TBA!AA:AA,TBA!$D:$D,"500",TBA!$F:$F,"MW",TBA!$E:$E,"57*")</f>
        <v>-1553.7</v>
      </c>
      <c r="W39" s="302">
        <f>SUMIFS(TBA!AB:AB,TBA!$D:$D,"500",TBA!$F:$F,"MW",TBA!$E:$E,"57*")</f>
        <v>-1486.2</v>
      </c>
      <c r="X39" s="302">
        <f>SUMIFS(TBA!AC:AC,TBA!$D:$D,"500",TBA!$F:$F,"MW",TBA!$E:$E,"57*")</f>
        <v>-1423.2000000000003</v>
      </c>
      <c r="Y39" s="302">
        <f>SUMIFS(TBA!AD:AD,TBA!$D:$D,"500",TBA!$F:$F,"MW",TBA!$E:$E,"57*")</f>
        <v>-1312</v>
      </c>
      <c r="Z39" s="302">
        <f>SUMIFS(TBA!AE:AE,TBA!$D:$D,"500",TBA!$F:$F,"MW",TBA!$E:$E,"57*")</f>
        <v>-1020.2</v>
      </c>
      <c r="AA39" s="302">
        <f>SUMIFS(TBA!AF:AF,TBA!$D:$D,"500",TBA!$F:$F,"MW",TBA!$E:$E,"57*")</f>
        <v>-1243.7</v>
      </c>
      <c r="AB39" s="302">
        <f>SUMIFS(TBA!AG:AG,TBA!$D:$D,"500",TBA!$F:$F,"MW",TBA!$E:$E,"57*")</f>
        <v>-1376.6999999999998</v>
      </c>
      <c r="AC39" s="302">
        <f>SUMIFS(TBA!AH:AH,TBA!$D:$D,"500",TBA!$F:$F,"MW",TBA!$E:$E,"57*")</f>
        <v>-1383.6</v>
      </c>
      <c r="AD39" s="302">
        <f>SUMIFS(TBA!AI:AI,TBA!$D:$D,"500",TBA!$F:$F,"MW",TBA!$E:$E,"57*")</f>
        <v>-1418</v>
      </c>
      <c r="AE39" s="302">
        <f>SUMIFS(TBA!AJ:AJ,TBA!$D:$D,"500",TBA!$F:$F,"MW",TBA!$E:$E,"57*")</f>
        <v>-1600.9</v>
      </c>
      <c r="AF39" s="302">
        <f>SUMIFS(TBA!AK:AK,TBA!$D:$D,"500",TBA!$F:$F,"MW",TBA!$E:$E,"57*")</f>
        <v>-1785.3999999999996</v>
      </c>
      <c r="AG39" s="302">
        <f>SUMIFS(TBA!AL:AL,TBA!$D:$D,"500",TBA!$F:$F,"MW",TBA!$E:$E,"57*")</f>
        <v>-2660</v>
      </c>
      <c r="AH39" s="302">
        <f>SUMIFS(TBA!AM:AM,TBA!$D:$D,"500",TBA!$F:$F,"MW",TBA!$E:$E,"57*")</f>
        <v>-3069.7999999999997</v>
      </c>
      <c r="AI39" s="302">
        <f>SUMIFS(TBA!AN:AN,TBA!$D:$D,"500",TBA!$F:$F,"MW",TBA!$E:$E,"57*")</f>
        <v>-3017.1</v>
      </c>
      <c r="AJ39" s="302">
        <f>SUMIFS(TBA!AO:AO,TBA!$D:$D,"500",TBA!$F:$F,"MW",TBA!$E:$E,"57*")</f>
        <v>-2531.3000000000002</v>
      </c>
      <c r="AK39" s="302">
        <f>SUMIFS(TBA!AP:AP,TBA!$D:$D,"500",TBA!$F:$F,"MW",TBA!$E:$E,"57*")</f>
        <v>-2725.5</v>
      </c>
      <c r="AL39" s="302">
        <f>SUMIFS(TBA!AQ:AQ,TBA!$D:$D,"500",TBA!$F:$F,"MW",TBA!$E:$E,"57*")</f>
        <v>-2478.6</v>
      </c>
      <c r="AM39" s="302">
        <f>SUMIFS(TBA!AR:AR,TBA!$D:$D,"500",TBA!$F:$F,"MW",TBA!$E:$E,"57*")</f>
        <v>-2585.5</v>
      </c>
      <c r="AN39" s="302">
        <f>SUMIFS(TBA!AS:AS,TBA!$D:$D,"500",TBA!$F:$F,"MW",TBA!$E:$E,"57*")</f>
        <v>-2615.3000000000006</v>
      </c>
      <c r="AO39" s="302">
        <f>SUMIFS(TBA!AT:AT,TBA!$D:$D,"500",TBA!$F:$F,"MW",TBA!$E:$E,"57*")</f>
        <v>-2627.7999999999993</v>
      </c>
      <c r="AP39" s="302">
        <f>SUMIFS(TBA!AU:AU,TBA!$D:$D,"500",TBA!$F:$F,"MW",TBA!$E:$E,"57*")</f>
        <v>-2727.8</v>
      </c>
      <c r="AQ39" s="302">
        <f>SUMIFS(TBA!AV:AV,TBA!$D:$D,"500",TBA!$F:$F,"MW",TBA!$E:$E,"57*")</f>
        <v>-2734.5</v>
      </c>
      <c r="AR39" s="302">
        <f>SUMIFS(TBA!AW:AW,TBA!$D:$D,"500",TBA!$F:$F,"MW",TBA!$E:$E,"57*")</f>
        <v>-2606.7999999999997</v>
      </c>
      <c r="AS39" s="302">
        <f>SUMIFS(TBA!AX:AX,TBA!$D:$D,"500",TBA!$F:$F,"MW",TBA!$E:$E,"57*")</f>
        <v>-2494.7999999999997</v>
      </c>
      <c r="AT39" s="302">
        <f>SUMIFS(TBA!AY:AY,TBA!$D:$D,"500",TBA!$F:$F,"MW",TBA!$E:$E,"57*")</f>
        <v>-2686.5</v>
      </c>
      <c r="AU39" s="302">
        <f>SUMIFS(TBA!AZ:AZ,TBA!$D:$D,"500",TBA!$F:$F,"MW",TBA!$E:$E,"57*")</f>
        <v>-2800.9999999999995</v>
      </c>
      <c r="AV39" s="302">
        <f>SUMIFS(TBA!BA:BA,TBA!$D:$D,"500",TBA!$F:$F,"MW",TBA!$E:$E,"57*")</f>
        <v>-2804.4</v>
      </c>
      <c r="AW39" s="302">
        <f>SUMIFS(TBA!BB:BB,TBA!$D:$D,"500",TBA!$F:$F,"MW",TBA!$E:$E,"57*")</f>
        <v>-2340.7000000000003</v>
      </c>
      <c r="AX39" s="302">
        <f>SUMIFS(TBA!BC:BC,TBA!$D:$D,"500",TBA!$F:$F,"MW",TBA!$E:$E,"57*")</f>
        <v>-2226</v>
      </c>
      <c r="AY39" s="302">
        <f>SUMIFS(TBA!BD:BD,TBA!$D:$D,"500",TBA!$F:$F,"MW",TBA!$E:$E,"57*")</f>
        <v>-2076.8000000000002</v>
      </c>
    </row>
    <row r="40" spans="1:51" ht="16.5">
      <c r="A40" s="409"/>
      <c r="B40" s="176" t="s">
        <v>627</v>
      </c>
      <c r="C40" s="303"/>
      <c r="D40" s="302">
        <f>SUMIFS(TBA!I:I,TBA!$D:$D,"500",TBA!$F:$F,"MVAr",TBA!$E:$E,"57*")</f>
        <v>-196.99999999999997</v>
      </c>
      <c r="E40" s="302">
        <f>SUMIFS(TBA!J:J,TBA!$D:$D,"500",TBA!$F:$F,"MVAr",TBA!$E:$E,"57*")</f>
        <v>-231.39999999999998</v>
      </c>
      <c r="F40" s="302">
        <f>SUMIFS(TBA!K:K,TBA!$D:$D,"500",TBA!$F:$F,"MVAr",TBA!$E:$E,"57*")</f>
        <v>-104.6</v>
      </c>
      <c r="G40" s="302">
        <f>SUMIFS(TBA!L:L,TBA!$D:$D,"500",TBA!$F:$F,"MVAr",TBA!$E:$E,"57*")</f>
        <v>-117.70000000000003</v>
      </c>
      <c r="H40" s="302">
        <f>SUMIFS(TBA!M:M,TBA!$D:$D,"500",TBA!$F:$F,"MVAr",TBA!$E:$E,"57*")</f>
        <v>-104.30000000000003</v>
      </c>
      <c r="I40" s="302">
        <f>SUMIFS(TBA!N:N,TBA!$D:$D,"500",TBA!$F:$F,"MVAr",TBA!$E:$E,"57*")</f>
        <v>-100.1</v>
      </c>
      <c r="J40" s="302">
        <f>SUMIFS(TBA!O:O,TBA!$D:$D,"500",TBA!$F:$F,"MVAr",TBA!$E:$E,"57*")</f>
        <v>-75.599999999999966</v>
      </c>
      <c r="K40" s="302">
        <f>SUMIFS(TBA!P:P,TBA!$D:$D,"500",TBA!$F:$F,"MVAr",TBA!$E:$E,"57*")</f>
        <v>-92.699999999999974</v>
      </c>
      <c r="L40" s="302">
        <f>SUMIFS(TBA!Q:Q,TBA!$D:$D,"500",TBA!$F:$F,"MVAr",TBA!$E:$E,"57*")</f>
        <v>-55.899999999999977</v>
      </c>
      <c r="M40" s="302">
        <f>SUMIFS(TBA!R:R,TBA!$D:$D,"500",TBA!$F:$F,"MVAr",TBA!$E:$E,"57*")</f>
        <v>-25.000000000000014</v>
      </c>
      <c r="N40" s="302">
        <f>SUMIFS(TBA!S:S,TBA!$D:$D,"500",TBA!$F:$F,"MVAr",TBA!$E:$E,"57*")</f>
        <v>3.4999999999999858</v>
      </c>
      <c r="O40" s="302">
        <f>SUMIFS(TBA!T:T,TBA!$D:$D,"500",TBA!$F:$F,"MVAr",TBA!$E:$E,"57*")</f>
        <v>-42.000000000000014</v>
      </c>
      <c r="P40" s="302">
        <f>SUMIFS(TBA!U:U,TBA!$D:$D,"500",TBA!$F:$F,"MVAr",TBA!$E:$E,"57*")</f>
        <v>-113.19999999999999</v>
      </c>
      <c r="Q40" s="302">
        <f>SUMIFS(TBA!V:V,TBA!$D:$D,"500",TBA!$F:$F,"MVAr",TBA!$E:$E,"57*")</f>
        <v>-126.90000000000002</v>
      </c>
      <c r="R40" s="302">
        <f>SUMIFS(TBA!W:W,TBA!$D:$D,"500",TBA!$F:$F,"MVAr",TBA!$E:$E,"57*")</f>
        <v>-216.2</v>
      </c>
      <c r="S40" s="302">
        <f>SUMIFS(TBA!X:X,TBA!$D:$D,"500",TBA!$F:$F,"MVAr",TBA!$E:$E,"57*")</f>
        <v>-194.3</v>
      </c>
      <c r="T40" s="302">
        <f>SUMIFS(TBA!Y:Y,TBA!$D:$D,"500",TBA!$F:$F,"MVAr",TBA!$E:$E,"57*")</f>
        <v>-203.09999999999997</v>
      </c>
      <c r="U40" s="302">
        <f>SUMIFS(TBA!Z:Z,TBA!$D:$D,"500",TBA!$F:$F,"MVAr",TBA!$E:$E,"57*")</f>
        <v>-280.2</v>
      </c>
      <c r="V40" s="302">
        <f>SUMIFS(TBA!AA:AA,TBA!$D:$D,"500",TBA!$F:$F,"MVAr",TBA!$E:$E,"57*")</f>
        <v>-375</v>
      </c>
      <c r="W40" s="302">
        <f>SUMIFS(TBA!AB:AB,TBA!$D:$D,"500",TBA!$F:$F,"MVAr",TBA!$E:$E,"57*")</f>
        <v>-325.5</v>
      </c>
      <c r="X40" s="302">
        <f>SUMIFS(TBA!AC:AC,TBA!$D:$D,"500",TBA!$F:$F,"MVAr",TBA!$E:$E,"57*")</f>
        <v>-339.59999999999997</v>
      </c>
      <c r="Y40" s="302">
        <f>SUMIFS(TBA!AD:AD,TBA!$D:$D,"500",TBA!$F:$F,"MVAr",TBA!$E:$E,"57*")</f>
        <v>-342.9</v>
      </c>
      <c r="Z40" s="302">
        <f>SUMIFS(TBA!AE:AE,TBA!$D:$D,"500",TBA!$F:$F,"MVAr",TBA!$E:$E,"57*")</f>
        <v>-351.90000000000003</v>
      </c>
      <c r="AA40" s="302">
        <f>SUMIFS(TBA!AF:AF,TBA!$D:$D,"500",TBA!$F:$F,"MVAr",TBA!$E:$E,"57*")</f>
        <v>-302</v>
      </c>
      <c r="AB40" s="302">
        <f>SUMIFS(TBA!AG:AG,TBA!$D:$D,"500",TBA!$F:$F,"MVAr",TBA!$E:$E,"57*")</f>
        <v>-334.59999999999997</v>
      </c>
      <c r="AC40" s="302">
        <f>SUMIFS(TBA!AH:AH,TBA!$D:$D,"500",TBA!$F:$F,"MVAr",TBA!$E:$E,"57*")</f>
        <v>-376.5</v>
      </c>
      <c r="AD40" s="302">
        <f>SUMIFS(TBA!AI:AI,TBA!$D:$D,"500",TBA!$F:$F,"MVAr",TBA!$E:$E,"57*")</f>
        <v>-408.5</v>
      </c>
      <c r="AE40" s="302">
        <f>SUMIFS(TBA!AJ:AJ,TBA!$D:$D,"500",TBA!$F:$F,"MVAr",TBA!$E:$E,"57*")</f>
        <v>-410.59999999999997</v>
      </c>
      <c r="AF40" s="302">
        <f>SUMIFS(TBA!AK:AK,TBA!$D:$D,"500",TBA!$F:$F,"MVAr",TBA!$E:$E,"57*")</f>
        <v>-443.8</v>
      </c>
      <c r="AG40" s="302">
        <f>SUMIFS(TBA!AL:AL,TBA!$D:$D,"500",TBA!$F:$F,"MVAr",TBA!$E:$E,"57*")</f>
        <v>-165.3</v>
      </c>
      <c r="AH40" s="302">
        <f>SUMIFS(TBA!AM:AM,TBA!$D:$D,"500",TBA!$F:$F,"MVAr",TBA!$E:$E,"57*")</f>
        <v>-90.8</v>
      </c>
      <c r="AI40" s="302">
        <f>SUMIFS(TBA!AN:AN,TBA!$D:$D,"500",TBA!$F:$F,"MVAr",TBA!$E:$E,"57*")</f>
        <v>-89.3</v>
      </c>
      <c r="AJ40" s="302">
        <f>SUMIFS(TBA!AO:AO,TBA!$D:$D,"500",TBA!$F:$F,"MVAr",TBA!$E:$E,"57*")</f>
        <v>-119</v>
      </c>
      <c r="AK40" s="302">
        <f>SUMIFS(TBA!AP:AP,TBA!$D:$D,"500",TBA!$F:$F,"MVAr",TBA!$E:$E,"57*")</f>
        <v>-19.099999999999994</v>
      </c>
      <c r="AL40" s="302">
        <f>SUMIFS(TBA!AQ:AQ,TBA!$D:$D,"500",TBA!$F:$F,"MVAr",TBA!$E:$E,"57*")</f>
        <v>-112.6</v>
      </c>
      <c r="AM40" s="302">
        <f>SUMIFS(TBA!AR:AR,TBA!$D:$D,"500",TBA!$F:$F,"MVAr",TBA!$E:$E,"57*")</f>
        <v>-126.9</v>
      </c>
      <c r="AN40" s="302">
        <f>SUMIFS(TBA!AS:AS,TBA!$D:$D,"500",TBA!$F:$F,"MVAr",TBA!$E:$E,"57*")</f>
        <v>-41.900000000000006</v>
      </c>
      <c r="AO40" s="302">
        <f>SUMIFS(TBA!AT:AT,TBA!$D:$D,"500",TBA!$F:$F,"MVAr",TBA!$E:$E,"57*")</f>
        <v>-22.099999999999966</v>
      </c>
      <c r="AP40" s="302">
        <f>SUMIFS(TBA!AU:AU,TBA!$D:$D,"500",TBA!$F:$F,"MVAr",TBA!$E:$E,"57*")</f>
        <v>26.09999999999998</v>
      </c>
      <c r="AQ40" s="302">
        <f>SUMIFS(TBA!AV:AV,TBA!$D:$D,"500",TBA!$F:$F,"MVAr",TBA!$E:$E,"57*")</f>
        <v>39.299999999999983</v>
      </c>
      <c r="AR40" s="302">
        <f>SUMIFS(TBA!AW:AW,TBA!$D:$D,"500",TBA!$F:$F,"MVAr",TBA!$E:$E,"57*")</f>
        <v>-2.2000000000000028</v>
      </c>
      <c r="AS40" s="302">
        <f>SUMIFS(TBA!AX:AX,TBA!$D:$D,"500",TBA!$F:$F,"MVAr",TBA!$E:$E,"57*")</f>
        <v>-34.800000000000026</v>
      </c>
      <c r="AT40" s="302">
        <f>SUMIFS(TBA!AY:AY,TBA!$D:$D,"500",TBA!$F:$F,"MVAr",TBA!$E:$E,"57*")</f>
        <v>47.200000000000017</v>
      </c>
      <c r="AU40" s="302">
        <f>SUMIFS(TBA!AZ:AZ,TBA!$D:$D,"500",TBA!$F:$F,"MVAr",TBA!$E:$E,"57*")</f>
        <v>87.999999999999972</v>
      </c>
      <c r="AV40" s="302">
        <f>SUMIFS(TBA!BA:BA,TBA!$D:$D,"500",TBA!$F:$F,"MVAr",TBA!$E:$E,"57*")</f>
        <v>117.00000000000009</v>
      </c>
      <c r="AW40" s="302">
        <f>SUMIFS(TBA!BB:BB,TBA!$D:$D,"500",TBA!$F:$F,"MVAr",TBA!$E:$E,"57*")</f>
        <v>-19.199999999999989</v>
      </c>
      <c r="AX40" s="302">
        <f>SUMIFS(TBA!BC:BC,TBA!$D:$D,"500",TBA!$F:$F,"MVAr",TBA!$E:$E,"57*")</f>
        <v>-39.400000000000006</v>
      </c>
      <c r="AY40" s="302">
        <f>SUMIFS(TBA!BD:BD,TBA!$D:$D,"500",TBA!$F:$F,"MVAr",TBA!$E:$E,"57*")</f>
        <v>-40.299999999999983</v>
      </c>
    </row>
    <row r="41" spans="1:51" ht="16.5">
      <c r="A41" s="189"/>
      <c r="B41" s="189"/>
      <c r="C41" s="308"/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09"/>
      <c r="AW41" s="309"/>
      <c r="AX41" s="309"/>
      <c r="AY41" s="309"/>
    </row>
    <row r="42" spans="1:51" ht="16.5">
      <c r="A42" s="413" t="s">
        <v>153</v>
      </c>
      <c r="B42" s="176" t="s">
        <v>626</v>
      </c>
      <c r="C42" s="302">
        <f>SUMIF($B$19:$B$28,$B$42,C19:C28)+C17</f>
        <v>151572649.03999999</v>
      </c>
      <c r="D42" s="302">
        <f>SUMIF($B$19:$B$28,$B$42,D19:D28)+D17</f>
        <v>5163.0532199999998</v>
      </c>
      <c r="E42" s="302">
        <f t="shared" ref="E42:AY42" si="77">SUMIF($B$19:$B$28,$B$42,E19:E28)+E17</f>
        <v>5145.7351799999988</v>
      </c>
      <c r="F42" s="302">
        <f t="shared" si="77"/>
        <v>4959.1270600000007</v>
      </c>
      <c r="G42" s="302">
        <f t="shared" si="77"/>
        <v>4912.5166600000002</v>
      </c>
      <c r="H42" s="302">
        <f t="shared" si="77"/>
        <v>4843.7506999999996</v>
      </c>
      <c r="I42" s="302">
        <f t="shared" si="77"/>
        <v>4858.7303200000006</v>
      </c>
      <c r="J42" s="302">
        <f t="shared" si="77"/>
        <v>4808.9861999999994</v>
      </c>
      <c r="K42" s="302">
        <f t="shared" si="77"/>
        <v>4931.5460199999998</v>
      </c>
      <c r="L42" s="302">
        <f t="shared" si="77"/>
        <v>4916.2297000000008</v>
      </c>
      <c r="M42" s="302">
        <f t="shared" si="77"/>
        <v>4882.8208999999997</v>
      </c>
      <c r="N42" s="302">
        <f t="shared" si="77"/>
        <v>5765.1620799999992</v>
      </c>
      <c r="O42" s="302">
        <f t="shared" si="77"/>
        <v>5255.250680000001</v>
      </c>
      <c r="P42" s="302">
        <f t="shared" si="77"/>
        <v>5245.4819299999999</v>
      </c>
      <c r="Q42" s="302">
        <f t="shared" si="77"/>
        <v>5460.6273899999987</v>
      </c>
      <c r="R42" s="302">
        <f t="shared" si="77"/>
        <v>6122.6454100000001</v>
      </c>
      <c r="S42" s="302">
        <f t="shared" si="77"/>
        <v>6495.1051500000003</v>
      </c>
      <c r="T42" s="302">
        <f t="shared" si="77"/>
        <v>6860.3547600000002</v>
      </c>
      <c r="U42" s="302">
        <f t="shared" si="77"/>
        <v>6961.1014199999991</v>
      </c>
      <c r="V42" s="302">
        <f t="shared" si="77"/>
        <v>7269.6628900000005</v>
      </c>
      <c r="W42" s="302">
        <f t="shared" si="77"/>
        <v>7542.2756500000005</v>
      </c>
      <c r="X42" s="302">
        <f t="shared" si="77"/>
        <v>7511.7155900000007</v>
      </c>
      <c r="Y42" s="302">
        <f t="shared" si="77"/>
        <v>7601.6305599999987</v>
      </c>
      <c r="Z42" s="302">
        <f t="shared" si="77"/>
        <v>6874.1186600000001</v>
      </c>
      <c r="AA42" s="302">
        <f t="shared" si="77"/>
        <v>6885.6967599999989</v>
      </c>
      <c r="AB42" s="302">
        <f t="shared" si="77"/>
        <v>7302.6625999999997</v>
      </c>
      <c r="AC42" s="302">
        <f t="shared" si="77"/>
        <v>7955.969900000001</v>
      </c>
      <c r="AD42" s="302">
        <f t="shared" si="77"/>
        <v>8405.4687399999984</v>
      </c>
      <c r="AE42" s="302">
        <f t="shared" si="77"/>
        <v>8032.7623599999988</v>
      </c>
      <c r="AF42" s="302">
        <f t="shared" si="77"/>
        <v>7901.5062700000008</v>
      </c>
      <c r="AG42" s="302">
        <f t="shared" si="77"/>
        <v>7083.3739999999998</v>
      </c>
      <c r="AH42" s="302">
        <f t="shared" si="77"/>
        <v>6963.156570000001</v>
      </c>
      <c r="AI42" s="302">
        <f t="shared" si="77"/>
        <v>7082.5026799999996</v>
      </c>
      <c r="AJ42" s="302">
        <f t="shared" si="77"/>
        <v>7209.4529300000004</v>
      </c>
      <c r="AK42" s="302">
        <f t="shared" si="77"/>
        <v>6516.9128300000011</v>
      </c>
      <c r="AL42" s="302">
        <f t="shared" si="77"/>
        <v>6859.7893299999996</v>
      </c>
      <c r="AM42" s="302">
        <f t="shared" si="77"/>
        <v>7072.9349599999987</v>
      </c>
      <c r="AN42" s="302">
        <f t="shared" si="77"/>
        <v>6713.4174400000002</v>
      </c>
      <c r="AO42" s="302">
        <f t="shared" si="77"/>
        <v>6239.5722400000004</v>
      </c>
      <c r="AP42" s="302">
        <f t="shared" si="77"/>
        <v>6228.7807800000019</v>
      </c>
      <c r="AQ42" s="302">
        <f t="shared" si="77"/>
        <v>6146.62536</v>
      </c>
      <c r="AR42" s="302">
        <f t="shared" si="77"/>
        <v>6110.2768800000013</v>
      </c>
      <c r="AS42" s="302">
        <f t="shared" si="77"/>
        <v>6275.7115199999989</v>
      </c>
      <c r="AT42" s="302">
        <f t="shared" si="77"/>
        <v>5979.7391799999996</v>
      </c>
      <c r="AU42" s="302">
        <f t="shared" si="77"/>
        <v>5979.6794</v>
      </c>
      <c r="AV42" s="302">
        <f t="shared" si="77"/>
        <v>5428.4823200000001</v>
      </c>
      <c r="AW42" s="302">
        <f t="shared" si="77"/>
        <v>5493.6785</v>
      </c>
      <c r="AX42" s="302">
        <f t="shared" si="77"/>
        <v>5494.9400999999998</v>
      </c>
      <c r="AY42" s="302">
        <f t="shared" si="77"/>
        <v>5446.63328</v>
      </c>
    </row>
    <row r="43" spans="1:51" ht="16.5">
      <c r="A43" s="414"/>
      <c r="B43" s="176" t="s">
        <v>627</v>
      </c>
      <c r="C43" s="303"/>
      <c r="D43" s="302">
        <f t="shared" ref="D43:AY43" si="78">SUMIF($B$19:$B$28,$B$43,D19:D28)</f>
        <v>147.90000000000009</v>
      </c>
      <c r="E43" s="302">
        <f t="shared" si="78"/>
        <v>143.10000000000002</v>
      </c>
      <c r="F43" s="302">
        <f t="shared" si="78"/>
        <v>134.4</v>
      </c>
      <c r="G43" s="302">
        <f t="shared" si="78"/>
        <v>146.30000000000001</v>
      </c>
      <c r="H43" s="302">
        <f t="shared" si="78"/>
        <v>141.50000000000006</v>
      </c>
      <c r="I43" s="302">
        <f t="shared" si="78"/>
        <v>1709.2999999999997</v>
      </c>
      <c r="J43" s="302">
        <f t="shared" si="78"/>
        <v>1761</v>
      </c>
      <c r="K43" s="302">
        <f t="shared" si="78"/>
        <v>1680.4999999999995</v>
      </c>
      <c r="L43" s="302">
        <f t="shared" si="78"/>
        <v>1719.2</v>
      </c>
      <c r="M43" s="302">
        <f t="shared" si="78"/>
        <v>1728.6999999999996</v>
      </c>
      <c r="N43" s="302">
        <f t="shared" si="78"/>
        <v>1893.8999999999999</v>
      </c>
      <c r="O43" s="302">
        <f t="shared" si="78"/>
        <v>1851.5000000000007</v>
      </c>
      <c r="P43" s="302">
        <f t="shared" si="78"/>
        <v>1964.4000000000003</v>
      </c>
      <c r="Q43" s="302">
        <f t="shared" si="78"/>
        <v>1506.1000000000001</v>
      </c>
      <c r="R43" s="302">
        <f t="shared" si="78"/>
        <v>2263.4</v>
      </c>
      <c r="S43" s="302">
        <f t="shared" si="78"/>
        <v>2394.8000000000002</v>
      </c>
      <c r="T43" s="302">
        <f t="shared" si="78"/>
        <v>2352.7000000000003</v>
      </c>
      <c r="U43" s="302">
        <f t="shared" si="78"/>
        <v>50.3</v>
      </c>
      <c r="V43" s="302">
        <f t="shared" si="78"/>
        <v>153.40000000000003</v>
      </c>
      <c r="W43" s="302">
        <f t="shared" si="78"/>
        <v>259.60000000000008</v>
      </c>
      <c r="X43" s="302">
        <f t="shared" si="78"/>
        <v>542.1</v>
      </c>
      <c r="Y43" s="302">
        <f t="shared" si="78"/>
        <v>303.90000000000009</v>
      </c>
      <c r="Z43" s="302">
        <f t="shared" si="78"/>
        <v>371.09999999999997</v>
      </c>
      <c r="AA43" s="302">
        <f t="shared" si="78"/>
        <v>278.3</v>
      </c>
      <c r="AB43" s="302">
        <f t="shared" si="78"/>
        <v>31.799999999999994</v>
      </c>
      <c r="AC43" s="302">
        <f t="shared" si="78"/>
        <v>-50.000000000000014</v>
      </c>
      <c r="AD43" s="302">
        <f t="shared" si="78"/>
        <v>38.199999999999989</v>
      </c>
      <c r="AE43" s="302">
        <f t="shared" si="78"/>
        <v>112.7</v>
      </c>
      <c r="AF43" s="302">
        <f t="shared" si="78"/>
        <v>122.39999999999998</v>
      </c>
      <c r="AG43" s="302">
        <f t="shared" si="78"/>
        <v>127.20000000000003</v>
      </c>
      <c r="AH43" s="302">
        <f t="shared" si="78"/>
        <v>56.2</v>
      </c>
      <c r="AI43" s="302">
        <f t="shared" si="78"/>
        <v>143</v>
      </c>
      <c r="AJ43" s="302">
        <f t="shared" si="78"/>
        <v>218.3</v>
      </c>
      <c r="AK43" s="302">
        <f t="shared" si="78"/>
        <v>193.9</v>
      </c>
      <c r="AL43" s="302">
        <f t="shared" si="78"/>
        <v>140.70000000000002</v>
      </c>
      <c r="AM43" s="302">
        <f t="shared" si="78"/>
        <v>93.4</v>
      </c>
      <c r="AN43" s="302">
        <f t="shared" si="78"/>
        <v>69.899999999999991</v>
      </c>
      <c r="AO43" s="302">
        <f t="shared" si="78"/>
        <v>88.800000000000026</v>
      </c>
      <c r="AP43" s="302">
        <f t="shared" si="78"/>
        <v>100.4</v>
      </c>
      <c r="AQ43" s="302">
        <f t="shared" si="78"/>
        <v>102.60000000000002</v>
      </c>
      <c r="AR43" s="302">
        <f t="shared" si="78"/>
        <v>81.2</v>
      </c>
      <c r="AS43" s="302">
        <f t="shared" si="78"/>
        <v>101.4</v>
      </c>
      <c r="AT43" s="302">
        <f t="shared" si="78"/>
        <v>121.1</v>
      </c>
      <c r="AU43" s="302">
        <f t="shared" si="78"/>
        <v>121.1</v>
      </c>
      <c r="AV43" s="302">
        <f t="shared" si="78"/>
        <v>109.1</v>
      </c>
      <c r="AW43" s="302">
        <f t="shared" si="78"/>
        <v>139.4</v>
      </c>
      <c r="AX43" s="302">
        <f t="shared" si="78"/>
        <v>139.4</v>
      </c>
      <c r="AY43" s="302">
        <f t="shared" si="78"/>
        <v>167.60000000000002</v>
      </c>
    </row>
    <row r="44" spans="1:51" ht="16.5">
      <c r="A44" s="413" t="s">
        <v>364</v>
      </c>
      <c r="B44" s="176" t="s">
        <v>626</v>
      </c>
      <c r="C44" s="302">
        <f>1000*SUMIFS(NM!H:H,NM!$D:$D,500,NM!$I:$I,DATA!$B$44)</f>
        <v>110411800</v>
      </c>
      <c r="D44" s="302">
        <f>SUMIFS(NM!J:J,NM!$D:$D,500,NM!$I:$I,DATA!$B$44)</f>
        <v>4529.6000000000004</v>
      </c>
      <c r="E44" s="302">
        <f>SUMIFS(NM!K:K,NM!$D:$D,500,NM!$I:$I,DATA!$B$44)</f>
        <v>4533.7</v>
      </c>
      <c r="F44" s="302">
        <f>SUMIFS(NM!L:L,NM!$D:$D,500,NM!$I:$I,DATA!$B$44)</f>
        <v>4525.2</v>
      </c>
      <c r="G44" s="302">
        <f>SUMIFS(NM!M:M,NM!$D:$D,500,NM!$I:$I,DATA!$B$44)</f>
        <v>4519.1000000000004</v>
      </c>
      <c r="H44" s="302">
        <f>SUMIFS(NM!N:N,NM!$D:$D,500,NM!$I:$I,DATA!$B$44)</f>
        <v>4514.4000000000005</v>
      </c>
      <c r="I44" s="302">
        <f>SUMIFS(NM!O:O,NM!$D:$D,500,NM!$I:$I,DATA!$B$44)</f>
        <v>4520.2</v>
      </c>
      <c r="J44" s="302">
        <f>SUMIFS(NM!P:P,NM!$D:$D,500,NM!$I:$I,DATA!$B$44)</f>
        <v>4703.2</v>
      </c>
      <c r="K44" s="302">
        <f>SUMIFS(NM!Q:Q,NM!$D:$D,500,NM!$I:$I,DATA!$B$44)</f>
        <v>4862.2</v>
      </c>
      <c r="L44" s="302">
        <f>SUMIFS(NM!R:R,NM!$D:$D,500,NM!$I:$I,DATA!$B$44)</f>
        <v>5037.7</v>
      </c>
      <c r="M44" s="302">
        <f>SUMIFS(NM!S:S,NM!$D:$D,500,NM!$I:$I,DATA!$B$44)</f>
        <v>5224.1000000000004</v>
      </c>
      <c r="N44" s="302">
        <f>SUMIFS(NM!T:T,NM!$D:$D,500,NM!$I:$I,DATA!$B$44)</f>
        <v>5390.6000000000013</v>
      </c>
      <c r="O44" s="302">
        <f>SUMIFS(NM!U:U,NM!$D:$D,500,NM!$I:$I,DATA!$B$44)</f>
        <v>5568.7999999999993</v>
      </c>
      <c r="P44" s="302">
        <f>SUMIFS(NM!V:V,NM!$D:$D,500,NM!$I:$I,DATA!$B$44)</f>
        <v>5731.6</v>
      </c>
      <c r="Q44" s="302">
        <f>SUMIFS(NM!W:W,NM!$D:$D,500,NM!$I:$I,DATA!$B$44)</f>
        <v>5881.9</v>
      </c>
      <c r="R44" s="302">
        <f>SUMIFS(NM!X:X,NM!$D:$D,500,NM!$I:$I,DATA!$B$44)</f>
        <v>6123.8</v>
      </c>
      <c r="S44" s="302">
        <f>SUMIFS(NM!Y:Y,NM!$D:$D,500,NM!$I:$I,DATA!$B$44)</f>
        <v>6212.1</v>
      </c>
      <c r="T44" s="302">
        <f>SUMIFS(NM!Z:Z,NM!$D:$D,500,NM!$I:$I,DATA!$B$44)</f>
        <v>6559.2</v>
      </c>
      <c r="U44" s="302">
        <f>SUMIFS(NM!AA:AA,NM!$D:$D,500,NM!$I:$I,DATA!$B$44)</f>
        <v>4611.4000000000005</v>
      </c>
      <c r="V44" s="302">
        <f>SUMIFS(NM!AB:AB,NM!$D:$D,500,NM!$I:$I,DATA!$B$44)</f>
        <v>4671.3</v>
      </c>
      <c r="W44" s="302">
        <f>SUMIFS(NM!AC:AC,NM!$D:$D,500,NM!$I:$I,DATA!$B$44)</f>
        <v>4550.4000000000005</v>
      </c>
      <c r="X44" s="302">
        <f>SUMIFS(NM!AD:AD,NM!$D:$D,500,NM!$I:$I,DATA!$B$44)</f>
        <v>3620.2999999999997</v>
      </c>
      <c r="Y44" s="302">
        <f>SUMIFS(NM!AE:AE,NM!$D:$D,500,NM!$I:$I,DATA!$B$44)</f>
        <v>3912.2</v>
      </c>
      <c r="Z44" s="302">
        <f>SUMIFS(NM!AF:AF,NM!$D:$D,500,NM!$I:$I,DATA!$B$44)</f>
        <v>3930.7</v>
      </c>
      <c r="AA44" s="302">
        <f>SUMIFS(NM!AG:AG,NM!$D:$D,500,NM!$I:$I,DATA!$B$44)</f>
        <v>3954.2</v>
      </c>
      <c r="AB44" s="302">
        <f>SUMIFS(NM!AH:AH,NM!$D:$D,500,NM!$I:$I,DATA!$B$44)</f>
        <v>4068.7999999999997</v>
      </c>
      <c r="AC44" s="302">
        <f>SUMIFS(NM!AI:AI,NM!$D:$D,500,NM!$I:$I,DATA!$B$44)</f>
        <v>4043.3</v>
      </c>
      <c r="AD44" s="302">
        <f>SUMIFS(NM!AJ:AJ,NM!$D:$D,500,NM!$I:$I,DATA!$B$44)</f>
        <v>4185.7</v>
      </c>
      <c r="AE44" s="302">
        <f>SUMIFS(NM!AK:AK,NM!$D:$D,500,NM!$I:$I,DATA!$B$44)</f>
        <v>4249.7</v>
      </c>
      <c r="AF44" s="302">
        <f>SUMIFS(NM!AL:AL,NM!$D:$D,500,NM!$I:$I,DATA!$B$44)</f>
        <v>4417</v>
      </c>
      <c r="AG44" s="302">
        <f>SUMIFS(NM!AM:AM,NM!$D:$D,500,NM!$I:$I,DATA!$B$44)</f>
        <v>4571</v>
      </c>
      <c r="AH44" s="302">
        <f>SUMIFS(NM!AN:AN,NM!$D:$D,500,NM!$I:$I,DATA!$B$44)</f>
        <v>4589.9999999999991</v>
      </c>
      <c r="AI44" s="302">
        <f>SUMIFS(NM!AO:AO,NM!$D:$D,500,NM!$I:$I,DATA!$B$44)</f>
        <v>4575.7</v>
      </c>
      <c r="AJ44" s="302">
        <f>SUMIFS(NM!AP:AP,NM!$D:$D,500,NM!$I:$I,DATA!$B$44)</f>
        <v>4663.7000000000007</v>
      </c>
      <c r="AK44" s="302">
        <f>SUMIFS(NM!AQ:AQ,NM!$D:$D,500,NM!$I:$I,DATA!$B$44)</f>
        <v>4608.7000000000007</v>
      </c>
      <c r="AL44" s="302">
        <f>SUMIFS(NM!AR:AR,NM!$D:$D,500,NM!$I:$I,DATA!$B$44)</f>
        <v>4827</v>
      </c>
      <c r="AM44" s="302">
        <f>SUMIFS(NM!AS:AS,NM!$D:$D,500,NM!$I:$I,DATA!$B$44)</f>
        <v>4908.3</v>
      </c>
      <c r="AN44" s="302">
        <f>SUMIFS(NM!AT:AT,NM!$D:$D,500,NM!$I:$I,DATA!$B$44)</f>
        <v>5060.8</v>
      </c>
      <c r="AO44" s="302">
        <f>SUMIFS(NM!AU:AU,NM!$D:$D,500,NM!$I:$I,DATA!$B$44)</f>
        <v>5262.8</v>
      </c>
      <c r="AP44" s="302">
        <f>SUMIFS(NM!AV:AV,NM!$D:$D,500,NM!$I:$I,DATA!$B$44)</f>
        <v>5155</v>
      </c>
      <c r="AQ44" s="302">
        <f>SUMIFS(NM!AW:AW,NM!$D:$D,500,NM!$I:$I,DATA!$B$44)</f>
        <v>5002.9999999999991</v>
      </c>
      <c r="AR44" s="302">
        <f>SUMIFS(NM!AX:AX,NM!$D:$D,500,NM!$I:$I,DATA!$B$44)</f>
        <v>5191.6000000000013</v>
      </c>
      <c r="AS44" s="302">
        <f>SUMIFS(NM!AY:AY,NM!$D:$D,500,NM!$I:$I,DATA!$B$44)</f>
        <v>5029.3</v>
      </c>
      <c r="AT44" s="302">
        <f>SUMIFS(NM!AZ:AZ,NM!$D:$D,500,NM!$I:$I,DATA!$B$44)</f>
        <v>4919.3</v>
      </c>
      <c r="AU44" s="302">
        <f>SUMIFS(NM!BA:BA,NM!$D:$D,500,NM!$I:$I,DATA!$B$44)</f>
        <v>4919.3</v>
      </c>
      <c r="AV44" s="302">
        <f>SUMIFS(NM!BB:BB,NM!$D:$D,500,NM!$I:$I,DATA!$B$44)</f>
        <v>4559.5</v>
      </c>
      <c r="AW44" s="302">
        <f>SUMIFS(NM!BC:BC,NM!$D:$D,500,NM!$I:$I,DATA!$B$44)</f>
        <v>4488.3</v>
      </c>
      <c r="AX44" s="302">
        <f>SUMIFS(NM!BD:BD,NM!$D:$D,500,NM!$I:$I,DATA!$B$44)</f>
        <v>4488.3</v>
      </c>
      <c r="AY44" s="302">
        <f>SUMIFS(NM!BE:BE,NM!$D:$D,500,NM!$I:$I,DATA!$B$44)</f>
        <v>4308.5999999999995</v>
      </c>
    </row>
    <row r="45" spans="1:51" ht="16.5">
      <c r="A45" s="414"/>
      <c r="B45" s="176" t="s">
        <v>627</v>
      </c>
      <c r="C45" s="303"/>
      <c r="D45" s="302">
        <f>SUMIFS(NM!J:J,NM!$D:$D,500,NM!$I:$I,DATA!$B$45)</f>
        <v>7.5</v>
      </c>
      <c r="E45" s="302">
        <f>SUMIFS(NM!K:K,NM!$D:$D,500,NM!$I:$I,DATA!$B$45)</f>
        <v>7.4</v>
      </c>
      <c r="F45" s="302">
        <f>SUMIFS(NM!L:L,NM!$D:$D,500,NM!$I:$I,DATA!$B$45)</f>
        <v>7.4</v>
      </c>
      <c r="G45" s="302">
        <f>SUMIFS(NM!M:M,NM!$D:$D,500,NM!$I:$I,DATA!$B$45)</f>
        <v>7.4</v>
      </c>
      <c r="H45" s="302">
        <f>SUMIFS(NM!N:N,NM!$D:$D,500,NM!$I:$I,DATA!$B$45)</f>
        <v>7.3</v>
      </c>
      <c r="I45" s="302">
        <f>SUMIFS(NM!O:O,NM!$D:$D,500,NM!$I:$I,DATA!$B$45)</f>
        <v>-651</v>
      </c>
      <c r="J45" s="302">
        <f>SUMIFS(NM!P:P,NM!$D:$D,500,NM!$I:$I,DATA!$B$45)</f>
        <v>-684.90000000000009</v>
      </c>
      <c r="K45" s="302">
        <f>SUMIFS(NM!Q:Q,NM!$D:$D,500,NM!$I:$I,DATA!$B$45)</f>
        <v>-731</v>
      </c>
      <c r="L45" s="302">
        <f>SUMIFS(NM!R:R,NM!$D:$D,500,NM!$I:$I,DATA!$B$45)</f>
        <v>-739.30000000000007</v>
      </c>
      <c r="M45" s="302">
        <f>SUMIFS(NM!S:S,NM!$D:$D,500,NM!$I:$I,DATA!$B$45)</f>
        <v>-737.5</v>
      </c>
      <c r="N45" s="302">
        <f>SUMIFS(NM!T:T,NM!$D:$D,500,NM!$I:$I,DATA!$B$45)</f>
        <v>-705.5</v>
      </c>
      <c r="O45" s="302">
        <f>SUMIFS(NM!U:U,NM!$D:$D,500,NM!$I:$I,DATA!$B$45)</f>
        <v>-717.90000000000009</v>
      </c>
      <c r="P45" s="302">
        <f>SUMIFS(NM!V:V,NM!$D:$D,500,NM!$I:$I,DATA!$B$45)</f>
        <v>-570.70000000000005</v>
      </c>
      <c r="Q45" s="302">
        <f>SUMIFS(NM!W:W,NM!$D:$D,500,NM!$I:$I,DATA!$B$45)</f>
        <v>-263.10000000000008</v>
      </c>
      <c r="R45" s="302">
        <f>SUMIFS(NM!X:X,NM!$D:$D,500,NM!$I:$I,DATA!$B$45)</f>
        <v>36</v>
      </c>
      <c r="S45" s="302">
        <f>SUMIFS(NM!Y:Y,NM!$D:$D,500,NM!$I:$I,DATA!$B$45)</f>
        <v>799.4</v>
      </c>
      <c r="T45" s="302">
        <f>SUMIFS(NM!Z:Z,NM!$D:$D,500,NM!$I:$I,DATA!$B$45)</f>
        <v>762</v>
      </c>
      <c r="U45" s="302">
        <f>SUMIFS(NM!AA:AA,NM!$D:$D,500,NM!$I:$I,DATA!$B$45)</f>
        <v>0.1</v>
      </c>
      <c r="V45" s="302">
        <f>SUMIFS(NM!AB:AB,NM!$D:$D,500,NM!$I:$I,DATA!$B$45)</f>
        <v>0.4</v>
      </c>
      <c r="W45" s="302">
        <f>SUMIFS(NM!AC:AC,NM!$D:$D,500,NM!$I:$I,DATA!$B$45)</f>
        <v>0</v>
      </c>
      <c r="X45" s="302">
        <f>SUMIFS(NM!AD:AD,NM!$D:$D,500,NM!$I:$I,DATA!$B$45)</f>
        <v>303.2</v>
      </c>
      <c r="Y45" s="302">
        <f>SUMIFS(NM!AE:AE,NM!$D:$D,500,NM!$I:$I,DATA!$B$45)</f>
        <v>0.3</v>
      </c>
      <c r="Z45" s="302">
        <f>SUMIFS(NM!AF:AF,NM!$D:$D,500,NM!$I:$I,DATA!$B$45)</f>
        <v>0.2</v>
      </c>
      <c r="AA45" s="302">
        <f>SUMIFS(NM!AG:AG,NM!$D:$D,500,NM!$I:$I,DATA!$B$45)</f>
        <v>0</v>
      </c>
      <c r="AB45" s="302">
        <f>SUMIFS(NM!AH:AH,NM!$D:$D,500,NM!$I:$I,DATA!$B$45)</f>
        <v>0.1</v>
      </c>
      <c r="AC45" s="302">
        <f>SUMIFS(NM!AI:AI,NM!$D:$D,500,NM!$I:$I,DATA!$B$45)</f>
        <v>0.4</v>
      </c>
      <c r="AD45" s="302">
        <f>SUMIFS(NM!AJ:AJ,NM!$D:$D,500,NM!$I:$I,DATA!$B$45)</f>
        <v>0</v>
      </c>
      <c r="AE45" s="302">
        <f>SUMIFS(NM!AK:AK,NM!$D:$D,500,NM!$I:$I,DATA!$B$45)</f>
        <v>0.3</v>
      </c>
      <c r="AF45" s="302">
        <f>SUMIFS(NM!AL:AL,NM!$D:$D,500,NM!$I:$I,DATA!$B$45)</f>
        <v>0.4</v>
      </c>
      <c r="AG45" s="302">
        <f>SUMIFS(NM!AM:AM,NM!$D:$D,500,NM!$I:$I,DATA!$B$45)</f>
        <v>0.1</v>
      </c>
      <c r="AH45" s="302">
        <f>SUMIFS(NM!AN:AN,NM!$D:$D,500,NM!$I:$I,DATA!$B$45)</f>
        <v>0.4</v>
      </c>
      <c r="AI45" s="302">
        <f>SUMIFS(NM!AO:AO,NM!$D:$D,500,NM!$I:$I,DATA!$B$45)</f>
        <v>0.1</v>
      </c>
      <c r="AJ45" s="302">
        <f>SUMIFS(NM!AP:AP,NM!$D:$D,500,NM!$I:$I,DATA!$B$45)</f>
        <v>0.5</v>
      </c>
      <c r="AK45" s="302">
        <f>SUMIFS(NM!AQ:AQ,NM!$D:$D,500,NM!$I:$I,DATA!$B$45)</f>
        <v>0.3</v>
      </c>
      <c r="AL45" s="302">
        <f>SUMIFS(NM!AR:AR,NM!$D:$D,500,NM!$I:$I,DATA!$B$45)</f>
        <v>9.9</v>
      </c>
      <c r="AM45" s="302">
        <f>SUMIFS(NM!AS:AS,NM!$D:$D,500,NM!$I:$I,DATA!$B$45)</f>
        <v>7.4</v>
      </c>
      <c r="AN45" s="302">
        <f>SUMIFS(NM!AT:AT,NM!$D:$D,500,NM!$I:$I,DATA!$B$45)</f>
        <v>7.4</v>
      </c>
      <c r="AO45" s="302">
        <f>SUMIFS(NM!AU:AU,NM!$D:$D,500,NM!$I:$I,DATA!$B$45)</f>
        <v>7.4</v>
      </c>
      <c r="AP45" s="302">
        <f>SUMIFS(NM!AV:AV,NM!$D:$D,500,NM!$I:$I,DATA!$B$45)</f>
        <v>7.4</v>
      </c>
      <c r="AQ45" s="302">
        <f>SUMIFS(NM!AW:AW,NM!$D:$D,500,NM!$I:$I,DATA!$B$45)</f>
        <v>7.3</v>
      </c>
      <c r="AR45" s="302">
        <f>SUMIFS(NM!AX:AX,NM!$D:$D,500,NM!$I:$I,DATA!$B$45)</f>
        <v>7.3</v>
      </c>
      <c r="AS45" s="302">
        <f>SUMIFS(NM!AY:AY,NM!$D:$D,500,NM!$I:$I,DATA!$B$45)</f>
        <v>7.3</v>
      </c>
      <c r="AT45" s="302">
        <f>SUMIFS(NM!AZ:AZ,NM!$D:$D,500,NM!$I:$I,DATA!$B$45)</f>
        <v>7.4</v>
      </c>
      <c r="AU45" s="302">
        <f>SUMIFS(NM!BA:BA,NM!$D:$D,500,NM!$I:$I,DATA!$B$45)</f>
        <v>7.4</v>
      </c>
      <c r="AV45" s="302">
        <f>SUMIFS(NM!BB:BB,NM!$D:$D,500,NM!$I:$I,DATA!$B$45)</f>
        <v>7.4</v>
      </c>
      <c r="AW45" s="302">
        <f>SUMIFS(NM!BC:BC,NM!$D:$D,500,NM!$I:$I,DATA!$B$45)</f>
        <v>7.4</v>
      </c>
      <c r="AX45" s="302">
        <f>SUMIFS(NM!BD:BD,NM!$D:$D,500,NM!$I:$I,DATA!$B$45)</f>
        <v>7.4</v>
      </c>
      <c r="AY45" s="302">
        <f>SUMIFS(NM!BE:BE,NM!$D:$D,500,NM!$I:$I,DATA!$B$45)</f>
        <v>7.4</v>
      </c>
    </row>
    <row r="46" spans="1:51" ht="16.5">
      <c r="A46" s="189"/>
      <c r="B46" s="189"/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309"/>
      <c r="AC46" s="309"/>
      <c r="AD46" s="309"/>
      <c r="AE46" s="309"/>
      <c r="AF46" s="309"/>
      <c r="AG46" s="309"/>
      <c r="AH46" s="309"/>
      <c r="AI46" s="309"/>
      <c r="AJ46" s="309"/>
      <c r="AK46" s="309"/>
      <c r="AL46" s="309"/>
      <c r="AM46" s="309"/>
      <c r="AN46" s="309"/>
      <c r="AO46" s="309"/>
      <c r="AP46" s="309"/>
      <c r="AQ46" s="309"/>
      <c r="AR46" s="309"/>
      <c r="AS46" s="309"/>
      <c r="AT46" s="309"/>
      <c r="AU46" s="309"/>
      <c r="AV46" s="309"/>
      <c r="AW46" s="309"/>
      <c r="AX46" s="309"/>
      <c r="AY46" s="309"/>
    </row>
    <row r="47" spans="1:51" ht="16.5">
      <c r="A47" s="316" t="s">
        <v>365</v>
      </c>
      <c r="B47" s="176" t="s">
        <v>626</v>
      </c>
      <c r="C47" s="303"/>
      <c r="D47" s="302"/>
      <c r="E47" s="303"/>
      <c r="F47" s="303"/>
      <c r="G47" s="303"/>
      <c r="H47" s="304"/>
      <c r="I47" s="305"/>
      <c r="J47" s="303"/>
      <c r="K47" s="306"/>
      <c r="L47" s="306"/>
      <c r="M47" s="303"/>
      <c r="N47" s="305"/>
      <c r="O47" s="303"/>
      <c r="P47" s="305"/>
      <c r="Q47" s="303"/>
      <c r="R47" s="305"/>
      <c r="S47" s="303"/>
      <c r="T47" s="305"/>
      <c r="U47" s="303"/>
      <c r="V47" s="305"/>
      <c r="W47" s="303"/>
      <c r="X47" s="305"/>
      <c r="Y47" s="303"/>
      <c r="Z47" s="303"/>
      <c r="AA47" s="305"/>
      <c r="AB47" s="303"/>
      <c r="AC47" s="305"/>
      <c r="AD47" s="306"/>
      <c r="AE47" s="307"/>
      <c r="AF47" s="303"/>
      <c r="AG47" s="305"/>
      <c r="AH47" s="303"/>
      <c r="AI47" s="305"/>
      <c r="AJ47" s="307"/>
      <c r="AK47" s="303"/>
      <c r="AL47" s="306"/>
      <c r="AM47" s="306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</row>
    <row r="48" spans="1:51" ht="16.5">
      <c r="A48" s="293" t="s">
        <v>359</v>
      </c>
      <c r="B48" s="176" t="s">
        <v>626</v>
      </c>
      <c r="C48" s="302">
        <f t="shared" ref="C48:AH48" si="79">C42+C37</f>
        <v>309237210.43999994</v>
      </c>
      <c r="D48" s="302">
        <f t="shared" si="79"/>
        <v>11448.353220000001</v>
      </c>
      <c r="E48" s="302">
        <f t="shared" si="79"/>
        <v>11326.535179999999</v>
      </c>
      <c r="F48" s="302">
        <f t="shared" si="79"/>
        <v>11227.127060000001</v>
      </c>
      <c r="G48" s="302">
        <f t="shared" si="79"/>
        <v>11072.916660000001</v>
      </c>
      <c r="H48" s="302">
        <f t="shared" si="79"/>
        <v>10913.0507</v>
      </c>
      <c r="I48" s="302">
        <f t="shared" si="79"/>
        <v>10984.230319999999</v>
      </c>
      <c r="J48" s="302">
        <f t="shared" si="79"/>
        <v>11032.486199999999</v>
      </c>
      <c r="K48" s="302">
        <f t="shared" si="79"/>
        <v>11014.346019999999</v>
      </c>
      <c r="L48" s="302">
        <f t="shared" si="79"/>
        <v>11189.7297</v>
      </c>
      <c r="M48" s="302">
        <f t="shared" si="79"/>
        <v>11325.5209</v>
      </c>
      <c r="N48" s="302">
        <f t="shared" si="79"/>
        <v>12220.16208</v>
      </c>
      <c r="O48" s="302">
        <f t="shared" si="79"/>
        <v>11729.950680000002</v>
      </c>
      <c r="P48" s="302">
        <f t="shared" si="79"/>
        <v>11726.181929999999</v>
      </c>
      <c r="Q48" s="302">
        <f t="shared" si="79"/>
        <v>12016.327389999999</v>
      </c>
      <c r="R48" s="302">
        <f t="shared" si="79"/>
        <v>13290.845409999998</v>
      </c>
      <c r="S48" s="302">
        <f t="shared" si="79"/>
        <v>14009.30515</v>
      </c>
      <c r="T48" s="302">
        <f t="shared" si="79"/>
        <v>14419.654759999999</v>
      </c>
      <c r="U48" s="302">
        <f t="shared" si="79"/>
        <v>14189.201419999998</v>
      </c>
      <c r="V48" s="302">
        <f t="shared" si="79"/>
        <v>13669.16289</v>
      </c>
      <c r="W48" s="302">
        <f t="shared" si="79"/>
        <v>13635.275650000001</v>
      </c>
      <c r="X48" s="302">
        <f t="shared" si="79"/>
        <v>13133.015590000003</v>
      </c>
      <c r="Y48" s="302">
        <f t="shared" si="79"/>
        <v>12804.230559999996</v>
      </c>
      <c r="Z48" s="302">
        <f t="shared" si="79"/>
        <v>11813.918659999999</v>
      </c>
      <c r="AA48" s="302">
        <f t="shared" si="79"/>
        <v>12100.696759999999</v>
      </c>
      <c r="AB48" s="302">
        <f t="shared" si="79"/>
        <v>12764.1626</v>
      </c>
      <c r="AC48" s="302">
        <f t="shared" si="79"/>
        <v>13426.269900000003</v>
      </c>
      <c r="AD48" s="302">
        <f t="shared" si="79"/>
        <v>14078.568739999999</v>
      </c>
      <c r="AE48" s="302">
        <f t="shared" si="79"/>
        <v>13923.862359999999</v>
      </c>
      <c r="AF48" s="302">
        <f t="shared" si="79"/>
        <v>14332.306270000001</v>
      </c>
      <c r="AG48" s="302">
        <f t="shared" si="79"/>
        <v>14524.474</v>
      </c>
      <c r="AH48" s="302">
        <f t="shared" si="79"/>
        <v>14981.256570000001</v>
      </c>
      <c r="AI48" s="302">
        <f t="shared" ref="AI48:AY48" si="80">AI42+AI37</f>
        <v>15159.70268</v>
      </c>
      <c r="AJ48" s="302">
        <f t="shared" si="80"/>
        <v>14777.15293</v>
      </c>
      <c r="AK48" s="302">
        <f t="shared" si="80"/>
        <v>14268.912830000001</v>
      </c>
      <c r="AL48" s="302">
        <f t="shared" si="80"/>
        <v>14521.689330000001</v>
      </c>
      <c r="AM48" s="302">
        <f t="shared" si="80"/>
        <v>14986.934959999999</v>
      </c>
      <c r="AN48" s="302">
        <f t="shared" si="80"/>
        <v>14904.51744</v>
      </c>
      <c r="AO48" s="302">
        <f t="shared" si="80"/>
        <v>14564.372240000001</v>
      </c>
      <c r="AP48" s="302">
        <f t="shared" si="80"/>
        <v>14468.180780000002</v>
      </c>
      <c r="AQ48" s="302">
        <f t="shared" si="80"/>
        <v>14292.925359999999</v>
      </c>
      <c r="AR48" s="302">
        <f t="shared" si="80"/>
        <v>14329.576880000002</v>
      </c>
      <c r="AS48" s="302">
        <f t="shared" si="80"/>
        <v>14278.111520000002</v>
      </c>
      <c r="AT48" s="302">
        <f t="shared" si="80"/>
        <v>13961.439180000001</v>
      </c>
      <c r="AU48" s="302">
        <f t="shared" si="80"/>
        <v>13951.779400000001</v>
      </c>
      <c r="AV48" s="302">
        <f t="shared" si="80"/>
        <v>13248.882320000001</v>
      </c>
      <c r="AW48" s="302">
        <f t="shared" si="80"/>
        <v>12744.378500000001</v>
      </c>
      <c r="AX48" s="302">
        <f t="shared" si="80"/>
        <v>12610.240099999999</v>
      </c>
      <c r="AY48" s="302">
        <f t="shared" si="80"/>
        <v>12208.533279999998</v>
      </c>
    </row>
    <row r="49" spans="1:51" ht="16.5">
      <c r="A49" s="293" t="s">
        <v>360</v>
      </c>
      <c r="B49" s="176" t="s">
        <v>627</v>
      </c>
      <c r="C49" s="303"/>
      <c r="D49" s="302">
        <f t="shared" ref="D49:AY49" si="81">D43+D38</f>
        <v>491.40000000000003</v>
      </c>
      <c r="E49" s="302">
        <f t="shared" si="81"/>
        <v>466.1</v>
      </c>
      <c r="F49" s="302">
        <f t="shared" si="81"/>
        <v>383.8</v>
      </c>
      <c r="G49" s="302">
        <f t="shared" si="81"/>
        <v>366.5</v>
      </c>
      <c r="H49" s="302">
        <f t="shared" si="81"/>
        <v>334.10000000000008</v>
      </c>
      <c r="I49" s="302">
        <f t="shared" si="81"/>
        <v>1897.1999999999998</v>
      </c>
      <c r="J49" s="302">
        <f t="shared" si="81"/>
        <v>1948.2</v>
      </c>
      <c r="K49" s="302">
        <f t="shared" si="81"/>
        <v>1861.7999999999995</v>
      </c>
      <c r="L49" s="302">
        <f t="shared" si="81"/>
        <v>1890.8</v>
      </c>
      <c r="M49" s="302">
        <f t="shared" si="81"/>
        <v>1901.6999999999996</v>
      </c>
      <c r="N49" s="302">
        <f t="shared" si="81"/>
        <v>2134.9</v>
      </c>
      <c r="O49" s="302">
        <f t="shared" si="81"/>
        <v>2150.8000000000006</v>
      </c>
      <c r="P49" s="302">
        <f t="shared" si="81"/>
        <v>2383.5000000000005</v>
      </c>
      <c r="Q49" s="302">
        <f t="shared" si="81"/>
        <v>2157.5</v>
      </c>
      <c r="R49" s="302">
        <f t="shared" si="81"/>
        <v>3116.3</v>
      </c>
      <c r="S49" s="302">
        <f t="shared" si="81"/>
        <v>3322</v>
      </c>
      <c r="T49" s="302">
        <f t="shared" si="81"/>
        <v>3608.4</v>
      </c>
      <c r="U49" s="302">
        <f t="shared" si="81"/>
        <v>1319.3</v>
      </c>
      <c r="V49" s="302">
        <f t="shared" si="81"/>
        <v>1325.6000000000001</v>
      </c>
      <c r="W49" s="302">
        <f t="shared" si="81"/>
        <v>1381.9</v>
      </c>
      <c r="X49" s="302">
        <f t="shared" si="81"/>
        <v>1725</v>
      </c>
      <c r="Y49" s="302">
        <f t="shared" si="81"/>
        <v>1446.4</v>
      </c>
      <c r="Z49" s="302">
        <f t="shared" si="81"/>
        <v>1288.3999999999999</v>
      </c>
      <c r="AA49" s="302">
        <f t="shared" si="81"/>
        <v>1110.8</v>
      </c>
      <c r="AB49" s="302">
        <f t="shared" si="81"/>
        <v>917.5</v>
      </c>
      <c r="AC49" s="302">
        <f t="shared" si="81"/>
        <v>998.00000000000023</v>
      </c>
      <c r="AD49" s="302">
        <f t="shared" si="81"/>
        <v>1364.6000000000004</v>
      </c>
      <c r="AE49" s="302">
        <f t="shared" si="81"/>
        <v>1453.8</v>
      </c>
      <c r="AF49" s="302">
        <f t="shared" si="81"/>
        <v>1438.2999999999997</v>
      </c>
      <c r="AG49" s="302">
        <f t="shared" si="81"/>
        <v>1366</v>
      </c>
      <c r="AH49" s="302">
        <f t="shared" si="81"/>
        <v>1418.8</v>
      </c>
      <c r="AI49" s="302">
        <f t="shared" si="81"/>
        <v>1414.8</v>
      </c>
      <c r="AJ49" s="302">
        <f t="shared" si="81"/>
        <v>1287.5</v>
      </c>
      <c r="AK49" s="302">
        <f t="shared" si="81"/>
        <v>1152.6000000000001</v>
      </c>
      <c r="AL49" s="302">
        <f t="shared" si="81"/>
        <v>1236.4000000000003</v>
      </c>
      <c r="AM49" s="302">
        <f t="shared" si="81"/>
        <v>1293.0000000000002</v>
      </c>
      <c r="AN49" s="302">
        <f t="shared" si="81"/>
        <v>1077.7</v>
      </c>
      <c r="AO49" s="302">
        <f t="shared" si="81"/>
        <v>1002.8999999999999</v>
      </c>
      <c r="AP49" s="302">
        <f t="shared" si="81"/>
        <v>937.59999999999991</v>
      </c>
      <c r="AQ49" s="302">
        <f t="shared" si="81"/>
        <v>938.5</v>
      </c>
      <c r="AR49" s="302">
        <f t="shared" si="81"/>
        <v>952.90000000000009</v>
      </c>
      <c r="AS49" s="302">
        <f t="shared" si="81"/>
        <v>991.49999999999989</v>
      </c>
      <c r="AT49" s="302">
        <f t="shared" si="81"/>
        <v>914.1</v>
      </c>
      <c r="AU49" s="302">
        <f t="shared" si="81"/>
        <v>875.5</v>
      </c>
      <c r="AV49" s="302">
        <f t="shared" si="81"/>
        <v>895.30000000000007</v>
      </c>
      <c r="AW49" s="302">
        <f t="shared" si="81"/>
        <v>914.39999999999975</v>
      </c>
      <c r="AX49" s="302">
        <f t="shared" si="81"/>
        <v>997</v>
      </c>
      <c r="AY49" s="302">
        <f t="shared" si="81"/>
        <v>922.80000000000018</v>
      </c>
    </row>
    <row r="50" spans="1:51" ht="16.5">
      <c r="A50" s="293" t="s">
        <v>361</v>
      </c>
      <c r="B50" s="176" t="s">
        <v>626</v>
      </c>
      <c r="C50" s="302">
        <f>C42+C31-C35</f>
        <v>309237802.03999996</v>
      </c>
      <c r="D50" s="302">
        <f>D42+D31-D35</f>
        <v>11465.653219999998</v>
      </c>
      <c r="E50" s="302">
        <f t="shared" ref="E50:AY50" si="82">E42+E31-E35</f>
        <v>11326.535179999999</v>
      </c>
      <c r="F50" s="302">
        <f t="shared" si="82"/>
        <v>11227.127059999999</v>
      </c>
      <c r="G50" s="302">
        <f t="shared" si="82"/>
        <v>11072.916659999999</v>
      </c>
      <c r="H50" s="302">
        <f t="shared" si="82"/>
        <v>10913.0507</v>
      </c>
      <c r="I50" s="302">
        <f t="shared" si="82"/>
        <v>10984.230319999999</v>
      </c>
      <c r="J50" s="302">
        <f t="shared" si="82"/>
        <v>11032.486199999998</v>
      </c>
      <c r="K50" s="302">
        <f t="shared" si="82"/>
        <v>11014.346019999999</v>
      </c>
      <c r="L50" s="302">
        <f t="shared" si="82"/>
        <v>11189.7297</v>
      </c>
      <c r="M50" s="302">
        <f t="shared" si="82"/>
        <v>11325.520900000001</v>
      </c>
      <c r="N50" s="302">
        <f t="shared" si="82"/>
        <v>12220.16208</v>
      </c>
      <c r="O50" s="302">
        <f t="shared" si="82"/>
        <v>11729.950680000002</v>
      </c>
      <c r="P50" s="302">
        <f t="shared" si="82"/>
        <v>11726.181930000001</v>
      </c>
      <c r="Q50" s="302">
        <f t="shared" si="82"/>
        <v>12016.327389999999</v>
      </c>
      <c r="R50" s="302">
        <f t="shared" si="82"/>
        <v>13290.84541</v>
      </c>
      <c r="S50" s="302">
        <f t="shared" si="82"/>
        <v>14009.305150000002</v>
      </c>
      <c r="T50" s="302">
        <f t="shared" si="82"/>
        <v>14419.654759999999</v>
      </c>
      <c r="U50" s="302">
        <f t="shared" si="82"/>
        <v>14189.201419999999</v>
      </c>
      <c r="V50" s="302">
        <f t="shared" si="82"/>
        <v>13669.16289</v>
      </c>
      <c r="W50" s="302">
        <f t="shared" si="82"/>
        <v>13635.27565</v>
      </c>
      <c r="X50" s="302">
        <f t="shared" si="82"/>
        <v>13133.015590000003</v>
      </c>
      <c r="Y50" s="302">
        <f t="shared" si="82"/>
        <v>12804.230559999998</v>
      </c>
      <c r="Z50" s="302">
        <f t="shared" si="82"/>
        <v>11813.918660000001</v>
      </c>
      <c r="AA50" s="302">
        <f t="shared" si="82"/>
        <v>12100.696759999999</v>
      </c>
      <c r="AB50" s="302">
        <f t="shared" si="82"/>
        <v>12764.162600000001</v>
      </c>
      <c r="AC50" s="302">
        <f t="shared" si="82"/>
        <v>13426.269900000003</v>
      </c>
      <c r="AD50" s="302">
        <f t="shared" si="82"/>
        <v>14078.568739999999</v>
      </c>
      <c r="AE50" s="302">
        <f t="shared" si="82"/>
        <v>13923.862359999999</v>
      </c>
      <c r="AF50" s="302">
        <f t="shared" si="82"/>
        <v>14332.306270000001</v>
      </c>
      <c r="AG50" s="302">
        <f t="shared" si="82"/>
        <v>14524.474</v>
      </c>
      <c r="AH50" s="302">
        <f t="shared" si="82"/>
        <v>14981.256570000001</v>
      </c>
      <c r="AI50" s="302">
        <f t="shared" si="82"/>
        <v>15159.70268</v>
      </c>
      <c r="AJ50" s="302">
        <f t="shared" si="82"/>
        <v>14777.15293</v>
      </c>
      <c r="AK50" s="302">
        <f t="shared" si="82"/>
        <v>14268.912830000001</v>
      </c>
      <c r="AL50" s="302">
        <f t="shared" si="82"/>
        <v>14521.689329999999</v>
      </c>
      <c r="AM50" s="302">
        <f t="shared" si="82"/>
        <v>14986.934959999999</v>
      </c>
      <c r="AN50" s="302">
        <f t="shared" si="82"/>
        <v>14904.51744</v>
      </c>
      <c r="AO50" s="302">
        <f t="shared" si="82"/>
        <v>14564.372240000002</v>
      </c>
      <c r="AP50" s="302">
        <f t="shared" si="82"/>
        <v>14468.180780000001</v>
      </c>
      <c r="AQ50" s="302">
        <f t="shared" si="82"/>
        <v>14292.925359999999</v>
      </c>
      <c r="AR50" s="302">
        <f t="shared" si="82"/>
        <v>14329.576880000002</v>
      </c>
      <c r="AS50" s="302">
        <f t="shared" si="82"/>
        <v>14278.11152</v>
      </c>
      <c r="AT50" s="302">
        <f t="shared" si="82"/>
        <v>13961.439180000001</v>
      </c>
      <c r="AU50" s="302">
        <f t="shared" si="82"/>
        <v>13951.779400000001</v>
      </c>
      <c r="AV50" s="302">
        <f t="shared" si="82"/>
        <v>13248.882320000001</v>
      </c>
      <c r="AW50" s="302">
        <f t="shared" si="82"/>
        <v>12744.378500000003</v>
      </c>
      <c r="AX50" s="302">
        <f t="shared" si="82"/>
        <v>12610.240099999999</v>
      </c>
      <c r="AY50" s="302">
        <f t="shared" si="82"/>
        <v>12208.533279999998</v>
      </c>
    </row>
    <row r="51" spans="1:51" ht="16.5">
      <c r="A51" s="293" t="s">
        <v>362</v>
      </c>
      <c r="B51" s="176" t="s">
        <v>627</v>
      </c>
      <c r="C51" s="303"/>
      <c r="D51" s="302">
        <f>D43+D32-D36</f>
        <v>471</v>
      </c>
      <c r="E51" s="302">
        <f t="shared" ref="E51:AY51" si="83">E43+E32-E36</f>
        <v>466.1</v>
      </c>
      <c r="F51" s="302">
        <f t="shared" si="83"/>
        <v>383.8</v>
      </c>
      <c r="G51" s="302">
        <f t="shared" si="83"/>
        <v>366.5</v>
      </c>
      <c r="H51" s="302">
        <f t="shared" si="83"/>
        <v>334.10000000000008</v>
      </c>
      <c r="I51" s="302">
        <f t="shared" si="83"/>
        <v>1897.1999999999998</v>
      </c>
      <c r="J51" s="302">
        <f t="shared" si="83"/>
        <v>1948.2</v>
      </c>
      <c r="K51" s="302">
        <f t="shared" si="83"/>
        <v>1861.7999999999995</v>
      </c>
      <c r="L51" s="302">
        <f t="shared" si="83"/>
        <v>1890.8000000000002</v>
      </c>
      <c r="M51" s="302">
        <f t="shared" si="83"/>
        <v>1901.6999999999996</v>
      </c>
      <c r="N51" s="302">
        <f t="shared" si="83"/>
        <v>2134.9</v>
      </c>
      <c r="O51" s="302">
        <f t="shared" si="83"/>
        <v>2150.8000000000006</v>
      </c>
      <c r="P51" s="302">
        <f t="shared" si="83"/>
        <v>2383.5000000000005</v>
      </c>
      <c r="Q51" s="302">
        <f t="shared" si="83"/>
        <v>2157.5</v>
      </c>
      <c r="R51" s="302">
        <f t="shared" si="83"/>
        <v>3116.3</v>
      </c>
      <c r="S51" s="302">
        <f t="shared" si="83"/>
        <v>3322.0000000000005</v>
      </c>
      <c r="T51" s="302">
        <f t="shared" si="83"/>
        <v>3608.4000000000005</v>
      </c>
      <c r="U51" s="302">
        <f t="shared" si="83"/>
        <v>1319.3</v>
      </c>
      <c r="V51" s="302">
        <f t="shared" si="83"/>
        <v>1325.6000000000001</v>
      </c>
      <c r="W51" s="302">
        <f t="shared" si="83"/>
        <v>1381.9</v>
      </c>
      <c r="X51" s="302">
        <f t="shared" si="83"/>
        <v>1725</v>
      </c>
      <c r="Y51" s="302">
        <f t="shared" si="83"/>
        <v>1446.4</v>
      </c>
      <c r="Z51" s="302">
        <f t="shared" si="83"/>
        <v>1288.3999999999999</v>
      </c>
      <c r="AA51" s="302">
        <f t="shared" si="83"/>
        <v>1110.8</v>
      </c>
      <c r="AB51" s="302">
        <f t="shared" si="83"/>
        <v>917.5</v>
      </c>
      <c r="AC51" s="302">
        <f t="shared" si="83"/>
        <v>998.00000000000023</v>
      </c>
      <c r="AD51" s="302">
        <f t="shared" si="83"/>
        <v>1364.6000000000004</v>
      </c>
      <c r="AE51" s="302">
        <f t="shared" si="83"/>
        <v>1453.8</v>
      </c>
      <c r="AF51" s="302">
        <f t="shared" si="83"/>
        <v>1438.2999999999997</v>
      </c>
      <c r="AG51" s="302">
        <f t="shared" si="83"/>
        <v>1366</v>
      </c>
      <c r="AH51" s="302">
        <f t="shared" si="83"/>
        <v>1418.8</v>
      </c>
      <c r="AI51" s="302">
        <f t="shared" si="83"/>
        <v>1414.8</v>
      </c>
      <c r="AJ51" s="302">
        <f t="shared" si="83"/>
        <v>1287.5</v>
      </c>
      <c r="AK51" s="302">
        <f t="shared" si="83"/>
        <v>1152.6000000000001</v>
      </c>
      <c r="AL51" s="302">
        <f t="shared" si="83"/>
        <v>1236.4000000000003</v>
      </c>
      <c r="AM51" s="302">
        <f t="shared" si="83"/>
        <v>1293.0000000000002</v>
      </c>
      <c r="AN51" s="302">
        <f t="shared" si="83"/>
        <v>1077.7</v>
      </c>
      <c r="AO51" s="302">
        <f t="shared" si="83"/>
        <v>1002.8999999999999</v>
      </c>
      <c r="AP51" s="302">
        <f t="shared" si="83"/>
        <v>937.59999999999991</v>
      </c>
      <c r="AQ51" s="302">
        <f t="shared" si="83"/>
        <v>938.5</v>
      </c>
      <c r="AR51" s="302">
        <f t="shared" si="83"/>
        <v>952.90000000000009</v>
      </c>
      <c r="AS51" s="302">
        <f t="shared" si="83"/>
        <v>991.5</v>
      </c>
      <c r="AT51" s="302">
        <f t="shared" si="83"/>
        <v>914.1</v>
      </c>
      <c r="AU51" s="302">
        <f t="shared" si="83"/>
        <v>875.5</v>
      </c>
      <c r="AV51" s="302">
        <f t="shared" si="83"/>
        <v>895.3</v>
      </c>
      <c r="AW51" s="302">
        <f t="shared" si="83"/>
        <v>914.39999999999986</v>
      </c>
      <c r="AX51" s="302">
        <f t="shared" si="83"/>
        <v>997</v>
      </c>
      <c r="AY51" s="302">
        <f t="shared" si="83"/>
        <v>922.80000000000018</v>
      </c>
    </row>
    <row r="52" spans="1:51" ht="16.5">
      <c r="A52" s="294" t="s">
        <v>366</v>
      </c>
      <c r="B52" s="176" t="s">
        <v>626</v>
      </c>
      <c r="C52" s="303"/>
      <c r="D52" s="302"/>
      <c r="E52" s="303"/>
      <c r="F52" s="303"/>
      <c r="G52" s="303"/>
      <c r="H52" s="304"/>
      <c r="I52" s="305"/>
      <c r="J52" s="303"/>
      <c r="K52" s="306"/>
      <c r="L52" s="306"/>
      <c r="M52" s="303"/>
      <c r="N52" s="305"/>
      <c r="O52" s="303"/>
      <c r="P52" s="305"/>
      <c r="Q52" s="303"/>
      <c r="R52" s="305"/>
      <c r="S52" s="303"/>
      <c r="T52" s="305"/>
      <c r="U52" s="303"/>
      <c r="V52" s="305"/>
      <c r="W52" s="303"/>
      <c r="X52" s="305"/>
      <c r="Y52" s="303"/>
      <c r="Z52" s="303"/>
      <c r="AA52" s="305"/>
      <c r="AB52" s="303"/>
      <c r="AC52" s="305"/>
      <c r="AD52" s="306"/>
      <c r="AE52" s="307"/>
      <c r="AF52" s="303"/>
      <c r="AG52" s="305"/>
      <c r="AH52" s="303"/>
      <c r="AI52" s="305"/>
      <c r="AJ52" s="307"/>
      <c r="AK52" s="303"/>
      <c r="AL52" s="306"/>
      <c r="AM52" s="306"/>
      <c r="AN52" s="306"/>
      <c r="AO52" s="306"/>
      <c r="AP52" s="306"/>
      <c r="AQ52" s="306"/>
      <c r="AR52" s="306"/>
      <c r="AS52" s="306"/>
      <c r="AT52" s="306"/>
      <c r="AU52" s="306"/>
      <c r="AV52" s="306"/>
      <c r="AW52" s="306"/>
      <c r="AX52" s="306"/>
      <c r="AY52" s="306"/>
    </row>
    <row r="53" spans="1:51" ht="16.5">
      <c r="A53" s="295" t="s">
        <v>363</v>
      </c>
      <c r="B53" s="176" t="s">
        <v>626</v>
      </c>
      <c r="C53" s="302">
        <f>C9+C13</f>
        <v>296616534.10000002</v>
      </c>
      <c r="D53" s="302">
        <f>D9+D13</f>
        <v>10303.68426</v>
      </c>
      <c r="E53" s="302">
        <f t="shared" ref="E53:AY53" si="84">E9+E13</f>
        <v>10238.809240000002</v>
      </c>
      <c r="F53" s="302">
        <f t="shared" si="84"/>
        <v>10140.608489999999</v>
      </c>
      <c r="G53" s="302">
        <f t="shared" si="84"/>
        <v>10085.504570000001</v>
      </c>
      <c r="H53" s="302">
        <f t="shared" si="84"/>
        <v>9981.2983500000009</v>
      </c>
      <c r="I53" s="302">
        <f t="shared" si="84"/>
        <v>10001.762490000001</v>
      </c>
      <c r="J53" s="302">
        <f t="shared" si="84"/>
        <v>10032.59777</v>
      </c>
      <c r="K53" s="302">
        <f t="shared" si="84"/>
        <v>10116.166720000001</v>
      </c>
      <c r="L53" s="302">
        <f t="shared" si="84"/>
        <v>10181.94479</v>
      </c>
      <c r="M53" s="302">
        <f t="shared" si="84"/>
        <v>10386.782519999999</v>
      </c>
      <c r="N53" s="302">
        <f t="shared" si="84"/>
        <v>10585.856809999999</v>
      </c>
      <c r="O53" s="302">
        <f t="shared" si="84"/>
        <v>10737.643200000002</v>
      </c>
      <c r="P53" s="302">
        <f t="shared" si="84"/>
        <v>10731.77684</v>
      </c>
      <c r="Q53" s="302">
        <f t="shared" si="84"/>
        <v>11024.520869999998</v>
      </c>
      <c r="R53" s="302">
        <f t="shared" si="84"/>
        <v>12190.587109999999</v>
      </c>
      <c r="S53" s="302">
        <f t="shared" si="84"/>
        <v>12793.613839999998</v>
      </c>
      <c r="T53" s="302">
        <f t="shared" si="84"/>
        <v>12737.033739999999</v>
      </c>
      <c r="U53" s="302">
        <f t="shared" si="84"/>
        <v>12717.095599999999</v>
      </c>
      <c r="V53" s="302">
        <f t="shared" si="84"/>
        <v>12214.48611</v>
      </c>
      <c r="W53" s="302">
        <f t="shared" si="84"/>
        <v>12087.099420000002</v>
      </c>
      <c r="X53" s="302">
        <f t="shared" si="84"/>
        <v>11777.147870000001</v>
      </c>
      <c r="Y53" s="302">
        <f t="shared" si="84"/>
        <v>11440.00352</v>
      </c>
      <c r="Z53" s="302">
        <f t="shared" si="84"/>
        <v>10570.673260000001</v>
      </c>
      <c r="AA53" s="302">
        <f t="shared" si="84"/>
        <v>10668.960560000001</v>
      </c>
      <c r="AB53" s="302">
        <f t="shared" si="84"/>
        <v>11220.350490000001</v>
      </c>
      <c r="AC53" s="302">
        <f t="shared" si="84"/>
        <v>11816.362360000001</v>
      </c>
      <c r="AD53" s="302">
        <f t="shared" si="84"/>
        <v>12182.998510000001</v>
      </c>
      <c r="AE53" s="302">
        <f t="shared" si="84"/>
        <v>12569.779900000001</v>
      </c>
      <c r="AF53" s="302">
        <f t="shared" si="84"/>
        <v>12734.05632</v>
      </c>
      <c r="AG53" s="302">
        <f t="shared" si="84"/>
        <v>13181.902119999997</v>
      </c>
      <c r="AH53" s="302">
        <f t="shared" si="84"/>
        <v>13492.639849999998</v>
      </c>
      <c r="AI53" s="302">
        <f t="shared" si="84"/>
        <v>13710.139629999996</v>
      </c>
      <c r="AJ53" s="302">
        <f t="shared" si="84"/>
        <v>13201.92123</v>
      </c>
      <c r="AK53" s="302">
        <f t="shared" si="84"/>
        <v>13024.414169999996</v>
      </c>
      <c r="AL53" s="302">
        <f t="shared" si="84"/>
        <v>13241.216609999999</v>
      </c>
      <c r="AM53" s="302">
        <f t="shared" si="84"/>
        <v>13687.545610000003</v>
      </c>
      <c r="AN53" s="302">
        <f t="shared" si="84"/>
        <v>13541.201260000002</v>
      </c>
      <c r="AO53" s="302">
        <f t="shared" si="84"/>
        <v>13396.595029999997</v>
      </c>
      <c r="AP53" s="302">
        <f t="shared" si="84"/>
        <v>13503.805440000002</v>
      </c>
      <c r="AQ53" s="302">
        <f t="shared" si="84"/>
        <v>13448.200330000001</v>
      </c>
      <c r="AR53" s="302">
        <f t="shared" si="84"/>
        <v>13426.454239999999</v>
      </c>
      <c r="AS53" s="302">
        <f t="shared" si="84"/>
        <v>13333.407030000002</v>
      </c>
      <c r="AT53" s="302">
        <f t="shared" si="84"/>
        <v>12986.686530000001</v>
      </c>
      <c r="AU53" s="302">
        <f t="shared" si="84"/>
        <v>12724.08354</v>
      </c>
      <c r="AV53" s="302">
        <f t="shared" si="84"/>
        <v>12396.339809999998</v>
      </c>
      <c r="AW53" s="302">
        <f t="shared" si="84"/>
        <v>12022.227109999998</v>
      </c>
      <c r="AX53" s="302">
        <f t="shared" si="84"/>
        <v>11641.25016</v>
      </c>
      <c r="AY53" s="302">
        <f t="shared" si="84"/>
        <v>11449.458559999999</v>
      </c>
    </row>
    <row r="54" spans="1:51" ht="16.5">
      <c r="A54" s="295" t="s">
        <v>883</v>
      </c>
      <c r="B54" s="176" t="s">
        <v>626</v>
      </c>
      <c r="C54" s="302">
        <f t="shared" ref="C54:AH54" si="85">SUM(C48,C29)</f>
        <v>326093054.19999993</v>
      </c>
      <c r="D54" s="302">
        <f t="shared" si="85"/>
        <v>11448.360530000002</v>
      </c>
      <c r="E54" s="302">
        <f t="shared" si="85"/>
        <v>11326.550719999999</v>
      </c>
      <c r="F54" s="302">
        <f t="shared" si="85"/>
        <v>11227.127060000001</v>
      </c>
      <c r="G54" s="302">
        <f t="shared" si="85"/>
        <v>11072.925420000001</v>
      </c>
      <c r="H54" s="302">
        <f t="shared" si="85"/>
        <v>10913.05193</v>
      </c>
      <c r="I54" s="302">
        <f t="shared" si="85"/>
        <v>10984.231699999998</v>
      </c>
      <c r="J54" s="302">
        <f t="shared" si="85"/>
        <v>11032.49135</v>
      </c>
      <c r="K54" s="302">
        <f t="shared" si="85"/>
        <v>11014.356469999999</v>
      </c>
      <c r="L54" s="302">
        <f t="shared" si="85"/>
        <v>11189.73623</v>
      </c>
      <c r="M54" s="302">
        <f t="shared" si="85"/>
        <v>11327.615739999999</v>
      </c>
      <c r="N54" s="302">
        <f t="shared" si="85"/>
        <v>12225.637479999999</v>
      </c>
      <c r="O54" s="302">
        <f t="shared" si="85"/>
        <v>11772.131190000002</v>
      </c>
      <c r="P54" s="302">
        <f t="shared" si="85"/>
        <v>11923.557159999998</v>
      </c>
      <c r="Q54" s="302">
        <f t="shared" si="85"/>
        <v>12469.684079999999</v>
      </c>
      <c r="R54" s="302">
        <f t="shared" si="85"/>
        <v>14065.239189999998</v>
      </c>
      <c r="S54" s="302">
        <f t="shared" si="85"/>
        <v>15045.02995</v>
      </c>
      <c r="T54" s="302">
        <f t="shared" si="85"/>
        <v>15715.3781</v>
      </c>
      <c r="U54" s="302">
        <f t="shared" si="85"/>
        <v>15734.405139999997</v>
      </c>
      <c r="V54" s="302">
        <f t="shared" si="85"/>
        <v>15485.780919999999</v>
      </c>
      <c r="W54" s="302">
        <f t="shared" si="85"/>
        <v>15713.970150000001</v>
      </c>
      <c r="X54" s="302">
        <f t="shared" si="85"/>
        <v>15360.822370000004</v>
      </c>
      <c r="Y54" s="302">
        <f t="shared" si="85"/>
        <v>15192.247119999996</v>
      </c>
      <c r="Z54" s="302">
        <f t="shared" si="85"/>
        <v>14246.169839999999</v>
      </c>
      <c r="AA54" s="302">
        <f t="shared" si="85"/>
        <v>14377.451929999999</v>
      </c>
      <c r="AB54" s="302">
        <f t="shared" si="85"/>
        <v>15103.71896</v>
      </c>
      <c r="AC54" s="302">
        <f t="shared" si="85"/>
        <v>15516.851390000003</v>
      </c>
      <c r="AD54" s="302">
        <f t="shared" si="85"/>
        <v>16203.050969999998</v>
      </c>
      <c r="AE54" s="302">
        <f t="shared" si="85"/>
        <v>15951.64488</v>
      </c>
      <c r="AF54" s="302">
        <f t="shared" si="85"/>
        <v>16149.801740000001</v>
      </c>
      <c r="AG54" s="302">
        <f t="shared" si="85"/>
        <v>16107.32228</v>
      </c>
      <c r="AH54" s="302">
        <f t="shared" si="85"/>
        <v>16247.719770000002</v>
      </c>
      <c r="AI54" s="302">
        <f t="shared" ref="AI54:AY54" si="86">SUM(AI48,AI29)</f>
        <v>16115.839400000001</v>
      </c>
      <c r="AJ54" s="302">
        <f t="shared" si="86"/>
        <v>15409.51057</v>
      </c>
      <c r="AK54" s="302">
        <f t="shared" si="86"/>
        <v>14599.61872</v>
      </c>
      <c r="AL54" s="302">
        <f t="shared" si="86"/>
        <v>14643.600310000002</v>
      </c>
      <c r="AM54" s="302">
        <f t="shared" si="86"/>
        <v>15007.184909999998</v>
      </c>
      <c r="AN54" s="302">
        <f t="shared" si="86"/>
        <v>14907.06574</v>
      </c>
      <c r="AO54" s="302">
        <f t="shared" si="86"/>
        <v>14564.647580000001</v>
      </c>
      <c r="AP54" s="302">
        <f t="shared" si="86"/>
        <v>14468.370600000002</v>
      </c>
      <c r="AQ54" s="302">
        <f t="shared" si="86"/>
        <v>14292.965489999999</v>
      </c>
      <c r="AR54" s="302">
        <f t="shared" si="86"/>
        <v>14329.585540000002</v>
      </c>
      <c r="AS54" s="302">
        <f t="shared" si="86"/>
        <v>14278.112130000001</v>
      </c>
      <c r="AT54" s="302">
        <f t="shared" si="86"/>
        <v>13961.439330000001</v>
      </c>
      <c r="AU54" s="302">
        <f t="shared" si="86"/>
        <v>13951.779550000001</v>
      </c>
      <c r="AV54" s="302">
        <f t="shared" si="86"/>
        <v>13248.88247</v>
      </c>
      <c r="AW54" s="302">
        <f t="shared" si="86"/>
        <v>12744.378650000001</v>
      </c>
      <c r="AX54" s="302">
        <f t="shared" si="86"/>
        <v>12610.240249999999</v>
      </c>
      <c r="AY54" s="302">
        <f t="shared" si="86"/>
        <v>12208.533429999998</v>
      </c>
    </row>
    <row r="55" spans="1:51" ht="16.5">
      <c r="C55" s="296"/>
      <c r="D55" s="297"/>
      <c r="E55" s="298"/>
      <c r="F55" s="298"/>
      <c r="G55" s="298"/>
      <c r="H55" s="299"/>
      <c r="I55" s="300"/>
      <c r="J55" s="298"/>
      <c r="M55" s="298"/>
      <c r="N55" s="300"/>
      <c r="O55" s="298"/>
      <c r="P55" s="300"/>
      <c r="Q55" s="298"/>
      <c r="R55" s="300"/>
      <c r="S55" s="298"/>
      <c r="T55" s="300"/>
      <c r="U55" s="298"/>
      <c r="V55" s="300"/>
      <c r="W55" s="298"/>
      <c r="X55" s="300"/>
      <c r="Y55" s="298"/>
      <c r="Z55" s="298"/>
      <c r="AA55" s="300"/>
      <c r="AB55" s="298"/>
      <c r="AC55" s="300"/>
      <c r="AE55" s="301"/>
      <c r="AF55" s="298"/>
      <c r="AG55" s="300"/>
      <c r="AH55" s="298"/>
      <c r="AI55" s="300"/>
      <c r="AJ55" s="301"/>
      <c r="AK55" s="298"/>
    </row>
    <row r="56" spans="1:51" ht="16.5" customHeight="1">
      <c r="B56" s="415" t="s">
        <v>876</v>
      </c>
      <c r="C56" s="415"/>
      <c r="D56" s="415"/>
      <c r="E56" s="415"/>
      <c r="F56" s="415"/>
      <c r="G56" s="415"/>
      <c r="H56" s="415"/>
      <c r="I56" s="415"/>
      <c r="J56" s="415"/>
      <c r="K56" s="415"/>
      <c r="L56" s="415"/>
      <c r="M56" s="415"/>
      <c r="N56" s="415"/>
      <c r="O56" s="298"/>
      <c r="P56" s="300"/>
      <c r="Q56" s="298"/>
      <c r="R56" s="300"/>
      <c r="S56" s="298"/>
      <c r="T56" s="300"/>
      <c r="U56" s="298"/>
      <c r="V56" s="300"/>
      <c r="W56" s="298"/>
      <c r="X56" s="300"/>
      <c r="Y56" s="298"/>
      <c r="Z56" s="298"/>
      <c r="AA56" s="300"/>
      <c r="AB56" s="298"/>
      <c r="AC56" s="300"/>
      <c r="AE56" s="301"/>
      <c r="AF56" s="298"/>
      <c r="AG56" s="300"/>
      <c r="AH56" s="298"/>
      <c r="AI56" s="300"/>
      <c r="AJ56" s="301"/>
      <c r="AK56" s="298"/>
    </row>
    <row r="57" spans="1:51" ht="16.5">
      <c r="C57" s="296"/>
      <c r="D57" s="297"/>
      <c r="E57" s="298"/>
      <c r="F57" s="298"/>
      <c r="G57" s="298"/>
      <c r="H57" s="299"/>
      <c r="I57" s="300"/>
      <c r="J57" s="298"/>
      <c r="M57" s="298"/>
      <c r="N57" s="300"/>
      <c r="O57" s="298"/>
      <c r="P57" s="300"/>
      <c r="Q57" s="298"/>
      <c r="R57" s="300"/>
      <c r="S57" s="298"/>
      <c r="T57" s="300"/>
      <c r="U57" s="298"/>
      <c r="V57" s="300"/>
      <c r="W57" s="298"/>
      <c r="X57" s="300"/>
      <c r="Y57" s="298"/>
      <c r="Z57" s="298"/>
      <c r="AA57" s="300"/>
      <c r="AB57" s="298"/>
      <c r="AC57" s="300"/>
      <c r="AE57" s="301"/>
      <c r="AF57" s="298"/>
      <c r="AG57" s="300"/>
      <c r="AH57" s="298"/>
      <c r="AI57" s="300"/>
      <c r="AJ57" s="301"/>
      <c r="AK57" s="298"/>
    </row>
    <row r="58" spans="1:51" ht="16.5">
      <c r="A58" s="321" t="s">
        <v>877</v>
      </c>
      <c r="B58" s="323" t="s">
        <v>823</v>
      </c>
      <c r="C58" s="302">
        <f>1000*SUMIFS(TBA!H:H,TBA!$C:$C,"CHÂU ĐỐC 2",TBA!$F:$F,DATA!$B$58)</f>
        <v>591600</v>
      </c>
      <c r="D58" s="320">
        <f>SUMIFS(TBA!I:I,TBA!$C:$C,"CHÂU ĐỐC 2",TBA!$F:$F,DATA!$B$58)</f>
        <v>17.299999999999997</v>
      </c>
      <c r="E58" s="320">
        <f>SUMIFS(TBA!J:J,TBA!$C:$C,"CHÂU ĐỐC 2",TBA!$F:$F,DATA!$B$58)</f>
        <v>25.5</v>
      </c>
      <c r="F58" s="320">
        <f>SUMIFS(TBA!K:K,TBA!$C:$C,"CHÂU ĐỐC 2",TBA!$F:$F,DATA!$B$58)</f>
        <v>13.4</v>
      </c>
      <c r="G58" s="320">
        <f>SUMIFS(TBA!L:L,TBA!$C:$C,"CHÂU ĐỐC 2",TBA!$F:$F,DATA!$B$58)</f>
        <v>14</v>
      </c>
      <c r="H58" s="320">
        <f>SUMIFS(TBA!M:M,TBA!$C:$C,"CHÂU ĐỐC 2",TBA!$F:$F,DATA!$B$58)</f>
        <v>23.5</v>
      </c>
      <c r="I58" s="320">
        <f>SUMIFS(TBA!N:N,TBA!$C:$C,"CHÂU ĐỐC 2",TBA!$F:$F,DATA!$B$58)</f>
        <v>17.899999999999999</v>
      </c>
      <c r="J58" s="320">
        <f>SUMIFS(TBA!O:O,TBA!$C:$C,"CHÂU ĐỐC 2",TBA!$F:$F,DATA!$B$58)</f>
        <v>16</v>
      </c>
      <c r="K58" s="320">
        <f>SUMIFS(TBA!P:P,TBA!$C:$C,"CHÂU ĐỐC 2",TBA!$F:$F,DATA!$B$58)</f>
        <v>14.9</v>
      </c>
      <c r="L58" s="320">
        <f>SUMIFS(TBA!Q:Q,TBA!$C:$C,"CHÂU ĐỐC 2",TBA!$F:$F,DATA!$B$58)</f>
        <v>20.6</v>
      </c>
      <c r="M58" s="320">
        <f>SUMIFS(TBA!R:R,TBA!$C:$C,"CHÂU ĐỐC 2",TBA!$F:$F,DATA!$B$58)</f>
        <v>6.7</v>
      </c>
      <c r="N58" s="320">
        <f>SUMIFS(TBA!S:S,TBA!$C:$C,"CHÂU ĐỐC 2",TBA!$F:$F,DATA!$B$58)</f>
        <v>24.6</v>
      </c>
      <c r="O58" s="320">
        <f>SUMIFS(TBA!T:T,TBA!$C:$C,"CHÂU ĐỐC 2",TBA!$F:$F,DATA!$B$58)</f>
        <v>10.7</v>
      </c>
      <c r="P58" s="320">
        <f>SUMIFS(TBA!U:U,TBA!$C:$C,"CHÂU ĐỐC 2",TBA!$F:$F,DATA!$B$58)</f>
        <v>27.700000000000003</v>
      </c>
      <c r="Q58" s="320">
        <f>SUMIFS(TBA!V:V,TBA!$C:$C,"CHÂU ĐỐC 2",TBA!$F:$F,DATA!$B$58)</f>
        <v>22.6</v>
      </c>
      <c r="R58" s="320">
        <f>SUMIFS(TBA!W:W,TBA!$C:$C,"CHÂU ĐỐC 2",TBA!$F:$F,DATA!$B$58)</f>
        <v>38.6</v>
      </c>
      <c r="S58" s="320">
        <f>SUMIFS(TBA!X:X,TBA!$C:$C,"CHÂU ĐỐC 2",TBA!$F:$F,DATA!$B$58)</f>
        <v>26.3</v>
      </c>
      <c r="T58" s="320">
        <f>SUMIFS(TBA!Y:Y,TBA!$C:$C,"CHÂU ĐỐC 2",TBA!$F:$F,DATA!$B$58)</f>
        <v>16.8</v>
      </c>
      <c r="U58" s="320">
        <f>SUMIFS(TBA!Z:Z,TBA!$C:$C,"CHÂU ĐỐC 2",TBA!$F:$F,DATA!$B$58)</f>
        <v>45.9</v>
      </c>
      <c r="V58" s="320">
        <f>SUMIFS(TBA!AA:AA,TBA!$C:$C,"CHÂU ĐỐC 2",TBA!$F:$F,DATA!$B$58)</f>
        <v>63.9</v>
      </c>
      <c r="W58" s="320">
        <f>SUMIFS(TBA!AB:AB,TBA!$C:$C,"CHÂU ĐỐC 2",TBA!$F:$F,DATA!$B$58)</f>
        <v>32.799999999999997</v>
      </c>
      <c r="X58" s="320">
        <f>SUMIFS(TBA!AC:AC,TBA!$C:$C,"CHÂU ĐỐC 2",TBA!$F:$F,DATA!$B$58)</f>
        <v>16.799999999999997</v>
      </c>
      <c r="Y58" s="320">
        <f>SUMIFS(TBA!AD:AD,TBA!$C:$C,"CHÂU ĐỐC 2",TBA!$F:$F,DATA!$B$58)</f>
        <v>36.9</v>
      </c>
      <c r="Z58" s="320">
        <f>SUMIFS(TBA!AE:AE,TBA!$C:$C,"CHÂU ĐỐC 2",TBA!$F:$F,DATA!$B$58)</f>
        <v>49.599999999999994</v>
      </c>
      <c r="AA58" s="320">
        <f>SUMIFS(TBA!AF:AF,TBA!$C:$C,"CHÂU ĐỐC 2",TBA!$F:$F,DATA!$B$58)</f>
        <v>33.9</v>
      </c>
      <c r="AB58" s="320">
        <f>SUMIFS(TBA!AG:AG,TBA!$C:$C,"CHÂU ĐỐC 2",TBA!$F:$F,DATA!$B$58)</f>
        <v>54.1</v>
      </c>
      <c r="AC58" s="320">
        <f>SUMIFS(TBA!AH:AH,TBA!$C:$C,"CHÂU ĐỐC 2",TBA!$F:$F,DATA!$B$58)</f>
        <v>22.8</v>
      </c>
      <c r="AD58" s="320">
        <f>SUMIFS(TBA!AI:AI,TBA!$C:$C,"CHÂU ĐỐC 2",TBA!$F:$F,DATA!$B$58)</f>
        <v>10.899999999999999</v>
      </c>
      <c r="AE58" s="320">
        <f>SUMIFS(TBA!AJ:AJ,TBA!$C:$C,"CHÂU ĐỐC 2",TBA!$F:$F,DATA!$B$58)</f>
        <v>26.3</v>
      </c>
      <c r="AF58" s="320">
        <f>SUMIFS(TBA!AK:AK,TBA!$C:$C,"CHÂU ĐỐC 2",TBA!$F:$F,DATA!$B$58)</f>
        <v>37.200000000000003</v>
      </c>
      <c r="AG58" s="320">
        <f>SUMIFS(TBA!AL:AL,TBA!$C:$C,"CHÂU ĐỐC 2",TBA!$F:$F,DATA!$B$58)</f>
        <v>21</v>
      </c>
      <c r="AH58" s="320">
        <f>SUMIFS(TBA!AM:AM,TBA!$C:$C,"CHÂU ĐỐC 2",TBA!$F:$F,DATA!$B$58)</f>
        <v>53.2</v>
      </c>
      <c r="AI58" s="320">
        <f>SUMIFS(TBA!AN:AN,TBA!$C:$C,"CHÂU ĐỐC 2",TBA!$F:$F,DATA!$B$58)</f>
        <v>23</v>
      </c>
      <c r="AJ58" s="320">
        <f>SUMIFS(TBA!AO:AO,TBA!$C:$C,"CHÂU ĐỐC 2",TBA!$F:$F,DATA!$B$58)</f>
        <v>31.2</v>
      </c>
      <c r="AK58" s="320">
        <f>SUMIFS(TBA!AP:AP,TBA!$C:$C,"CHÂU ĐỐC 2",TBA!$F:$F,DATA!$B$58)</f>
        <v>5.3000000000000007</v>
      </c>
      <c r="AL58" s="320">
        <f>SUMIFS(TBA!AQ:AQ,TBA!$C:$C,"CHÂU ĐỐC 2",TBA!$F:$F,DATA!$B$58)</f>
        <v>30.1</v>
      </c>
      <c r="AM58" s="320">
        <f>SUMIFS(TBA!AR:AR,TBA!$C:$C,"CHÂU ĐỐC 2",TBA!$F:$F,DATA!$B$58)</f>
        <v>-3.2</v>
      </c>
      <c r="AN58" s="320">
        <f>SUMIFS(TBA!AS:AS,TBA!$C:$C,"CHÂU ĐỐC 2",TBA!$F:$F,DATA!$B$58)</f>
        <v>10.399999999999999</v>
      </c>
      <c r="AO58" s="320">
        <f>SUMIFS(TBA!AT:AT,TBA!$C:$C,"CHÂU ĐỐC 2",TBA!$F:$F,DATA!$B$58)</f>
        <v>15.799999999999999</v>
      </c>
      <c r="AP58" s="320">
        <f>SUMIFS(TBA!AU:AU,TBA!$C:$C,"CHÂU ĐỐC 2",TBA!$F:$F,DATA!$B$58)</f>
        <v>13.8</v>
      </c>
      <c r="AQ58" s="320">
        <f>SUMIFS(TBA!AV:AV,TBA!$C:$C,"CHÂU ĐỐC 2",TBA!$F:$F,DATA!$B$58)</f>
        <v>4.3000000000000007</v>
      </c>
      <c r="AR58" s="320">
        <f>SUMIFS(TBA!AW:AW,TBA!$C:$C,"CHÂU ĐỐC 2",TBA!$F:$F,DATA!$B$58)</f>
        <v>11.899999999999999</v>
      </c>
      <c r="AS58" s="320">
        <f>SUMIFS(TBA!AX:AX,TBA!$C:$C,"CHÂU ĐỐC 2",TBA!$F:$F,DATA!$B$58)</f>
        <v>4</v>
      </c>
      <c r="AT58" s="320">
        <f>SUMIFS(TBA!AY:AY,TBA!$C:$C,"CHÂU ĐỐC 2",TBA!$F:$F,DATA!$B$58)</f>
        <v>12.7</v>
      </c>
      <c r="AU58" s="320">
        <f>SUMIFS(TBA!AZ:AZ,TBA!$C:$C,"CHÂU ĐỐC 2",TBA!$F:$F,DATA!$B$58)</f>
        <v>16.100000000000001</v>
      </c>
      <c r="AV58" s="320">
        <f>SUMIFS(TBA!BA:BA,TBA!$C:$C,"CHÂU ĐỐC 2",TBA!$F:$F,DATA!$B$58)</f>
        <v>16.899999999999999</v>
      </c>
      <c r="AW58" s="320">
        <f>SUMIFS(TBA!BB:BB,TBA!$C:$C,"CHÂU ĐỐC 2",TBA!$F:$F,DATA!$B$58)</f>
        <v>1.0999999999999999</v>
      </c>
      <c r="AX58" s="320">
        <f>SUMIFS(TBA!BC:BC,TBA!$C:$C,"CHÂU ĐỐC 2",TBA!$F:$F,DATA!$B$58)</f>
        <v>11.5</v>
      </c>
      <c r="AY58" s="320">
        <f>SUMIFS(TBA!BD:BD,TBA!$C:$C,"CHÂU ĐỐC 2",TBA!$F:$F,DATA!$B$58)</f>
        <v>7.1</v>
      </c>
    </row>
    <row r="59" spans="1:51" ht="33">
      <c r="A59" s="321" t="s">
        <v>753</v>
      </c>
      <c r="B59" s="322" t="s">
        <v>626</v>
      </c>
      <c r="C59" s="302">
        <f>1000*SUMIFS(NM!H:H,NM!$E:$E,DATA!$A$59,NM!$I:$I,DATA!$B$59)</f>
        <v>244000</v>
      </c>
      <c r="D59" s="302">
        <f>SUMIFS(NM!J:J,NM!$E:$E,DATA!$A$59,NM!$I:$I,DATA!$B$59)</f>
        <v>10.3</v>
      </c>
      <c r="E59" s="302">
        <f>SUMIFS(NM!K:K,NM!$E:$E,DATA!$A$59,NM!$I:$I,DATA!$B$59)</f>
        <v>10.5</v>
      </c>
      <c r="F59" s="302">
        <f>SUMIFS(NM!L:L,NM!$E:$E,DATA!$A$59,NM!$I:$I,DATA!$B$59)</f>
        <v>10.5</v>
      </c>
      <c r="G59" s="302">
        <f>SUMIFS(NM!M:M,NM!$E:$E,DATA!$A$59,NM!$I:$I,DATA!$B$59)</f>
        <v>10.3</v>
      </c>
      <c r="H59" s="302">
        <f>SUMIFS(NM!N:N,NM!$E:$E,DATA!$A$59,NM!$I:$I,DATA!$B$59)</f>
        <v>10.7</v>
      </c>
      <c r="I59" s="302">
        <f>SUMIFS(NM!O:O,NM!$E:$E,DATA!$A$59,NM!$I:$I,DATA!$B$59)</f>
        <v>12.7</v>
      </c>
      <c r="J59" s="302">
        <f>SUMIFS(NM!P:P,NM!$E:$E,DATA!$A$59,NM!$I:$I,DATA!$B$59)</f>
        <v>12.9</v>
      </c>
      <c r="K59" s="302">
        <f>SUMIFS(NM!Q:Q,NM!$E:$E,DATA!$A$59,NM!$I:$I,DATA!$B$59)</f>
        <v>12.7</v>
      </c>
      <c r="L59" s="302">
        <f>SUMIFS(NM!R:R,NM!$E:$E,DATA!$A$59,NM!$I:$I,DATA!$B$59)</f>
        <v>12.8</v>
      </c>
      <c r="M59" s="302">
        <f>SUMIFS(NM!S:S,NM!$E:$E,DATA!$A$59,NM!$I:$I,DATA!$B$59)</f>
        <v>12.8</v>
      </c>
      <c r="N59" s="302">
        <f>SUMIFS(NM!T:T,NM!$E:$E,DATA!$A$59,NM!$I:$I,DATA!$B$59)</f>
        <v>12.6</v>
      </c>
      <c r="O59" s="302">
        <f>SUMIFS(NM!U:U,NM!$E:$E,DATA!$A$59,NM!$I:$I,DATA!$B$59)</f>
        <v>12.5</v>
      </c>
      <c r="P59" s="302">
        <f>SUMIFS(NM!V:V,NM!$E:$E,DATA!$A$59,NM!$I:$I,DATA!$B$59)</f>
        <v>12</v>
      </c>
      <c r="Q59" s="302">
        <f>SUMIFS(NM!W:W,NM!$E:$E,DATA!$A$59,NM!$I:$I,DATA!$B$59)</f>
        <v>12.6</v>
      </c>
      <c r="R59" s="302">
        <f>SUMIFS(NM!X:X,NM!$E:$E,DATA!$A$59,NM!$I:$I,DATA!$B$59)</f>
        <v>12.9</v>
      </c>
      <c r="S59" s="302">
        <f>SUMIFS(NM!Y:Y,NM!$E:$E,DATA!$A$59,NM!$I:$I,DATA!$B$59)</f>
        <v>12.9</v>
      </c>
      <c r="T59" s="302">
        <f>SUMIFS(NM!Z:Z,NM!$E:$E,DATA!$A$59,NM!$I:$I,DATA!$B$59)</f>
        <v>13.2</v>
      </c>
      <c r="U59" s="302">
        <f>SUMIFS(NM!AA:AA,NM!$E:$E,DATA!$A$59,NM!$I:$I,DATA!$B$59)</f>
        <v>10.5</v>
      </c>
      <c r="V59" s="302">
        <f>SUMIFS(NM!AB:AB,NM!$E:$E,DATA!$A$59,NM!$I:$I,DATA!$B$59)</f>
        <v>9.6</v>
      </c>
      <c r="W59" s="302">
        <f>SUMIFS(NM!AC:AC,NM!$E:$E,DATA!$A$59,NM!$I:$I,DATA!$B$59)</f>
        <v>9.8000000000000007</v>
      </c>
      <c r="X59" s="302">
        <f>SUMIFS(NM!AD:AD,NM!$E:$E,DATA!$A$59,NM!$I:$I,DATA!$B$59)</f>
        <v>13.4</v>
      </c>
      <c r="Y59" s="302">
        <f>SUMIFS(NM!AE:AE,NM!$E:$E,DATA!$A$59,NM!$I:$I,DATA!$B$59)</f>
        <v>9.6999999999999993</v>
      </c>
      <c r="Z59" s="302">
        <f>SUMIFS(NM!AF:AF,NM!$E:$E,DATA!$A$59,NM!$I:$I,DATA!$B$59)</f>
        <v>9.3000000000000007</v>
      </c>
      <c r="AA59" s="302">
        <f>SUMIFS(NM!AG:AG,NM!$E:$E,DATA!$A$59,NM!$I:$I,DATA!$B$59)</f>
        <v>9.8000000000000007</v>
      </c>
      <c r="AB59" s="302">
        <f>SUMIFS(NM!AH:AH,NM!$E:$E,DATA!$A$59,NM!$I:$I,DATA!$B$59)</f>
        <v>9.9</v>
      </c>
      <c r="AC59" s="302">
        <f>SUMIFS(NM!AI:AI,NM!$E:$E,DATA!$A$59,NM!$I:$I,DATA!$B$59)</f>
        <v>10.199999999999999</v>
      </c>
      <c r="AD59" s="302">
        <f>SUMIFS(NM!AJ:AJ,NM!$E:$E,DATA!$A$59,NM!$I:$I,DATA!$B$59)</f>
        <v>9.8000000000000007</v>
      </c>
      <c r="AE59" s="302">
        <f>SUMIFS(NM!AK:AK,NM!$E:$E,DATA!$A$59,NM!$I:$I,DATA!$B$59)</f>
        <v>9.8000000000000007</v>
      </c>
      <c r="AF59" s="302">
        <f>SUMIFS(NM!AL:AL,NM!$E:$E,DATA!$A$59,NM!$I:$I,DATA!$B$59)</f>
        <v>10</v>
      </c>
      <c r="AG59" s="302">
        <f>SUMIFS(NM!AM:AM,NM!$E:$E,DATA!$A$59,NM!$I:$I,DATA!$B$59)</f>
        <v>10.1</v>
      </c>
      <c r="AH59" s="302">
        <f>SUMIFS(NM!AN:AN,NM!$E:$E,DATA!$A$59,NM!$I:$I,DATA!$B$59)</f>
        <v>10.199999999999999</v>
      </c>
      <c r="AI59" s="302">
        <f>SUMIFS(NM!AO:AO,NM!$E:$E,DATA!$A$59,NM!$I:$I,DATA!$B$59)</f>
        <v>10.199999999999999</v>
      </c>
      <c r="AJ59" s="302">
        <f>SUMIFS(NM!AP:AP,NM!$E:$E,DATA!$A$59,NM!$I:$I,DATA!$B$59)</f>
        <v>9.9</v>
      </c>
      <c r="AK59" s="302">
        <f>SUMIFS(NM!AQ:AQ,NM!$E:$E,DATA!$A$59,NM!$I:$I,DATA!$B$59)</f>
        <v>9.9</v>
      </c>
      <c r="AL59" s="302">
        <f>SUMIFS(NM!AR:AR,NM!$E:$E,DATA!$A$59,NM!$I:$I,DATA!$B$59)</f>
        <v>9.6999999999999993</v>
      </c>
      <c r="AM59" s="302">
        <f>SUMIFS(NM!AS:AS,NM!$E:$E,DATA!$A$59,NM!$I:$I,DATA!$B$59)</f>
        <v>10.1</v>
      </c>
      <c r="AN59" s="302">
        <f>SUMIFS(NM!AT:AT,NM!$E:$E,DATA!$A$59,NM!$I:$I,DATA!$B$59)</f>
        <v>9.6999999999999993</v>
      </c>
      <c r="AO59" s="302">
        <f>SUMIFS(NM!AU:AU,NM!$E:$E,DATA!$A$59,NM!$I:$I,DATA!$B$59)</f>
        <v>10</v>
      </c>
      <c r="AP59" s="302">
        <f>SUMIFS(NM!AV:AV,NM!$E:$E,DATA!$A$59,NM!$I:$I,DATA!$B$59)</f>
        <v>10.3</v>
      </c>
      <c r="AQ59" s="302">
        <f>SUMIFS(NM!AW:AW,NM!$E:$E,DATA!$A$59,NM!$I:$I,DATA!$B$59)</f>
        <v>10.199999999999999</v>
      </c>
      <c r="AR59" s="302">
        <f>SUMIFS(NM!AX:AX,NM!$E:$E,DATA!$A$59,NM!$I:$I,DATA!$B$59)</f>
        <v>10.1</v>
      </c>
      <c r="AS59" s="302">
        <f>SUMIFS(NM!AY:AY,NM!$E:$E,DATA!$A$59,NM!$I:$I,DATA!$B$59)</f>
        <v>10</v>
      </c>
      <c r="AT59" s="302">
        <f>SUMIFS(NM!AZ:AZ,NM!$E:$E,DATA!$A$59,NM!$I:$I,DATA!$B$59)</f>
        <v>10</v>
      </c>
      <c r="AU59" s="302">
        <f>SUMIFS(NM!BA:BA,NM!$E:$E,DATA!$A$59,NM!$I:$I,DATA!$B$59)</f>
        <v>10</v>
      </c>
      <c r="AV59" s="302">
        <f>SUMIFS(NM!BB:BB,NM!$E:$E,DATA!$A$59,NM!$I:$I,DATA!$B$59)</f>
        <v>10.199999999999999</v>
      </c>
      <c r="AW59" s="302">
        <f>SUMIFS(NM!BC:BC,NM!$E:$E,DATA!$A$59,NM!$I:$I,DATA!$B$59)</f>
        <v>10.7</v>
      </c>
      <c r="AX59" s="302">
        <f>SUMIFS(NM!BD:BD,NM!$E:$E,DATA!$A$59,NM!$I:$I,DATA!$B$59)</f>
        <v>10.7</v>
      </c>
      <c r="AY59" s="302">
        <f>SUMIFS(NM!BE:BE,NM!$E:$E,DATA!$A$59,NM!$I:$I,DATA!$B$59)</f>
        <v>10.4</v>
      </c>
    </row>
    <row r="60" spans="1:51" ht="16.5">
      <c r="A60" s="321" t="s">
        <v>665</v>
      </c>
      <c r="B60" s="322" t="s">
        <v>626</v>
      </c>
      <c r="C60" s="302">
        <f>1000*SUMIFS(NM!H:H,NM!$E:$E,DATA!$A$60,NM!$I:$I,DATA!$B$60)</f>
        <v>106100</v>
      </c>
      <c r="D60" s="302">
        <f>SUMIFS(NM!J:J,NM!$E:$E,DATA!$A$60,NM!$I:$I,DATA!$B$60)</f>
        <v>0</v>
      </c>
      <c r="E60" s="302">
        <f>SUMIFS(NM!K:K,NM!$E:$E,DATA!$A$60,NM!$I:$I,DATA!$B$60)</f>
        <v>0</v>
      </c>
      <c r="F60" s="302">
        <f>SUMIFS(NM!L:L,NM!$E:$E,DATA!$A$60,NM!$I:$I,DATA!$B$60)</f>
        <v>0</v>
      </c>
      <c r="G60" s="302">
        <f>SUMIFS(NM!M:M,NM!$E:$E,DATA!$A$60,NM!$I:$I,DATA!$B$60)</f>
        <v>0</v>
      </c>
      <c r="H60" s="302">
        <f>SUMIFS(NM!N:N,NM!$E:$E,DATA!$A$60,NM!$I:$I,DATA!$B$60)</f>
        <v>0</v>
      </c>
      <c r="I60" s="302">
        <f>SUMIFS(NM!O:O,NM!$E:$E,DATA!$A$60,NM!$I:$I,DATA!$B$60)</f>
        <v>0</v>
      </c>
      <c r="J60" s="302">
        <f>SUMIFS(NM!P:P,NM!$E:$E,DATA!$A$60,NM!$I:$I,DATA!$B$60)</f>
        <v>0</v>
      </c>
      <c r="K60" s="302">
        <f>SUMIFS(NM!Q:Q,NM!$E:$E,DATA!$A$60,NM!$I:$I,DATA!$B$60)</f>
        <v>0</v>
      </c>
      <c r="L60" s="302">
        <f>SUMIFS(NM!R:R,NM!$E:$E,DATA!$A$60,NM!$I:$I,DATA!$B$60)</f>
        <v>0</v>
      </c>
      <c r="M60" s="302">
        <f>SUMIFS(NM!S:S,NM!$E:$E,DATA!$A$60,NM!$I:$I,DATA!$B$60)</f>
        <v>0</v>
      </c>
      <c r="N60" s="302">
        <f>SUMIFS(NM!T:T,NM!$E:$E,DATA!$A$60,NM!$I:$I,DATA!$B$60)</f>
        <v>0</v>
      </c>
      <c r="O60" s="302">
        <f>SUMIFS(NM!U:U,NM!$E:$E,DATA!$A$60,NM!$I:$I,DATA!$B$60)</f>
        <v>0</v>
      </c>
      <c r="P60" s="302">
        <f>SUMIFS(NM!V:V,NM!$E:$E,DATA!$A$60,NM!$I:$I,DATA!$B$60)</f>
        <v>3.7</v>
      </c>
      <c r="Q60" s="302">
        <f>SUMIFS(NM!W:W,NM!$E:$E,DATA!$A$60,NM!$I:$I,DATA!$B$60)</f>
        <v>4</v>
      </c>
      <c r="R60" s="302">
        <f>SUMIFS(NM!X:X,NM!$E:$E,DATA!$A$60,NM!$I:$I,DATA!$B$60)</f>
        <v>9.5</v>
      </c>
      <c r="S60" s="302">
        <f>SUMIFS(NM!Y:Y,NM!$E:$E,DATA!$A$60,NM!$I:$I,DATA!$B$60)</f>
        <v>13</v>
      </c>
      <c r="T60" s="302">
        <f>SUMIFS(NM!Z:Z,NM!$E:$E,DATA!$A$60,NM!$I:$I,DATA!$B$60)</f>
        <v>15</v>
      </c>
      <c r="U60" s="302">
        <f>SUMIFS(NM!AA:AA,NM!$E:$E,DATA!$A$60,NM!$I:$I,DATA!$B$60)</f>
        <v>8.1999999999999993</v>
      </c>
      <c r="V60" s="302">
        <f>SUMIFS(NM!AB:AB,NM!$E:$E,DATA!$A$60,NM!$I:$I,DATA!$B$60)</f>
        <v>20</v>
      </c>
      <c r="W60" s="302">
        <f>SUMIFS(NM!AC:AC,NM!$E:$E,DATA!$A$60,NM!$I:$I,DATA!$B$60)</f>
        <v>10.6</v>
      </c>
      <c r="X60" s="302">
        <f>SUMIFS(NM!AD:AD,NM!$E:$E,DATA!$A$60,NM!$I:$I,DATA!$B$60)</f>
        <v>15.2</v>
      </c>
      <c r="Y60" s="302">
        <f>SUMIFS(NM!AE:AE,NM!$E:$E,DATA!$A$60,NM!$I:$I,DATA!$B$60)</f>
        <v>14.8</v>
      </c>
      <c r="Z60" s="302">
        <f>SUMIFS(NM!AF:AF,NM!$E:$E,DATA!$A$60,NM!$I:$I,DATA!$B$60)</f>
        <v>16.5</v>
      </c>
      <c r="AA60" s="302">
        <f>SUMIFS(NM!AG:AG,NM!$E:$E,DATA!$A$60,NM!$I:$I,DATA!$B$60)</f>
        <v>17.600000000000001</v>
      </c>
      <c r="AB60" s="302">
        <f>SUMIFS(NM!AH:AH,NM!$E:$E,DATA!$A$60,NM!$I:$I,DATA!$B$60)</f>
        <v>10.4</v>
      </c>
      <c r="AC60" s="302">
        <f>SUMIFS(NM!AI:AI,NM!$E:$E,DATA!$A$60,NM!$I:$I,DATA!$B$60)</f>
        <v>13.4</v>
      </c>
      <c r="AD60" s="302">
        <f>SUMIFS(NM!AJ:AJ,NM!$E:$E,DATA!$A$60,NM!$I:$I,DATA!$B$60)</f>
        <v>15.7</v>
      </c>
      <c r="AE60" s="302">
        <f>SUMIFS(NM!AK:AK,NM!$E:$E,DATA!$A$60,NM!$I:$I,DATA!$B$60)</f>
        <v>13.5</v>
      </c>
      <c r="AF60" s="302">
        <f>SUMIFS(NM!AL:AL,NM!$E:$E,DATA!$A$60,NM!$I:$I,DATA!$B$60)</f>
        <v>18.3</v>
      </c>
      <c r="AG60" s="302">
        <f>SUMIFS(NM!AM:AM,NM!$E:$E,DATA!$A$60,NM!$I:$I,DATA!$B$60)</f>
        <v>9.5</v>
      </c>
      <c r="AH60" s="302">
        <f>SUMIFS(NM!AN:AN,NM!$E:$E,DATA!$A$60,NM!$I:$I,DATA!$B$60)</f>
        <v>6.7</v>
      </c>
      <c r="AI60" s="302">
        <f>SUMIFS(NM!AO:AO,NM!$E:$E,DATA!$A$60,NM!$I:$I,DATA!$B$60)</f>
        <v>4.4000000000000004</v>
      </c>
      <c r="AJ60" s="302">
        <f>SUMIFS(NM!AP:AP,NM!$E:$E,DATA!$A$60,NM!$I:$I,DATA!$B$60)</f>
        <v>4.0999999999999996</v>
      </c>
      <c r="AK60" s="302">
        <f>SUMIFS(NM!AQ:AQ,NM!$E:$E,DATA!$A$60,NM!$I:$I,DATA!$B$60)</f>
        <v>0</v>
      </c>
      <c r="AL60" s="302">
        <f>SUMIFS(NM!AR:AR,NM!$E:$E,DATA!$A$60,NM!$I:$I,DATA!$B$60)</f>
        <v>0</v>
      </c>
      <c r="AM60" s="302">
        <f>SUMIFS(NM!AS:AS,NM!$E:$E,DATA!$A$60,NM!$I:$I,DATA!$B$60)</f>
        <v>0</v>
      </c>
      <c r="AN60" s="302">
        <f>SUMIFS(NM!AT:AT,NM!$E:$E,DATA!$A$60,NM!$I:$I,DATA!$B$60)</f>
        <v>0</v>
      </c>
      <c r="AO60" s="302">
        <f>SUMIFS(NM!AU:AU,NM!$E:$E,DATA!$A$60,NM!$I:$I,DATA!$B$60)</f>
        <v>0</v>
      </c>
      <c r="AP60" s="302">
        <f>SUMIFS(NM!AV:AV,NM!$E:$E,DATA!$A$60,NM!$I:$I,DATA!$B$60)</f>
        <v>0</v>
      </c>
      <c r="AQ60" s="302">
        <f>SUMIFS(NM!AW:AW,NM!$E:$E,DATA!$A$60,NM!$I:$I,DATA!$B$60)</f>
        <v>0</v>
      </c>
      <c r="AR60" s="302">
        <f>SUMIFS(NM!AX:AX,NM!$E:$E,DATA!$A$60,NM!$I:$I,DATA!$B$60)</f>
        <v>0</v>
      </c>
      <c r="AS60" s="302">
        <f>SUMIFS(NM!AY:AY,NM!$E:$E,DATA!$A$60,NM!$I:$I,DATA!$B$60)</f>
        <v>0</v>
      </c>
      <c r="AT60" s="302">
        <f>SUMIFS(NM!AZ:AZ,NM!$E:$E,DATA!$A$60,NM!$I:$I,DATA!$B$60)</f>
        <v>0</v>
      </c>
      <c r="AU60" s="302">
        <f>SUMIFS(NM!BA:BA,NM!$E:$E,DATA!$A$60,NM!$I:$I,DATA!$B$60)</f>
        <v>0</v>
      </c>
      <c r="AV60" s="302">
        <f>SUMIFS(NM!BB:BB,NM!$E:$E,DATA!$A$60,NM!$I:$I,DATA!$B$60)</f>
        <v>0</v>
      </c>
      <c r="AW60" s="302">
        <f>SUMIFS(NM!BC:BC,NM!$E:$E,DATA!$A$60,NM!$I:$I,DATA!$B$60)</f>
        <v>0</v>
      </c>
      <c r="AX60" s="302">
        <f>SUMIFS(NM!BD:BD,NM!$E:$E,DATA!$A$60,NM!$I:$I,DATA!$B$60)</f>
        <v>0</v>
      </c>
      <c r="AY60" s="302">
        <f>SUMIFS(NM!BE:BE,NM!$E:$E,DATA!$A$60,NM!$I:$I,DATA!$B$60)</f>
        <v>0</v>
      </c>
    </row>
    <row r="61" spans="1:51" ht="33">
      <c r="A61" s="321" t="s">
        <v>720</v>
      </c>
      <c r="B61" s="322" t="s">
        <v>626</v>
      </c>
      <c r="C61" s="302">
        <f>1000*SUMIFS(NM!H:H,NM!$E:$E,DATA!$A$61,NM!$I:$I,DATA!$B$61)</f>
        <v>122000</v>
      </c>
      <c r="D61" s="302">
        <f>SUMIFS(NM!J:J,NM!$E:$E,DATA!$A$61,NM!$I:$I,DATA!$B$61)</f>
        <v>0.1</v>
      </c>
      <c r="E61" s="302">
        <f>SUMIFS(NM!K:K,NM!$E:$E,DATA!$A$61,NM!$I:$I,DATA!$B$61)</f>
        <v>0.1</v>
      </c>
      <c r="F61" s="302">
        <f>SUMIFS(NM!L:L,NM!$E:$E,DATA!$A$61,NM!$I:$I,DATA!$B$61)</f>
        <v>0.1</v>
      </c>
      <c r="G61" s="302">
        <f>SUMIFS(NM!M:M,NM!$E:$E,DATA!$A$61,NM!$I:$I,DATA!$B$61)</f>
        <v>0.1</v>
      </c>
      <c r="H61" s="302">
        <f>SUMIFS(NM!N:N,NM!$E:$E,DATA!$A$61,NM!$I:$I,DATA!$B$61)</f>
        <v>0.1</v>
      </c>
      <c r="I61" s="302">
        <f>SUMIFS(NM!O:O,NM!$E:$E,DATA!$A$61,NM!$I:$I,DATA!$B$61)</f>
        <v>0.1</v>
      </c>
      <c r="J61" s="302">
        <f>SUMIFS(NM!P:P,NM!$E:$E,DATA!$A$61,NM!$I:$I,DATA!$B$61)</f>
        <v>0.1</v>
      </c>
      <c r="K61" s="302">
        <f>SUMIFS(NM!Q:Q,NM!$E:$E,DATA!$A$61,NM!$I:$I,DATA!$B$61)</f>
        <v>0.1</v>
      </c>
      <c r="L61" s="302">
        <f>SUMIFS(NM!R:R,NM!$E:$E,DATA!$A$61,NM!$I:$I,DATA!$B$61)</f>
        <v>0.1</v>
      </c>
      <c r="M61" s="302">
        <f>SUMIFS(NM!S:S,NM!$E:$E,DATA!$A$61,NM!$I:$I,DATA!$B$61)</f>
        <v>0.1</v>
      </c>
      <c r="N61" s="302">
        <f>SUMIFS(NM!T:T,NM!$E:$E,DATA!$A$61,NM!$I:$I,DATA!$B$61)</f>
        <v>0.1</v>
      </c>
      <c r="O61" s="302">
        <f>SUMIFS(NM!U:U,NM!$E:$E,DATA!$A$61,NM!$I:$I,DATA!$B$61)</f>
        <v>0.8</v>
      </c>
      <c r="P61" s="302">
        <f>SUMIFS(NM!V:V,NM!$E:$E,DATA!$A$61,NM!$I:$I,DATA!$B$61)</f>
        <v>4.3</v>
      </c>
      <c r="Q61" s="302">
        <f>SUMIFS(NM!W:W,NM!$E:$E,DATA!$A$61,NM!$I:$I,DATA!$B$61)</f>
        <v>7.9</v>
      </c>
      <c r="R61" s="302">
        <f>SUMIFS(NM!X:X,NM!$E:$E,DATA!$A$61,NM!$I:$I,DATA!$B$61)</f>
        <v>15.3</v>
      </c>
      <c r="S61" s="302">
        <f>SUMIFS(NM!Y:Y,NM!$E:$E,DATA!$A$61,NM!$I:$I,DATA!$B$61)</f>
        <v>16.7</v>
      </c>
      <c r="T61" s="302">
        <f>SUMIFS(NM!Z:Z,NM!$E:$E,DATA!$A$61,NM!$I:$I,DATA!$B$61)</f>
        <v>20.8</v>
      </c>
      <c r="U61" s="302">
        <f>SUMIFS(NM!AA:AA,NM!$E:$E,DATA!$A$61,NM!$I:$I,DATA!$B$61)</f>
        <v>19.600000000000001</v>
      </c>
      <c r="V61" s="302">
        <f>SUMIFS(NM!AB:AB,NM!$E:$E,DATA!$A$61,NM!$I:$I,DATA!$B$61)</f>
        <v>21.2</v>
      </c>
      <c r="W61" s="302">
        <f>SUMIFS(NM!AC:AC,NM!$E:$E,DATA!$A$61,NM!$I:$I,DATA!$B$61)</f>
        <v>7.2</v>
      </c>
      <c r="X61" s="302">
        <f>SUMIFS(NM!AD:AD,NM!$E:$E,DATA!$A$61,NM!$I:$I,DATA!$B$61)</f>
        <v>20.100000000000001</v>
      </c>
      <c r="Y61" s="302">
        <f>SUMIFS(NM!AE:AE,NM!$E:$E,DATA!$A$61,NM!$I:$I,DATA!$B$61)</f>
        <v>25.5</v>
      </c>
      <c r="Z61" s="302">
        <f>SUMIFS(NM!AF:AF,NM!$E:$E,DATA!$A$61,NM!$I:$I,DATA!$B$61)</f>
        <v>17</v>
      </c>
      <c r="AA61" s="302">
        <f>SUMIFS(NM!AG:AG,NM!$E:$E,DATA!$A$61,NM!$I:$I,DATA!$B$61)</f>
        <v>18.7</v>
      </c>
      <c r="AB61" s="302">
        <f>SUMIFS(NM!AH:AH,NM!$E:$E,DATA!$A$61,NM!$I:$I,DATA!$B$61)</f>
        <v>12.1</v>
      </c>
      <c r="AC61" s="302">
        <f>SUMIFS(NM!AI:AI,NM!$E:$E,DATA!$A$61,NM!$I:$I,DATA!$B$61)</f>
        <v>12.5</v>
      </c>
      <c r="AD61" s="302">
        <f>SUMIFS(NM!AJ:AJ,NM!$E:$E,DATA!$A$61,NM!$I:$I,DATA!$B$61)</f>
        <v>15.2</v>
      </c>
      <c r="AE61" s="302">
        <f>SUMIFS(NM!AK:AK,NM!$E:$E,DATA!$A$61,NM!$I:$I,DATA!$B$61)</f>
        <v>19.3</v>
      </c>
      <c r="AF61" s="302">
        <f>SUMIFS(NM!AL:AL,NM!$E:$E,DATA!$A$61,NM!$I:$I,DATA!$B$61)</f>
        <v>6.1</v>
      </c>
      <c r="AG61" s="302">
        <f>SUMIFS(NM!AM:AM,NM!$E:$E,DATA!$A$61,NM!$I:$I,DATA!$B$61)</f>
        <v>4.4000000000000004</v>
      </c>
      <c r="AH61" s="302">
        <f>SUMIFS(NM!AN:AN,NM!$E:$E,DATA!$A$61,NM!$I:$I,DATA!$B$61)</f>
        <v>6.3</v>
      </c>
      <c r="AI61" s="302">
        <f>SUMIFS(NM!AO:AO,NM!$E:$E,DATA!$A$61,NM!$I:$I,DATA!$B$61)</f>
        <v>3.7</v>
      </c>
      <c r="AJ61" s="302">
        <f>SUMIFS(NM!AP:AP,NM!$E:$E,DATA!$A$61,NM!$I:$I,DATA!$B$61)</f>
        <v>2.4</v>
      </c>
      <c r="AK61" s="302">
        <f>SUMIFS(NM!AQ:AQ,NM!$E:$E,DATA!$A$61,NM!$I:$I,DATA!$B$61)</f>
        <v>0.6</v>
      </c>
      <c r="AL61" s="302">
        <f>SUMIFS(NM!AR:AR,NM!$E:$E,DATA!$A$61,NM!$I:$I,DATA!$B$61)</f>
        <v>0.1</v>
      </c>
      <c r="AM61" s="302">
        <f>SUMIFS(NM!AS:AS,NM!$E:$E,DATA!$A$61,NM!$I:$I,DATA!$B$61)</f>
        <v>0.1</v>
      </c>
      <c r="AN61" s="302">
        <f>SUMIFS(NM!AT:AT,NM!$E:$E,DATA!$A$61,NM!$I:$I,DATA!$B$61)</f>
        <v>0.1</v>
      </c>
      <c r="AO61" s="302">
        <f>SUMIFS(NM!AU:AU,NM!$E:$E,DATA!$A$61,NM!$I:$I,DATA!$B$61)</f>
        <v>0.1</v>
      </c>
      <c r="AP61" s="302">
        <f>SUMIFS(NM!AV:AV,NM!$E:$E,DATA!$A$61,NM!$I:$I,DATA!$B$61)</f>
        <v>0.1</v>
      </c>
      <c r="AQ61" s="302">
        <f>SUMIFS(NM!AW:AW,NM!$E:$E,DATA!$A$61,NM!$I:$I,DATA!$B$61)</f>
        <v>0.1</v>
      </c>
      <c r="AR61" s="302">
        <f>SUMIFS(NM!AX:AX,NM!$E:$E,DATA!$A$61,NM!$I:$I,DATA!$B$61)</f>
        <v>0.1</v>
      </c>
      <c r="AS61" s="302">
        <f>SUMIFS(NM!AY:AY,NM!$E:$E,DATA!$A$61,NM!$I:$I,DATA!$B$61)</f>
        <v>0.1</v>
      </c>
      <c r="AT61" s="302">
        <f>SUMIFS(NM!AZ:AZ,NM!$E:$E,DATA!$A$61,NM!$I:$I,DATA!$B$61)</f>
        <v>0.1</v>
      </c>
      <c r="AU61" s="302">
        <f>SUMIFS(NM!BA:BA,NM!$E:$E,DATA!$A$61,NM!$I:$I,DATA!$B$61)</f>
        <v>0.1</v>
      </c>
      <c r="AV61" s="302">
        <f>SUMIFS(NM!BB:BB,NM!$E:$E,DATA!$A$61,NM!$I:$I,DATA!$B$61)</f>
        <v>0.1</v>
      </c>
      <c r="AW61" s="302">
        <f>SUMIFS(NM!BC:BC,NM!$E:$E,DATA!$A$61,NM!$I:$I,DATA!$B$61)</f>
        <v>0.1</v>
      </c>
      <c r="AX61" s="302">
        <f>SUMIFS(NM!BD:BD,NM!$E:$E,DATA!$A$61,NM!$I:$I,DATA!$B$61)</f>
        <v>0.1</v>
      </c>
      <c r="AY61" s="302">
        <f>SUMIFS(NM!BE:BE,NM!$E:$E,DATA!$A$61,NM!$I:$I,DATA!$B$61)</f>
        <v>0.1</v>
      </c>
    </row>
    <row r="62" spans="1:51" ht="49.5">
      <c r="A62" s="321" t="s">
        <v>694</v>
      </c>
      <c r="B62" s="322" t="s">
        <v>626</v>
      </c>
      <c r="C62" s="302">
        <f>1000*SUMIFS(NM!H:H,NM!$E:$E,DATA!$A$62,NM!$I:$I,DATA!$B$62)</f>
        <v>122200</v>
      </c>
      <c r="D62" s="302">
        <f>SUMIFS(NM!J:J,NM!$E:$E,DATA!$A$62,NM!$I:$I,DATA!$B$62)</f>
        <v>0</v>
      </c>
      <c r="E62" s="302">
        <f>SUMIFS(NM!K:K,NM!$E:$E,DATA!$A$62,NM!$I:$I,DATA!$B$62)</f>
        <v>0</v>
      </c>
      <c r="F62" s="302">
        <f>SUMIFS(NM!L:L,NM!$E:$E,DATA!$A$62,NM!$I:$I,DATA!$B$62)</f>
        <v>0</v>
      </c>
      <c r="G62" s="302">
        <f>SUMIFS(NM!M:M,NM!$E:$E,DATA!$A$62,NM!$I:$I,DATA!$B$62)</f>
        <v>0</v>
      </c>
      <c r="H62" s="302">
        <f>SUMIFS(NM!N:N,NM!$E:$E,DATA!$A$62,NM!$I:$I,DATA!$B$62)</f>
        <v>0</v>
      </c>
      <c r="I62" s="302">
        <f>SUMIFS(NM!O:O,NM!$E:$E,DATA!$A$62,NM!$I:$I,DATA!$B$62)</f>
        <v>0</v>
      </c>
      <c r="J62" s="302">
        <f>SUMIFS(NM!P:P,NM!$E:$E,DATA!$A$62,NM!$I:$I,DATA!$B$62)</f>
        <v>0</v>
      </c>
      <c r="K62" s="302">
        <f>SUMIFS(NM!Q:Q,NM!$E:$E,DATA!$A$62,NM!$I:$I,DATA!$B$62)</f>
        <v>0</v>
      </c>
      <c r="L62" s="302">
        <f>SUMIFS(NM!R:R,NM!$E:$E,DATA!$A$62,NM!$I:$I,DATA!$B$62)</f>
        <v>0</v>
      </c>
      <c r="M62" s="302">
        <f>SUMIFS(NM!S:S,NM!$E:$E,DATA!$A$62,NM!$I:$I,DATA!$B$62)</f>
        <v>0</v>
      </c>
      <c r="N62" s="302">
        <f>SUMIFS(NM!T:T,NM!$E:$E,DATA!$A$62,NM!$I:$I,DATA!$B$62)</f>
        <v>0</v>
      </c>
      <c r="O62" s="302">
        <f>SUMIFS(NM!U:U,NM!$E:$E,DATA!$A$62,NM!$I:$I,DATA!$B$62)</f>
        <v>0</v>
      </c>
      <c r="P62" s="302">
        <f>SUMIFS(NM!V:V,NM!$E:$E,DATA!$A$62,NM!$I:$I,DATA!$B$62)</f>
        <v>1.2</v>
      </c>
      <c r="Q62" s="302">
        <f>SUMIFS(NM!W:W,NM!$E:$E,DATA!$A$62,NM!$I:$I,DATA!$B$62)</f>
        <v>3.3</v>
      </c>
      <c r="R62" s="302">
        <f>SUMIFS(NM!X:X,NM!$E:$E,DATA!$A$62,NM!$I:$I,DATA!$B$62)</f>
        <v>5.0999999999999996</v>
      </c>
      <c r="S62" s="302">
        <f>SUMIFS(NM!Y:Y,NM!$E:$E,DATA!$A$62,NM!$I:$I,DATA!$B$62)</f>
        <v>5.9</v>
      </c>
      <c r="T62" s="302">
        <f>SUMIFS(NM!Z:Z,NM!$E:$E,DATA!$A$62,NM!$I:$I,DATA!$B$62)</f>
        <v>5.2</v>
      </c>
      <c r="U62" s="302">
        <f>SUMIFS(NM!AA:AA,NM!$E:$E,DATA!$A$62,NM!$I:$I,DATA!$B$62)</f>
        <v>21</v>
      </c>
      <c r="V62" s="302">
        <f>SUMIFS(NM!AB:AB,NM!$E:$E,DATA!$A$62,NM!$I:$I,DATA!$B$62)</f>
        <v>15.4</v>
      </c>
      <c r="W62" s="302">
        <f>SUMIFS(NM!AC:AC,NM!$E:$E,DATA!$A$62,NM!$I:$I,DATA!$B$62)</f>
        <v>15.4</v>
      </c>
      <c r="X62" s="302">
        <f>SUMIFS(NM!AD:AD,NM!$E:$E,DATA!$A$62,NM!$I:$I,DATA!$B$62)</f>
        <v>14.8</v>
      </c>
      <c r="Y62" s="302">
        <f>SUMIFS(NM!AE:AE,NM!$E:$E,DATA!$A$62,NM!$I:$I,DATA!$B$62)</f>
        <v>11.8</v>
      </c>
      <c r="Z62" s="302">
        <f>SUMIFS(NM!AF:AF,NM!$E:$E,DATA!$A$62,NM!$I:$I,DATA!$B$62)</f>
        <v>26.8</v>
      </c>
      <c r="AA62" s="302">
        <f>SUMIFS(NM!AG:AG,NM!$E:$E,DATA!$A$62,NM!$I:$I,DATA!$B$62)</f>
        <v>24.2</v>
      </c>
      <c r="AB62" s="302">
        <f>SUMIFS(NM!AH:AH,NM!$E:$E,DATA!$A$62,NM!$I:$I,DATA!$B$62)</f>
        <v>14.8</v>
      </c>
      <c r="AC62" s="302">
        <f>SUMIFS(NM!AI:AI,NM!$E:$E,DATA!$A$62,NM!$I:$I,DATA!$B$62)</f>
        <v>6.6</v>
      </c>
      <c r="AD62" s="302">
        <f>SUMIFS(NM!AJ:AJ,NM!$E:$E,DATA!$A$62,NM!$I:$I,DATA!$B$62)</f>
        <v>4.4000000000000004</v>
      </c>
      <c r="AE62" s="302">
        <f>SUMIFS(NM!AK:AK,NM!$E:$E,DATA!$A$62,NM!$I:$I,DATA!$B$62)</f>
        <v>4.4000000000000004</v>
      </c>
      <c r="AF62" s="302">
        <f>SUMIFS(NM!AL:AL,NM!$E:$E,DATA!$A$62,NM!$I:$I,DATA!$B$62)</f>
        <v>11.7</v>
      </c>
      <c r="AG62" s="302">
        <f>SUMIFS(NM!AM:AM,NM!$E:$E,DATA!$A$62,NM!$I:$I,DATA!$B$62)</f>
        <v>6.4</v>
      </c>
      <c r="AH62" s="302">
        <f>SUMIFS(NM!AN:AN,NM!$E:$E,DATA!$A$62,NM!$I:$I,DATA!$B$62)</f>
        <v>6.4</v>
      </c>
      <c r="AI62" s="302">
        <f>SUMIFS(NM!AO:AO,NM!$E:$E,DATA!$A$62,NM!$I:$I,DATA!$B$62)</f>
        <v>4</v>
      </c>
      <c r="AJ62" s="302">
        <f>SUMIFS(NM!AP:AP,NM!$E:$E,DATA!$A$62,NM!$I:$I,DATA!$B$62)</f>
        <v>4</v>
      </c>
      <c r="AK62" s="302">
        <f>SUMIFS(NM!AQ:AQ,NM!$E:$E,DATA!$A$62,NM!$I:$I,DATA!$B$62)</f>
        <v>0.7</v>
      </c>
      <c r="AL62" s="302">
        <f>SUMIFS(NM!AR:AR,NM!$E:$E,DATA!$A$62,NM!$I:$I,DATA!$B$62)</f>
        <v>0</v>
      </c>
      <c r="AM62" s="302">
        <f>SUMIFS(NM!AS:AS,NM!$E:$E,DATA!$A$62,NM!$I:$I,DATA!$B$62)</f>
        <v>0</v>
      </c>
      <c r="AN62" s="302">
        <f>SUMIFS(NM!AT:AT,NM!$E:$E,DATA!$A$62,NM!$I:$I,DATA!$B$62)</f>
        <v>0</v>
      </c>
      <c r="AO62" s="302">
        <f>SUMIFS(NM!AU:AU,NM!$E:$E,DATA!$A$62,NM!$I:$I,DATA!$B$62)</f>
        <v>0</v>
      </c>
      <c r="AP62" s="302">
        <f>SUMIFS(NM!AV:AV,NM!$E:$E,DATA!$A$62,NM!$I:$I,DATA!$B$62)</f>
        <v>0</v>
      </c>
      <c r="AQ62" s="302">
        <f>SUMIFS(NM!AW:AW,NM!$E:$E,DATA!$A$62,NM!$I:$I,DATA!$B$62)</f>
        <v>0</v>
      </c>
      <c r="AR62" s="302">
        <f>SUMIFS(NM!AX:AX,NM!$E:$E,DATA!$A$62,NM!$I:$I,DATA!$B$62)</f>
        <v>0</v>
      </c>
      <c r="AS62" s="302">
        <f>SUMIFS(NM!AY:AY,NM!$E:$E,DATA!$A$62,NM!$I:$I,DATA!$B$62)</f>
        <v>0</v>
      </c>
      <c r="AT62" s="302">
        <f>SUMIFS(NM!AZ:AZ,NM!$E:$E,DATA!$A$62,NM!$I:$I,DATA!$B$62)</f>
        <v>0</v>
      </c>
      <c r="AU62" s="302">
        <f>SUMIFS(NM!BA:BA,NM!$E:$E,DATA!$A$62,NM!$I:$I,DATA!$B$62)</f>
        <v>0</v>
      </c>
      <c r="AV62" s="302">
        <f>SUMIFS(NM!BB:BB,NM!$E:$E,DATA!$A$62,NM!$I:$I,DATA!$B$62)</f>
        <v>0</v>
      </c>
      <c r="AW62" s="302">
        <f>SUMIFS(NM!BC:BC,NM!$E:$E,DATA!$A$62,NM!$I:$I,DATA!$B$62)</f>
        <v>0</v>
      </c>
      <c r="AX62" s="302">
        <f>SUMIFS(NM!BD:BD,NM!$E:$E,DATA!$A$62,NM!$I:$I,DATA!$B$62)</f>
        <v>0</v>
      </c>
      <c r="AY62" s="302">
        <f>SUMIFS(NM!BE:BE,NM!$E:$E,DATA!$A$62,NM!$I:$I,DATA!$B$62)</f>
        <v>0</v>
      </c>
    </row>
    <row r="63" spans="1:51" ht="49.5">
      <c r="A63" s="321" t="s">
        <v>667</v>
      </c>
      <c r="B63" s="322" t="s">
        <v>626</v>
      </c>
      <c r="C63" s="302">
        <f>1000*SUMIFS(NM!H:H,NM!$E:$E,DATA!$A$63,NM!$I:$I,DATA!$B$63)</f>
        <v>87300</v>
      </c>
      <c r="D63" s="302">
        <f>SUMIFS(NM!J:J,NM!$E:$E,DATA!$A$63,NM!$I:$I,DATA!$B$63)</f>
        <v>0</v>
      </c>
      <c r="E63" s="302">
        <f>SUMIFS(NM!K:K,NM!$E:$E,DATA!$A$63,NM!$I:$I,DATA!$B$63)</f>
        <v>0</v>
      </c>
      <c r="F63" s="302">
        <f>SUMIFS(NM!L:L,NM!$E:$E,DATA!$A$63,NM!$I:$I,DATA!$B$63)</f>
        <v>0</v>
      </c>
      <c r="G63" s="302">
        <f>SUMIFS(NM!M:M,NM!$E:$E,DATA!$A$63,NM!$I:$I,DATA!$B$63)</f>
        <v>0</v>
      </c>
      <c r="H63" s="302">
        <f>SUMIFS(NM!N:N,NM!$E:$E,DATA!$A$63,NM!$I:$I,DATA!$B$63)</f>
        <v>0</v>
      </c>
      <c r="I63" s="302">
        <f>SUMIFS(NM!O:O,NM!$E:$E,DATA!$A$63,NM!$I:$I,DATA!$B$63)</f>
        <v>0</v>
      </c>
      <c r="J63" s="302">
        <f>SUMIFS(NM!P:P,NM!$E:$E,DATA!$A$63,NM!$I:$I,DATA!$B$63)</f>
        <v>0</v>
      </c>
      <c r="K63" s="302">
        <f>SUMIFS(NM!Q:Q,NM!$E:$E,DATA!$A$63,NM!$I:$I,DATA!$B$63)</f>
        <v>0</v>
      </c>
      <c r="L63" s="302">
        <f>SUMIFS(NM!R:R,NM!$E:$E,DATA!$A$63,NM!$I:$I,DATA!$B$63)</f>
        <v>0</v>
      </c>
      <c r="M63" s="302">
        <f>SUMIFS(NM!S:S,NM!$E:$E,DATA!$A$63,NM!$I:$I,DATA!$B$63)</f>
        <v>0</v>
      </c>
      <c r="N63" s="302">
        <f>SUMIFS(NM!T:T,NM!$E:$E,DATA!$A$63,NM!$I:$I,DATA!$B$63)</f>
        <v>0</v>
      </c>
      <c r="O63" s="302">
        <f>SUMIFS(NM!U:U,NM!$E:$E,DATA!$A$63,NM!$I:$I,DATA!$B$63)</f>
        <v>0.3</v>
      </c>
      <c r="P63" s="302">
        <f>SUMIFS(NM!V:V,NM!$E:$E,DATA!$A$63,NM!$I:$I,DATA!$B$63)</f>
        <v>0.8</v>
      </c>
      <c r="Q63" s="302">
        <f>SUMIFS(NM!W:W,NM!$E:$E,DATA!$A$63,NM!$I:$I,DATA!$B$63)</f>
        <v>1.2</v>
      </c>
      <c r="R63" s="302">
        <f>SUMIFS(NM!X:X,NM!$E:$E,DATA!$A$63,NM!$I:$I,DATA!$B$63)</f>
        <v>2.1</v>
      </c>
      <c r="S63" s="302">
        <f>SUMIFS(NM!Y:Y,NM!$E:$E,DATA!$A$63,NM!$I:$I,DATA!$B$63)</f>
        <v>2.6</v>
      </c>
      <c r="T63" s="302">
        <f>SUMIFS(NM!Z:Z,NM!$E:$E,DATA!$A$63,NM!$I:$I,DATA!$B$63)</f>
        <v>7.9</v>
      </c>
      <c r="U63" s="302">
        <f>SUMIFS(NM!AA:AA,NM!$E:$E,DATA!$A$63,NM!$I:$I,DATA!$B$63)</f>
        <v>5.4</v>
      </c>
      <c r="V63" s="302">
        <f>SUMIFS(NM!AB:AB,NM!$E:$E,DATA!$A$63,NM!$I:$I,DATA!$B$63)</f>
        <v>5.0999999999999996</v>
      </c>
      <c r="W63" s="302">
        <f>SUMIFS(NM!AC:AC,NM!$E:$E,DATA!$A$63,NM!$I:$I,DATA!$B$63)</f>
        <v>13</v>
      </c>
      <c r="X63" s="302">
        <f>SUMIFS(NM!AD:AD,NM!$E:$E,DATA!$A$63,NM!$I:$I,DATA!$B$63)</f>
        <v>22.7</v>
      </c>
      <c r="Y63" s="302">
        <f>SUMIFS(NM!AE:AE,NM!$E:$E,DATA!$A$63,NM!$I:$I,DATA!$B$63)</f>
        <v>20.9</v>
      </c>
      <c r="Z63" s="302">
        <f>SUMIFS(NM!AF:AF,NM!$E:$E,DATA!$A$63,NM!$I:$I,DATA!$B$63)</f>
        <v>18.600000000000001</v>
      </c>
      <c r="AA63" s="302">
        <f>SUMIFS(NM!AG:AG,NM!$E:$E,DATA!$A$63,NM!$I:$I,DATA!$B$63)</f>
        <v>14.1</v>
      </c>
      <c r="AB63" s="302">
        <f>SUMIFS(NM!AH:AH,NM!$E:$E,DATA!$A$63,NM!$I:$I,DATA!$B$63)</f>
        <v>12.7</v>
      </c>
      <c r="AC63" s="302">
        <f>SUMIFS(NM!AI:AI,NM!$E:$E,DATA!$A$63,NM!$I:$I,DATA!$B$63)</f>
        <v>13.7</v>
      </c>
      <c r="AD63" s="302">
        <f>SUMIFS(NM!AJ:AJ,NM!$E:$E,DATA!$A$63,NM!$I:$I,DATA!$B$63)</f>
        <v>11.4</v>
      </c>
      <c r="AE63" s="302">
        <f>SUMIFS(NM!AK:AK,NM!$E:$E,DATA!$A$63,NM!$I:$I,DATA!$B$63)</f>
        <v>3.6</v>
      </c>
      <c r="AF63" s="302">
        <f>SUMIFS(NM!AL:AL,NM!$E:$E,DATA!$A$63,NM!$I:$I,DATA!$B$63)</f>
        <v>0.9</v>
      </c>
      <c r="AG63" s="302">
        <f>SUMIFS(NM!AM:AM,NM!$E:$E,DATA!$A$63,NM!$I:$I,DATA!$B$63)</f>
        <v>3.7</v>
      </c>
      <c r="AH63" s="302">
        <f>SUMIFS(NM!AN:AN,NM!$E:$E,DATA!$A$63,NM!$I:$I,DATA!$B$63)</f>
        <v>3</v>
      </c>
      <c r="AI63" s="302">
        <f>SUMIFS(NM!AO:AO,NM!$E:$E,DATA!$A$63,NM!$I:$I,DATA!$B$63)</f>
        <v>1.2</v>
      </c>
      <c r="AJ63" s="302">
        <f>SUMIFS(NM!AP:AP,NM!$E:$E,DATA!$A$63,NM!$I:$I,DATA!$B$63)</f>
        <v>4</v>
      </c>
      <c r="AK63" s="302">
        <f>SUMIFS(NM!AQ:AQ,NM!$E:$E,DATA!$A$63,NM!$I:$I,DATA!$B$63)</f>
        <v>1.9</v>
      </c>
      <c r="AL63" s="302">
        <f>SUMIFS(NM!AR:AR,NM!$E:$E,DATA!$A$63,NM!$I:$I,DATA!$B$63)</f>
        <v>0.3</v>
      </c>
      <c r="AM63" s="302">
        <f>SUMIFS(NM!AS:AS,NM!$E:$E,DATA!$A$63,NM!$I:$I,DATA!$B$63)</f>
        <v>0</v>
      </c>
      <c r="AN63" s="302">
        <f>SUMIFS(NM!AT:AT,NM!$E:$E,DATA!$A$63,NM!$I:$I,DATA!$B$63)</f>
        <v>0</v>
      </c>
      <c r="AO63" s="302">
        <f>SUMIFS(NM!AU:AU,NM!$E:$E,DATA!$A$63,NM!$I:$I,DATA!$B$63)</f>
        <v>0</v>
      </c>
      <c r="AP63" s="302">
        <f>SUMIFS(NM!AV:AV,NM!$E:$E,DATA!$A$63,NM!$I:$I,DATA!$B$63)</f>
        <v>0</v>
      </c>
      <c r="AQ63" s="302">
        <f>SUMIFS(NM!AW:AW,NM!$E:$E,DATA!$A$63,NM!$I:$I,DATA!$B$63)</f>
        <v>0</v>
      </c>
      <c r="AR63" s="302">
        <f>SUMIFS(NM!AX:AX,NM!$E:$E,DATA!$A$63,NM!$I:$I,DATA!$B$63)</f>
        <v>0</v>
      </c>
      <c r="AS63" s="302">
        <f>SUMIFS(NM!AY:AY,NM!$E:$E,DATA!$A$63,NM!$I:$I,DATA!$B$63)</f>
        <v>0</v>
      </c>
      <c r="AT63" s="302">
        <f>SUMIFS(NM!AZ:AZ,NM!$E:$E,DATA!$A$63,NM!$I:$I,DATA!$B$63)</f>
        <v>0</v>
      </c>
      <c r="AU63" s="302">
        <f>SUMIFS(NM!BA:BA,NM!$E:$E,DATA!$A$63,NM!$I:$I,DATA!$B$63)</f>
        <v>0</v>
      </c>
      <c r="AV63" s="302">
        <f>SUMIFS(NM!BB:BB,NM!$E:$E,DATA!$A$63,NM!$I:$I,DATA!$B$63)</f>
        <v>0</v>
      </c>
      <c r="AW63" s="302">
        <f>SUMIFS(NM!BC:BC,NM!$E:$E,DATA!$A$63,NM!$I:$I,DATA!$B$63)</f>
        <v>0</v>
      </c>
      <c r="AX63" s="302">
        <f>SUMIFS(NM!BD:BD,NM!$E:$E,DATA!$A$63,NM!$I:$I,DATA!$B$63)</f>
        <v>0</v>
      </c>
      <c r="AY63" s="302">
        <f>SUMIFS(NM!BE:BE,NM!$E:$E,DATA!$A$63,NM!$I:$I,DATA!$B$63)</f>
        <v>0</v>
      </c>
    </row>
    <row r="64" spans="1:51" ht="33">
      <c r="A64" s="321" t="s">
        <v>714</v>
      </c>
      <c r="B64" s="322" t="s">
        <v>626</v>
      </c>
      <c r="C64" s="302">
        <f>1000*SUMIFS(NM!H:H,NM!$E:$E,DATA!$A$64,NM!$I:$I,DATA!$B$64)</f>
        <v>85600</v>
      </c>
      <c r="D64" s="302">
        <f>SUMIFS(NM!J:J,NM!$E:$E,DATA!$A$64,NM!$I:$I,DATA!$B$64)</f>
        <v>0</v>
      </c>
      <c r="E64" s="302">
        <f>SUMIFS(NM!K:K,NM!$E:$E,DATA!$A$64,NM!$I:$I,DATA!$B$64)</f>
        <v>0</v>
      </c>
      <c r="F64" s="302">
        <f>SUMIFS(NM!L:L,NM!$E:$E,DATA!$A$64,NM!$I:$I,DATA!$B$64)</f>
        <v>0</v>
      </c>
      <c r="G64" s="302">
        <f>SUMIFS(NM!M:M,NM!$E:$E,DATA!$A$64,NM!$I:$I,DATA!$B$64)</f>
        <v>0</v>
      </c>
      <c r="H64" s="302">
        <f>SUMIFS(NM!N:N,NM!$E:$E,DATA!$A$64,NM!$I:$I,DATA!$B$64)</f>
        <v>0</v>
      </c>
      <c r="I64" s="302">
        <f>SUMIFS(NM!O:O,NM!$E:$E,DATA!$A$64,NM!$I:$I,DATA!$B$64)</f>
        <v>0</v>
      </c>
      <c r="J64" s="302">
        <f>SUMIFS(NM!P:P,NM!$E:$E,DATA!$A$64,NM!$I:$I,DATA!$B$64)</f>
        <v>0</v>
      </c>
      <c r="K64" s="302">
        <f>SUMIFS(NM!Q:Q,NM!$E:$E,DATA!$A$64,NM!$I:$I,DATA!$B$64)</f>
        <v>0</v>
      </c>
      <c r="L64" s="302">
        <f>SUMIFS(NM!R:R,NM!$E:$E,DATA!$A$64,NM!$I:$I,DATA!$B$64)</f>
        <v>0</v>
      </c>
      <c r="M64" s="302">
        <f>SUMIFS(NM!S:S,NM!$E:$E,DATA!$A$64,NM!$I:$I,DATA!$B$64)</f>
        <v>0</v>
      </c>
      <c r="N64" s="302">
        <f>SUMIFS(NM!T:T,NM!$E:$E,DATA!$A$64,NM!$I:$I,DATA!$B$64)</f>
        <v>0</v>
      </c>
      <c r="O64" s="302">
        <f>SUMIFS(NM!U:U,NM!$E:$E,DATA!$A$64,NM!$I:$I,DATA!$B$64)</f>
        <v>0.3</v>
      </c>
      <c r="P64" s="302">
        <f>SUMIFS(NM!V:V,NM!$E:$E,DATA!$A$64,NM!$I:$I,DATA!$B$64)</f>
        <v>0.8</v>
      </c>
      <c r="Q64" s="302">
        <f>SUMIFS(NM!W:W,NM!$E:$E,DATA!$A$64,NM!$I:$I,DATA!$B$64)</f>
        <v>1.1000000000000001</v>
      </c>
      <c r="R64" s="302">
        <f>SUMIFS(NM!X:X,NM!$E:$E,DATA!$A$64,NM!$I:$I,DATA!$B$64)</f>
        <v>2</v>
      </c>
      <c r="S64" s="302">
        <f>SUMIFS(NM!Y:Y,NM!$E:$E,DATA!$A$64,NM!$I:$I,DATA!$B$64)</f>
        <v>2.9</v>
      </c>
      <c r="T64" s="302">
        <f>SUMIFS(NM!Z:Z,NM!$E:$E,DATA!$A$64,NM!$I:$I,DATA!$B$64)</f>
        <v>8.4</v>
      </c>
      <c r="U64" s="302">
        <f>SUMIFS(NM!AA:AA,NM!$E:$E,DATA!$A$64,NM!$I:$I,DATA!$B$64)</f>
        <v>6.5</v>
      </c>
      <c r="V64" s="302">
        <f>SUMIFS(NM!AB:AB,NM!$E:$E,DATA!$A$64,NM!$I:$I,DATA!$B$64)</f>
        <v>5.9</v>
      </c>
      <c r="W64" s="302">
        <f>SUMIFS(NM!AC:AC,NM!$E:$E,DATA!$A$64,NM!$I:$I,DATA!$B$64)</f>
        <v>11.6</v>
      </c>
      <c r="X64" s="302">
        <f>SUMIFS(NM!AD:AD,NM!$E:$E,DATA!$A$64,NM!$I:$I,DATA!$B$64)</f>
        <v>25</v>
      </c>
      <c r="Y64" s="302">
        <f>SUMIFS(NM!AE:AE,NM!$E:$E,DATA!$A$64,NM!$I:$I,DATA!$B$64)</f>
        <v>23.2</v>
      </c>
      <c r="Z64" s="302">
        <f>SUMIFS(NM!AF:AF,NM!$E:$E,DATA!$A$64,NM!$I:$I,DATA!$B$64)</f>
        <v>15.6</v>
      </c>
      <c r="AA64" s="302">
        <f>SUMIFS(NM!AG:AG,NM!$E:$E,DATA!$A$64,NM!$I:$I,DATA!$B$64)</f>
        <v>12.4</v>
      </c>
      <c r="AB64" s="302">
        <f>SUMIFS(NM!AH:AH,NM!$E:$E,DATA!$A$64,NM!$I:$I,DATA!$B$64)</f>
        <v>15.6</v>
      </c>
      <c r="AC64" s="302">
        <f>SUMIFS(NM!AI:AI,NM!$E:$E,DATA!$A$64,NM!$I:$I,DATA!$B$64)</f>
        <v>16.3</v>
      </c>
      <c r="AD64" s="302">
        <f>SUMIFS(NM!AJ:AJ,NM!$E:$E,DATA!$A$64,NM!$I:$I,DATA!$B$64)</f>
        <v>12.9</v>
      </c>
      <c r="AE64" s="302">
        <f>SUMIFS(NM!AK:AK,NM!$E:$E,DATA!$A$64,NM!$I:$I,DATA!$B$64)</f>
        <v>3.9</v>
      </c>
      <c r="AF64" s="302">
        <f>SUMIFS(NM!AL:AL,NM!$E:$E,DATA!$A$64,NM!$I:$I,DATA!$B$64)</f>
        <v>0.8</v>
      </c>
      <c r="AG64" s="302">
        <f>SUMIFS(NM!AM:AM,NM!$E:$E,DATA!$A$64,NM!$I:$I,DATA!$B$64)</f>
        <v>4</v>
      </c>
      <c r="AH64" s="302">
        <f>SUMIFS(NM!AN:AN,NM!$E:$E,DATA!$A$64,NM!$I:$I,DATA!$B$64)</f>
        <v>3.6</v>
      </c>
      <c r="AI64" s="302">
        <f>SUMIFS(NM!AO:AO,NM!$E:$E,DATA!$A$64,NM!$I:$I,DATA!$B$64)</f>
        <v>1.1000000000000001</v>
      </c>
      <c r="AJ64" s="302">
        <f>SUMIFS(NM!AP:AP,NM!$E:$E,DATA!$A$64,NM!$I:$I,DATA!$B$64)</f>
        <v>4.2</v>
      </c>
      <c r="AK64" s="302">
        <f>SUMIFS(NM!AQ:AQ,NM!$E:$E,DATA!$A$64,NM!$I:$I,DATA!$B$64)</f>
        <v>1.7</v>
      </c>
      <c r="AL64" s="302">
        <f>SUMIFS(NM!AR:AR,NM!$E:$E,DATA!$A$64,NM!$I:$I,DATA!$B$64)</f>
        <v>0.1</v>
      </c>
      <c r="AM64" s="302">
        <f>SUMIFS(NM!AS:AS,NM!$E:$E,DATA!$A$64,NM!$I:$I,DATA!$B$64)</f>
        <v>0</v>
      </c>
      <c r="AN64" s="302">
        <f>SUMIFS(NM!AT:AT,NM!$E:$E,DATA!$A$64,NM!$I:$I,DATA!$B$64)</f>
        <v>0</v>
      </c>
      <c r="AO64" s="302">
        <f>SUMIFS(NM!AU:AU,NM!$E:$E,DATA!$A$64,NM!$I:$I,DATA!$B$64)</f>
        <v>0</v>
      </c>
      <c r="AP64" s="302">
        <f>SUMIFS(NM!AV:AV,NM!$E:$E,DATA!$A$64,NM!$I:$I,DATA!$B$64)</f>
        <v>0</v>
      </c>
      <c r="AQ64" s="302">
        <f>SUMIFS(NM!AW:AW,NM!$E:$E,DATA!$A$64,NM!$I:$I,DATA!$B$64)</f>
        <v>0</v>
      </c>
      <c r="AR64" s="302">
        <f>SUMIFS(NM!AX:AX,NM!$E:$E,DATA!$A$64,NM!$I:$I,DATA!$B$64)</f>
        <v>0</v>
      </c>
      <c r="AS64" s="302">
        <f>SUMIFS(NM!AY:AY,NM!$E:$E,DATA!$A$64,NM!$I:$I,DATA!$B$64)</f>
        <v>0</v>
      </c>
      <c r="AT64" s="302">
        <f>SUMIFS(NM!AZ:AZ,NM!$E:$E,DATA!$A$64,NM!$I:$I,DATA!$B$64)</f>
        <v>0</v>
      </c>
      <c r="AU64" s="302">
        <f>SUMIFS(NM!BA:BA,NM!$E:$E,DATA!$A$64,NM!$I:$I,DATA!$B$64)</f>
        <v>0</v>
      </c>
      <c r="AV64" s="302">
        <f>SUMIFS(NM!BB:BB,NM!$E:$E,DATA!$A$64,NM!$I:$I,DATA!$B$64)</f>
        <v>0</v>
      </c>
      <c r="AW64" s="302">
        <f>SUMIFS(NM!BC:BC,NM!$E:$E,DATA!$A$64,NM!$I:$I,DATA!$B$64)</f>
        <v>0</v>
      </c>
      <c r="AX64" s="302">
        <f>SUMIFS(NM!BD:BD,NM!$E:$E,DATA!$A$64,NM!$I:$I,DATA!$B$64)</f>
        <v>0</v>
      </c>
      <c r="AY64" s="302">
        <f>SUMIFS(NM!BE:BE,NM!$E:$E,DATA!$A$64,NM!$I:$I,DATA!$B$64)</f>
        <v>0</v>
      </c>
    </row>
    <row r="65" spans="1:51" ht="33">
      <c r="A65" s="321" t="s">
        <v>698</v>
      </c>
      <c r="B65" s="322" t="s">
        <v>626</v>
      </c>
      <c r="C65" s="302">
        <f>1000*SUMIFS(NM!H:H,NM!$E:$E,DATA!$A$65,NM!$I:$I,DATA!$B$65)</f>
        <v>109500</v>
      </c>
      <c r="D65" s="302">
        <f>SUMIFS(NM!J:J,NM!$E:$E,DATA!$A$65,NM!$I:$I,DATA!$B$65)</f>
        <v>0</v>
      </c>
      <c r="E65" s="302">
        <f>SUMIFS(NM!K:K,NM!$E:$E,DATA!$A$65,NM!$I:$I,DATA!$B$65)</f>
        <v>0</v>
      </c>
      <c r="F65" s="302">
        <f>SUMIFS(NM!L:L,NM!$E:$E,DATA!$A$65,NM!$I:$I,DATA!$B$65)</f>
        <v>0</v>
      </c>
      <c r="G65" s="302">
        <f>SUMIFS(NM!M:M,NM!$E:$E,DATA!$A$65,NM!$I:$I,DATA!$B$65)</f>
        <v>0</v>
      </c>
      <c r="H65" s="302">
        <f>SUMIFS(NM!N:N,NM!$E:$E,DATA!$A$65,NM!$I:$I,DATA!$B$65)</f>
        <v>0</v>
      </c>
      <c r="I65" s="302">
        <f>SUMIFS(NM!O:O,NM!$E:$E,DATA!$A$65,NM!$I:$I,DATA!$B$65)</f>
        <v>0</v>
      </c>
      <c r="J65" s="302">
        <f>SUMIFS(NM!P:P,NM!$E:$E,DATA!$A$65,NM!$I:$I,DATA!$B$65)</f>
        <v>0</v>
      </c>
      <c r="K65" s="302">
        <f>SUMIFS(NM!Q:Q,NM!$E:$E,DATA!$A$65,NM!$I:$I,DATA!$B$65)</f>
        <v>0</v>
      </c>
      <c r="L65" s="302">
        <f>SUMIFS(NM!R:R,NM!$E:$E,DATA!$A$65,NM!$I:$I,DATA!$B$65)</f>
        <v>0</v>
      </c>
      <c r="M65" s="302">
        <f>SUMIFS(NM!S:S,NM!$E:$E,DATA!$A$65,NM!$I:$I,DATA!$B$65)</f>
        <v>0</v>
      </c>
      <c r="N65" s="302">
        <f>SUMIFS(NM!T:T,NM!$E:$E,DATA!$A$65,NM!$I:$I,DATA!$B$65)</f>
        <v>0</v>
      </c>
      <c r="O65" s="302">
        <f>SUMIFS(NM!U:U,NM!$E:$E,DATA!$A$65,NM!$I:$I,DATA!$B$65)</f>
        <v>0.6</v>
      </c>
      <c r="P65" s="302">
        <f>SUMIFS(NM!V:V,NM!$E:$E,DATA!$A$65,NM!$I:$I,DATA!$B$65)</f>
        <v>1.1000000000000001</v>
      </c>
      <c r="Q65" s="302">
        <f>SUMIFS(NM!W:W,NM!$E:$E,DATA!$A$65,NM!$I:$I,DATA!$B$65)</f>
        <v>2</v>
      </c>
      <c r="R65" s="302">
        <f>SUMIFS(NM!X:X,NM!$E:$E,DATA!$A$65,NM!$I:$I,DATA!$B$65)</f>
        <v>4.2</v>
      </c>
      <c r="S65" s="302">
        <f>SUMIFS(NM!Y:Y,NM!$E:$E,DATA!$A$65,NM!$I:$I,DATA!$B$65)</f>
        <v>6.6</v>
      </c>
      <c r="T65" s="302">
        <f>SUMIFS(NM!Z:Z,NM!$E:$E,DATA!$A$65,NM!$I:$I,DATA!$B$65)</f>
        <v>14.7</v>
      </c>
      <c r="U65" s="302">
        <f>SUMIFS(NM!AA:AA,NM!$E:$E,DATA!$A$65,NM!$I:$I,DATA!$B$65)</f>
        <v>15.2</v>
      </c>
      <c r="V65" s="302">
        <f>SUMIFS(NM!AB:AB,NM!$E:$E,DATA!$A$65,NM!$I:$I,DATA!$B$65)</f>
        <v>26.1</v>
      </c>
      <c r="W65" s="302">
        <f>SUMIFS(NM!AC:AC,NM!$E:$E,DATA!$A$65,NM!$I:$I,DATA!$B$65)</f>
        <v>24.9</v>
      </c>
      <c r="X65" s="302">
        <f>SUMIFS(NM!AD:AD,NM!$E:$E,DATA!$A$65,NM!$I:$I,DATA!$B$65)</f>
        <v>25.5</v>
      </c>
      <c r="Y65" s="302">
        <f>SUMIFS(NM!AE:AE,NM!$E:$E,DATA!$A$65,NM!$I:$I,DATA!$B$65)</f>
        <v>8.1999999999999993</v>
      </c>
      <c r="Z65" s="302">
        <f>SUMIFS(NM!AF:AF,NM!$E:$E,DATA!$A$65,NM!$I:$I,DATA!$B$65)</f>
        <v>9.3000000000000007</v>
      </c>
      <c r="AA65" s="302">
        <f>SUMIFS(NM!AG:AG,NM!$E:$E,DATA!$A$65,NM!$I:$I,DATA!$B$65)</f>
        <v>15.3</v>
      </c>
      <c r="AB65" s="302">
        <f>SUMIFS(NM!AH:AH,NM!$E:$E,DATA!$A$65,NM!$I:$I,DATA!$B$65)</f>
        <v>15.5</v>
      </c>
      <c r="AC65" s="302">
        <f>SUMIFS(NM!AI:AI,NM!$E:$E,DATA!$A$65,NM!$I:$I,DATA!$B$65)</f>
        <v>5.5</v>
      </c>
      <c r="AD65" s="302">
        <f>SUMIFS(NM!AJ:AJ,NM!$E:$E,DATA!$A$65,NM!$I:$I,DATA!$B$65)</f>
        <v>16.7</v>
      </c>
      <c r="AE65" s="302">
        <f>SUMIFS(NM!AK:AK,NM!$E:$E,DATA!$A$65,NM!$I:$I,DATA!$B$65)</f>
        <v>16.3</v>
      </c>
      <c r="AF65" s="302">
        <f>SUMIFS(NM!AL:AL,NM!$E:$E,DATA!$A$65,NM!$I:$I,DATA!$B$65)</f>
        <v>22.5</v>
      </c>
      <c r="AG65" s="302">
        <f>SUMIFS(NM!AM:AM,NM!$E:$E,DATA!$A$65,NM!$I:$I,DATA!$B$65)</f>
        <v>6.2</v>
      </c>
      <c r="AH65" s="302">
        <f>SUMIFS(NM!AN:AN,NM!$E:$E,DATA!$A$65,NM!$I:$I,DATA!$B$65)</f>
        <v>7.5</v>
      </c>
      <c r="AI65" s="302">
        <f>SUMIFS(NM!AO:AO,NM!$E:$E,DATA!$A$65,NM!$I:$I,DATA!$B$65)</f>
        <v>4.3</v>
      </c>
      <c r="AJ65" s="302">
        <f>SUMIFS(NM!AP:AP,NM!$E:$E,DATA!$A$65,NM!$I:$I,DATA!$B$65)</f>
        <v>1.3</v>
      </c>
      <c r="AK65" s="302">
        <f>SUMIFS(NM!AQ:AQ,NM!$E:$E,DATA!$A$65,NM!$I:$I,DATA!$B$65)</f>
        <v>0.1</v>
      </c>
      <c r="AL65" s="302">
        <f>SUMIFS(NM!AR:AR,NM!$E:$E,DATA!$A$65,NM!$I:$I,DATA!$B$65)</f>
        <v>0</v>
      </c>
      <c r="AM65" s="302">
        <f>SUMIFS(NM!AS:AS,NM!$E:$E,DATA!$A$65,NM!$I:$I,DATA!$B$65)</f>
        <v>0</v>
      </c>
      <c r="AN65" s="302">
        <f>SUMIFS(NM!AT:AT,NM!$E:$E,DATA!$A$65,NM!$I:$I,DATA!$B$65)</f>
        <v>0</v>
      </c>
      <c r="AO65" s="302">
        <f>SUMIFS(NM!AU:AU,NM!$E:$E,DATA!$A$65,NM!$I:$I,DATA!$B$65)</f>
        <v>0</v>
      </c>
      <c r="AP65" s="302">
        <f>SUMIFS(NM!AV:AV,NM!$E:$E,DATA!$A$65,NM!$I:$I,DATA!$B$65)</f>
        <v>0</v>
      </c>
      <c r="AQ65" s="302">
        <f>SUMIFS(NM!AW:AW,NM!$E:$E,DATA!$A$65,NM!$I:$I,DATA!$B$65)</f>
        <v>0</v>
      </c>
      <c r="AR65" s="302">
        <f>SUMIFS(NM!AX:AX,NM!$E:$E,DATA!$A$65,NM!$I:$I,DATA!$B$65)</f>
        <v>0</v>
      </c>
      <c r="AS65" s="302">
        <f>SUMIFS(NM!AY:AY,NM!$E:$E,DATA!$A$65,NM!$I:$I,DATA!$B$65)</f>
        <v>0</v>
      </c>
      <c r="AT65" s="302">
        <f>SUMIFS(NM!AZ:AZ,NM!$E:$E,DATA!$A$65,NM!$I:$I,DATA!$B$65)</f>
        <v>0</v>
      </c>
      <c r="AU65" s="302">
        <f>SUMIFS(NM!BA:BA,NM!$E:$E,DATA!$A$65,NM!$I:$I,DATA!$B$65)</f>
        <v>0</v>
      </c>
      <c r="AV65" s="302">
        <f>SUMIFS(NM!BB:BB,NM!$E:$E,DATA!$A$65,NM!$I:$I,DATA!$B$65)</f>
        <v>0</v>
      </c>
      <c r="AW65" s="302">
        <f>SUMIFS(NM!BC:BC,NM!$E:$E,DATA!$A$65,NM!$I:$I,DATA!$B$65)</f>
        <v>0</v>
      </c>
      <c r="AX65" s="302">
        <f>SUMIFS(NM!BD:BD,NM!$E:$E,DATA!$A$65,NM!$I:$I,DATA!$B$65)</f>
        <v>0</v>
      </c>
      <c r="AY65" s="302">
        <f>SUMIFS(NM!BE:BE,NM!$E:$E,DATA!$A$65,NM!$I:$I,DATA!$B$65)</f>
        <v>0</v>
      </c>
    </row>
    <row r="66" spans="1:51" ht="33">
      <c r="A66" s="321" t="s">
        <v>724</v>
      </c>
      <c r="B66" s="322" t="s">
        <v>626</v>
      </c>
      <c r="C66" s="302">
        <f>1000*SUMIFS(NM!H:H,NM!$E:$E,DATA!$A$66,NM!$I:$I,DATA!$B$66)</f>
        <v>130500</v>
      </c>
      <c r="D66" s="302">
        <f>SUMIFS(NM!J:J,NM!$E:$E,DATA!$A$66,NM!$I:$I,DATA!$B$66)</f>
        <v>0.1</v>
      </c>
      <c r="E66" s="302">
        <f>SUMIFS(NM!K:K,NM!$E:$E,DATA!$A$66,NM!$I:$I,DATA!$B$66)</f>
        <v>0.1</v>
      </c>
      <c r="F66" s="302">
        <f>SUMIFS(NM!L:L,NM!$E:$E,DATA!$A$66,NM!$I:$I,DATA!$B$66)</f>
        <v>0.1</v>
      </c>
      <c r="G66" s="302">
        <f>SUMIFS(NM!M:M,NM!$E:$E,DATA!$A$66,NM!$I:$I,DATA!$B$66)</f>
        <v>0.1</v>
      </c>
      <c r="H66" s="302">
        <f>SUMIFS(NM!N:N,NM!$E:$E,DATA!$A$66,NM!$I:$I,DATA!$B$66)</f>
        <v>0.1</v>
      </c>
      <c r="I66" s="302">
        <f>SUMIFS(NM!O:O,NM!$E:$E,DATA!$A$66,NM!$I:$I,DATA!$B$66)</f>
        <v>0.1</v>
      </c>
      <c r="J66" s="302">
        <f>SUMIFS(NM!P:P,NM!$E:$E,DATA!$A$66,NM!$I:$I,DATA!$B$66)</f>
        <v>0.1</v>
      </c>
      <c r="K66" s="302">
        <f>SUMIFS(NM!Q:Q,NM!$E:$E,DATA!$A$66,NM!$I:$I,DATA!$B$66)</f>
        <v>0.1</v>
      </c>
      <c r="L66" s="302">
        <f>SUMIFS(NM!R:R,NM!$E:$E,DATA!$A$66,NM!$I:$I,DATA!$B$66)</f>
        <v>0.1</v>
      </c>
      <c r="M66" s="302">
        <f>SUMIFS(NM!S:S,NM!$E:$E,DATA!$A$66,NM!$I:$I,DATA!$B$66)</f>
        <v>0.1</v>
      </c>
      <c r="N66" s="302">
        <f>SUMIFS(NM!T:T,NM!$E:$E,DATA!$A$66,NM!$I:$I,DATA!$B$66)</f>
        <v>0.1</v>
      </c>
      <c r="O66" s="302">
        <f>SUMIFS(NM!U:U,NM!$E:$E,DATA!$A$66,NM!$I:$I,DATA!$B$66)</f>
        <v>0.6</v>
      </c>
      <c r="P66" s="302">
        <f>SUMIFS(NM!V:V,NM!$E:$E,DATA!$A$66,NM!$I:$I,DATA!$B$66)</f>
        <v>1.9</v>
      </c>
      <c r="Q66" s="302">
        <f>SUMIFS(NM!W:W,NM!$E:$E,DATA!$A$66,NM!$I:$I,DATA!$B$66)</f>
        <v>7.6</v>
      </c>
      <c r="R66" s="302">
        <f>SUMIFS(NM!X:X,NM!$E:$E,DATA!$A$66,NM!$I:$I,DATA!$B$66)</f>
        <v>11.1</v>
      </c>
      <c r="S66" s="302">
        <f>SUMIFS(NM!Y:Y,NM!$E:$E,DATA!$A$66,NM!$I:$I,DATA!$B$66)</f>
        <v>13.9</v>
      </c>
      <c r="T66" s="302">
        <f>SUMIFS(NM!Z:Z,NM!$E:$E,DATA!$A$66,NM!$I:$I,DATA!$B$66)</f>
        <v>17.100000000000001</v>
      </c>
      <c r="U66" s="302">
        <f>SUMIFS(NM!AA:AA,NM!$E:$E,DATA!$A$66,NM!$I:$I,DATA!$B$66)</f>
        <v>18.600000000000001</v>
      </c>
      <c r="V66" s="302">
        <f>SUMIFS(NM!AB:AB,NM!$E:$E,DATA!$A$66,NM!$I:$I,DATA!$B$66)</f>
        <v>18.8</v>
      </c>
      <c r="W66" s="302">
        <f>SUMIFS(NM!AC:AC,NM!$E:$E,DATA!$A$66,NM!$I:$I,DATA!$B$66)</f>
        <v>16.8</v>
      </c>
      <c r="X66" s="302">
        <f>SUMIFS(NM!AD:AD,NM!$E:$E,DATA!$A$66,NM!$I:$I,DATA!$B$66)</f>
        <v>21.5</v>
      </c>
      <c r="Y66" s="302">
        <f>SUMIFS(NM!AE:AE,NM!$E:$E,DATA!$A$66,NM!$I:$I,DATA!$B$66)</f>
        <v>23</v>
      </c>
      <c r="Z66" s="302">
        <f>SUMIFS(NM!AF:AF,NM!$E:$E,DATA!$A$66,NM!$I:$I,DATA!$B$66)</f>
        <v>15.5</v>
      </c>
      <c r="AA66" s="302">
        <f>SUMIFS(NM!AG:AG,NM!$E:$E,DATA!$A$66,NM!$I:$I,DATA!$B$66)</f>
        <v>20.9</v>
      </c>
      <c r="AB66" s="302">
        <f>SUMIFS(NM!AH:AH,NM!$E:$E,DATA!$A$66,NM!$I:$I,DATA!$B$66)</f>
        <v>13.8</v>
      </c>
      <c r="AC66" s="302">
        <f>SUMIFS(NM!AI:AI,NM!$E:$E,DATA!$A$66,NM!$I:$I,DATA!$B$66)</f>
        <v>15.3</v>
      </c>
      <c r="AD66" s="302">
        <f>SUMIFS(NM!AJ:AJ,NM!$E:$E,DATA!$A$66,NM!$I:$I,DATA!$B$66)</f>
        <v>22</v>
      </c>
      <c r="AE66" s="302">
        <f>SUMIFS(NM!AK:AK,NM!$E:$E,DATA!$A$66,NM!$I:$I,DATA!$B$66)</f>
        <v>22.4</v>
      </c>
      <c r="AF66" s="302">
        <f>SUMIFS(NM!AL:AL,NM!$E:$E,DATA!$A$66,NM!$I:$I,DATA!$B$66)</f>
        <v>6.8</v>
      </c>
      <c r="AG66" s="302">
        <f>SUMIFS(NM!AM:AM,NM!$E:$E,DATA!$A$66,NM!$I:$I,DATA!$B$66)</f>
        <v>4.5</v>
      </c>
      <c r="AH66" s="302">
        <f>SUMIFS(NM!AN:AN,NM!$E:$E,DATA!$A$66,NM!$I:$I,DATA!$B$66)</f>
        <v>5.6</v>
      </c>
      <c r="AI66" s="302">
        <f>SUMIFS(NM!AO:AO,NM!$E:$E,DATA!$A$66,NM!$I:$I,DATA!$B$66)</f>
        <v>2</v>
      </c>
      <c r="AJ66" s="302">
        <f>SUMIFS(NM!AP:AP,NM!$E:$E,DATA!$A$66,NM!$I:$I,DATA!$B$66)</f>
        <v>3.1</v>
      </c>
      <c r="AK66" s="302">
        <f>SUMIFS(NM!AQ:AQ,NM!$E:$E,DATA!$A$66,NM!$I:$I,DATA!$B$66)</f>
        <v>0.4</v>
      </c>
      <c r="AL66" s="302">
        <f>SUMIFS(NM!AR:AR,NM!$E:$E,DATA!$A$66,NM!$I:$I,DATA!$B$66)</f>
        <v>0.1</v>
      </c>
      <c r="AM66" s="302">
        <f>SUMIFS(NM!AS:AS,NM!$E:$E,DATA!$A$66,NM!$I:$I,DATA!$B$66)</f>
        <v>0.1</v>
      </c>
      <c r="AN66" s="302">
        <f>SUMIFS(NM!AT:AT,NM!$E:$E,DATA!$A$66,NM!$I:$I,DATA!$B$66)</f>
        <v>0.1</v>
      </c>
      <c r="AO66" s="302">
        <f>SUMIFS(NM!AU:AU,NM!$E:$E,DATA!$A$66,NM!$I:$I,DATA!$B$66)</f>
        <v>0.1</v>
      </c>
      <c r="AP66" s="302">
        <f>SUMIFS(NM!AV:AV,NM!$E:$E,DATA!$A$66,NM!$I:$I,DATA!$B$66)</f>
        <v>0.1</v>
      </c>
      <c r="AQ66" s="302">
        <f>SUMIFS(NM!AW:AW,NM!$E:$E,DATA!$A$66,NM!$I:$I,DATA!$B$66)</f>
        <v>0.1</v>
      </c>
      <c r="AR66" s="302">
        <f>SUMIFS(NM!AX:AX,NM!$E:$E,DATA!$A$66,NM!$I:$I,DATA!$B$66)</f>
        <v>0.1</v>
      </c>
      <c r="AS66" s="302">
        <f>SUMIFS(NM!AY:AY,NM!$E:$E,DATA!$A$66,NM!$I:$I,DATA!$B$66)</f>
        <v>0.1</v>
      </c>
      <c r="AT66" s="302">
        <f>SUMIFS(NM!AZ:AZ,NM!$E:$E,DATA!$A$66,NM!$I:$I,DATA!$B$66)</f>
        <v>0.1</v>
      </c>
      <c r="AU66" s="302">
        <f>SUMIFS(NM!BA:BA,NM!$E:$E,DATA!$A$66,NM!$I:$I,DATA!$B$66)</f>
        <v>0.1</v>
      </c>
      <c r="AV66" s="302">
        <f>SUMIFS(NM!BB:BB,NM!$E:$E,DATA!$A$66,NM!$I:$I,DATA!$B$66)</f>
        <v>0.1</v>
      </c>
      <c r="AW66" s="302">
        <f>SUMIFS(NM!BC:BC,NM!$E:$E,DATA!$A$66,NM!$I:$I,DATA!$B$66)</f>
        <v>0.1</v>
      </c>
      <c r="AX66" s="302">
        <f>SUMIFS(NM!BD:BD,NM!$E:$E,DATA!$A$66,NM!$I:$I,DATA!$B$66)</f>
        <v>0.1</v>
      </c>
      <c r="AY66" s="302">
        <f>SUMIFS(NM!BE:BE,NM!$E:$E,DATA!$A$66,NM!$I:$I,DATA!$B$66)</f>
        <v>0.1</v>
      </c>
    </row>
    <row r="67" spans="1:51" ht="33">
      <c r="A67" s="321" t="s">
        <v>710</v>
      </c>
      <c r="B67" s="322" t="s">
        <v>626</v>
      </c>
      <c r="C67" s="302">
        <f>1000*SUMIFS(NM!H:H,NM!$E:$E,DATA!$A$67,NM!$I:$I,DATA!$B$67)</f>
        <v>133700</v>
      </c>
      <c r="D67" s="302">
        <f>SUMIFS(NM!J:J,NM!$E:$E,DATA!$A$67,NM!$I:$I,DATA!$B$67)</f>
        <v>0.1</v>
      </c>
      <c r="E67" s="302">
        <f>SUMIFS(NM!K:K,NM!$E:$E,DATA!$A$67,NM!$I:$I,DATA!$B$67)</f>
        <v>0.1</v>
      </c>
      <c r="F67" s="302">
        <f>SUMIFS(NM!L:L,NM!$E:$E,DATA!$A$67,NM!$I:$I,DATA!$B$67)</f>
        <v>0.1</v>
      </c>
      <c r="G67" s="302">
        <f>SUMIFS(NM!M:M,NM!$E:$E,DATA!$A$67,NM!$I:$I,DATA!$B$67)</f>
        <v>0.1</v>
      </c>
      <c r="H67" s="302">
        <f>SUMIFS(NM!N:N,NM!$E:$E,DATA!$A$67,NM!$I:$I,DATA!$B$67)</f>
        <v>0.1</v>
      </c>
      <c r="I67" s="302">
        <f>SUMIFS(NM!O:O,NM!$E:$E,DATA!$A$67,NM!$I:$I,DATA!$B$67)</f>
        <v>0.1</v>
      </c>
      <c r="J67" s="302">
        <f>SUMIFS(NM!P:P,NM!$E:$E,DATA!$A$67,NM!$I:$I,DATA!$B$67)</f>
        <v>0.1</v>
      </c>
      <c r="K67" s="302">
        <f>SUMIFS(NM!Q:Q,NM!$E:$E,DATA!$A$67,NM!$I:$I,DATA!$B$67)</f>
        <v>0.1</v>
      </c>
      <c r="L67" s="302">
        <f>SUMIFS(NM!R:R,NM!$E:$E,DATA!$A$67,NM!$I:$I,DATA!$B$67)</f>
        <v>0.1</v>
      </c>
      <c r="M67" s="302">
        <f>SUMIFS(NM!S:S,NM!$E:$E,DATA!$A$67,NM!$I:$I,DATA!$B$67)</f>
        <v>0.1</v>
      </c>
      <c r="N67" s="302">
        <f>SUMIFS(NM!T:T,NM!$E:$E,DATA!$A$67,NM!$I:$I,DATA!$B$67)</f>
        <v>0.1</v>
      </c>
      <c r="O67" s="302">
        <f>SUMIFS(NM!U:U,NM!$E:$E,DATA!$A$67,NM!$I:$I,DATA!$B$67)</f>
        <v>0.4</v>
      </c>
      <c r="P67" s="302">
        <f>SUMIFS(NM!V:V,NM!$E:$E,DATA!$A$67,NM!$I:$I,DATA!$B$67)</f>
        <v>4.9000000000000004</v>
      </c>
      <c r="Q67" s="302">
        <f>SUMIFS(NM!W:W,NM!$E:$E,DATA!$A$67,NM!$I:$I,DATA!$B$67)</f>
        <v>8</v>
      </c>
      <c r="R67" s="302">
        <f>SUMIFS(NM!X:X,NM!$E:$E,DATA!$A$67,NM!$I:$I,DATA!$B$67)</f>
        <v>16.100000000000001</v>
      </c>
      <c r="S67" s="302">
        <f>SUMIFS(NM!Y:Y,NM!$E:$E,DATA!$A$67,NM!$I:$I,DATA!$B$67)</f>
        <v>18.8</v>
      </c>
      <c r="T67" s="302">
        <f>SUMIFS(NM!Z:Z,NM!$E:$E,DATA!$A$67,NM!$I:$I,DATA!$B$67)</f>
        <v>23.5</v>
      </c>
      <c r="U67" s="302">
        <f>SUMIFS(NM!AA:AA,NM!$E:$E,DATA!$A$67,NM!$I:$I,DATA!$B$67)</f>
        <v>24.8</v>
      </c>
      <c r="V67" s="302">
        <f>SUMIFS(NM!AB:AB,NM!$E:$E,DATA!$A$67,NM!$I:$I,DATA!$B$67)</f>
        <v>28</v>
      </c>
      <c r="W67" s="302">
        <f>SUMIFS(NM!AC:AC,NM!$E:$E,DATA!$A$67,NM!$I:$I,DATA!$B$67)</f>
        <v>17.399999999999999</v>
      </c>
      <c r="X67" s="302">
        <f>SUMIFS(NM!AD:AD,NM!$E:$E,DATA!$A$67,NM!$I:$I,DATA!$B$67)</f>
        <v>27.6</v>
      </c>
      <c r="Y67" s="302">
        <f>SUMIFS(NM!AE:AE,NM!$E:$E,DATA!$A$67,NM!$I:$I,DATA!$B$67)</f>
        <v>25.6</v>
      </c>
      <c r="Z67" s="302">
        <f>SUMIFS(NM!AF:AF,NM!$E:$E,DATA!$A$67,NM!$I:$I,DATA!$B$67)</f>
        <v>19.899999999999999</v>
      </c>
      <c r="AA67" s="302">
        <f>SUMIFS(NM!AG:AG,NM!$E:$E,DATA!$A$67,NM!$I:$I,DATA!$B$67)</f>
        <v>20.8</v>
      </c>
      <c r="AB67" s="302">
        <f>SUMIFS(NM!AH:AH,NM!$E:$E,DATA!$A$67,NM!$I:$I,DATA!$B$67)</f>
        <v>13.3</v>
      </c>
      <c r="AC67" s="302">
        <f>SUMIFS(NM!AI:AI,NM!$E:$E,DATA!$A$67,NM!$I:$I,DATA!$B$67)</f>
        <v>13.1</v>
      </c>
      <c r="AD67" s="302">
        <f>SUMIFS(NM!AJ:AJ,NM!$E:$E,DATA!$A$67,NM!$I:$I,DATA!$B$67)</f>
        <v>19.100000000000001</v>
      </c>
      <c r="AE67" s="302">
        <f>SUMIFS(NM!AK:AK,NM!$E:$E,DATA!$A$67,NM!$I:$I,DATA!$B$67)</f>
        <v>20.7</v>
      </c>
      <c r="AF67" s="302">
        <f>SUMIFS(NM!AL:AL,NM!$E:$E,DATA!$A$67,NM!$I:$I,DATA!$B$67)</f>
        <v>7.5</v>
      </c>
      <c r="AG67" s="302">
        <f>SUMIFS(NM!AM:AM,NM!$E:$E,DATA!$A$67,NM!$I:$I,DATA!$B$67)</f>
        <v>4.7</v>
      </c>
      <c r="AH67" s="302">
        <f>SUMIFS(NM!AN:AN,NM!$E:$E,DATA!$A$67,NM!$I:$I,DATA!$B$67)</f>
        <v>6.2</v>
      </c>
      <c r="AI67" s="302">
        <f>SUMIFS(NM!AO:AO,NM!$E:$E,DATA!$A$67,NM!$I:$I,DATA!$B$67)</f>
        <v>4.5</v>
      </c>
      <c r="AJ67" s="302">
        <f>SUMIFS(NM!AP:AP,NM!$E:$E,DATA!$A$67,NM!$I:$I,DATA!$B$67)</f>
        <v>2.6</v>
      </c>
      <c r="AK67" s="302">
        <f>SUMIFS(NM!AQ:AQ,NM!$E:$E,DATA!$A$67,NM!$I:$I,DATA!$B$67)</f>
        <v>0.6</v>
      </c>
      <c r="AL67" s="302">
        <f>SUMIFS(NM!AR:AR,NM!$E:$E,DATA!$A$67,NM!$I:$I,DATA!$B$67)</f>
        <v>0</v>
      </c>
      <c r="AM67" s="302">
        <f>SUMIFS(NM!AS:AS,NM!$E:$E,DATA!$A$67,NM!$I:$I,DATA!$B$67)</f>
        <v>0</v>
      </c>
      <c r="AN67" s="302">
        <f>SUMIFS(NM!AT:AT,NM!$E:$E,DATA!$A$67,NM!$I:$I,DATA!$B$67)</f>
        <v>0</v>
      </c>
      <c r="AO67" s="302">
        <f>SUMIFS(NM!AU:AU,NM!$E:$E,DATA!$A$67,NM!$I:$I,DATA!$B$67)</f>
        <v>0</v>
      </c>
      <c r="AP67" s="302">
        <f>SUMIFS(NM!AV:AV,NM!$E:$E,DATA!$A$67,NM!$I:$I,DATA!$B$67)</f>
        <v>0</v>
      </c>
      <c r="AQ67" s="302">
        <f>SUMIFS(NM!AW:AW,NM!$E:$E,DATA!$A$67,NM!$I:$I,DATA!$B$67)</f>
        <v>0</v>
      </c>
      <c r="AR67" s="302">
        <f>SUMIFS(NM!AX:AX,NM!$E:$E,DATA!$A$67,NM!$I:$I,DATA!$B$67)</f>
        <v>0</v>
      </c>
      <c r="AS67" s="302">
        <f>SUMIFS(NM!AY:AY,NM!$E:$E,DATA!$A$67,NM!$I:$I,DATA!$B$67)</f>
        <v>0</v>
      </c>
      <c r="AT67" s="302">
        <f>SUMIFS(NM!AZ:AZ,NM!$E:$E,DATA!$A$67,NM!$I:$I,DATA!$B$67)</f>
        <v>0</v>
      </c>
      <c r="AU67" s="302">
        <f>SUMIFS(NM!BA:BA,NM!$E:$E,DATA!$A$67,NM!$I:$I,DATA!$B$67)</f>
        <v>0</v>
      </c>
      <c r="AV67" s="302">
        <f>SUMIFS(NM!BB:BB,NM!$E:$E,DATA!$A$67,NM!$I:$I,DATA!$B$67)</f>
        <v>0</v>
      </c>
      <c r="AW67" s="302">
        <f>SUMIFS(NM!BC:BC,NM!$E:$E,DATA!$A$67,NM!$I:$I,DATA!$B$67)</f>
        <v>0</v>
      </c>
      <c r="AX67" s="302">
        <f>SUMIFS(NM!BD:BD,NM!$E:$E,DATA!$A$67,NM!$I:$I,DATA!$B$67)</f>
        <v>0</v>
      </c>
      <c r="AY67" s="302">
        <f>SUMIFS(NM!BE:BE,NM!$E:$E,DATA!$A$67,NM!$I:$I,DATA!$B$67)</f>
        <v>0</v>
      </c>
    </row>
    <row r="68" spans="1:51" ht="16.5">
      <c r="A68" s="334" t="s">
        <v>369</v>
      </c>
      <c r="B68" s="322" t="s">
        <v>626</v>
      </c>
      <c r="C68" s="302">
        <f>1000*SUMIFS(PC!E2:E331,PC!$C$2:$C$331,"Công suất phát nguồn khác",PC!$A$2:$A$331,"BÀ RỊA VŨNG TÀU")</f>
        <v>5800</v>
      </c>
      <c r="D68" s="302">
        <f>SUMIFS(PC!F2:F331,PC!$C$2:$C$331,"Công suất phát nguồn khác",PC!$A$2:$A$331,"BÀ RỊA VŨNG TÀU")</f>
        <v>0.1</v>
      </c>
      <c r="E68" s="302">
        <f>SUMIFS(PC!G2:G331,PC!$C$2:$C$331,"Công suất phát nguồn khác",PC!$A$2:$A$331,"BÀ RỊA VŨNG TÀU")</f>
        <v>0.1</v>
      </c>
      <c r="F68" s="302">
        <f>SUMIFS(PC!H2:H331,PC!$C$2:$C$331,"Công suất phát nguồn khác",PC!$A$2:$A$331,"BÀ RỊA VŨNG TÀU")</f>
        <v>0.3</v>
      </c>
      <c r="G68" s="302">
        <f>SUMIFS(PC!I2:I331,PC!$C$2:$C$331,"Công suất phát nguồn khác",PC!$A$2:$A$331,"BÀ RỊA VŨNG TÀU")</f>
        <v>0.3</v>
      </c>
      <c r="H68" s="302">
        <f>SUMIFS(PC!J2:J331,PC!$C$2:$C$331,"Công suất phát nguồn khác",PC!$A$2:$A$331,"BÀ RỊA VŨNG TÀU")</f>
        <v>0.4</v>
      </c>
      <c r="I68" s="302">
        <f>SUMIFS(PC!K2:K331,PC!$C$2:$C$331,"Công suất phát nguồn khác",PC!$A$2:$A$331,"BÀ RỊA VŨNG TÀU")</f>
        <v>0.4</v>
      </c>
      <c r="J68" s="302">
        <f>SUMIFS(PC!L2:L331,PC!$C$2:$C$331,"Công suất phát nguồn khác",PC!$A$2:$A$331,"BÀ RỊA VŨNG TÀU")</f>
        <v>0.1</v>
      </c>
      <c r="K68" s="302">
        <f>SUMIFS(PC!M2:M331,PC!$C$2:$C$331,"Công suất phát nguồn khác",PC!$A$2:$A$331,"BÀ RỊA VŨNG TÀU")</f>
        <v>0.1</v>
      </c>
      <c r="L68" s="302">
        <f>SUMIFS(PC!N2:N331,PC!$C$2:$C$331,"Công suất phát nguồn khác",PC!$A$2:$A$331,"BÀ RỊA VŨNG TÀU")</f>
        <v>0</v>
      </c>
      <c r="M68" s="302">
        <f>SUMIFS(PC!O2:O331,PC!$C$2:$C$331,"Công suất phát nguồn khác",PC!$A$2:$A$331,"BÀ RỊA VŨNG TÀU")</f>
        <v>0</v>
      </c>
      <c r="N68" s="302">
        <f>SUMIFS(PC!P2:P331,PC!$C$2:$C$331,"Công suất phát nguồn khác",PC!$A$2:$A$331,"BÀ RỊA VŨNG TÀU")</f>
        <v>0.5</v>
      </c>
      <c r="O68" s="302">
        <f>SUMIFS(PC!Q2:Q331,PC!$C$2:$C$331,"Công suất phát nguồn khác",PC!$A$2:$A$331,"BÀ RỊA VŨNG TÀU")</f>
        <v>0.5</v>
      </c>
      <c r="P68" s="302">
        <f>SUMIFS(PC!R2:R331,PC!$C$2:$C$331,"Công suất phát nguồn khác",PC!$A$2:$A$331,"BÀ RỊA VŨNG TÀU")</f>
        <v>0</v>
      </c>
      <c r="Q68" s="302">
        <f>SUMIFS(PC!S2:S331,PC!$C$2:$C$331,"Công suất phát nguồn khác",PC!$A$2:$A$331,"BÀ RỊA VŨNG TÀU")</f>
        <v>0</v>
      </c>
      <c r="R68" s="302">
        <f>SUMIFS(PC!T2:T331,PC!$C$2:$C$331,"Công suất phát nguồn khác",PC!$A$2:$A$331,"BÀ RỊA VŨNG TÀU")</f>
        <v>0.4</v>
      </c>
      <c r="S68" s="302">
        <f>SUMIFS(PC!U2:U331,PC!$C$2:$C$331,"Công suất phát nguồn khác",PC!$A$2:$A$331,"BÀ RỊA VŨNG TÀU")</f>
        <v>0.4</v>
      </c>
      <c r="T68" s="302">
        <f>SUMIFS(PC!V2:V331,PC!$C$2:$C$331,"Công suất phát nguồn khác",PC!$A$2:$A$331,"BÀ RỊA VŨNG TÀU")</f>
        <v>0.2</v>
      </c>
      <c r="U68" s="302">
        <f>SUMIFS(PC!W2:W331,PC!$C$2:$C$331,"Công suất phát nguồn khác",PC!$A$2:$A$331,"BÀ RỊA VŨNG TÀU")</f>
        <v>0.2</v>
      </c>
      <c r="V68" s="302">
        <f>SUMIFS(PC!X2:X331,PC!$C$2:$C$331,"Công suất phát nguồn khác",PC!$A$2:$A$331,"BÀ RỊA VŨNG TÀU")</f>
        <v>0.2</v>
      </c>
      <c r="W68" s="302">
        <f>SUMIFS(PC!Y2:Y331,PC!$C$2:$C$331,"Công suất phát nguồn khác",PC!$A$2:$A$331,"BÀ RỊA VŨNG TÀU")</f>
        <v>0.2</v>
      </c>
      <c r="X68" s="302">
        <f>SUMIFS(PC!Z2:Z331,PC!$C$2:$C$331,"Công suất phát nguồn khác",PC!$A$2:$A$331,"BÀ RỊA VŨNG TÀU")</f>
        <v>0.2</v>
      </c>
      <c r="Y68" s="302">
        <f>SUMIFS(PC!AA2:AA331,PC!$C$2:$C$331,"Công suất phát nguồn khác",PC!$A$2:$A$331,"BÀ RỊA VŨNG TÀU")</f>
        <v>0.2</v>
      </c>
      <c r="Z68" s="302">
        <f>SUMIFS(PC!AB2:AB331,PC!$C$2:$C$331,"Công suất phát nguồn khác",PC!$A$2:$A$331,"BÀ RỊA VŨNG TÀU")</f>
        <v>0</v>
      </c>
      <c r="AA68" s="302">
        <f>SUMIFS(PC!AC2:AC331,PC!$C$2:$C$331,"Công suất phát nguồn khác",PC!$A$2:$A$331,"BÀ RỊA VŨNG TÀU")</f>
        <v>0</v>
      </c>
      <c r="AB68" s="302">
        <f>SUMIFS(PC!AD2:AD331,PC!$C$2:$C$331,"Công suất phát nguồn khác",PC!$A$2:$A$331,"BÀ RỊA VŨNG TÀU")</f>
        <v>0.3</v>
      </c>
      <c r="AC68" s="302">
        <f>SUMIFS(PC!AE2:AE331,PC!$C$2:$C$331,"Công suất phát nguồn khác",PC!$A$2:$A$331,"BÀ RỊA VŨNG TÀU")</f>
        <v>0.3</v>
      </c>
      <c r="AD68" s="302">
        <f>SUMIFS(PC!AF2:AF331,PC!$C$2:$C$331,"Công suất phát nguồn khác",PC!$A$2:$A$331,"BÀ RỊA VŨNG TÀU")</f>
        <v>0.3</v>
      </c>
      <c r="AE68" s="302">
        <f>SUMIFS(PC!AG2:AG331,PC!$C$2:$C$331,"Công suất phát nguồn khác",PC!$A$2:$A$331,"BÀ RỊA VŨNG TÀU")</f>
        <v>0.3</v>
      </c>
      <c r="AF68" s="302">
        <f>SUMIFS(PC!AH2:AH331,PC!$C$2:$C$331,"Công suất phát nguồn khác",PC!$A$2:$A$331,"BÀ RỊA VŨNG TÀU")</f>
        <v>0.2</v>
      </c>
      <c r="AG68" s="302">
        <f>SUMIFS(PC!AI2:AI331,PC!$C$2:$C$331,"Công suất phát nguồn khác",PC!$A$2:$A$331,"BÀ RỊA VŨNG TÀU")</f>
        <v>0.2</v>
      </c>
      <c r="AH68" s="302">
        <f>SUMIFS(PC!AJ2:AJ331,PC!$C$2:$C$331,"Công suất phát nguồn khác",PC!$A$2:$A$331,"BÀ RỊA VŨNG TÀU")</f>
        <v>0.2</v>
      </c>
      <c r="AI68" s="302">
        <f>SUMIFS(PC!AK2:AK331,PC!$C$2:$C$331,"Công suất phát nguồn khác",PC!$A$2:$A$331,"BÀ RỊA VŨNG TÀU")</f>
        <v>0.2</v>
      </c>
      <c r="AJ68" s="302">
        <f>SUMIFS(PC!AL2:AL331,PC!$C$2:$C$331,"Công suất phát nguồn khác",PC!$A$2:$A$331,"BÀ RỊA VŨNG TÀU")</f>
        <v>0.3</v>
      </c>
      <c r="AK68" s="302">
        <f>SUMIFS(PC!AM2:AM331,PC!$C$2:$C$331,"Công suất phát nguồn khác",PC!$A$2:$A$331,"BÀ RỊA VŨNG TÀU")</f>
        <v>0.3</v>
      </c>
      <c r="AL68" s="302">
        <f>SUMIFS(PC!AN2:AN331,PC!$C$2:$C$331,"Công suất phát nguồn khác",PC!$A$2:$A$331,"BÀ RỊA VŨNG TÀU")</f>
        <v>0.3</v>
      </c>
      <c r="AM68" s="302">
        <f>SUMIFS(PC!AO2:AO331,PC!$C$2:$C$331,"Công suất phát nguồn khác",PC!$A$2:$A$331,"BÀ RỊA VŨNG TÀU")</f>
        <v>0.3</v>
      </c>
      <c r="AN68" s="302">
        <f>SUMIFS(PC!AP2:AP331,PC!$C$2:$C$331,"Công suất phát nguồn khác",PC!$A$2:$A$331,"BÀ RỊA VŨNG TÀU")</f>
        <v>0.3</v>
      </c>
      <c r="AO68" s="302">
        <f>SUMIFS(PC!AQ2:AQ331,PC!$C$2:$C$331,"Công suất phát nguồn khác",PC!$A$2:$A$331,"BÀ RỊA VŨNG TÀU")</f>
        <v>0.3</v>
      </c>
      <c r="AP68" s="302">
        <f>SUMIFS(PC!AR2:AR331,PC!$C$2:$C$331,"Công suất phát nguồn khác",PC!$A$2:$A$331,"BÀ RỊA VŨNG TÀU")</f>
        <v>0.2</v>
      </c>
      <c r="AQ68" s="302">
        <f>SUMIFS(PC!AS2:AS331,PC!$C$2:$C$331,"Công suất phát nguồn khác",PC!$A$2:$A$331,"BÀ RỊA VŨNG TÀU")</f>
        <v>0.2</v>
      </c>
      <c r="AR68" s="302">
        <f>SUMIFS(PC!AT2:AT331,PC!$C$2:$C$331,"Công suất phát nguồn khác",PC!$A$2:$A$331,"BÀ RỊA VŨNG TÀU")</f>
        <v>0.4</v>
      </c>
      <c r="AS68" s="302">
        <f>SUMIFS(PC!AU2:AU331,PC!$C$2:$C$331,"Công suất phát nguồn khác",PC!$A$2:$A$331,"BÀ RỊA VŨNG TÀU")</f>
        <v>0.4</v>
      </c>
      <c r="AT68" s="302">
        <f>SUMIFS(PC!AV2:AV331,PC!$C$2:$C$331,"Công suất phát nguồn khác",PC!$A$2:$A$331,"BÀ RỊA VŨNG TÀU")</f>
        <v>0.3</v>
      </c>
      <c r="AU68" s="302">
        <f>SUMIFS(PC!AW2:AW331,PC!$C$2:$C$331,"Công suất phát nguồn khác",PC!$A$2:$A$331,"BÀ RỊA VŨNG TÀU")</f>
        <v>0.3</v>
      </c>
      <c r="AV68" s="302">
        <f>SUMIFS(PC!AX2:AX331,PC!$C$2:$C$331,"Công suất phát nguồn khác",PC!$A$2:$A$331,"BÀ RỊA VŨNG TÀU")</f>
        <v>0.3</v>
      </c>
      <c r="AW68" s="302">
        <f>SUMIFS(PC!AY2:AY331,PC!$C$2:$C$331,"Công suất phát nguồn khác",PC!$A$2:$A$331,"BÀ RỊA VŨNG TÀU")</f>
        <v>0.3</v>
      </c>
      <c r="AX68" s="302">
        <f>SUMIFS(PC!AZ2:AZ331,PC!$C$2:$C$331,"Công suất phát nguồn khác",PC!$A$2:$A$331,"BÀ RỊA VŨNG TÀU")</f>
        <v>0.3</v>
      </c>
      <c r="AY68" s="302">
        <f>SUMIFS(PC!BA2:BA331,PC!$C$2:$C$331,"Công suất phát nguồn khác",PC!$A$2:$A$331,"BÀ RỊA VŨNG TÀU")</f>
        <v>0.3</v>
      </c>
    </row>
    <row r="69" spans="1:51" ht="16.5">
      <c r="A69" s="334" t="s">
        <v>368</v>
      </c>
      <c r="B69" s="322" t="s">
        <v>626</v>
      </c>
      <c r="C69" s="320">
        <f>1000*SUMIFS(PC!E2:E331,PC!$C$2:$C$331,"Công suất phát nguồn khác",PC!$A$2:$A$331,"Bình Thuận")</f>
        <v>84000</v>
      </c>
      <c r="D69" s="320">
        <f>SUMIFS(PC!F2:F331,PC!$C$2:$C$331,"Công suất phát nguồn khác",PC!$A$2:$A$331,"Bình Thuận")</f>
        <v>3.2719999999999998</v>
      </c>
      <c r="E69" s="320">
        <f>SUMIFS(PC!G2:G331,PC!$C$2:$C$331,"Công suất phát nguồn khác",PC!$A$2:$A$331,"Bình Thuận")</f>
        <v>3.24</v>
      </c>
      <c r="F69" s="320">
        <f>SUMIFS(PC!H2:H331,PC!$C$2:$C$331,"Công suất phát nguồn khác",PC!$A$2:$A$331,"Bình Thuận")</f>
        <v>3.1</v>
      </c>
      <c r="G69" s="320">
        <f>SUMIFS(PC!I2:I331,PC!$C$2:$C$331,"Công suất phát nguồn khác",PC!$A$2:$A$331,"Bình Thuận")</f>
        <v>3.0459999999999998</v>
      </c>
      <c r="H69" s="320">
        <f>SUMIFS(PC!J2:J331,PC!$C$2:$C$331,"Công suất phát nguồn khác",PC!$A$2:$A$331,"Bình Thuận")</f>
        <v>3.0369999999999999</v>
      </c>
      <c r="I69" s="320">
        <f>SUMIFS(PC!K2:K331,PC!$C$2:$C$331,"Công suất phát nguồn khác",PC!$A$2:$A$331,"Bình Thuận")</f>
        <v>3.0219999999999998</v>
      </c>
      <c r="J69" s="320">
        <f>SUMIFS(PC!L2:L331,PC!$C$2:$C$331,"Công suất phát nguồn khác",PC!$A$2:$A$331,"Bình Thuận")</f>
        <v>3.0030000000000001</v>
      </c>
      <c r="K69" s="320">
        <f>SUMIFS(PC!M2:M331,PC!$C$2:$C$331,"Công suất phát nguồn khác",PC!$A$2:$A$331,"Bình Thuận")</f>
        <v>2.9849999999999999</v>
      </c>
      <c r="L69" s="320">
        <f>SUMIFS(PC!N2:N331,PC!$C$2:$C$331,"Công suất phát nguồn khác",PC!$A$2:$A$331,"Bình Thuận")</f>
        <v>3.04</v>
      </c>
      <c r="M69" s="320">
        <f>SUMIFS(PC!O2:O331,PC!$C$2:$C$331,"Công suất phát nguồn khác",PC!$A$2:$A$331,"Bình Thuận")</f>
        <v>3.09</v>
      </c>
      <c r="N69" s="320">
        <f>SUMIFS(PC!P2:P331,PC!$C$2:$C$331,"Công suất phát nguồn khác",PC!$A$2:$A$331,"Bình Thuận")</f>
        <v>3.157</v>
      </c>
      <c r="O69" s="320">
        <f>SUMIFS(PC!Q2:Q331,PC!$C$2:$C$331,"Công suất phát nguồn khác",PC!$A$2:$A$331,"Bình Thuận")</f>
        <v>3.0369999999999999</v>
      </c>
      <c r="P69" s="320">
        <f>SUMIFS(PC!R2:R331,PC!$C$2:$C$331,"Công suất phát nguồn khác",PC!$A$2:$A$331,"Bình Thuận")</f>
        <v>3.0489999999999999</v>
      </c>
      <c r="Q69" s="320">
        <f>SUMIFS(PC!S2:S331,PC!$C$2:$C$331,"Công suất phát nguồn khác",PC!$A$2:$A$331,"Bình Thuận")</f>
        <v>3.0619999999999998</v>
      </c>
      <c r="R69" s="320">
        <f>SUMIFS(PC!T2:T331,PC!$C$2:$C$331,"Công suất phát nguồn khác",PC!$A$2:$A$331,"Bình Thuận")</f>
        <v>3.18</v>
      </c>
      <c r="S69" s="320">
        <f>SUMIFS(PC!U2:U331,PC!$C$2:$C$331,"Công suất phát nguồn khác",PC!$A$2:$A$331,"Bình Thuận")</f>
        <v>3.2570000000000001</v>
      </c>
      <c r="T69" s="320">
        <f>SUMIFS(PC!V2:V331,PC!$C$2:$C$331,"Công suất phát nguồn khác",PC!$A$2:$A$331,"Bình Thuận")</f>
        <v>3.367</v>
      </c>
      <c r="U69" s="320">
        <f>SUMIFS(PC!W2:W331,PC!$C$2:$C$331,"Công suất phát nguồn khác",PC!$A$2:$A$331,"Bình Thuận")</f>
        <v>3.43</v>
      </c>
      <c r="V69" s="320">
        <f>SUMIFS(PC!X2:X331,PC!$C$2:$C$331,"Công suất phát nguồn khác",PC!$A$2:$A$331,"Bình Thuận")</f>
        <v>3.383</v>
      </c>
      <c r="W69" s="320">
        <f>SUMIFS(PC!Y2:Y331,PC!$C$2:$C$331,"Công suất phát nguồn khác",PC!$A$2:$A$331,"Bình Thuận")</f>
        <v>3.5190000000000001</v>
      </c>
      <c r="X69" s="320">
        <f>SUMIFS(PC!Z2:Z331,PC!$C$2:$C$331,"Công suất phát nguồn khác",PC!$A$2:$A$331,"Bình Thuận")</f>
        <v>3.5790000000000002</v>
      </c>
      <c r="Y69" s="320">
        <f>SUMIFS(PC!AA2:AA331,PC!$C$2:$C$331,"Công suất phát nguồn khác",PC!$A$2:$A$331,"Bình Thuận")</f>
        <v>3.7080000000000002</v>
      </c>
      <c r="Z69" s="320">
        <f>SUMIFS(PC!AB2:AB331,PC!$C$2:$C$331,"Công suất phát nguồn khác",PC!$A$2:$A$331,"Bình Thuận")</f>
        <v>3.64</v>
      </c>
      <c r="AA69" s="320">
        <f>SUMIFS(PC!AC2:AC331,PC!$C$2:$C$331,"Công suất phát nguồn khác",PC!$A$2:$A$331,"Bình Thuận")</f>
        <v>3.052</v>
      </c>
      <c r="AB69" s="320">
        <f>SUMIFS(PC!AD2:AD331,PC!$C$2:$C$331,"Công suất phát nguồn khác",PC!$A$2:$A$331,"Bình Thuận")</f>
        <v>3.0910000000000002</v>
      </c>
      <c r="AC69" s="320">
        <f>SUMIFS(PC!AE2:AE331,PC!$C$2:$C$331,"Công suất phát nguồn khác",PC!$A$2:$A$331,"Bình Thuận")</f>
        <v>3.0960000000000001</v>
      </c>
      <c r="AD69" s="320">
        <f>SUMIFS(PC!AF2:AF331,PC!$C$2:$C$331,"Công suất phát nguồn khác",PC!$A$2:$A$331,"Bình Thuận")</f>
        <v>3.1930000000000001</v>
      </c>
      <c r="AE69" s="320">
        <f>SUMIFS(PC!AG2:AG331,PC!$C$2:$C$331,"Công suất phát nguồn khác",PC!$A$2:$A$331,"Bình Thuận")</f>
        <v>3.28</v>
      </c>
      <c r="AF69" s="320">
        <f>SUMIFS(PC!AH2:AH331,PC!$C$2:$C$331,"Công suất phát nguồn khác",PC!$A$2:$A$331,"Bình Thuận")</f>
        <v>3.2810000000000001</v>
      </c>
      <c r="AG69" s="320">
        <f>SUMIFS(PC!AI2:AI331,PC!$C$2:$C$331,"Công suất phát nguồn khác",PC!$A$2:$A$331,"Bình Thuận")</f>
        <v>3.3370000000000002</v>
      </c>
      <c r="AH69" s="320">
        <f>SUMIFS(PC!AJ2:AJ331,PC!$C$2:$C$331,"Công suất phát nguồn khác",PC!$A$2:$A$331,"Bình Thuận")</f>
        <v>2.73</v>
      </c>
      <c r="AI69" s="320">
        <f>SUMIFS(PC!AK2:AK331,PC!$C$2:$C$331,"Công suất phát nguồn khác",PC!$A$2:$A$331,"Bình Thuận")</f>
        <v>3.8210000000000002</v>
      </c>
      <c r="AJ69" s="320">
        <f>SUMIFS(PC!AL2:AL331,PC!$C$2:$C$331,"Công suất phát nguồn khác",PC!$A$2:$A$331,"Bình Thuận")</f>
        <v>4.0220000000000002</v>
      </c>
      <c r="AK69" s="320">
        <f>SUMIFS(PC!AM2:AM331,PC!$C$2:$C$331,"Công suất phát nguồn khác",PC!$A$2:$A$331,"Bình Thuận")</f>
        <v>4.0359999999999996</v>
      </c>
      <c r="AL69" s="320">
        <f>SUMIFS(PC!AN2:AN331,PC!$C$2:$C$331,"Công suất phát nguồn khác",PC!$A$2:$A$331,"Bình Thuận")</f>
        <v>4.133</v>
      </c>
      <c r="AM69" s="320">
        <f>SUMIFS(PC!AO2:AO331,PC!$C$2:$C$331,"Công suất phát nguồn khác",PC!$A$2:$A$331,"Bình Thuận")</f>
        <v>4.2030000000000003</v>
      </c>
      <c r="AN69" s="320">
        <f>SUMIFS(PC!AP2:AP331,PC!$C$2:$C$331,"Công suất phát nguồn khác",PC!$A$2:$A$331,"Bình Thuận")</f>
        <v>4.2</v>
      </c>
      <c r="AO69" s="320">
        <f>SUMIFS(PC!AQ2:AQ331,PC!$C$2:$C$331,"Công suất phát nguồn khác",PC!$A$2:$A$331,"Bình Thuận")</f>
        <v>4.1280000000000001</v>
      </c>
      <c r="AP69" s="320">
        <f>SUMIFS(PC!AR2:AR331,PC!$C$2:$C$331,"Công suất phát nguồn khác",PC!$A$2:$A$331,"Bình Thuận")</f>
        <v>3.907</v>
      </c>
      <c r="AQ69" s="320">
        <f>SUMIFS(PC!AS2:AS331,PC!$C$2:$C$331,"Công suất phát nguồn khác",PC!$A$2:$A$331,"Bình Thuận")</f>
        <v>3.9049999999999998</v>
      </c>
      <c r="AR69" s="320">
        <f>SUMIFS(PC!AT2:AT331,PC!$C$2:$C$331,"Công suất phát nguồn khác",PC!$A$2:$A$331,"Bình Thuận")</f>
        <v>4.0199999999999996</v>
      </c>
      <c r="AS69" s="320">
        <f>SUMIFS(PC!AU2:AU331,PC!$C$2:$C$331,"Công suất phát nguồn khác",PC!$A$2:$A$331,"Bình Thuận")</f>
        <v>4.0960000000000001</v>
      </c>
      <c r="AT69" s="320">
        <f>SUMIFS(PC!AV2:AV331,PC!$C$2:$C$331,"Công suất phát nguồn khác",PC!$A$2:$A$331,"Bình Thuận")</f>
        <v>4.1900000000000004</v>
      </c>
      <c r="AU69" s="320">
        <f>SUMIFS(PC!AW2:AW331,PC!$C$2:$C$331,"Công suất phát nguồn khác",PC!$A$2:$A$331,"Bình Thuận")</f>
        <v>4.2389999999999999</v>
      </c>
      <c r="AV69" s="320">
        <f>SUMIFS(PC!AX2:AX331,PC!$C$2:$C$331,"Công suất phát nguồn khác",PC!$A$2:$A$331,"Bình Thuận")</f>
        <v>4.2</v>
      </c>
      <c r="AW69" s="320">
        <f>SUMIFS(PC!AY2:AY331,PC!$C$2:$C$331,"Công suất phát nguồn khác",PC!$A$2:$A$331,"Bình Thuận")</f>
        <v>4.1779999999999999</v>
      </c>
      <c r="AX69" s="320">
        <f>SUMIFS(PC!AZ2:AZ331,PC!$C$2:$C$331,"Công suất phát nguồn khác",PC!$A$2:$A$331,"Bình Thuận")</f>
        <v>3.9780000000000002</v>
      </c>
      <c r="AY69" s="320">
        <f>SUMIFS(PC!BA2:BA331,PC!$C$2:$C$331,"Công suất phát nguồn khác",PC!$A$2:$A$331,"Bình Thuận")</f>
        <v>3.95</v>
      </c>
    </row>
    <row r="70" spans="1:51" ht="33">
      <c r="A70" s="321" t="s">
        <v>791</v>
      </c>
      <c r="B70" s="322" t="s">
        <v>626</v>
      </c>
      <c r="C70" s="302">
        <f>1000*SUMIFS(NM!H:H,NM!$E:$E,DATA!$A$70,NM!$I:$I,DATA!$B$70)</f>
        <v>117000</v>
      </c>
      <c r="D70" s="302">
        <f>SUMIFS(NM!J:J,NM!$E:$E,DATA!$A$70,NM!$I:$I,DATA!$B$70)</f>
        <v>6.1</v>
      </c>
      <c r="E70" s="302">
        <f>SUMIFS(NM!K:K,NM!$E:$E,DATA!$A$70,NM!$I:$I,DATA!$B$70)</f>
        <v>6.1</v>
      </c>
      <c r="F70" s="302">
        <f>SUMIFS(NM!L:L,NM!$E:$E,DATA!$A$70,NM!$I:$I,DATA!$B$70)</f>
        <v>3.2</v>
      </c>
      <c r="G70" s="302">
        <f>SUMIFS(NM!M:M,NM!$E:$E,DATA!$A$70,NM!$I:$I,DATA!$B$70)</f>
        <v>2.7</v>
      </c>
      <c r="H70" s="302">
        <f>SUMIFS(NM!N:N,NM!$E:$E,DATA!$A$70,NM!$I:$I,DATA!$B$70)</f>
        <v>0</v>
      </c>
      <c r="I70" s="302">
        <f>SUMIFS(NM!O:O,NM!$E:$E,DATA!$A$70,NM!$I:$I,DATA!$B$70)</f>
        <v>0.4</v>
      </c>
      <c r="J70" s="302">
        <f>SUMIFS(NM!P:P,NM!$E:$E,DATA!$A$70,NM!$I:$I,DATA!$B$70)</f>
        <v>2.2000000000000002</v>
      </c>
      <c r="K70" s="302">
        <f>SUMIFS(NM!Q:Q,NM!$E:$E,DATA!$A$70,NM!$I:$I,DATA!$B$70)</f>
        <v>1.7</v>
      </c>
      <c r="L70" s="302">
        <f>SUMIFS(NM!R:R,NM!$E:$E,DATA!$A$70,NM!$I:$I,DATA!$B$70)</f>
        <v>0.1</v>
      </c>
      <c r="M70" s="302">
        <f>SUMIFS(NM!S:S,NM!$E:$E,DATA!$A$70,NM!$I:$I,DATA!$B$70)</f>
        <v>0.1</v>
      </c>
      <c r="N70" s="302">
        <f>SUMIFS(NM!T:T,NM!$E:$E,DATA!$A$70,NM!$I:$I,DATA!$B$70)</f>
        <v>0.1</v>
      </c>
      <c r="O70" s="302">
        <f>SUMIFS(NM!U:U,NM!$E:$E,DATA!$A$70,NM!$I:$I,DATA!$B$70)</f>
        <v>0.1</v>
      </c>
      <c r="P70" s="302">
        <f>SUMIFS(NM!V:V,NM!$E:$E,DATA!$A$70,NM!$I:$I,DATA!$B$70)</f>
        <v>0.1</v>
      </c>
      <c r="Q70" s="302">
        <f>SUMIFS(NM!W:W,NM!$E:$E,DATA!$A$70,NM!$I:$I,DATA!$B$70)</f>
        <v>0.1</v>
      </c>
      <c r="R70" s="302">
        <f>SUMIFS(NM!X:X,NM!$E:$E,DATA!$A$70,NM!$I:$I,DATA!$B$70)</f>
        <v>0.1</v>
      </c>
      <c r="S70" s="302">
        <f>SUMIFS(NM!Y:Y,NM!$E:$E,DATA!$A$70,NM!$I:$I,DATA!$B$70)</f>
        <v>0.1</v>
      </c>
      <c r="T70" s="302">
        <f>SUMIFS(NM!Z:Z,NM!$E:$E,DATA!$A$70,NM!$I:$I,DATA!$B$70)</f>
        <v>0.1</v>
      </c>
      <c r="U70" s="302">
        <f>SUMIFS(NM!AA:AA,NM!$E:$E,DATA!$A$70,NM!$I:$I,DATA!$B$70)</f>
        <v>0</v>
      </c>
      <c r="V70" s="302">
        <f>SUMIFS(NM!AB:AB,NM!$E:$E,DATA!$A$70,NM!$I:$I,DATA!$B$70)</f>
        <v>2</v>
      </c>
      <c r="W70" s="302">
        <f>SUMIFS(NM!AC:AC,NM!$E:$E,DATA!$A$70,NM!$I:$I,DATA!$B$70)</f>
        <v>3.3</v>
      </c>
      <c r="X70" s="302">
        <f>SUMIFS(NM!AD:AD,NM!$E:$E,DATA!$A$70,NM!$I:$I,DATA!$B$70)</f>
        <v>3.6</v>
      </c>
      <c r="Y70" s="302">
        <f>SUMIFS(NM!AE:AE,NM!$E:$E,DATA!$A$70,NM!$I:$I,DATA!$B$70)</f>
        <v>4.2</v>
      </c>
      <c r="Z70" s="302">
        <f>SUMIFS(NM!AF:AF,NM!$E:$E,DATA!$A$70,NM!$I:$I,DATA!$B$70)</f>
        <v>5.3</v>
      </c>
      <c r="AA70" s="302">
        <f>SUMIFS(NM!AG:AG,NM!$E:$E,DATA!$A$70,NM!$I:$I,DATA!$B$70)</f>
        <v>5.7</v>
      </c>
      <c r="AB70" s="302">
        <f>SUMIFS(NM!AH:AH,NM!$E:$E,DATA!$A$70,NM!$I:$I,DATA!$B$70)</f>
        <v>5.3</v>
      </c>
      <c r="AC70" s="302">
        <f>SUMIFS(NM!AI:AI,NM!$E:$E,DATA!$A$70,NM!$I:$I,DATA!$B$70)</f>
        <v>4</v>
      </c>
      <c r="AD70" s="302">
        <f>SUMIFS(NM!AJ:AJ,NM!$E:$E,DATA!$A$70,NM!$I:$I,DATA!$B$70)</f>
        <v>5.6</v>
      </c>
      <c r="AE70" s="302">
        <f>SUMIFS(NM!AK:AK,NM!$E:$E,DATA!$A$70,NM!$I:$I,DATA!$B$70)</f>
        <v>6</v>
      </c>
      <c r="AF70" s="302">
        <f>SUMIFS(NM!AL:AL,NM!$E:$E,DATA!$A$70,NM!$I:$I,DATA!$B$70)</f>
        <v>5.0999999999999996</v>
      </c>
      <c r="AG70" s="302">
        <f>SUMIFS(NM!AM:AM,NM!$E:$E,DATA!$A$70,NM!$I:$I,DATA!$B$70)</f>
        <v>3.9</v>
      </c>
      <c r="AH70" s="302">
        <f>SUMIFS(NM!AN:AN,NM!$E:$E,DATA!$A$70,NM!$I:$I,DATA!$B$70)</f>
        <v>7.3</v>
      </c>
      <c r="AI70" s="302">
        <f>SUMIFS(NM!AO:AO,NM!$E:$E,DATA!$A$70,NM!$I:$I,DATA!$B$70)</f>
        <v>7.9</v>
      </c>
      <c r="AJ70" s="302">
        <f>SUMIFS(NM!AP:AP,NM!$E:$E,DATA!$A$70,NM!$I:$I,DATA!$B$70)</f>
        <v>9.5</v>
      </c>
      <c r="AK70" s="302">
        <f>SUMIFS(NM!AQ:AQ,NM!$E:$E,DATA!$A$70,NM!$I:$I,DATA!$B$70)</f>
        <v>15.3</v>
      </c>
      <c r="AL70" s="302">
        <f>SUMIFS(NM!AR:AR,NM!$E:$E,DATA!$A$70,NM!$I:$I,DATA!$B$70)</f>
        <v>13.8</v>
      </c>
      <c r="AM70" s="302">
        <f>SUMIFS(NM!AS:AS,NM!$E:$E,DATA!$A$70,NM!$I:$I,DATA!$B$70)</f>
        <v>9.5</v>
      </c>
      <c r="AN70" s="302">
        <f>SUMIFS(NM!AT:AT,NM!$E:$E,DATA!$A$70,NM!$I:$I,DATA!$B$70)</f>
        <v>6.5</v>
      </c>
      <c r="AO70" s="302">
        <f>SUMIFS(NM!AU:AU,NM!$E:$E,DATA!$A$70,NM!$I:$I,DATA!$B$70)</f>
        <v>4.3</v>
      </c>
      <c r="AP70" s="302">
        <f>SUMIFS(NM!AV:AV,NM!$E:$E,DATA!$A$70,NM!$I:$I,DATA!$B$70)</f>
        <v>3.5</v>
      </c>
      <c r="AQ70" s="302">
        <f>SUMIFS(NM!AW:AW,NM!$E:$E,DATA!$A$70,NM!$I:$I,DATA!$B$70)</f>
        <v>4.0999999999999996</v>
      </c>
      <c r="AR70" s="302">
        <f>SUMIFS(NM!AX:AX,NM!$E:$E,DATA!$A$70,NM!$I:$I,DATA!$B$70)</f>
        <v>2.6</v>
      </c>
      <c r="AS70" s="302">
        <f>SUMIFS(NM!AY:AY,NM!$E:$E,DATA!$A$70,NM!$I:$I,DATA!$B$70)</f>
        <v>3.5</v>
      </c>
      <c r="AT70" s="302">
        <f>SUMIFS(NM!AZ:AZ,NM!$E:$E,DATA!$A$70,NM!$I:$I,DATA!$B$70)</f>
        <v>3.8</v>
      </c>
      <c r="AU70" s="302">
        <f>SUMIFS(NM!BA:BA,NM!$E:$E,DATA!$A$70,NM!$I:$I,DATA!$B$70)</f>
        <v>3.8</v>
      </c>
      <c r="AV70" s="302">
        <f>SUMIFS(NM!BB:BB,NM!$E:$E,DATA!$A$70,NM!$I:$I,DATA!$B$70)</f>
        <v>5.5</v>
      </c>
      <c r="AW70" s="302">
        <f>SUMIFS(NM!BC:BC,NM!$E:$E,DATA!$A$70,NM!$I:$I,DATA!$B$70)</f>
        <v>3.7</v>
      </c>
      <c r="AX70" s="302">
        <f>SUMIFS(NM!BD:BD,NM!$E:$E,DATA!$A$70,NM!$I:$I,DATA!$B$70)</f>
        <v>3.7</v>
      </c>
      <c r="AY70" s="302">
        <f>SUMIFS(NM!BE:BE,NM!$E:$E,DATA!$A$70,NM!$I:$I,DATA!$B$70)</f>
        <v>2.9</v>
      </c>
    </row>
    <row r="71" spans="1:51" ht="16.5">
      <c r="A71" s="337" t="s">
        <v>1064</v>
      </c>
      <c r="B71" s="210" t="s">
        <v>626</v>
      </c>
      <c r="C71" s="302">
        <f>1000*SUMIFS(PC!$E$2:$E$331,PC!$C$2:$C$331,"Công suất phát thủy điện nhỏ")</f>
        <v>4211242.1999999993</v>
      </c>
      <c r="D71" s="302">
        <f>SUMIFS(PC!F2:F331,PC!$C$2:$C$331,"Công suất phát thủy điện nhỏ")</f>
        <v>196.68122</v>
      </c>
      <c r="E71" s="302">
        <f>SUMIFS(PC!G2:G331,PC!$C$2:$C$331,"Công suất phát thủy điện nhỏ")</f>
        <v>197.39518000000001</v>
      </c>
      <c r="F71" s="302">
        <f>SUMIFS(PC!H2:H331,PC!$C$2:$C$331,"Công suất phát thủy điện nhỏ")</f>
        <v>197.22706000000002</v>
      </c>
      <c r="G71" s="302">
        <f>SUMIFS(PC!I2:I331,PC!$C$2:$C$331,"Công suất phát thủy điện nhỏ")</f>
        <v>195.67065999999997</v>
      </c>
      <c r="H71" s="302">
        <f>SUMIFS(PC!J2:J331,PC!$C$2:$C$331,"Công suất phát thủy điện nhỏ")</f>
        <v>195.61369999999999</v>
      </c>
      <c r="I71" s="302">
        <f>SUMIFS(PC!K2:K331,PC!$C$2:$C$331,"Công suất phát thủy điện nhỏ")</f>
        <v>194.70832000000001</v>
      </c>
      <c r="J71" s="302">
        <f>SUMIFS(PC!L2:L331,PC!$C$2:$C$331,"Công suất phát thủy điện nhỏ")</f>
        <v>193.08320000000001</v>
      </c>
      <c r="K71" s="302">
        <f>SUMIFS(PC!M2:M331,PC!$C$2:$C$331,"Công suất phát thủy điện nhỏ")</f>
        <v>194.56102000000001</v>
      </c>
      <c r="L71" s="302">
        <f>SUMIFS(PC!N2:N331,PC!$C$2:$C$331,"Công suất phát thủy điện nhỏ")</f>
        <v>183.68970000000002</v>
      </c>
      <c r="M71" s="302">
        <f>SUMIFS(PC!O2:O331,PC!$C$2:$C$331,"Công suất phát thủy điện nhỏ")</f>
        <v>183.5309</v>
      </c>
      <c r="N71" s="302">
        <f>SUMIFS(PC!P2:P331,PC!$C$2:$C$331,"Công suất phát thủy điện nhỏ")</f>
        <v>183.50507999999999</v>
      </c>
      <c r="O71" s="302">
        <f>SUMIFS(PC!Q2:Q331,PC!$C$2:$C$331,"Công suất phát thủy điện nhỏ")</f>
        <v>186.31368000000001</v>
      </c>
      <c r="P71" s="302">
        <f>SUMIFS(PC!R2:R331,PC!$C$2:$C$331,"Công suất phát thủy điện nhỏ")</f>
        <v>186.56955999999997</v>
      </c>
      <c r="Q71" s="302">
        <f>SUMIFS(PC!S2:S331,PC!$C$2:$C$331,"Công suất phát thủy điện nhỏ")</f>
        <v>186.37255999999999</v>
      </c>
      <c r="R71" s="302">
        <f>SUMIFS(PC!T2:T331,PC!$C$2:$C$331,"Công suất phát thủy điện nhỏ")</f>
        <v>185.71960000000001</v>
      </c>
      <c r="S71" s="302">
        <f>SUMIFS(PC!U2:U331,PC!$C$2:$C$331,"Công suất phát thủy điện nhỏ")</f>
        <v>183.33678</v>
      </c>
      <c r="T71" s="302">
        <f>SUMIFS(PC!V2:V331,PC!$C$2:$C$331,"Công suất phát thủy điện nhỏ")</f>
        <v>175.30808000000002</v>
      </c>
      <c r="U71" s="302">
        <f>SUMIFS(PC!W2:W331,PC!$C$2:$C$331,"Công suất phát thủy điện nhỏ")</f>
        <v>168.37064000000004</v>
      </c>
      <c r="V71" s="302">
        <f>SUMIFS(PC!X2:X331,PC!$C$2:$C$331,"Công suất phát thủy điện nhỏ")</f>
        <v>167.10628000000003</v>
      </c>
      <c r="W71" s="302">
        <f>SUMIFS(PC!Y2:Y331,PC!$C$2:$C$331,"Công suất phát thủy điện nhỏ")</f>
        <v>168.98017999999999</v>
      </c>
      <c r="X71" s="302">
        <f>SUMIFS(PC!Z2:Z331,PC!$C$2:$C$331,"Công suất phát thủy điện nhỏ")</f>
        <v>167.78218000000001</v>
      </c>
      <c r="Y71" s="302">
        <f>SUMIFS(PC!AA2:AA331,PC!$C$2:$C$331,"Công suất phát thủy điện nhỏ")</f>
        <v>166.66568000000001</v>
      </c>
      <c r="Z71" s="302">
        <f>SUMIFS(PC!AB2:AB331,PC!$C$2:$C$331,"Công suất phát thủy điện nhỏ")</f>
        <v>163.98905999999999</v>
      </c>
      <c r="AA71" s="302">
        <f>SUMIFS(PC!AC2:AC331,PC!$C$2:$C$331,"Công suất phát thủy điện nhỏ")</f>
        <v>163.77112</v>
      </c>
      <c r="AB71" s="302">
        <f>SUMIFS(PC!AD2:AD331,PC!$C$2:$C$331,"Công suất phát thủy điện nhỏ")</f>
        <v>161.57285999999999</v>
      </c>
      <c r="AC71" s="302">
        <f>SUMIFS(PC!AE2:AE331,PC!$C$2:$C$331,"Công suất phát thủy điện nhỏ")</f>
        <v>164.17716000000001</v>
      </c>
      <c r="AD71" s="302">
        <f>SUMIFS(PC!AF2:AF331,PC!$C$2:$C$331,"Công suất phát thủy điện nhỏ")</f>
        <v>164.2278</v>
      </c>
      <c r="AE71" s="302">
        <f>SUMIFS(PC!AG2:AG331,PC!$C$2:$C$331,"Công suất phát thủy điện nhỏ")</f>
        <v>171.73956000000001</v>
      </c>
      <c r="AF71" s="302">
        <f>SUMIFS(PC!AH2:AH331,PC!$C$2:$C$331,"Công suất phát thủy điện nhỏ")</f>
        <v>156.21868000000001</v>
      </c>
      <c r="AG71" s="302">
        <f>SUMIFS(PC!AI2:AI331,PC!$C$2:$C$331,"Công suất phát thủy điện nhỏ")</f>
        <v>158.26398</v>
      </c>
      <c r="AH71" s="302">
        <f>SUMIFS(PC!AJ2:AJ331,PC!$C$2:$C$331,"Công suất phát thủy điện nhỏ")</f>
        <v>156.09434000000002</v>
      </c>
      <c r="AI71" s="302">
        <f>SUMIFS(PC!AK2:AK331,PC!$C$2:$C$331,"Công suất phát thủy điện nhỏ")</f>
        <v>169.59205999999998</v>
      </c>
      <c r="AJ71" s="302">
        <f>SUMIFS(PC!AL2:AL331,PC!$C$2:$C$331,"Công suất phát thủy điện nhỏ")</f>
        <v>174.34070000000003</v>
      </c>
      <c r="AK71" s="302">
        <f>SUMIFS(PC!AM2:AM331,PC!$C$2:$C$331,"Công suất phát thủy điện nhỏ")</f>
        <v>176.14182000000002</v>
      </c>
      <c r="AL71" s="302">
        <f>SUMIFS(PC!AN2:AN331,PC!$C$2:$C$331,"Công suất phát thủy điện nhỏ")</f>
        <v>171.42452</v>
      </c>
      <c r="AM71" s="302">
        <f>SUMIFS(PC!AO2:AO331,PC!$C$2:$C$331,"Công suất phát thủy điện nhỏ")</f>
        <v>174.33196000000004</v>
      </c>
      <c r="AN71" s="302">
        <f>SUMIFS(PC!AP2:AP331,PC!$C$2:$C$331,"Công suất phát thủy điện nhỏ")</f>
        <v>174.31744</v>
      </c>
      <c r="AO71" s="302">
        <f>SUMIFS(PC!AQ2:AQ331,PC!$C$2:$C$331,"Công suất phát thủy điện nhỏ")</f>
        <v>171.64424000000002</v>
      </c>
      <c r="AP71" s="302">
        <f>SUMIFS(PC!AR2:AR331,PC!$C$2:$C$331,"Công suất phát thủy điện nhỏ")</f>
        <v>172.37378000000001</v>
      </c>
      <c r="AQ71" s="302">
        <f>SUMIFS(PC!AS2:AS331,PC!$C$2:$C$331,"Công suất phát thủy điện nhỏ")</f>
        <v>176.92036000000002</v>
      </c>
      <c r="AR71" s="302">
        <f>SUMIFS(PC!AT2:AT331,PC!$C$2:$C$331,"Công suất phát thủy điện nhỏ")</f>
        <v>180.95687999999998</v>
      </c>
      <c r="AS71" s="302">
        <f>SUMIFS(PC!AU2:AU331,PC!$C$2:$C$331,"Công suất phát thủy điện nhỏ")</f>
        <v>183.11552</v>
      </c>
      <c r="AT71" s="302">
        <f>SUMIFS(PC!AV2:AV331,PC!$C$2:$C$331,"Công suất phát thủy điện nhỏ")</f>
        <v>175.84917999999999</v>
      </c>
      <c r="AU71" s="302">
        <f>SUMIFS(PC!AW2:AW331,PC!$C$2:$C$331,"Công suất phát thủy điện nhỏ")</f>
        <v>175.74039999999999</v>
      </c>
      <c r="AV71" s="302">
        <f>SUMIFS(PC!AX2:AX331,PC!$C$2:$C$331,"Công suất phát thủy điện nhỏ")</f>
        <v>170.88231999999999</v>
      </c>
      <c r="AW71" s="302">
        <f>SUMIFS(PC!AY2:AY331,PC!$C$2:$C$331,"Công suất phát thủy điện nhỏ")</f>
        <v>169.70050000000001</v>
      </c>
      <c r="AX71" s="302">
        <f>SUMIFS(PC!AZ2:AZ331,PC!$C$2:$C$331,"Công suất phát thủy điện nhỏ")</f>
        <v>171.06210000000002</v>
      </c>
      <c r="AY71" s="302">
        <f>SUMIFS(PC!BA2:BA331,PC!$C$2:$C$331,"Công suất phát thủy điện nhỏ")</f>
        <v>167.68328</v>
      </c>
    </row>
    <row r="72" spans="1:51" ht="33">
      <c r="A72" s="321" t="s">
        <v>803</v>
      </c>
      <c r="B72" s="322" t="s">
        <v>626</v>
      </c>
      <c r="C72" s="302">
        <f>1000*SUMIFS(NM!H:H,NM!$E:$E,DATA!$A$72,NM!$I:$I,DATA!$B$72)</f>
        <v>70000</v>
      </c>
      <c r="D72" s="302">
        <f>SUMIFS(NM!J:J,NM!$E:$E,DATA!$A$72,NM!$I:$I,DATA!$B$72)</f>
        <v>3.5</v>
      </c>
      <c r="E72" s="302">
        <f>SUMIFS(NM!K:K,NM!$E:$E,DATA!$A$72,NM!$I:$I,DATA!$B$72)</f>
        <v>3</v>
      </c>
      <c r="F72" s="302">
        <f>SUMIFS(NM!L:L,NM!$E:$E,DATA!$A$72,NM!$I:$I,DATA!$B$72)</f>
        <v>2</v>
      </c>
      <c r="G72" s="302">
        <f>SUMIFS(NM!M:M,NM!$E:$E,DATA!$A$72,NM!$I:$I,DATA!$B$72)</f>
        <v>1.4</v>
      </c>
      <c r="H72" s="302">
        <f>SUMIFS(NM!N:N,NM!$E:$E,DATA!$A$72,NM!$I:$I,DATA!$B$72)</f>
        <v>0</v>
      </c>
      <c r="I72" s="302">
        <f>SUMIFS(NM!O:O,NM!$E:$E,DATA!$A$72,NM!$I:$I,DATA!$B$72)</f>
        <v>0</v>
      </c>
      <c r="J72" s="302">
        <f>SUMIFS(NM!P:P,NM!$E:$E,DATA!$A$72,NM!$I:$I,DATA!$B$72)</f>
        <v>0</v>
      </c>
      <c r="K72" s="302">
        <f>SUMIFS(NM!Q:Q,NM!$E:$E,DATA!$A$72,NM!$I:$I,DATA!$B$72)</f>
        <v>0</v>
      </c>
      <c r="L72" s="302">
        <f>SUMIFS(NM!R:R,NM!$E:$E,DATA!$A$72,NM!$I:$I,DATA!$B$72)</f>
        <v>0</v>
      </c>
      <c r="M72" s="302">
        <f>SUMIFS(NM!S:S,NM!$E:$E,DATA!$A$72,NM!$I:$I,DATA!$B$72)</f>
        <v>0</v>
      </c>
      <c r="N72" s="302">
        <f>SUMIFS(NM!T:T,NM!$E:$E,DATA!$A$72,NM!$I:$I,DATA!$B$72)</f>
        <v>0</v>
      </c>
      <c r="O72" s="302">
        <f>SUMIFS(NM!U:U,NM!$E:$E,DATA!$A$72,NM!$I:$I,DATA!$B$72)</f>
        <v>0</v>
      </c>
      <c r="P72" s="302">
        <f>SUMIFS(NM!V:V,NM!$E:$E,DATA!$A$72,NM!$I:$I,DATA!$B$72)</f>
        <v>0</v>
      </c>
      <c r="Q72" s="302">
        <f>SUMIFS(NM!W:W,NM!$E:$E,DATA!$A$72,NM!$I:$I,DATA!$B$72)</f>
        <v>0</v>
      </c>
      <c r="R72" s="302">
        <f>SUMIFS(NM!X:X,NM!$E:$E,DATA!$A$72,NM!$I:$I,DATA!$B$72)</f>
        <v>0</v>
      </c>
      <c r="S72" s="302">
        <f>SUMIFS(NM!Y:Y,NM!$E:$E,DATA!$A$72,NM!$I:$I,DATA!$B$72)</f>
        <v>0</v>
      </c>
      <c r="T72" s="302">
        <f>SUMIFS(NM!Z:Z,NM!$E:$E,DATA!$A$72,NM!$I:$I,DATA!$B$72)</f>
        <v>0</v>
      </c>
      <c r="U72" s="302">
        <f>SUMIFS(NM!AA:AA,NM!$E:$E,DATA!$A$72,NM!$I:$I,DATA!$B$72)</f>
        <v>0</v>
      </c>
      <c r="V72" s="302">
        <f>SUMIFS(NM!AB:AB,NM!$E:$E,DATA!$A$72,NM!$I:$I,DATA!$B$72)</f>
        <v>0</v>
      </c>
      <c r="W72" s="302">
        <f>SUMIFS(NM!AC:AC,NM!$E:$E,DATA!$A$72,NM!$I:$I,DATA!$B$72)</f>
        <v>1.3</v>
      </c>
      <c r="X72" s="302">
        <f>SUMIFS(NM!AD:AD,NM!$E:$E,DATA!$A$72,NM!$I:$I,DATA!$B$72)</f>
        <v>1.9</v>
      </c>
      <c r="Y72" s="302">
        <f>SUMIFS(NM!AE:AE,NM!$E:$E,DATA!$A$72,NM!$I:$I,DATA!$B$72)</f>
        <v>2.6</v>
      </c>
      <c r="Z72" s="302">
        <f>SUMIFS(NM!AF:AF,NM!$E:$E,DATA!$A$72,NM!$I:$I,DATA!$B$72)</f>
        <v>2.8</v>
      </c>
      <c r="AA72" s="302">
        <f>SUMIFS(NM!AG:AG,NM!$E:$E,DATA!$A$72,NM!$I:$I,DATA!$B$72)</f>
        <v>2.2999999999999998</v>
      </c>
      <c r="AB72" s="302">
        <f>SUMIFS(NM!AH:AH,NM!$E:$E,DATA!$A$72,NM!$I:$I,DATA!$B$72)</f>
        <v>4.3</v>
      </c>
      <c r="AC72" s="302">
        <f>SUMIFS(NM!AI:AI,NM!$E:$E,DATA!$A$72,NM!$I:$I,DATA!$B$72)</f>
        <v>2.5</v>
      </c>
      <c r="AD72" s="302">
        <f>SUMIFS(NM!AJ:AJ,NM!$E:$E,DATA!$A$72,NM!$I:$I,DATA!$B$72)</f>
        <v>4.0999999999999996</v>
      </c>
      <c r="AE72" s="302">
        <f>SUMIFS(NM!AK:AK,NM!$E:$E,DATA!$A$72,NM!$I:$I,DATA!$B$72)</f>
        <v>3.4</v>
      </c>
      <c r="AF72" s="302">
        <f>SUMIFS(NM!AL:AL,NM!$E:$E,DATA!$A$72,NM!$I:$I,DATA!$B$72)</f>
        <v>1.8</v>
      </c>
      <c r="AG72" s="302">
        <f>SUMIFS(NM!AM:AM,NM!$E:$E,DATA!$A$72,NM!$I:$I,DATA!$B$72)</f>
        <v>2.4</v>
      </c>
      <c r="AH72" s="302">
        <f>SUMIFS(NM!AN:AN,NM!$E:$E,DATA!$A$72,NM!$I:$I,DATA!$B$72)</f>
        <v>4.3</v>
      </c>
      <c r="AI72" s="302">
        <f>SUMIFS(NM!AO:AO,NM!$E:$E,DATA!$A$72,NM!$I:$I,DATA!$B$72)</f>
        <v>4</v>
      </c>
      <c r="AJ72" s="302">
        <f>SUMIFS(NM!AP:AP,NM!$E:$E,DATA!$A$72,NM!$I:$I,DATA!$B$72)</f>
        <v>7.3</v>
      </c>
      <c r="AK72" s="302">
        <f>SUMIFS(NM!AQ:AQ,NM!$E:$E,DATA!$A$72,NM!$I:$I,DATA!$B$72)</f>
        <v>11.8</v>
      </c>
      <c r="AL72" s="302">
        <f>SUMIFS(NM!AR:AR,NM!$E:$E,DATA!$A$72,NM!$I:$I,DATA!$B$72)</f>
        <v>11.3</v>
      </c>
      <c r="AM72" s="302">
        <f>SUMIFS(NM!AS:AS,NM!$E:$E,DATA!$A$72,NM!$I:$I,DATA!$B$72)</f>
        <v>7.7</v>
      </c>
      <c r="AN72" s="302">
        <f>SUMIFS(NM!AT:AT,NM!$E:$E,DATA!$A$72,NM!$I:$I,DATA!$B$72)</f>
        <v>5.2</v>
      </c>
      <c r="AO72" s="302">
        <f>SUMIFS(NM!AU:AU,NM!$E:$E,DATA!$A$72,NM!$I:$I,DATA!$B$72)</f>
        <v>5.9</v>
      </c>
      <c r="AP72" s="302">
        <f>SUMIFS(NM!AV:AV,NM!$E:$E,DATA!$A$72,NM!$I:$I,DATA!$B$72)</f>
        <v>1.7</v>
      </c>
      <c r="AQ72" s="302">
        <f>SUMIFS(NM!AW:AW,NM!$E:$E,DATA!$A$72,NM!$I:$I,DATA!$B$72)</f>
        <v>1.5</v>
      </c>
      <c r="AR72" s="302">
        <f>SUMIFS(NM!AX:AX,NM!$E:$E,DATA!$A$72,NM!$I:$I,DATA!$B$72)</f>
        <v>1.7</v>
      </c>
      <c r="AS72" s="302">
        <f>SUMIFS(NM!AY:AY,NM!$E:$E,DATA!$A$72,NM!$I:$I,DATA!$B$72)</f>
        <v>2.6</v>
      </c>
      <c r="AT72" s="302">
        <f>SUMIFS(NM!AZ:AZ,NM!$E:$E,DATA!$A$72,NM!$I:$I,DATA!$B$72)</f>
        <v>1.5</v>
      </c>
      <c r="AU72" s="302">
        <f>SUMIFS(NM!BA:BA,NM!$E:$E,DATA!$A$72,NM!$I:$I,DATA!$B$72)</f>
        <v>1.5</v>
      </c>
      <c r="AV72" s="302">
        <f>SUMIFS(NM!BB:BB,NM!$E:$E,DATA!$A$72,NM!$I:$I,DATA!$B$72)</f>
        <v>3.4</v>
      </c>
      <c r="AW72" s="302">
        <f>SUMIFS(NM!BC:BC,NM!$E:$E,DATA!$A$72,NM!$I:$I,DATA!$B$72)</f>
        <v>2.2000000000000002</v>
      </c>
      <c r="AX72" s="302">
        <f>SUMIFS(NM!BD:BD,NM!$E:$E,DATA!$A$72,NM!$I:$I,DATA!$B$72)</f>
        <v>2.2000000000000002</v>
      </c>
      <c r="AY72" s="302">
        <f>SUMIFS(NM!BE:BE,NM!$E:$E,DATA!$A$72,NM!$I:$I,DATA!$B$72)</f>
        <v>1.6</v>
      </c>
    </row>
    <row r="73" spans="1:51" ht="16.5">
      <c r="A73" s="321" t="s">
        <v>631</v>
      </c>
      <c r="B73" s="322" t="s">
        <v>626</v>
      </c>
      <c r="C73" s="302">
        <f>1000*SUMIFS(NM!H:H,NM!$E:$E,DATA!$A$73,NM!$I:$I,DATA!$B$73)</f>
        <v>984200</v>
      </c>
      <c r="D73" s="302">
        <f>SUMIFS(NM!J:J,NM!$E:$E,DATA!$A$73,NM!$I:$I,DATA!$B$73)</f>
        <v>41</v>
      </c>
      <c r="E73" s="302">
        <f>SUMIFS(NM!K:K,NM!$E:$E,DATA!$A$73,NM!$I:$I,DATA!$B$73)</f>
        <v>41.1</v>
      </c>
      <c r="F73" s="302">
        <f>SUMIFS(NM!L:L,NM!$E:$E,DATA!$A$73,NM!$I:$I,DATA!$B$73)</f>
        <v>41</v>
      </c>
      <c r="G73" s="302">
        <f>SUMIFS(NM!M:M,NM!$E:$E,DATA!$A$73,NM!$I:$I,DATA!$B$73)</f>
        <v>41</v>
      </c>
      <c r="H73" s="302">
        <f>SUMIFS(NM!N:N,NM!$E:$E,DATA!$A$73,NM!$I:$I,DATA!$B$73)</f>
        <v>41</v>
      </c>
      <c r="I73" s="302">
        <f>SUMIFS(NM!O:O,NM!$E:$E,DATA!$A$73,NM!$I:$I,DATA!$B$73)</f>
        <v>41</v>
      </c>
      <c r="J73" s="302">
        <f>SUMIFS(NM!P:P,NM!$E:$E,DATA!$A$73,NM!$I:$I,DATA!$B$73)</f>
        <v>41</v>
      </c>
      <c r="K73" s="302">
        <f>SUMIFS(NM!Q:Q,NM!$E:$E,DATA!$A$73,NM!$I:$I,DATA!$B$73)</f>
        <v>41</v>
      </c>
      <c r="L73" s="302">
        <f>SUMIFS(NM!R:R,NM!$E:$E,DATA!$A$73,NM!$I:$I,DATA!$B$73)</f>
        <v>41</v>
      </c>
      <c r="M73" s="302">
        <f>SUMIFS(NM!S:S,NM!$E:$E,DATA!$A$73,NM!$I:$I,DATA!$B$73)</f>
        <v>41</v>
      </c>
      <c r="N73" s="302">
        <f>SUMIFS(NM!T:T,NM!$E:$E,DATA!$A$73,NM!$I:$I,DATA!$B$73)</f>
        <v>41</v>
      </c>
      <c r="O73" s="302">
        <f>SUMIFS(NM!U:U,NM!$E:$E,DATA!$A$73,NM!$I:$I,DATA!$B$73)</f>
        <v>41</v>
      </c>
      <c r="P73" s="302">
        <f>SUMIFS(NM!V:V,NM!$E:$E,DATA!$A$73,NM!$I:$I,DATA!$B$73)</f>
        <v>41</v>
      </c>
      <c r="Q73" s="302">
        <f>SUMIFS(NM!W:W,NM!$E:$E,DATA!$A$73,NM!$I:$I,DATA!$B$73)</f>
        <v>41</v>
      </c>
      <c r="R73" s="302">
        <f>SUMIFS(NM!X:X,NM!$E:$E,DATA!$A$73,NM!$I:$I,DATA!$B$73)</f>
        <v>41.1</v>
      </c>
      <c r="S73" s="302">
        <f>SUMIFS(NM!Y:Y,NM!$E:$E,DATA!$A$73,NM!$I:$I,DATA!$B$73)</f>
        <v>41.1</v>
      </c>
      <c r="T73" s="302">
        <f>SUMIFS(NM!Z:Z,NM!$E:$E,DATA!$A$73,NM!$I:$I,DATA!$B$73)</f>
        <v>41.1</v>
      </c>
      <c r="U73" s="302">
        <f>SUMIFS(NM!AA:AA,NM!$E:$E,DATA!$A$73,NM!$I:$I,DATA!$B$73)</f>
        <v>41</v>
      </c>
      <c r="V73" s="302">
        <f>SUMIFS(NM!AB:AB,NM!$E:$E,DATA!$A$73,NM!$I:$I,DATA!$B$73)</f>
        <v>40.9</v>
      </c>
      <c r="W73" s="302">
        <f>SUMIFS(NM!AC:AC,NM!$E:$E,DATA!$A$73,NM!$I:$I,DATA!$B$73)</f>
        <v>41</v>
      </c>
      <c r="X73" s="302">
        <f>SUMIFS(NM!AD:AD,NM!$E:$E,DATA!$A$73,NM!$I:$I,DATA!$B$73)</f>
        <v>41</v>
      </c>
      <c r="Y73" s="302">
        <f>SUMIFS(NM!AE:AE,NM!$E:$E,DATA!$A$73,NM!$I:$I,DATA!$B$73)</f>
        <v>41</v>
      </c>
      <c r="Z73" s="302">
        <f>SUMIFS(NM!AF:AF,NM!$E:$E,DATA!$A$73,NM!$I:$I,DATA!$B$73)</f>
        <v>41</v>
      </c>
      <c r="AA73" s="302">
        <f>SUMIFS(NM!AG:AG,NM!$E:$E,DATA!$A$73,NM!$I:$I,DATA!$B$73)</f>
        <v>41</v>
      </c>
      <c r="AB73" s="302">
        <f>SUMIFS(NM!AH:AH,NM!$E:$E,DATA!$A$73,NM!$I:$I,DATA!$B$73)</f>
        <v>41</v>
      </c>
      <c r="AC73" s="302">
        <f>SUMIFS(NM!AI:AI,NM!$E:$E,DATA!$A$73,NM!$I:$I,DATA!$B$73)</f>
        <v>41</v>
      </c>
      <c r="AD73" s="302">
        <f>SUMIFS(NM!AJ:AJ,NM!$E:$E,DATA!$A$73,NM!$I:$I,DATA!$B$73)</f>
        <v>41</v>
      </c>
      <c r="AE73" s="302">
        <f>SUMIFS(NM!AK:AK,NM!$E:$E,DATA!$A$73,NM!$I:$I,DATA!$B$73)</f>
        <v>40.9</v>
      </c>
      <c r="AF73" s="302">
        <f>SUMIFS(NM!AL:AL,NM!$E:$E,DATA!$A$73,NM!$I:$I,DATA!$B$73)</f>
        <v>41</v>
      </c>
      <c r="AG73" s="302">
        <f>SUMIFS(NM!AM:AM,NM!$E:$E,DATA!$A$73,NM!$I:$I,DATA!$B$73)</f>
        <v>41</v>
      </c>
      <c r="AH73" s="302">
        <f>SUMIFS(NM!AN:AN,NM!$E:$E,DATA!$A$73,NM!$I:$I,DATA!$B$73)</f>
        <v>41</v>
      </c>
      <c r="AI73" s="302">
        <f>SUMIFS(NM!AO:AO,NM!$E:$E,DATA!$A$73,NM!$I:$I,DATA!$B$73)</f>
        <v>41</v>
      </c>
      <c r="AJ73" s="302">
        <f>SUMIFS(NM!AP:AP,NM!$E:$E,DATA!$A$73,NM!$I:$I,DATA!$B$73)</f>
        <v>41</v>
      </c>
      <c r="AK73" s="302">
        <f>SUMIFS(NM!AQ:AQ,NM!$E:$E,DATA!$A$73,NM!$I:$I,DATA!$B$73)</f>
        <v>41</v>
      </c>
      <c r="AL73" s="302">
        <f>SUMIFS(NM!AR:AR,NM!$E:$E,DATA!$A$73,NM!$I:$I,DATA!$B$73)</f>
        <v>41</v>
      </c>
      <c r="AM73" s="302">
        <f>SUMIFS(NM!AS:AS,NM!$E:$E,DATA!$A$73,NM!$I:$I,DATA!$B$73)</f>
        <v>41</v>
      </c>
      <c r="AN73" s="302">
        <f>SUMIFS(NM!AT:AT,NM!$E:$E,DATA!$A$73,NM!$I:$I,DATA!$B$73)</f>
        <v>41</v>
      </c>
      <c r="AO73" s="302">
        <f>SUMIFS(NM!AU:AU,NM!$E:$E,DATA!$A$73,NM!$I:$I,DATA!$B$73)</f>
        <v>41</v>
      </c>
      <c r="AP73" s="302">
        <f>SUMIFS(NM!AV:AV,NM!$E:$E,DATA!$A$73,NM!$I:$I,DATA!$B$73)</f>
        <v>41</v>
      </c>
      <c r="AQ73" s="302">
        <f>SUMIFS(NM!AW:AW,NM!$E:$E,DATA!$A$73,NM!$I:$I,DATA!$B$73)</f>
        <v>41</v>
      </c>
      <c r="AR73" s="302">
        <f>SUMIFS(NM!AX:AX,NM!$E:$E,DATA!$A$73,NM!$I:$I,DATA!$B$73)</f>
        <v>40.9</v>
      </c>
      <c r="AS73" s="302">
        <f>SUMIFS(NM!AY:AY,NM!$E:$E,DATA!$A$73,NM!$I:$I,DATA!$B$73)</f>
        <v>41</v>
      </c>
      <c r="AT73" s="302">
        <f>SUMIFS(NM!AZ:AZ,NM!$E:$E,DATA!$A$73,NM!$I:$I,DATA!$B$73)</f>
        <v>41</v>
      </c>
      <c r="AU73" s="302">
        <f>SUMIFS(NM!BA:BA,NM!$E:$E,DATA!$A$73,NM!$I:$I,DATA!$B$73)</f>
        <v>41</v>
      </c>
      <c r="AV73" s="302">
        <f>SUMIFS(NM!BB:BB,NM!$E:$E,DATA!$A$73,NM!$I:$I,DATA!$B$73)</f>
        <v>41</v>
      </c>
      <c r="AW73" s="302">
        <f>SUMIFS(NM!BC:BC,NM!$E:$E,DATA!$A$73,NM!$I:$I,DATA!$B$73)</f>
        <v>41</v>
      </c>
      <c r="AX73" s="302">
        <f>SUMIFS(NM!BD:BD,NM!$E:$E,DATA!$A$73,NM!$I:$I,DATA!$B$73)</f>
        <v>41</v>
      </c>
      <c r="AY73" s="302">
        <f>SUMIFS(NM!BE:BE,NM!$E:$E,DATA!$A$73,NM!$I:$I,DATA!$B$73)</f>
        <v>41</v>
      </c>
    </row>
    <row r="74" spans="1:51" ht="33">
      <c r="A74" s="321" t="s">
        <v>783</v>
      </c>
      <c r="B74" s="322" t="s">
        <v>626</v>
      </c>
      <c r="C74" s="302">
        <f>1000*SUMIFS(NM!H:H,NM!$E:$E,DATA!$A$74,NM!$I:$I,DATA!$B$74)</f>
        <v>3200</v>
      </c>
      <c r="D74" s="302">
        <f>SUMIFS(NM!J:J,NM!$E:$E,DATA!$A$74,NM!$I:$I,DATA!$B$74)</f>
        <v>0.1</v>
      </c>
      <c r="E74" s="302">
        <f>SUMIFS(NM!K:K,NM!$E:$E,DATA!$A$74,NM!$I:$I,DATA!$B$74)</f>
        <v>0.1</v>
      </c>
      <c r="F74" s="302">
        <f>SUMIFS(NM!L:L,NM!$E:$E,DATA!$A$74,NM!$I:$I,DATA!$B$74)</f>
        <v>0.1</v>
      </c>
      <c r="G74" s="302">
        <f>SUMIFS(NM!M:M,NM!$E:$E,DATA!$A$74,NM!$I:$I,DATA!$B$74)</f>
        <v>0.1</v>
      </c>
      <c r="H74" s="302">
        <f>SUMIFS(NM!N:N,NM!$E:$E,DATA!$A$74,NM!$I:$I,DATA!$B$74)</f>
        <v>0.1</v>
      </c>
      <c r="I74" s="302">
        <f>SUMIFS(NM!O:O,NM!$E:$E,DATA!$A$74,NM!$I:$I,DATA!$B$74)</f>
        <v>0.2</v>
      </c>
      <c r="J74" s="302">
        <f>SUMIFS(NM!P:P,NM!$E:$E,DATA!$A$74,NM!$I:$I,DATA!$B$74)</f>
        <v>0.1</v>
      </c>
      <c r="K74" s="302">
        <f>SUMIFS(NM!Q:Q,NM!$E:$E,DATA!$A$74,NM!$I:$I,DATA!$B$74)</f>
        <v>0.2</v>
      </c>
      <c r="L74" s="302">
        <f>SUMIFS(NM!R:R,NM!$E:$E,DATA!$A$74,NM!$I:$I,DATA!$B$74)</f>
        <v>0.2</v>
      </c>
      <c r="M74" s="302">
        <f>SUMIFS(NM!S:S,NM!$E:$E,DATA!$A$74,NM!$I:$I,DATA!$B$74)</f>
        <v>0.1</v>
      </c>
      <c r="N74" s="302">
        <f>SUMIFS(NM!T:T,NM!$E:$E,DATA!$A$74,NM!$I:$I,DATA!$B$74)</f>
        <v>0.1</v>
      </c>
      <c r="O74" s="302">
        <f>SUMIFS(NM!U:U,NM!$E:$E,DATA!$A$74,NM!$I:$I,DATA!$B$74)</f>
        <v>0.1</v>
      </c>
      <c r="P74" s="302">
        <f>SUMIFS(NM!V:V,NM!$E:$E,DATA!$A$74,NM!$I:$I,DATA!$B$74)</f>
        <v>0.1</v>
      </c>
      <c r="Q74" s="302">
        <f>SUMIFS(NM!W:W,NM!$E:$E,DATA!$A$74,NM!$I:$I,DATA!$B$74)</f>
        <v>0.1</v>
      </c>
      <c r="R74" s="302">
        <f>SUMIFS(NM!X:X,NM!$E:$E,DATA!$A$74,NM!$I:$I,DATA!$B$74)</f>
        <v>0.1</v>
      </c>
      <c r="S74" s="302">
        <f>SUMIFS(NM!Y:Y,NM!$E:$E,DATA!$A$74,NM!$I:$I,DATA!$B$74)</f>
        <v>0.2</v>
      </c>
      <c r="T74" s="302">
        <f>SUMIFS(NM!Z:Z,NM!$E:$E,DATA!$A$74,NM!$I:$I,DATA!$B$74)</f>
        <v>0.1</v>
      </c>
      <c r="U74" s="302">
        <f>SUMIFS(NM!AA:AA,NM!$E:$E,DATA!$A$74,NM!$I:$I,DATA!$B$74)</f>
        <v>0.1</v>
      </c>
      <c r="V74" s="302">
        <f>SUMIFS(NM!AB:AB,NM!$E:$E,DATA!$A$74,NM!$I:$I,DATA!$B$74)</f>
        <v>0.1</v>
      </c>
      <c r="W74" s="302">
        <f>SUMIFS(NM!AC:AC,NM!$E:$E,DATA!$A$74,NM!$I:$I,DATA!$B$74)</f>
        <v>0.2</v>
      </c>
      <c r="X74" s="302">
        <f>SUMIFS(NM!AD:AD,NM!$E:$E,DATA!$A$74,NM!$I:$I,DATA!$B$74)</f>
        <v>0.1</v>
      </c>
      <c r="Y74" s="302">
        <f>SUMIFS(NM!AE:AE,NM!$E:$E,DATA!$A$74,NM!$I:$I,DATA!$B$74)</f>
        <v>0.1</v>
      </c>
      <c r="Z74" s="302">
        <f>SUMIFS(NM!AF:AF,NM!$E:$E,DATA!$A$74,NM!$I:$I,DATA!$B$74)</f>
        <v>0.1</v>
      </c>
      <c r="AA74" s="302">
        <f>SUMIFS(NM!AG:AG,NM!$E:$E,DATA!$A$74,NM!$I:$I,DATA!$B$74)</f>
        <v>0.1</v>
      </c>
      <c r="AB74" s="302">
        <f>SUMIFS(NM!AH:AH,NM!$E:$E,DATA!$A$74,NM!$I:$I,DATA!$B$74)</f>
        <v>0.2</v>
      </c>
      <c r="AC74" s="302">
        <f>SUMIFS(NM!AI:AI,NM!$E:$E,DATA!$A$74,NM!$I:$I,DATA!$B$74)</f>
        <v>0.2</v>
      </c>
      <c r="AD74" s="302">
        <f>SUMIFS(NM!AJ:AJ,NM!$E:$E,DATA!$A$74,NM!$I:$I,DATA!$B$74)</f>
        <v>0.2</v>
      </c>
      <c r="AE74" s="302">
        <f>SUMIFS(NM!AK:AK,NM!$E:$E,DATA!$A$74,NM!$I:$I,DATA!$B$74)</f>
        <v>0.1</v>
      </c>
      <c r="AF74" s="302">
        <f>SUMIFS(NM!AL:AL,NM!$E:$E,DATA!$A$74,NM!$I:$I,DATA!$B$74)</f>
        <v>0.1</v>
      </c>
      <c r="AG74" s="302">
        <f>SUMIFS(NM!AM:AM,NM!$E:$E,DATA!$A$74,NM!$I:$I,DATA!$B$74)</f>
        <v>0.1</v>
      </c>
      <c r="AH74" s="302">
        <f>SUMIFS(NM!AN:AN,NM!$E:$E,DATA!$A$74,NM!$I:$I,DATA!$B$74)</f>
        <v>0.1</v>
      </c>
      <c r="AI74" s="302">
        <f>SUMIFS(NM!AO:AO,NM!$E:$E,DATA!$A$74,NM!$I:$I,DATA!$B$74)</f>
        <v>0.1</v>
      </c>
      <c r="AJ74" s="302">
        <f>SUMIFS(NM!AP:AP,NM!$E:$E,DATA!$A$74,NM!$I:$I,DATA!$B$74)</f>
        <v>0.2</v>
      </c>
      <c r="AK74" s="302">
        <f>SUMIFS(NM!AQ:AQ,NM!$E:$E,DATA!$A$74,NM!$I:$I,DATA!$B$74)</f>
        <v>0.1</v>
      </c>
      <c r="AL74" s="302">
        <f>SUMIFS(NM!AR:AR,NM!$E:$E,DATA!$A$74,NM!$I:$I,DATA!$B$74)</f>
        <v>0.1</v>
      </c>
      <c r="AM74" s="302">
        <f>SUMIFS(NM!AS:AS,NM!$E:$E,DATA!$A$74,NM!$I:$I,DATA!$B$74)</f>
        <v>0.1</v>
      </c>
      <c r="AN74" s="302">
        <f>SUMIFS(NM!AT:AT,NM!$E:$E,DATA!$A$74,NM!$I:$I,DATA!$B$74)</f>
        <v>0.2</v>
      </c>
      <c r="AO74" s="302">
        <f>SUMIFS(NM!AU:AU,NM!$E:$E,DATA!$A$74,NM!$I:$I,DATA!$B$74)</f>
        <v>0.1</v>
      </c>
      <c r="AP74" s="302">
        <f>SUMIFS(NM!AV:AV,NM!$E:$E,DATA!$A$74,NM!$I:$I,DATA!$B$74)</f>
        <v>0.1</v>
      </c>
      <c r="AQ74" s="302">
        <f>SUMIFS(NM!AW:AW,NM!$E:$E,DATA!$A$74,NM!$I:$I,DATA!$B$74)</f>
        <v>0.1</v>
      </c>
      <c r="AR74" s="302">
        <f>SUMIFS(NM!AX:AX,NM!$E:$E,DATA!$A$74,NM!$I:$I,DATA!$B$74)</f>
        <v>0.1</v>
      </c>
      <c r="AS74" s="302">
        <f>SUMIFS(NM!AY:AY,NM!$E:$E,DATA!$A$74,NM!$I:$I,DATA!$B$74)</f>
        <v>0.1</v>
      </c>
      <c r="AT74" s="302">
        <f>SUMIFS(NM!AZ:AZ,NM!$E:$E,DATA!$A$74,NM!$I:$I,DATA!$B$74)</f>
        <v>0.2</v>
      </c>
      <c r="AU74" s="302">
        <f>SUMIFS(NM!BA:BA,NM!$E:$E,DATA!$A$74,NM!$I:$I,DATA!$B$74)</f>
        <v>0.2</v>
      </c>
      <c r="AV74" s="302">
        <f>SUMIFS(NM!BB:BB,NM!$E:$E,DATA!$A$74,NM!$I:$I,DATA!$B$74)</f>
        <v>0.2</v>
      </c>
      <c r="AW74" s="302">
        <f>SUMIFS(NM!BC:BC,NM!$E:$E,DATA!$A$74,NM!$I:$I,DATA!$B$74)</f>
        <v>0.2</v>
      </c>
      <c r="AX74" s="302">
        <f>SUMIFS(NM!BD:BD,NM!$E:$E,DATA!$A$74,NM!$I:$I,DATA!$B$74)</f>
        <v>0.2</v>
      </c>
      <c r="AY74" s="302">
        <f>SUMIFS(NM!BE:BE,NM!$E:$E,DATA!$A$74,NM!$I:$I,DATA!$B$74)</f>
        <v>0.2</v>
      </c>
    </row>
    <row r="75" spans="1:51" ht="49.5">
      <c r="A75" s="321" t="s">
        <v>793</v>
      </c>
      <c r="B75" s="322" t="s">
        <v>626</v>
      </c>
      <c r="C75" s="302">
        <f>1000*SUMIFS(NM!H:H,NM!$E:$E,DATA!$A$75,NM!$I:$I,DATA!$B$75)</f>
        <v>153500</v>
      </c>
      <c r="D75" s="302">
        <f>SUMIFS(NM!J:J,NM!$E:$E,DATA!$A$75,NM!$I:$I,DATA!$B$75)</f>
        <v>3.7</v>
      </c>
      <c r="E75" s="302">
        <f>SUMIFS(NM!K:K,NM!$E:$E,DATA!$A$75,NM!$I:$I,DATA!$B$75)</f>
        <v>2.8</v>
      </c>
      <c r="F75" s="302">
        <f>SUMIFS(NM!L:L,NM!$E:$E,DATA!$A$75,NM!$I:$I,DATA!$B$75)</f>
        <v>3</v>
      </c>
      <c r="G75" s="302">
        <f>SUMIFS(NM!M:M,NM!$E:$E,DATA!$A$75,NM!$I:$I,DATA!$B$75)</f>
        <v>3.2</v>
      </c>
      <c r="H75" s="302">
        <f>SUMIFS(NM!N:N,NM!$E:$E,DATA!$A$75,NM!$I:$I,DATA!$B$75)</f>
        <v>4.9000000000000004</v>
      </c>
      <c r="I75" s="302">
        <f>SUMIFS(NM!O:O,NM!$E:$E,DATA!$A$75,NM!$I:$I,DATA!$B$75)</f>
        <v>6.4</v>
      </c>
      <c r="J75" s="302">
        <f>SUMIFS(NM!P:P,NM!$E:$E,DATA!$A$75,NM!$I:$I,DATA!$B$75)</f>
        <v>7.9</v>
      </c>
      <c r="K75" s="302">
        <f>SUMIFS(NM!Q:Q,NM!$E:$E,DATA!$A$75,NM!$I:$I,DATA!$B$75)</f>
        <v>5.4</v>
      </c>
      <c r="L75" s="302">
        <f>SUMIFS(NM!R:R,NM!$E:$E,DATA!$A$75,NM!$I:$I,DATA!$B$75)</f>
        <v>6</v>
      </c>
      <c r="M75" s="302">
        <f>SUMIFS(NM!S:S,NM!$E:$E,DATA!$A$75,NM!$I:$I,DATA!$B$75)</f>
        <v>6.4</v>
      </c>
      <c r="N75" s="302">
        <f>SUMIFS(NM!T:T,NM!$E:$E,DATA!$A$75,NM!$I:$I,DATA!$B$75)</f>
        <v>4.7</v>
      </c>
      <c r="O75" s="302">
        <f>SUMIFS(NM!U:U,NM!$E:$E,DATA!$A$75,NM!$I:$I,DATA!$B$75)</f>
        <v>2.7</v>
      </c>
      <c r="P75" s="302">
        <f>SUMIFS(NM!V:V,NM!$E:$E,DATA!$A$75,NM!$I:$I,DATA!$B$75)</f>
        <v>1.7</v>
      </c>
      <c r="Q75" s="302">
        <f>SUMIFS(NM!W:W,NM!$E:$E,DATA!$A$75,NM!$I:$I,DATA!$B$75)</f>
        <v>1.2</v>
      </c>
      <c r="R75" s="302">
        <f>SUMIFS(NM!X:X,NM!$E:$E,DATA!$A$75,NM!$I:$I,DATA!$B$75)</f>
        <v>1.3</v>
      </c>
      <c r="S75" s="302">
        <f>SUMIFS(NM!Y:Y,NM!$E:$E,DATA!$A$75,NM!$I:$I,DATA!$B$75)</f>
        <v>1.5</v>
      </c>
      <c r="T75" s="302">
        <f>SUMIFS(NM!Z:Z,NM!$E:$E,DATA!$A$75,NM!$I:$I,DATA!$B$75)</f>
        <v>1.1000000000000001</v>
      </c>
      <c r="U75" s="302">
        <f>SUMIFS(NM!AA:AA,NM!$E:$E,DATA!$A$75,NM!$I:$I,DATA!$B$75)</f>
        <v>0.5</v>
      </c>
      <c r="V75" s="302">
        <f>SUMIFS(NM!AB:AB,NM!$E:$E,DATA!$A$75,NM!$I:$I,DATA!$B$75)</f>
        <v>0.2</v>
      </c>
      <c r="W75" s="302">
        <f>SUMIFS(NM!AC:AC,NM!$E:$E,DATA!$A$75,NM!$I:$I,DATA!$B$75)</f>
        <v>0.7</v>
      </c>
      <c r="X75" s="302">
        <f>SUMIFS(NM!AD:AD,NM!$E:$E,DATA!$A$75,NM!$I:$I,DATA!$B$75)</f>
        <v>0.2</v>
      </c>
      <c r="Y75" s="302">
        <f>SUMIFS(NM!AE:AE,NM!$E:$E,DATA!$A$75,NM!$I:$I,DATA!$B$75)</f>
        <v>0.8</v>
      </c>
      <c r="Z75" s="302">
        <f>SUMIFS(NM!AF:AF,NM!$E:$E,DATA!$A$75,NM!$I:$I,DATA!$B$75)</f>
        <v>2.7</v>
      </c>
      <c r="AA75" s="302">
        <f>SUMIFS(NM!AG:AG,NM!$E:$E,DATA!$A$75,NM!$I:$I,DATA!$B$75)</f>
        <v>12.2</v>
      </c>
      <c r="AB75" s="302">
        <f>SUMIFS(NM!AH:AH,NM!$E:$E,DATA!$A$75,NM!$I:$I,DATA!$B$75)</f>
        <v>8</v>
      </c>
      <c r="AC75" s="302">
        <f>SUMIFS(NM!AI:AI,NM!$E:$E,DATA!$A$75,NM!$I:$I,DATA!$B$75)</f>
        <v>5.5</v>
      </c>
      <c r="AD75" s="302">
        <f>SUMIFS(NM!AJ:AJ,NM!$E:$E,DATA!$A$75,NM!$I:$I,DATA!$B$75)</f>
        <v>15</v>
      </c>
      <c r="AE75" s="302">
        <f>SUMIFS(NM!AK:AK,NM!$E:$E,DATA!$A$75,NM!$I:$I,DATA!$B$75)</f>
        <v>10.4</v>
      </c>
      <c r="AF75" s="302">
        <f>SUMIFS(NM!AL:AL,NM!$E:$E,DATA!$A$75,NM!$I:$I,DATA!$B$75)</f>
        <v>6.5</v>
      </c>
      <c r="AG75" s="302">
        <f>SUMIFS(NM!AM:AM,NM!$E:$E,DATA!$A$75,NM!$I:$I,DATA!$B$75)</f>
        <v>6.4</v>
      </c>
      <c r="AH75" s="302">
        <f>SUMIFS(NM!AN:AN,NM!$E:$E,DATA!$A$75,NM!$I:$I,DATA!$B$75)</f>
        <v>7.1</v>
      </c>
      <c r="AI75" s="302">
        <f>SUMIFS(NM!AO:AO,NM!$E:$E,DATA!$A$75,NM!$I:$I,DATA!$B$75)</f>
        <v>7.6</v>
      </c>
      <c r="AJ75" s="302">
        <f>SUMIFS(NM!AP:AP,NM!$E:$E,DATA!$A$75,NM!$I:$I,DATA!$B$75)</f>
        <v>6.2</v>
      </c>
      <c r="AK75" s="302">
        <f>SUMIFS(NM!AQ:AQ,NM!$E:$E,DATA!$A$75,NM!$I:$I,DATA!$B$75)</f>
        <v>5.2</v>
      </c>
      <c r="AL75" s="302">
        <f>SUMIFS(NM!AR:AR,NM!$E:$E,DATA!$A$75,NM!$I:$I,DATA!$B$75)</f>
        <v>8.9</v>
      </c>
      <c r="AM75" s="302">
        <f>SUMIFS(NM!AS:AS,NM!$E:$E,DATA!$A$75,NM!$I:$I,DATA!$B$75)</f>
        <v>8.9</v>
      </c>
      <c r="AN75" s="302">
        <f>SUMIFS(NM!AT:AT,NM!$E:$E,DATA!$A$75,NM!$I:$I,DATA!$B$75)</f>
        <v>5.4</v>
      </c>
      <c r="AO75" s="302">
        <f>SUMIFS(NM!AU:AU,NM!$E:$E,DATA!$A$75,NM!$I:$I,DATA!$B$75)</f>
        <v>7.3</v>
      </c>
      <c r="AP75" s="302">
        <f>SUMIFS(NM!AV:AV,NM!$E:$E,DATA!$A$75,NM!$I:$I,DATA!$B$75)</f>
        <v>10.3</v>
      </c>
      <c r="AQ75" s="302">
        <f>SUMIFS(NM!AW:AW,NM!$E:$E,DATA!$A$75,NM!$I:$I,DATA!$B$75)</f>
        <v>10.5</v>
      </c>
      <c r="AR75" s="302">
        <f>SUMIFS(NM!AX:AX,NM!$E:$E,DATA!$A$75,NM!$I:$I,DATA!$B$75)</f>
        <v>12.7</v>
      </c>
      <c r="AS75" s="302">
        <f>SUMIFS(NM!AY:AY,NM!$E:$E,DATA!$A$75,NM!$I:$I,DATA!$B$75)</f>
        <v>9.4</v>
      </c>
      <c r="AT75" s="302">
        <f>SUMIFS(NM!AZ:AZ,NM!$E:$E,DATA!$A$75,NM!$I:$I,DATA!$B$75)</f>
        <v>6.5</v>
      </c>
      <c r="AU75" s="302">
        <f>SUMIFS(NM!BA:BA,NM!$E:$E,DATA!$A$75,NM!$I:$I,DATA!$B$75)</f>
        <v>6.5</v>
      </c>
      <c r="AV75" s="302">
        <f>SUMIFS(NM!BB:BB,NM!$E:$E,DATA!$A$75,NM!$I:$I,DATA!$B$75)</f>
        <v>6.5</v>
      </c>
      <c r="AW75" s="302">
        <f>SUMIFS(NM!BC:BC,NM!$E:$E,DATA!$A$75,NM!$I:$I,DATA!$B$75)</f>
        <v>8.4</v>
      </c>
      <c r="AX75" s="302">
        <f>SUMIFS(NM!BD:BD,NM!$E:$E,DATA!$A$75,NM!$I:$I,DATA!$B$75)</f>
        <v>8.4</v>
      </c>
      <c r="AY75" s="302">
        <f>SUMIFS(NM!BE:BE,NM!$E:$E,DATA!$A$75,NM!$I:$I,DATA!$B$75)</f>
        <v>7.8</v>
      </c>
    </row>
    <row r="76" spans="1:51" ht="33">
      <c r="A76" s="321" t="s">
        <v>808</v>
      </c>
      <c r="B76" s="322" t="s">
        <v>626</v>
      </c>
      <c r="C76" s="302">
        <f>1000*SUMIFS(NM!H:H,NM!$E:$E,DATA!$A$76,NM!$I:$I,DATA!$B$76)</f>
        <v>199400</v>
      </c>
      <c r="D76" s="302">
        <f>SUMIFS(NM!J:J,NM!$E:$E,DATA!$A$76,NM!$I:$I,DATA!$B$76)</f>
        <v>9.9</v>
      </c>
      <c r="E76" s="302">
        <f>SUMIFS(NM!K:K,NM!$E:$E,DATA!$A$76,NM!$I:$I,DATA!$B$76)</f>
        <v>5.3</v>
      </c>
      <c r="F76" s="302">
        <f>SUMIFS(NM!L:L,NM!$E:$E,DATA!$A$76,NM!$I:$I,DATA!$B$76)</f>
        <v>4.2</v>
      </c>
      <c r="G76" s="302">
        <f>SUMIFS(NM!M:M,NM!$E:$E,DATA!$A$76,NM!$I:$I,DATA!$B$76)</f>
        <v>8.5</v>
      </c>
      <c r="H76" s="302">
        <f>SUMIFS(NM!N:N,NM!$E:$E,DATA!$A$76,NM!$I:$I,DATA!$B$76)</f>
        <v>11.1</v>
      </c>
      <c r="I76" s="302">
        <f>SUMIFS(NM!O:O,NM!$E:$E,DATA!$A$76,NM!$I:$I,DATA!$B$76)</f>
        <v>10.8</v>
      </c>
      <c r="J76" s="302">
        <f>SUMIFS(NM!P:P,NM!$E:$E,DATA!$A$76,NM!$I:$I,DATA!$B$76)</f>
        <v>10.8</v>
      </c>
      <c r="K76" s="302">
        <f>SUMIFS(NM!Q:Q,NM!$E:$E,DATA!$A$76,NM!$I:$I,DATA!$B$76)</f>
        <v>12.3</v>
      </c>
      <c r="L76" s="302">
        <f>SUMIFS(NM!R:R,NM!$E:$E,DATA!$A$76,NM!$I:$I,DATA!$B$76)</f>
        <v>8.3000000000000007</v>
      </c>
      <c r="M76" s="302">
        <f>SUMIFS(NM!S:S,NM!$E:$E,DATA!$A$76,NM!$I:$I,DATA!$B$76)</f>
        <v>4.9000000000000004</v>
      </c>
      <c r="N76" s="302">
        <f>SUMIFS(NM!T:T,NM!$E:$E,DATA!$A$76,NM!$I:$I,DATA!$B$76)</f>
        <v>3.4</v>
      </c>
      <c r="O76" s="302">
        <f>SUMIFS(NM!U:U,NM!$E:$E,DATA!$A$76,NM!$I:$I,DATA!$B$76)</f>
        <v>2.1</v>
      </c>
      <c r="P76" s="302">
        <f>SUMIFS(NM!V:V,NM!$E:$E,DATA!$A$76,NM!$I:$I,DATA!$B$76)</f>
        <v>3.4</v>
      </c>
      <c r="Q76" s="302">
        <f>SUMIFS(NM!W:W,NM!$E:$E,DATA!$A$76,NM!$I:$I,DATA!$B$76)</f>
        <v>3.4</v>
      </c>
      <c r="R76" s="302">
        <f>SUMIFS(NM!X:X,NM!$E:$E,DATA!$A$76,NM!$I:$I,DATA!$B$76)</f>
        <v>2.2000000000000002</v>
      </c>
      <c r="S76" s="302">
        <f>SUMIFS(NM!Y:Y,NM!$E:$E,DATA!$A$76,NM!$I:$I,DATA!$B$76)</f>
        <v>1.5</v>
      </c>
      <c r="T76" s="302">
        <f>SUMIFS(NM!Z:Z,NM!$E:$E,DATA!$A$76,NM!$I:$I,DATA!$B$76)</f>
        <v>0.9</v>
      </c>
      <c r="U76" s="302">
        <f>SUMIFS(NM!AA:AA,NM!$E:$E,DATA!$A$76,NM!$I:$I,DATA!$B$76)</f>
        <v>10</v>
      </c>
      <c r="V76" s="302">
        <f>SUMIFS(NM!AB:AB,NM!$E:$E,DATA!$A$76,NM!$I:$I,DATA!$B$76)</f>
        <v>3.4</v>
      </c>
      <c r="W76" s="302">
        <f>SUMIFS(NM!AC:AC,NM!$E:$E,DATA!$A$76,NM!$I:$I,DATA!$B$76)</f>
        <v>2.1</v>
      </c>
      <c r="X76" s="302">
        <f>SUMIFS(NM!AD:AD,NM!$E:$E,DATA!$A$76,NM!$I:$I,DATA!$B$76)</f>
        <v>9.8000000000000007</v>
      </c>
      <c r="Y76" s="302">
        <f>SUMIFS(NM!AE:AE,NM!$E:$E,DATA!$A$76,NM!$I:$I,DATA!$B$76)</f>
        <v>0.8</v>
      </c>
      <c r="Z76" s="302">
        <f>SUMIFS(NM!AF:AF,NM!$E:$E,DATA!$A$76,NM!$I:$I,DATA!$B$76)</f>
        <v>0</v>
      </c>
      <c r="AA76" s="302">
        <f>SUMIFS(NM!AG:AG,NM!$E:$E,DATA!$A$76,NM!$I:$I,DATA!$B$76)</f>
        <v>2.4</v>
      </c>
      <c r="AB76" s="302">
        <f>SUMIFS(NM!AH:AH,NM!$E:$E,DATA!$A$76,NM!$I:$I,DATA!$B$76)</f>
        <v>1.1000000000000001</v>
      </c>
      <c r="AC76" s="302">
        <f>SUMIFS(NM!AI:AI,NM!$E:$E,DATA!$A$76,NM!$I:$I,DATA!$B$76)</f>
        <v>0.1</v>
      </c>
      <c r="AD76" s="302">
        <f>SUMIFS(NM!AJ:AJ,NM!$E:$E,DATA!$A$76,NM!$I:$I,DATA!$B$76)</f>
        <v>26.1</v>
      </c>
      <c r="AE76" s="302">
        <f>SUMIFS(NM!AK:AK,NM!$E:$E,DATA!$A$76,NM!$I:$I,DATA!$B$76)</f>
        <v>15.1</v>
      </c>
      <c r="AF76" s="302">
        <f>SUMIFS(NM!AL:AL,NM!$E:$E,DATA!$A$76,NM!$I:$I,DATA!$B$76)</f>
        <v>24.4</v>
      </c>
      <c r="AG76" s="302">
        <f>SUMIFS(NM!AM:AM,NM!$E:$E,DATA!$A$76,NM!$I:$I,DATA!$B$76)</f>
        <v>22.8</v>
      </c>
      <c r="AH76" s="302">
        <f>SUMIFS(NM!AN:AN,NM!$E:$E,DATA!$A$76,NM!$I:$I,DATA!$B$76)</f>
        <v>23.8</v>
      </c>
      <c r="AI76" s="302">
        <f>SUMIFS(NM!AO:AO,NM!$E:$E,DATA!$A$76,NM!$I:$I,DATA!$B$76)</f>
        <v>13.1</v>
      </c>
      <c r="AJ76" s="302">
        <f>SUMIFS(NM!AP:AP,NM!$E:$E,DATA!$A$76,NM!$I:$I,DATA!$B$76)</f>
        <v>12.2</v>
      </c>
      <c r="AK76" s="302">
        <f>SUMIFS(NM!AQ:AQ,NM!$E:$E,DATA!$A$76,NM!$I:$I,DATA!$B$76)</f>
        <v>7.3</v>
      </c>
      <c r="AL76" s="302">
        <f>SUMIFS(NM!AR:AR,NM!$E:$E,DATA!$A$76,NM!$I:$I,DATA!$B$76)</f>
        <v>7.3</v>
      </c>
      <c r="AM76" s="302">
        <f>SUMIFS(NM!AS:AS,NM!$E:$E,DATA!$A$76,NM!$I:$I,DATA!$B$76)</f>
        <v>10.5</v>
      </c>
      <c r="AN76" s="302">
        <f>SUMIFS(NM!AT:AT,NM!$E:$E,DATA!$A$76,NM!$I:$I,DATA!$B$76)</f>
        <v>5.7</v>
      </c>
      <c r="AO76" s="302">
        <f>SUMIFS(NM!AU:AU,NM!$E:$E,DATA!$A$76,NM!$I:$I,DATA!$B$76)</f>
        <v>5.6</v>
      </c>
      <c r="AP76" s="302">
        <f>SUMIFS(NM!AV:AV,NM!$E:$E,DATA!$A$76,NM!$I:$I,DATA!$B$76)</f>
        <v>5</v>
      </c>
      <c r="AQ76" s="302">
        <f>SUMIFS(NM!AW:AW,NM!$E:$E,DATA!$A$76,NM!$I:$I,DATA!$B$76)</f>
        <v>7.7</v>
      </c>
      <c r="AR76" s="302">
        <f>SUMIFS(NM!AX:AX,NM!$E:$E,DATA!$A$76,NM!$I:$I,DATA!$B$76)</f>
        <v>8.9</v>
      </c>
      <c r="AS76" s="302">
        <f>SUMIFS(NM!AY:AY,NM!$E:$E,DATA!$A$76,NM!$I:$I,DATA!$B$76)</f>
        <v>9.3000000000000007</v>
      </c>
      <c r="AT76" s="302">
        <f>SUMIFS(NM!AZ:AZ,NM!$E:$E,DATA!$A$76,NM!$I:$I,DATA!$B$76)</f>
        <v>11.5</v>
      </c>
      <c r="AU76" s="302">
        <f>SUMIFS(NM!BA:BA,NM!$E:$E,DATA!$A$76,NM!$I:$I,DATA!$B$76)</f>
        <v>11.5</v>
      </c>
      <c r="AV76" s="302">
        <f>SUMIFS(NM!BB:BB,NM!$E:$E,DATA!$A$76,NM!$I:$I,DATA!$B$76)</f>
        <v>8.9</v>
      </c>
      <c r="AW76" s="302">
        <f>SUMIFS(NM!BC:BC,NM!$E:$E,DATA!$A$76,NM!$I:$I,DATA!$B$76)</f>
        <v>6.1</v>
      </c>
      <c r="AX76" s="302">
        <f>SUMIFS(NM!BD:BD,NM!$E:$E,DATA!$A$76,NM!$I:$I,DATA!$B$76)</f>
        <v>6.1</v>
      </c>
      <c r="AY76" s="302">
        <f>SUMIFS(NM!BE:BE,NM!$E:$E,DATA!$A$76,NM!$I:$I,DATA!$B$76)</f>
        <v>9.8000000000000007</v>
      </c>
    </row>
    <row r="77" spans="1:51" ht="33">
      <c r="A77" s="321" t="s">
        <v>664</v>
      </c>
      <c r="B77" s="322" t="s">
        <v>626</v>
      </c>
      <c r="C77" s="302">
        <f>1000*SUMIFS(NM!H:H,NM!$E:$E,DATA!$A$77,NM!$I:$I,DATA!$B$77)</f>
        <v>97800</v>
      </c>
      <c r="D77" s="302">
        <f>SUMIFS(NM!J:J,NM!$E:$E,DATA!$A$77,NM!$I:$I,DATA!$B$77)</f>
        <v>0.1</v>
      </c>
      <c r="E77" s="302">
        <f>SUMIFS(NM!K:K,NM!$E:$E,DATA!$A$77,NM!$I:$I,DATA!$B$77)</f>
        <v>0.1</v>
      </c>
      <c r="F77" s="302">
        <f>SUMIFS(NM!L:L,NM!$E:$E,DATA!$A$77,NM!$I:$I,DATA!$B$77)</f>
        <v>0.1</v>
      </c>
      <c r="G77" s="302">
        <f>SUMIFS(NM!M:M,NM!$E:$E,DATA!$A$77,NM!$I:$I,DATA!$B$77)</f>
        <v>0.1</v>
      </c>
      <c r="H77" s="302">
        <f>SUMIFS(NM!N:N,NM!$E:$E,DATA!$A$77,NM!$I:$I,DATA!$B$77)</f>
        <v>0.1</v>
      </c>
      <c r="I77" s="302">
        <f>SUMIFS(NM!O:O,NM!$E:$E,DATA!$A$77,NM!$I:$I,DATA!$B$77)</f>
        <v>0.1</v>
      </c>
      <c r="J77" s="302">
        <f>SUMIFS(NM!P:P,NM!$E:$E,DATA!$A$77,NM!$I:$I,DATA!$B$77)</f>
        <v>0.1</v>
      </c>
      <c r="K77" s="302">
        <f>SUMIFS(NM!Q:Q,NM!$E:$E,DATA!$A$77,NM!$I:$I,DATA!$B$77)</f>
        <v>0.1</v>
      </c>
      <c r="L77" s="302">
        <f>SUMIFS(NM!R:R,NM!$E:$E,DATA!$A$77,NM!$I:$I,DATA!$B$77)</f>
        <v>0.1</v>
      </c>
      <c r="M77" s="302">
        <f>SUMIFS(NM!S:S,NM!$E:$E,DATA!$A$77,NM!$I:$I,DATA!$B$77)</f>
        <v>0.1</v>
      </c>
      <c r="N77" s="302">
        <f>SUMIFS(NM!T:T,NM!$E:$E,DATA!$A$77,NM!$I:$I,DATA!$B$77)</f>
        <v>0.1</v>
      </c>
      <c r="O77" s="302">
        <f>SUMIFS(NM!U:U,NM!$E:$E,DATA!$A$77,NM!$I:$I,DATA!$B$77)</f>
        <v>0</v>
      </c>
      <c r="P77" s="302">
        <f>SUMIFS(NM!V:V,NM!$E:$E,DATA!$A$77,NM!$I:$I,DATA!$B$77)</f>
        <v>0</v>
      </c>
      <c r="Q77" s="302">
        <f>SUMIFS(NM!W:W,NM!$E:$E,DATA!$A$77,NM!$I:$I,DATA!$B$77)</f>
        <v>3.2</v>
      </c>
      <c r="R77" s="302">
        <f>SUMIFS(NM!X:X,NM!$E:$E,DATA!$A$77,NM!$I:$I,DATA!$B$77)</f>
        <v>7.2</v>
      </c>
      <c r="S77" s="302">
        <f>SUMIFS(NM!Y:Y,NM!$E:$E,DATA!$A$77,NM!$I:$I,DATA!$B$77)</f>
        <v>4.2</v>
      </c>
      <c r="T77" s="302">
        <f>SUMIFS(NM!Z:Z,NM!$E:$E,DATA!$A$77,NM!$I:$I,DATA!$B$77)</f>
        <v>6.2</v>
      </c>
      <c r="U77" s="302">
        <f>SUMIFS(NM!AA:AA,NM!$E:$E,DATA!$A$77,NM!$I:$I,DATA!$B$77)</f>
        <v>8</v>
      </c>
      <c r="V77" s="302">
        <f>SUMIFS(NM!AB:AB,NM!$E:$E,DATA!$A$77,NM!$I:$I,DATA!$B$77)</f>
        <v>10.199999999999999</v>
      </c>
      <c r="W77" s="302">
        <f>SUMIFS(NM!AC:AC,NM!$E:$E,DATA!$A$77,NM!$I:$I,DATA!$B$77)</f>
        <v>14.6</v>
      </c>
      <c r="X77" s="302">
        <f>SUMIFS(NM!AD:AD,NM!$E:$E,DATA!$A$77,NM!$I:$I,DATA!$B$77)</f>
        <v>16.600000000000001</v>
      </c>
      <c r="Y77" s="302">
        <f>SUMIFS(NM!AE:AE,NM!$E:$E,DATA!$A$77,NM!$I:$I,DATA!$B$77)</f>
        <v>20.2</v>
      </c>
      <c r="Z77" s="302">
        <f>SUMIFS(NM!AF:AF,NM!$E:$E,DATA!$A$77,NM!$I:$I,DATA!$B$77)</f>
        <v>10.6</v>
      </c>
      <c r="AA77" s="302">
        <f>SUMIFS(NM!AG:AG,NM!$E:$E,DATA!$A$77,NM!$I:$I,DATA!$B$77)</f>
        <v>13.4</v>
      </c>
      <c r="AB77" s="302">
        <f>SUMIFS(NM!AH:AH,NM!$E:$E,DATA!$A$77,NM!$I:$I,DATA!$B$77)</f>
        <v>10.6</v>
      </c>
      <c r="AC77" s="302">
        <f>SUMIFS(NM!AI:AI,NM!$E:$E,DATA!$A$77,NM!$I:$I,DATA!$B$77)</f>
        <v>15</v>
      </c>
      <c r="AD77" s="302">
        <f>SUMIFS(NM!AJ:AJ,NM!$E:$E,DATA!$A$77,NM!$I:$I,DATA!$B$77)</f>
        <v>7.6</v>
      </c>
      <c r="AE77" s="302">
        <f>SUMIFS(NM!AK:AK,NM!$E:$E,DATA!$A$77,NM!$I:$I,DATA!$B$77)</f>
        <v>13.8</v>
      </c>
      <c r="AF77" s="302">
        <f>SUMIFS(NM!AL:AL,NM!$E:$E,DATA!$A$77,NM!$I:$I,DATA!$B$77)</f>
        <v>11.6</v>
      </c>
      <c r="AG77" s="302">
        <f>SUMIFS(NM!AM:AM,NM!$E:$E,DATA!$A$77,NM!$I:$I,DATA!$B$77)</f>
        <v>2.5</v>
      </c>
      <c r="AH77" s="302">
        <f>SUMIFS(NM!AN:AN,NM!$E:$E,DATA!$A$77,NM!$I:$I,DATA!$B$77)</f>
        <v>10.6</v>
      </c>
      <c r="AI77" s="302">
        <f>SUMIFS(NM!AO:AO,NM!$E:$E,DATA!$A$77,NM!$I:$I,DATA!$B$77)</f>
        <v>3.2</v>
      </c>
      <c r="AJ77" s="302">
        <f>SUMIFS(NM!AP:AP,NM!$E:$E,DATA!$A$77,NM!$I:$I,DATA!$B$77)</f>
        <v>2.1</v>
      </c>
      <c r="AK77" s="302">
        <f>SUMIFS(NM!AQ:AQ,NM!$E:$E,DATA!$A$77,NM!$I:$I,DATA!$B$77)</f>
        <v>0.9</v>
      </c>
      <c r="AL77" s="302">
        <f>SUMIFS(NM!AR:AR,NM!$E:$E,DATA!$A$77,NM!$I:$I,DATA!$B$77)</f>
        <v>0</v>
      </c>
      <c r="AM77" s="302">
        <f>SUMIFS(NM!AS:AS,NM!$E:$E,DATA!$A$77,NM!$I:$I,DATA!$B$77)</f>
        <v>0</v>
      </c>
      <c r="AN77" s="302">
        <f>SUMIFS(NM!AT:AT,NM!$E:$E,DATA!$A$77,NM!$I:$I,DATA!$B$77)</f>
        <v>0</v>
      </c>
      <c r="AO77" s="302">
        <f>SUMIFS(NM!AU:AU,NM!$E:$E,DATA!$A$77,NM!$I:$I,DATA!$B$77)</f>
        <v>0</v>
      </c>
      <c r="AP77" s="302">
        <f>SUMIFS(NM!AV:AV,NM!$E:$E,DATA!$A$77,NM!$I:$I,DATA!$B$77)</f>
        <v>0</v>
      </c>
      <c r="AQ77" s="302">
        <f>SUMIFS(NM!AW:AW,NM!$E:$E,DATA!$A$77,NM!$I:$I,DATA!$B$77)</f>
        <v>0</v>
      </c>
      <c r="AR77" s="302">
        <f>SUMIFS(NM!AX:AX,NM!$E:$E,DATA!$A$77,NM!$I:$I,DATA!$B$77)</f>
        <v>0</v>
      </c>
      <c r="AS77" s="302">
        <f>SUMIFS(NM!AY:AY,NM!$E:$E,DATA!$A$77,NM!$I:$I,DATA!$B$77)</f>
        <v>0</v>
      </c>
      <c r="AT77" s="302">
        <f>SUMIFS(NM!AZ:AZ,NM!$E:$E,DATA!$A$77,NM!$I:$I,DATA!$B$77)</f>
        <v>0</v>
      </c>
      <c r="AU77" s="302">
        <f>SUMIFS(NM!BA:BA,NM!$E:$E,DATA!$A$77,NM!$I:$I,DATA!$B$77)</f>
        <v>0</v>
      </c>
      <c r="AV77" s="302">
        <f>SUMIFS(NM!BB:BB,NM!$E:$E,DATA!$A$77,NM!$I:$I,DATA!$B$77)</f>
        <v>0</v>
      </c>
      <c r="AW77" s="302">
        <f>SUMIFS(NM!BC:BC,NM!$E:$E,DATA!$A$77,NM!$I:$I,DATA!$B$77)</f>
        <v>0</v>
      </c>
      <c r="AX77" s="302">
        <f>SUMIFS(NM!BD:BD,NM!$E:$E,DATA!$A$77,NM!$I:$I,DATA!$B$77)</f>
        <v>0</v>
      </c>
      <c r="AY77" s="302">
        <f>SUMIFS(NM!BE:BE,NM!$E:$E,DATA!$A$77,NM!$I:$I,DATA!$B$77)</f>
        <v>0</v>
      </c>
    </row>
    <row r="78" spans="1:51" ht="33">
      <c r="A78" s="321" t="s">
        <v>766</v>
      </c>
      <c r="B78" s="322" t="s">
        <v>626</v>
      </c>
      <c r="C78" s="302">
        <f>1000*SUMIFS(NM!H:H,NM!$E:$E,DATA!$A$78,NM!$I:$I,DATA!$B$78)</f>
        <v>157400</v>
      </c>
      <c r="D78" s="302">
        <f>SUMIFS(NM!J:J,NM!$E:$E,DATA!$A$78,NM!$I:$I,DATA!$B$78)</f>
        <v>8.4</v>
      </c>
      <c r="E78" s="302">
        <f>SUMIFS(NM!K:K,NM!$E:$E,DATA!$A$78,NM!$I:$I,DATA!$B$78)</f>
        <v>5.5</v>
      </c>
      <c r="F78" s="302">
        <f>SUMIFS(NM!L:L,NM!$E:$E,DATA!$A$78,NM!$I:$I,DATA!$B$78)</f>
        <v>4.8</v>
      </c>
      <c r="G78" s="302">
        <f>SUMIFS(NM!M:M,NM!$E:$E,DATA!$A$78,NM!$I:$I,DATA!$B$78)</f>
        <v>3.6</v>
      </c>
      <c r="H78" s="302">
        <f>SUMIFS(NM!N:N,NM!$E:$E,DATA!$A$78,NM!$I:$I,DATA!$B$78)</f>
        <v>7.1</v>
      </c>
      <c r="I78" s="302">
        <f>SUMIFS(NM!O:O,NM!$E:$E,DATA!$A$78,NM!$I:$I,DATA!$B$78)</f>
        <v>6.8</v>
      </c>
      <c r="J78" s="302">
        <f>SUMIFS(NM!P:P,NM!$E:$E,DATA!$A$78,NM!$I:$I,DATA!$B$78)</f>
        <v>7.9</v>
      </c>
      <c r="K78" s="302">
        <f>SUMIFS(NM!Q:Q,NM!$E:$E,DATA!$A$78,NM!$I:$I,DATA!$B$78)</f>
        <v>8.6</v>
      </c>
      <c r="L78" s="302">
        <f>SUMIFS(NM!R:R,NM!$E:$E,DATA!$A$78,NM!$I:$I,DATA!$B$78)</f>
        <v>7</v>
      </c>
      <c r="M78" s="302">
        <f>SUMIFS(NM!S:S,NM!$E:$E,DATA!$A$78,NM!$I:$I,DATA!$B$78)</f>
        <v>4.5</v>
      </c>
      <c r="N78" s="302">
        <f>SUMIFS(NM!T:T,NM!$E:$E,DATA!$A$78,NM!$I:$I,DATA!$B$78)</f>
        <v>2.5</v>
      </c>
      <c r="O78" s="302">
        <f>SUMIFS(NM!U:U,NM!$E:$E,DATA!$A$78,NM!$I:$I,DATA!$B$78)</f>
        <v>1.9</v>
      </c>
      <c r="P78" s="302">
        <f>SUMIFS(NM!V:V,NM!$E:$E,DATA!$A$78,NM!$I:$I,DATA!$B$78)</f>
        <v>3</v>
      </c>
      <c r="Q78" s="302">
        <f>SUMIFS(NM!W:W,NM!$E:$E,DATA!$A$78,NM!$I:$I,DATA!$B$78)</f>
        <v>2.5</v>
      </c>
      <c r="R78" s="302">
        <f>SUMIFS(NM!X:X,NM!$E:$E,DATA!$A$78,NM!$I:$I,DATA!$B$78)</f>
        <v>1.9</v>
      </c>
      <c r="S78" s="302">
        <f>SUMIFS(NM!Y:Y,NM!$E:$E,DATA!$A$78,NM!$I:$I,DATA!$B$78)</f>
        <v>1.1000000000000001</v>
      </c>
      <c r="T78" s="302">
        <f>SUMIFS(NM!Z:Z,NM!$E:$E,DATA!$A$78,NM!$I:$I,DATA!$B$78)</f>
        <v>0.6</v>
      </c>
      <c r="U78" s="302">
        <f>SUMIFS(NM!AA:AA,NM!$E:$E,DATA!$A$78,NM!$I:$I,DATA!$B$78)</f>
        <v>3.6</v>
      </c>
      <c r="V78" s="302">
        <f>SUMIFS(NM!AB:AB,NM!$E:$E,DATA!$A$78,NM!$I:$I,DATA!$B$78)</f>
        <v>4</v>
      </c>
      <c r="W78" s="302">
        <f>SUMIFS(NM!AC:AC,NM!$E:$E,DATA!$A$78,NM!$I:$I,DATA!$B$78)</f>
        <v>1.8</v>
      </c>
      <c r="X78" s="302">
        <f>SUMIFS(NM!AD:AD,NM!$E:$E,DATA!$A$78,NM!$I:$I,DATA!$B$78)</f>
        <v>8.6999999999999993</v>
      </c>
      <c r="Y78" s="302">
        <f>SUMIFS(NM!AE:AE,NM!$E:$E,DATA!$A$78,NM!$I:$I,DATA!$B$78)</f>
        <v>0.1</v>
      </c>
      <c r="Z78" s="302">
        <f>SUMIFS(NM!AF:AF,NM!$E:$E,DATA!$A$78,NM!$I:$I,DATA!$B$78)</f>
        <v>1.9</v>
      </c>
      <c r="AA78" s="302">
        <f>SUMIFS(NM!AG:AG,NM!$E:$E,DATA!$A$78,NM!$I:$I,DATA!$B$78)</f>
        <v>1</v>
      </c>
      <c r="AB78" s="302">
        <f>SUMIFS(NM!AH:AH,NM!$E:$E,DATA!$A$78,NM!$I:$I,DATA!$B$78)</f>
        <v>2</v>
      </c>
      <c r="AC78" s="302">
        <f>SUMIFS(NM!AI:AI,NM!$E:$E,DATA!$A$78,NM!$I:$I,DATA!$B$78)</f>
        <v>0.2</v>
      </c>
      <c r="AD78" s="302">
        <f>SUMIFS(NM!AJ:AJ,NM!$E:$E,DATA!$A$78,NM!$I:$I,DATA!$B$78)</f>
        <v>1</v>
      </c>
      <c r="AE78" s="302">
        <f>SUMIFS(NM!AK:AK,NM!$E:$E,DATA!$A$78,NM!$I:$I,DATA!$B$78)</f>
        <v>5</v>
      </c>
      <c r="AF78" s="302">
        <f>SUMIFS(NM!AL:AL,NM!$E:$E,DATA!$A$78,NM!$I:$I,DATA!$B$78)</f>
        <v>24.7</v>
      </c>
      <c r="AG78" s="302">
        <f>SUMIFS(NM!AM:AM,NM!$E:$E,DATA!$A$78,NM!$I:$I,DATA!$B$78)</f>
        <v>22.2</v>
      </c>
      <c r="AH78" s="302">
        <f>SUMIFS(NM!AN:AN,NM!$E:$E,DATA!$A$78,NM!$I:$I,DATA!$B$78)</f>
        <v>19.100000000000001</v>
      </c>
      <c r="AI78" s="302">
        <f>SUMIFS(NM!AO:AO,NM!$E:$E,DATA!$A$78,NM!$I:$I,DATA!$B$78)</f>
        <v>8.3000000000000007</v>
      </c>
      <c r="AJ78" s="302">
        <f>SUMIFS(NM!AP:AP,NM!$E:$E,DATA!$A$78,NM!$I:$I,DATA!$B$78)</f>
        <v>9.5</v>
      </c>
      <c r="AK78" s="302">
        <f>SUMIFS(NM!AQ:AQ,NM!$E:$E,DATA!$A$78,NM!$I:$I,DATA!$B$78)</f>
        <v>5.5</v>
      </c>
      <c r="AL78" s="302">
        <f>SUMIFS(NM!AR:AR,NM!$E:$E,DATA!$A$78,NM!$I:$I,DATA!$B$78)</f>
        <v>6.1</v>
      </c>
      <c r="AM78" s="302">
        <f>SUMIFS(NM!AS:AS,NM!$E:$E,DATA!$A$78,NM!$I:$I,DATA!$B$78)</f>
        <v>7.2</v>
      </c>
      <c r="AN78" s="302">
        <f>SUMIFS(NM!AT:AT,NM!$E:$E,DATA!$A$78,NM!$I:$I,DATA!$B$78)</f>
        <v>5.0999999999999996</v>
      </c>
      <c r="AO78" s="302">
        <f>SUMIFS(NM!AU:AU,NM!$E:$E,DATA!$A$78,NM!$I:$I,DATA!$B$78)</f>
        <v>5.9</v>
      </c>
      <c r="AP78" s="302">
        <f>SUMIFS(NM!AV:AV,NM!$E:$E,DATA!$A$78,NM!$I:$I,DATA!$B$78)</f>
        <v>5.3</v>
      </c>
      <c r="AQ78" s="302">
        <f>SUMIFS(NM!AW:AW,NM!$E:$E,DATA!$A$78,NM!$I:$I,DATA!$B$78)</f>
        <v>7.6</v>
      </c>
      <c r="AR78" s="302">
        <f>SUMIFS(NM!AX:AX,NM!$E:$E,DATA!$A$78,NM!$I:$I,DATA!$B$78)</f>
        <v>10.6</v>
      </c>
      <c r="AS78" s="302">
        <f>SUMIFS(NM!AY:AY,NM!$E:$E,DATA!$A$78,NM!$I:$I,DATA!$B$78)</f>
        <v>6.8</v>
      </c>
      <c r="AT78" s="302">
        <f>SUMIFS(NM!AZ:AZ,NM!$E:$E,DATA!$A$78,NM!$I:$I,DATA!$B$78)</f>
        <v>8.8000000000000007</v>
      </c>
      <c r="AU78" s="302">
        <f>SUMIFS(NM!BA:BA,NM!$E:$E,DATA!$A$78,NM!$I:$I,DATA!$B$78)</f>
        <v>8.8000000000000007</v>
      </c>
      <c r="AV78" s="302">
        <f>SUMIFS(NM!BB:BB,NM!$E:$E,DATA!$A$78,NM!$I:$I,DATA!$B$78)</f>
        <v>8.1999999999999993</v>
      </c>
      <c r="AW78" s="302">
        <f>SUMIFS(NM!BC:BC,NM!$E:$E,DATA!$A$78,NM!$I:$I,DATA!$B$78)</f>
        <v>6.4</v>
      </c>
      <c r="AX78" s="302">
        <f>SUMIFS(NM!BD:BD,NM!$E:$E,DATA!$A$78,NM!$I:$I,DATA!$B$78)</f>
        <v>6.4</v>
      </c>
      <c r="AY78" s="302">
        <f>SUMIFS(NM!BE:BE,NM!$E:$E,DATA!$A$78,NM!$I:$I,DATA!$B$78)</f>
        <v>7.5</v>
      </c>
    </row>
    <row r="79" spans="1:51" ht="33">
      <c r="A79" s="321" t="s">
        <v>775</v>
      </c>
      <c r="B79" s="322" t="s">
        <v>626</v>
      </c>
      <c r="C79" s="302">
        <f>1000*SUMIFS(NM!H:H,NM!$E:$E,DATA!$A$79,NM!$I:$I,DATA!$B$79)</f>
        <v>141000</v>
      </c>
      <c r="D79" s="302">
        <f>SUMIFS(NM!J:J,NM!$E:$E,DATA!$A$79,NM!$I:$I,DATA!$B$79)</f>
        <v>1.3</v>
      </c>
      <c r="E79" s="302">
        <f>SUMIFS(NM!K:K,NM!$E:$E,DATA!$A$79,NM!$I:$I,DATA!$B$79)</f>
        <v>1.2</v>
      </c>
      <c r="F79" s="302">
        <f>SUMIFS(NM!L:L,NM!$E:$E,DATA!$A$79,NM!$I:$I,DATA!$B$79)</f>
        <v>3.4</v>
      </c>
      <c r="G79" s="302">
        <f>SUMIFS(NM!M:M,NM!$E:$E,DATA!$A$79,NM!$I:$I,DATA!$B$79)</f>
        <v>5.5</v>
      </c>
      <c r="H79" s="302">
        <f>SUMIFS(NM!N:N,NM!$E:$E,DATA!$A$79,NM!$I:$I,DATA!$B$79)</f>
        <v>5.3</v>
      </c>
      <c r="I79" s="302">
        <f>SUMIFS(NM!O:O,NM!$E:$E,DATA!$A$79,NM!$I:$I,DATA!$B$79)</f>
        <v>6.1</v>
      </c>
      <c r="J79" s="302">
        <f>SUMIFS(NM!P:P,NM!$E:$E,DATA!$A$79,NM!$I:$I,DATA!$B$79)</f>
        <v>3.4</v>
      </c>
      <c r="K79" s="302">
        <f>SUMIFS(NM!Q:Q,NM!$E:$E,DATA!$A$79,NM!$I:$I,DATA!$B$79)</f>
        <v>3.5</v>
      </c>
      <c r="L79" s="302">
        <f>SUMIFS(NM!R:R,NM!$E:$E,DATA!$A$79,NM!$I:$I,DATA!$B$79)</f>
        <v>2.9</v>
      </c>
      <c r="M79" s="302">
        <f>SUMIFS(NM!S:S,NM!$E:$E,DATA!$A$79,NM!$I:$I,DATA!$B$79)</f>
        <v>1.9</v>
      </c>
      <c r="N79" s="302">
        <f>SUMIFS(NM!T:T,NM!$E:$E,DATA!$A$79,NM!$I:$I,DATA!$B$79)</f>
        <v>2.2000000000000002</v>
      </c>
      <c r="O79" s="302">
        <f>SUMIFS(NM!U:U,NM!$E:$E,DATA!$A$79,NM!$I:$I,DATA!$B$79)</f>
        <v>1.5</v>
      </c>
      <c r="P79" s="302">
        <f>SUMIFS(NM!V:V,NM!$E:$E,DATA!$A$79,NM!$I:$I,DATA!$B$79)</f>
        <v>1.4</v>
      </c>
      <c r="Q79" s="302">
        <f>SUMIFS(NM!W:W,NM!$E:$E,DATA!$A$79,NM!$I:$I,DATA!$B$79)</f>
        <v>3.4</v>
      </c>
      <c r="R79" s="302">
        <f>SUMIFS(NM!X:X,NM!$E:$E,DATA!$A$79,NM!$I:$I,DATA!$B$79)</f>
        <v>4.5999999999999996</v>
      </c>
      <c r="S79" s="302">
        <f>SUMIFS(NM!Y:Y,NM!$E:$E,DATA!$A$79,NM!$I:$I,DATA!$B$79)</f>
        <v>1.7</v>
      </c>
      <c r="T79" s="302">
        <f>SUMIFS(NM!Z:Z,NM!$E:$E,DATA!$A$79,NM!$I:$I,DATA!$B$79)</f>
        <v>0.8</v>
      </c>
      <c r="U79" s="302">
        <f>SUMIFS(NM!AA:AA,NM!$E:$E,DATA!$A$79,NM!$I:$I,DATA!$B$79)</f>
        <v>1.2</v>
      </c>
      <c r="V79" s="302">
        <f>SUMIFS(NM!AB:AB,NM!$E:$E,DATA!$A$79,NM!$I:$I,DATA!$B$79)</f>
        <v>1.3</v>
      </c>
      <c r="W79" s="302">
        <f>SUMIFS(NM!AC:AC,NM!$E:$E,DATA!$A$79,NM!$I:$I,DATA!$B$79)</f>
        <v>1.3</v>
      </c>
      <c r="X79" s="302">
        <f>SUMIFS(NM!AD:AD,NM!$E:$E,DATA!$A$79,NM!$I:$I,DATA!$B$79)</f>
        <v>1.8</v>
      </c>
      <c r="Y79" s="302">
        <f>SUMIFS(NM!AE:AE,NM!$E:$E,DATA!$A$79,NM!$I:$I,DATA!$B$79)</f>
        <v>1.5</v>
      </c>
      <c r="Z79" s="302">
        <f>SUMIFS(NM!AF:AF,NM!$E:$E,DATA!$A$79,NM!$I:$I,DATA!$B$79)</f>
        <v>1.4</v>
      </c>
      <c r="AA79" s="302">
        <f>SUMIFS(NM!AG:AG,NM!$E:$E,DATA!$A$79,NM!$I:$I,DATA!$B$79)</f>
        <v>1</v>
      </c>
      <c r="AB79" s="302">
        <f>SUMIFS(NM!AH:AH,NM!$E:$E,DATA!$A$79,NM!$I:$I,DATA!$B$79)</f>
        <v>2.5</v>
      </c>
      <c r="AC79" s="302">
        <f>SUMIFS(NM!AI:AI,NM!$E:$E,DATA!$A$79,NM!$I:$I,DATA!$B$79)</f>
        <v>1.1000000000000001</v>
      </c>
      <c r="AD79" s="302">
        <f>SUMIFS(NM!AJ:AJ,NM!$E:$E,DATA!$A$79,NM!$I:$I,DATA!$B$79)</f>
        <v>2.5</v>
      </c>
      <c r="AE79" s="302">
        <f>SUMIFS(NM!AK:AK,NM!$E:$E,DATA!$A$79,NM!$I:$I,DATA!$B$79)</f>
        <v>3.1</v>
      </c>
      <c r="AF79" s="302">
        <f>SUMIFS(NM!AL:AL,NM!$E:$E,DATA!$A$79,NM!$I:$I,DATA!$B$79)</f>
        <v>4.5999999999999996</v>
      </c>
      <c r="AG79" s="302">
        <f>SUMIFS(NM!AM:AM,NM!$E:$E,DATA!$A$79,NM!$I:$I,DATA!$B$79)</f>
        <v>8.6</v>
      </c>
      <c r="AH79" s="302">
        <f>SUMIFS(NM!AN:AN,NM!$E:$E,DATA!$A$79,NM!$I:$I,DATA!$B$79)</f>
        <v>10.6</v>
      </c>
      <c r="AI79" s="302">
        <f>SUMIFS(NM!AO:AO,NM!$E:$E,DATA!$A$79,NM!$I:$I,DATA!$B$79)</f>
        <v>8</v>
      </c>
      <c r="AJ79" s="302">
        <f>SUMIFS(NM!AP:AP,NM!$E:$E,DATA!$A$79,NM!$I:$I,DATA!$B$79)</f>
        <v>10.8</v>
      </c>
      <c r="AK79" s="302">
        <f>SUMIFS(NM!AQ:AQ,NM!$E:$E,DATA!$A$79,NM!$I:$I,DATA!$B$79)</f>
        <v>9.8000000000000007</v>
      </c>
      <c r="AL79" s="302">
        <f>SUMIFS(NM!AR:AR,NM!$E:$E,DATA!$A$79,NM!$I:$I,DATA!$B$79)</f>
        <v>16</v>
      </c>
      <c r="AM79" s="302">
        <f>SUMIFS(NM!AS:AS,NM!$E:$E,DATA!$A$79,NM!$I:$I,DATA!$B$79)</f>
        <v>8.1999999999999993</v>
      </c>
      <c r="AN79" s="302">
        <f>SUMIFS(NM!AT:AT,NM!$E:$E,DATA!$A$79,NM!$I:$I,DATA!$B$79)</f>
        <v>10</v>
      </c>
      <c r="AO79" s="302">
        <f>SUMIFS(NM!AU:AU,NM!$E:$E,DATA!$A$79,NM!$I:$I,DATA!$B$79)</f>
        <v>9.6</v>
      </c>
      <c r="AP79" s="302">
        <f>SUMIFS(NM!AV:AV,NM!$E:$E,DATA!$A$79,NM!$I:$I,DATA!$B$79)</f>
        <v>8.8000000000000007</v>
      </c>
      <c r="AQ79" s="302">
        <f>SUMIFS(NM!AW:AW,NM!$E:$E,DATA!$A$79,NM!$I:$I,DATA!$B$79)</f>
        <v>5.9</v>
      </c>
      <c r="AR79" s="302">
        <f>SUMIFS(NM!AX:AX,NM!$E:$E,DATA!$A$79,NM!$I:$I,DATA!$B$79)</f>
        <v>9</v>
      </c>
      <c r="AS79" s="302">
        <f>SUMIFS(NM!AY:AY,NM!$E:$E,DATA!$A$79,NM!$I:$I,DATA!$B$79)</f>
        <v>11.1</v>
      </c>
      <c r="AT79" s="302">
        <f>SUMIFS(NM!AZ:AZ,NM!$E:$E,DATA!$A$79,NM!$I:$I,DATA!$B$79)</f>
        <v>10.1</v>
      </c>
      <c r="AU79" s="302">
        <f>SUMIFS(NM!BA:BA,NM!$E:$E,DATA!$A$79,NM!$I:$I,DATA!$B$79)</f>
        <v>10.1</v>
      </c>
      <c r="AV79" s="302">
        <f>SUMIFS(NM!BB:BB,NM!$E:$E,DATA!$A$79,NM!$I:$I,DATA!$B$79)</f>
        <v>11.6</v>
      </c>
      <c r="AW79" s="302">
        <f>SUMIFS(NM!BC:BC,NM!$E:$E,DATA!$A$79,NM!$I:$I,DATA!$B$79)</f>
        <v>1.4</v>
      </c>
      <c r="AX79" s="302">
        <f>SUMIFS(NM!BD:BD,NM!$E:$E,DATA!$A$79,NM!$I:$I,DATA!$B$79)</f>
        <v>1.4</v>
      </c>
      <c r="AY79" s="302">
        <f>SUMIFS(NM!BE:BE,NM!$E:$E,DATA!$A$79,NM!$I:$I,DATA!$B$79)</f>
        <v>1.7</v>
      </c>
    </row>
    <row r="80" spans="1:51" ht="49.5">
      <c r="A80" s="321" t="s">
        <v>788</v>
      </c>
      <c r="B80" s="322" t="s">
        <v>626</v>
      </c>
      <c r="C80" s="302">
        <f>1000*SUMIFS(NM!H:H,NM!$E:$E,DATA!$A$80,NM!$I:$I,DATA!$B$80)</f>
        <v>165100</v>
      </c>
      <c r="D80" s="302">
        <f>SUMIFS(NM!J:J,NM!$E:$E,DATA!$A$80,NM!$I:$I,DATA!$B$80)</f>
        <v>0.1</v>
      </c>
      <c r="E80" s="302">
        <f>SUMIFS(NM!K:K,NM!$E:$E,DATA!$A$80,NM!$I:$I,DATA!$B$80)</f>
        <v>0.1</v>
      </c>
      <c r="F80" s="302">
        <f>SUMIFS(NM!L:L,NM!$E:$E,DATA!$A$80,NM!$I:$I,DATA!$B$80)</f>
        <v>0.1</v>
      </c>
      <c r="G80" s="302">
        <f>SUMIFS(NM!M:M,NM!$E:$E,DATA!$A$80,NM!$I:$I,DATA!$B$80)</f>
        <v>0.1</v>
      </c>
      <c r="H80" s="302">
        <f>SUMIFS(NM!N:N,NM!$E:$E,DATA!$A$80,NM!$I:$I,DATA!$B$80)</f>
        <v>0.1</v>
      </c>
      <c r="I80" s="302">
        <f>SUMIFS(NM!O:O,NM!$E:$E,DATA!$A$80,NM!$I:$I,DATA!$B$80)</f>
        <v>0.1</v>
      </c>
      <c r="J80" s="302">
        <f>SUMIFS(NM!P:P,NM!$E:$E,DATA!$A$80,NM!$I:$I,DATA!$B$80)</f>
        <v>0.1</v>
      </c>
      <c r="K80" s="302">
        <f>SUMIFS(NM!Q:Q,NM!$E:$E,DATA!$A$80,NM!$I:$I,DATA!$B$80)</f>
        <v>0.1</v>
      </c>
      <c r="L80" s="302">
        <f>SUMIFS(NM!R:R,NM!$E:$E,DATA!$A$80,NM!$I:$I,DATA!$B$80)</f>
        <v>0.1</v>
      </c>
      <c r="M80" s="302">
        <f>SUMIFS(NM!S:S,NM!$E:$E,DATA!$A$80,NM!$I:$I,DATA!$B$80)</f>
        <v>0.1</v>
      </c>
      <c r="N80" s="302">
        <f>SUMIFS(NM!T:T,NM!$E:$E,DATA!$A$80,NM!$I:$I,DATA!$B$80)</f>
        <v>0.1</v>
      </c>
      <c r="O80" s="302">
        <f>SUMIFS(NM!U:U,NM!$E:$E,DATA!$A$80,NM!$I:$I,DATA!$B$80)</f>
        <v>0.1</v>
      </c>
      <c r="P80" s="302">
        <f>SUMIFS(NM!V:V,NM!$E:$E,DATA!$A$80,NM!$I:$I,DATA!$B$80)</f>
        <v>0.1</v>
      </c>
      <c r="Q80" s="302">
        <f>SUMIFS(NM!W:W,NM!$E:$E,DATA!$A$80,NM!$I:$I,DATA!$B$80)</f>
        <v>0.1</v>
      </c>
      <c r="R80" s="302">
        <f>SUMIFS(NM!X:X,NM!$E:$E,DATA!$A$80,NM!$I:$I,DATA!$B$80)</f>
        <v>0.1</v>
      </c>
      <c r="S80" s="302">
        <f>SUMIFS(NM!Y:Y,NM!$E:$E,DATA!$A$80,NM!$I:$I,DATA!$B$80)</f>
        <v>0.1</v>
      </c>
      <c r="T80" s="302">
        <f>SUMIFS(NM!Z:Z,NM!$E:$E,DATA!$A$80,NM!$I:$I,DATA!$B$80)</f>
        <v>0.1</v>
      </c>
      <c r="U80" s="302">
        <f>SUMIFS(NM!AA:AA,NM!$E:$E,DATA!$A$80,NM!$I:$I,DATA!$B$80)</f>
        <v>0.1</v>
      </c>
      <c r="V80" s="302">
        <f>SUMIFS(NM!AB:AB,NM!$E:$E,DATA!$A$80,NM!$I:$I,DATA!$B$80)</f>
        <v>0.1</v>
      </c>
      <c r="W80" s="302">
        <f>SUMIFS(NM!AC:AC,NM!$E:$E,DATA!$A$80,NM!$I:$I,DATA!$B$80)</f>
        <v>0.1</v>
      </c>
      <c r="X80" s="302">
        <f>SUMIFS(NM!AD:AD,NM!$E:$E,DATA!$A$80,NM!$I:$I,DATA!$B$80)</f>
        <v>0.1</v>
      </c>
      <c r="Y80" s="302">
        <f>SUMIFS(NM!AE:AE,NM!$E:$E,DATA!$A$80,NM!$I:$I,DATA!$B$80)</f>
        <v>0.5</v>
      </c>
      <c r="Z80" s="302">
        <f>SUMIFS(NM!AF:AF,NM!$E:$E,DATA!$A$80,NM!$I:$I,DATA!$B$80)</f>
        <v>0.3</v>
      </c>
      <c r="AA80" s="302">
        <f>SUMIFS(NM!AG:AG,NM!$E:$E,DATA!$A$80,NM!$I:$I,DATA!$B$80)</f>
        <v>0.1</v>
      </c>
      <c r="AB80" s="302">
        <f>SUMIFS(NM!AH:AH,NM!$E:$E,DATA!$A$80,NM!$I:$I,DATA!$B$80)</f>
        <v>0.6</v>
      </c>
      <c r="AC80" s="302">
        <f>SUMIFS(NM!AI:AI,NM!$E:$E,DATA!$A$80,NM!$I:$I,DATA!$B$80)</f>
        <v>0.5</v>
      </c>
      <c r="AD80" s="302">
        <f>SUMIFS(NM!AJ:AJ,NM!$E:$E,DATA!$A$80,NM!$I:$I,DATA!$B$80)</f>
        <v>8.8000000000000007</v>
      </c>
      <c r="AE80" s="302">
        <f>SUMIFS(NM!AK:AK,NM!$E:$E,DATA!$A$80,NM!$I:$I,DATA!$B$80)</f>
        <v>0.1</v>
      </c>
      <c r="AF80" s="302">
        <f>SUMIFS(NM!AL:AL,NM!$E:$E,DATA!$A$80,NM!$I:$I,DATA!$B$80)</f>
        <v>8.5</v>
      </c>
      <c r="AG80" s="302">
        <f>SUMIFS(NM!AM:AM,NM!$E:$E,DATA!$A$80,NM!$I:$I,DATA!$B$80)</f>
        <v>11.5</v>
      </c>
      <c r="AH80" s="302">
        <f>SUMIFS(NM!AN:AN,NM!$E:$E,DATA!$A$80,NM!$I:$I,DATA!$B$80)</f>
        <v>8.3000000000000007</v>
      </c>
      <c r="AI80" s="302">
        <f>SUMIFS(NM!AO:AO,NM!$E:$E,DATA!$A$80,NM!$I:$I,DATA!$B$80)</f>
        <v>8.6</v>
      </c>
      <c r="AJ80" s="302">
        <f>SUMIFS(NM!AP:AP,NM!$E:$E,DATA!$A$80,NM!$I:$I,DATA!$B$80)</f>
        <v>7.4</v>
      </c>
      <c r="AK80" s="302">
        <f>SUMIFS(NM!AQ:AQ,NM!$E:$E,DATA!$A$80,NM!$I:$I,DATA!$B$80)</f>
        <v>8.8000000000000007</v>
      </c>
      <c r="AL80" s="302">
        <f>SUMIFS(NM!AR:AR,NM!$E:$E,DATA!$A$80,NM!$I:$I,DATA!$B$80)</f>
        <v>10</v>
      </c>
      <c r="AM80" s="302">
        <f>SUMIFS(NM!AS:AS,NM!$E:$E,DATA!$A$80,NM!$I:$I,DATA!$B$80)</f>
        <v>6.8</v>
      </c>
      <c r="AN80" s="302">
        <f>SUMIFS(NM!AT:AT,NM!$E:$E,DATA!$A$80,NM!$I:$I,DATA!$B$80)</f>
        <v>5.7</v>
      </c>
      <c r="AO80" s="302">
        <f>SUMIFS(NM!AU:AU,NM!$E:$E,DATA!$A$80,NM!$I:$I,DATA!$B$80)</f>
        <v>21.3</v>
      </c>
      <c r="AP80" s="302">
        <f>SUMIFS(NM!AV:AV,NM!$E:$E,DATA!$A$80,NM!$I:$I,DATA!$B$80)</f>
        <v>20.3</v>
      </c>
      <c r="AQ80" s="302">
        <f>SUMIFS(NM!AW:AW,NM!$E:$E,DATA!$A$80,NM!$I:$I,DATA!$B$80)</f>
        <v>13.4</v>
      </c>
      <c r="AR80" s="302">
        <f>SUMIFS(NM!AX:AX,NM!$E:$E,DATA!$A$80,NM!$I:$I,DATA!$B$80)</f>
        <v>20.2</v>
      </c>
      <c r="AS80" s="302">
        <f>SUMIFS(NM!AY:AY,NM!$E:$E,DATA!$A$80,NM!$I:$I,DATA!$B$80)</f>
        <v>21.9</v>
      </c>
      <c r="AT80" s="302">
        <f>SUMIFS(NM!AZ:AZ,NM!$E:$E,DATA!$A$80,NM!$I:$I,DATA!$B$80)</f>
        <v>10.1</v>
      </c>
      <c r="AU80" s="302">
        <f>SUMIFS(NM!BA:BA,NM!$E:$E,DATA!$A$80,NM!$I:$I,DATA!$B$80)</f>
        <v>10.1</v>
      </c>
      <c r="AV80" s="302">
        <f>SUMIFS(NM!BB:BB,NM!$E:$E,DATA!$A$80,NM!$I:$I,DATA!$B$80)</f>
        <v>12.8</v>
      </c>
      <c r="AW80" s="302">
        <f>SUMIFS(NM!BC:BC,NM!$E:$E,DATA!$A$80,NM!$I:$I,DATA!$B$80)</f>
        <v>16.7</v>
      </c>
      <c r="AX80" s="302">
        <f>SUMIFS(NM!BD:BD,NM!$E:$E,DATA!$A$80,NM!$I:$I,DATA!$B$80)</f>
        <v>16.7</v>
      </c>
      <c r="AY80" s="302">
        <f>SUMIFS(NM!BE:BE,NM!$E:$E,DATA!$A$80,NM!$I:$I,DATA!$B$80)</f>
        <v>18.2</v>
      </c>
    </row>
    <row r="81" spans="1:51" ht="15.6" customHeight="1">
      <c r="A81" s="321" t="s">
        <v>552</v>
      </c>
      <c r="B81" s="322" t="s">
        <v>626</v>
      </c>
      <c r="C81" s="320">
        <f>1000*(SUMIFS(PC!E2:E331,PC!$C$2:$C$331,"Công suất inverter ĐMT mặt đất",PC!$A$2:$A$331,"Bình Thuận")+SUMIFS(PC!E2:E331,PC!$C$2:$C$331,"Công suất inverter ĐMT mặt đất",PC!$A$2:$A$331,"An Giang"))</f>
        <v>135526.84</v>
      </c>
      <c r="D81" s="320">
        <f>SUMIFS(PC!F2:F331,PC!$C$2:$C$331,"Công suất inverter ĐMT mặt đất",PC!$A$2:$A$331,"Bình Thuận")+SUMIFS(PC!F2:F331,PC!$C$2:$C$331,"Công suất inverter ĐMT mặt đất",PC!$A$2:$A$331,"An Giang")</f>
        <v>0</v>
      </c>
      <c r="E81" s="320">
        <f>SUMIFS(PC!G2:G331,PC!$C$2:$C$331,"Công suất inverter ĐMT mặt đất",PC!$A$2:$A$331,"Bình Thuận")+SUMIFS(PC!G2:G331,PC!$C$2:$C$331,"Công suất inverter ĐMT mặt đất",PC!$A$2:$A$331,"An Giang")</f>
        <v>0</v>
      </c>
      <c r="F81" s="320">
        <f>SUMIFS(PC!H2:H331,PC!$C$2:$C$331,"Công suất inverter ĐMT mặt đất",PC!$A$2:$A$331,"Bình Thuận")+SUMIFS(PC!H2:H331,PC!$C$2:$C$331,"Công suất inverter ĐMT mặt đất",PC!$A$2:$A$331,"An Giang")</f>
        <v>0</v>
      </c>
      <c r="G81" s="320">
        <f>SUMIFS(PC!I2:I331,PC!$C$2:$C$331,"Công suất inverter ĐMT mặt đất",PC!$A$2:$A$331,"Bình Thuận")+SUMIFS(PC!I2:I331,PC!$C$2:$C$331,"Công suất inverter ĐMT mặt đất",PC!$A$2:$A$331,"An Giang")</f>
        <v>0</v>
      </c>
      <c r="H81" s="320">
        <f>SUMIFS(PC!J2:J331,PC!$C$2:$C$331,"Công suất inverter ĐMT mặt đất",PC!$A$2:$A$331,"Bình Thuận")+SUMIFS(PC!J2:J331,PC!$C$2:$C$331,"Công suất inverter ĐMT mặt đất",PC!$A$2:$A$331,"An Giang")</f>
        <v>0</v>
      </c>
      <c r="I81" s="320">
        <f>SUMIFS(PC!K2:K331,PC!$C$2:$C$331,"Công suất inverter ĐMT mặt đất",PC!$A$2:$A$331,"Bình Thuận")+SUMIFS(PC!K2:K331,PC!$C$2:$C$331,"Công suất inverter ĐMT mặt đất",PC!$A$2:$A$331,"An Giang")</f>
        <v>0</v>
      </c>
      <c r="J81" s="320">
        <f>SUMIFS(PC!L2:L331,PC!$C$2:$C$331,"Công suất inverter ĐMT mặt đất",PC!$A$2:$A$331,"Bình Thuận")+SUMIFS(PC!L2:L331,PC!$C$2:$C$331,"Công suất inverter ĐMT mặt đất",PC!$A$2:$A$331,"An Giang")</f>
        <v>0</v>
      </c>
      <c r="K81" s="320">
        <f>SUMIFS(PC!M2:M331,PC!$C$2:$C$331,"Công suất inverter ĐMT mặt đất",PC!$A$2:$A$331,"Bình Thuận")+SUMIFS(PC!M2:M331,PC!$C$2:$C$331,"Công suất inverter ĐMT mặt đất",PC!$A$2:$A$331,"An Giang")</f>
        <v>0</v>
      </c>
      <c r="L81" s="320">
        <f>SUMIFS(PC!N2:N331,PC!$C$2:$C$331,"Công suất inverter ĐMT mặt đất",PC!$A$2:$A$331,"Bình Thuận")+SUMIFS(PC!N2:N331,PC!$C$2:$C$331,"Công suất inverter ĐMT mặt đất",PC!$A$2:$A$331,"An Giang")</f>
        <v>0</v>
      </c>
      <c r="M81" s="320">
        <f>SUMIFS(PC!O2:O331,PC!$C$2:$C$331,"Công suất inverter ĐMT mặt đất",PC!$A$2:$A$331,"Bình Thuận")+SUMIFS(PC!O2:O331,PC!$C$2:$C$331,"Công suất inverter ĐMT mặt đất",PC!$A$2:$A$331,"An Giang")</f>
        <v>0</v>
      </c>
      <c r="N81" s="320">
        <f>SUMIFS(PC!P2:P331,PC!$C$2:$C$331,"Công suất inverter ĐMT mặt đất",PC!$A$2:$A$331,"Bình Thuận")+SUMIFS(PC!P2:P331,PC!$C$2:$C$331,"Công suất inverter ĐMT mặt đất",PC!$A$2:$A$331,"An Giang")</f>
        <v>0</v>
      </c>
      <c r="O81" s="320">
        <f>SUMIFS(PC!Q2:Q331,PC!$C$2:$C$331,"Công suất inverter ĐMT mặt đất",PC!$A$2:$A$331,"Bình Thuận")+SUMIFS(PC!Q2:Q331,PC!$C$2:$C$331,"Công suất inverter ĐMT mặt đất",PC!$A$2:$A$331,"An Giang")</f>
        <v>0.3</v>
      </c>
      <c r="P81" s="320">
        <f>SUMIFS(PC!R2:R331,PC!$C$2:$C$331,"Công suất inverter ĐMT mặt đất",PC!$A$2:$A$331,"Bình Thuận")+SUMIFS(PC!R2:R331,PC!$C$2:$C$331,"Công suất inverter ĐMT mặt đất",PC!$A$2:$A$331,"An Giang")</f>
        <v>0.76336999999999999</v>
      </c>
      <c r="Q81" s="320">
        <f>SUMIFS(PC!S2:S331,PC!$C$2:$C$331,"Công suất inverter ĐMT mặt đất",PC!$A$2:$A$331,"Bình Thuận")+SUMIFS(PC!S2:S331,PC!$C$2:$C$331,"Công suất inverter ĐMT mặt đất",PC!$A$2:$A$331,"An Giang")</f>
        <v>4.6928300000000007</v>
      </c>
      <c r="R81" s="320">
        <f>SUMIFS(PC!T2:T331,PC!$C$2:$C$331,"Công suất inverter ĐMT mặt đất",PC!$A$2:$A$331,"Bình Thuận")+SUMIFS(PC!T2:T331,PC!$C$2:$C$331,"Công suất inverter ĐMT mặt đất",PC!$A$2:$A$331,"An Giang")</f>
        <v>6.7458100000000005</v>
      </c>
      <c r="S81" s="320">
        <f>SUMIFS(PC!U2:U331,PC!$C$2:$C$331,"Công suất inverter ĐMT mặt đất",PC!$A$2:$A$331,"Bình Thuận")+SUMIFS(PC!U2:U331,PC!$C$2:$C$331,"Công suất inverter ĐMT mặt đất",PC!$A$2:$A$331,"An Giang")</f>
        <v>8.2113700000000005</v>
      </c>
      <c r="T81" s="320">
        <f>SUMIFS(PC!V2:V331,PC!$C$2:$C$331,"Công suất inverter ĐMT mặt đất",PC!$A$2:$A$331,"Bình Thuận")+SUMIFS(PC!V2:V331,PC!$C$2:$C$331,"Công suất inverter ĐMT mặt đất",PC!$A$2:$A$331,"An Giang")</f>
        <v>16.279679999999999</v>
      </c>
      <c r="U81" s="320">
        <f>SUMIFS(PC!W2:W331,PC!$C$2:$C$331,"Công suất inverter ĐMT mặt đất",PC!$A$2:$A$331,"Bình Thuận")+SUMIFS(PC!W2:W331,PC!$C$2:$C$331,"Công suất inverter ĐMT mặt đất",PC!$A$2:$A$331,"An Giang")</f>
        <v>14.80078</v>
      </c>
      <c r="V81" s="320">
        <f>SUMIFS(PC!X2:X331,PC!$C$2:$C$331,"Công suất inverter ĐMT mặt đất",PC!$A$2:$A$331,"Bình Thuận")+SUMIFS(PC!X2:X331,PC!$C$2:$C$331,"Công suất inverter ĐMT mặt đất",PC!$A$2:$A$331,"An Giang")</f>
        <v>14.17361</v>
      </c>
      <c r="W81" s="320">
        <f>SUMIFS(PC!Y2:Y331,PC!$C$2:$C$331,"Công suất inverter ĐMT mặt đất",PC!$A$2:$A$331,"Bình Thuận")+SUMIFS(PC!Y2:Y331,PC!$C$2:$C$331,"Công suất inverter ĐMT mặt đất",PC!$A$2:$A$331,"An Giang")</f>
        <v>17.976469999999999</v>
      </c>
      <c r="X81" s="320">
        <f>SUMIFS(PC!Z2:Z331,PC!$C$2:$C$331,"Công suất inverter ĐMT mặt đất",PC!$A$2:$A$331,"Bình Thuận")+SUMIFS(PC!Z2:Z331,PC!$C$2:$C$331,"Công suất inverter ĐMT mặt đất",PC!$A$2:$A$331,"An Giang")</f>
        <v>15.75441</v>
      </c>
      <c r="Y81" s="320">
        <f>SUMIFS(PC!AA2:AA331,PC!$C$2:$C$331,"Công suất inverter ĐMT mặt đất",PC!$A$2:$A$331,"Bình Thuận")+SUMIFS(PC!AA2:AA331,PC!$C$2:$C$331,"Công suất inverter ĐMT mặt đất",PC!$A$2:$A$331,"An Giang")</f>
        <v>16.456879999999998</v>
      </c>
      <c r="Z81" s="320">
        <f>SUMIFS(PC!AB2:AB331,PC!$C$2:$C$331,"Công suất inverter ĐMT mặt đất",PC!$A$2:$A$331,"Bình Thuận")+SUMIFS(PC!AB2:AB331,PC!$C$2:$C$331,"Công suất inverter ĐMT mặt đất",PC!$A$2:$A$331,"An Giang")</f>
        <v>12.8896</v>
      </c>
      <c r="AA81" s="320">
        <f>SUMIFS(PC!AC2:AC331,PC!$C$2:$C$331,"Công suất inverter ĐMT mặt đất",PC!$A$2:$A$331,"Bình Thuận")+SUMIFS(PC!AC2:AC331,PC!$C$2:$C$331,"Công suất inverter ĐMT mặt đất",PC!$A$2:$A$331,"An Giang")</f>
        <v>13.37364</v>
      </c>
      <c r="AB81" s="320">
        <f>SUMIFS(PC!AD2:AD331,PC!$C$2:$C$331,"Công suất inverter ĐMT mặt đất",PC!$A$2:$A$331,"Bình Thuận")+SUMIFS(PC!AD2:AD331,PC!$C$2:$C$331,"Công suất inverter ĐMT mặt đất",PC!$A$2:$A$331,"An Giang")</f>
        <v>10.99874</v>
      </c>
      <c r="AC81" s="320">
        <f>SUMIFS(PC!AE2:AE331,PC!$C$2:$C$331,"Công suất inverter ĐMT mặt đất",PC!$A$2:$A$331,"Bình Thuận")+SUMIFS(PC!AE2:AE331,PC!$C$2:$C$331,"Công suất inverter ĐMT mặt đất",PC!$A$2:$A$331,"An Giang")</f>
        <v>14.996739999999999</v>
      </c>
      <c r="AD81" s="320">
        <f>SUMIFS(PC!AF2:AF331,PC!$C$2:$C$331,"Công suất inverter ĐMT mặt đất",PC!$A$2:$A$331,"Bình Thuận")+SUMIFS(PC!AF2:AF331,PC!$C$2:$C$331,"Công suất inverter ĐMT mặt đất",PC!$A$2:$A$331,"An Giang")</f>
        <v>18.547940000000001</v>
      </c>
      <c r="AE81" s="320">
        <f>SUMIFS(PC!AG2:AG331,PC!$C$2:$C$331,"Công suất inverter ĐMT mặt đất",PC!$A$2:$A$331,"Bình Thuận")+SUMIFS(PC!AG2:AG331,PC!$C$2:$C$331,"Công suất inverter ĐMT mặt đất",PC!$A$2:$A$331,"An Giang")</f>
        <v>22.8428</v>
      </c>
      <c r="AF81" s="320">
        <f>SUMIFS(PC!AH2:AH331,PC!$C$2:$C$331,"Công suất inverter ĐMT mặt đất",PC!$A$2:$A$331,"Bình Thuận")+SUMIFS(PC!AH2:AH331,PC!$C$2:$C$331,"Công suất inverter ĐMT mặt đất",PC!$A$2:$A$331,"An Giang")</f>
        <v>19.406590000000001</v>
      </c>
      <c r="AG81" s="320">
        <f>SUMIFS(PC!AI2:AI331,PC!$C$2:$C$331,"Công suất inverter ĐMT mặt đất",PC!$A$2:$A$331,"Bình Thuận")+SUMIFS(PC!AI2:AI331,PC!$C$2:$C$331,"Công suất inverter ĐMT mặt đất",PC!$A$2:$A$331,"An Giang")</f>
        <v>11.573020000000001</v>
      </c>
      <c r="AH81" s="320">
        <f>SUMIFS(PC!AJ2:AJ331,PC!$C$2:$C$331,"Công suất inverter ĐMT mặt đất",PC!$A$2:$A$331,"Bình Thuận")+SUMIFS(PC!AJ2:AJ331,PC!$C$2:$C$331,"Công suất inverter ĐMT mặt đất",PC!$A$2:$A$331,"An Giang")</f>
        <v>19.232230000000001</v>
      </c>
      <c r="AI81" s="320">
        <f>SUMIFS(PC!AK2:AK331,PC!$C$2:$C$331,"Công suất inverter ĐMT mặt đất",PC!$A$2:$A$331,"Bình Thuận")+SUMIFS(PC!AK2:AK331,PC!$C$2:$C$331,"Công suất inverter ĐMT mặt đất",PC!$A$2:$A$331,"An Giang")</f>
        <v>9.4896200000000004</v>
      </c>
      <c r="AJ81" s="320">
        <f>SUMIFS(PC!AL2:AL331,PC!$C$2:$C$331,"Công suất inverter ĐMT mặt đất",PC!$A$2:$A$331,"Bình Thuận")+SUMIFS(PC!AL2:AL331,PC!$C$2:$C$331,"Công suất inverter ĐMT mặt đất",PC!$A$2:$A$331,"An Giang")</f>
        <v>4.1902299999999997</v>
      </c>
      <c r="AK81" s="320">
        <f>SUMIFS(PC!AM2:AM331,PC!$C$2:$C$331,"Công suất inverter ĐMT mặt đất",PC!$A$2:$A$331,"Bình Thuận")+SUMIFS(PC!AM2:AM331,PC!$C$2:$C$331,"Công suất inverter ĐMT mặt đất",PC!$A$2:$A$331,"An Giang")</f>
        <v>4.7350100000000008</v>
      </c>
      <c r="AL81" s="320">
        <f>SUMIFS(PC!AN2:AN331,PC!$C$2:$C$331,"Công suất inverter ĐMT mặt đất",PC!$A$2:$A$331,"Bình Thuận")+SUMIFS(PC!AN2:AN331,PC!$C$2:$C$331,"Công suất inverter ĐMT mặt đất",PC!$A$2:$A$331,"An Giang")</f>
        <v>0.33180999999999999</v>
      </c>
      <c r="AM81" s="320">
        <f>SUMIFS(PC!AO2:AO331,PC!$C$2:$C$331,"Công suất inverter ĐMT mặt đất",PC!$A$2:$A$331,"Bình Thuận")+SUMIFS(PC!AO2:AO331,PC!$C$2:$C$331,"Công suất inverter ĐMT mặt đất",PC!$A$2:$A$331,"An Giang")</f>
        <v>0</v>
      </c>
      <c r="AN81" s="320">
        <f>SUMIFS(PC!AP2:AP331,PC!$C$2:$C$331,"Công suất inverter ĐMT mặt đất",PC!$A$2:$A$331,"Bình Thuận")+SUMIFS(PC!AP2:AP331,PC!$C$2:$C$331,"Công suất inverter ĐMT mặt đất",PC!$A$2:$A$331,"An Giang")</f>
        <v>0</v>
      </c>
      <c r="AO81" s="320">
        <f>SUMIFS(PC!AQ2:AQ331,PC!$C$2:$C$331,"Công suất inverter ĐMT mặt đất",PC!$A$2:$A$331,"Bình Thuận")+SUMIFS(PC!AQ2:AQ331,PC!$C$2:$C$331,"Công suất inverter ĐMT mặt đất",PC!$A$2:$A$331,"An Giang")</f>
        <v>0</v>
      </c>
      <c r="AP81" s="320">
        <f>SUMIFS(PC!AR2:AR331,PC!$C$2:$C$331,"Công suất inverter ĐMT mặt đất",PC!$A$2:$A$331,"Bình Thuận")+SUMIFS(PC!AR2:AR331,PC!$C$2:$C$331,"Công suất inverter ĐMT mặt đất",PC!$A$2:$A$331,"An Giang")</f>
        <v>0</v>
      </c>
      <c r="AQ81" s="320">
        <f>SUMIFS(PC!AS2:AS331,PC!$C$2:$C$331,"Công suất inverter ĐMT mặt đất",PC!$A$2:$A$331,"Bình Thuận")+SUMIFS(PC!AS2:AS331,PC!$C$2:$C$331,"Công suất inverter ĐMT mặt đất",PC!$A$2:$A$331,"An Giang")</f>
        <v>0</v>
      </c>
      <c r="AR81" s="320">
        <f>SUMIFS(PC!AT2:AT331,PC!$C$2:$C$331,"Công suất inverter ĐMT mặt đất",PC!$A$2:$A$331,"Bình Thuận")+SUMIFS(PC!AT2:AT331,PC!$C$2:$C$331,"Công suất inverter ĐMT mặt đất",PC!$A$2:$A$331,"An Giang")</f>
        <v>0</v>
      </c>
      <c r="AS81" s="320">
        <f>SUMIFS(PC!AU2:AU331,PC!$C$2:$C$331,"Công suất inverter ĐMT mặt đất",PC!$A$2:$A$331,"Bình Thuận")+SUMIFS(PC!AU2:AU331,PC!$C$2:$C$331,"Công suất inverter ĐMT mặt đất",PC!$A$2:$A$331,"An Giang")</f>
        <v>0</v>
      </c>
      <c r="AT81" s="320">
        <f>SUMIFS(PC!AV2:AV331,PC!$C$2:$C$331,"Công suất inverter ĐMT mặt đất",PC!$A$2:$A$331,"Bình Thuận")+SUMIFS(PC!AV2:AV331,PC!$C$2:$C$331,"Công suất inverter ĐMT mặt đất",PC!$A$2:$A$331,"An Giang")</f>
        <v>0</v>
      </c>
      <c r="AU81" s="320">
        <f>SUMIFS(PC!AW2:AW331,PC!$C$2:$C$331,"Công suất inverter ĐMT mặt đất",PC!$A$2:$A$331,"Bình Thuận")+SUMIFS(PC!AW2:AW331,PC!$C$2:$C$331,"Công suất inverter ĐMT mặt đất",PC!$A$2:$A$331,"An Giang")</f>
        <v>0</v>
      </c>
      <c r="AV81" s="320">
        <f>SUMIFS(PC!AX2:AX331,PC!$C$2:$C$331,"Công suất inverter ĐMT mặt đất",PC!$A$2:$A$331,"Bình Thuận")+SUMIFS(PC!AX2:AX331,PC!$C$2:$C$331,"Công suất inverter ĐMT mặt đất",PC!$A$2:$A$331,"An Giang")</f>
        <v>0</v>
      </c>
      <c r="AW81" s="320">
        <f>SUMIFS(PC!AY2:AY331,PC!$C$2:$C$331,"Công suất inverter ĐMT mặt đất",PC!$A$2:$A$331,"Bình Thuận")+SUMIFS(PC!AY2:AY331,PC!$C$2:$C$331,"Công suất inverter ĐMT mặt đất",PC!$A$2:$A$331,"An Giang")</f>
        <v>0</v>
      </c>
      <c r="AX81" s="320">
        <f>SUMIFS(PC!AZ2:AZ331,PC!$C$2:$C$331,"Công suất inverter ĐMT mặt đất",PC!$A$2:$A$331,"Bình Thuận")+SUMIFS(PC!AZ2:AZ331,PC!$C$2:$C$331,"Công suất inverter ĐMT mặt đất",PC!$A$2:$A$331,"An Giang")</f>
        <v>0</v>
      </c>
      <c r="AY81" s="320">
        <f>SUMIFS(PC!BA2:BA331,PC!$C$2:$C$331,"Công suất inverter ĐMT mặt đất",PC!$A$2:$A$331,"Bình Thuận")+SUMIFS(PC!BA2:BA331,PC!$C$2:$C$331,"Công suất inverter ĐMT mặt đất",PC!$A$2:$A$331,"An Giang")</f>
        <v>0</v>
      </c>
    </row>
    <row r="82" spans="1:51" ht="33">
      <c r="A82" s="321" t="s">
        <v>792</v>
      </c>
      <c r="B82" s="322" t="s">
        <v>626</v>
      </c>
      <c r="C82" s="302">
        <f>1000*SUMIFS(NM!H:H,NM!$E:$E,DATA!$A$82,NM!$I:$I,DATA!$B$82)</f>
        <v>105100</v>
      </c>
      <c r="D82" s="302">
        <f>SUMIFS(NM!J:J,NM!$E:$E,DATA!$A$82,NM!$I:$I,DATA!$B$82)</f>
        <v>8</v>
      </c>
      <c r="E82" s="302">
        <f>SUMIFS(NM!K:K,NM!$E:$E,DATA!$A$82,NM!$I:$I,DATA!$B$82)</f>
        <v>6.8</v>
      </c>
      <c r="F82" s="302">
        <f>SUMIFS(NM!L:L,NM!$E:$E,DATA!$A$82,NM!$I:$I,DATA!$B$82)</f>
        <v>3.6</v>
      </c>
      <c r="G82" s="302">
        <f>SUMIFS(NM!M:M,NM!$E:$E,DATA!$A$82,NM!$I:$I,DATA!$B$82)</f>
        <v>2.5</v>
      </c>
      <c r="H82" s="302">
        <f>SUMIFS(NM!N:N,NM!$E:$E,DATA!$A$82,NM!$I:$I,DATA!$B$82)</f>
        <v>0.3</v>
      </c>
      <c r="I82" s="302">
        <f>SUMIFS(NM!O:O,NM!$E:$E,DATA!$A$82,NM!$I:$I,DATA!$B$82)</f>
        <v>0.3</v>
      </c>
      <c r="J82" s="302">
        <f>SUMIFS(NM!P:P,NM!$E:$E,DATA!$A$82,NM!$I:$I,DATA!$B$82)</f>
        <v>0.7</v>
      </c>
      <c r="K82" s="302">
        <f>SUMIFS(NM!Q:Q,NM!$E:$E,DATA!$A$82,NM!$I:$I,DATA!$B$82)</f>
        <v>1.2</v>
      </c>
      <c r="L82" s="302">
        <f>SUMIFS(NM!R:R,NM!$E:$E,DATA!$A$82,NM!$I:$I,DATA!$B$82)</f>
        <v>0.2</v>
      </c>
      <c r="M82" s="302">
        <f>SUMIFS(NM!S:S,NM!$E:$E,DATA!$A$82,NM!$I:$I,DATA!$B$82)</f>
        <v>0.2</v>
      </c>
      <c r="N82" s="302">
        <f>SUMIFS(NM!T:T,NM!$E:$E,DATA!$A$82,NM!$I:$I,DATA!$B$82)</f>
        <v>0.5</v>
      </c>
      <c r="O82" s="302">
        <f>SUMIFS(NM!U:U,NM!$E:$E,DATA!$A$82,NM!$I:$I,DATA!$B$82)</f>
        <v>0.2</v>
      </c>
      <c r="P82" s="302">
        <f>SUMIFS(NM!V:V,NM!$E:$E,DATA!$A$82,NM!$I:$I,DATA!$B$82)</f>
        <v>0.2</v>
      </c>
      <c r="Q82" s="302">
        <f>SUMIFS(NM!W:W,NM!$E:$E,DATA!$A$82,NM!$I:$I,DATA!$B$82)</f>
        <v>0.2</v>
      </c>
      <c r="R82" s="302">
        <f>SUMIFS(NM!X:X,NM!$E:$E,DATA!$A$82,NM!$I:$I,DATA!$B$82)</f>
        <v>0.2</v>
      </c>
      <c r="S82" s="302">
        <f>SUMIFS(NM!Y:Y,NM!$E:$E,DATA!$A$82,NM!$I:$I,DATA!$B$82)</f>
        <v>0.2</v>
      </c>
      <c r="T82" s="302">
        <f>SUMIFS(NM!Z:Z,NM!$E:$E,DATA!$A$82,NM!$I:$I,DATA!$B$82)</f>
        <v>0</v>
      </c>
      <c r="U82" s="302">
        <f>SUMIFS(NM!AA:AA,NM!$E:$E,DATA!$A$82,NM!$I:$I,DATA!$B$82)</f>
        <v>0</v>
      </c>
      <c r="V82" s="302">
        <f>SUMIFS(NM!AB:AB,NM!$E:$E,DATA!$A$82,NM!$I:$I,DATA!$B$82)</f>
        <v>1.7</v>
      </c>
      <c r="W82" s="302">
        <f>SUMIFS(NM!AC:AC,NM!$E:$E,DATA!$A$82,NM!$I:$I,DATA!$B$82)</f>
        <v>2.8</v>
      </c>
      <c r="X82" s="302">
        <f>SUMIFS(NM!AD:AD,NM!$E:$E,DATA!$A$82,NM!$I:$I,DATA!$B$82)</f>
        <v>3.6</v>
      </c>
      <c r="Y82" s="302">
        <f>SUMIFS(NM!AE:AE,NM!$E:$E,DATA!$A$82,NM!$I:$I,DATA!$B$82)</f>
        <v>3.2</v>
      </c>
      <c r="Z82" s="302">
        <f>SUMIFS(NM!AF:AF,NM!$E:$E,DATA!$A$82,NM!$I:$I,DATA!$B$82)</f>
        <v>2.6</v>
      </c>
      <c r="AA82" s="302">
        <f>SUMIFS(NM!AG:AG,NM!$E:$E,DATA!$A$82,NM!$I:$I,DATA!$B$82)</f>
        <v>2.8</v>
      </c>
      <c r="AB82" s="302">
        <f>SUMIFS(NM!AH:AH,NM!$E:$E,DATA!$A$82,NM!$I:$I,DATA!$B$82)</f>
        <v>3.5</v>
      </c>
      <c r="AC82" s="302">
        <f>SUMIFS(NM!AI:AI,NM!$E:$E,DATA!$A$82,NM!$I:$I,DATA!$B$82)</f>
        <v>1.9</v>
      </c>
      <c r="AD82" s="302">
        <f>SUMIFS(NM!AJ:AJ,NM!$E:$E,DATA!$A$82,NM!$I:$I,DATA!$B$82)</f>
        <v>5.0999999999999996</v>
      </c>
      <c r="AE82" s="302">
        <f>SUMIFS(NM!AK:AK,NM!$E:$E,DATA!$A$82,NM!$I:$I,DATA!$B$82)</f>
        <v>5.7</v>
      </c>
      <c r="AF82" s="302">
        <f>SUMIFS(NM!AL:AL,NM!$E:$E,DATA!$A$82,NM!$I:$I,DATA!$B$82)</f>
        <v>3.9</v>
      </c>
      <c r="AG82" s="302">
        <f>SUMIFS(NM!AM:AM,NM!$E:$E,DATA!$A$82,NM!$I:$I,DATA!$B$82)</f>
        <v>3.3</v>
      </c>
      <c r="AH82" s="302">
        <f>SUMIFS(NM!AN:AN,NM!$E:$E,DATA!$A$82,NM!$I:$I,DATA!$B$82)</f>
        <v>6.3</v>
      </c>
      <c r="AI82" s="302">
        <f>SUMIFS(NM!AO:AO,NM!$E:$E,DATA!$A$82,NM!$I:$I,DATA!$B$82)</f>
        <v>6</v>
      </c>
      <c r="AJ82" s="302">
        <f>SUMIFS(NM!AP:AP,NM!$E:$E,DATA!$A$82,NM!$I:$I,DATA!$B$82)</f>
        <v>6.9</v>
      </c>
      <c r="AK82" s="302">
        <f>SUMIFS(NM!AQ:AQ,NM!$E:$E,DATA!$A$82,NM!$I:$I,DATA!$B$82)</f>
        <v>14</v>
      </c>
      <c r="AL82" s="302">
        <f>SUMIFS(NM!AR:AR,NM!$E:$E,DATA!$A$82,NM!$I:$I,DATA!$B$82)</f>
        <v>11.7</v>
      </c>
      <c r="AM82" s="302">
        <f>SUMIFS(NM!AS:AS,NM!$E:$E,DATA!$A$82,NM!$I:$I,DATA!$B$82)</f>
        <v>7.3</v>
      </c>
      <c r="AN82" s="302">
        <f>SUMIFS(NM!AT:AT,NM!$E:$E,DATA!$A$82,NM!$I:$I,DATA!$B$82)</f>
        <v>4.5999999999999996</v>
      </c>
      <c r="AO82" s="302">
        <f>SUMIFS(NM!AU:AU,NM!$E:$E,DATA!$A$82,NM!$I:$I,DATA!$B$82)</f>
        <v>5.5</v>
      </c>
      <c r="AP82" s="302">
        <f>SUMIFS(NM!AV:AV,NM!$E:$E,DATA!$A$82,NM!$I:$I,DATA!$B$82)</f>
        <v>6.2</v>
      </c>
      <c r="AQ82" s="302">
        <f>SUMIFS(NM!AW:AW,NM!$E:$E,DATA!$A$82,NM!$I:$I,DATA!$B$82)</f>
        <v>3.4</v>
      </c>
      <c r="AR82" s="302">
        <f>SUMIFS(NM!AX:AX,NM!$E:$E,DATA!$A$82,NM!$I:$I,DATA!$B$82)</f>
        <v>2</v>
      </c>
      <c r="AS82" s="302">
        <f>SUMIFS(NM!AY:AY,NM!$E:$E,DATA!$A$82,NM!$I:$I,DATA!$B$82)</f>
        <v>3.4</v>
      </c>
      <c r="AT82" s="302">
        <f>SUMIFS(NM!AZ:AZ,NM!$E:$E,DATA!$A$82,NM!$I:$I,DATA!$B$82)</f>
        <v>4.5999999999999996</v>
      </c>
      <c r="AU82" s="302">
        <f>SUMIFS(NM!BA:BA,NM!$E:$E,DATA!$A$82,NM!$I:$I,DATA!$B$82)</f>
        <v>4.5999999999999996</v>
      </c>
      <c r="AV82" s="302">
        <f>SUMIFS(NM!BB:BB,NM!$E:$E,DATA!$A$82,NM!$I:$I,DATA!$B$82)</f>
        <v>4.7</v>
      </c>
      <c r="AW82" s="302">
        <f>SUMIFS(NM!BC:BC,NM!$E:$E,DATA!$A$82,NM!$I:$I,DATA!$B$82)</f>
        <v>4.7</v>
      </c>
      <c r="AX82" s="302">
        <f>SUMIFS(NM!BD:BD,NM!$E:$E,DATA!$A$82,NM!$I:$I,DATA!$B$82)</f>
        <v>4.7</v>
      </c>
      <c r="AY82" s="302">
        <f>SUMIFS(NM!BE:BE,NM!$E:$E,DATA!$A$82,NM!$I:$I,DATA!$B$82)</f>
        <v>3.1</v>
      </c>
    </row>
    <row r="83" spans="1:51" ht="33">
      <c r="A83" s="321" t="s">
        <v>790</v>
      </c>
      <c r="B83" s="322" t="s">
        <v>626</v>
      </c>
      <c r="C83" s="302">
        <f>1000*SUMIFS(NM!H:H,NM!$E:$E,DATA!$A$83,NM!$I:$I,DATA!$B$83)</f>
        <v>124500</v>
      </c>
      <c r="D83" s="302">
        <f>SUMIFS(NM!J:J,NM!$E:$E,DATA!$A$83,NM!$I:$I,DATA!$B$83)</f>
        <v>0.4</v>
      </c>
      <c r="E83" s="302">
        <f>SUMIFS(NM!K:K,NM!$E:$E,DATA!$A$83,NM!$I:$I,DATA!$B$83)</f>
        <v>0.2</v>
      </c>
      <c r="F83" s="302">
        <f>SUMIFS(NM!L:L,NM!$E:$E,DATA!$A$83,NM!$I:$I,DATA!$B$83)</f>
        <v>1.8</v>
      </c>
      <c r="G83" s="302">
        <f>SUMIFS(NM!M:M,NM!$E:$E,DATA!$A$83,NM!$I:$I,DATA!$B$83)</f>
        <v>0.5</v>
      </c>
      <c r="H83" s="302">
        <f>SUMIFS(NM!N:N,NM!$E:$E,DATA!$A$83,NM!$I:$I,DATA!$B$83)</f>
        <v>0.3</v>
      </c>
      <c r="I83" s="302">
        <f>SUMIFS(NM!O:O,NM!$E:$E,DATA!$A$83,NM!$I:$I,DATA!$B$83)</f>
        <v>0</v>
      </c>
      <c r="J83" s="302">
        <f>SUMIFS(NM!P:P,NM!$E:$E,DATA!$A$83,NM!$I:$I,DATA!$B$83)</f>
        <v>0</v>
      </c>
      <c r="K83" s="302">
        <f>SUMIFS(NM!Q:Q,NM!$E:$E,DATA!$A$83,NM!$I:$I,DATA!$B$83)</f>
        <v>0</v>
      </c>
      <c r="L83" s="302">
        <f>SUMIFS(NM!R:R,NM!$E:$E,DATA!$A$83,NM!$I:$I,DATA!$B$83)</f>
        <v>0</v>
      </c>
      <c r="M83" s="302">
        <f>SUMIFS(NM!S:S,NM!$E:$E,DATA!$A$83,NM!$I:$I,DATA!$B$83)</f>
        <v>0</v>
      </c>
      <c r="N83" s="302">
        <f>SUMIFS(NM!T:T,NM!$E:$E,DATA!$A$83,NM!$I:$I,DATA!$B$83)</f>
        <v>0</v>
      </c>
      <c r="O83" s="302">
        <f>SUMIFS(NM!U:U,NM!$E:$E,DATA!$A$83,NM!$I:$I,DATA!$B$83)</f>
        <v>0</v>
      </c>
      <c r="P83" s="302">
        <f>SUMIFS(NM!V:V,NM!$E:$E,DATA!$A$83,NM!$I:$I,DATA!$B$83)</f>
        <v>0</v>
      </c>
      <c r="Q83" s="302">
        <f>SUMIFS(NM!W:W,NM!$E:$E,DATA!$A$83,NM!$I:$I,DATA!$B$83)</f>
        <v>0</v>
      </c>
      <c r="R83" s="302">
        <f>SUMIFS(NM!X:X,NM!$E:$E,DATA!$A$83,NM!$I:$I,DATA!$B$83)</f>
        <v>0</v>
      </c>
      <c r="S83" s="302">
        <f>SUMIFS(NM!Y:Y,NM!$E:$E,DATA!$A$83,NM!$I:$I,DATA!$B$83)</f>
        <v>0</v>
      </c>
      <c r="T83" s="302">
        <f>SUMIFS(NM!Z:Z,NM!$E:$E,DATA!$A$83,NM!$I:$I,DATA!$B$83)</f>
        <v>0</v>
      </c>
      <c r="U83" s="302">
        <f>SUMIFS(NM!AA:AA,NM!$E:$E,DATA!$A$83,NM!$I:$I,DATA!$B$83)</f>
        <v>0.2</v>
      </c>
      <c r="V83" s="302">
        <f>SUMIFS(NM!AB:AB,NM!$E:$E,DATA!$A$83,NM!$I:$I,DATA!$B$83)</f>
        <v>0.2</v>
      </c>
      <c r="W83" s="302">
        <f>SUMIFS(NM!AC:AC,NM!$E:$E,DATA!$A$83,NM!$I:$I,DATA!$B$83)</f>
        <v>0.5</v>
      </c>
      <c r="X83" s="302">
        <f>SUMIFS(NM!AD:AD,NM!$E:$E,DATA!$A$83,NM!$I:$I,DATA!$B$83)</f>
        <v>5.6</v>
      </c>
      <c r="Y83" s="302">
        <f>SUMIFS(NM!AE:AE,NM!$E:$E,DATA!$A$83,NM!$I:$I,DATA!$B$83)</f>
        <v>3.6</v>
      </c>
      <c r="Z83" s="302">
        <f>SUMIFS(NM!AF:AF,NM!$E:$E,DATA!$A$83,NM!$I:$I,DATA!$B$83)</f>
        <v>5.5</v>
      </c>
      <c r="AA83" s="302">
        <f>SUMIFS(NM!AG:AG,NM!$E:$E,DATA!$A$83,NM!$I:$I,DATA!$B$83)</f>
        <v>7.2</v>
      </c>
      <c r="AB83" s="302">
        <f>SUMIFS(NM!AH:AH,NM!$E:$E,DATA!$A$83,NM!$I:$I,DATA!$B$83)</f>
        <v>9.6999999999999993</v>
      </c>
      <c r="AC83" s="302">
        <f>SUMIFS(NM!AI:AI,NM!$E:$E,DATA!$A$83,NM!$I:$I,DATA!$B$83)</f>
        <v>11.5</v>
      </c>
      <c r="AD83" s="302">
        <f>SUMIFS(NM!AJ:AJ,NM!$E:$E,DATA!$A$83,NM!$I:$I,DATA!$B$83)</f>
        <v>12.2</v>
      </c>
      <c r="AE83" s="302">
        <f>SUMIFS(NM!AK:AK,NM!$E:$E,DATA!$A$83,NM!$I:$I,DATA!$B$83)</f>
        <v>13.2</v>
      </c>
      <c r="AF83" s="302">
        <f>SUMIFS(NM!AL:AL,NM!$E:$E,DATA!$A$83,NM!$I:$I,DATA!$B$83)</f>
        <v>20</v>
      </c>
      <c r="AG83" s="302">
        <f>SUMIFS(NM!AM:AM,NM!$E:$E,DATA!$A$83,NM!$I:$I,DATA!$B$83)</f>
        <v>18.7</v>
      </c>
      <c r="AH83" s="302">
        <f>SUMIFS(NM!AN:AN,NM!$E:$E,DATA!$A$83,NM!$I:$I,DATA!$B$83)</f>
        <v>17.2</v>
      </c>
      <c r="AI83" s="302">
        <f>SUMIFS(NM!AO:AO,NM!$E:$E,DATA!$A$83,NM!$I:$I,DATA!$B$83)</f>
        <v>19.899999999999999</v>
      </c>
      <c r="AJ83" s="302">
        <f>SUMIFS(NM!AP:AP,NM!$E:$E,DATA!$A$83,NM!$I:$I,DATA!$B$83)</f>
        <v>24.9</v>
      </c>
      <c r="AK83" s="302">
        <f>SUMIFS(NM!AQ:AQ,NM!$E:$E,DATA!$A$83,NM!$I:$I,DATA!$B$83)</f>
        <v>17.399999999999999</v>
      </c>
      <c r="AL83" s="302">
        <f>SUMIFS(NM!AR:AR,NM!$E:$E,DATA!$A$83,NM!$I:$I,DATA!$B$83)</f>
        <v>23.9</v>
      </c>
      <c r="AM83" s="302">
        <f>SUMIFS(NM!AS:AS,NM!$E:$E,DATA!$A$83,NM!$I:$I,DATA!$B$83)</f>
        <v>13.1</v>
      </c>
      <c r="AN83" s="302">
        <f>SUMIFS(NM!AT:AT,NM!$E:$E,DATA!$A$83,NM!$I:$I,DATA!$B$83)</f>
        <v>6.4</v>
      </c>
      <c r="AO83" s="302">
        <f>SUMIFS(NM!AU:AU,NM!$E:$E,DATA!$A$83,NM!$I:$I,DATA!$B$83)</f>
        <v>0</v>
      </c>
      <c r="AP83" s="302">
        <f>SUMIFS(NM!AV:AV,NM!$E:$E,DATA!$A$83,NM!$I:$I,DATA!$B$83)</f>
        <v>0.1</v>
      </c>
      <c r="AQ83" s="302">
        <f>SUMIFS(NM!AW:AW,NM!$E:$E,DATA!$A$83,NM!$I:$I,DATA!$B$83)</f>
        <v>0.7</v>
      </c>
      <c r="AR83" s="302">
        <f>SUMIFS(NM!AX:AX,NM!$E:$E,DATA!$A$83,NM!$I:$I,DATA!$B$83)</f>
        <v>0.7</v>
      </c>
      <c r="AS83" s="302">
        <f>SUMIFS(NM!AY:AY,NM!$E:$E,DATA!$A$83,NM!$I:$I,DATA!$B$83)</f>
        <v>0</v>
      </c>
      <c r="AT83" s="302">
        <f>SUMIFS(NM!AZ:AZ,NM!$E:$E,DATA!$A$83,NM!$I:$I,DATA!$B$83)</f>
        <v>0.6</v>
      </c>
      <c r="AU83" s="302">
        <f>SUMIFS(NM!BA:BA,NM!$E:$E,DATA!$A$83,NM!$I:$I,DATA!$B$83)</f>
        <v>0.6</v>
      </c>
      <c r="AV83" s="302">
        <f>SUMIFS(NM!BB:BB,NM!$E:$E,DATA!$A$83,NM!$I:$I,DATA!$B$83)</f>
        <v>1.4</v>
      </c>
      <c r="AW83" s="302">
        <f>SUMIFS(NM!BC:BC,NM!$E:$E,DATA!$A$83,NM!$I:$I,DATA!$B$83)</f>
        <v>5.9</v>
      </c>
      <c r="AX83" s="302">
        <f>SUMIFS(NM!BD:BD,NM!$E:$E,DATA!$A$83,NM!$I:$I,DATA!$B$83)</f>
        <v>5.9</v>
      </c>
      <c r="AY83" s="302">
        <f>SUMIFS(NM!BE:BE,NM!$E:$E,DATA!$A$83,NM!$I:$I,DATA!$B$83)</f>
        <v>5.4</v>
      </c>
    </row>
    <row r="84" spans="1:51" ht="33">
      <c r="A84" s="321" t="s">
        <v>805</v>
      </c>
      <c r="B84" s="322" t="s">
        <v>626</v>
      </c>
      <c r="C84" s="302">
        <f>1000*SUMIFS(NM!H:H,NM!$E:$E,DATA!$A$84,NM!$I:$I,DATA!$B$84)</f>
        <v>218100</v>
      </c>
      <c r="D84" s="302">
        <f>SUMIFS(NM!J:J,NM!$E:$E,DATA!$A$84,NM!$I:$I,DATA!$B$84)</f>
        <v>15</v>
      </c>
      <c r="E84" s="302">
        <f>SUMIFS(NM!K:K,NM!$E:$E,DATA!$A$84,NM!$I:$I,DATA!$B$84)</f>
        <v>17.8</v>
      </c>
      <c r="F84" s="302">
        <f>SUMIFS(NM!L:L,NM!$E:$E,DATA!$A$84,NM!$I:$I,DATA!$B$84)</f>
        <v>19</v>
      </c>
      <c r="G84" s="302">
        <f>SUMIFS(NM!M:M,NM!$E:$E,DATA!$A$84,NM!$I:$I,DATA!$B$84)</f>
        <v>13</v>
      </c>
      <c r="H84" s="302">
        <f>SUMIFS(NM!N:N,NM!$E:$E,DATA!$A$84,NM!$I:$I,DATA!$B$84)</f>
        <v>10.199999999999999</v>
      </c>
      <c r="I84" s="302">
        <f>SUMIFS(NM!O:O,NM!$E:$E,DATA!$A$84,NM!$I:$I,DATA!$B$84)</f>
        <v>10.8</v>
      </c>
      <c r="J84" s="302">
        <f>SUMIFS(NM!P:P,NM!$E:$E,DATA!$A$84,NM!$I:$I,DATA!$B$84)</f>
        <v>8.1999999999999993</v>
      </c>
      <c r="K84" s="302">
        <f>SUMIFS(NM!Q:Q,NM!$E:$E,DATA!$A$84,NM!$I:$I,DATA!$B$84)</f>
        <v>11.1</v>
      </c>
      <c r="L84" s="302">
        <f>SUMIFS(NM!R:R,NM!$E:$E,DATA!$A$84,NM!$I:$I,DATA!$B$84)</f>
        <v>7.9</v>
      </c>
      <c r="M84" s="302">
        <f>SUMIFS(NM!S:S,NM!$E:$E,DATA!$A$84,NM!$I:$I,DATA!$B$84)</f>
        <v>8.1999999999999993</v>
      </c>
      <c r="N84" s="302">
        <f>SUMIFS(NM!T:T,NM!$E:$E,DATA!$A$84,NM!$I:$I,DATA!$B$84)</f>
        <v>6.2</v>
      </c>
      <c r="O84" s="302">
        <f>SUMIFS(NM!U:U,NM!$E:$E,DATA!$A$84,NM!$I:$I,DATA!$B$84)</f>
        <v>3.7</v>
      </c>
      <c r="P84" s="302">
        <f>SUMIFS(NM!V:V,NM!$E:$E,DATA!$A$84,NM!$I:$I,DATA!$B$84)</f>
        <v>4.0999999999999996</v>
      </c>
      <c r="Q84" s="302">
        <f>SUMIFS(NM!W:W,NM!$E:$E,DATA!$A$84,NM!$I:$I,DATA!$B$84)</f>
        <v>3.7</v>
      </c>
      <c r="R84" s="302">
        <f>SUMIFS(NM!X:X,NM!$E:$E,DATA!$A$84,NM!$I:$I,DATA!$B$84)</f>
        <v>2.4</v>
      </c>
      <c r="S84" s="302">
        <f>SUMIFS(NM!Y:Y,NM!$E:$E,DATA!$A$84,NM!$I:$I,DATA!$B$84)</f>
        <v>1.9</v>
      </c>
      <c r="T84" s="302">
        <f>SUMIFS(NM!Z:Z,NM!$E:$E,DATA!$A$84,NM!$I:$I,DATA!$B$84)</f>
        <v>24.8</v>
      </c>
      <c r="U84" s="302">
        <f>SUMIFS(NM!AA:AA,NM!$E:$E,DATA!$A$84,NM!$I:$I,DATA!$B$84)</f>
        <v>3.8</v>
      </c>
      <c r="V84" s="302">
        <f>SUMIFS(NM!AB:AB,NM!$E:$E,DATA!$A$84,NM!$I:$I,DATA!$B$84)</f>
        <v>2.8</v>
      </c>
      <c r="W84" s="302">
        <f>SUMIFS(NM!AC:AC,NM!$E:$E,DATA!$A$84,NM!$I:$I,DATA!$B$84)</f>
        <v>2.8</v>
      </c>
      <c r="X84" s="302">
        <f>SUMIFS(NM!AD:AD,NM!$E:$E,DATA!$A$84,NM!$I:$I,DATA!$B$84)</f>
        <v>0.7</v>
      </c>
      <c r="Y84" s="302">
        <f>SUMIFS(NM!AE:AE,NM!$E:$E,DATA!$A$84,NM!$I:$I,DATA!$B$84)</f>
        <v>0.3</v>
      </c>
      <c r="Z84" s="302">
        <f>SUMIFS(NM!AF:AF,NM!$E:$E,DATA!$A$84,NM!$I:$I,DATA!$B$84)</f>
        <v>0</v>
      </c>
      <c r="AA84" s="302">
        <f>SUMIFS(NM!AG:AG,NM!$E:$E,DATA!$A$84,NM!$I:$I,DATA!$B$84)</f>
        <v>0.9</v>
      </c>
      <c r="AB84" s="302">
        <f>SUMIFS(NM!AH:AH,NM!$E:$E,DATA!$A$84,NM!$I:$I,DATA!$B$84)</f>
        <v>0.1</v>
      </c>
      <c r="AC84" s="302">
        <f>SUMIFS(NM!AI:AI,NM!$E:$E,DATA!$A$84,NM!$I:$I,DATA!$B$84)</f>
        <v>11.2</v>
      </c>
      <c r="AD84" s="302">
        <f>SUMIFS(NM!AJ:AJ,NM!$E:$E,DATA!$A$84,NM!$I:$I,DATA!$B$84)</f>
        <v>24.3</v>
      </c>
      <c r="AE84" s="302">
        <f>SUMIFS(NM!AK:AK,NM!$E:$E,DATA!$A$84,NM!$I:$I,DATA!$B$84)</f>
        <v>24.3</v>
      </c>
      <c r="AF84" s="302">
        <f>SUMIFS(NM!AL:AL,NM!$E:$E,DATA!$A$84,NM!$I:$I,DATA!$B$84)</f>
        <v>23.6</v>
      </c>
      <c r="AG84" s="302">
        <f>SUMIFS(NM!AM:AM,NM!$E:$E,DATA!$A$84,NM!$I:$I,DATA!$B$84)</f>
        <v>22.5</v>
      </c>
      <c r="AH84" s="302">
        <f>SUMIFS(NM!AN:AN,NM!$E:$E,DATA!$A$84,NM!$I:$I,DATA!$B$84)</f>
        <v>17.899999999999999</v>
      </c>
      <c r="AI84" s="302">
        <f>SUMIFS(NM!AO:AO,NM!$E:$E,DATA!$A$84,NM!$I:$I,DATA!$B$84)</f>
        <v>13</v>
      </c>
      <c r="AJ84" s="302">
        <f>SUMIFS(NM!AP:AP,NM!$E:$E,DATA!$A$84,NM!$I:$I,DATA!$B$84)</f>
        <v>8.8000000000000007</v>
      </c>
      <c r="AK84" s="302">
        <f>SUMIFS(NM!AQ:AQ,NM!$E:$E,DATA!$A$84,NM!$I:$I,DATA!$B$84)</f>
        <v>5.9</v>
      </c>
      <c r="AL84" s="302">
        <f>SUMIFS(NM!AR:AR,NM!$E:$E,DATA!$A$84,NM!$I:$I,DATA!$B$84)</f>
        <v>6</v>
      </c>
      <c r="AM84" s="302">
        <f>SUMIFS(NM!AS:AS,NM!$E:$E,DATA!$A$84,NM!$I:$I,DATA!$B$84)</f>
        <v>5.7</v>
      </c>
      <c r="AN84" s="302">
        <f>SUMIFS(NM!AT:AT,NM!$E:$E,DATA!$A$84,NM!$I:$I,DATA!$B$84)</f>
        <v>1.9</v>
      </c>
      <c r="AO84" s="302">
        <f>SUMIFS(NM!AU:AU,NM!$E:$E,DATA!$A$84,NM!$I:$I,DATA!$B$84)</f>
        <v>2.9</v>
      </c>
      <c r="AP84" s="302">
        <f>SUMIFS(NM!AV:AV,NM!$E:$E,DATA!$A$84,NM!$I:$I,DATA!$B$84)</f>
        <v>3.5</v>
      </c>
      <c r="AQ84" s="302">
        <f>SUMIFS(NM!AW:AW,NM!$E:$E,DATA!$A$84,NM!$I:$I,DATA!$B$84)</f>
        <v>8.9</v>
      </c>
      <c r="AR84" s="302">
        <f>SUMIFS(NM!AX:AX,NM!$E:$E,DATA!$A$84,NM!$I:$I,DATA!$B$84)</f>
        <v>16.399999999999999</v>
      </c>
      <c r="AS84" s="302">
        <f>SUMIFS(NM!AY:AY,NM!$E:$E,DATA!$A$84,NM!$I:$I,DATA!$B$84)</f>
        <v>8.8000000000000007</v>
      </c>
      <c r="AT84" s="302">
        <f>SUMIFS(NM!AZ:AZ,NM!$E:$E,DATA!$A$84,NM!$I:$I,DATA!$B$84)</f>
        <v>6.7</v>
      </c>
      <c r="AU84" s="302">
        <f>SUMIFS(NM!BA:BA,NM!$E:$E,DATA!$A$84,NM!$I:$I,DATA!$B$84)</f>
        <v>6.7</v>
      </c>
      <c r="AV84" s="302">
        <f>SUMIFS(NM!BB:BB,NM!$E:$E,DATA!$A$84,NM!$I:$I,DATA!$B$84)</f>
        <v>6.2</v>
      </c>
      <c r="AW84" s="302">
        <f>SUMIFS(NM!BC:BC,NM!$E:$E,DATA!$A$84,NM!$I:$I,DATA!$B$84)</f>
        <v>4.3</v>
      </c>
      <c r="AX84" s="302">
        <f>SUMIFS(NM!BD:BD,NM!$E:$E,DATA!$A$84,NM!$I:$I,DATA!$B$84)</f>
        <v>4.3</v>
      </c>
      <c r="AY84" s="302">
        <f>SUMIFS(NM!BE:BE,NM!$E:$E,DATA!$A$84,NM!$I:$I,DATA!$B$84)</f>
        <v>5.4</v>
      </c>
    </row>
    <row r="85" spans="1:51" ht="33">
      <c r="A85" s="321" t="s">
        <v>785</v>
      </c>
      <c r="B85" s="322" t="s">
        <v>626</v>
      </c>
      <c r="C85" s="302">
        <f>1000*SUMIFS(NM!H:H,NM!$E:$E,DATA!$A$85,NM!$I:$I,DATA!$B$85)</f>
        <v>194000</v>
      </c>
      <c r="D85" s="302">
        <f>SUMIFS(NM!J:J,NM!$E:$E,DATA!$A$85,NM!$I:$I,DATA!$B$85)</f>
        <v>2.1</v>
      </c>
      <c r="E85" s="302">
        <f>SUMIFS(NM!K:K,NM!$E:$E,DATA!$A$85,NM!$I:$I,DATA!$B$85)</f>
        <v>2.8</v>
      </c>
      <c r="F85" s="302">
        <f>SUMIFS(NM!L:L,NM!$E:$E,DATA!$A$85,NM!$I:$I,DATA!$B$85)</f>
        <v>2.9</v>
      </c>
      <c r="G85" s="302">
        <f>SUMIFS(NM!M:M,NM!$E:$E,DATA!$A$85,NM!$I:$I,DATA!$B$85)</f>
        <v>2.8</v>
      </c>
      <c r="H85" s="302">
        <f>SUMIFS(NM!N:N,NM!$E:$E,DATA!$A$85,NM!$I:$I,DATA!$B$85)</f>
        <v>3.7</v>
      </c>
      <c r="I85" s="302">
        <f>SUMIFS(NM!O:O,NM!$E:$E,DATA!$A$85,NM!$I:$I,DATA!$B$85)</f>
        <v>5.7</v>
      </c>
      <c r="J85" s="302">
        <f>SUMIFS(NM!P:P,NM!$E:$E,DATA!$A$85,NM!$I:$I,DATA!$B$85)</f>
        <v>9</v>
      </c>
      <c r="K85" s="302">
        <f>SUMIFS(NM!Q:Q,NM!$E:$E,DATA!$A$85,NM!$I:$I,DATA!$B$85)</f>
        <v>7.3</v>
      </c>
      <c r="L85" s="302">
        <f>SUMIFS(NM!R:R,NM!$E:$E,DATA!$A$85,NM!$I:$I,DATA!$B$85)</f>
        <v>8.9</v>
      </c>
      <c r="M85" s="302">
        <f>SUMIFS(NM!S:S,NM!$E:$E,DATA!$A$85,NM!$I:$I,DATA!$B$85)</f>
        <v>10.3</v>
      </c>
      <c r="N85" s="302">
        <f>SUMIFS(NM!T:T,NM!$E:$E,DATA!$A$85,NM!$I:$I,DATA!$B$85)</f>
        <v>4.9000000000000004</v>
      </c>
      <c r="O85" s="302">
        <f>SUMIFS(NM!U:U,NM!$E:$E,DATA!$A$85,NM!$I:$I,DATA!$B$85)</f>
        <v>4.8</v>
      </c>
      <c r="P85" s="302">
        <f>SUMIFS(NM!V:V,NM!$E:$E,DATA!$A$85,NM!$I:$I,DATA!$B$85)</f>
        <v>3.8</v>
      </c>
      <c r="Q85" s="302">
        <f>SUMIFS(NM!W:W,NM!$E:$E,DATA!$A$85,NM!$I:$I,DATA!$B$85)</f>
        <v>3.5</v>
      </c>
      <c r="R85" s="302">
        <f>SUMIFS(NM!X:X,NM!$E:$E,DATA!$A$85,NM!$I:$I,DATA!$B$85)</f>
        <v>2.5</v>
      </c>
      <c r="S85" s="302">
        <f>SUMIFS(NM!Y:Y,NM!$E:$E,DATA!$A$85,NM!$I:$I,DATA!$B$85)</f>
        <v>1.5</v>
      </c>
      <c r="T85" s="302">
        <f>SUMIFS(NM!Z:Z,NM!$E:$E,DATA!$A$85,NM!$I:$I,DATA!$B$85)</f>
        <v>0.5</v>
      </c>
      <c r="U85" s="302">
        <f>SUMIFS(NM!AA:AA,NM!$E:$E,DATA!$A$85,NM!$I:$I,DATA!$B$85)</f>
        <v>0.5</v>
      </c>
      <c r="V85" s="302">
        <f>SUMIFS(NM!AB:AB,NM!$E:$E,DATA!$A$85,NM!$I:$I,DATA!$B$85)</f>
        <v>1.2</v>
      </c>
      <c r="W85" s="302">
        <f>SUMIFS(NM!AC:AC,NM!$E:$E,DATA!$A$85,NM!$I:$I,DATA!$B$85)</f>
        <v>2.2999999999999998</v>
      </c>
      <c r="X85" s="302">
        <f>SUMIFS(NM!AD:AD,NM!$E:$E,DATA!$A$85,NM!$I:$I,DATA!$B$85)</f>
        <v>4.5</v>
      </c>
      <c r="Y85" s="302">
        <f>SUMIFS(NM!AE:AE,NM!$E:$E,DATA!$A$85,NM!$I:$I,DATA!$B$85)</f>
        <v>11.4</v>
      </c>
      <c r="Z85" s="302">
        <f>SUMIFS(NM!AF:AF,NM!$E:$E,DATA!$A$85,NM!$I:$I,DATA!$B$85)</f>
        <v>8.1999999999999993</v>
      </c>
      <c r="AA85" s="302">
        <f>SUMIFS(NM!AG:AG,NM!$E:$E,DATA!$A$85,NM!$I:$I,DATA!$B$85)</f>
        <v>4.9000000000000004</v>
      </c>
      <c r="AB85" s="302">
        <f>SUMIFS(NM!AH:AH,NM!$E:$E,DATA!$A$85,NM!$I:$I,DATA!$B$85)</f>
        <v>3.3</v>
      </c>
      <c r="AC85" s="302">
        <f>SUMIFS(NM!AI:AI,NM!$E:$E,DATA!$A$85,NM!$I:$I,DATA!$B$85)</f>
        <v>4.8</v>
      </c>
      <c r="AD85" s="302">
        <f>SUMIFS(NM!AJ:AJ,NM!$E:$E,DATA!$A$85,NM!$I:$I,DATA!$B$85)</f>
        <v>9</v>
      </c>
      <c r="AE85" s="302">
        <f>SUMIFS(NM!AK:AK,NM!$E:$E,DATA!$A$85,NM!$I:$I,DATA!$B$85)</f>
        <v>10.1</v>
      </c>
      <c r="AF85" s="302">
        <f>SUMIFS(NM!AL:AL,NM!$E:$E,DATA!$A$85,NM!$I:$I,DATA!$B$85)</f>
        <v>10.9</v>
      </c>
      <c r="AG85" s="302">
        <f>SUMIFS(NM!AM:AM,NM!$E:$E,DATA!$A$85,NM!$I:$I,DATA!$B$85)</f>
        <v>4.9000000000000004</v>
      </c>
      <c r="AH85" s="302">
        <f>SUMIFS(NM!AN:AN,NM!$E:$E,DATA!$A$85,NM!$I:$I,DATA!$B$85)</f>
        <v>7.7</v>
      </c>
      <c r="AI85" s="302">
        <f>SUMIFS(NM!AO:AO,NM!$E:$E,DATA!$A$85,NM!$I:$I,DATA!$B$85)</f>
        <v>17.600000000000001</v>
      </c>
      <c r="AJ85" s="302">
        <f>SUMIFS(NM!AP:AP,NM!$E:$E,DATA!$A$85,NM!$I:$I,DATA!$B$85)</f>
        <v>8.4</v>
      </c>
      <c r="AK85" s="302">
        <f>SUMIFS(NM!AQ:AQ,NM!$E:$E,DATA!$A$85,NM!$I:$I,DATA!$B$85)</f>
        <v>7.8</v>
      </c>
      <c r="AL85" s="302">
        <f>SUMIFS(NM!AR:AR,NM!$E:$E,DATA!$A$85,NM!$I:$I,DATA!$B$85)</f>
        <v>10</v>
      </c>
      <c r="AM85" s="302">
        <f>SUMIFS(NM!AS:AS,NM!$E:$E,DATA!$A$85,NM!$I:$I,DATA!$B$85)</f>
        <v>12</v>
      </c>
      <c r="AN85" s="302">
        <f>SUMIFS(NM!AT:AT,NM!$E:$E,DATA!$A$85,NM!$I:$I,DATA!$B$85)</f>
        <v>4.5</v>
      </c>
      <c r="AO85" s="302">
        <f>SUMIFS(NM!AU:AU,NM!$E:$E,DATA!$A$85,NM!$I:$I,DATA!$B$85)</f>
        <v>12</v>
      </c>
      <c r="AP85" s="302">
        <f>SUMIFS(NM!AV:AV,NM!$E:$E,DATA!$A$85,NM!$I:$I,DATA!$B$85)</f>
        <v>14.7</v>
      </c>
      <c r="AQ85" s="302">
        <f>SUMIFS(NM!AW:AW,NM!$E:$E,DATA!$A$85,NM!$I:$I,DATA!$B$85)</f>
        <v>12.4</v>
      </c>
      <c r="AR85" s="302">
        <f>SUMIFS(NM!AX:AX,NM!$E:$E,DATA!$A$85,NM!$I:$I,DATA!$B$85)</f>
        <v>16.2</v>
      </c>
      <c r="AS85" s="302">
        <f>SUMIFS(NM!AY:AY,NM!$E:$E,DATA!$A$85,NM!$I:$I,DATA!$B$85)</f>
        <v>13.2</v>
      </c>
      <c r="AT85" s="302">
        <f>SUMIFS(NM!AZ:AZ,NM!$E:$E,DATA!$A$85,NM!$I:$I,DATA!$B$85)</f>
        <v>11.9</v>
      </c>
      <c r="AU85" s="302">
        <f>SUMIFS(NM!BA:BA,NM!$E:$E,DATA!$A$85,NM!$I:$I,DATA!$B$85)</f>
        <v>11.9</v>
      </c>
      <c r="AV85" s="302">
        <f>SUMIFS(NM!BB:BB,NM!$E:$E,DATA!$A$85,NM!$I:$I,DATA!$B$85)</f>
        <v>7.5</v>
      </c>
      <c r="AW85" s="302">
        <f>SUMIFS(NM!BC:BC,NM!$E:$E,DATA!$A$85,NM!$I:$I,DATA!$B$85)</f>
        <v>9.1</v>
      </c>
      <c r="AX85" s="302">
        <f>SUMIFS(NM!BD:BD,NM!$E:$E,DATA!$A$85,NM!$I:$I,DATA!$B$85)</f>
        <v>9.1</v>
      </c>
      <c r="AY85" s="302">
        <f>SUMIFS(NM!BE:BE,NM!$E:$E,DATA!$A$85,NM!$I:$I,DATA!$B$85)</f>
        <v>13.9</v>
      </c>
    </row>
    <row r="86" spans="1:51" ht="33">
      <c r="A86" s="321" t="s">
        <v>687</v>
      </c>
      <c r="B86" s="322" t="s">
        <v>626</v>
      </c>
      <c r="C86" s="302">
        <f>1000*SUMIFS(NM!H:H,NM!$E:$E,DATA!$A$86,NM!$I:$I,DATA!$B$86)</f>
        <v>118200</v>
      </c>
      <c r="D86" s="302">
        <f>SUMIFS(NM!J:J,NM!$E:$E,DATA!$A$86,NM!$I:$I,DATA!$B$86)</f>
        <v>0</v>
      </c>
      <c r="E86" s="302">
        <f>SUMIFS(NM!K:K,NM!$E:$E,DATA!$A$86,NM!$I:$I,DATA!$B$86)</f>
        <v>0</v>
      </c>
      <c r="F86" s="302">
        <f>SUMIFS(NM!L:L,NM!$E:$E,DATA!$A$86,NM!$I:$I,DATA!$B$86)</f>
        <v>0</v>
      </c>
      <c r="G86" s="302">
        <f>SUMIFS(NM!M:M,NM!$E:$E,DATA!$A$86,NM!$I:$I,DATA!$B$86)</f>
        <v>0</v>
      </c>
      <c r="H86" s="302">
        <f>SUMIFS(NM!N:N,NM!$E:$E,DATA!$A$86,NM!$I:$I,DATA!$B$86)</f>
        <v>0</v>
      </c>
      <c r="I86" s="302">
        <f>SUMIFS(NM!O:O,NM!$E:$E,DATA!$A$86,NM!$I:$I,DATA!$B$86)</f>
        <v>0</v>
      </c>
      <c r="J86" s="302">
        <f>SUMIFS(NM!P:P,NM!$E:$E,DATA!$A$86,NM!$I:$I,DATA!$B$86)</f>
        <v>0</v>
      </c>
      <c r="K86" s="302">
        <f>SUMIFS(NM!Q:Q,NM!$E:$E,DATA!$A$86,NM!$I:$I,DATA!$B$86)</f>
        <v>0</v>
      </c>
      <c r="L86" s="302">
        <f>SUMIFS(NM!R:R,NM!$E:$E,DATA!$A$86,NM!$I:$I,DATA!$B$86)</f>
        <v>0</v>
      </c>
      <c r="M86" s="302">
        <f>SUMIFS(NM!S:S,NM!$E:$E,DATA!$A$86,NM!$I:$I,DATA!$B$86)</f>
        <v>0</v>
      </c>
      <c r="N86" s="302">
        <f>SUMIFS(NM!T:T,NM!$E:$E,DATA!$A$86,NM!$I:$I,DATA!$B$86)</f>
        <v>0</v>
      </c>
      <c r="O86" s="302">
        <f>SUMIFS(NM!U:U,NM!$E:$E,DATA!$A$86,NM!$I:$I,DATA!$B$86)</f>
        <v>0</v>
      </c>
      <c r="P86" s="302">
        <f>SUMIFS(NM!V:V,NM!$E:$E,DATA!$A$86,NM!$I:$I,DATA!$B$86)</f>
        <v>1.1000000000000001</v>
      </c>
      <c r="Q86" s="302">
        <f>SUMIFS(NM!W:W,NM!$E:$E,DATA!$A$86,NM!$I:$I,DATA!$B$86)</f>
        <v>3.7</v>
      </c>
      <c r="R86" s="302">
        <f>SUMIFS(NM!X:X,NM!$E:$E,DATA!$A$86,NM!$I:$I,DATA!$B$86)</f>
        <v>4.5999999999999996</v>
      </c>
      <c r="S86" s="302">
        <f>SUMIFS(NM!Y:Y,NM!$E:$E,DATA!$A$86,NM!$I:$I,DATA!$B$86)</f>
        <v>4</v>
      </c>
      <c r="T86" s="302">
        <f>SUMIFS(NM!Z:Z,NM!$E:$E,DATA!$A$86,NM!$I:$I,DATA!$B$86)</f>
        <v>10.6</v>
      </c>
      <c r="U86" s="302">
        <f>SUMIFS(NM!AA:AA,NM!$E:$E,DATA!$A$86,NM!$I:$I,DATA!$B$86)</f>
        <v>12.9</v>
      </c>
      <c r="V86" s="302">
        <f>SUMIFS(NM!AB:AB,NM!$E:$E,DATA!$A$86,NM!$I:$I,DATA!$B$86)</f>
        <v>19.899999999999999</v>
      </c>
      <c r="W86" s="302">
        <f>SUMIFS(NM!AC:AC,NM!$E:$E,DATA!$A$86,NM!$I:$I,DATA!$B$86)</f>
        <v>11.1</v>
      </c>
      <c r="X86" s="302">
        <f>SUMIFS(NM!AD:AD,NM!$E:$E,DATA!$A$86,NM!$I:$I,DATA!$B$86)</f>
        <v>29.9</v>
      </c>
      <c r="Y86" s="302">
        <f>SUMIFS(NM!AE:AE,NM!$E:$E,DATA!$A$86,NM!$I:$I,DATA!$B$86)</f>
        <v>22.3</v>
      </c>
      <c r="Z86" s="302">
        <f>SUMIFS(NM!AF:AF,NM!$E:$E,DATA!$A$86,NM!$I:$I,DATA!$B$86)</f>
        <v>12</v>
      </c>
      <c r="AA86" s="302">
        <f>SUMIFS(NM!AG:AG,NM!$E:$E,DATA!$A$86,NM!$I:$I,DATA!$B$86)</f>
        <v>11.6</v>
      </c>
      <c r="AB86" s="302">
        <f>SUMIFS(NM!AH:AH,NM!$E:$E,DATA!$A$86,NM!$I:$I,DATA!$B$86)</f>
        <v>10.6</v>
      </c>
      <c r="AC86" s="302">
        <f>SUMIFS(NM!AI:AI,NM!$E:$E,DATA!$A$86,NM!$I:$I,DATA!$B$86)</f>
        <v>19.600000000000001</v>
      </c>
      <c r="AD86" s="302">
        <f>SUMIFS(NM!AJ:AJ,NM!$E:$E,DATA!$A$86,NM!$I:$I,DATA!$B$86)</f>
        <v>25.1</v>
      </c>
      <c r="AE86" s="302">
        <f>SUMIFS(NM!AK:AK,NM!$E:$E,DATA!$A$86,NM!$I:$I,DATA!$B$86)</f>
        <v>26.9</v>
      </c>
      <c r="AF86" s="302">
        <f>SUMIFS(NM!AL:AL,NM!$E:$E,DATA!$A$86,NM!$I:$I,DATA!$B$86)</f>
        <v>9.5</v>
      </c>
      <c r="AG86" s="302">
        <f>SUMIFS(NM!AM:AM,NM!$E:$E,DATA!$A$86,NM!$I:$I,DATA!$B$86)</f>
        <v>6.9</v>
      </c>
      <c r="AH86" s="302">
        <f>SUMIFS(NM!AN:AN,NM!$E:$E,DATA!$A$86,NM!$I:$I,DATA!$B$86)</f>
        <v>1.2</v>
      </c>
      <c r="AI86" s="302">
        <f>SUMIFS(NM!AO:AO,NM!$E:$E,DATA!$A$86,NM!$I:$I,DATA!$B$86)</f>
        <v>3.8</v>
      </c>
      <c r="AJ86" s="302">
        <f>SUMIFS(NM!AP:AP,NM!$E:$E,DATA!$A$86,NM!$I:$I,DATA!$B$86)</f>
        <v>3.6</v>
      </c>
      <c r="AK86" s="302">
        <f>SUMIFS(NM!AQ:AQ,NM!$E:$E,DATA!$A$86,NM!$I:$I,DATA!$B$86)</f>
        <v>0</v>
      </c>
      <c r="AL86" s="302">
        <f>SUMIFS(NM!AR:AR,NM!$E:$E,DATA!$A$86,NM!$I:$I,DATA!$B$86)</f>
        <v>0</v>
      </c>
      <c r="AM86" s="302">
        <f>SUMIFS(NM!AS:AS,NM!$E:$E,DATA!$A$86,NM!$I:$I,DATA!$B$86)</f>
        <v>0</v>
      </c>
      <c r="AN86" s="302">
        <f>SUMIFS(NM!AT:AT,NM!$E:$E,DATA!$A$86,NM!$I:$I,DATA!$B$86)</f>
        <v>0</v>
      </c>
      <c r="AO86" s="302">
        <f>SUMIFS(NM!AU:AU,NM!$E:$E,DATA!$A$86,NM!$I:$I,DATA!$B$86)</f>
        <v>0</v>
      </c>
      <c r="AP86" s="302">
        <f>SUMIFS(NM!AV:AV,NM!$E:$E,DATA!$A$86,NM!$I:$I,DATA!$B$86)</f>
        <v>0</v>
      </c>
      <c r="AQ86" s="302">
        <f>SUMIFS(NM!AW:AW,NM!$E:$E,DATA!$A$86,NM!$I:$I,DATA!$B$86)</f>
        <v>0</v>
      </c>
      <c r="AR86" s="302">
        <f>SUMIFS(NM!AX:AX,NM!$E:$E,DATA!$A$86,NM!$I:$I,DATA!$B$86)</f>
        <v>0</v>
      </c>
      <c r="AS86" s="302">
        <f>SUMIFS(NM!AY:AY,NM!$E:$E,DATA!$A$86,NM!$I:$I,DATA!$B$86)</f>
        <v>0</v>
      </c>
      <c r="AT86" s="302">
        <f>SUMIFS(NM!AZ:AZ,NM!$E:$E,DATA!$A$86,NM!$I:$I,DATA!$B$86)</f>
        <v>0</v>
      </c>
      <c r="AU86" s="302">
        <f>SUMIFS(NM!BA:BA,NM!$E:$E,DATA!$A$86,NM!$I:$I,DATA!$B$86)</f>
        <v>0</v>
      </c>
      <c r="AV86" s="302">
        <f>SUMIFS(NM!BB:BB,NM!$E:$E,DATA!$A$86,NM!$I:$I,DATA!$B$86)</f>
        <v>0</v>
      </c>
      <c r="AW86" s="302">
        <f>SUMIFS(NM!BC:BC,NM!$E:$E,DATA!$A$86,NM!$I:$I,DATA!$B$86)</f>
        <v>0</v>
      </c>
      <c r="AX86" s="302">
        <f>SUMIFS(NM!BD:BD,NM!$E:$E,DATA!$A$86,NM!$I:$I,DATA!$B$86)</f>
        <v>0</v>
      </c>
      <c r="AY86" s="302">
        <f>SUMIFS(NM!BE:BE,NM!$E:$E,DATA!$A$86,NM!$I:$I,DATA!$B$86)</f>
        <v>0</v>
      </c>
    </row>
    <row r="87" spans="1:51" ht="33">
      <c r="A87" s="321" t="s">
        <v>688</v>
      </c>
      <c r="B87" s="322" t="s">
        <v>626</v>
      </c>
      <c r="C87" s="302">
        <f>1000*SUMIFS(NM!H:H,NM!$E:$E,DATA!$A$87,NM!$I:$I,DATA!$B$87)</f>
        <v>106400</v>
      </c>
      <c r="D87" s="302">
        <f>SUMIFS(NM!J:J,NM!$E:$E,DATA!$A$87,NM!$I:$I,DATA!$B$87)</f>
        <v>0.1</v>
      </c>
      <c r="E87" s="302">
        <f>SUMIFS(NM!K:K,NM!$E:$E,DATA!$A$87,NM!$I:$I,DATA!$B$87)</f>
        <v>0.1</v>
      </c>
      <c r="F87" s="302">
        <f>SUMIFS(NM!L:L,NM!$E:$E,DATA!$A$87,NM!$I:$I,DATA!$B$87)</f>
        <v>0.1</v>
      </c>
      <c r="G87" s="302">
        <f>SUMIFS(NM!M:M,NM!$E:$E,DATA!$A$87,NM!$I:$I,DATA!$B$87)</f>
        <v>0.1</v>
      </c>
      <c r="H87" s="302">
        <f>SUMIFS(NM!N:N,NM!$E:$E,DATA!$A$87,NM!$I:$I,DATA!$B$87)</f>
        <v>0.1</v>
      </c>
      <c r="I87" s="302">
        <f>SUMIFS(NM!O:O,NM!$E:$E,DATA!$A$87,NM!$I:$I,DATA!$B$87)</f>
        <v>0.1</v>
      </c>
      <c r="J87" s="302">
        <f>SUMIFS(NM!P:P,NM!$E:$E,DATA!$A$87,NM!$I:$I,DATA!$B$87)</f>
        <v>0.1</v>
      </c>
      <c r="K87" s="302">
        <f>SUMIFS(NM!Q:Q,NM!$E:$E,DATA!$A$87,NM!$I:$I,DATA!$B$87)</f>
        <v>0.1</v>
      </c>
      <c r="L87" s="302">
        <f>SUMIFS(NM!R:R,NM!$E:$E,DATA!$A$87,NM!$I:$I,DATA!$B$87)</f>
        <v>0.1</v>
      </c>
      <c r="M87" s="302">
        <f>SUMIFS(NM!S:S,NM!$E:$E,DATA!$A$87,NM!$I:$I,DATA!$B$87)</f>
        <v>0.1</v>
      </c>
      <c r="N87" s="302">
        <f>SUMIFS(NM!T:T,NM!$E:$E,DATA!$A$87,NM!$I:$I,DATA!$B$87)</f>
        <v>0.1</v>
      </c>
      <c r="O87" s="302">
        <f>SUMIFS(NM!U:U,NM!$E:$E,DATA!$A$87,NM!$I:$I,DATA!$B$87)</f>
        <v>0.3</v>
      </c>
      <c r="P87" s="302">
        <f>SUMIFS(NM!V:V,NM!$E:$E,DATA!$A$87,NM!$I:$I,DATA!$B$87)</f>
        <v>1.1000000000000001</v>
      </c>
      <c r="Q87" s="302">
        <f>SUMIFS(NM!W:W,NM!$E:$E,DATA!$A$87,NM!$I:$I,DATA!$B$87)</f>
        <v>1.7</v>
      </c>
      <c r="R87" s="302">
        <f>SUMIFS(NM!X:X,NM!$E:$E,DATA!$A$87,NM!$I:$I,DATA!$B$87)</f>
        <v>4.8</v>
      </c>
      <c r="S87" s="302">
        <f>SUMIFS(NM!Y:Y,NM!$E:$E,DATA!$A$87,NM!$I:$I,DATA!$B$87)</f>
        <v>4.0999999999999996</v>
      </c>
      <c r="T87" s="302">
        <f>SUMIFS(NM!Z:Z,NM!$E:$E,DATA!$A$87,NM!$I:$I,DATA!$B$87)</f>
        <v>15.6</v>
      </c>
      <c r="U87" s="302">
        <f>SUMIFS(NM!AA:AA,NM!$E:$E,DATA!$A$87,NM!$I:$I,DATA!$B$87)</f>
        <v>9</v>
      </c>
      <c r="V87" s="302">
        <f>SUMIFS(NM!AB:AB,NM!$E:$E,DATA!$A$87,NM!$I:$I,DATA!$B$87)</f>
        <v>15.9</v>
      </c>
      <c r="W87" s="302">
        <f>SUMIFS(NM!AC:AC,NM!$E:$E,DATA!$A$87,NM!$I:$I,DATA!$B$87)</f>
        <v>25.2</v>
      </c>
      <c r="X87" s="302">
        <f>SUMIFS(NM!AD:AD,NM!$E:$E,DATA!$A$87,NM!$I:$I,DATA!$B$87)</f>
        <v>18.5</v>
      </c>
      <c r="Y87" s="302">
        <f>SUMIFS(NM!AE:AE,NM!$E:$E,DATA!$A$87,NM!$I:$I,DATA!$B$87)</f>
        <v>19.3</v>
      </c>
      <c r="Z87" s="302">
        <f>SUMIFS(NM!AF:AF,NM!$E:$E,DATA!$A$87,NM!$I:$I,DATA!$B$87)</f>
        <v>13.1</v>
      </c>
      <c r="AA87" s="302">
        <f>SUMIFS(NM!AG:AG,NM!$E:$E,DATA!$A$87,NM!$I:$I,DATA!$B$87)</f>
        <v>10.7</v>
      </c>
      <c r="AB87" s="302">
        <f>SUMIFS(NM!AH:AH,NM!$E:$E,DATA!$A$87,NM!$I:$I,DATA!$B$87)</f>
        <v>15.7</v>
      </c>
      <c r="AC87" s="302">
        <f>SUMIFS(NM!AI:AI,NM!$E:$E,DATA!$A$87,NM!$I:$I,DATA!$B$87)</f>
        <v>13.3</v>
      </c>
      <c r="AD87" s="302">
        <f>SUMIFS(NM!AJ:AJ,NM!$E:$E,DATA!$A$87,NM!$I:$I,DATA!$B$87)</f>
        <v>14.5</v>
      </c>
      <c r="AE87" s="302">
        <f>SUMIFS(NM!AK:AK,NM!$E:$E,DATA!$A$87,NM!$I:$I,DATA!$B$87)</f>
        <v>15</v>
      </c>
      <c r="AF87" s="302">
        <f>SUMIFS(NM!AL:AL,NM!$E:$E,DATA!$A$87,NM!$I:$I,DATA!$B$87)</f>
        <v>13.7</v>
      </c>
      <c r="AG87" s="302">
        <f>SUMIFS(NM!AM:AM,NM!$E:$E,DATA!$A$87,NM!$I:$I,DATA!$B$87)</f>
        <v>5.2</v>
      </c>
      <c r="AH87" s="302">
        <f>SUMIFS(NM!AN:AN,NM!$E:$E,DATA!$A$87,NM!$I:$I,DATA!$B$87)</f>
        <v>1.3</v>
      </c>
      <c r="AI87" s="302">
        <f>SUMIFS(NM!AO:AO,NM!$E:$E,DATA!$A$87,NM!$I:$I,DATA!$B$87)</f>
        <v>3</v>
      </c>
      <c r="AJ87" s="302">
        <f>SUMIFS(NM!AP:AP,NM!$E:$E,DATA!$A$87,NM!$I:$I,DATA!$B$87)</f>
        <v>3</v>
      </c>
      <c r="AK87" s="302">
        <f>SUMIFS(NM!AQ:AQ,NM!$E:$E,DATA!$A$87,NM!$I:$I,DATA!$B$87)</f>
        <v>0.4</v>
      </c>
      <c r="AL87" s="302">
        <f>SUMIFS(NM!AR:AR,NM!$E:$E,DATA!$A$87,NM!$I:$I,DATA!$B$87)</f>
        <v>0.1</v>
      </c>
      <c r="AM87" s="302">
        <f>SUMIFS(NM!AS:AS,NM!$E:$E,DATA!$A$87,NM!$I:$I,DATA!$B$87)</f>
        <v>0.1</v>
      </c>
      <c r="AN87" s="302">
        <f>SUMIFS(NM!AT:AT,NM!$E:$E,DATA!$A$87,NM!$I:$I,DATA!$B$87)</f>
        <v>0.1</v>
      </c>
      <c r="AO87" s="302">
        <f>SUMIFS(NM!AU:AU,NM!$E:$E,DATA!$A$87,NM!$I:$I,DATA!$B$87)</f>
        <v>0.1</v>
      </c>
      <c r="AP87" s="302">
        <f>SUMIFS(NM!AV:AV,NM!$E:$E,DATA!$A$87,NM!$I:$I,DATA!$B$87)</f>
        <v>0</v>
      </c>
      <c r="AQ87" s="302">
        <f>SUMIFS(NM!AW:AW,NM!$E:$E,DATA!$A$87,NM!$I:$I,DATA!$B$87)</f>
        <v>0.1</v>
      </c>
      <c r="AR87" s="302">
        <f>SUMIFS(NM!AX:AX,NM!$E:$E,DATA!$A$87,NM!$I:$I,DATA!$B$87)</f>
        <v>0.1</v>
      </c>
      <c r="AS87" s="302">
        <f>SUMIFS(NM!AY:AY,NM!$E:$E,DATA!$A$87,NM!$I:$I,DATA!$B$87)</f>
        <v>0.1</v>
      </c>
      <c r="AT87" s="302">
        <f>SUMIFS(NM!AZ:AZ,NM!$E:$E,DATA!$A$87,NM!$I:$I,DATA!$B$87)</f>
        <v>0.1</v>
      </c>
      <c r="AU87" s="302">
        <f>SUMIFS(NM!BA:BA,NM!$E:$E,DATA!$A$87,NM!$I:$I,DATA!$B$87)</f>
        <v>0.1</v>
      </c>
      <c r="AV87" s="302">
        <f>SUMIFS(NM!BB:BB,NM!$E:$E,DATA!$A$87,NM!$I:$I,DATA!$B$87)</f>
        <v>0.1</v>
      </c>
      <c r="AW87" s="302">
        <f>SUMIFS(NM!BC:BC,NM!$E:$E,DATA!$A$87,NM!$I:$I,DATA!$B$87)</f>
        <v>0.1</v>
      </c>
      <c r="AX87" s="302">
        <f>SUMIFS(NM!BD:BD,NM!$E:$E,DATA!$A$87,NM!$I:$I,DATA!$B$87)</f>
        <v>0.1</v>
      </c>
      <c r="AY87" s="302">
        <f>SUMIFS(NM!BE:BE,NM!$E:$E,DATA!$A$87,NM!$I:$I,DATA!$B$87)</f>
        <v>0.1</v>
      </c>
    </row>
    <row r="88" spans="1:51" ht="33">
      <c r="A88" s="321" t="s">
        <v>879</v>
      </c>
      <c r="B88" s="322" t="s">
        <v>626</v>
      </c>
      <c r="C88" s="302">
        <f>1000*SUMIFS(NM!H:H,NM!$E:$E,DATA!$A$88,NM!$I:$I,DATA!$B$88)</f>
        <v>0</v>
      </c>
      <c r="D88" s="302">
        <f>SUMIFS(NM!J:J,NM!$E:$E,DATA!$A$88,NM!$I:$I,DATA!$B$88)</f>
        <v>0</v>
      </c>
      <c r="E88" s="302">
        <f>SUMIFS(NM!K:K,NM!$E:$E,DATA!$A$88,NM!$I:$I,DATA!$B$88)</f>
        <v>0</v>
      </c>
      <c r="F88" s="302">
        <f>SUMIFS(NM!L:L,NM!$E:$E,DATA!$A$88,NM!$I:$I,DATA!$B$88)</f>
        <v>0</v>
      </c>
      <c r="G88" s="302">
        <f>SUMIFS(NM!M:M,NM!$E:$E,DATA!$A$88,NM!$I:$I,DATA!$B$88)</f>
        <v>0</v>
      </c>
      <c r="H88" s="302">
        <f>SUMIFS(NM!N:N,NM!$E:$E,DATA!$A$88,NM!$I:$I,DATA!$B$88)</f>
        <v>0</v>
      </c>
      <c r="I88" s="302">
        <f>SUMIFS(NM!O:O,NM!$E:$E,DATA!$A$88,NM!$I:$I,DATA!$B$88)</f>
        <v>0</v>
      </c>
      <c r="J88" s="302">
        <f>SUMIFS(NM!P:P,NM!$E:$E,DATA!$A$88,NM!$I:$I,DATA!$B$88)</f>
        <v>0</v>
      </c>
      <c r="K88" s="302">
        <f>SUMIFS(NM!Q:Q,NM!$E:$E,DATA!$A$88,NM!$I:$I,DATA!$B$88)</f>
        <v>0</v>
      </c>
      <c r="L88" s="302">
        <f>SUMIFS(NM!R:R,NM!$E:$E,DATA!$A$88,NM!$I:$I,DATA!$B$88)</f>
        <v>0</v>
      </c>
      <c r="M88" s="302">
        <f>SUMIFS(NM!S:S,NM!$E:$E,DATA!$A$88,NM!$I:$I,DATA!$B$88)</f>
        <v>0</v>
      </c>
      <c r="N88" s="302">
        <f>SUMIFS(NM!T:T,NM!$E:$E,DATA!$A$88,NM!$I:$I,DATA!$B$88)</f>
        <v>0</v>
      </c>
      <c r="O88" s="302">
        <f>SUMIFS(NM!U:U,NM!$E:$E,DATA!$A$88,NM!$I:$I,DATA!$B$88)</f>
        <v>0</v>
      </c>
      <c r="P88" s="302">
        <f>SUMIFS(NM!V:V,NM!$E:$E,DATA!$A$88,NM!$I:$I,DATA!$B$88)</f>
        <v>0</v>
      </c>
      <c r="Q88" s="302">
        <f>SUMIFS(NM!W:W,NM!$E:$E,DATA!$A$88,NM!$I:$I,DATA!$B$88)</f>
        <v>0</v>
      </c>
      <c r="R88" s="302">
        <f>SUMIFS(NM!X:X,NM!$E:$E,DATA!$A$88,NM!$I:$I,DATA!$B$88)</f>
        <v>0</v>
      </c>
      <c r="S88" s="302">
        <f>SUMIFS(NM!Y:Y,NM!$E:$E,DATA!$A$88,NM!$I:$I,DATA!$B$88)</f>
        <v>0</v>
      </c>
      <c r="T88" s="302">
        <f>SUMIFS(NM!Z:Z,NM!$E:$E,DATA!$A$88,NM!$I:$I,DATA!$B$88)</f>
        <v>0</v>
      </c>
      <c r="U88" s="302">
        <f>SUMIFS(NM!AA:AA,NM!$E:$E,DATA!$A$88,NM!$I:$I,DATA!$B$88)</f>
        <v>0</v>
      </c>
      <c r="V88" s="302">
        <f>SUMIFS(NM!AB:AB,NM!$E:$E,DATA!$A$88,NM!$I:$I,DATA!$B$88)</f>
        <v>0</v>
      </c>
      <c r="W88" s="302">
        <f>SUMIFS(NM!AC:AC,NM!$E:$E,DATA!$A$88,NM!$I:$I,DATA!$B$88)</f>
        <v>0</v>
      </c>
      <c r="X88" s="302">
        <f>SUMIFS(NM!AD:AD,NM!$E:$E,DATA!$A$88,NM!$I:$I,DATA!$B$88)</f>
        <v>0</v>
      </c>
      <c r="Y88" s="302">
        <f>SUMIFS(NM!AE:AE,NM!$E:$E,DATA!$A$88,NM!$I:$I,DATA!$B$88)</f>
        <v>0</v>
      </c>
      <c r="Z88" s="302">
        <f>SUMIFS(NM!AF:AF,NM!$E:$E,DATA!$A$88,NM!$I:$I,DATA!$B$88)</f>
        <v>0</v>
      </c>
      <c r="AA88" s="302">
        <f>SUMIFS(NM!AG:AG,NM!$E:$E,DATA!$A$88,NM!$I:$I,DATA!$B$88)</f>
        <v>0</v>
      </c>
      <c r="AB88" s="302">
        <f>SUMIFS(NM!AH:AH,NM!$E:$E,DATA!$A$88,NM!$I:$I,DATA!$B$88)</f>
        <v>0</v>
      </c>
      <c r="AC88" s="302">
        <f>SUMIFS(NM!AI:AI,NM!$E:$E,DATA!$A$88,NM!$I:$I,DATA!$B$88)</f>
        <v>0</v>
      </c>
      <c r="AD88" s="302">
        <f>SUMIFS(NM!AJ:AJ,NM!$E:$E,DATA!$A$88,NM!$I:$I,DATA!$B$88)</f>
        <v>0</v>
      </c>
      <c r="AE88" s="302">
        <f>SUMIFS(NM!AK:AK,NM!$E:$E,DATA!$A$88,NM!$I:$I,DATA!$B$88)</f>
        <v>0</v>
      </c>
      <c r="AF88" s="302">
        <f>SUMIFS(NM!AL:AL,NM!$E:$E,DATA!$A$88,NM!$I:$I,DATA!$B$88)</f>
        <v>0</v>
      </c>
      <c r="AG88" s="302">
        <f>SUMIFS(NM!AM:AM,NM!$E:$E,DATA!$A$88,NM!$I:$I,DATA!$B$88)</f>
        <v>0</v>
      </c>
      <c r="AH88" s="302">
        <f>SUMIFS(NM!AN:AN,NM!$E:$E,DATA!$A$88,NM!$I:$I,DATA!$B$88)</f>
        <v>0</v>
      </c>
      <c r="AI88" s="302">
        <f>SUMIFS(NM!AO:AO,NM!$E:$E,DATA!$A$88,NM!$I:$I,DATA!$B$88)</f>
        <v>0</v>
      </c>
      <c r="AJ88" s="302">
        <f>SUMIFS(NM!AP:AP,NM!$E:$E,DATA!$A$88,NM!$I:$I,DATA!$B$88)</f>
        <v>0</v>
      </c>
      <c r="AK88" s="302">
        <f>SUMIFS(NM!AQ:AQ,NM!$E:$E,DATA!$A$88,NM!$I:$I,DATA!$B$88)</f>
        <v>0</v>
      </c>
      <c r="AL88" s="302">
        <f>SUMIFS(NM!AR:AR,NM!$E:$E,DATA!$A$88,NM!$I:$I,DATA!$B$88)</f>
        <v>0</v>
      </c>
      <c r="AM88" s="302">
        <f>SUMIFS(NM!AS:AS,NM!$E:$E,DATA!$A$88,NM!$I:$I,DATA!$B$88)</f>
        <v>0</v>
      </c>
      <c r="AN88" s="302">
        <f>SUMIFS(NM!AT:AT,NM!$E:$E,DATA!$A$88,NM!$I:$I,DATA!$B$88)</f>
        <v>0</v>
      </c>
      <c r="AO88" s="302">
        <f>SUMIFS(NM!AU:AU,NM!$E:$E,DATA!$A$88,NM!$I:$I,DATA!$B$88)</f>
        <v>0</v>
      </c>
      <c r="AP88" s="302">
        <f>SUMIFS(NM!AV:AV,NM!$E:$E,DATA!$A$88,NM!$I:$I,DATA!$B$88)</f>
        <v>0</v>
      </c>
      <c r="AQ88" s="302">
        <f>SUMIFS(NM!AW:AW,NM!$E:$E,DATA!$A$88,NM!$I:$I,DATA!$B$88)</f>
        <v>0</v>
      </c>
      <c r="AR88" s="302">
        <f>SUMIFS(NM!AX:AX,NM!$E:$E,DATA!$A$88,NM!$I:$I,DATA!$B$88)</f>
        <v>0</v>
      </c>
      <c r="AS88" s="302">
        <f>SUMIFS(NM!AY:AY,NM!$E:$E,DATA!$A$88,NM!$I:$I,DATA!$B$88)</f>
        <v>0</v>
      </c>
      <c r="AT88" s="302">
        <f>SUMIFS(NM!AZ:AZ,NM!$E:$E,DATA!$A$88,NM!$I:$I,DATA!$B$88)</f>
        <v>0</v>
      </c>
      <c r="AU88" s="302">
        <f>SUMIFS(NM!BA:BA,NM!$E:$E,DATA!$A$88,NM!$I:$I,DATA!$B$88)</f>
        <v>0</v>
      </c>
      <c r="AV88" s="302">
        <f>SUMIFS(NM!BB:BB,NM!$E:$E,DATA!$A$88,NM!$I:$I,DATA!$B$88)</f>
        <v>0</v>
      </c>
      <c r="AW88" s="302">
        <f>SUMIFS(NM!BC:BC,NM!$E:$E,DATA!$A$88,NM!$I:$I,DATA!$B$88)</f>
        <v>0</v>
      </c>
      <c r="AX88" s="302">
        <f>SUMIFS(NM!BD:BD,NM!$E:$E,DATA!$A$88,NM!$I:$I,DATA!$B$88)</f>
        <v>0</v>
      </c>
      <c r="AY88" s="302">
        <f>SUMIFS(NM!BE:BE,NM!$E:$E,DATA!$A$88,NM!$I:$I,DATA!$B$88)</f>
        <v>0</v>
      </c>
    </row>
    <row r="89" spans="1:51" ht="33">
      <c r="A89" s="321" t="s">
        <v>684</v>
      </c>
      <c r="B89" s="322" t="s">
        <v>626</v>
      </c>
      <c r="C89" s="302">
        <f>1000*SUMIFS(NM!H:H,NM!$E:$E,DATA!$A$89,NM!$I:$I,DATA!$B$89)</f>
        <v>73900</v>
      </c>
      <c r="D89" s="302">
        <f>SUMIFS(NM!J:J,NM!$E:$E,DATA!$A$89,NM!$I:$I,DATA!$B$89)</f>
        <v>0</v>
      </c>
      <c r="E89" s="302">
        <f>SUMIFS(NM!K:K,NM!$E:$E,DATA!$A$89,NM!$I:$I,DATA!$B$89)</f>
        <v>0</v>
      </c>
      <c r="F89" s="302">
        <f>SUMIFS(NM!L:L,NM!$E:$E,DATA!$A$89,NM!$I:$I,DATA!$B$89)</f>
        <v>0</v>
      </c>
      <c r="G89" s="302">
        <f>SUMIFS(NM!M:M,NM!$E:$E,DATA!$A$89,NM!$I:$I,DATA!$B$89)</f>
        <v>0</v>
      </c>
      <c r="H89" s="302">
        <f>SUMIFS(NM!N:N,NM!$E:$E,DATA!$A$89,NM!$I:$I,DATA!$B$89)</f>
        <v>0</v>
      </c>
      <c r="I89" s="302">
        <f>SUMIFS(NM!O:O,NM!$E:$E,DATA!$A$89,NM!$I:$I,DATA!$B$89)</f>
        <v>0</v>
      </c>
      <c r="J89" s="302">
        <f>SUMIFS(NM!P:P,NM!$E:$E,DATA!$A$89,NM!$I:$I,DATA!$B$89)</f>
        <v>0</v>
      </c>
      <c r="K89" s="302">
        <f>SUMIFS(NM!Q:Q,NM!$E:$E,DATA!$A$89,NM!$I:$I,DATA!$B$89)</f>
        <v>0</v>
      </c>
      <c r="L89" s="302">
        <f>SUMIFS(NM!R:R,NM!$E:$E,DATA!$A$89,NM!$I:$I,DATA!$B$89)</f>
        <v>0</v>
      </c>
      <c r="M89" s="302">
        <f>SUMIFS(NM!S:S,NM!$E:$E,DATA!$A$89,NM!$I:$I,DATA!$B$89)</f>
        <v>0</v>
      </c>
      <c r="N89" s="302">
        <f>SUMIFS(NM!T:T,NM!$E:$E,DATA!$A$89,NM!$I:$I,DATA!$B$89)</f>
        <v>0</v>
      </c>
      <c r="O89" s="302">
        <f>SUMIFS(NM!U:U,NM!$E:$E,DATA!$A$89,NM!$I:$I,DATA!$B$89)</f>
        <v>0</v>
      </c>
      <c r="P89" s="302">
        <f>SUMIFS(NM!V:V,NM!$E:$E,DATA!$A$89,NM!$I:$I,DATA!$B$89)</f>
        <v>1</v>
      </c>
      <c r="Q89" s="302">
        <f>SUMIFS(NM!W:W,NM!$E:$E,DATA!$A$89,NM!$I:$I,DATA!$B$89)</f>
        <v>0</v>
      </c>
      <c r="R89" s="302">
        <f>SUMIFS(NM!X:X,NM!$E:$E,DATA!$A$89,NM!$I:$I,DATA!$B$89)</f>
        <v>6.1</v>
      </c>
      <c r="S89" s="302">
        <f>SUMIFS(NM!Y:Y,NM!$E:$E,DATA!$A$89,NM!$I:$I,DATA!$B$89)</f>
        <v>7.8</v>
      </c>
      <c r="T89" s="302">
        <f>SUMIFS(NM!Z:Z,NM!$E:$E,DATA!$A$89,NM!$I:$I,DATA!$B$89)</f>
        <v>14.9</v>
      </c>
      <c r="U89" s="302">
        <f>SUMIFS(NM!AA:AA,NM!$E:$E,DATA!$A$89,NM!$I:$I,DATA!$B$89)</f>
        <v>5.7</v>
      </c>
      <c r="V89" s="302">
        <f>SUMIFS(NM!AB:AB,NM!$E:$E,DATA!$A$89,NM!$I:$I,DATA!$B$89)</f>
        <v>13.8</v>
      </c>
      <c r="W89" s="302">
        <f>SUMIFS(NM!AC:AC,NM!$E:$E,DATA!$A$89,NM!$I:$I,DATA!$B$89)</f>
        <v>25.5</v>
      </c>
      <c r="X89" s="302">
        <f>SUMIFS(NM!AD:AD,NM!$E:$E,DATA!$A$89,NM!$I:$I,DATA!$B$89)</f>
        <v>28.3</v>
      </c>
      <c r="Y89" s="302">
        <f>SUMIFS(NM!AE:AE,NM!$E:$E,DATA!$A$89,NM!$I:$I,DATA!$B$89)</f>
        <v>6.2</v>
      </c>
      <c r="Z89" s="302">
        <f>SUMIFS(NM!AF:AF,NM!$E:$E,DATA!$A$89,NM!$I:$I,DATA!$B$89)</f>
        <v>2.5</v>
      </c>
      <c r="AA89" s="302">
        <f>SUMIFS(NM!AG:AG,NM!$E:$E,DATA!$A$89,NM!$I:$I,DATA!$B$89)</f>
        <v>5.4</v>
      </c>
      <c r="AB89" s="302">
        <f>SUMIFS(NM!AH:AH,NM!$E:$E,DATA!$A$89,NM!$I:$I,DATA!$B$89)</f>
        <v>7.9</v>
      </c>
      <c r="AC89" s="302">
        <f>SUMIFS(NM!AI:AI,NM!$E:$E,DATA!$A$89,NM!$I:$I,DATA!$B$89)</f>
        <v>7.5</v>
      </c>
      <c r="AD89" s="302">
        <f>SUMIFS(NM!AJ:AJ,NM!$E:$E,DATA!$A$89,NM!$I:$I,DATA!$B$89)</f>
        <v>6.4</v>
      </c>
      <c r="AE89" s="302">
        <f>SUMIFS(NM!AK:AK,NM!$E:$E,DATA!$A$89,NM!$I:$I,DATA!$B$89)</f>
        <v>6.9</v>
      </c>
      <c r="AF89" s="302">
        <f>SUMIFS(NM!AL:AL,NM!$E:$E,DATA!$A$89,NM!$I:$I,DATA!$B$89)</f>
        <v>7.7</v>
      </c>
      <c r="AG89" s="302">
        <f>SUMIFS(NM!AM:AM,NM!$E:$E,DATA!$A$89,NM!$I:$I,DATA!$B$89)</f>
        <v>7.7</v>
      </c>
      <c r="AH89" s="302">
        <f>SUMIFS(NM!AN:AN,NM!$E:$E,DATA!$A$89,NM!$I:$I,DATA!$B$89)</f>
        <v>8.6</v>
      </c>
      <c r="AI89" s="302">
        <f>SUMIFS(NM!AO:AO,NM!$E:$E,DATA!$A$89,NM!$I:$I,DATA!$B$89)</f>
        <v>6.2</v>
      </c>
      <c r="AJ89" s="302">
        <f>SUMIFS(NM!AP:AP,NM!$E:$E,DATA!$A$89,NM!$I:$I,DATA!$B$89)</f>
        <v>5</v>
      </c>
      <c r="AK89" s="302">
        <f>SUMIFS(NM!AQ:AQ,NM!$E:$E,DATA!$A$89,NM!$I:$I,DATA!$B$89)</f>
        <v>2.5</v>
      </c>
      <c r="AL89" s="302">
        <f>SUMIFS(NM!AR:AR,NM!$E:$E,DATA!$A$89,NM!$I:$I,DATA!$B$89)</f>
        <v>0</v>
      </c>
      <c r="AM89" s="302">
        <f>SUMIFS(NM!AS:AS,NM!$E:$E,DATA!$A$89,NM!$I:$I,DATA!$B$89)</f>
        <v>0</v>
      </c>
      <c r="AN89" s="302">
        <f>SUMIFS(NM!AT:AT,NM!$E:$E,DATA!$A$89,NM!$I:$I,DATA!$B$89)</f>
        <v>0</v>
      </c>
      <c r="AO89" s="302">
        <f>SUMIFS(NM!AU:AU,NM!$E:$E,DATA!$A$89,NM!$I:$I,DATA!$B$89)</f>
        <v>0</v>
      </c>
      <c r="AP89" s="302">
        <f>SUMIFS(NM!AV:AV,NM!$E:$E,DATA!$A$89,NM!$I:$I,DATA!$B$89)</f>
        <v>0</v>
      </c>
      <c r="AQ89" s="302">
        <f>SUMIFS(NM!AW:AW,NM!$E:$E,DATA!$A$89,NM!$I:$I,DATA!$B$89)</f>
        <v>0</v>
      </c>
      <c r="AR89" s="302">
        <f>SUMIFS(NM!AX:AX,NM!$E:$E,DATA!$A$89,NM!$I:$I,DATA!$B$89)</f>
        <v>0</v>
      </c>
      <c r="AS89" s="302">
        <f>SUMIFS(NM!AY:AY,NM!$E:$E,DATA!$A$89,NM!$I:$I,DATA!$B$89)</f>
        <v>0</v>
      </c>
      <c r="AT89" s="302">
        <f>SUMIFS(NM!AZ:AZ,NM!$E:$E,DATA!$A$89,NM!$I:$I,DATA!$B$89)</f>
        <v>0</v>
      </c>
      <c r="AU89" s="302">
        <f>SUMIFS(NM!BA:BA,NM!$E:$E,DATA!$A$89,NM!$I:$I,DATA!$B$89)</f>
        <v>0</v>
      </c>
      <c r="AV89" s="302">
        <f>SUMIFS(NM!BB:BB,NM!$E:$E,DATA!$A$89,NM!$I:$I,DATA!$B$89)</f>
        <v>0</v>
      </c>
      <c r="AW89" s="302">
        <f>SUMIFS(NM!BC:BC,NM!$E:$E,DATA!$A$89,NM!$I:$I,DATA!$B$89)</f>
        <v>0</v>
      </c>
      <c r="AX89" s="302">
        <f>SUMIFS(NM!BD:BD,NM!$E:$E,DATA!$A$89,NM!$I:$I,DATA!$B$89)</f>
        <v>0</v>
      </c>
      <c r="AY89" s="302">
        <f>SUMIFS(NM!BE:BE,NM!$E:$E,DATA!$A$89,NM!$I:$I,DATA!$B$89)</f>
        <v>0</v>
      </c>
    </row>
    <row r="90" spans="1:51" ht="33">
      <c r="A90" s="321" t="s">
        <v>878</v>
      </c>
      <c r="B90" s="322" t="s">
        <v>626</v>
      </c>
      <c r="C90" s="302">
        <f>1000*SUMIFS(NM!H:H,NM!$E:$E,DATA!$A$90,NM!$I:$I,DATA!$B$90)</f>
        <v>143600</v>
      </c>
      <c r="D90" s="302">
        <f>SUMIFS(NM!J:J,NM!$E:$E,DATA!$A$90,NM!$I:$I,DATA!$B$90)</f>
        <v>10.8</v>
      </c>
      <c r="E90" s="302">
        <f>SUMIFS(NM!K:K,NM!$E:$E,DATA!$A$90,NM!$I:$I,DATA!$B$90)</f>
        <v>10.199999999999999</v>
      </c>
      <c r="F90" s="302">
        <f>SUMIFS(NM!L:L,NM!$E:$E,DATA!$A$90,NM!$I:$I,DATA!$B$90)</f>
        <v>8.5</v>
      </c>
      <c r="G90" s="302">
        <f>SUMIFS(NM!M:M,NM!$E:$E,DATA!$A$90,NM!$I:$I,DATA!$B$90)</f>
        <v>4.7</v>
      </c>
      <c r="H90" s="302">
        <f>SUMIFS(NM!N:N,NM!$E:$E,DATA!$A$90,NM!$I:$I,DATA!$B$90)</f>
        <v>3.8</v>
      </c>
      <c r="I90" s="302">
        <f>SUMIFS(NM!O:O,NM!$E:$E,DATA!$A$90,NM!$I:$I,DATA!$B$90)</f>
        <v>4.3</v>
      </c>
      <c r="J90" s="302">
        <f>SUMIFS(NM!P:P,NM!$E:$E,DATA!$A$90,NM!$I:$I,DATA!$B$90)</f>
        <v>4.7</v>
      </c>
      <c r="K90" s="302">
        <f>SUMIFS(NM!Q:Q,NM!$E:$E,DATA!$A$90,NM!$I:$I,DATA!$B$90)</f>
        <v>3.6</v>
      </c>
      <c r="L90" s="302">
        <f>SUMIFS(NM!R:R,NM!$E:$E,DATA!$A$90,NM!$I:$I,DATA!$B$90)</f>
        <v>3.6</v>
      </c>
      <c r="M90" s="302">
        <f>SUMIFS(NM!S:S,NM!$E:$E,DATA!$A$90,NM!$I:$I,DATA!$B$90)</f>
        <v>3.6</v>
      </c>
      <c r="N90" s="302">
        <f>SUMIFS(NM!T:T,NM!$E:$E,DATA!$A$90,NM!$I:$I,DATA!$B$90)</f>
        <v>3.1</v>
      </c>
      <c r="O90" s="302">
        <f>SUMIFS(NM!U:U,NM!$E:$E,DATA!$A$90,NM!$I:$I,DATA!$B$90)</f>
        <v>1.9</v>
      </c>
      <c r="P90" s="302">
        <f>SUMIFS(NM!V:V,NM!$E:$E,DATA!$A$90,NM!$I:$I,DATA!$B$90)</f>
        <v>1.5</v>
      </c>
      <c r="Q90" s="302">
        <f>SUMIFS(NM!W:W,NM!$E:$E,DATA!$A$90,NM!$I:$I,DATA!$B$90)</f>
        <v>1.5</v>
      </c>
      <c r="R90" s="302">
        <f>SUMIFS(NM!X:X,NM!$E:$E,DATA!$A$90,NM!$I:$I,DATA!$B$90)</f>
        <v>1</v>
      </c>
      <c r="S90" s="302">
        <f>SUMIFS(NM!Y:Y,NM!$E:$E,DATA!$A$90,NM!$I:$I,DATA!$B$90)</f>
        <v>2.7</v>
      </c>
      <c r="T90" s="302">
        <f>SUMIFS(NM!Z:Z,NM!$E:$E,DATA!$A$90,NM!$I:$I,DATA!$B$90)</f>
        <v>5.2</v>
      </c>
      <c r="U90" s="302">
        <f>SUMIFS(NM!AA:AA,NM!$E:$E,DATA!$A$90,NM!$I:$I,DATA!$B$90)</f>
        <v>1.9</v>
      </c>
      <c r="V90" s="302">
        <f>SUMIFS(NM!AB:AB,NM!$E:$E,DATA!$A$90,NM!$I:$I,DATA!$B$90)</f>
        <v>1.9</v>
      </c>
      <c r="W90" s="302">
        <f>SUMIFS(NM!AC:AC,NM!$E:$E,DATA!$A$90,NM!$I:$I,DATA!$B$90)</f>
        <v>2.4</v>
      </c>
      <c r="X90" s="302">
        <f>SUMIFS(NM!AD:AD,NM!$E:$E,DATA!$A$90,NM!$I:$I,DATA!$B$90)</f>
        <v>0.8</v>
      </c>
      <c r="Y90" s="302">
        <f>SUMIFS(NM!AE:AE,NM!$E:$E,DATA!$A$90,NM!$I:$I,DATA!$B$90)</f>
        <v>1.5</v>
      </c>
      <c r="Z90" s="302">
        <f>SUMIFS(NM!AF:AF,NM!$E:$E,DATA!$A$90,NM!$I:$I,DATA!$B$90)</f>
        <v>1.4</v>
      </c>
      <c r="AA90" s="302">
        <f>SUMIFS(NM!AG:AG,NM!$E:$E,DATA!$A$90,NM!$I:$I,DATA!$B$90)</f>
        <v>2.2000000000000002</v>
      </c>
      <c r="AB90" s="302">
        <f>SUMIFS(NM!AH:AH,NM!$E:$E,DATA!$A$90,NM!$I:$I,DATA!$B$90)</f>
        <v>0</v>
      </c>
      <c r="AC90" s="302">
        <f>SUMIFS(NM!AI:AI,NM!$E:$E,DATA!$A$90,NM!$I:$I,DATA!$B$90)</f>
        <v>4.4000000000000004</v>
      </c>
      <c r="AD90" s="302">
        <f>SUMIFS(NM!AJ:AJ,NM!$E:$E,DATA!$A$90,NM!$I:$I,DATA!$B$90)</f>
        <v>18</v>
      </c>
      <c r="AE90" s="302">
        <f>SUMIFS(NM!AK:AK,NM!$E:$E,DATA!$A$90,NM!$I:$I,DATA!$B$90)</f>
        <v>15.6</v>
      </c>
      <c r="AF90" s="302">
        <f>SUMIFS(NM!AL:AL,NM!$E:$E,DATA!$A$90,NM!$I:$I,DATA!$B$90)</f>
        <v>18.7</v>
      </c>
      <c r="AG90" s="302">
        <f>SUMIFS(NM!AM:AM,NM!$E:$E,DATA!$A$90,NM!$I:$I,DATA!$B$90)</f>
        <v>13.3</v>
      </c>
      <c r="AH90" s="302">
        <f>SUMIFS(NM!AN:AN,NM!$E:$E,DATA!$A$90,NM!$I:$I,DATA!$B$90)</f>
        <v>13</v>
      </c>
      <c r="AI90" s="302">
        <f>SUMIFS(NM!AO:AO,NM!$E:$E,DATA!$A$90,NM!$I:$I,DATA!$B$90)</f>
        <v>7.5</v>
      </c>
      <c r="AJ90" s="302">
        <f>SUMIFS(NM!AP:AP,NM!$E:$E,DATA!$A$90,NM!$I:$I,DATA!$B$90)</f>
        <v>6.5</v>
      </c>
      <c r="AK90" s="302">
        <f>SUMIFS(NM!AQ:AQ,NM!$E:$E,DATA!$A$90,NM!$I:$I,DATA!$B$90)</f>
        <v>4.9000000000000004</v>
      </c>
      <c r="AL90" s="302">
        <f>SUMIFS(NM!AR:AR,NM!$E:$E,DATA!$A$90,NM!$I:$I,DATA!$B$90)</f>
        <v>8.6999999999999993</v>
      </c>
      <c r="AM90" s="302">
        <f>SUMIFS(NM!AS:AS,NM!$E:$E,DATA!$A$90,NM!$I:$I,DATA!$B$90)</f>
        <v>2.9</v>
      </c>
      <c r="AN90" s="302">
        <f>SUMIFS(NM!AT:AT,NM!$E:$E,DATA!$A$90,NM!$I:$I,DATA!$B$90)</f>
        <v>2.8</v>
      </c>
      <c r="AO90" s="302">
        <f>SUMIFS(NM!AU:AU,NM!$E:$E,DATA!$A$90,NM!$I:$I,DATA!$B$90)</f>
        <v>2.5</v>
      </c>
      <c r="AP90" s="302">
        <f>SUMIFS(NM!AV:AV,NM!$E:$E,DATA!$A$90,NM!$I:$I,DATA!$B$90)</f>
        <v>5</v>
      </c>
      <c r="AQ90" s="302">
        <f>SUMIFS(NM!AW:AW,NM!$E:$E,DATA!$A$90,NM!$I:$I,DATA!$B$90)</f>
        <v>8.6</v>
      </c>
      <c r="AR90" s="302">
        <f>SUMIFS(NM!AX:AX,NM!$E:$E,DATA!$A$90,NM!$I:$I,DATA!$B$90)</f>
        <v>8.6</v>
      </c>
      <c r="AS90" s="302">
        <f>SUMIFS(NM!AY:AY,NM!$E:$E,DATA!$A$90,NM!$I:$I,DATA!$B$90)</f>
        <v>5.9</v>
      </c>
      <c r="AT90" s="302">
        <f>SUMIFS(NM!AZ:AZ,NM!$E:$E,DATA!$A$90,NM!$I:$I,DATA!$B$90)</f>
        <v>4.9000000000000004</v>
      </c>
      <c r="AU90" s="302">
        <f>SUMIFS(NM!BA:BA,NM!$E:$E,DATA!$A$90,NM!$I:$I,DATA!$B$90)</f>
        <v>4.9000000000000004</v>
      </c>
      <c r="AV90" s="302">
        <f>SUMIFS(NM!BB:BB,NM!$E:$E,DATA!$A$90,NM!$I:$I,DATA!$B$90)</f>
        <v>3.5</v>
      </c>
      <c r="AW90" s="302">
        <f>SUMIFS(NM!BC:BC,NM!$E:$E,DATA!$A$90,NM!$I:$I,DATA!$B$90)</f>
        <v>4.3</v>
      </c>
      <c r="AX90" s="302">
        <f>SUMIFS(NM!BD:BD,NM!$E:$E,DATA!$A$90,NM!$I:$I,DATA!$B$90)</f>
        <v>4.3</v>
      </c>
      <c r="AY90" s="302">
        <f>SUMIFS(NM!BE:BE,NM!$E:$E,DATA!$A$90,NM!$I:$I,DATA!$B$90)</f>
        <v>4.0999999999999996</v>
      </c>
    </row>
    <row r="91" spans="1:51" ht="33">
      <c r="A91" s="321" t="s">
        <v>795</v>
      </c>
      <c r="B91" s="291" t="s">
        <v>626</v>
      </c>
      <c r="C91" s="302">
        <f>1000*SUMIFS(NM!H:H,NM!$E:$E,DATA!$A$91,NM!$I:$I,DATA!$B$91)</f>
        <v>2800</v>
      </c>
      <c r="D91" s="302">
        <f>SUMIFS(NM!J:J,NM!$E:$E,DATA!$A$91,NM!$I:$I,DATA!$B$91)</f>
        <v>0.2</v>
      </c>
      <c r="E91" s="302">
        <f>SUMIFS(NM!K:K,NM!$E:$E,DATA!$A$91,NM!$I:$I,DATA!$B$91)</f>
        <v>0.1</v>
      </c>
      <c r="F91" s="302">
        <f>SUMIFS(NM!L:L,NM!$E:$E,DATA!$A$91,NM!$I:$I,DATA!$B$91)</f>
        <v>0.1</v>
      </c>
      <c r="G91" s="302">
        <f>SUMIFS(NM!M:M,NM!$E:$E,DATA!$A$91,NM!$I:$I,DATA!$B$91)</f>
        <v>0.1</v>
      </c>
      <c r="H91" s="302">
        <f>SUMIFS(NM!N:N,NM!$E:$E,DATA!$A$91,NM!$I:$I,DATA!$B$91)</f>
        <v>0.1</v>
      </c>
      <c r="I91" s="302">
        <f>SUMIFS(NM!O:O,NM!$E:$E,DATA!$A$91,NM!$I:$I,DATA!$B$91)</f>
        <v>0.2</v>
      </c>
      <c r="J91" s="302">
        <f>SUMIFS(NM!P:P,NM!$E:$E,DATA!$A$91,NM!$I:$I,DATA!$B$91)</f>
        <v>0.1</v>
      </c>
      <c r="K91" s="302">
        <f>SUMIFS(NM!Q:Q,NM!$E:$E,DATA!$A$91,NM!$I:$I,DATA!$B$91)</f>
        <v>0.1</v>
      </c>
      <c r="L91" s="302">
        <f>SUMIFS(NM!R:R,NM!$E:$E,DATA!$A$91,NM!$I:$I,DATA!$B$91)</f>
        <v>0.1</v>
      </c>
      <c r="M91" s="302">
        <f>SUMIFS(NM!S:S,NM!$E:$E,DATA!$A$91,NM!$I:$I,DATA!$B$91)</f>
        <v>0.1</v>
      </c>
      <c r="N91" s="302">
        <f>SUMIFS(NM!T:T,NM!$E:$E,DATA!$A$91,NM!$I:$I,DATA!$B$91)</f>
        <v>0.1</v>
      </c>
      <c r="O91" s="302">
        <f>SUMIFS(NM!U:U,NM!$E:$E,DATA!$A$91,NM!$I:$I,DATA!$B$91)</f>
        <v>0.1</v>
      </c>
      <c r="P91" s="302">
        <f>SUMIFS(NM!V:V,NM!$E:$E,DATA!$A$91,NM!$I:$I,DATA!$B$91)</f>
        <v>0.1</v>
      </c>
      <c r="Q91" s="302">
        <f>SUMIFS(NM!W:W,NM!$E:$E,DATA!$A$91,NM!$I:$I,DATA!$B$91)</f>
        <v>0.1</v>
      </c>
      <c r="R91" s="302">
        <f>SUMIFS(NM!X:X,NM!$E:$E,DATA!$A$91,NM!$I:$I,DATA!$B$91)</f>
        <v>0.1</v>
      </c>
      <c r="S91" s="302">
        <f>SUMIFS(NM!Y:Y,NM!$E:$E,DATA!$A$91,NM!$I:$I,DATA!$B$91)</f>
        <v>0.1</v>
      </c>
      <c r="T91" s="302">
        <f>SUMIFS(NM!Z:Z,NM!$E:$E,DATA!$A$91,NM!$I:$I,DATA!$B$91)</f>
        <v>0.1</v>
      </c>
      <c r="U91" s="302">
        <f>SUMIFS(NM!AA:AA,NM!$E:$E,DATA!$A$91,NM!$I:$I,DATA!$B$91)</f>
        <v>0.1</v>
      </c>
      <c r="V91" s="302">
        <f>SUMIFS(NM!AB:AB,NM!$E:$E,DATA!$A$91,NM!$I:$I,DATA!$B$91)</f>
        <v>0.1</v>
      </c>
      <c r="W91" s="302">
        <f>SUMIFS(NM!AC:AC,NM!$E:$E,DATA!$A$91,NM!$I:$I,DATA!$B$91)</f>
        <v>0.1</v>
      </c>
      <c r="X91" s="302">
        <f>SUMIFS(NM!AD:AD,NM!$E:$E,DATA!$A$91,NM!$I:$I,DATA!$B$91)</f>
        <v>0.1</v>
      </c>
      <c r="Y91" s="302">
        <f>SUMIFS(NM!AE:AE,NM!$E:$E,DATA!$A$91,NM!$I:$I,DATA!$B$91)</f>
        <v>0.2</v>
      </c>
      <c r="Z91" s="302">
        <f>SUMIFS(NM!AF:AF,NM!$E:$E,DATA!$A$91,NM!$I:$I,DATA!$B$91)</f>
        <v>0.1</v>
      </c>
      <c r="AA91" s="302">
        <f>SUMIFS(NM!AG:AG,NM!$E:$E,DATA!$A$91,NM!$I:$I,DATA!$B$91)</f>
        <v>0.1</v>
      </c>
      <c r="AB91" s="302">
        <f>SUMIFS(NM!AH:AH,NM!$E:$E,DATA!$A$91,NM!$I:$I,DATA!$B$91)</f>
        <v>0.1</v>
      </c>
      <c r="AC91" s="302">
        <f>SUMIFS(NM!AI:AI,NM!$E:$E,DATA!$A$91,NM!$I:$I,DATA!$B$91)</f>
        <v>0.2</v>
      </c>
      <c r="AD91" s="302">
        <f>SUMIFS(NM!AJ:AJ,NM!$E:$E,DATA!$A$91,NM!$I:$I,DATA!$B$91)</f>
        <v>0.1</v>
      </c>
      <c r="AE91" s="302">
        <f>SUMIFS(NM!AK:AK,NM!$E:$E,DATA!$A$91,NM!$I:$I,DATA!$B$91)</f>
        <v>0.1</v>
      </c>
      <c r="AF91" s="302">
        <f>SUMIFS(NM!AL:AL,NM!$E:$E,DATA!$A$91,NM!$I:$I,DATA!$B$91)</f>
        <v>0.1</v>
      </c>
      <c r="AG91" s="302">
        <f>SUMIFS(NM!AM:AM,NM!$E:$E,DATA!$A$91,NM!$I:$I,DATA!$B$91)</f>
        <v>0.1</v>
      </c>
      <c r="AH91" s="302">
        <f>SUMIFS(NM!AN:AN,NM!$E:$E,DATA!$A$91,NM!$I:$I,DATA!$B$91)</f>
        <v>0.1</v>
      </c>
      <c r="AI91" s="302">
        <f>SUMIFS(NM!AO:AO,NM!$E:$E,DATA!$A$91,NM!$I:$I,DATA!$B$91)</f>
        <v>0.1</v>
      </c>
      <c r="AJ91" s="302">
        <f>SUMIFS(NM!AP:AP,NM!$E:$E,DATA!$A$91,NM!$I:$I,DATA!$B$91)</f>
        <v>0.1</v>
      </c>
      <c r="AK91" s="302">
        <f>SUMIFS(NM!AQ:AQ,NM!$E:$E,DATA!$A$91,NM!$I:$I,DATA!$B$91)</f>
        <v>0.1</v>
      </c>
      <c r="AL91" s="302">
        <f>SUMIFS(NM!AR:AR,NM!$E:$E,DATA!$A$91,NM!$I:$I,DATA!$B$91)</f>
        <v>0.1</v>
      </c>
      <c r="AM91" s="302">
        <f>SUMIFS(NM!AS:AS,NM!$E:$E,DATA!$A$91,NM!$I:$I,DATA!$B$91)</f>
        <v>0.1</v>
      </c>
      <c r="AN91" s="302">
        <f>SUMIFS(NM!AT:AT,NM!$E:$E,DATA!$A$91,NM!$I:$I,DATA!$B$91)</f>
        <v>0.1</v>
      </c>
      <c r="AO91" s="302">
        <f>SUMIFS(NM!AU:AU,NM!$E:$E,DATA!$A$91,NM!$I:$I,DATA!$B$91)</f>
        <v>0.1</v>
      </c>
      <c r="AP91" s="302">
        <f>SUMIFS(NM!AV:AV,NM!$E:$E,DATA!$A$91,NM!$I:$I,DATA!$B$91)</f>
        <v>0.1</v>
      </c>
      <c r="AQ91" s="302">
        <f>SUMIFS(NM!AW:AW,NM!$E:$E,DATA!$A$91,NM!$I:$I,DATA!$B$91)</f>
        <v>0.1</v>
      </c>
      <c r="AR91" s="302">
        <f>SUMIFS(NM!AX:AX,NM!$E:$E,DATA!$A$91,NM!$I:$I,DATA!$B$91)</f>
        <v>0.1</v>
      </c>
      <c r="AS91" s="302">
        <f>SUMIFS(NM!AY:AY,NM!$E:$E,DATA!$A$91,NM!$I:$I,DATA!$B$91)</f>
        <v>0.1</v>
      </c>
      <c r="AT91" s="302">
        <f>SUMIFS(NM!AZ:AZ,NM!$E:$E,DATA!$A$91,NM!$I:$I,DATA!$B$91)</f>
        <v>0.1</v>
      </c>
      <c r="AU91" s="302">
        <f>SUMIFS(NM!BA:BA,NM!$E:$E,DATA!$A$91,NM!$I:$I,DATA!$B$91)</f>
        <v>0.1</v>
      </c>
      <c r="AV91" s="302">
        <f>SUMIFS(NM!BB:BB,NM!$E:$E,DATA!$A$91,NM!$I:$I,DATA!$B$91)</f>
        <v>0.2</v>
      </c>
      <c r="AW91" s="302">
        <f>SUMIFS(NM!BC:BC,NM!$E:$E,DATA!$A$91,NM!$I:$I,DATA!$B$91)</f>
        <v>0.1</v>
      </c>
      <c r="AX91" s="302">
        <f>SUMIFS(NM!BD:BD,NM!$E:$E,DATA!$A$91,NM!$I:$I,DATA!$B$91)</f>
        <v>0.1</v>
      </c>
      <c r="AY91" s="302">
        <f>SUMIFS(NM!BE:BE,NM!$E:$E,DATA!$A$91,NM!$I:$I,DATA!$B$91)</f>
        <v>0.1</v>
      </c>
    </row>
  </sheetData>
  <sheetProtection algorithmName="SHA-512" hashValue="oLOTv1yVQ7TFfFfBzFqcmTdi9y87dPOWCe2cRYoqAWhPZgZkNNSgWDv12L08dnQ7sY01JXyYakInl+H8j/j6OQ==" saltValue="16tlAGcWhVkIzUCj17JBSQ==" spinCount="100000" sheet="1" formatCells="0" formatColumns="0" formatRows="0" insertHyperlinks="0" deleteColumns="0"/>
  <customSheetViews>
    <customSheetView guid="{75DD6FA6-D4F4-4971-9BF7-52272059D0A9}">
      <pane xSplit="1" topLeftCell="B1" activePane="topRight" state="frozen"/>
      <selection pane="topRight" activeCell="K21" sqref="K21"/>
      <pageMargins left="0.7" right="0.7" top="0.75" bottom="0.75" header="0.3" footer="0.3"/>
      <pageSetup paperSize="9" orientation="portrait" verticalDpi="0" r:id="rId1"/>
    </customSheetView>
    <customSheetView guid="{1D4E6CE9-D574-44F5-B69E-05119AF88702}" topLeftCell="A15">
      <pane xSplit="1" topLeftCell="AD1" activePane="topRight" state="frozen"/>
      <selection pane="topRight" activeCell="D31" sqref="D31:AY32"/>
      <pageMargins left="0.7" right="0.7" top="0.75" bottom="0.75" header="0.3" footer="0.3"/>
      <pageSetup paperSize="9" orientation="portrait" verticalDpi="0" r:id="rId2"/>
    </customSheetView>
    <customSheetView guid="{B0236EF4-4589-4A9E-A5FE-507E9369040F}">
      <pane xSplit="1" topLeftCell="B1" activePane="topRight" state="frozen"/>
      <selection pane="topRight" activeCell="D16" sqref="D16"/>
      <pageMargins left="0.7" right="0.7" top="0.75" bottom="0.75" header="0.3" footer="0.3"/>
      <pageSetup paperSize="9" orientation="portrait" verticalDpi="0" r:id="rId3"/>
    </customSheetView>
    <customSheetView guid="{B1877DBE-0A9F-4B77-8C5F-B727A77DDF54}" topLeftCell="A62">
      <pane xSplit="1" topLeftCell="B1" activePane="topRight" state="frozen"/>
      <selection pane="topRight" activeCell="C66" sqref="C66"/>
      <pageMargins left="0.7" right="0.7" top="0.75" bottom="0.75" header="0.3" footer="0.3"/>
      <pageSetup paperSize="9" orientation="portrait" verticalDpi="0" r:id="rId4"/>
    </customSheetView>
    <customSheetView guid="{AD62F15E-E4D0-4895-9D5F-05FA49D5425D}">
      <pane xSplit="1" topLeftCell="C1" activePane="topRight" state="frozen"/>
      <selection pane="topRight" activeCell="C9" sqref="C9"/>
      <pageMargins left="0.7" right="0.7" top="0.75" bottom="0.75" header="0.3" footer="0.3"/>
      <pageSetup paperSize="9" orientation="portrait" verticalDpi="0" r:id="rId5"/>
    </customSheetView>
    <customSheetView guid="{FC65F21B-4CEC-48B9-99E9-854A601BE461}">
      <pane xSplit="1" topLeftCell="B1" activePane="topRight" state="frozen"/>
      <selection pane="topRight" activeCell="AY16" sqref="AY16"/>
      <pageMargins left="0.7" right="0.7" top="0.75" bottom="0.75" header="0.3" footer="0.3"/>
      <pageSetup paperSize="9" orientation="portrait" verticalDpi="0" r:id="rId6"/>
    </customSheetView>
    <customSheetView guid="{A0197BF3-E194-41D9-A738-52228EE729DC}" topLeftCell="A54">
      <pane xSplit="1" topLeftCell="B1" activePane="topRight" state="frozen"/>
      <selection pane="topRight" activeCell="C69" sqref="C69"/>
      <pageMargins left="0.7" right="0.7" top="0.75" bottom="0.75" header="0.3" footer="0.3"/>
      <pageSetup paperSize="9" orientation="portrait" verticalDpi="0" r:id="rId7"/>
    </customSheetView>
    <customSheetView guid="{C8DC17E8-AEB6-4568-8236-F2228F73C00B}">
      <pane xSplit="1" topLeftCell="B1" activePane="topRight" state="frozen"/>
      <selection pane="topRight" activeCell="K21" sqref="K21"/>
      <pageMargins left="0.7" right="0.7" top="0.75" bottom="0.75" header="0.3" footer="0.3"/>
      <pageSetup paperSize="9" orientation="portrait" verticalDpi="0" r:id="rId8"/>
    </customSheetView>
  </customSheetViews>
  <mergeCells count="15">
    <mergeCell ref="B56:N56"/>
    <mergeCell ref="A25:A26"/>
    <mergeCell ref="A27:A28"/>
    <mergeCell ref="A37:A38"/>
    <mergeCell ref="A42:A43"/>
    <mergeCell ref="A44:A45"/>
    <mergeCell ref="A31:A32"/>
    <mergeCell ref="A33:A34"/>
    <mergeCell ref="A35:A36"/>
    <mergeCell ref="A39:A40"/>
    <mergeCell ref="A9:A12"/>
    <mergeCell ref="A13:A16"/>
    <mergeCell ref="A19:A20"/>
    <mergeCell ref="A21:A22"/>
    <mergeCell ref="A23:A24"/>
  </mergeCells>
  <pageMargins left="0.7" right="0.7" top="0.75" bottom="0.75" header="0.3" footer="0.3"/>
  <pageSetup paperSize="9" orientation="portrait" verticalDpi="0" r:id="rId9"/>
  <ignoredErrors>
    <ignoredError sqref="D20 E20:AY20 D22 F10 E10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H409"/>
  <sheetViews>
    <sheetView workbookViewId="0">
      <selection activeCell="M9" sqref="M9"/>
    </sheetView>
  </sheetViews>
  <sheetFormatPr defaultRowHeight="15"/>
  <cols>
    <col min="1" max="9" width="9.140625" style="270"/>
    <col min="10" max="57" width="9.140625" style="335"/>
    <col min="58" max="60" width="9.140625" style="270"/>
  </cols>
  <sheetData>
    <row r="1" spans="1:60" s="270" customFormat="1" ht="14.1" customHeight="1">
      <c r="A1" s="420" t="s">
        <v>623</v>
      </c>
      <c r="B1" s="407"/>
      <c r="C1" s="407"/>
      <c r="D1" s="407"/>
      <c r="E1" s="407"/>
      <c r="F1" s="407"/>
      <c r="G1" s="407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  <c r="AA1" s="335"/>
      <c r="AB1" s="335"/>
      <c r="AC1" s="335"/>
      <c r="AD1" s="335"/>
      <c r="AE1" s="335"/>
      <c r="AF1" s="335"/>
      <c r="AG1" s="335"/>
      <c r="AH1" s="335"/>
      <c r="AI1" s="335"/>
      <c r="AJ1" s="335"/>
      <c r="AK1" s="335"/>
      <c r="AL1" s="335"/>
      <c r="AM1" s="335"/>
      <c r="AN1" s="335"/>
      <c r="AO1" s="335"/>
      <c r="AP1" s="335"/>
      <c r="AQ1" s="335"/>
      <c r="AR1" s="335"/>
      <c r="AS1" s="335"/>
      <c r="AT1" s="335"/>
      <c r="AU1" s="335"/>
      <c r="AV1" s="335"/>
      <c r="AW1" s="335"/>
      <c r="AX1" s="335"/>
      <c r="AY1" s="335"/>
      <c r="AZ1" s="335"/>
      <c r="BA1" s="335"/>
      <c r="BB1" s="335"/>
      <c r="BC1" s="335"/>
      <c r="BD1" s="335"/>
      <c r="BE1" s="335"/>
    </row>
    <row r="2" spans="1:60" s="270" customFormat="1" ht="14.1" customHeight="1">
      <c r="A2" s="421" t="s">
        <v>1956</v>
      </c>
      <c r="B2" s="407"/>
      <c r="C2" s="407"/>
      <c r="D2" s="407"/>
      <c r="E2" s="407"/>
      <c r="F2" s="407"/>
      <c r="G2" s="407"/>
      <c r="J2" s="335"/>
      <c r="K2" s="335"/>
      <c r="L2" s="335"/>
      <c r="M2" s="335"/>
      <c r="N2" s="335"/>
      <c r="O2" s="335"/>
      <c r="P2" s="335"/>
      <c r="Q2" s="335"/>
      <c r="R2" s="335"/>
      <c r="S2" s="335"/>
      <c r="T2" s="335"/>
      <c r="U2" s="335"/>
      <c r="V2" s="335"/>
      <c r="W2" s="335"/>
      <c r="X2" s="335"/>
      <c r="Y2" s="335"/>
      <c r="Z2" s="335"/>
      <c r="AA2" s="335"/>
      <c r="AB2" s="335"/>
      <c r="AC2" s="335"/>
      <c r="AD2" s="335"/>
      <c r="AE2" s="335"/>
      <c r="AF2" s="335"/>
      <c r="AG2" s="335"/>
      <c r="AH2" s="335"/>
      <c r="AI2" s="335"/>
      <c r="AJ2" s="335"/>
      <c r="AK2" s="335"/>
      <c r="AL2" s="335"/>
      <c r="AM2" s="335"/>
      <c r="AN2" s="335"/>
      <c r="AO2" s="335"/>
      <c r="AP2" s="335"/>
      <c r="AQ2" s="335"/>
      <c r="AR2" s="335"/>
      <c r="AS2" s="335"/>
      <c r="AT2" s="335"/>
      <c r="AU2" s="335"/>
      <c r="AV2" s="335"/>
      <c r="AW2" s="335"/>
      <c r="AX2" s="335"/>
      <c r="AY2" s="335"/>
      <c r="AZ2" s="335"/>
      <c r="BA2" s="335"/>
      <c r="BB2" s="335"/>
      <c r="BC2" s="335"/>
      <c r="BD2" s="335"/>
      <c r="BE2" s="335"/>
    </row>
    <row r="3" spans="1:60" s="270" customFormat="1" ht="51">
      <c r="A3" s="369" t="s">
        <v>616</v>
      </c>
      <c r="B3" s="369" t="s">
        <v>617</v>
      </c>
      <c r="C3" s="369" t="s">
        <v>618</v>
      </c>
      <c r="D3" s="369" t="s">
        <v>629</v>
      </c>
      <c r="E3" s="369" t="s">
        <v>619</v>
      </c>
      <c r="F3" s="369" t="s">
        <v>276</v>
      </c>
      <c r="G3" s="369" t="s">
        <v>481</v>
      </c>
      <c r="H3" s="369" t="s">
        <v>624</v>
      </c>
      <c r="I3" s="369" t="s">
        <v>625</v>
      </c>
      <c r="J3" s="387" t="s">
        <v>554</v>
      </c>
      <c r="K3" s="387" t="s">
        <v>555</v>
      </c>
      <c r="L3" s="387" t="s">
        <v>556</v>
      </c>
      <c r="M3" s="387" t="s">
        <v>557</v>
      </c>
      <c r="N3" s="387" t="s">
        <v>558</v>
      </c>
      <c r="O3" s="387" t="s">
        <v>559</v>
      </c>
      <c r="P3" s="387" t="s">
        <v>560</v>
      </c>
      <c r="Q3" s="387" t="s">
        <v>561</v>
      </c>
      <c r="R3" s="387" t="s">
        <v>562</v>
      </c>
      <c r="S3" s="387" t="s">
        <v>563</v>
      </c>
      <c r="T3" s="387" t="s">
        <v>564</v>
      </c>
      <c r="U3" s="387" t="s">
        <v>565</v>
      </c>
      <c r="V3" s="387" t="s">
        <v>566</v>
      </c>
      <c r="W3" s="387" t="s">
        <v>567</v>
      </c>
      <c r="X3" s="387" t="s">
        <v>568</v>
      </c>
      <c r="Y3" s="387" t="s">
        <v>569</v>
      </c>
      <c r="Z3" s="387" t="s">
        <v>570</v>
      </c>
      <c r="AA3" s="387" t="s">
        <v>571</v>
      </c>
      <c r="AB3" s="387" t="s">
        <v>572</v>
      </c>
      <c r="AC3" s="387" t="s">
        <v>573</v>
      </c>
      <c r="AD3" s="387" t="s">
        <v>574</v>
      </c>
      <c r="AE3" s="387" t="s">
        <v>575</v>
      </c>
      <c r="AF3" s="387" t="s">
        <v>576</v>
      </c>
      <c r="AG3" s="387" t="s">
        <v>577</v>
      </c>
      <c r="AH3" s="387" t="s">
        <v>578</v>
      </c>
      <c r="AI3" s="387" t="s">
        <v>579</v>
      </c>
      <c r="AJ3" s="387" t="s">
        <v>580</v>
      </c>
      <c r="AK3" s="387" t="s">
        <v>581</v>
      </c>
      <c r="AL3" s="387" t="s">
        <v>582</v>
      </c>
      <c r="AM3" s="387" t="s">
        <v>583</v>
      </c>
      <c r="AN3" s="387" t="s">
        <v>584</v>
      </c>
      <c r="AO3" s="387" t="s">
        <v>585</v>
      </c>
      <c r="AP3" s="387" t="s">
        <v>586</v>
      </c>
      <c r="AQ3" s="387" t="s">
        <v>587</v>
      </c>
      <c r="AR3" s="387" t="s">
        <v>588</v>
      </c>
      <c r="AS3" s="387" t="s">
        <v>589</v>
      </c>
      <c r="AT3" s="387" t="s">
        <v>590</v>
      </c>
      <c r="AU3" s="387" t="s">
        <v>591</v>
      </c>
      <c r="AV3" s="387" t="s">
        <v>592</v>
      </c>
      <c r="AW3" s="387" t="s">
        <v>593</v>
      </c>
      <c r="AX3" s="387" t="s">
        <v>594</v>
      </c>
      <c r="AY3" s="387" t="s">
        <v>595</v>
      </c>
      <c r="AZ3" s="387" t="s">
        <v>596</v>
      </c>
      <c r="BA3" s="387" t="s">
        <v>597</v>
      </c>
      <c r="BB3" s="387" t="s">
        <v>598</v>
      </c>
      <c r="BC3" s="387" t="s">
        <v>599</v>
      </c>
      <c r="BD3" s="387" t="s">
        <v>600</v>
      </c>
      <c r="BE3" s="387" t="s">
        <v>620</v>
      </c>
      <c r="BF3" s="369" t="s">
        <v>621</v>
      </c>
      <c r="BG3" s="369" t="s">
        <v>376</v>
      </c>
      <c r="BH3" s="369" t="s">
        <v>622</v>
      </c>
    </row>
    <row r="4" spans="1:60" s="270" customFormat="1" ht="25.5">
      <c r="A4" s="368" t="s">
        <v>605</v>
      </c>
      <c r="B4" s="368" t="s">
        <v>10</v>
      </c>
      <c r="C4" s="368" t="s">
        <v>146</v>
      </c>
      <c r="D4" s="368">
        <v>110</v>
      </c>
      <c r="E4" s="368" t="s">
        <v>630</v>
      </c>
      <c r="F4" s="368" t="s">
        <v>606</v>
      </c>
      <c r="G4" s="368" t="s">
        <v>1957</v>
      </c>
      <c r="H4" s="368">
        <v>381.6</v>
      </c>
      <c r="I4" s="368" t="s">
        <v>626</v>
      </c>
      <c r="J4" s="370">
        <v>15.9</v>
      </c>
      <c r="K4" s="370">
        <v>15.9</v>
      </c>
      <c r="L4" s="370">
        <v>15.9</v>
      </c>
      <c r="M4" s="370">
        <v>15.9</v>
      </c>
      <c r="N4" s="370">
        <v>15.9</v>
      </c>
      <c r="O4" s="370">
        <v>15.9</v>
      </c>
      <c r="P4" s="370">
        <v>15.9</v>
      </c>
      <c r="Q4" s="370">
        <v>15.9</v>
      </c>
      <c r="R4" s="370">
        <v>15.9</v>
      </c>
      <c r="S4" s="370">
        <v>15.9</v>
      </c>
      <c r="T4" s="370">
        <v>15.9</v>
      </c>
      <c r="U4" s="370">
        <v>15.9</v>
      </c>
      <c r="V4" s="370">
        <v>15.9</v>
      </c>
      <c r="W4" s="370">
        <v>15.9</v>
      </c>
      <c r="X4" s="370">
        <v>15.9</v>
      </c>
      <c r="Y4" s="370">
        <v>15.9</v>
      </c>
      <c r="Z4" s="370">
        <v>15.9</v>
      </c>
      <c r="AA4" s="370">
        <v>15.9</v>
      </c>
      <c r="AB4" s="370">
        <v>15.9</v>
      </c>
      <c r="AC4" s="370">
        <v>15.9</v>
      </c>
      <c r="AD4" s="370">
        <v>15.9</v>
      </c>
      <c r="AE4" s="370">
        <v>15.9</v>
      </c>
      <c r="AF4" s="370">
        <v>15.9</v>
      </c>
      <c r="AG4" s="370">
        <v>15.9</v>
      </c>
      <c r="AH4" s="370">
        <v>15.9</v>
      </c>
      <c r="AI4" s="370">
        <v>15.9</v>
      </c>
      <c r="AJ4" s="370">
        <v>15.9</v>
      </c>
      <c r="AK4" s="370">
        <v>15.9</v>
      </c>
      <c r="AL4" s="370">
        <v>15.9</v>
      </c>
      <c r="AM4" s="370">
        <v>15.9</v>
      </c>
      <c r="AN4" s="370">
        <v>15.9</v>
      </c>
      <c r="AO4" s="370">
        <v>15.9</v>
      </c>
      <c r="AP4" s="370">
        <v>15.9</v>
      </c>
      <c r="AQ4" s="370">
        <v>15.9</v>
      </c>
      <c r="AR4" s="370">
        <v>15.9</v>
      </c>
      <c r="AS4" s="370">
        <v>15.9</v>
      </c>
      <c r="AT4" s="370">
        <v>15.9</v>
      </c>
      <c r="AU4" s="370">
        <v>15.9</v>
      </c>
      <c r="AV4" s="370">
        <v>15.9</v>
      </c>
      <c r="AW4" s="370">
        <v>15.9</v>
      </c>
      <c r="AX4" s="370">
        <v>15.9</v>
      </c>
      <c r="AY4" s="370">
        <v>15.9</v>
      </c>
      <c r="AZ4" s="370">
        <v>15.9</v>
      </c>
      <c r="BA4" s="370">
        <v>15.9</v>
      </c>
      <c r="BB4" s="370">
        <v>15.9</v>
      </c>
      <c r="BC4" s="370">
        <v>15.9</v>
      </c>
      <c r="BD4" s="370">
        <v>15.9</v>
      </c>
      <c r="BE4" s="370">
        <v>15.9</v>
      </c>
      <c r="BF4" s="368">
        <v>15.9</v>
      </c>
      <c r="BG4" s="368">
        <v>15.9</v>
      </c>
      <c r="BH4" s="368">
        <v>15.9</v>
      </c>
    </row>
    <row r="5" spans="1:60" s="270" customFormat="1" ht="25.5">
      <c r="A5" s="368" t="s">
        <v>605</v>
      </c>
      <c r="B5" s="368" t="s">
        <v>10</v>
      </c>
      <c r="C5" s="368" t="s">
        <v>146</v>
      </c>
      <c r="D5" s="368">
        <v>110</v>
      </c>
      <c r="E5" s="368" t="s">
        <v>630</v>
      </c>
      <c r="F5" s="368" t="s">
        <v>606</v>
      </c>
      <c r="G5" s="368" t="s">
        <v>1957</v>
      </c>
      <c r="H5" s="368">
        <v>381.6</v>
      </c>
      <c r="I5" s="368" t="s">
        <v>627</v>
      </c>
      <c r="J5" s="370">
        <v>0</v>
      </c>
      <c r="K5" s="370">
        <v>0</v>
      </c>
      <c r="L5" s="370">
        <v>0</v>
      </c>
      <c r="M5" s="370">
        <v>0</v>
      </c>
      <c r="N5" s="370">
        <v>0</v>
      </c>
      <c r="O5" s="370">
        <v>5.4</v>
      </c>
      <c r="P5" s="370">
        <v>5.4</v>
      </c>
      <c r="Q5" s="370">
        <v>5.4</v>
      </c>
      <c r="R5" s="370">
        <v>5.4</v>
      </c>
      <c r="S5" s="370">
        <v>5.4</v>
      </c>
      <c r="T5" s="370">
        <v>5.4</v>
      </c>
      <c r="U5" s="370">
        <v>5.4</v>
      </c>
      <c r="V5" s="370">
        <v>5.4</v>
      </c>
      <c r="W5" s="370">
        <v>5.4</v>
      </c>
      <c r="X5" s="370">
        <v>5.4</v>
      </c>
      <c r="Y5" s="370">
        <v>5.4</v>
      </c>
      <c r="Z5" s="370">
        <v>5.4</v>
      </c>
      <c r="AA5" s="370">
        <v>0</v>
      </c>
      <c r="AB5" s="370">
        <v>0</v>
      </c>
      <c r="AC5" s="370">
        <v>0</v>
      </c>
      <c r="AD5" s="370">
        <v>5.4</v>
      </c>
      <c r="AE5" s="370">
        <v>0</v>
      </c>
      <c r="AF5" s="370">
        <v>0</v>
      </c>
      <c r="AG5" s="370">
        <v>0</v>
      </c>
      <c r="AH5" s="370">
        <v>0</v>
      </c>
      <c r="AI5" s="370">
        <v>0</v>
      </c>
      <c r="AJ5" s="370">
        <v>0</v>
      </c>
      <c r="AK5" s="370">
        <v>0</v>
      </c>
      <c r="AL5" s="370">
        <v>0</v>
      </c>
      <c r="AM5" s="370">
        <v>0</v>
      </c>
      <c r="AN5" s="370">
        <v>0</v>
      </c>
      <c r="AO5" s="370">
        <v>0</v>
      </c>
      <c r="AP5" s="370">
        <v>0</v>
      </c>
      <c r="AQ5" s="370">
        <v>0</v>
      </c>
      <c r="AR5" s="370">
        <v>0</v>
      </c>
      <c r="AS5" s="370">
        <v>0</v>
      </c>
      <c r="AT5" s="370">
        <v>0</v>
      </c>
      <c r="AU5" s="370">
        <v>0</v>
      </c>
      <c r="AV5" s="370">
        <v>0</v>
      </c>
      <c r="AW5" s="370">
        <v>0</v>
      </c>
      <c r="AX5" s="370">
        <v>0</v>
      </c>
      <c r="AY5" s="370">
        <v>0</v>
      </c>
      <c r="AZ5" s="370">
        <v>0</v>
      </c>
      <c r="BA5" s="370">
        <v>0</v>
      </c>
      <c r="BB5" s="370">
        <v>0</v>
      </c>
      <c r="BC5" s="370">
        <v>0</v>
      </c>
      <c r="BD5" s="370">
        <v>0</v>
      </c>
      <c r="BE5" s="370">
        <v>0</v>
      </c>
      <c r="BF5" s="368">
        <v>15.9</v>
      </c>
      <c r="BG5" s="368">
        <v>15.9</v>
      </c>
      <c r="BH5" s="368">
        <v>15.9</v>
      </c>
    </row>
    <row r="6" spans="1:60" s="270" customFormat="1" ht="25.5">
      <c r="A6" s="368" t="s">
        <v>607</v>
      </c>
      <c r="B6" s="368" t="s">
        <v>4</v>
      </c>
      <c r="C6" s="368" t="s">
        <v>146</v>
      </c>
      <c r="D6" s="368">
        <v>110</v>
      </c>
      <c r="E6" s="368" t="s">
        <v>631</v>
      </c>
      <c r="F6" s="368" t="s">
        <v>608</v>
      </c>
      <c r="G6" s="368" t="s">
        <v>1957</v>
      </c>
      <c r="H6" s="368">
        <v>984.2</v>
      </c>
      <c r="I6" s="368" t="s">
        <v>626</v>
      </c>
      <c r="J6" s="370">
        <v>41</v>
      </c>
      <c r="K6" s="370">
        <v>41.1</v>
      </c>
      <c r="L6" s="370">
        <v>41</v>
      </c>
      <c r="M6" s="370">
        <v>41</v>
      </c>
      <c r="N6" s="370">
        <v>41</v>
      </c>
      <c r="O6" s="370">
        <v>41</v>
      </c>
      <c r="P6" s="370">
        <v>41</v>
      </c>
      <c r="Q6" s="370">
        <v>41</v>
      </c>
      <c r="R6" s="370">
        <v>41</v>
      </c>
      <c r="S6" s="370">
        <v>41</v>
      </c>
      <c r="T6" s="370">
        <v>41</v>
      </c>
      <c r="U6" s="370">
        <v>41</v>
      </c>
      <c r="V6" s="370">
        <v>41</v>
      </c>
      <c r="W6" s="370">
        <v>41</v>
      </c>
      <c r="X6" s="370">
        <v>41.1</v>
      </c>
      <c r="Y6" s="370">
        <v>41.1</v>
      </c>
      <c r="Z6" s="370">
        <v>41.1</v>
      </c>
      <c r="AA6" s="370">
        <v>41</v>
      </c>
      <c r="AB6" s="370">
        <v>40.9</v>
      </c>
      <c r="AC6" s="370">
        <v>41</v>
      </c>
      <c r="AD6" s="370">
        <v>41</v>
      </c>
      <c r="AE6" s="370">
        <v>41</v>
      </c>
      <c r="AF6" s="370">
        <v>41</v>
      </c>
      <c r="AG6" s="370">
        <v>41</v>
      </c>
      <c r="AH6" s="370">
        <v>41</v>
      </c>
      <c r="AI6" s="370">
        <v>41</v>
      </c>
      <c r="AJ6" s="370">
        <v>41</v>
      </c>
      <c r="AK6" s="370">
        <v>40.9</v>
      </c>
      <c r="AL6" s="370">
        <v>41</v>
      </c>
      <c r="AM6" s="370">
        <v>41</v>
      </c>
      <c r="AN6" s="370">
        <v>41</v>
      </c>
      <c r="AO6" s="370">
        <v>41</v>
      </c>
      <c r="AP6" s="370">
        <v>41</v>
      </c>
      <c r="AQ6" s="370">
        <v>41</v>
      </c>
      <c r="AR6" s="370">
        <v>41</v>
      </c>
      <c r="AS6" s="370">
        <v>41</v>
      </c>
      <c r="AT6" s="370">
        <v>41</v>
      </c>
      <c r="AU6" s="370">
        <v>41</v>
      </c>
      <c r="AV6" s="370">
        <v>41</v>
      </c>
      <c r="AW6" s="370">
        <v>41</v>
      </c>
      <c r="AX6" s="370">
        <v>40.9</v>
      </c>
      <c r="AY6" s="370">
        <v>41</v>
      </c>
      <c r="AZ6" s="370">
        <v>41</v>
      </c>
      <c r="BA6" s="370">
        <v>41</v>
      </c>
      <c r="BB6" s="370">
        <v>41</v>
      </c>
      <c r="BC6" s="370">
        <v>41</v>
      </c>
      <c r="BD6" s="370">
        <v>41</v>
      </c>
      <c r="BE6" s="370">
        <v>41</v>
      </c>
      <c r="BF6" s="368">
        <v>41</v>
      </c>
      <c r="BG6" s="368">
        <v>41.1</v>
      </c>
      <c r="BH6" s="368">
        <v>40.799999999999997</v>
      </c>
    </row>
    <row r="7" spans="1:60" s="270" customFormat="1" ht="25.5">
      <c r="A7" s="368" t="s">
        <v>607</v>
      </c>
      <c r="B7" s="368" t="s">
        <v>4</v>
      </c>
      <c r="C7" s="368" t="s">
        <v>146</v>
      </c>
      <c r="D7" s="368">
        <v>110</v>
      </c>
      <c r="E7" s="368" t="s">
        <v>631</v>
      </c>
      <c r="F7" s="368" t="s">
        <v>608</v>
      </c>
      <c r="G7" s="368" t="s">
        <v>1957</v>
      </c>
      <c r="H7" s="368">
        <v>984.2</v>
      </c>
      <c r="I7" s="368" t="s">
        <v>627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19.2</v>
      </c>
      <c r="P7" s="370">
        <v>19</v>
      </c>
      <c r="Q7" s="370">
        <v>19.100000000000001</v>
      </c>
      <c r="R7" s="370">
        <v>19</v>
      </c>
      <c r="S7" s="370">
        <v>18.899999999999999</v>
      </c>
      <c r="T7" s="370">
        <v>19</v>
      </c>
      <c r="U7" s="370">
        <v>18.8</v>
      </c>
      <c r="V7" s="370">
        <v>19.100000000000001</v>
      </c>
      <c r="W7" s="370">
        <v>19.5</v>
      </c>
      <c r="X7" s="370">
        <v>21.4</v>
      </c>
      <c r="Y7" s="370">
        <v>21.4</v>
      </c>
      <c r="Z7" s="370">
        <v>21.8</v>
      </c>
      <c r="AA7" s="370">
        <v>0</v>
      </c>
      <c r="AB7" s="370">
        <v>0</v>
      </c>
      <c r="AC7" s="370">
        <v>0</v>
      </c>
      <c r="AD7" s="370">
        <v>21.5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68">
        <v>41</v>
      </c>
      <c r="BG7" s="368">
        <v>41.1</v>
      </c>
      <c r="BH7" s="368">
        <v>40.799999999999997</v>
      </c>
    </row>
    <row r="8" spans="1:60" s="270" customFormat="1" ht="25.5">
      <c r="A8" s="368" t="s">
        <v>609</v>
      </c>
      <c r="B8" s="368" t="s">
        <v>21</v>
      </c>
      <c r="C8" s="368" t="s">
        <v>146</v>
      </c>
      <c r="D8" s="368">
        <v>220</v>
      </c>
      <c r="E8" s="368" t="s">
        <v>632</v>
      </c>
      <c r="F8" s="368" t="s">
        <v>606</v>
      </c>
      <c r="G8" s="368" t="s">
        <v>1957</v>
      </c>
      <c r="H8" s="368">
        <v>106</v>
      </c>
      <c r="I8" s="368" t="s">
        <v>626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31.7</v>
      </c>
      <c r="AM8" s="370">
        <v>29.7</v>
      </c>
      <c r="AN8" s="370">
        <v>29.8</v>
      </c>
      <c r="AO8" s="370">
        <v>29.8</v>
      </c>
      <c r="AP8" s="370">
        <v>29.3</v>
      </c>
      <c r="AQ8" s="370">
        <v>29.8</v>
      </c>
      <c r="AR8" s="370">
        <v>30</v>
      </c>
      <c r="AS8" s="370">
        <v>29.7</v>
      </c>
      <c r="AT8" s="370">
        <v>0.1</v>
      </c>
      <c r="AU8" s="370">
        <v>0.1</v>
      </c>
      <c r="AV8" s="370">
        <v>0.1</v>
      </c>
      <c r="AW8" s="370">
        <v>0.1</v>
      </c>
      <c r="AX8" s="370">
        <v>0.1</v>
      </c>
      <c r="AY8" s="370">
        <v>0.1</v>
      </c>
      <c r="AZ8" s="370">
        <v>0.1</v>
      </c>
      <c r="BA8" s="370">
        <v>0.1</v>
      </c>
      <c r="BB8" s="370">
        <v>0.1</v>
      </c>
      <c r="BC8" s="370">
        <v>0.1</v>
      </c>
      <c r="BD8" s="370">
        <v>0.1</v>
      </c>
      <c r="BE8" s="370">
        <v>0.1</v>
      </c>
      <c r="BF8" s="368">
        <v>4.4000000000000004</v>
      </c>
      <c r="BG8" s="368">
        <v>31.7</v>
      </c>
      <c r="BH8" s="368">
        <v>0</v>
      </c>
    </row>
    <row r="9" spans="1:60" s="270" customFormat="1" ht="25.5">
      <c r="A9" s="368" t="s">
        <v>609</v>
      </c>
      <c r="B9" s="368" t="s">
        <v>21</v>
      </c>
      <c r="C9" s="368" t="s">
        <v>146</v>
      </c>
      <c r="D9" s="368">
        <v>220</v>
      </c>
      <c r="E9" s="368" t="s">
        <v>632</v>
      </c>
      <c r="F9" s="368" t="s">
        <v>606</v>
      </c>
      <c r="G9" s="368" t="s">
        <v>1957</v>
      </c>
      <c r="H9" s="368">
        <v>106</v>
      </c>
      <c r="I9" s="368" t="s">
        <v>627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68">
        <v>4.4000000000000004</v>
      </c>
      <c r="BG9" s="368">
        <v>31.7</v>
      </c>
      <c r="BH9" s="368">
        <v>0</v>
      </c>
    </row>
    <row r="10" spans="1:60" s="270" customFormat="1" ht="25.5">
      <c r="A10" s="368" t="s">
        <v>607</v>
      </c>
      <c r="B10" s="368" t="s">
        <v>149</v>
      </c>
      <c r="C10" s="368" t="s">
        <v>146</v>
      </c>
      <c r="D10" s="368">
        <v>220</v>
      </c>
      <c r="E10" s="368" t="s">
        <v>633</v>
      </c>
      <c r="F10" s="368" t="s">
        <v>606</v>
      </c>
      <c r="G10" s="368" t="s">
        <v>1957</v>
      </c>
      <c r="H10" s="368">
        <v>17616</v>
      </c>
      <c r="I10" s="368" t="s">
        <v>626</v>
      </c>
      <c r="J10" s="370">
        <v>609.6</v>
      </c>
      <c r="K10" s="370">
        <v>609.20000000000005</v>
      </c>
      <c r="L10" s="370">
        <v>607.70000000000005</v>
      </c>
      <c r="M10" s="370">
        <v>610</v>
      </c>
      <c r="N10" s="370">
        <v>607.20000000000005</v>
      </c>
      <c r="O10" s="370">
        <v>608</v>
      </c>
      <c r="P10" s="370">
        <v>610.1</v>
      </c>
      <c r="Q10" s="370">
        <v>608.6</v>
      </c>
      <c r="R10" s="370">
        <v>610.6</v>
      </c>
      <c r="S10" s="370">
        <v>608.1</v>
      </c>
      <c r="T10" s="370">
        <v>607.1</v>
      </c>
      <c r="U10" s="370">
        <v>609.9</v>
      </c>
      <c r="V10" s="370">
        <v>609.6</v>
      </c>
      <c r="W10" s="370">
        <v>609.5</v>
      </c>
      <c r="X10" s="370">
        <v>609.5</v>
      </c>
      <c r="Y10" s="370">
        <v>609</v>
      </c>
      <c r="Z10" s="370">
        <v>608.5</v>
      </c>
      <c r="AA10" s="370">
        <v>620.29999999999995</v>
      </c>
      <c r="AB10" s="370">
        <v>604.79999999999995</v>
      </c>
      <c r="AC10" s="370">
        <v>605.1</v>
      </c>
      <c r="AD10" s="370">
        <v>610.1</v>
      </c>
      <c r="AE10" s="370">
        <v>606.1</v>
      </c>
      <c r="AF10" s="370">
        <v>604.5</v>
      </c>
      <c r="AG10" s="370">
        <v>604.1</v>
      </c>
      <c r="AH10" s="370">
        <v>604.70000000000005</v>
      </c>
      <c r="AI10" s="370">
        <v>605.29999999999995</v>
      </c>
      <c r="AJ10" s="370">
        <v>605.70000000000005</v>
      </c>
      <c r="AK10" s="370">
        <v>605.20000000000005</v>
      </c>
      <c r="AL10" s="370">
        <v>605.79999999999995</v>
      </c>
      <c r="AM10" s="370">
        <v>604.20000000000005</v>
      </c>
      <c r="AN10" s="370">
        <v>605.1</v>
      </c>
      <c r="AO10" s="370">
        <v>645.5</v>
      </c>
      <c r="AP10" s="370">
        <v>690.7</v>
      </c>
      <c r="AQ10" s="370">
        <v>607</v>
      </c>
      <c r="AR10" s="370">
        <v>1060.9000000000001</v>
      </c>
      <c r="AS10" s="370">
        <v>1069.5</v>
      </c>
      <c r="AT10" s="370">
        <v>1069.9000000000001</v>
      </c>
      <c r="AU10" s="370">
        <v>1055.7</v>
      </c>
      <c r="AV10" s="370">
        <v>1055.7</v>
      </c>
      <c r="AW10" s="370">
        <v>1072.4000000000001</v>
      </c>
      <c r="AX10" s="370">
        <v>999.9</v>
      </c>
      <c r="AY10" s="370">
        <v>993.8</v>
      </c>
      <c r="AZ10" s="370">
        <v>993.3</v>
      </c>
      <c r="BA10" s="370">
        <v>993.3</v>
      </c>
      <c r="BB10" s="370">
        <v>605.4</v>
      </c>
      <c r="BC10" s="370">
        <v>610.4</v>
      </c>
      <c r="BD10" s="370">
        <v>610.4</v>
      </c>
      <c r="BE10" s="370">
        <v>608.4</v>
      </c>
      <c r="BF10" s="368">
        <v>734</v>
      </c>
      <c r="BG10" s="368">
        <v>1076.5999999999999</v>
      </c>
      <c r="BH10" s="368">
        <v>601.20000000000005</v>
      </c>
    </row>
    <row r="11" spans="1:60" s="270" customFormat="1" ht="25.5">
      <c r="A11" s="368" t="s">
        <v>607</v>
      </c>
      <c r="B11" s="368" t="s">
        <v>149</v>
      </c>
      <c r="C11" s="368" t="s">
        <v>146</v>
      </c>
      <c r="D11" s="368">
        <v>220</v>
      </c>
      <c r="E11" s="368" t="s">
        <v>633</v>
      </c>
      <c r="F11" s="368" t="s">
        <v>606</v>
      </c>
      <c r="G11" s="368" t="s">
        <v>1957</v>
      </c>
      <c r="H11" s="368">
        <v>17616</v>
      </c>
      <c r="I11" s="368" t="s">
        <v>627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-187.4</v>
      </c>
      <c r="P11" s="370">
        <v>-186.5</v>
      </c>
      <c r="Q11" s="370">
        <v>-184.6</v>
      </c>
      <c r="R11" s="370">
        <v>-175.7</v>
      </c>
      <c r="S11" s="370">
        <v>-173.1</v>
      </c>
      <c r="T11" s="370">
        <v>-158.6</v>
      </c>
      <c r="U11" s="370">
        <v>-151.80000000000001</v>
      </c>
      <c r="V11" s="370">
        <v>-144.1</v>
      </c>
      <c r="W11" s="370">
        <v>-111.4</v>
      </c>
      <c r="X11" s="370">
        <v>-74.2</v>
      </c>
      <c r="Y11" s="370">
        <v>-66.900000000000006</v>
      </c>
      <c r="Z11" s="370">
        <v>-72.599999999999994</v>
      </c>
      <c r="AA11" s="370">
        <v>0</v>
      </c>
      <c r="AB11" s="370">
        <v>0</v>
      </c>
      <c r="AC11" s="370">
        <v>0</v>
      </c>
      <c r="AD11" s="370">
        <v>-140.1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68">
        <v>734</v>
      </c>
      <c r="BG11" s="368">
        <v>1076.5999999999999</v>
      </c>
      <c r="BH11" s="368">
        <v>601.20000000000005</v>
      </c>
    </row>
    <row r="12" spans="1:60" s="270" customFormat="1" ht="51">
      <c r="A12" s="368" t="s">
        <v>607</v>
      </c>
      <c r="B12" s="368" t="s">
        <v>4</v>
      </c>
      <c r="C12" s="368" t="s">
        <v>146</v>
      </c>
      <c r="D12" s="368">
        <v>220</v>
      </c>
      <c r="E12" s="368" t="s">
        <v>634</v>
      </c>
      <c r="F12" s="368" t="s">
        <v>606</v>
      </c>
      <c r="G12" s="368" t="s">
        <v>1957</v>
      </c>
      <c r="H12" s="368">
        <v>9.6</v>
      </c>
      <c r="I12" s="368" t="s">
        <v>626</v>
      </c>
      <c r="J12" s="370">
        <v>0.4</v>
      </c>
      <c r="K12" s="370">
        <v>0.4</v>
      </c>
      <c r="L12" s="370">
        <v>0.4</v>
      </c>
      <c r="M12" s="370">
        <v>0.4</v>
      </c>
      <c r="N12" s="370">
        <v>0.4</v>
      </c>
      <c r="O12" s="370">
        <v>0.4</v>
      </c>
      <c r="P12" s="370">
        <v>0.4</v>
      </c>
      <c r="Q12" s="370">
        <v>0.4</v>
      </c>
      <c r="R12" s="370">
        <v>0.4</v>
      </c>
      <c r="S12" s="370">
        <v>0.4</v>
      </c>
      <c r="T12" s="370">
        <v>0.4</v>
      </c>
      <c r="U12" s="370">
        <v>0.4</v>
      </c>
      <c r="V12" s="370">
        <v>0.4</v>
      </c>
      <c r="W12" s="370">
        <v>0.4</v>
      </c>
      <c r="X12" s="370">
        <v>0.4</v>
      </c>
      <c r="Y12" s="370">
        <v>0.4</v>
      </c>
      <c r="Z12" s="370">
        <v>0.4</v>
      </c>
      <c r="AA12" s="370">
        <v>0.4</v>
      </c>
      <c r="AB12" s="370">
        <v>0.4</v>
      </c>
      <c r="AC12" s="370">
        <v>0.4</v>
      </c>
      <c r="AD12" s="370">
        <v>0.3</v>
      </c>
      <c r="AE12" s="370">
        <v>0.4</v>
      </c>
      <c r="AF12" s="370">
        <v>0.4</v>
      </c>
      <c r="AG12" s="370">
        <v>0.4</v>
      </c>
      <c r="AH12" s="370">
        <v>0.4</v>
      </c>
      <c r="AI12" s="370">
        <v>0.4</v>
      </c>
      <c r="AJ12" s="370">
        <v>0.4</v>
      </c>
      <c r="AK12" s="370">
        <v>0.4</v>
      </c>
      <c r="AL12" s="370">
        <v>0.4</v>
      </c>
      <c r="AM12" s="370">
        <v>0.4</v>
      </c>
      <c r="AN12" s="370">
        <v>0.4</v>
      </c>
      <c r="AO12" s="370">
        <v>0.4</v>
      </c>
      <c r="AP12" s="370">
        <v>0.4</v>
      </c>
      <c r="AQ12" s="370">
        <v>0.4</v>
      </c>
      <c r="AR12" s="370">
        <v>0.4</v>
      </c>
      <c r="AS12" s="370">
        <v>0.4</v>
      </c>
      <c r="AT12" s="370">
        <v>0.4</v>
      </c>
      <c r="AU12" s="370">
        <v>0.4</v>
      </c>
      <c r="AV12" s="370">
        <v>0.4</v>
      </c>
      <c r="AW12" s="370">
        <v>0.4</v>
      </c>
      <c r="AX12" s="370">
        <v>0.4</v>
      </c>
      <c r="AY12" s="370">
        <v>0.4</v>
      </c>
      <c r="AZ12" s="370">
        <v>0.4</v>
      </c>
      <c r="BA12" s="370">
        <v>0.4</v>
      </c>
      <c r="BB12" s="370">
        <v>0.4</v>
      </c>
      <c r="BC12" s="370">
        <v>0.4</v>
      </c>
      <c r="BD12" s="370">
        <v>0.4</v>
      </c>
      <c r="BE12" s="370">
        <v>0.4</v>
      </c>
      <c r="BF12" s="368">
        <v>0.4</v>
      </c>
      <c r="BG12" s="368">
        <v>0.4</v>
      </c>
      <c r="BH12" s="368">
        <v>0.4</v>
      </c>
    </row>
    <row r="13" spans="1:60" s="270" customFormat="1" ht="51">
      <c r="A13" s="368" t="s">
        <v>607</v>
      </c>
      <c r="B13" s="368" t="s">
        <v>4</v>
      </c>
      <c r="C13" s="368" t="s">
        <v>146</v>
      </c>
      <c r="D13" s="368">
        <v>220</v>
      </c>
      <c r="E13" s="368" t="s">
        <v>634</v>
      </c>
      <c r="F13" s="368" t="s">
        <v>606</v>
      </c>
      <c r="G13" s="368" t="s">
        <v>1957</v>
      </c>
      <c r="H13" s="368">
        <v>9.6</v>
      </c>
      <c r="I13" s="368" t="s">
        <v>627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-0.5</v>
      </c>
      <c r="P13" s="370">
        <v>-0.5</v>
      </c>
      <c r="Q13" s="370">
        <v>-0.5</v>
      </c>
      <c r="R13" s="370">
        <v>-0.5</v>
      </c>
      <c r="S13" s="370">
        <v>-0.5</v>
      </c>
      <c r="T13" s="370">
        <v>-0.5</v>
      </c>
      <c r="U13" s="370">
        <v>-0.5</v>
      </c>
      <c r="V13" s="370">
        <v>-0.5</v>
      </c>
      <c r="W13" s="370">
        <v>-0.5</v>
      </c>
      <c r="X13" s="370">
        <v>-0.5</v>
      </c>
      <c r="Y13" s="370">
        <v>-0.5</v>
      </c>
      <c r="Z13" s="370">
        <v>-0.5</v>
      </c>
      <c r="AA13" s="370">
        <v>0</v>
      </c>
      <c r="AB13" s="370">
        <v>0</v>
      </c>
      <c r="AC13" s="370">
        <v>0</v>
      </c>
      <c r="AD13" s="370">
        <v>1.7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68">
        <v>0.4</v>
      </c>
      <c r="BG13" s="368">
        <v>0.4</v>
      </c>
      <c r="BH13" s="368">
        <v>0.4</v>
      </c>
    </row>
    <row r="14" spans="1:60" s="270" customFormat="1" ht="25.5">
      <c r="A14" s="368" t="s">
        <v>609</v>
      </c>
      <c r="B14" s="368" t="s">
        <v>21</v>
      </c>
      <c r="C14" s="368" t="s">
        <v>146</v>
      </c>
      <c r="D14" s="368">
        <v>220</v>
      </c>
      <c r="E14" s="368" t="s">
        <v>635</v>
      </c>
      <c r="F14" s="368" t="s">
        <v>606</v>
      </c>
      <c r="G14" s="368" t="s">
        <v>1957</v>
      </c>
      <c r="H14" s="368">
        <v>21.6</v>
      </c>
      <c r="I14" s="368" t="s">
        <v>626</v>
      </c>
      <c r="J14" s="370">
        <v>0.9</v>
      </c>
      <c r="K14" s="370">
        <v>0.9</v>
      </c>
      <c r="L14" s="370">
        <v>0.9</v>
      </c>
      <c r="M14" s="370">
        <v>0.9</v>
      </c>
      <c r="N14" s="370">
        <v>0.9</v>
      </c>
      <c r="O14" s="370">
        <v>0.9</v>
      </c>
      <c r="P14" s="370">
        <v>0.9</v>
      </c>
      <c r="Q14" s="370">
        <v>0.9</v>
      </c>
      <c r="R14" s="370">
        <v>0.9</v>
      </c>
      <c r="S14" s="370">
        <v>0.9</v>
      </c>
      <c r="T14" s="370">
        <v>0.9</v>
      </c>
      <c r="U14" s="370">
        <v>0.9</v>
      </c>
      <c r="V14" s="370">
        <v>0.9</v>
      </c>
      <c r="W14" s="370">
        <v>0.9</v>
      </c>
      <c r="X14" s="370">
        <v>0.9</v>
      </c>
      <c r="Y14" s="370">
        <v>0.9</v>
      </c>
      <c r="Z14" s="370">
        <v>0.9</v>
      </c>
      <c r="AA14" s="370">
        <v>0.9</v>
      </c>
      <c r="AB14" s="370">
        <v>0.9</v>
      </c>
      <c r="AC14" s="370">
        <v>0.9</v>
      </c>
      <c r="AD14" s="370">
        <v>0.9</v>
      </c>
      <c r="AE14" s="370">
        <v>0.9</v>
      </c>
      <c r="AF14" s="370">
        <v>0.9</v>
      </c>
      <c r="AG14" s="370">
        <v>0.9</v>
      </c>
      <c r="AH14" s="370">
        <v>0.9</v>
      </c>
      <c r="AI14" s="370">
        <v>0.9</v>
      </c>
      <c r="AJ14" s="370">
        <v>0.9</v>
      </c>
      <c r="AK14" s="370">
        <v>0.9</v>
      </c>
      <c r="AL14" s="370">
        <v>0.9</v>
      </c>
      <c r="AM14" s="370">
        <v>0.9</v>
      </c>
      <c r="AN14" s="370">
        <v>0.9</v>
      </c>
      <c r="AO14" s="370">
        <v>0.9</v>
      </c>
      <c r="AP14" s="370">
        <v>0.9</v>
      </c>
      <c r="AQ14" s="370">
        <v>0.9</v>
      </c>
      <c r="AR14" s="370">
        <v>0.9</v>
      </c>
      <c r="AS14" s="370">
        <v>0.9</v>
      </c>
      <c r="AT14" s="370">
        <v>0.9</v>
      </c>
      <c r="AU14" s="370">
        <v>0.9</v>
      </c>
      <c r="AV14" s="370">
        <v>0.9</v>
      </c>
      <c r="AW14" s="370">
        <v>0.9</v>
      </c>
      <c r="AX14" s="370">
        <v>0.9</v>
      </c>
      <c r="AY14" s="370">
        <v>0.9</v>
      </c>
      <c r="AZ14" s="370">
        <v>0.9</v>
      </c>
      <c r="BA14" s="370">
        <v>0.9</v>
      </c>
      <c r="BB14" s="370">
        <v>0.9</v>
      </c>
      <c r="BC14" s="370">
        <v>0.9</v>
      </c>
      <c r="BD14" s="370">
        <v>0.9</v>
      </c>
      <c r="BE14" s="370">
        <v>0.9</v>
      </c>
      <c r="BF14" s="368">
        <v>0.9</v>
      </c>
      <c r="BG14" s="368">
        <v>0.9</v>
      </c>
      <c r="BH14" s="368">
        <v>0.9</v>
      </c>
    </row>
    <row r="15" spans="1:60" s="270" customFormat="1" ht="25.5">
      <c r="A15" s="368" t="s">
        <v>609</v>
      </c>
      <c r="B15" s="368" t="s">
        <v>21</v>
      </c>
      <c r="C15" s="368" t="s">
        <v>146</v>
      </c>
      <c r="D15" s="368">
        <v>220</v>
      </c>
      <c r="E15" s="368" t="s">
        <v>635</v>
      </c>
      <c r="F15" s="368" t="s">
        <v>606</v>
      </c>
      <c r="G15" s="368" t="s">
        <v>1957</v>
      </c>
      <c r="H15" s="368">
        <v>21.6</v>
      </c>
      <c r="I15" s="368" t="s">
        <v>627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0.8</v>
      </c>
      <c r="P15" s="370">
        <v>0.7</v>
      </c>
      <c r="Q15" s="370">
        <v>0.8</v>
      </c>
      <c r="R15" s="370">
        <v>0.8</v>
      </c>
      <c r="S15" s="370">
        <v>0.7</v>
      </c>
      <c r="T15" s="370">
        <v>0.7</v>
      </c>
      <c r="U15" s="370">
        <v>0.8</v>
      </c>
      <c r="V15" s="370">
        <v>0.7</v>
      </c>
      <c r="W15" s="370">
        <v>0.7</v>
      </c>
      <c r="X15" s="370">
        <v>0.8</v>
      </c>
      <c r="Y15" s="370">
        <v>0.7</v>
      </c>
      <c r="Z15" s="370">
        <v>0.7</v>
      </c>
      <c r="AA15" s="370">
        <v>0</v>
      </c>
      <c r="AB15" s="370">
        <v>0</v>
      </c>
      <c r="AC15" s="370">
        <v>0</v>
      </c>
      <c r="AD15" s="370">
        <v>0.7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68">
        <v>0.9</v>
      </c>
      <c r="BG15" s="368">
        <v>0.9</v>
      </c>
      <c r="BH15" s="368">
        <v>0.9</v>
      </c>
    </row>
    <row r="16" spans="1:60" s="270" customFormat="1" ht="25.5">
      <c r="A16" s="368" t="s">
        <v>609</v>
      </c>
      <c r="B16" s="368" t="s">
        <v>21</v>
      </c>
      <c r="C16" s="368" t="s">
        <v>146</v>
      </c>
      <c r="D16" s="368">
        <v>220</v>
      </c>
      <c r="E16" s="368" t="s">
        <v>636</v>
      </c>
      <c r="F16" s="368" t="s">
        <v>606</v>
      </c>
      <c r="G16" s="368" t="s">
        <v>1957</v>
      </c>
      <c r="H16" s="368">
        <v>16298.6</v>
      </c>
      <c r="I16" s="368" t="s">
        <v>626</v>
      </c>
      <c r="J16" s="370">
        <v>635.79999999999995</v>
      </c>
      <c r="K16" s="370">
        <v>636.4</v>
      </c>
      <c r="L16" s="370">
        <v>637.9</v>
      </c>
      <c r="M16" s="370">
        <v>634.4</v>
      </c>
      <c r="N16" s="370">
        <v>636</v>
      </c>
      <c r="O16" s="370">
        <v>636</v>
      </c>
      <c r="P16" s="370">
        <v>635.9</v>
      </c>
      <c r="Q16" s="370">
        <v>636.9</v>
      </c>
      <c r="R16" s="370">
        <v>638</v>
      </c>
      <c r="S16" s="370">
        <v>636.9</v>
      </c>
      <c r="T16" s="370">
        <v>634.79999999999995</v>
      </c>
      <c r="U16" s="370">
        <v>638.5</v>
      </c>
      <c r="V16" s="370">
        <v>636.29999999999995</v>
      </c>
      <c r="W16" s="370">
        <v>635.9</v>
      </c>
      <c r="X16" s="370">
        <v>635.70000000000005</v>
      </c>
      <c r="Y16" s="370">
        <v>635.70000000000005</v>
      </c>
      <c r="Z16" s="370">
        <v>633.20000000000005</v>
      </c>
      <c r="AA16" s="370">
        <v>635.70000000000005</v>
      </c>
      <c r="AB16" s="370">
        <v>635</v>
      </c>
      <c r="AC16" s="370">
        <v>639</v>
      </c>
      <c r="AD16" s="370">
        <v>636</v>
      </c>
      <c r="AE16" s="370">
        <v>636.20000000000005</v>
      </c>
      <c r="AF16" s="370">
        <v>636</v>
      </c>
      <c r="AG16" s="370">
        <v>640.70000000000005</v>
      </c>
      <c r="AH16" s="370">
        <v>637.1</v>
      </c>
      <c r="AI16" s="370">
        <v>635.29999999999995</v>
      </c>
      <c r="AJ16" s="370">
        <v>636</v>
      </c>
      <c r="AK16" s="370">
        <v>637.5</v>
      </c>
      <c r="AL16" s="370">
        <v>634.20000000000005</v>
      </c>
      <c r="AM16" s="370">
        <v>635.70000000000005</v>
      </c>
      <c r="AN16" s="370">
        <v>636.70000000000005</v>
      </c>
      <c r="AO16" s="370">
        <v>635.9</v>
      </c>
      <c r="AP16" s="370">
        <v>694.4</v>
      </c>
      <c r="AQ16" s="370">
        <v>634.79999999999995</v>
      </c>
      <c r="AR16" s="370">
        <v>839</v>
      </c>
      <c r="AS16" s="370">
        <v>988.8</v>
      </c>
      <c r="AT16" s="370">
        <v>844.1</v>
      </c>
      <c r="AU16" s="370">
        <v>816.7</v>
      </c>
      <c r="AV16" s="370">
        <v>814.5</v>
      </c>
      <c r="AW16" s="370">
        <v>747.4</v>
      </c>
      <c r="AX16" s="370">
        <v>729.1</v>
      </c>
      <c r="AY16" s="370">
        <v>749.1</v>
      </c>
      <c r="AZ16" s="370">
        <v>752.4</v>
      </c>
      <c r="BA16" s="370">
        <v>752.4</v>
      </c>
      <c r="BB16" s="370">
        <v>633.6</v>
      </c>
      <c r="BC16" s="370">
        <v>637.29999999999995</v>
      </c>
      <c r="BD16" s="370">
        <v>637.29999999999995</v>
      </c>
      <c r="BE16" s="370">
        <v>636.1</v>
      </c>
      <c r="BF16" s="368">
        <v>679.1</v>
      </c>
      <c r="BG16" s="368">
        <v>988.8</v>
      </c>
      <c r="BH16" s="368">
        <v>603.1</v>
      </c>
    </row>
    <row r="17" spans="1:60" s="270" customFormat="1" ht="25.5">
      <c r="A17" s="368" t="s">
        <v>609</v>
      </c>
      <c r="B17" s="368" t="s">
        <v>21</v>
      </c>
      <c r="C17" s="368" t="s">
        <v>146</v>
      </c>
      <c r="D17" s="368">
        <v>220</v>
      </c>
      <c r="E17" s="368" t="s">
        <v>636</v>
      </c>
      <c r="F17" s="368" t="s">
        <v>606</v>
      </c>
      <c r="G17" s="368" t="s">
        <v>1957</v>
      </c>
      <c r="H17" s="368">
        <v>16298.6</v>
      </c>
      <c r="I17" s="368" t="s">
        <v>627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-8</v>
      </c>
      <c r="P17" s="370">
        <v>17.100000000000001</v>
      </c>
      <c r="Q17" s="370">
        <v>-21.3</v>
      </c>
      <c r="R17" s="370">
        <v>0.5</v>
      </c>
      <c r="S17" s="370">
        <v>17.7</v>
      </c>
      <c r="T17" s="370">
        <v>73.5</v>
      </c>
      <c r="U17" s="370">
        <v>66.8</v>
      </c>
      <c r="V17" s="370">
        <v>61.4</v>
      </c>
      <c r="W17" s="370">
        <v>95.4</v>
      </c>
      <c r="X17" s="370">
        <v>198.3</v>
      </c>
      <c r="Y17" s="370">
        <v>273.5</v>
      </c>
      <c r="Z17" s="370">
        <v>266.60000000000002</v>
      </c>
      <c r="AA17" s="370">
        <v>0</v>
      </c>
      <c r="AB17" s="370">
        <v>0</v>
      </c>
      <c r="AC17" s="370">
        <v>0</v>
      </c>
      <c r="AD17" s="370">
        <v>201.3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68">
        <v>679.1</v>
      </c>
      <c r="BG17" s="368">
        <v>988.8</v>
      </c>
      <c r="BH17" s="368">
        <v>603.1</v>
      </c>
    </row>
    <row r="18" spans="1:60" s="270" customFormat="1" ht="25.5">
      <c r="A18" s="368" t="s">
        <v>609</v>
      </c>
      <c r="B18" s="368" t="s">
        <v>21</v>
      </c>
      <c r="C18" s="368" t="s">
        <v>146</v>
      </c>
      <c r="D18" s="368">
        <v>220</v>
      </c>
      <c r="E18" s="368" t="s">
        <v>637</v>
      </c>
      <c r="F18" s="368" t="s">
        <v>606</v>
      </c>
      <c r="G18" s="368" t="s">
        <v>1957</v>
      </c>
      <c r="H18" s="368">
        <v>4.3</v>
      </c>
      <c r="I18" s="368" t="s">
        <v>626</v>
      </c>
      <c r="J18" s="370">
        <v>0.1</v>
      </c>
      <c r="K18" s="370">
        <v>0.1</v>
      </c>
      <c r="L18" s="370">
        <v>0.2</v>
      </c>
      <c r="M18" s="370">
        <v>0.1</v>
      </c>
      <c r="N18" s="370">
        <v>0.1</v>
      </c>
      <c r="O18" s="370">
        <v>0.1</v>
      </c>
      <c r="P18" s="370">
        <v>0.1</v>
      </c>
      <c r="Q18" s="370">
        <v>0.1</v>
      </c>
      <c r="R18" s="370">
        <v>0.1</v>
      </c>
      <c r="S18" s="370">
        <v>0.1</v>
      </c>
      <c r="T18" s="370">
        <v>0.1</v>
      </c>
      <c r="U18" s="370">
        <v>0.2</v>
      </c>
      <c r="V18" s="370">
        <v>0.1</v>
      </c>
      <c r="W18" s="370">
        <v>0.1</v>
      </c>
      <c r="X18" s="370">
        <v>0.1</v>
      </c>
      <c r="Y18" s="370">
        <v>0.1</v>
      </c>
      <c r="Z18" s="370">
        <v>0.2</v>
      </c>
      <c r="AA18" s="370">
        <v>0.2</v>
      </c>
      <c r="AB18" s="370">
        <v>0.2</v>
      </c>
      <c r="AC18" s="370">
        <v>0.2</v>
      </c>
      <c r="AD18" s="370">
        <v>0.2</v>
      </c>
      <c r="AE18" s="370">
        <v>0.2</v>
      </c>
      <c r="AF18" s="370">
        <v>0.2</v>
      </c>
      <c r="AG18" s="370">
        <v>0.1</v>
      </c>
      <c r="AH18" s="370">
        <v>0.1</v>
      </c>
      <c r="AI18" s="370">
        <v>0.2</v>
      </c>
      <c r="AJ18" s="370">
        <v>0.9</v>
      </c>
      <c r="AK18" s="370">
        <v>0.2</v>
      </c>
      <c r="AL18" s="370">
        <v>0.2</v>
      </c>
      <c r="AM18" s="370">
        <v>0.2</v>
      </c>
      <c r="AN18" s="370">
        <v>0.2</v>
      </c>
      <c r="AO18" s="370">
        <v>0.2</v>
      </c>
      <c r="AP18" s="370">
        <v>0.2</v>
      </c>
      <c r="AQ18" s="370">
        <v>0.2</v>
      </c>
      <c r="AR18" s="370">
        <v>0.2</v>
      </c>
      <c r="AS18" s="370">
        <v>0.2</v>
      </c>
      <c r="AT18" s="370">
        <v>0.2</v>
      </c>
      <c r="AU18" s="370">
        <v>0.2</v>
      </c>
      <c r="AV18" s="370">
        <v>0.3</v>
      </c>
      <c r="AW18" s="370">
        <v>0.2</v>
      </c>
      <c r="AX18" s="370">
        <v>0.3</v>
      </c>
      <c r="AY18" s="370">
        <v>0.2</v>
      </c>
      <c r="AZ18" s="370">
        <v>0.2</v>
      </c>
      <c r="BA18" s="370">
        <v>0.2</v>
      </c>
      <c r="BB18" s="370">
        <v>0.2</v>
      </c>
      <c r="BC18" s="370">
        <v>0.1</v>
      </c>
      <c r="BD18" s="370">
        <v>0.1</v>
      </c>
      <c r="BE18" s="370">
        <v>0.1</v>
      </c>
      <c r="BF18" s="368">
        <v>0.2</v>
      </c>
      <c r="BG18" s="368">
        <v>0.9</v>
      </c>
      <c r="BH18" s="368">
        <v>0.1</v>
      </c>
    </row>
    <row r="19" spans="1:60" s="270" customFormat="1" ht="25.5">
      <c r="A19" s="368" t="s">
        <v>609</v>
      </c>
      <c r="B19" s="368" t="s">
        <v>21</v>
      </c>
      <c r="C19" s="368" t="s">
        <v>146</v>
      </c>
      <c r="D19" s="368">
        <v>220</v>
      </c>
      <c r="E19" s="368" t="s">
        <v>637</v>
      </c>
      <c r="F19" s="368" t="s">
        <v>606</v>
      </c>
      <c r="G19" s="368" t="s">
        <v>1957</v>
      </c>
      <c r="H19" s="368">
        <v>4.3</v>
      </c>
      <c r="I19" s="368" t="s">
        <v>627</v>
      </c>
      <c r="J19" s="370">
        <v>0</v>
      </c>
      <c r="K19" s="370">
        <v>0</v>
      </c>
      <c r="L19" s="370">
        <v>0</v>
      </c>
      <c r="M19" s="370">
        <v>0</v>
      </c>
      <c r="N19" s="370">
        <v>0</v>
      </c>
      <c r="O19" s="370">
        <v>-0.4</v>
      </c>
      <c r="P19" s="370">
        <v>0</v>
      </c>
      <c r="Q19" s="370">
        <v>-0.4</v>
      </c>
      <c r="R19" s="370">
        <v>-0.4</v>
      </c>
      <c r="S19" s="370">
        <v>-0.5</v>
      </c>
      <c r="T19" s="370">
        <v>-0.5</v>
      </c>
      <c r="U19" s="370">
        <v>-0.2</v>
      </c>
      <c r="V19" s="370">
        <v>-0.6</v>
      </c>
      <c r="W19" s="370">
        <v>-0.3</v>
      </c>
      <c r="X19" s="370">
        <v>-0.1</v>
      </c>
      <c r="Y19" s="370">
        <v>-0.4</v>
      </c>
      <c r="Z19" s="370">
        <v>-0.2</v>
      </c>
      <c r="AA19" s="370">
        <v>0</v>
      </c>
      <c r="AB19" s="370">
        <v>0</v>
      </c>
      <c r="AC19" s="370">
        <v>0</v>
      </c>
      <c r="AD19" s="370">
        <v>-0.1</v>
      </c>
      <c r="AE19" s="370">
        <v>0</v>
      </c>
      <c r="AF19" s="370">
        <v>0</v>
      </c>
      <c r="AG19" s="370">
        <v>0</v>
      </c>
      <c r="AH19" s="370">
        <v>0</v>
      </c>
      <c r="AI19" s="370">
        <v>0</v>
      </c>
      <c r="AJ19" s="370">
        <v>0</v>
      </c>
      <c r="AK19" s="370">
        <v>0</v>
      </c>
      <c r="AL19" s="370">
        <v>0</v>
      </c>
      <c r="AM19" s="370">
        <v>0</v>
      </c>
      <c r="AN19" s="370">
        <v>0</v>
      </c>
      <c r="AO19" s="370">
        <v>0</v>
      </c>
      <c r="AP19" s="370">
        <v>0</v>
      </c>
      <c r="AQ19" s="370">
        <v>0</v>
      </c>
      <c r="AR19" s="370">
        <v>0</v>
      </c>
      <c r="AS19" s="370">
        <v>0</v>
      </c>
      <c r="AT19" s="370">
        <v>0</v>
      </c>
      <c r="AU19" s="370">
        <v>0</v>
      </c>
      <c r="AV19" s="370">
        <v>0</v>
      </c>
      <c r="AW19" s="370">
        <v>0</v>
      </c>
      <c r="AX19" s="370">
        <v>0</v>
      </c>
      <c r="AY19" s="370">
        <v>0</v>
      </c>
      <c r="AZ19" s="370">
        <v>0</v>
      </c>
      <c r="BA19" s="370">
        <v>0</v>
      </c>
      <c r="BB19" s="370">
        <v>0</v>
      </c>
      <c r="BC19" s="370">
        <v>0</v>
      </c>
      <c r="BD19" s="370">
        <v>0</v>
      </c>
      <c r="BE19" s="370">
        <v>0</v>
      </c>
      <c r="BF19" s="368">
        <v>0.2</v>
      </c>
      <c r="BG19" s="368">
        <v>0.9</v>
      </c>
      <c r="BH19" s="368">
        <v>0.1</v>
      </c>
    </row>
    <row r="20" spans="1:60" s="270" customFormat="1" ht="25.5">
      <c r="A20" s="368" t="s">
        <v>607</v>
      </c>
      <c r="B20" s="368" t="s">
        <v>21</v>
      </c>
      <c r="C20" s="368" t="s">
        <v>146</v>
      </c>
      <c r="D20" s="368">
        <v>500</v>
      </c>
      <c r="E20" s="368" t="s">
        <v>638</v>
      </c>
      <c r="F20" s="368" t="s">
        <v>606</v>
      </c>
      <c r="G20" s="368" t="s">
        <v>1957</v>
      </c>
      <c r="H20" s="368">
        <v>4545.3</v>
      </c>
      <c r="I20" s="368" t="s">
        <v>626</v>
      </c>
      <c r="J20" s="370">
        <v>213.1</v>
      </c>
      <c r="K20" s="370">
        <v>211.7</v>
      </c>
      <c r="L20" s="370">
        <v>209.9</v>
      </c>
      <c r="M20" s="370">
        <v>208.7</v>
      </c>
      <c r="N20" s="370">
        <v>210.6</v>
      </c>
      <c r="O20" s="370">
        <v>211.4</v>
      </c>
      <c r="P20" s="370">
        <v>388.9</v>
      </c>
      <c r="Q20" s="370">
        <v>558.20000000000005</v>
      </c>
      <c r="R20" s="370">
        <v>731.8</v>
      </c>
      <c r="S20" s="370">
        <v>907.4</v>
      </c>
      <c r="T20" s="370">
        <v>1080.4000000000001</v>
      </c>
      <c r="U20" s="370">
        <v>1254.3</v>
      </c>
      <c r="V20" s="370">
        <v>1419.7</v>
      </c>
      <c r="W20" s="370">
        <v>1579.1</v>
      </c>
      <c r="X20" s="370">
        <v>1744.5</v>
      </c>
      <c r="Y20" s="370">
        <v>1895.7</v>
      </c>
      <c r="Z20" s="370">
        <v>2078.6</v>
      </c>
      <c r="AA20" s="370">
        <v>185.5</v>
      </c>
      <c r="AB20" s="370">
        <v>172.7</v>
      </c>
      <c r="AC20" s="370">
        <v>174.3</v>
      </c>
      <c r="AD20" s="370">
        <v>171.4</v>
      </c>
      <c r="AE20" s="370">
        <v>173.3</v>
      </c>
      <c r="AF20" s="370">
        <v>197.1</v>
      </c>
      <c r="AG20" s="370">
        <v>197.4</v>
      </c>
      <c r="AH20" s="370">
        <v>196.2</v>
      </c>
      <c r="AI20" s="370">
        <v>194.2</v>
      </c>
      <c r="AJ20" s="370">
        <v>177</v>
      </c>
      <c r="AK20" s="370">
        <v>182.5</v>
      </c>
      <c r="AL20" s="370">
        <v>178</v>
      </c>
      <c r="AM20" s="370">
        <v>180.4</v>
      </c>
      <c r="AN20" s="370">
        <v>181.7</v>
      </c>
      <c r="AO20" s="370">
        <v>181.2</v>
      </c>
      <c r="AP20" s="370">
        <v>179.6</v>
      </c>
      <c r="AQ20" s="370">
        <v>178.7</v>
      </c>
      <c r="AR20" s="370">
        <v>177.3</v>
      </c>
      <c r="AS20" s="370">
        <v>177.3</v>
      </c>
      <c r="AT20" s="370">
        <v>180</v>
      </c>
      <c r="AU20" s="370">
        <v>178</v>
      </c>
      <c r="AV20" s="370">
        <v>179.7</v>
      </c>
      <c r="AW20" s="370">
        <v>181.1</v>
      </c>
      <c r="AX20" s="370">
        <v>178</v>
      </c>
      <c r="AY20" s="370">
        <v>179.9</v>
      </c>
      <c r="AZ20" s="370">
        <v>177.7</v>
      </c>
      <c r="BA20" s="370">
        <v>177.7</v>
      </c>
      <c r="BB20" s="370">
        <v>180.8</v>
      </c>
      <c r="BC20" s="370">
        <v>179.5</v>
      </c>
      <c r="BD20" s="370">
        <v>179.5</v>
      </c>
      <c r="BE20" s="370">
        <v>181.9</v>
      </c>
      <c r="BF20" s="368">
        <v>189.4</v>
      </c>
      <c r="BG20" s="368">
        <v>216.1</v>
      </c>
      <c r="BH20" s="368">
        <v>172.5</v>
      </c>
    </row>
    <row r="21" spans="1:60" s="270" customFormat="1" ht="25.5">
      <c r="A21" s="368" t="s">
        <v>607</v>
      </c>
      <c r="B21" s="368" t="s">
        <v>21</v>
      </c>
      <c r="C21" s="368" t="s">
        <v>146</v>
      </c>
      <c r="D21" s="368">
        <v>500</v>
      </c>
      <c r="E21" s="368" t="s">
        <v>638</v>
      </c>
      <c r="F21" s="368" t="s">
        <v>606</v>
      </c>
      <c r="G21" s="368" t="s">
        <v>1957</v>
      </c>
      <c r="H21" s="368">
        <v>4545.3</v>
      </c>
      <c r="I21" s="368" t="s">
        <v>627</v>
      </c>
      <c r="J21" s="370">
        <v>0</v>
      </c>
      <c r="K21" s="370">
        <v>0</v>
      </c>
      <c r="L21" s="370">
        <v>0</v>
      </c>
      <c r="M21" s="370">
        <v>0</v>
      </c>
      <c r="N21" s="370">
        <v>0</v>
      </c>
      <c r="O21" s="370">
        <v>-40.700000000000003</v>
      </c>
      <c r="P21" s="370">
        <v>-74</v>
      </c>
      <c r="Q21" s="370">
        <v>-106.5</v>
      </c>
      <c r="R21" s="370">
        <v>-143.6</v>
      </c>
      <c r="S21" s="370">
        <v>-172</v>
      </c>
      <c r="T21" s="370">
        <v>-244.2</v>
      </c>
      <c r="U21" s="370">
        <v>-289.8</v>
      </c>
      <c r="V21" s="370">
        <v>-248.8</v>
      </c>
      <c r="W21" s="370">
        <v>-247.5</v>
      </c>
      <c r="X21" s="370">
        <v>-253</v>
      </c>
      <c r="Y21" s="370">
        <v>149.6</v>
      </c>
      <c r="Z21" s="370">
        <v>153.6</v>
      </c>
      <c r="AA21" s="370">
        <v>0</v>
      </c>
      <c r="AB21" s="370">
        <v>0</v>
      </c>
      <c r="AC21" s="370">
        <v>0</v>
      </c>
      <c r="AD21" s="370">
        <v>0</v>
      </c>
      <c r="AE21" s="370">
        <v>0</v>
      </c>
      <c r="AF21" s="370">
        <v>0</v>
      </c>
      <c r="AG21" s="370">
        <v>0</v>
      </c>
      <c r="AH21" s="370">
        <v>0</v>
      </c>
      <c r="AI21" s="370">
        <v>0</v>
      </c>
      <c r="AJ21" s="370">
        <v>0</v>
      </c>
      <c r="AK21" s="370">
        <v>0</v>
      </c>
      <c r="AL21" s="370">
        <v>0</v>
      </c>
      <c r="AM21" s="370">
        <v>0</v>
      </c>
      <c r="AN21" s="370">
        <v>0</v>
      </c>
      <c r="AO21" s="370">
        <v>0</v>
      </c>
      <c r="AP21" s="370">
        <v>0</v>
      </c>
      <c r="AQ21" s="370">
        <v>0</v>
      </c>
      <c r="AR21" s="370">
        <v>0</v>
      </c>
      <c r="AS21" s="370">
        <v>0</v>
      </c>
      <c r="AT21" s="370">
        <v>0</v>
      </c>
      <c r="AU21" s="370">
        <v>0</v>
      </c>
      <c r="AV21" s="370">
        <v>0</v>
      </c>
      <c r="AW21" s="370">
        <v>0</v>
      </c>
      <c r="AX21" s="370">
        <v>0</v>
      </c>
      <c r="AY21" s="370">
        <v>0</v>
      </c>
      <c r="AZ21" s="370">
        <v>0</v>
      </c>
      <c r="BA21" s="370">
        <v>0</v>
      </c>
      <c r="BB21" s="370">
        <v>0</v>
      </c>
      <c r="BC21" s="370">
        <v>0</v>
      </c>
      <c r="BD21" s="370">
        <v>0</v>
      </c>
      <c r="BE21" s="370">
        <v>0</v>
      </c>
      <c r="BF21" s="368">
        <v>189.4</v>
      </c>
      <c r="BG21" s="368">
        <v>216.1</v>
      </c>
      <c r="BH21" s="368">
        <v>172.5</v>
      </c>
    </row>
    <row r="22" spans="1:60" s="270" customFormat="1" ht="25.5">
      <c r="A22" s="368" t="s">
        <v>607</v>
      </c>
      <c r="B22" s="368" t="s">
        <v>21</v>
      </c>
      <c r="C22" s="368" t="s">
        <v>146</v>
      </c>
      <c r="D22" s="368">
        <v>500</v>
      </c>
      <c r="E22" s="368" t="s">
        <v>639</v>
      </c>
      <c r="F22" s="368" t="s">
        <v>606</v>
      </c>
      <c r="G22" s="368" t="s">
        <v>1957</v>
      </c>
      <c r="H22" s="368">
        <v>17822.599999999999</v>
      </c>
      <c r="I22" s="368" t="s">
        <v>626</v>
      </c>
      <c r="J22" s="370">
        <v>751.2</v>
      </c>
      <c r="K22" s="370">
        <v>749.2</v>
      </c>
      <c r="L22" s="370">
        <v>749.7</v>
      </c>
      <c r="M22" s="370">
        <v>748.1</v>
      </c>
      <c r="N22" s="370">
        <v>742</v>
      </c>
      <c r="O22" s="370">
        <v>747.5</v>
      </c>
      <c r="P22" s="370">
        <v>748.2</v>
      </c>
      <c r="Q22" s="370">
        <v>747.5</v>
      </c>
      <c r="R22" s="370">
        <v>747.7</v>
      </c>
      <c r="S22" s="370">
        <v>747.7</v>
      </c>
      <c r="T22" s="370">
        <v>748.2</v>
      </c>
      <c r="U22" s="370">
        <v>749.8</v>
      </c>
      <c r="V22" s="370">
        <v>749.7</v>
      </c>
      <c r="W22" s="370">
        <v>744.6</v>
      </c>
      <c r="X22" s="370">
        <v>744.6</v>
      </c>
      <c r="Y22" s="370">
        <v>745.2</v>
      </c>
      <c r="Z22" s="370">
        <v>744.3</v>
      </c>
      <c r="AA22" s="370">
        <v>748.6</v>
      </c>
      <c r="AB22" s="370">
        <v>744</v>
      </c>
      <c r="AC22" s="370">
        <v>748</v>
      </c>
      <c r="AD22" s="370">
        <v>735.6</v>
      </c>
      <c r="AE22" s="370">
        <v>735.7</v>
      </c>
      <c r="AF22" s="370">
        <v>735.4</v>
      </c>
      <c r="AG22" s="370">
        <v>739.2</v>
      </c>
      <c r="AH22" s="370">
        <v>731.7</v>
      </c>
      <c r="AI22" s="370">
        <v>721.4</v>
      </c>
      <c r="AJ22" s="370">
        <v>725.3</v>
      </c>
      <c r="AK22" s="370">
        <v>722.9</v>
      </c>
      <c r="AL22" s="370">
        <v>733.4</v>
      </c>
      <c r="AM22" s="370">
        <v>728</v>
      </c>
      <c r="AN22" s="370">
        <v>726.9</v>
      </c>
      <c r="AO22" s="370">
        <v>742.8</v>
      </c>
      <c r="AP22" s="370">
        <v>748.9</v>
      </c>
      <c r="AQ22" s="370">
        <v>744.3</v>
      </c>
      <c r="AR22" s="370">
        <v>744.9</v>
      </c>
      <c r="AS22" s="370">
        <v>742.9</v>
      </c>
      <c r="AT22" s="370">
        <v>744.4</v>
      </c>
      <c r="AU22" s="370">
        <v>746.6</v>
      </c>
      <c r="AV22" s="370">
        <v>745.1</v>
      </c>
      <c r="AW22" s="370">
        <v>739.9</v>
      </c>
      <c r="AX22" s="370">
        <v>743.2</v>
      </c>
      <c r="AY22" s="370">
        <v>744.8</v>
      </c>
      <c r="AZ22" s="370">
        <v>744.8</v>
      </c>
      <c r="BA22" s="370">
        <v>744.8</v>
      </c>
      <c r="BB22" s="370">
        <v>745.2</v>
      </c>
      <c r="BC22" s="370">
        <v>748.4</v>
      </c>
      <c r="BD22" s="370">
        <v>748.4</v>
      </c>
      <c r="BE22" s="370">
        <v>744.9</v>
      </c>
      <c r="BF22" s="368">
        <v>742.6</v>
      </c>
      <c r="BG22" s="368">
        <v>753.4</v>
      </c>
      <c r="BH22" s="368">
        <v>719.8</v>
      </c>
    </row>
    <row r="23" spans="1:60" s="270" customFormat="1" ht="25.5">
      <c r="A23" s="368" t="s">
        <v>607</v>
      </c>
      <c r="B23" s="368" t="s">
        <v>21</v>
      </c>
      <c r="C23" s="368" t="s">
        <v>146</v>
      </c>
      <c r="D23" s="368">
        <v>500</v>
      </c>
      <c r="E23" s="368" t="s">
        <v>639</v>
      </c>
      <c r="F23" s="368" t="s">
        <v>606</v>
      </c>
      <c r="G23" s="368" t="s">
        <v>1957</v>
      </c>
      <c r="H23" s="368">
        <v>17822.599999999999</v>
      </c>
      <c r="I23" s="368" t="s">
        <v>627</v>
      </c>
      <c r="J23" s="370">
        <v>0</v>
      </c>
      <c r="K23" s="370">
        <v>0</v>
      </c>
      <c r="L23" s="370">
        <v>0</v>
      </c>
      <c r="M23" s="370">
        <v>0</v>
      </c>
      <c r="N23" s="370">
        <v>0</v>
      </c>
      <c r="O23" s="370">
        <v>-114.1</v>
      </c>
      <c r="P23" s="370">
        <v>-112.9</v>
      </c>
      <c r="Q23" s="370">
        <v>-120.2</v>
      </c>
      <c r="R23" s="370">
        <v>-111.7</v>
      </c>
      <c r="S23" s="370">
        <v>-105.7</v>
      </c>
      <c r="T23" s="370">
        <v>-84.7</v>
      </c>
      <c r="U23" s="370">
        <v>-70.7</v>
      </c>
      <c r="V23" s="370">
        <v>-47.2</v>
      </c>
      <c r="W23" s="370">
        <v>-27</v>
      </c>
      <c r="X23" s="370">
        <v>25.2</v>
      </c>
      <c r="Y23" s="370">
        <v>70.7</v>
      </c>
      <c r="Z23" s="370">
        <v>42.9</v>
      </c>
      <c r="AA23" s="370">
        <v>0</v>
      </c>
      <c r="AB23" s="370">
        <v>0</v>
      </c>
      <c r="AC23" s="370">
        <v>0</v>
      </c>
      <c r="AD23" s="370">
        <v>32.1</v>
      </c>
      <c r="AE23" s="370">
        <v>0</v>
      </c>
      <c r="AF23" s="370">
        <v>0</v>
      </c>
      <c r="AG23" s="370">
        <v>0</v>
      </c>
      <c r="AH23" s="370">
        <v>0</v>
      </c>
      <c r="AI23" s="370">
        <v>0</v>
      </c>
      <c r="AJ23" s="370">
        <v>0</v>
      </c>
      <c r="AK23" s="370">
        <v>0</v>
      </c>
      <c r="AL23" s="370">
        <v>0</v>
      </c>
      <c r="AM23" s="370">
        <v>0</v>
      </c>
      <c r="AN23" s="370">
        <v>0</v>
      </c>
      <c r="AO23" s="370">
        <v>0</v>
      </c>
      <c r="AP23" s="370">
        <v>0</v>
      </c>
      <c r="AQ23" s="370">
        <v>0</v>
      </c>
      <c r="AR23" s="370">
        <v>0</v>
      </c>
      <c r="AS23" s="370">
        <v>0</v>
      </c>
      <c r="AT23" s="370">
        <v>0</v>
      </c>
      <c r="AU23" s="370">
        <v>0</v>
      </c>
      <c r="AV23" s="370">
        <v>0</v>
      </c>
      <c r="AW23" s="370">
        <v>0</v>
      </c>
      <c r="AX23" s="370">
        <v>0</v>
      </c>
      <c r="AY23" s="370">
        <v>0</v>
      </c>
      <c r="AZ23" s="370">
        <v>0</v>
      </c>
      <c r="BA23" s="370">
        <v>0</v>
      </c>
      <c r="BB23" s="370">
        <v>0</v>
      </c>
      <c r="BC23" s="370">
        <v>0</v>
      </c>
      <c r="BD23" s="370">
        <v>0</v>
      </c>
      <c r="BE23" s="370">
        <v>0</v>
      </c>
      <c r="BF23" s="368">
        <v>742.6</v>
      </c>
      <c r="BG23" s="368">
        <v>753.4</v>
      </c>
      <c r="BH23" s="368">
        <v>719.8</v>
      </c>
    </row>
    <row r="24" spans="1:60" s="270" customFormat="1" ht="25.5">
      <c r="A24" s="368" t="s">
        <v>609</v>
      </c>
      <c r="B24" s="368" t="s">
        <v>21</v>
      </c>
      <c r="C24" s="368" t="s">
        <v>146</v>
      </c>
      <c r="D24" s="368">
        <v>500</v>
      </c>
      <c r="E24" s="368" t="s">
        <v>640</v>
      </c>
      <c r="F24" s="368" t="s">
        <v>606</v>
      </c>
      <c r="G24" s="368" t="s">
        <v>1957</v>
      </c>
      <c r="H24" s="368">
        <v>8993.7000000000007</v>
      </c>
      <c r="I24" s="368" t="s">
        <v>626</v>
      </c>
      <c r="J24" s="370">
        <v>353.3</v>
      </c>
      <c r="K24" s="370">
        <v>355.1</v>
      </c>
      <c r="L24" s="370">
        <v>354.5</v>
      </c>
      <c r="M24" s="370">
        <v>354</v>
      </c>
      <c r="N24" s="370">
        <v>352.3</v>
      </c>
      <c r="O24" s="370">
        <v>354.5</v>
      </c>
      <c r="P24" s="370">
        <v>354.4</v>
      </c>
      <c r="Q24" s="370">
        <v>353.8</v>
      </c>
      <c r="R24" s="370">
        <v>355.1</v>
      </c>
      <c r="S24" s="370">
        <v>354.1</v>
      </c>
      <c r="T24" s="370">
        <v>353.8</v>
      </c>
      <c r="U24" s="370">
        <v>354.7</v>
      </c>
      <c r="V24" s="370">
        <v>355.3</v>
      </c>
      <c r="W24" s="370">
        <v>353.6</v>
      </c>
      <c r="X24" s="370">
        <v>353.3</v>
      </c>
      <c r="Y24" s="370">
        <v>354.5</v>
      </c>
      <c r="Z24" s="370">
        <v>355.1</v>
      </c>
      <c r="AA24" s="370">
        <v>354.7</v>
      </c>
      <c r="AB24" s="370">
        <v>354.7</v>
      </c>
      <c r="AC24" s="370">
        <v>355.3</v>
      </c>
      <c r="AD24" s="370">
        <v>354.9</v>
      </c>
      <c r="AE24" s="370">
        <v>355.1</v>
      </c>
      <c r="AF24" s="370">
        <v>353.7</v>
      </c>
      <c r="AG24" s="370">
        <v>354.4</v>
      </c>
      <c r="AH24" s="370">
        <v>354.3</v>
      </c>
      <c r="AI24" s="370">
        <v>354.5</v>
      </c>
      <c r="AJ24" s="370">
        <v>355.1</v>
      </c>
      <c r="AK24" s="370">
        <v>355.1</v>
      </c>
      <c r="AL24" s="370">
        <v>354.5</v>
      </c>
      <c r="AM24" s="370">
        <v>354.1</v>
      </c>
      <c r="AN24" s="370">
        <v>354</v>
      </c>
      <c r="AO24" s="370">
        <v>354.3</v>
      </c>
      <c r="AP24" s="370">
        <v>350.3</v>
      </c>
      <c r="AQ24" s="370">
        <v>353.6</v>
      </c>
      <c r="AR24" s="370">
        <v>456.8</v>
      </c>
      <c r="AS24" s="370">
        <v>462.6</v>
      </c>
      <c r="AT24" s="370">
        <v>463.1</v>
      </c>
      <c r="AU24" s="370">
        <v>439</v>
      </c>
      <c r="AV24" s="370">
        <v>438.9</v>
      </c>
      <c r="AW24" s="370">
        <v>434.6</v>
      </c>
      <c r="AX24" s="370">
        <v>413.2</v>
      </c>
      <c r="AY24" s="370">
        <v>394.3</v>
      </c>
      <c r="AZ24" s="370">
        <v>394.3</v>
      </c>
      <c r="BA24" s="370">
        <v>394.3</v>
      </c>
      <c r="BB24" s="370">
        <v>354.9</v>
      </c>
      <c r="BC24" s="370">
        <v>356.1</v>
      </c>
      <c r="BD24" s="370">
        <v>356.1</v>
      </c>
      <c r="BE24" s="370">
        <v>354.7</v>
      </c>
      <c r="BF24" s="368">
        <v>374.7</v>
      </c>
      <c r="BG24" s="368">
        <v>463.2</v>
      </c>
      <c r="BH24" s="368">
        <v>346.5</v>
      </c>
    </row>
    <row r="25" spans="1:60" s="270" customFormat="1" ht="25.5">
      <c r="A25" s="368" t="s">
        <v>609</v>
      </c>
      <c r="B25" s="368" t="s">
        <v>21</v>
      </c>
      <c r="C25" s="368" t="s">
        <v>146</v>
      </c>
      <c r="D25" s="368">
        <v>500</v>
      </c>
      <c r="E25" s="368" t="s">
        <v>640</v>
      </c>
      <c r="F25" s="368" t="s">
        <v>606</v>
      </c>
      <c r="G25" s="368" t="s">
        <v>1957</v>
      </c>
      <c r="H25" s="368">
        <v>8993.7000000000007</v>
      </c>
      <c r="I25" s="368" t="s">
        <v>627</v>
      </c>
      <c r="J25" s="370">
        <v>0</v>
      </c>
      <c r="K25" s="370">
        <v>0</v>
      </c>
      <c r="L25" s="370">
        <v>0</v>
      </c>
      <c r="M25" s="370">
        <v>0</v>
      </c>
      <c r="N25" s="370">
        <v>0</v>
      </c>
      <c r="O25" s="370">
        <v>-52.8</v>
      </c>
      <c r="P25" s="370">
        <v>-50.3</v>
      </c>
      <c r="Q25" s="370">
        <v>-56.1</v>
      </c>
      <c r="R25" s="370">
        <v>-50.1</v>
      </c>
      <c r="S25" s="370">
        <v>-46.6</v>
      </c>
      <c r="T25" s="370">
        <v>-30.1</v>
      </c>
      <c r="U25" s="370">
        <v>-26.4</v>
      </c>
      <c r="V25" s="370">
        <v>-7.5</v>
      </c>
      <c r="W25" s="370">
        <v>11.9</v>
      </c>
      <c r="X25" s="370">
        <v>52.4</v>
      </c>
      <c r="Y25" s="370">
        <v>80.7</v>
      </c>
      <c r="Z25" s="370">
        <v>55.9</v>
      </c>
      <c r="AA25" s="370">
        <v>0</v>
      </c>
      <c r="AB25" s="370">
        <v>0</v>
      </c>
      <c r="AC25" s="370">
        <v>0</v>
      </c>
      <c r="AD25" s="370">
        <v>13.4</v>
      </c>
      <c r="AE25" s="370">
        <v>0</v>
      </c>
      <c r="AF25" s="370">
        <v>0</v>
      </c>
      <c r="AG25" s="370">
        <v>0</v>
      </c>
      <c r="AH25" s="370">
        <v>0</v>
      </c>
      <c r="AI25" s="370">
        <v>0</v>
      </c>
      <c r="AJ25" s="370">
        <v>0</v>
      </c>
      <c r="AK25" s="370">
        <v>0</v>
      </c>
      <c r="AL25" s="370">
        <v>0</v>
      </c>
      <c r="AM25" s="370">
        <v>0</v>
      </c>
      <c r="AN25" s="370">
        <v>0</v>
      </c>
      <c r="AO25" s="370">
        <v>0</v>
      </c>
      <c r="AP25" s="370">
        <v>0</v>
      </c>
      <c r="AQ25" s="370">
        <v>0</v>
      </c>
      <c r="AR25" s="370">
        <v>0</v>
      </c>
      <c r="AS25" s="370">
        <v>0</v>
      </c>
      <c r="AT25" s="370">
        <v>0</v>
      </c>
      <c r="AU25" s="370">
        <v>0</v>
      </c>
      <c r="AV25" s="370">
        <v>0</v>
      </c>
      <c r="AW25" s="370">
        <v>0</v>
      </c>
      <c r="AX25" s="370">
        <v>0</v>
      </c>
      <c r="AY25" s="370">
        <v>0</v>
      </c>
      <c r="AZ25" s="370">
        <v>0</v>
      </c>
      <c r="BA25" s="370">
        <v>0</v>
      </c>
      <c r="BB25" s="370">
        <v>0</v>
      </c>
      <c r="BC25" s="370">
        <v>0</v>
      </c>
      <c r="BD25" s="370">
        <v>0</v>
      </c>
      <c r="BE25" s="370">
        <v>0</v>
      </c>
      <c r="BF25" s="368">
        <v>374.7</v>
      </c>
      <c r="BG25" s="368">
        <v>463.2</v>
      </c>
      <c r="BH25" s="368">
        <v>346.5</v>
      </c>
    </row>
    <row r="26" spans="1:60" s="270" customFormat="1" ht="25.5">
      <c r="A26" s="368" t="s">
        <v>607</v>
      </c>
      <c r="B26" s="368" t="s">
        <v>9</v>
      </c>
      <c r="C26" s="368" t="s">
        <v>144</v>
      </c>
      <c r="D26" s="368">
        <v>110</v>
      </c>
      <c r="E26" s="368" t="s">
        <v>641</v>
      </c>
      <c r="F26" s="368" t="s">
        <v>606</v>
      </c>
      <c r="G26" s="368" t="s">
        <v>1957</v>
      </c>
      <c r="H26" s="368">
        <v>0</v>
      </c>
      <c r="I26" s="368" t="s">
        <v>626</v>
      </c>
      <c r="J26" s="370">
        <v>0</v>
      </c>
      <c r="K26" s="370">
        <v>0</v>
      </c>
      <c r="L26" s="370">
        <v>0</v>
      </c>
      <c r="M26" s="370">
        <v>0</v>
      </c>
      <c r="N26" s="370">
        <v>0</v>
      </c>
      <c r="O26" s="370">
        <v>0</v>
      </c>
      <c r="P26" s="370">
        <v>0</v>
      </c>
      <c r="Q26" s="370">
        <v>0</v>
      </c>
      <c r="R26" s="370">
        <v>0</v>
      </c>
      <c r="S26" s="370">
        <v>0</v>
      </c>
      <c r="T26" s="370">
        <v>0</v>
      </c>
      <c r="U26" s="370">
        <v>0</v>
      </c>
      <c r="V26" s="370">
        <v>0</v>
      </c>
      <c r="W26" s="370">
        <v>0</v>
      </c>
      <c r="X26" s="370">
        <v>0</v>
      </c>
      <c r="Y26" s="370">
        <v>0</v>
      </c>
      <c r="Z26" s="370">
        <v>0</v>
      </c>
      <c r="AA26" s="370">
        <v>0</v>
      </c>
      <c r="AB26" s="370">
        <v>0</v>
      </c>
      <c r="AC26" s="370">
        <v>0</v>
      </c>
      <c r="AD26" s="370" t="s">
        <v>1958</v>
      </c>
      <c r="AE26" s="370">
        <v>0</v>
      </c>
      <c r="AF26" s="370">
        <v>0</v>
      </c>
      <c r="AG26" s="370">
        <v>0</v>
      </c>
      <c r="AH26" s="370">
        <v>0</v>
      </c>
      <c r="AI26" s="370">
        <v>0</v>
      </c>
      <c r="AJ26" s="370">
        <v>0</v>
      </c>
      <c r="AK26" s="370">
        <v>0</v>
      </c>
      <c r="AL26" s="370">
        <v>0</v>
      </c>
      <c r="AM26" s="370">
        <v>0</v>
      </c>
      <c r="AN26" s="370">
        <v>0</v>
      </c>
      <c r="AO26" s="370">
        <v>0</v>
      </c>
      <c r="AP26" s="370">
        <v>0</v>
      </c>
      <c r="AQ26" s="370">
        <v>0</v>
      </c>
      <c r="AR26" s="370">
        <v>0</v>
      </c>
      <c r="AS26" s="370">
        <v>0</v>
      </c>
      <c r="AT26" s="370">
        <v>0</v>
      </c>
      <c r="AU26" s="370">
        <v>0</v>
      </c>
      <c r="AV26" s="370">
        <v>0</v>
      </c>
      <c r="AW26" s="370">
        <v>0</v>
      </c>
      <c r="AX26" s="370">
        <v>0</v>
      </c>
      <c r="AY26" s="370">
        <v>0</v>
      </c>
      <c r="AZ26" s="370">
        <v>0</v>
      </c>
      <c r="BA26" s="370">
        <v>0</v>
      </c>
      <c r="BB26" s="370">
        <v>0</v>
      </c>
      <c r="BC26" s="370">
        <v>0</v>
      </c>
      <c r="BD26" s="370">
        <v>0</v>
      </c>
      <c r="BE26" s="370">
        <v>0</v>
      </c>
      <c r="BF26" s="368">
        <v>0</v>
      </c>
      <c r="BG26" s="368">
        <v>0</v>
      </c>
      <c r="BH26" s="368">
        <v>0</v>
      </c>
    </row>
    <row r="27" spans="1:60" s="270" customFormat="1" ht="25.5">
      <c r="A27" s="368" t="s">
        <v>607</v>
      </c>
      <c r="B27" s="368" t="s">
        <v>9</v>
      </c>
      <c r="C27" s="368" t="s">
        <v>144</v>
      </c>
      <c r="D27" s="368">
        <v>110</v>
      </c>
      <c r="E27" s="368" t="s">
        <v>641</v>
      </c>
      <c r="F27" s="368" t="s">
        <v>606</v>
      </c>
      <c r="G27" s="368" t="s">
        <v>1957</v>
      </c>
      <c r="H27" s="368">
        <v>0</v>
      </c>
      <c r="I27" s="368" t="s">
        <v>627</v>
      </c>
      <c r="J27" s="370">
        <v>0</v>
      </c>
      <c r="K27" s="370">
        <v>0</v>
      </c>
      <c r="L27" s="370">
        <v>0</v>
      </c>
      <c r="M27" s="370">
        <v>0</v>
      </c>
      <c r="N27" s="370">
        <v>0</v>
      </c>
      <c r="O27" s="370">
        <v>0</v>
      </c>
      <c r="P27" s="370">
        <v>0</v>
      </c>
      <c r="Q27" s="370">
        <v>0</v>
      </c>
      <c r="R27" s="370">
        <v>0</v>
      </c>
      <c r="S27" s="370">
        <v>0</v>
      </c>
      <c r="T27" s="370">
        <v>0</v>
      </c>
      <c r="U27" s="370">
        <v>0</v>
      </c>
      <c r="V27" s="370">
        <v>0</v>
      </c>
      <c r="W27" s="370">
        <v>0</v>
      </c>
      <c r="X27" s="370">
        <v>0</v>
      </c>
      <c r="Y27" s="370">
        <v>0</v>
      </c>
      <c r="Z27" s="370">
        <v>0</v>
      </c>
      <c r="AA27" s="370">
        <v>0</v>
      </c>
      <c r="AB27" s="370">
        <v>0</v>
      </c>
      <c r="AC27" s="370">
        <v>0</v>
      </c>
      <c r="AD27" s="370" t="s">
        <v>1958</v>
      </c>
      <c r="AE27" s="370">
        <v>0</v>
      </c>
      <c r="AF27" s="370">
        <v>0</v>
      </c>
      <c r="AG27" s="370">
        <v>0</v>
      </c>
      <c r="AH27" s="370">
        <v>0</v>
      </c>
      <c r="AI27" s="370">
        <v>0</v>
      </c>
      <c r="AJ27" s="370">
        <v>0</v>
      </c>
      <c r="AK27" s="370">
        <v>0</v>
      </c>
      <c r="AL27" s="370">
        <v>0</v>
      </c>
      <c r="AM27" s="370">
        <v>0</v>
      </c>
      <c r="AN27" s="370">
        <v>0</v>
      </c>
      <c r="AO27" s="370">
        <v>0</v>
      </c>
      <c r="AP27" s="370">
        <v>0</v>
      </c>
      <c r="AQ27" s="370">
        <v>0</v>
      </c>
      <c r="AR27" s="370">
        <v>0</v>
      </c>
      <c r="AS27" s="370">
        <v>0</v>
      </c>
      <c r="AT27" s="370">
        <v>0</v>
      </c>
      <c r="AU27" s="370">
        <v>0</v>
      </c>
      <c r="AV27" s="370">
        <v>0</v>
      </c>
      <c r="AW27" s="370">
        <v>0</v>
      </c>
      <c r="AX27" s="370">
        <v>0</v>
      </c>
      <c r="AY27" s="370">
        <v>0</v>
      </c>
      <c r="AZ27" s="370">
        <v>0</v>
      </c>
      <c r="BA27" s="370">
        <v>0</v>
      </c>
      <c r="BB27" s="370">
        <v>0</v>
      </c>
      <c r="BC27" s="370">
        <v>0</v>
      </c>
      <c r="BD27" s="370">
        <v>0</v>
      </c>
      <c r="BE27" s="370">
        <v>0</v>
      </c>
      <c r="BF27" s="368">
        <v>0</v>
      </c>
      <c r="BG27" s="368">
        <v>0</v>
      </c>
      <c r="BH27" s="368">
        <v>0</v>
      </c>
    </row>
    <row r="28" spans="1:60" s="270" customFormat="1" ht="25.5">
      <c r="A28" s="368" t="s">
        <v>607</v>
      </c>
      <c r="B28" s="368" t="s">
        <v>14</v>
      </c>
      <c r="C28" s="368" t="s">
        <v>144</v>
      </c>
      <c r="D28" s="368">
        <v>110</v>
      </c>
      <c r="E28" s="368" t="s">
        <v>642</v>
      </c>
      <c r="F28" s="368" t="s">
        <v>608</v>
      </c>
      <c r="G28" s="368" t="s">
        <v>1957</v>
      </c>
      <c r="H28" s="368">
        <v>589.29999999999995</v>
      </c>
      <c r="I28" s="368" t="s">
        <v>626</v>
      </c>
      <c r="J28" s="370">
        <v>24.5</v>
      </c>
      <c r="K28" s="370">
        <v>24.5</v>
      </c>
      <c r="L28" s="370">
        <v>24.4</v>
      </c>
      <c r="M28" s="370">
        <v>24.5</v>
      </c>
      <c r="N28" s="370">
        <v>24.5</v>
      </c>
      <c r="O28" s="370">
        <v>24.5</v>
      </c>
      <c r="P28" s="370">
        <v>24.5</v>
      </c>
      <c r="Q28" s="370">
        <v>24.5</v>
      </c>
      <c r="R28" s="370">
        <v>24.5</v>
      </c>
      <c r="S28" s="370">
        <v>24.5</v>
      </c>
      <c r="T28" s="370">
        <v>24.5</v>
      </c>
      <c r="U28" s="370">
        <v>24.5</v>
      </c>
      <c r="V28" s="370">
        <v>24.5</v>
      </c>
      <c r="W28" s="370">
        <v>24.5</v>
      </c>
      <c r="X28" s="370">
        <v>24.5</v>
      </c>
      <c r="Y28" s="370">
        <v>24.5</v>
      </c>
      <c r="Z28" s="370">
        <v>23.7</v>
      </c>
      <c r="AA28" s="370">
        <v>24.6</v>
      </c>
      <c r="AB28" s="370">
        <v>24.6</v>
      </c>
      <c r="AC28" s="370">
        <v>24.5</v>
      </c>
      <c r="AD28" s="370">
        <v>24.5</v>
      </c>
      <c r="AE28" s="370">
        <v>24.5</v>
      </c>
      <c r="AF28" s="370">
        <v>24.6</v>
      </c>
      <c r="AG28" s="370">
        <v>24.5</v>
      </c>
      <c r="AH28" s="370">
        <v>24.5</v>
      </c>
      <c r="AI28" s="370">
        <v>24.6</v>
      </c>
      <c r="AJ28" s="370">
        <v>24.5</v>
      </c>
      <c r="AK28" s="370">
        <v>24.6</v>
      </c>
      <c r="AL28" s="370">
        <v>24.5</v>
      </c>
      <c r="AM28" s="370">
        <v>24.6</v>
      </c>
      <c r="AN28" s="370">
        <v>24.5</v>
      </c>
      <c r="AO28" s="370">
        <v>24.6</v>
      </c>
      <c r="AP28" s="370">
        <v>24.5</v>
      </c>
      <c r="AQ28" s="370">
        <v>24.6</v>
      </c>
      <c r="AR28" s="370">
        <v>24.6</v>
      </c>
      <c r="AS28" s="370">
        <v>24.6</v>
      </c>
      <c r="AT28" s="370">
        <v>24.6</v>
      </c>
      <c r="AU28" s="370">
        <v>24.6</v>
      </c>
      <c r="AV28" s="370">
        <v>24.5</v>
      </c>
      <c r="AW28" s="370">
        <v>24.6</v>
      </c>
      <c r="AX28" s="370">
        <v>24.6</v>
      </c>
      <c r="AY28" s="370">
        <v>24.5</v>
      </c>
      <c r="AZ28" s="370">
        <v>24.5</v>
      </c>
      <c r="BA28" s="370">
        <v>24.5</v>
      </c>
      <c r="BB28" s="370">
        <v>24.6</v>
      </c>
      <c r="BC28" s="370">
        <v>24.6</v>
      </c>
      <c r="BD28" s="370">
        <v>24.6</v>
      </c>
      <c r="BE28" s="370">
        <v>24.5</v>
      </c>
      <c r="BF28" s="368">
        <v>24.6</v>
      </c>
      <c r="BG28" s="368">
        <v>24.7</v>
      </c>
      <c r="BH28" s="368">
        <v>24.4</v>
      </c>
    </row>
    <row r="29" spans="1:60" s="270" customFormat="1" ht="25.5">
      <c r="A29" s="368" t="s">
        <v>607</v>
      </c>
      <c r="B29" s="368" t="s">
        <v>14</v>
      </c>
      <c r="C29" s="368" t="s">
        <v>144</v>
      </c>
      <c r="D29" s="368">
        <v>110</v>
      </c>
      <c r="E29" s="368" t="s">
        <v>642</v>
      </c>
      <c r="F29" s="368" t="s">
        <v>608</v>
      </c>
      <c r="G29" s="368" t="s">
        <v>1957</v>
      </c>
      <c r="H29" s="368">
        <v>589.29999999999995</v>
      </c>
      <c r="I29" s="368" t="s">
        <v>627</v>
      </c>
      <c r="J29" s="370">
        <v>0</v>
      </c>
      <c r="K29" s="370">
        <v>0</v>
      </c>
      <c r="L29" s="370">
        <v>0</v>
      </c>
      <c r="M29" s="370">
        <v>0</v>
      </c>
      <c r="N29" s="370">
        <v>0</v>
      </c>
      <c r="O29" s="370">
        <v>0</v>
      </c>
      <c r="P29" s="370">
        <v>0</v>
      </c>
      <c r="Q29" s="370">
        <v>0</v>
      </c>
      <c r="R29" s="370">
        <v>0</v>
      </c>
      <c r="S29" s="370">
        <v>0</v>
      </c>
      <c r="T29" s="370">
        <v>0</v>
      </c>
      <c r="U29" s="370">
        <v>0</v>
      </c>
      <c r="V29" s="370">
        <v>0</v>
      </c>
      <c r="W29" s="370">
        <v>0</v>
      </c>
      <c r="X29" s="370">
        <v>0</v>
      </c>
      <c r="Y29" s="370">
        <v>0</v>
      </c>
      <c r="Z29" s="370">
        <v>0</v>
      </c>
      <c r="AA29" s="370">
        <v>0</v>
      </c>
      <c r="AB29" s="370">
        <v>0</v>
      </c>
      <c r="AC29" s="370">
        <v>0</v>
      </c>
      <c r="AD29" s="370">
        <v>0</v>
      </c>
      <c r="AE29" s="370">
        <v>0</v>
      </c>
      <c r="AF29" s="370">
        <v>0</v>
      </c>
      <c r="AG29" s="370">
        <v>0</v>
      </c>
      <c r="AH29" s="370">
        <v>0</v>
      </c>
      <c r="AI29" s="370">
        <v>0</v>
      </c>
      <c r="AJ29" s="370">
        <v>0</v>
      </c>
      <c r="AK29" s="370">
        <v>0</v>
      </c>
      <c r="AL29" s="370">
        <v>0</v>
      </c>
      <c r="AM29" s="370">
        <v>0</v>
      </c>
      <c r="AN29" s="370">
        <v>0</v>
      </c>
      <c r="AO29" s="370">
        <v>0</v>
      </c>
      <c r="AP29" s="370">
        <v>0</v>
      </c>
      <c r="AQ29" s="370">
        <v>0</v>
      </c>
      <c r="AR29" s="370">
        <v>0</v>
      </c>
      <c r="AS29" s="370">
        <v>0</v>
      </c>
      <c r="AT29" s="370">
        <v>0</v>
      </c>
      <c r="AU29" s="370">
        <v>0</v>
      </c>
      <c r="AV29" s="370">
        <v>0</v>
      </c>
      <c r="AW29" s="370">
        <v>0</v>
      </c>
      <c r="AX29" s="370">
        <v>0</v>
      </c>
      <c r="AY29" s="370">
        <v>0</v>
      </c>
      <c r="AZ29" s="370">
        <v>0</v>
      </c>
      <c r="BA29" s="370">
        <v>0</v>
      </c>
      <c r="BB29" s="370">
        <v>0</v>
      </c>
      <c r="BC29" s="370">
        <v>0</v>
      </c>
      <c r="BD29" s="370">
        <v>0</v>
      </c>
      <c r="BE29" s="370">
        <v>0</v>
      </c>
      <c r="BF29" s="368">
        <v>24.6</v>
      </c>
      <c r="BG29" s="368">
        <v>24.7</v>
      </c>
      <c r="BH29" s="368">
        <v>24.4</v>
      </c>
    </row>
    <row r="30" spans="1:60" s="270" customFormat="1" ht="25.5">
      <c r="A30" s="368" t="s">
        <v>607</v>
      </c>
      <c r="B30" s="368" t="s">
        <v>8</v>
      </c>
      <c r="C30" s="368" t="s">
        <v>144</v>
      </c>
      <c r="D30" s="368">
        <v>110</v>
      </c>
      <c r="E30" s="368" t="s">
        <v>643</v>
      </c>
      <c r="F30" s="368" t="s">
        <v>606</v>
      </c>
      <c r="G30" s="368" t="s">
        <v>1957</v>
      </c>
      <c r="H30" s="368">
        <v>1863.1</v>
      </c>
      <c r="I30" s="368" t="s">
        <v>626</v>
      </c>
      <c r="J30" s="370">
        <v>77.7</v>
      </c>
      <c r="K30" s="370">
        <v>77.2</v>
      </c>
      <c r="L30" s="370">
        <v>77.8</v>
      </c>
      <c r="M30" s="370">
        <v>77.400000000000006</v>
      </c>
      <c r="N30" s="370">
        <v>77.2</v>
      </c>
      <c r="O30" s="370">
        <v>77.5</v>
      </c>
      <c r="P30" s="370">
        <v>77.8</v>
      </c>
      <c r="Q30" s="370">
        <v>77.400000000000006</v>
      </c>
      <c r="R30" s="370">
        <v>77.599999999999994</v>
      </c>
      <c r="S30" s="370">
        <v>77.7</v>
      </c>
      <c r="T30" s="370">
        <v>77.599999999999994</v>
      </c>
      <c r="U30" s="370">
        <v>77.3</v>
      </c>
      <c r="V30" s="370">
        <v>77.400000000000006</v>
      </c>
      <c r="W30" s="370">
        <v>77.599999999999994</v>
      </c>
      <c r="X30" s="370">
        <v>77.900000000000006</v>
      </c>
      <c r="Y30" s="370">
        <v>78</v>
      </c>
      <c r="Z30" s="370">
        <v>77.900000000000006</v>
      </c>
      <c r="AA30" s="370">
        <v>77.900000000000006</v>
      </c>
      <c r="AB30" s="370">
        <v>77.7</v>
      </c>
      <c r="AC30" s="370">
        <v>77.599999999999994</v>
      </c>
      <c r="AD30" s="370">
        <v>77.599999999999994</v>
      </c>
      <c r="AE30" s="370">
        <v>77.8</v>
      </c>
      <c r="AF30" s="370">
        <v>77.400000000000006</v>
      </c>
      <c r="AG30" s="370">
        <v>77.7</v>
      </c>
      <c r="AH30" s="370">
        <v>78</v>
      </c>
      <c r="AI30" s="370">
        <v>77.7</v>
      </c>
      <c r="AJ30" s="370">
        <v>77.8</v>
      </c>
      <c r="AK30" s="370">
        <v>77.900000000000006</v>
      </c>
      <c r="AL30" s="370">
        <v>78.099999999999994</v>
      </c>
      <c r="AM30" s="370">
        <v>77.8</v>
      </c>
      <c r="AN30" s="370">
        <v>77.900000000000006</v>
      </c>
      <c r="AO30" s="370">
        <v>77.900000000000006</v>
      </c>
      <c r="AP30" s="370">
        <v>77.900000000000006</v>
      </c>
      <c r="AQ30" s="370">
        <v>77.7</v>
      </c>
      <c r="AR30" s="370">
        <v>77.8</v>
      </c>
      <c r="AS30" s="370">
        <v>77.900000000000006</v>
      </c>
      <c r="AT30" s="370">
        <v>77.7</v>
      </c>
      <c r="AU30" s="370">
        <v>77.8</v>
      </c>
      <c r="AV30" s="370">
        <v>77.7</v>
      </c>
      <c r="AW30" s="370">
        <v>77.8</v>
      </c>
      <c r="AX30" s="370">
        <v>77.2</v>
      </c>
      <c r="AY30" s="370">
        <v>77.3</v>
      </c>
      <c r="AZ30" s="370">
        <v>77.400000000000006</v>
      </c>
      <c r="BA30" s="370">
        <v>77.400000000000006</v>
      </c>
      <c r="BB30" s="370">
        <v>77.3</v>
      </c>
      <c r="BC30" s="370">
        <v>77.400000000000006</v>
      </c>
      <c r="BD30" s="370">
        <v>77.400000000000006</v>
      </c>
      <c r="BE30" s="370">
        <v>77.599999999999994</v>
      </c>
      <c r="BF30" s="368">
        <v>77.599999999999994</v>
      </c>
      <c r="BG30" s="368">
        <v>78.2</v>
      </c>
      <c r="BH30" s="368">
        <v>77.2</v>
      </c>
    </row>
    <row r="31" spans="1:60" s="270" customFormat="1" ht="25.5">
      <c r="A31" s="368" t="s">
        <v>607</v>
      </c>
      <c r="B31" s="368" t="s">
        <v>8</v>
      </c>
      <c r="C31" s="368" t="s">
        <v>144</v>
      </c>
      <c r="D31" s="368">
        <v>110</v>
      </c>
      <c r="E31" s="368" t="s">
        <v>643</v>
      </c>
      <c r="F31" s="368" t="s">
        <v>606</v>
      </c>
      <c r="G31" s="368" t="s">
        <v>1957</v>
      </c>
      <c r="H31" s="368">
        <v>1863.1</v>
      </c>
      <c r="I31" s="368" t="s">
        <v>627</v>
      </c>
      <c r="J31" s="370">
        <v>0</v>
      </c>
      <c r="K31" s="370">
        <v>0</v>
      </c>
      <c r="L31" s="370">
        <v>0</v>
      </c>
      <c r="M31" s="370">
        <v>0</v>
      </c>
      <c r="N31" s="370">
        <v>0</v>
      </c>
      <c r="O31" s="370">
        <v>0.1</v>
      </c>
      <c r="P31" s="370">
        <v>0</v>
      </c>
      <c r="Q31" s="370">
        <v>0</v>
      </c>
      <c r="R31" s="370">
        <v>0</v>
      </c>
      <c r="S31" s="370">
        <v>0.1</v>
      </c>
      <c r="T31" s="370">
        <v>3.2</v>
      </c>
      <c r="U31" s="370">
        <v>3.8</v>
      </c>
      <c r="V31" s="370">
        <v>7.6</v>
      </c>
      <c r="W31" s="370">
        <v>9.1999999999999993</v>
      </c>
      <c r="X31" s="370">
        <v>3.2</v>
      </c>
      <c r="Y31" s="370">
        <v>2.5</v>
      </c>
      <c r="Z31" s="370">
        <v>0</v>
      </c>
      <c r="AA31" s="370">
        <v>0</v>
      </c>
      <c r="AB31" s="370">
        <v>0</v>
      </c>
      <c r="AC31" s="370">
        <v>0</v>
      </c>
      <c r="AD31" s="370">
        <v>0</v>
      </c>
      <c r="AE31" s="370">
        <v>0</v>
      </c>
      <c r="AF31" s="370">
        <v>0</v>
      </c>
      <c r="AG31" s="370">
        <v>0</v>
      </c>
      <c r="AH31" s="370">
        <v>0</v>
      </c>
      <c r="AI31" s="370">
        <v>0</v>
      </c>
      <c r="AJ31" s="370">
        <v>0</v>
      </c>
      <c r="AK31" s="370">
        <v>0</v>
      </c>
      <c r="AL31" s="370">
        <v>0</v>
      </c>
      <c r="AM31" s="370">
        <v>0</v>
      </c>
      <c r="AN31" s="370">
        <v>0</v>
      </c>
      <c r="AO31" s="370">
        <v>0</v>
      </c>
      <c r="AP31" s="370">
        <v>0</v>
      </c>
      <c r="AQ31" s="370">
        <v>0</v>
      </c>
      <c r="AR31" s="370">
        <v>0</v>
      </c>
      <c r="AS31" s="370">
        <v>0</v>
      </c>
      <c r="AT31" s="370">
        <v>0</v>
      </c>
      <c r="AU31" s="370">
        <v>0</v>
      </c>
      <c r="AV31" s="370">
        <v>0</v>
      </c>
      <c r="AW31" s="370">
        <v>0</v>
      </c>
      <c r="AX31" s="370">
        <v>0</v>
      </c>
      <c r="AY31" s="370">
        <v>0</v>
      </c>
      <c r="AZ31" s="370">
        <v>0</v>
      </c>
      <c r="BA31" s="370">
        <v>0</v>
      </c>
      <c r="BB31" s="370">
        <v>0</v>
      </c>
      <c r="BC31" s="370">
        <v>0</v>
      </c>
      <c r="BD31" s="370">
        <v>0</v>
      </c>
      <c r="BE31" s="370">
        <v>0</v>
      </c>
      <c r="BF31" s="368">
        <v>77.599999999999994</v>
      </c>
      <c r="BG31" s="368">
        <v>78.2</v>
      </c>
      <c r="BH31" s="368">
        <v>77.2</v>
      </c>
    </row>
    <row r="32" spans="1:60" s="270" customFormat="1" ht="25.5">
      <c r="A32" s="368" t="s">
        <v>607</v>
      </c>
      <c r="B32" s="368" t="s">
        <v>14</v>
      </c>
      <c r="C32" s="368" t="s">
        <v>144</v>
      </c>
      <c r="D32" s="368">
        <v>110</v>
      </c>
      <c r="E32" s="368" t="s">
        <v>644</v>
      </c>
      <c r="F32" s="368" t="s">
        <v>606</v>
      </c>
      <c r="G32" s="368" t="s">
        <v>1957</v>
      </c>
      <c r="H32" s="368">
        <v>849.1</v>
      </c>
      <c r="I32" s="368" t="s">
        <v>626</v>
      </c>
      <c r="J32" s="370">
        <v>35.5</v>
      </c>
      <c r="K32" s="370">
        <v>35.299999999999997</v>
      </c>
      <c r="L32" s="370">
        <v>35.4</v>
      </c>
      <c r="M32" s="370">
        <v>35.299999999999997</v>
      </c>
      <c r="N32" s="370">
        <v>35.4</v>
      </c>
      <c r="O32" s="370">
        <v>35.4</v>
      </c>
      <c r="P32" s="370">
        <v>35.4</v>
      </c>
      <c r="Q32" s="370">
        <v>35.4</v>
      </c>
      <c r="R32" s="370">
        <v>35.4</v>
      </c>
      <c r="S32" s="370">
        <v>35.4</v>
      </c>
      <c r="T32" s="370">
        <v>35.4</v>
      </c>
      <c r="U32" s="370">
        <v>35.4</v>
      </c>
      <c r="V32" s="370">
        <v>35.6</v>
      </c>
      <c r="W32" s="370">
        <v>35.299999999999997</v>
      </c>
      <c r="X32" s="370">
        <v>35.299999999999997</v>
      </c>
      <c r="Y32" s="370">
        <v>35.6</v>
      </c>
      <c r="Z32" s="370">
        <v>35.299999999999997</v>
      </c>
      <c r="AA32" s="370">
        <v>35.4</v>
      </c>
      <c r="AB32" s="370">
        <v>35.200000000000003</v>
      </c>
      <c r="AC32" s="370">
        <v>35.299999999999997</v>
      </c>
      <c r="AD32" s="370">
        <v>35.6</v>
      </c>
      <c r="AE32" s="370">
        <v>35.299999999999997</v>
      </c>
      <c r="AF32" s="370">
        <v>35.200000000000003</v>
      </c>
      <c r="AG32" s="370">
        <v>35.299999999999997</v>
      </c>
      <c r="AH32" s="370">
        <v>35.299999999999997</v>
      </c>
      <c r="AI32" s="370">
        <v>35.299999999999997</v>
      </c>
      <c r="AJ32" s="370">
        <v>35.4</v>
      </c>
      <c r="AK32" s="370">
        <v>35.200000000000003</v>
      </c>
      <c r="AL32" s="370">
        <v>35.299999999999997</v>
      </c>
      <c r="AM32" s="370">
        <v>35.4</v>
      </c>
      <c r="AN32" s="370">
        <v>35.5</v>
      </c>
      <c r="AO32" s="370">
        <v>35.4</v>
      </c>
      <c r="AP32" s="370">
        <v>35.4</v>
      </c>
      <c r="AQ32" s="370">
        <v>35.299999999999997</v>
      </c>
      <c r="AR32" s="370">
        <v>35.200000000000003</v>
      </c>
      <c r="AS32" s="370">
        <v>35.4</v>
      </c>
      <c r="AT32" s="370">
        <v>35.5</v>
      </c>
      <c r="AU32" s="370">
        <v>35.4</v>
      </c>
      <c r="AV32" s="370">
        <v>35.5</v>
      </c>
      <c r="AW32" s="370">
        <v>35.4</v>
      </c>
      <c r="AX32" s="370">
        <v>35.4</v>
      </c>
      <c r="AY32" s="370">
        <v>35.299999999999997</v>
      </c>
      <c r="AZ32" s="370">
        <v>35.299999999999997</v>
      </c>
      <c r="BA32" s="370">
        <v>35.299999999999997</v>
      </c>
      <c r="BB32" s="370">
        <v>35.4</v>
      </c>
      <c r="BC32" s="370">
        <v>35.5</v>
      </c>
      <c r="BD32" s="370">
        <v>35.5</v>
      </c>
      <c r="BE32" s="370">
        <v>35.4</v>
      </c>
      <c r="BF32" s="368">
        <v>35.4</v>
      </c>
      <c r="BG32" s="368">
        <v>35.6</v>
      </c>
      <c r="BH32" s="368">
        <v>35.200000000000003</v>
      </c>
    </row>
    <row r="33" spans="1:60" s="270" customFormat="1" ht="25.5">
      <c r="A33" s="368" t="s">
        <v>607</v>
      </c>
      <c r="B33" s="368" t="s">
        <v>14</v>
      </c>
      <c r="C33" s="368" t="s">
        <v>144</v>
      </c>
      <c r="D33" s="368">
        <v>110</v>
      </c>
      <c r="E33" s="368" t="s">
        <v>644</v>
      </c>
      <c r="F33" s="368" t="s">
        <v>606</v>
      </c>
      <c r="G33" s="368" t="s">
        <v>1957</v>
      </c>
      <c r="H33" s="368">
        <v>849.1</v>
      </c>
      <c r="I33" s="368" t="s">
        <v>627</v>
      </c>
      <c r="J33" s="370">
        <v>0</v>
      </c>
      <c r="K33" s="370">
        <v>0</v>
      </c>
      <c r="L33" s="370">
        <v>0</v>
      </c>
      <c r="M33" s="370">
        <v>0</v>
      </c>
      <c r="N33" s="370">
        <v>0</v>
      </c>
      <c r="O33" s="370">
        <v>-0.8</v>
      </c>
      <c r="P33" s="370">
        <v>-0.8</v>
      </c>
      <c r="Q33" s="370">
        <v>-0.8</v>
      </c>
      <c r="R33" s="370">
        <v>-0.7</v>
      </c>
      <c r="S33" s="370">
        <v>-0.8</v>
      </c>
      <c r="T33" s="370">
        <v>-0.4</v>
      </c>
      <c r="U33" s="370">
        <v>0.2</v>
      </c>
      <c r="V33" s="370">
        <v>0.6</v>
      </c>
      <c r="W33" s="370">
        <v>0.6</v>
      </c>
      <c r="X33" s="370">
        <v>1.2</v>
      </c>
      <c r="Y33" s="370">
        <v>1.4</v>
      </c>
      <c r="Z33" s="370">
        <v>0.6</v>
      </c>
      <c r="AA33" s="370">
        <v>0</v>
      </c>
      <c r="AB33" s="370">
        <v>0</v>
      </c>
      <c r="AC33" s="370">
        <v>0</v>
      </c>
      <c r="AD33" s="370">
        <v>-0.3</v>
      </c>
      <c r="AE33" s="370">
        <v>0</v>
      </c>
      <c r="AF33" s="370">
        <v>0</v>
      </c>
      <c r="AG33" s="370">
        <v>0</v>
      </c>
      <c r="AH33" s="370">
        <v>0</v>
      </c>
      <c r="AI33" s="370">
        <v>0</v>
      </c>
      <c r="AJ33" s="370">
        <v>0</v>
      </c>
      <c r="AK33" s="370">
        <v>0</v>
      </c>
      <c r="AL33" s="370">
        <v>0</v>
      </c>
      <c r="AM33" s="370">
        <v>0</v>
      </c>
      <c r="AN33" s="370">
        <v>0</v>
      </c>
      <c r="AO33" s="370">
        <v>0</v>
      </c>
      <c r="AP33" s="370">
        <v>0</v>
      </c>
      <c r="AQ33" s="370">
        <v>0</v>
      </c>
      <c r="AR33" s="370">
        <v>0</v>
      </c>
      <c r="AS33" s="370">
        <v>0</v>
      </c>
      <c r="AT33" s="370">
        <v>0</v>
      </c>
      <c r="AU33" s="370">
        <v>0</v>
      </c>
      <c r="AV33" s="370">
        <v>0</v>
      </c>
      <c r="AW33" s="370">
        <v>0</v>
      </c>
      <c r="AX33" s="370">
        <v>0</v>
      </c>
      <c r="AY33" s="370">
        <v>0</v>
      </c>
      <c r="AZ33" s="370">
        <v>0</v>
      </c>
      <c r="BA33" s="370">
        <v>0</v>
      </c>
      <c r="BB33" s="370">
        <v>0</v>
      </c>
      <c r="BC33" s="370">
        <v>0</v>
      </c>
      <c r="BD33" s="370">
        <v>0</v>
      </c>
      <c r="BE33" s="370">
        <v>0</v>
      </c>
      <c r="BF33" s="368">
        <v>35.4</v>
      </c>
      <c r="BG33" s="368">
        <v>35.6</v>
      </c>
      <c r="BH33" s="368">
        <v>35.200000000000003</v>
      </c>
    </row>
    <row r="34" spans="1:60" s="270" customFormat="1" ht="25.5">
      <c r="A34" s="368" t="s">
        <v>607</v>
      </c>
      <c r="B34" s="368" t="s">
        <v>14</v>
      </c>
      <c r="C34" s="368" t="s">
        <v>144</v>
      </c>
      <c r="D34" s="368">
        <v>110</v>
      </c>
      <c r="E34" s="368" t="s">
        <v>645</v>
      </c>
      <c r="F34" s="368" t="s">
        <v>608</v>
      </c>
      <c r="G34" s="368" t="s">
        <v>1957</v>
      </c>
      <c r="H34" s="368">
        <v>268.8</v>
      </c>
      <c r="I34" s="368" t="s">
        <v>626</v>
      </c>
      <c r="J34" s="370">
        <v>11.2</v>
      </c>
      <c r="K34" s="370">
        <v>11.2</v>
      </c>
      <c r="L34" s="370">
        <v>11.2</v>
      </c>
      <c r="M34" s="370">
        <v>11.2</v>
      </c>
      <c r="N34" s="370">
        <v>11.2</v>
      </c>
      <c r="O34" s="370">
        <v>11.7</v>
      </c>
      <c r="P34" s="370">
        <v>11.7</v>
      </c>
      <c r="Q34" s="370">
        <v>11.7</v>
      </c>
      <c r="R34" s="370">
        <v>11.7</v>
      </c>
      <c r="S34" s="370">
        <v>11.7</v>
      </c>
      <c r="T34" s="370">
        <v>586.6</v>
      </c>
      <c r="U34" s="370">
        <v>11.7</v>
      </c>
      <c r="V34" s="370">
        <v>11.7</v>
      </c>
      <c r="W34" s="370">
        <v>11.7</v>
      </c>
      <c r="X34" s="370">
        <v>11.7</v>
      </c>
      <c r="Y34" s="370">
        <v>11.8</v>
      </c>
      <c r="Z34" s="370">
        <v>11.8</v>
      </c>
      <c r="AA34" s="370">
        <v>11.2</v>
      </c>
      <c r="AB34" s="370">
        <v>11.2</v>
      </c>
      <c r="AC34" s="370">
        <v>11.2</v>
      </c>
      <c r="AD34" s="370">
        <v>11.7</v>
      </c>
      <c r="AE34" s="370">
        <v>11.2</v>
      </c>
      <c r="AF34" s="370">
        <v>11.2</v>
      </c>
      <c r="AG34" s="370">
        <v>11.2</v>
      </c>
      <c r="AH34" s="370">
        <v>11.2</v>
      </c>
      <c r="AI34" s="370">
        <v>11.2</v>
      </c>
      <c r="AJ34" s="370">
        <v>11.2</v>
      </c>
      <c r="AK34" s="370">
        <v>11.2</v>
      </c>
      <c r="AL34" s="370">
        <v>11.2</v>
      </c>
      <c r="AM34" s="370">
        <v>11.2</v>
      </c>
      <c r="AN34" s="370">
        <v>11.2</v>
      </c>
      <c r="AO34" s="370">
        <v>11.2</v>
      </c>
      <c r="AP34" s="370">
        <v>11.2</v>
      </c>
      <c r="AQ34" s="370">
        <v>11.2</v>
      </c>
      <c r="AR34" s="370">
        <v>11.2</v>
      </c>
      <c r="AS34" s="370">
        <v>11.2</v>
      </c>
      <c r="AT34" s="370">
        <v>11.2</v>
      </c>
      <c r="AU34" s="370">
        <v>11.2</v>
      </c>
      <c r="AV34" s="370">
        <v>11.2</v>
      </c>
      <c r="AW34" s="370">
        <v>11.2</v>
      </c>
      <c r="AX34" s="370">
        <v>11.2</v>
      </c>
      <c r="AY34" s="370">
        <v>11.2</v>
      </c>
      <c r="AZ34" s="370">
        <v>11.2</v>
      </c>
      <c r="BA34" s="370">
        <v>11.2</v>
      </c>
      <c r="BB34" s="370">
        <v>11.2</v>
      </c>
      <c r="BC34" s="370">
        <v>11.2</v>
      </c>
      <c r="BD34" s="370">
        <v>11.2</v>
      </c>
      <c r="BE34" s="370">
        <v>11.2</v>
      </c>
      <c r="BF34" s="368">
        <v>11.2</v>
      </c>
      <c r="BG34" s="368">
        <v>11.2</v>
      </c>
      <c r="BH34" s="368">
        <v>11.2</v>
      </c>
    </row>
    <row r="35" spans="1:60" s="270" customFormat="1" ht="25.5">
      <c r="A35" s="368" t="s">
        <v>607</v>
      </c>
      <c r="B35" s="368" t="s">
        <v>14</v>
      </c>
      <c r="C35" s="368" t="s">
        <v>144</v>
      </c>
      <c r="D35" s="368">
        <v>110</v>
      </c>
      <c r="E35" s="368" t="s">
        <v>645</v>
      </c>
      <c r="F35" s="368" t="s">
        <v>608</v>
      </c>
      <c r="G35" s="368" t="s">
        <v>1957</v>
      </c>
      <c r="H35" s="368">
        <v>268.8</v>
      </c>
      <c r="I35" s="368" t="s">
        <v>627</v>
      </c>
      <c r="J35" s="370">
        <v>1.2</v>
      </c>
      <c r="K35" s="370">
        <v>1.2</v>
      </c>
      <c r="L35" s="370">
        <v>1.2</v>
      </c>
      <c r="M35" s="370">
        <v>1.2</v>
      </c>
      <c r="N35" s="370">
        <v>1.2</v>
      </c>
      <c r="O35" s="370">
        <v>0.6</v>
      </c>
      <c r="P35" s="370">
        <v>36.4</v>
      </c>
      <c r="Q35" s="370">
        <v>0.6</v>
      </c>
      <c r="R35" s="370">
        <v>0.6</v>
      </c>
      <c r="S35" s="370">
        <v>0.6</v>
      </c>
      <c r="T35" s="370">
        <v>42.4</v>
      </c>
      <c r="U35" s="370">
        <v>0.8</v>
      </c>
      <c r="V35" s="370">
        <v>56.2</v>
      </c>
      <c r="W35" s="370">
        <v>1.2</v>
      </c>
      <c r="X35" s="370">
        <v>81.8</v>
      </c>
      <c r="Y35" s="370">
        <v>1.6</v>
      </c>
      <c r="Z35" s="370">
        <v>1.6</v>
      </c>
      <c r="AA35" s="370">
        <v>1</v>
      </c>
      <c r="AB35" s="370">
        <v>1</v>
      </c>
      <c r="AC35" s="370">
        <v>1.2</v>
      </c>
      <c r="AD35" s="370">
        <v>0.8</v>
      </c>
      <c r="AE35" s="370">
        <v>0.9</v>
      </c>
      <c r="AF35" s="370">
        <v>0.9</v>
      </c>
      <c r="AG35" s="370">
        <v>1.2</v>
      </c>
      <c r="AH35" s="370">
        <v>0.7</v>
      </c>
      <c r="AI35" s="370">
        <v>0.7</v>
      </c>
      <c r="AJ35" s="370">
        <v>0.9</v>
      </c>
      <c r="AK35" s="370">
        <v>1</v>
      </c>
      <c r="AL35" s="370">
        <v>1</v>
      </c>
      <c r="AM35" s="370">
        <v>1</v>
      </c>
      <c r="AN35" s="370">
        <v>1</v>
      </c>
      <c r="AO35" s="370">
        <v>0.7</v>
      </c>
      <c r="AP35" s="370">
        <v>0.8</v>
      </c>
      <c r="AQ35" s="370">
        <v>0.7</v>
      </c>
      <c r="AR35" s="370">
        <v>0.7</v>
      </c>
      <c r="AS35" s="370">
        <v>0.7</v>
      </c>
      <c r="AT35" s="370">
        <v>0.7</v>
      </c>
      <c r="AU35" s="370">
        <v>0.7</v>
      </c>
      <c r="AV35" s="370">
        <v>0.7</v>
      </c>
      <c r="AW35" s="370">
        <v>0.7</v>
      </c>
      <c r="AX35" s="370">
        <v>0.7</v>
      </c>
      <c r="AY35" s="370">
        <v>0.6</v>
      </c>
      <c r="AZ35" s="370">
        <v>0.6</v>
      </c>
      <c r="BA35" s="370">
        <v>0.6</v>
      </c>
      <c r="BB35" s="370">
        <v>1.2</v>
      </c>
      <c r="BC35" s="370">
        <v>1.2</v>
      </c>
      <c r="BD35" s="370">
        <v>1.2</v>
      </c>
      <c r="BE35" s="370">
        <v>1.2</v>
      </c>
      <c r="BF35" s="368">
        <v>11.2</v>
      </c>
      <c r="BG35" s="368">
        <v>11.2</v>
      </c>
      <c r="BH35" s="368">
        <v>11.2</v>
      </c>
    </row>
    <row r="36" spans="1:60" s="270" customFormat="1" ht="25.5">
      <c r="A36" s="368" t="s">
        <v>607</v>
      </c>
      <c r="B36" s="368" t="s">
        <v>8</v>
      </c>
      <c r="C36" s="368" t="s">
        <v>144</v>
      </c>
      <c r="D36" s="368">
        <v>110</v>
      </c>
      <c r="E36" s="368" t="s">
        <v>646</v>
      </c>
      <c r="F36" s="368" t="s">
        <v>608</v>
      </c>
      <c r="G36" s="368" t="s">
        <v>1957</v>
      </c>
      <c r="H36" s="368">
        <v>461.2</v>
      </c>
      <c r="I36" s="368" t="s">
        <v>626</v>
      </c>
      <c r="J36" s="370">
        <v>19.3</v>
      </c>
      <c r="K36" s="370">
        <v>19.3</v>
      </c>
      <c r="L36" s="370">
        <v>19.3</v>
      </c>
      <c r="M36" s="370">
        <v>19.2</v>
      </c>
      <c r="N36" s="370">
        <v>19.3</v>
      </c>
      <c r="O36" s="370">
        <v>19.2</v>
      </c>
      <c r="P36" s="370">
        <v>19.3</v>
      </c>
      <c r="Q36" s="370">
        <v>19.3</v>
      </c>
      <c r="R36" s="370">
        <v>19.3</v>
      </c>
      <c r="S36" s="370">
        <v>19.3</v>
      </c>
      <c r="T36" s="370">
        <v>19.2</v>
      </c>
      <c r="U36" s="370">
        <v>19.3</v>
      </c>
      <c r="V36" s="370">
        <v>19.3</v>
      </c>
      <c r="W36" s="370">
        <v>19.2</v>
      </c>
      <c r="X36" s="370">
        <v>19.3</v>
      </c>
      <c r="Y36" s="370">
        <v>19.3</v>
      </c>
      <c r="Z36" s="370">
        <v>19.3</v>
      </c>
      <c r="AA36" s="370">
        <v>19.3</v>
      </c>
      <c r="AB36" s="370">
        <v>19.3</v>
      </c>
      <c r="AC36" s="370">
        <v>19.399999999999999</v>
      </c>
      <c r="AD36" s="370">
        <v>19.3</v>
      </c>
      <c r="AE36" s="370">
        <v>19.2</v>
      </c>
      <c r="AF36" s="370">
        <v>19.3</v>
      </c>
      <c r="AG36" s="370">
        <v>19.2</v>
      </c>
      <c r="AH36" s="370">
        <v>19.2</v>
      </c>
      <c r="AI36" s="370">
        <v>19.3</v>
      </c>
      <c r="AJ36" s="370">
        <v>19.3</v>
      </c>
      <c r="AK36" s="370">
        <v>19.3</v>
      </c>
      <c r="AL36" s="370">
        <v>19.3</v>
      </c>
      <c r="AM36" s="370">
        <v>19.2</v>
      </c>
      <c r="AN36" s="370">
        <v>19.3</v>
      </c>
      <c r="AO36" s="370">
        <v>19.2</v>
      </c>
      <c r="AP36" s="370">
        <v>19.3</v>
      </c>
      <c r="AQ36" s="370">
        <v>19.2</v>
      </c>
      <c r="AR36" s="370">
        <v>19.3</v>
      </c>
      <c r="AS36" s="370">
        <v>19.3</v>
      </c>
      <c r="AT36" s="370">
        <v>19.3</v>
      </c>
      <c r="AU36" s="370">
        <v>19.399999999999999</v>
      </c>
      <c r="AV36" s="370">
        <v>19.2</v>
      </c>
      <c r="AW36" s="370">
        <v>19.3</v>
      </c>
      <c r="AX36" s="370">
        <v>19.3</v>
      </c>
      <c r="AY36" s="370">
        <v>19.3</v>
      </c>
      <c r="AZ36" s="370">
        <v>19.3</v>
      </c>
      <c r="BA36" s="370">
        <v>19.3</v>
      </c>
      <c r="BB36" s="370">
        <v>19.3</v>
      </c>
      <c r="BC36" s="370">
        <v>19.399999999999999</v>
      </c>
      <c r="BD36" s="370">
        <v>19.399999999999999</v>
      </c>
      <c r="BE36" s="370">
        <v>19.3</v>
      </c>
      <c r="BF36" s="368">
        <v>19.2</v>
      </c>
      <c r="BG36" s="368">
        <v>19.5</v>
      </c>
      <c r="BH36" s="368">
        <v>7.1</v>
      </c>
    </row>
    <row r="37" spans="1:60" s="270" customFormat="1" ht="25.5">
      <c r="A37" s="368" t="s">
        <v>607</v>
      </c>
      <c r="B37" s="368" t="s">
        <v>8</v>
      </c>
      <c r="C37" s="368" t="s">
        <v>144</v>
      </c>
      <c r="D37" s="368">
        <v>110</v>
      </c>
      <c r="E37" s="368" t="s">
        <v>646</v>
      </c>
      <c r="F37" s="368" t="s">
        <v>608</v>
      </c>
      <c r="G37" s="368" t="s">
        <v>1957</v>
      </c>
      <c r="H37" s="368">
        <v>461.2</v>
      </c>
      <c r="I37" s="368" t="s">
        <v>627</v>
      </c>
      <c r="J37" s="370">
        <v>0</v>
      </c>
      <c r="K37" s="370">
        <v>0</v>
      </c>
      <c r="L37" s="370">
        <v>0</v>
      </c>
      <c r="M37" s="370">
        <v>0</v>
      </c>
      <c r="N37" s="370">
        <v>0</v>
      </c>
      <c r="O37" s="370">
        <v>3.8</v>
      </c>
      <c r="P37" s="370">
        <v>3.9</v>
      </c>
      <c r="Q37" s="370">
        <v>3.9</v>
      </c>
      <c r="R37" s="370">
        <v>3.7</v>
      </c>
      <c r="S37" s="370">
        <v>3.8</v>
      </c>
      <c r="T37" s="370">
        <v>3.6</v>
      </c>
      <c r="U37" s="370">
        <v>3.8</v>
      </c>
      <c r="V37" s="370">
        <v>4.7</v>
      </c>
      <c r="W37" s="370">
        <v>4.7</v>
      </c>
      <c r="X37" s="370">
        <v>4.4000000000000004</v>
      </c>
      <c r="Y37" s="370">
        <v>4</v>
      </c>
      <c r="Z37" s="370">
        <v>3.9</v>
      </c>
      <c r="AA37" s="370">
        <v>0</v>
      </c>
      <c r="AB37" s="370">
        <v>0</v>
      </c>
      <c r="AC37" s="370">
        <v>0</v>
      </c>
      <c r="AD37" s="370">
        <v>4</v>
      </c>
      <c r="AE37" s="370">
        <v>0</v>
      </c>
      <c r="AF37" s="370">
        <v>0</v>
      </c>
      <c r="AG37" s="370">
        <v>0</v>
      </c>
      <c r="AH37" s="370">
        <v>0</v>
      </c>
      <c r="AI37" s="370">
        <v>0</v>
      </c>
      <c r="AJ37" s="370">
        <v>0</v>
      </c>
      <c r="AK37" s="370">
        <v>0</v>
      </c>
      <c r="AL37" s="370">
        <v>0</v>
      </c>
      <c r="AM37" s="370">
        <v>0</v>
      </c>
      <c r="AN37" s="370">
        <v>0</v>
      </c>
      <c r="AO37" s="370">
        <v>0</v>
      </c>
      <c r="AP37" s="370">
        <v>0</v>
      </c>
      <c r="AQ37" s="370">
        <v>0</v>
      </c>
      <c r="AR37" s="370">
        <v>0</v>
      </c>
      <c r="AS37" s="370">
        <v>0</v>
      </c>
      <c r="AT37" s="370">
        <v>0</v>
      </c>
      <c r="AU37" s="370">
        <v>0</v>
      </c>
      <c r="AV37" s="370">
        <v>0</v>
      </c>
      <c r="AW37" s="370">
        <v>0</v>
      </c>
      <c r="AX37" s="370">
        <v>0</v>
      </c>
      <c r="AY37" s="370">
        <v>0</v>
      </c>
      <c r="AZ37" s="370">
        <v>0</v>
      </c>
      <c r="BA37" s="370">
        <v>0</v>
      </c>
      <c r="BB37" s="370">
        <v>0</v>
      </c>
      <c r="BC37" s="370">
        <v>0</v>
      </c>
      <c r="BD37" s="370">
        <v>0</v>
      </c>
      <c r="BE37" s="370">
        <v>0</v>
      </c>
      <c r="BF37" s="368">
        <v>19.2</v>
      </c>
      <c r="BG37" s="368">
        <v>19.5</v>
      </c>
      <c r="BH37" s="368">
        <v>7.1</v>
      </c>
    </row>
    <row r="38" spans="1:60" s="270" customFormat="1" ht="25.5">
      <c r="A38" s="368" t="s">
        <v>607</v>
      </c>
      <c r="B38" s="368" t="s">
        <v>8</v>
      </c>
      <c r="C38" s="368" t="s">
        <v>144</v>
      </c>
      <c r="D38" s="368">
        <v>110</v>
      </c>
      <c r="E38" s="368" t="s">
        <v>647</v>
      </c>
      <c r="F38" s="368" t="s">
        <v>608</v>
      </c>
      <c r="G38" s="368" t="s">
        <v>1957</v>
      </c>
      <c r="H38" s="368">
        <v>251.9</v>
      </c>
      <c r="I38" s="368" t="s">
        <v>626</v>
      </c>
      <c r="J38" s="370">
        <v>10.6</v>
      </c>
      <c r="K38" s="370">
        <v>10.5</v>
      </c>
      <c r="L38" s="370">
        <v>10.5</v>
      </c>
      <c r="M38" s="370">
        <v>10.5</v>
      </c>
      <c r="N38" s="370">
        <v>10.5</v>
      </c>
      <c r="O38" s="370">
        <v>10.5</v>
      </c>
      <c r="P38" s="370">
        <v>10.5</v>
      </c>
      <c r="Q38" s="370">
        <v>10.5</v>
      </c>
      <c r="R38" s="370">
        <v>10.5</v>
      </c>
      <c r="S38" s="370">
        <v>10.5</v>
      </c>
      <c r="T38" s="370">
        <v>10.5</v>
      </c>
      <c r="U38" s="370">
        <v>10.4</v>
      </c>
      <c r="V38" s="370">
        <v>10.5</v>
      </c>
      <c r="W38" s="370">
        <v>10.5</v>
      </c>
      <c r="X38" s="370">
        <v>10.5</v>
      </c>
      <c r="Y38" s="370">
        <v>10.5</v>
      </c>
      <c r="Z38" s="370">
        <v>10.5</v>
      </c>
      <c r="AA38" s="370">
        <v>10.5</v>
      </c>
      <c r="AB38" s="370">
        <v>10.5</v>
      </c>
      <c r="AC38" s="370">
        <v>10.5</v>
      </c>
      <c r="AD38" s="370">
        <v>9</v>
      </c>
      <c r="AE38" s="370">
        <v>10.4</v>
      </c>
      <c r="AF38" s="370">
        <v>10.4</v>
      </c>
      <c r="AG38" s="370">
        <v>10.6</v>
      </c>
      <c r="AH38" s="370">
        <v>10.4</v>
      </c>
      <c r="AI38" s="370">
        <v>10.4</v>
      </c>
      <c r="AJ38" s="370">
        <v>10.6</v>
      </c>
      <c r="AK38" s="370">
        <v>10.5</v>
      </c>
      <c r="AL38" s="370">
        <v>10.5</v>
      </c>
      <c r="AM38" s="370">
        <v>10.5</v>
      </c>
      <c r="AN38" s="370">
        <v>10.6</v>
      </c>
      <c r="AO38" s="370">
        <v>10.5</v>
      </c>
      <c r="AP38" s="370">
        <v>10.5</v>
      </c>
      <c r="AQ38" s="370">
        <v>10.5</v>
      </c>
      <c r="AR38" s="370">
        <v>10.5</v>
      </c>
      <c r="AS38" s="370">
        <v>10.4</v>
      </c>
      <c r="AT38" s="370">
        <v>10.5</v>
      </c>
      <c r="AU38" s="370">
        <v>10.5</v>
      </c>
      <c r="AV38" s="370">
        <v>10.4</v>
      </c>
      <c r="AW38" s="370">
        <v>10.4</v>
      </c>
      <c r="AX38" s="370">
        <v>10.5</v>
      </c>
      <c r="AY38" s="370">
        <v>10.5</v>
      </c>
      <c r="AZ38" s="370">
        <v>10.5</v>
      </c>
      <c r="BA38" s="370">
        <v>10.5</v>
      </c>
      <c r="BB38" s="370">
        <v>10.5</v>
      </c>
      <c r="BC38" s="370">
        <v>10.5</v>
      </c>
      <c r="BD38" s="370">
        <v>10.5</v>
      </c>
      <c r="BE38" s="370">
        <v>10.5</v>
      </c>
      <c r="BF38" s="368">
        <v>10.5</v>
      </c>
      <c r="BG38" s="368">
        <v>10.7</v>
      </c>
      <c r="BH38" s="368">
        <v>10.4</v>
      </c>
    </row>
    <row r="39" spans="1:60" s="270" customFormat="1" ht="25.5">
      <c r="A39" s="368" t="s">
        <v>607</v>
      </c>
      <c r="B39" s="368" t="s">
        <v>8</v>
      </c>
      <c r="C39" s="368" t="s">
        <v>144</v>
      </c>
      <c r="D39" s="368">
        <v>110</v>
      </c>
      <c r="E39" s="368" t="s">
        <v>647</v>
      </c>
      <c r="F39" s="368" t="s">
        <v>608</v>
      </c>
      <c r="G39" s="368" t="s">
        <v>1957</v>
      </c>
      <c r="H39" s="368">
        <v>251.9</v>
      </c>
      <c r="I39" s="368" t="s">
        <v>627</v>
      </c>
      <c r="J39" s="370">
        <v>0</v>
      </c>
      <c r="K39" s="370">
        <v>0</v>
      </c>
      <c r="L39" s="370">
        <v>0</v>
      </c>
      <c r="M39" s="370">
        <v>0</v>
      </c>
      <c r="N39" s="370">
        <v>0</v>
      </c>
      <c r="O39" s="370">
        <v>1.2</v>
      </c>
      <c r="P39" s="370">
        <v>1.3</v>
      </c>
      <c r="Q39" s="370">
        <v>1.2</v>
      </c>
      <c r="R39" s="370">
        <v>1.3</v>
      </c>
      <c r="S39" s="370">
        <v>1.4</v>
      </c>
      <c r="T39" s="370">
        <v>1.3</v>
      </c>
      <c r="U39" s="370">
        <v>1.5</v>
      </c>
      <c r="V39" s="370">
        <v>1.7</v>
      </c>
      <c r="W39" s="370">
        <v>1.6</v>
      </c>
      <c r="X39" s="370">
        <v>1.6</v>
      </c>
      <c r="Y39" s="370">
        <v>1</v>
      </c>
      <c r="Z39" s="370">
        <v>0.8</v>
      </c>
      <c r="AA39" s="370">
        <v>0</v>
      </c>
      <c r="AB39" s="370">
        <v>0</v>
      </c>
      <c r="AC39" s="370">
        <v>0</v>
      </c>
      <c r="AD39" s="370">
        <v>1</v>
      </c>
      <c r="AE39" s="370">
        <v>0</v>
      </c>
      <c r="AF39" s="370">
        <v>0</v>
      </c>
      <c r="AG39" s="370">
        <v>0</v>
      </c>
      <c r="AH39" s="370">
        <v>0</v>
      </c>
      <c r="AI39" s="370">
        <v>0</v>
      </c>
      <c r="AJ39" s="370">
        <v>0</v>
      </c>
      <c r="AK39" s="370">
        <v>0</v>
      </c>
      <c r="AL39" s="370">
        <v>0</v>
      </c>
      <c r="AM39" s="370">
        <v>0</v>
      </c>
      <c r="AN39" s="370">
        <v>0</v>
      </c>
      <c r="AO39" s="370">
        <v>0</v>
      </c>
      <c r="AP39" s="370">
        <v>0</v>
      </c>
      <c r="AQ39" s="370">
        <v>0</v>
      </c>
      <c r="AR39" s="370">
        <v>0</v>
      </c>
      <c r="AS39" s="370">
        <v>0</v>
      </c>
      <c r="AT39" s="370">
        <v>0</v>
      </c>
      <c r="AU39" s="370">
        <v>0</v>
      </c>
      <c r="AV39" s="370">
        <v>0</v>
      </c>
      <c r="AW39" s="370">
        <v>0</v>
      </c>
      <c r="AX39" s="370">
        <v>0</v>
      </c>
      <c r="AY39" s="370">
        <v>0</v>
      </c>
      <c r="AZ39" s="370">
        <v>0</v>
      </c>
      <c r="BA39" s="370">
        <v>0</v>
      </c>
      <c r="BB39" s="370">
        <v>0</v>
      </c>
      <c r="BC39" s="370">
        <v>0</v>
      </c>
      <c r="BD39" s="370">
        <v>0</v>
      </c>
      <c r="BE39" s="370">
        <v>0</v>
      </c>
      <c r="BF39" s="368">
        <v>10.5</v>
      </c>
      <c r="BG39" s="368">
        <v>10.7</v>
      </c>
      <c r="BH39" s="368">
        <v>10.4</v>
      </c>
    </row>
    <row r="40" spans="1:60" s="270" customFormat="1" ht="25.5">
      <c r="A40" s="368" t="s">
        <v>607</v>
      </c>
      <c r="B40" s="368" t="s">
        <v>14</v>
      </c>
      <c r="C40" s="368" t="s">
        <v>144</v>
      </c>
      <c r="D40" s="368">
        <v>110</v>
      </c>
      <c r="E40" s="368" t="s">
        <v>648</v>
      </c>
      <c r="F40" s="368" t="s">
        <v>606</v>
      </c>
      <c r="G40" s="368" t="s">
        <v>1957</v>
      </c>
      <c r="H40" s="368">
        <v>1833.3</v>
      </c>
      <c r="I40" s="368" t="s">
        <v>626</v>
      </c>
      <c r="J40" s="370">
        <v>76.099999999999994</v>
      </c>
      <c r="K40" s="370">
        <v>76.400000000000006</v>
      </c>
      <c r="L40" s="370">
        <v>76.400000000000006</v>
      </c>
      <c r="M40" s="370">
        <v>76.5</v>
      </c>
      <c r="N40" s="370">
        <v>76.5</v>
      </c>
      <c r="O40" s="370">
        <v>76.400000000000006</v>
      </c>
      <c r="P40" s="370">
        <v>76.400000000000006</v>
      </c>
      <c r="Q40" s="370">
        <v>76.3</v>
      </c>
      <c r="R40" s="370">
        <v>76.3</v>
      </c>
      <c r="S40" s="370">
        <v>76.5</v>
      </c>
      <c r="T40" s="370">
        <v>76.5</v>
      </c>
      <c r="U40" s="370">
        <v>76.400000000000006</v>
      </c>
      <c r="V40" s="370">
        <v>76.400000000000006</v>
      </c>
      <c r="W40" s="370">
        <v>47.9</v>
      </c>
      <c r="X40" s="370">
        <v>76.7</v>
      </c>
      <c r="Y40" s="370">
        <v>76.099999999999994</v>
      </c>
      <c r="Z40" s="370">
        <v>77.099999999999994</v>
      </c>
      <c r="AA40" s="370">
        <v>76.5</v>
      </c>
      <c r="AB40" s="370">
        <v>76.5</v>
      </c>
      <c r="AC40" s="370">
        <v>76.3</v>
      </c>
      <c r="AD40" s="370">
        <v>76.3</v>
      </c>
      <c r="AE40" s="370">
        <v>76.3</v>
      </c>
      <c r="AF40" s="370">
        <v>76.3</v>
      </c>
      <c r="AG40" s="370">
        <v>76.3</v>
      </c>
      <c r="AH40" s="370">
        <v>76.3</v>
      </c>
      <c r="AI40" s="370">
        <v>76.7</v>
      </c>
      <c r="AJ40" s="370">
        <v>76.7</v>
      </c>
      <c r="AK40" s="370">
        <v>76.3</v>
      </c>
      <c r="AL40" s="370">
        <v>76.3</v>
      </c>
      <c r="AM40" s="370">
        <v>76.3</v>
      </c>
      <c r="AN40" s="370">
        <v>76.3</v>
      </c>
      <c r="AO40" s="370">
        <v>76.099999999999994</v>
      </c>
      <c r="AP40" s="370">
        <v>76.099999999999994</v>
      </c>
      <c r="AQ40" s="370">
        <v>76.2</v>
      </c>
      <c r="AR40" s="370">
        <v>76.2</v>
      </c>
      <c r="AS40" s="370">
        <v>76.3</v>
      </c>
      <c r="AT40" s="370">
        <v>76.3</v>
      </c>
      <c r="AU40" s="370">
        <v>76.400000000000006</v>
      </c>
      <c r="AV40" s="370">
        <v>76.400000000000006</v>
      </c>
      <c r="AW40" s="370">
        <v>76.5</v>
      </c>
      <c r="AX40" s="370">
        <v>76.5</v>
      </c>
      <c r="AY40" s="370">
        <v>76.5</v>
      </c>
      <c r="AZ40" s="370">
        <v>76.5</v>
      </c>
      <c r="BA40" s="370">
        <v>76.5</v>
      </c>
      <c r="BB40" s="370">
        <v>76.3</v>
      </c>
      <c r="BC40" s="370">
        <v>76.2</v>
      </c>
      <c r="BD40" s="370">
        <v>76.2</v>
      </c>
      <c r="BE40" s="370">
        <v>76.3</v>
      </c>
      <c r="BF40" s="368">
        <v>76.400000000000006</v>
      </c>
      <c r="BG40" s="368">
        <v>77.2</v>
      </c>
      <c r="BH40" s="368">
        <v>76.099999999999994</v>
      </c>
    </row>
    <row r="41" spans="1:60" s="270" customFormat="1" ht="25.5">
      <c r="A41" s="368" t="s">
        <v>607</v>
      </c>
      <c r="B41" s="368" t="s">
        <v>14</v>
      </c>
      <c r="C41" s="368" t="s">
        <v>144</v>
      </c>
      <c r="D41" s="368">
        <v>110</v>
      </c>
      <c r="E41" s="368" t="s">
        <v>648</v>
      </c>
      <c r="F41" s="368" t="s">
        <v>606</v>
      </c>
      <c r="G41" s="368" t="s">
        <v>1957</v>
      </c>
      <c r="H41" s="368">
        <v>1833.3</v>
      </c>
      <c r="I41" s="368" t="s">
        <v>627</v>
      </c>
      <c r="J41" s="370">
        <v>0</v>
      </c>
      <c r="K41" s="370">
        <v>0</v>
      </c>
      <c r="L41" s="370">
        <v>0</v>
      </c>
      <c r="M41" s="370">
        <v>0</v>
      </c>
      <c r="N41" s="370">
        <v>0</v>
      </c>
      <c r="O41" s="370">
        <v>-0.7</v>
      </c>
      <c r="P41" s="370">
        <v>-0.2</v>
      </c>
      <c r="Q41" s="370">
        <v>-0.9</v>
      </c>
      <c r="R41" s="370">
        <v>-0.1</v>
      </c>
      <c r="S41" s="370">
        <v>-0.3</v>
      </c>
      <c r="T41" s="370">
        <v>0.9</v>
      </c>
      <c r="U41" s="370">
        <v>1.7</v>
      </c>
      <c r="V41" s="370">
        <v>2.1</v>
      </c>
      <c r="W41" s="370">
        <v>1.7</v>
      </c>
      <c r="X41" s="370">
        <v>3.1</v>
      </c>
      <c r="Y41" s="370">
        <v>-1.3</v>
      </c>
      <c r="Z41" s="370">
        <v>-1.7</v>
      </c>
      <c r="AA41" s="370">
        <v>0</v>
      </c>
      <c r="AB41" s="370">
        <v>0</v>
      </c>
      <c r="AC41" s="370">
        <v>0</v>
      </c>
      <c r="AD41" s="370">
        <v>-3.4</v>
      </c>
      <c r="AE41" s="370">
        <v>0</v>
      </c>
      <c r="AF41" s="370">
        <v>0</v>
      </c>
      <c r="AG41" s="370">
        <v>0</v>
      </c>
      <c r="AH41" s="370">
        <v>0</v>
      </c>
      <c r="AI41" s="370">
        <v>0</v>
      </c>
      <c r="AJ41" s="370">
        <v>0</v>
      </c>
      <c r="AK41" s="370">
        <v>0</v>
      </c>
      <c r="AL41" s="370">
        <v>0</v>
      </c>
      <c r="AM41" s="370">
        <v>0</v>
      </c>
      <c r="AN41" s="370">
        <v>0</v>
      </c>
      <c r="AO41" s="370">
        <v>0</v>
      </c>
      <c r="AP41" s="370">
        <v>0</v>
      </c>
      <c r="AQ41" s="370">
        <v>0</v>
      </c>
      <c r="AR41" s="370">
        <v>0</v>
      </c>
      <c r="AS41" s="370">
        <v>0</v>
      </c>
      <c r="AT41" s="370">
        <v>0</v>
      </c>
      <c r="AU41" s="370">
        <v>0</v>
      </c>
      <c r="AV41" s="370">
        <v>0</v>
      </c>
      <c r="AW41" s="370">
        <v>0</v>
      </c>
      <c r="AX41" s="370">
        <v>0</v>
      </c>
      <c r="AY41" s="370">
        <v>0</v>
      </c>
      <c r="AZ41" s="370">
        <v>0</v>
      </c>
      <c r="BA41" s="370">
        <v>0</v>
      </c>
      <c r="BB41" s="370">
        <v>0</v>
      </c>
      <c r="BC41" s="370">
        <v>0</v>
      </c>
      <c r="BD41" s="370">
        <v>0</v>
      </c>
      <c r="BE41" s="370">
        <v>0</v>
      </c>
      <c r="BF41" s="368">
        <v>76.400000000000006</v>
      </c>
      <c r="BG41" s="368">
        <v>77.2</v>
      </c>
      <c r="BH41" s="368">
        <v>76.099999999999994</v>
      </c>
    </row>
    <row r="42" spans="1:60" s="270" customFormat="1" ht="25.5">
      <c r="A42" s="368" t="s">
        <v>607</v>
      </c>
      <c r="B42" s="368" t="s">
        <v>14</v>
      </c>
      <c r="C42" s="368" t="s">
        <v>144</v>
      </c>
      <c r="D42" s="368">
        <v>110</v>
      </c>
      <c r="E42" s="368" t="s">
        <v>1054</v>
      </c>
      <c r="F42" s="368" t="s">
        <v>608</v>
      </c>
      <c r="G42" s="368" t="s">
        <v>1957</v>
      </c>
      <c r="H42" s="368">
        <v>251.4</v>
      </c>
      <c r="I42" s="368" t="s">
        <v>626</v>
      </c>
      <c r="J42" s="370">
        <v>11.9</v>
      </c>
      <c r="K42" s="370">
        <v>11.9</v>
      </c>
      <c r="L42" s="370">
        <v>11.8</v>
      </c>
      <c r="M42" s="370">
        <v>11.9</v>
      </c>
      <c r="N42" s="370">
        <v>10.199999999999999</v>
      </c>
      <c r="O42" s="370">
        <v>9.8000000000000007</v>
      </c>
      <c r="P42" s="370">
        <v>10.1</v>
      </c>
      <c r="Q42" s="370">
        <v>10.199999999999999</v>
      </c>
      <c r="R42" s="370">
        <v>9.9</v>
      </c>
      <c r="S42" s="370">
        <v>10</v>
      </c>
      <c r="T42" s="370">
        <v>9.9</v>
      </c>
      <c r="U42" s="370">
        <v>10.199999999999999</v>
      </c>
      <c r="V42" s="370">
        <v>9.6999999999999993</v>
      </c>
      <c r="W42" s="370">
        <v>9.6999999999999993</v>
      </c>
      <c r="X42" s="370">
        <v>11.8</v>
      </c>
      <c r="Y42" s="370">
        <v>12.1</v>
      </c>
      <c r="Z42" s="370">
        <v>11.9</v>
      </c>
      <c r="AA42" s="370">
        <v>11.9</v>
      </c>
      <c r="AB42" s="370">
        <v>12</v>
      </c>
      <c r="AC42" s="370">
        <v>12.1</v>
      </c>
      <c r="AD42" s="370">
        <v>11.9</v>
      </c>
      <c r="AE42" s="370">
        <v>0</v>
      </c>
      <c r="AF42" s="370">
        <v>0</v>
      </c>
      <c r="AG42" s="370">
        <v>0</v>
      </c>
      <c r="AH42" s="370">
        <v>0</v>
      </c>
      <c r="AI42" s="370">
        <v>10.3</v>
      </c>
      <c r="AJ42" s="370">
        <v>10.6</v>
      </c>
      <c r="AK42" s="370">
        <v>10.6</v>
      </c>
      <c r="AL42" s="370">
        <v>11.3</v>
      </c>
      <c r="AM42" s="370">
        <v>11.2</v>
      </c>
      <c r="AN42" s="370">
        <v>11.2</v>
      </c>
      <c r="AO42" s="370">
        <v>11.2</v>
      </c>
      <c r="AP42" s="370">
        <v>11.5</v>
      </c>
      <c r="AQ42" s="370">
        <v>11.1</v>
      </c>
      <c r="AR42" s="370">
        <v>11</v>
      </c>
      <c r="AS42" s="370">
        <v>11.1</v>
      </c>
      <c r="AT42" s="370">
        <v>11.1</v>
      </c>
      <c r="AU42" s="370">
        <v>11.2</v>
      </c>
      <c r="AV42" s="370">
        <v>11.1</v>
      </c>
      <c r="AW42" s="370">
        <v>11.3</v>
      </c>
      <c r="AX42" s="370">
        <v>11.4</v>
      </c>
      <c r="AY42" s="370">
        <v>14.4</v>
      </c>
      <c r="AZ42" s="370">
        <v>14.3</v>
      </c>
      <c r="BA42" s="370">
        <v>14.3</v>
      </c>
      <c r="BB42" s="370">
        <v>14.3</v>
      </c>
      <c r="BC42" s="370">
        <v>10.199999999999999</v>
      </c>
      <c r="BD42" s="370">
        <v>10.199999999999999</v>
      </c>
      <c r="BE42" s="370">
        <v>10.199999999999999</v>
      </c>
      <c r="BF42" s="368">
        <v>10.5</v>
      </c>
      <c r="BG42" s="368">
        <v>14.6</v>
      </c>
      <c r="BH42" s="368">
        <v>0</v>
      </c>
    </row>
    <row r="43" spans="1:60" s="270" customFormat="1" ht="25.5">
      <c r="A43" s="368" t="s">
        <v>607</v>
      </c>
      <c r="B43" s="368" t="s">
        <v>14</v>
      </c>
      <c r="C43" s="368" t="s">
        <v>144</v>
      </c>
      <c r="D43" s="368">
        <v>110</v>
      </c>
      <c r="E43" s="368" t="s">
        <v>1054</v>
      </c>
      <c r="F43" s="368" t="s">
        <v>608</v>
      </c>
      <c r="G43" s="368" t="s">
        <v>1957</v>
      </c>
      <c r="H43" s="368">
        <v>251.4</v>
      </c>
      <c r="I43" s="368" t="s">
        <v>627</v>
      </c>
      <c r="J43" s="370">
        <v>0</v>
      </c>
      <c r="K43" s="370">
        <v>0</v>
      </c>
      <c r="L43" s="370">
        <v>0</v>
      </c>
      <c r="M43" s="370">
        <v>0</v>
      </c>
      <c r="N43" s="370">
        <v>0</v>
      </c>
      <c r="O43" s="370">
        <v>1.4</v>
      </c>
      <c r="P43" s="370">
        <v>1.1000000000000001</v>
      </c>
      <c r="Q43" s="370">
        <v>1.1000000000000001</v>
      </c>
      <c r="R43" s="370">
        <v>1.3</v>
      </c>
      <c r="S43" s="370">
        <v>1.3</v>
      </c>
      <c r="T43" s="370">
        <v>1.2</v>
      </c>
      <c r="U43" s="370">
        <v>1.4</v>
      </c>
      <c r="V43" s="370">
        <v>1.2</v>
      </c>
      <c r="W43" s="370">
        <v>1.5</v>
      </c>
      <c r="X43" s="370">
        <v>1.7</v>
      </c>
      <c r="Y43" s="370">
        <v>1.5</v>
      </c>
      <c r="Z43" s="370">
        <v>1.3</v>
      </c>
      <c r="AA43" s="370">
        <v>0</v>
      </c>
      <c r="AB43" s="370">
        <v>0</v>
      </c>
      <c r="AC43" s="370">
        <v>0</v>
      </c>
      <c r="AD43" s="370">
        <v>1.5</v>
      </c>
      <c r="AE43" s="370">
        <v>0</v>
      </c>
      <c r="AF43" s="370">
        <v>0</v>
      </c>
      <c r="AG43" s="370">
        <v>0</v>
      </c>
      <c r="AH43" s="370">
        <v>0</v>
      </c>
      <c r="AI43" s="370">
        <v>0</v>
      </c>
      <c r="AJ43" s="370">
        <v>0</v>
      </c>
      <c r="AK43" s="370">
        <v>0</v>
      </c>
      <c r="AL43" s="370">
        <v>0</v>
      </c>
      <c r="AM43" s="370">
        <v>0</v>
      </c>
      <c r="AN43" s="370">
        <v>0</v>
      </c>
      <c r="AO43" s="370">
        <v>0</v>
      </c>
      <c r="AP43" s="370">
        <v>0</v>
      </c>
      <c r="AQ43" s="370">
        <v>0</v>
      </c>
      <c r="AR43" s="370">
        <v>0</v>
      </c>
      <c r="AS43" s="370">
        <v>0</v>
      </c>
      <c r="AT43" s="370">
        <v>0</v>
      </c>
      <c r="AU43" s="370">
        <v>0</v>
      </c>
      <c r="AV43" s="370">
        <v>0</v>
      </c>
      <c r="AW43" s="370">
        <v>0</v>
      </c>
      <c r="AX43" s="370">
        <v>0</v>
      </c>
      <c r="AY43" s="370">
        <v>0</v>
      </c>
      <c r="AZ43" s="370">
        <v>0</v>
      </c>
      <c r="BA43" s="370">
        <v>0</v>
      </c>
      <c r="BB43" s="370">
        <v>0</v>
      </c>
      <c r="BC43" s="370">
        <v>0</v>
      </c>
      <c r="BD43" s="370">
        <v>0</v>
      </c>
      <c r="BE43" s="370">
        <v>0</v>
      </c>
      <c r="BF43" s="368">
        <v>10.5</v>
      </c>
      <c r="BG43" s="368">
        <v>14.6</v>
      </c>
      <c r="BH43" s="368">
        <v>0</v>
      </c>
    </row>
    <row r="44" spans="1:60" s="270" customFormat="1" ht="38.25">
      <c r="A44" s="368" t="s">
        <v>607</v>
      </c>
      <c r="B44" s="368" t="s">
        <v>16</v>
      </c>
      <c r="C44" s="368" t="s">
        <v>144</v>
      </c>
      <c r="D44" s="368">
        <v>110</v>
      </c>
      <c r="E44" s="368" t="s">
        <v>649</v>
      </c>
      <c r="F44" s="368" t="s">
        <v>608</v>
      </c>
      <c r="G44" s="368" t="s">
        <v>1957</v>
      </c>
      <c r="H44" s="368">
        <v>74.099999999999994</v>
      </c>
      <c r="I44" s="368" t="s">
        <v>626</v>
      </c>
      <c r="J44" s="370">
        <v>4.9000000000000004</v>
      </c>
      <c r="K44" s="370">
        <v>4</v>
      </c>
      <c r="L44" s="370">
        <v>4.4000000000000004</v>
      </c>
      <c r="M44" s="370">
        <v>4.7</v>
      </c>
      <c r="N44" s="370">
        <v>4.7</v>
      </c>
      <c r="O44" s="370">
        <v>4</v>
      </c>
      <c r="P44" s="370">
        <v>4</v>
      </c>
      <c r="Q44" s="370">
        <v>4.7</v>
      </c>
      <c r="R44" s="370">
        <v>4.7</v>
      </c>
      <c r="S44" s="370">
        <v>4.7</v>
      </c>
      <c r="T44" s="370">
        <v>4.7</v>
      </c>
      <c r="U44" s="370">
        <v>4.7</v>
      </c>
      <c r="V44" s="370">
        <v>4.3</v>
      </c>
      <c r="W44" s="370">
        <v>3.4</v>
      </c>
      <c r="X44" s="370">
        <v>5.0999999999999996</v>
      </c>
      <c r="Y44" s="370">
        <v>3.3</v>
      </c>
      <c r="Z44" s="370">
        <v>0.2</v>
      </c>
      <c r="AA44" s="370">
        <v>0.1</v>
      </c>
      <c r="AB44" s="370">
        <v>0.1</v>
      </c>
      <c r="AC44" s="370">
        <v>0</v>
      </c>
      <c r="AD44" s="370">
        <v>0</v>
      </c>
      <c r="AE44" s="370">
        <v>0</v>
      </c>
      <c r="AF44" s="370">
        <v>0</v>
      </c>
      <c r="AG44" s="370">
        <v>0</v>
      </c>
      <c r="AH44" s="370">
        <v>0</v>
      </c>
      <c r="AI44" s="370">
        <v>0</v>
      </c>
      <c r="AJ44" s="370">
        <v>0</v>
      </c>
      <c r="AK44" s="370">
        <v>0</v>
      </c>
      <c r="AL44" s="370">
        <v>0</v>
      </c>
      <c r="AM44" s="370">
        <v>0</v>
      </c>
      <c r="AN44" s="370">
        <v>0</v>
      </c>
      <c r="AO44" s="370">
        <v>0</v>
      </c>
      <c r="AP44" s="370">
        <v>0.6</v>
      </c>
      <c r="AQ44" s="370">
        <v>4.8</v>
      </c>
      <c r="AR44" s="370">
        <v>4.7</v>
      </c>
      <c r="AS44" s="370">
        <v>5</v>
      </c>
      <c r="AT44" s="370">
        <v>5</v>
      </c>
      <c r="AU44" s="370">
        <v>4.8</v>
      </c>
      <c r="AV44" s="370">
        <v>4.8</v>
      </c>
      <c r="AW44" s="370">
        <v>4.8</v>
      </c>
      <c r="AX44" s="370">
        <v>4.8</v>
      </c>
      <c r="AY44" s="370">
        <v>4.9000000000000004</v>
      </c>
      <c r="AZ44" s="370">
        <v>4.9000000000000004</v>
      </c>
      <c r="BA44" s="370">
        <v>4.9000000000000004</v>
      </c>
      <c r="BB44" s="370">
        <v>4.8</v>
      </c>
      <c r="BC44" s="370">
        <v>4.8</v>
      </c>
      <c r="BD44" s="370">
        <v>4.8</v>
      </c>
      <c r="BE44" s="370">
        <v>4.8</v>
      </c>
      <c r="BF44" s="368">
        <v>3.1</v>
      </c>
      <c r="BG44" s="368">
        <v>5.0999999999999996</v>
      </c>
      <c r="BH44" s="368">
        <v>0</v>
      </c>
    </row>
    <row r="45" spans="1:60" s="270" customFormat="1" ht="38.25">
      <c r="A45" s="368" t="s">
        <v>607</v>
      </c>
      <c r="B45" s="368" t="s">
        <v>16</v>
      </c>
      <c r="C45" s="368" t="s">
        <v>144</v>
      </c>
      <c r="D45" s="368">
        <v>110</v>
      </c>
      <c r="E45" s="368" t="s">
        <v>649</v>
      </c>
      <c r="F45" s="368" t="s">
        <v>608</v>
      </c>
      <c r="G45" s="368" t="s">
        <v>1957</v>
      </c>
      <c r="H45" s="368">
        <v>74.099999999999994</v>
      </c>
      <c r="I45" s="368" t="s">
        <v>627</v>
      </c>
      <c r="J45" s="370">
        <v>0</v>
      </c>
      <c r="K45" s="370">
        <v>0</v>
      </c>
      <c r="L45" s="370">
        <v>0</v>
      </c>
      <c r="M45" s="370">
        <v>0</v>
      </c>
      <c r="N45" s="370">
        <v>0</v>
      </c>
      <c r="O45" s="370">
        <v>0.2</v>
      </c>
      <c r="P45" s="370">
        <v>0.2</v>
      </c>
      <c r="Q45" s="370">
        <v>0.2</v>
      </c>
      <c r="R45" s="370">
        <v>0.2</v>
      </c>
      <c r="S45" s="370">
        <v>0.2</v>
      </c>
      <c r="T45" s="370">
        <v>0.2</v>
      </c>
      <c r="U45" s="370">
        <v>0.2</v>
      </c>
      <c r="V45" s="370">
        <v>0.2</v>
      </c>
      <c r="W45" s="370">
        <v>0.3</v>
      </c>
      <c r="X45" s="370">
        <v>0.3</v>
      </c>
      <c r="Y45" s="370">
        <v>0.3</v>
      </c>
      <c r="Z45" s="370">
        <v>0</v>
      </c>
      <c r="AA45" s="370">
        <v>0</v>
      </c>
      <c r="AB45" s="370">
        <v>0</v>
      </c>
      <c r="AC45" s="370">
        <v>0</v>
      </c>
      <c r="AD45" s="370">
        <v>0</v>
      </c>
      <c r="AE45" s="370">
        <v>0</v>
      </c>
      <c r="AF45" s="370">
        <v>0</v>
      </c>
      <c r="AG45" s="370">
        <v>0</v>
      </c>
      <c r="AH45" s="370">
        <v>0</v>
      </c>
      <c r="AI45" s="370">
        <v>0</v>
      </c>
      <c r="AJ45" s="370">
        <v>0</v>
      </c>
      <c r="AK45" s="370">
        <v>0</v>
      </c>
      <c r="AL45" s="370">
        <v>0</v>
      </c>
      <c r="AM45" s="370">
        <v>0</v>
      </c>
      <c r="AN45" s="370">
        <v>0</v>
      </c>
      <c r="AO45" s="370">
        <v>0</v>
      </c>
      <c r="AP45" s="370">
        <v>0</v>
      </c>
      <c r="AQ45" s="370">
        <v>0</v>
      </c>
      <c r="AR45" s="370">
        <v>0</v>
      </c>
      <c r="AS45" s="370">
        <v>0</v>
      </c>
      <c r="AT45" s="370">
        <v>0</v>
      </c>
      <c r="AU45" s="370">
        <v>0</v>
      </c>
      <c r="AV45" s="370">
        <v>0</v>
      </c>
      <c r="AW45" s="370">
        <v>0</v>
      </c>
      <c r="AX45" s="370">
        <v>0</v>
      </c>
      <c r="AY45" s="370">
        <v>0</v>
      </c>
      <c r="AZ45" s="370">
        <v>0</v>
      </c>
      <c r="BA45" s="370">
        <v>0</v>
      </c>
      <c r="BB45" s="370">
        <v>0</v>
      </c>
      <c r="BC45" s="370">
        <v>0</v>
      </c>
      <c r="BD45" s="370">
        <v>0</v>
      </c>
      <c r="BE45" s="370">
        <v>0</v>
      </c>
      <c r="BF45" s="368">
        <v>3.1</v>
      </c>
      <c r="BG45" s="368">
        <v>5.0999999999999996</v>
      </c>
      <c r="BH45" s="368">
        <v>0</v>
      </c>
    </row>
    <row r="46" spans="1:60" s="270" customFormat="1" ht="38.25">
      <c r="A46" s="368" t="s">
        <v>607</v>
      </c>
      <c r="B46" s="368" t="s">
        <v>16</v>
      </c>
      <c r="C46" s="368" t="s">
        <v>144</v>
      </c>
      <c r="D46" s="368">
        <v>110</v>
      </c>
      <c r="E46" s="368" t="s">
        <v>650</v>
      </c>
      <c r="F46" s="368" t="s">
        <v>608</v>
      </c>
      <c r="G46" s="368" t="s">
        <v>1957</v>
      </c>
      <c r="H46" s="368">
        <v>30</v>
      </c>
      <c r="I46" s="368" t="s">
        <v>626</v>
      </c>
      <c r="J46" s="370">
        <v>2</v>
      </c>
      <c r="K46" s="370">
        <v>2</v>
      </c>
      <c r="L46" s="370">
        <v>2</v>
      </c>
      <c r="M46" s="370">
        <v>2</v>
      </c>
      <c r="N46" s="370">
        <v>2</v>
      </c>
      <c r="O46" s="370">
        <v>2</v>
      </c>
      <c r="P46" s="370">
        <v>2</v>
      </c>
      <c r="Q46" s="370">
        <v>2</v>
      </c>
      <c r="R46" s="370">
        <v>2</v>
      </c>
      <c r="S46" s="370">
        <v>2</v>
      </c>
      <c r="T46" s="370">
        <v>2</v>
      </c>
      <c r="U46" s="370">
        <v>2</v>
      </c>
      <c r="V46" s="370">
        <v>1.9</v>
      </c>
      <c r="W46" s="370">
        <v>1.7</v>
      </c>
      <c r="X46" s="370">
        <v>0</v>
      </c>
      <c r="Y46" s="370">
        <v>0</v>
      </c>
      <c r="Z46" s="370">
        <v>0</v>
      </c>
      <c r="AA46" s="370">
        <v>0</v>
      </c>
      <c r="AB46" s="370">
        <v>0</v>
      </c>
      <c r="AC46" s="370">
        <v>0</v>
      </c>
      <c r="AD46" s="370">
        <v>0</v>
      </c>
      <c r="AE46" s="370">
        <v>0</v>
      </c>
      <c r="AF46" s="370">
        <v>0</v>
      </c>
      <c r="AG46" s="370">
        <v>0</v>
      </c>
      <c r="AH46" s="370">
        <v>0</v>
      </c>
      <c r="AI46" s="370">
        <v>0</v>
      </c>
      <c r="AJ46" s="370">
        <v>0</v>
      </c>
      <c r="AK46" s="370">
        <v>0</v>
      </c>
      <c r="AL46" s="370">
        <v>0</v>
      </c>
      <c r="AM46" s="370">
        <v>0</v>
      </c>
      <c r="AN46" s="370">
        <v>0</v>
      </c>
      <c r="AO46" s="370">
        <v>0</v>
      </c>
      <c r="AP46" s="370">
        <v>0</v>
      </c>
      <c r="AQ46" s="370">
        <v>1</v>
      </c>
      <c r="AR46" s="370">
        <v>2.1</v>
      </c>
      <c r="AS46" s="370">
        <v>1.9</v>
      </c>
      <c r="AT46" s="370">
        <v>2</v>
      </c>
      <c r="AU46" s="370">
        <v>2</v>
      </c>
      <c r="AV46" s="370">
        <v>2</v>
      </c>
      <c r="AW46" s="370">
        <v>2</v>
      </c>
      <c r="AX46" s="370">
        <v>2</v>
      </c>
      <c r="AY46" s="370">
        <v>2</v>
      </c>
      <c r="AZ46" s="370">
        <v>2</v>
      </c>
      <c r="BA46" s="370">
        <v>2</v>
      </c>
      <c r="BB46" s="370">
        <v>2</v>
      </c>
      <c r="BC46" s="370">
        <v>2</v>
      </c>
      <c r="BD46" s="370">
        <v>2</v>
      </c>
      <c r="BE46" s="370">
        <v>2</v>
      </c>
      <c r="BF46" s="368">
        <v>1.2</v>
      </c>
      <c r="BG46" s="368">
        <v>2.2000000000000002</v>
      </c>
      <c r="BH46" s="368">
        <v>0</v>
      </c>
    </row>
    <row r="47" spans="1:60" s="270" customFormat="1" ht="38.25">
      <c r="A47" s="368" t="s">
        <v>607</v>
      </c>
      <c r="B47" s="368" t="s">
        <v>16</v>
      </c>
      <c r="C47" s="368" t="s">
        <v>144</v>
      </c>
      <c r="D47" s="368">
        <v>110</v>
      </c>
      <c r="E47" s="368" t="s">
        <v>650</v>
      </c>
      <c r="F47" s="368" t="s">
        <v>608</v>
      </c>
      <c r="G47" s="368" t="s">
        <v>1957</v>
      </c>
      <c r="H47" s="368">
        <v>30</v>
      </c>
      <c r="I47" s="368" t="s">
        <v>627</v>
      </c>
      <c r="J47" s="370">
        <v>0</v>
      </c>
      <c r="K47" s="370">
        <v>0</v>
      </c>
      <c r="L47" s="370">
        <v>0</v>
      </c>
      <c r="M47" s="370">
        <v>0</v>
      </c>
      <c r="N47" s="370">
        <v>0</v>
      </c>
      <c r="O47" s="370">
        <v>0.2</v>
      </c>
      <c r="P47" s="370">
        <v>0.1</v>
      </c>
      <c r="Q47" s="370">
        <v>0.2</v>
      </c>
      <c r="R47" s="370">
        <v>0.2</v>
      </c>
      <c r="S47" s="370">
        <v>0.2</v>
      </c>
      <c r="T47" s="370">
        <v>0.2</v>
      </c>
      <c r="U47" s="370">
        <v>0.2</v>
      </c>
      <c r="V47" s="370">
        <v>0.2</v>
      </c>
      <c r="W47" s="370">
        <v>0.3</v>
      </c>
      <c r="X47" s="370">
        <v>0</v>
      </c>
      <c r="Y47" s="370">
        <v>0</v>
      </c>
      <c r="Z47" s="370">
        <v>0</v>
      </c>
      <c r="AA47" s="370">
        <v>0</v>
      </c>
      <c r="AB47" s="370">
        <v>0</v>
      </c>
      <c r="AC47" s="370">
        <v>0</v>
      </c>
      <c r="AD47" s="370">
        <v>0</v>
      </c>
      <c r="AE47" s="370">
        <v>0</v>
      </c>
      <c r="AF47" s="370">
        <v>0</v>
      </c>
      <c r="AG47" s="370">
        <v>0</v>
      </c>
      <c r="AH47" s="370">
        <v>0</v>
      </c>
      <c r="AI47" s="370">
        <v>0</v>
      </c>
      <c r="AJ47" s="370">
        <v>0</v>
      </c>
      <c r="AK47" s="370">
        <v>0</v>
      </c>
      <c r="AL47" s="370">
        <v>0</v>
      </c>
      <c r="AM47" s="370">
        <v>0</v>
      </c>
      <c r="AN47" s="370">
        <v>0</v>
      </c>
      <c r="AO47" s="370">
        <v>0</v>
      </c>
      <c r="AP47" s="370">
        <v>0</v>
      </c>
      <c r="AQ47" s="370">
        <v>0</v>
      </c>
      <c r="AR47" s="370">
        <v>0</v>
      </c>
      <c r="AS47" s="370">
        <v>0</v>
      </c>
      <c r="AT47" s="370">
        <v>0</v>
      </c>
      <c r="AU47" s="370">
        <v>0</v>
      </c>
      <c r="AV47" s="370">
        <v>0</v>
      </c>
      <c r="AW47" s="370">
        <v>0</v>
      </c>
      <c r="AX47" s="370">
        <v>0</v>
      </c>
      <c r="AY47" s="370">
        <v>0</v>
      </c>
      <c r="AZ47" s="370">
        <v>0</v>
      </c>
      <c r="BA47" s="370">
        <v>0</v>
      </c>
      <c r="BB47" s="370">
        <v>0</v>
      </c>
      <c r="BC47" s="370">
        <v>0</v>
      </c>
      <c r="BD47" s="370">
        <v>0</v>
      </c>
      <c r="BE47" s="370">
        <v>0</v>
      </c>
      <c r="BF47" s="368">
        <v>1.2</v>
      </c>
      <c r="BG47" s="368">
        <v>2.2000000000000002</v>
      </c>
      <c r="BH47" s="368">
        <v>0</v>
      </c>
    </row>
    <row r="48" spans="1:60" s="270" customFormat="1" ht="25.5">
      <c r="A48" s="368" t="s">
        <v>607</v>
      </c>
      <c r="B48" s="368" t="s">
        <v>14</v>
      </c>
      <c r="C48" s="368" t="s">
        <v>144</v>
      </c>
      <c r="D48" s="368">
        <v>110</v>
      </c>
      <c r="E48" s="368" t="s">
        <v>651</v>
      </c>
      <c r="F48" s="368" t="s">
        <v>608</v>
      </c>
      <c r="G48" s="368" t="s">
        <v>1957</v>
      </c>
      <c r="H48" s="368">
        <v>418.5</v>
      </c>
      <c r="I48" s="368" t="s">
        <v>626</v>
      </c>
      <c r="J48" s="370">
        <v>15</v>
      </c>
      <c r="K48" s="370">
        <v>15</v>
      </c>
      <c r="L48" s="370">
        <v>15</v>
      </c>
      <c r="M48" s="370">
        <v>15</v>
      </c>
      <c r="N48" s="370">
        <v>15</v>
      </c>
      <c r="O48" s="370">
        <v>28</v>
      </c>
      <c r="P48" s="370">
        <v>28</v>
      </c>
      <c r="Q48" s="370">
        <v>28</v>
      </c>
      <c r="R48" s="370">
        <v>28</v>
      </c>
      <c r="S48" s="370">
        <v>27.9</v>
      </c>
      <c r="T48" s="370">
        <v>27.8</v>
      </c>
      <c r="U48" s="370">
        <v>27.8</v>
      </c>
      <c r="V48" s="370">
        <v>27.8</v>
      </c>
      <c r="W48" s="370">
        <v>27.8</v>
      </c>
      <c r="X48" s="370">
        <v>27.8</v>
      </c>
      <c r="Y48" s="370">
        <v>27.8</v>
      </c>
      <c r="Z48" s="370">
        <v>27.8</v>
      </c>
      <c r="AA48" s="370">
        <v>27.8</v>
      </c>
      <c r="AB48" s="370">
        <v>27.8</v>
      </c>
      <c r="AC48" s="370">
        <v>1.9</v>
      </c>
      <c r="AD48" s="370">
        <v>0</v>
      </c>
      <c r="AE48" s="370">
        <v>0</v>
      </c>
      <c r="AF48" s="370">
        <v>0</v>
      </c>
      <c r="AG48" s="370">
        <v>0</v>
      </c>
      <c r="AH48" s="370">
        <v>0</v>
      </c>
      <c r="AI48" s="370">
        <v>0</v>
      </c>
      <c r="AJ48" s="370">
        <v>0</v>
      </c>
      <c r="AK48" s="370">
        <v>0</v>
      </c>
      <c r="AL48" s="370">
        <v>0</v>
      </c>
      <c r="AM48" s="370">
        <v>0</v>
      </c>
      <c r="AN48" s="370">
        <v>0</v>
      </c>
      <c r="AO48" s="370">
        <v>0</v>
      </c>
      <c r="AP48" s="370">
        <v>0</v>
      </c>
      <c r="AQ48" s="370">
        <v>29.1</v>
      </c>
      <c r="AR48" s="370">
        <v>29.1</v>
      </c>
      <c r="AS48" s="370">
        <v>29.1</v>
      </c>
      <c r="AT48" s="370">
        <v>29.1</v>
      </c>
      <c r="AU48" s="370">
        <v>29.1</v>
      </c>
      <c r="AV48" s="370">
        <v>29.1</v>
      </c>
      <c r="AW48" s="370">
        <v>29.1</v>
      </c>
      <c r="AX48" s="370">
        <v>29.1</v>
      </c>
      <c r="AY48" s="370">
        <v>29.1</v>
      </c>
      <c r="AZ48" s="370">
        <v>29.1</v>
      </c>
      <c r="BA48" s="370">
        <v>29.1</v>
      </c>
      <c r="BB48" s="370">
        <v>29.1</v>
      </c>
      <c r="BC48" s="370">
        <v>29.1</v>
      </c>
      <c r="BD48" s="370">
        <v>29.1</v>
      </c>
      <c r="BE48" s="370">
        <v>14.9</v>
      </c>
      <c r="BF48" s="368">
        <v>17.399999999999999</v>
      </c>
      <c r="BG48" s="368">
        <v>29.1</v>
      </c>
      <c r="BH48" s="368">
        <v>0</v>
      </c>
    </row>
    <row r="49" spans="1:60" s="270" customFormat="1" ht="25.5">
      <c r="A49" s="368" t="s">
        <v>607</v>
      </c>
      <c r="B49" s="368" t="s">
        <v>14</v>
      </c>
      <c r="C49" s="368" t="s">
        <v>144</v>
      </c>
      <c r="D49" s="368">
        <v>110</v>
      </c>
      <c r="E49" s="368" t="s">
        <v>651</v>
      </c>
      <c r="F49" s="368" t="s">
        <v>608</v>
      </c>
      <c r="G49" s="368" t="s">
        <v>1957</v>
      </c>
      <c r="H49" s="368">
        <v>418.5</v>
      </c>
      <c r="I49" s="368" t="s">
        <v>627</v>
      </c>
      <c r="J49" s="370">
        <v>0</v>
      </c>
      <c r="K49" s="370">
        <v>0</v>
      </c>
      <c r="L49" s="370">
        <v>0</v>
      </c>
      <c r="M49" s="370">
        <v>0</v>
      </c>
      <c r="N49" s="370">
        <v>0</v>
      </c>
      <c r="O49" s="370">
        <v>-4.9000000000000004</v>
      </c>
      <c r="P49" s="370">
        <v>-4</v>
      </c>
      <c r="Q49" s="370">
        <v>-4</v>
      </c>
      <c r="R49" s="370">
        <v>-3.9</v>
      </c>
      <c r="S49" s="370">
        <v>-4</v>
      </c>
      <c r="T49" s="370">
        <v>-3.9</v>
      </c>
      <c r="U49" s="370">
        <v>-4</v>
      </c>
      <c r="V49" s="370">
        <v>-3.9</v>
      </c>
      <c r="W49" s="370">
        <v>-4</v>
      </c>
      <c r="X49" s="370">
        <v>-4</v>
      </c>
      <c r="Y49" s="370">
        <v>-3.8</v>
      </c>
      <c r="Z49" s="370">
        <v>-4</v>
      </c>
      <c r="AA49" s="370">
        <v>0</v>
      </c>
      <c r="AB49" s="370">
        <v>0</v>
      </c>
      <c r="AC49" s="370">
        <v>0</v>
      </c>
      <c r="AD49" s="370">
        <v>-0.9</v>
      </c>
      <c r="AE49" s="370">
        <v>0</v>
      </c>
      <c r="AF49" s="370">
        <v>0</v>
      </c>
      <c r="AG49" s="370">
        <v>0</v>
      </c>
      <c r="AH49" s="370">
        <v>0</v>
      </c>
      <c r="AI49" s="370">
        <v>0</v>
      </c>
      <c r="AJ49" s="370">
        <v>0</v>
      </c>
      <c r="AK49" s="370">
        <v>0</v>
      </c>
      <c r="AL49" s="370">
        <v>0</v>
      </c>
      <c r="AM49" s="370">
        <v>0</v>
      </c>
      <c r="AN49" s="370">
        <v>0</v>
      </c>
      <c r="AO49" s="370">
        <v>0</v>
      </c>
      <c r="AP49" s="370">
        <v>0</v>
      </c>
      <c r="AQ49" s="370">
        <v>0</v>
      </c>
      <c r="AR49" s="370">
        <v>0</v>
      </c>
      <c r="AS49" s="370">
        <v>0</v>
      </c>
      <c r="AT49" s="370">
        <v>0</v>
      </c>
      <c r="AU49" s="370">
        <v>0</v>
      </c>
      <c r="AV49" s="370">
        <v>0</v>
      </c>
      <c r="AW49" s="370">
        <v>0</v>
      </c>
      <c r="AX49" s="370">
        <v>0</v>
      </c>
      <c r="AY49" s="370">
        <v>0</v>
      </c>
      <c r="AZ49" s="370">
        <v>0</v>
      </c>
      <c r="BA49" s="370">
        <v>0</v>
      </c>
      <c r="BB49" s="370">
        <v>0</v>
      </c>
      <c r="BC49" s="370">
        <v>0</v>
      </c>
      <c r="BD49" s="370">
        <v>0</v>
      </c>
      <c r="BE49" s="370">
        <v>0</v>
      </c>
      <c r="BF49" s="368">
        <v>17.399999999999999</v>
      </c>
      <c r="BG49" s="368">
        <v>29.1</v>
      </c>
      <c r="BH49" s="368">
        <v>0</v>
      </c>
    </row>
    <row r="50" spans="1:60" s="270" customFormat="1" ht="25.5">
      <c r="A50" s="368" t="s">
        <v>607</v>
      </c>
      <c r="B50" s="368" t="s">
        <v>14</v>
      </c>
      <c r="C50" s="368" t="s">
        <v>144</v>
      </c>
      <c r="D50" s="368">
        <v>110</v>
      </c>
      <c r="E50" s="368" t="s">
        <v>652</v>
      </c>
      <c r="F50" s="368" t="s">
        <v>608</v>
      </c>
      <c r="G50" s="368" t="s">
        <v>1957</v>
      </c>
      <c r="H50" s="368">
        <v>215.4</v>
      </c>
      <c r="I50" s="368" t="s">
        <v>626</v>
      </c>
      <c r="J50" s="370">
        <v>1.9</v>
      </c>
      <c r="K50" s="370">
        <v>1.9</v>
      </c>
      <c r="L50" s="370">
        <v>1.9</v>
      </c>
      <c r="M50" s="370">
        <v>1.9</v>
      </c>
      <c r="N50" s="370">
        <v>1.9</v>
      </c>
      <c r="O50" s="370">
        <v>1.9</v>
      </c>
      <c r="P50" s="370">
        <v>1.9</v>
      </c>
      <c r="Q50" s="370">
        <v>1.9</v>
      </c>
      <c r="R50" s="370">
        <v>1.9</v>
      </c>
      <c r="S50" s="370">
        <v>1.9</v>
      </c>
      <c r="T50" s="370">
        <v>1.9</v>
      </c>
      <c r="U50" s="370">
        <v>8.1999999999999993</v>
      </c>
      <c r="V50" s="370">
        <v>18.100000000000001</v>
      </c>
      <c r="W50" s="370">
        <v>18.100000000000001</v>
      </c>
      <c r="X50" s="370">
        <v>18.100000000000001</v>
      </c>
      <c r="Y50" s="370">
        <v>18.100000000000001</v>
      </c>
      <c r="Z50" s="370">
        <v>18.100000000000001</v>
      </c>
      <c r="AA50" s="370">
        <v>18.100000000000001</v>
      </c>
      <c r="AB50" s="370">
        <v>18.100000000000001</v>
      </c>
      <c r="AC50" s="370">
        <v>5.8</v>
      </c>
      <c r="AD50" s="370">
        <v>1.8</v>
      </c>
      <c r="AE50" s="370">
        <v>1.8</v>
      </c>
      <c r="AF50" s="370">
        <v>1.8</v>
      </c>
      <c r="AG50" s="370">
        <v>1.8</v>
      </c>
      <c r="AH50" s="370">
        <v>1.8</v>
      </c>
      <c r="AI50" s="370">
        <v>1.8</v>
      </c>
      <c r="AJ50" s="370">
        <v>1.8</v>
      </c>
      <c r="AK50" s="370">
        <v>1.8</v>
      </c>
      <c r="AL50" s="370">
        <v>1.8</v>
      </c>
      <c r="AM50" s="370">
        <v>1.8</v>
      </c>
      <c r="AN50" s="370">
        <v>1.8</v>
      </c>
      <c r="AO50" s="370">
        <v>1.8</v>
      </c>
      <c r="AP50" s="370">
        <v>1.8</v>
      </c>
      <c r="AQ50" s="370">
        <v>7</v>
      </c>
      <c r="AR50" s="370">
        <v>18.100000000000001</v>
      </c>
      <c r="AS50" s="370">
        <v>18.100000000000001</v>
      </c>
      <c r="AT50" s="370">
        <v>18.100000000000001</v>
      </c>
      <c r="AU50" s="370">
        <v>18.100000000000001</v>
      </c>
      <c r="AV50" s="370">
        <v>18.100000000000001</v>
      </c>
      <c r="AW50" s="370">
        <v>18.100000000000001</v>
      </c>
      <c r="AX50" s="370">
        <v>18.100000000000001</v>
      </c>
      <c r="AY50" s="370">
        <v>18.100000000000001</v>
      </c>
      <c r="AZ50" s="370">
        <v>18.100000000000001</v>
      </c>
      <c r="BA50" s="370">
        <v>18.100000000000001</v>
      </c>
      <c r="BB50" s="370">
        <v>18.100000000000001</v>
      </c>
      <c r="BC50" s="370">
        <v>18.100000000000001</v>
      </c>
      <c r="BD50" s="370">
        <v>18.100000000000001</v>
      </c>
      <c r="BE50" s="370">
        <v>18.100000000000001</v>
      </c>
      <c r="BF50" s="368">
        <v>9</v>
      </c>
      <c r="BG50" s="368">
        <v>18.100000000000001</v>
      </c>
      <c r="BH50" s="368">
        <v>1.8</v>
      </c>
    </row>
    <row r="51" spans="1:60" s="270" customFormat="1" ht="25.5">
      <c r="A51" s="368" t="s">
        <v>607</v>
      </c>
      <c r="B51" s="368" t="s">
        <v>14</v>
      </c>
      <c r="C51" s="368" t="s">
        <v>144</v>
      </c>
      <c r="D51" s="368">
        <v>110</v>
      </c>
      <c r="E51" s="368" t="s">
        <v>652</v>
      </c>
      <c r="F51" s="368" t="s">
        <v>608</v>
      </c>
      <c r="G51" s="368" t="s">
        <v>1957</v>
      </c>
      <c r="H51" s="368">
        <v>215.4</v>
      </c>
      <c r="I51" s="368" t="s">
        <v>627</v>
      </c>
      <c r="J51" s="370">
        <v>0</v>
      </c>
      <c r="K51" s="370">
        <v>0</v>
      </c>
      <c r="L51" s="370">
        <v>0</v>
      </c>
      <c r="M51" s="370">
        <v>0</v>
      </c>
      <c r="N51" s="370">
        <v>0</v>
      </c>
      <c r="O51" s="370">
        <v>0.1</v>
      </c>
      <c r="P51" s="370">
        <v>0.1</v>
      </c>
      <c r="Q51" s="370">
        <v>0.1</v>
      </c>
      <c r="R51" s="370">
        <v>0.1</v>
      </c>
      <c r="S51" s="370">
        <v>0.1</v>
      </c>
      <c r="T51" s="370">
        <v>0.1</v>
      </c>
      <c r="U51" s="370">
        <v>-1.9</v>
      </c>
      <c r="V51" s="370">
        <v>-1.9</v>
      </c>
      <c r="W51" s="370">
        <v>-1.9</v>
      </c>
      <c r="X51" s="370">
        <v>0</v>
      </c>
      <c r="Y51" s="370">
        <v>0</v>
      </c>
      <c r="Z51" s="370">
        <v>0</v>
      </c>
      <c r="AA51" s="370">
        <v>0</v>
      </c>
      <c r="AB51" s="370">
        <v>0</v>
      </c>
      <c r="AC51" s="370">
        <v>0</v>
      </c>
      <c r="AD51" s="370">
        <v>1.9</v>
      </c>
      <c r="AE51" s="370">
        <v>0</v>
      </c>
      <c r="AF51" s="370">
        <v>0</v>
      </c>
      <c r="AG51" s="370">
        <v>0</v>
      </c>
      <c r="AH51" s="370">
        <v>0</v>
      </c>
      <c r="AI51" s="370">
        <v>0</v>
      </c>
      <c r="AJ51" s="370">
        <v>0</v>
      </c>
      <c r="AK51" s="370">
        <v>0</v>
      </c>
      <c r="AL51" s="370">
        <v>0</v>
      </c>
      <c r="AM51" s="370">
        <v>0</v>
      </c>
      <c r="AN51" s="370">
        <v>0</v>
      </c>
      <c r="AO51" s="370">
        <v>0</v>
      </c>
      <c r="AP51" s="370">
        <v>0</v>
      </c>
      <c r="AQ51" s="370">
        <v>0</v>
      </c>
      <c r="AR51" s="370">
        <v>0</v>
      </c>
      <c r="AS51" s="370">
        <v>0</v>
      </c>
      <c r="AT51" s="370">
        <v>0</v>
      </c>
      <c r="AU51" s="370">
        <v>0</v>
      </c>
      <c r="AV51" s="370">
        <v>0</v>
      </c>
      <c r="AW51" s="370">
        <v>0</v>
      </c>
      <c r="AX51" s="370">
        <v>0</v>
      </c>
      <c r="AY51" s="370">
        <v>0</v>
      </c>
      <c r="AZ51" s="370">
        <v>0</v>
      </c>
      <c r="BA51" s="370">
        <v>0</v>
      </c>
      <c r="BB51" s="370">
        <v>0</v>
      </c>
      <c r="BC51" s="370">
        <v>0</v>
      </c>
      <c r="BD51" s="370">
        <v>0</v>
      </c>
      <c r="BE51" s="370">
        <v>0</v>
      </c>
      <c r="BF51" s="368">
        <v>9</v>
      </c>
      <c r="BG51" s="368">
        <v>18.100000000000001</v>
      </c>
      <c r="BH51" s="368">
        <v>1.8</v>
      </c>
    </row>
    <row r="52" spans="1:60" s="270" customFormat="1" ht="25.5">
      <c r="A52" s="368" t="s">
        <v>607</v>
      </c>
      <c r="B52" s="368" t="s">
        <v>4</v>
      </c>
      <c r="C52" s="368" t="s">
        <v>144</v>
      </c>
      <c r="D52" s="368">
        <v>110</v>
      </c>
      <c r="E52" s="368" t="s">
        <v>1959</v>
      </c>
      <c r="F52" s="368" t="s">
        <v>606</v>
      </c>
      <c r="G52" s="368" t="s">
        <v>1957</v>
      </c>
      <c r="H52" s="368">
        <v>2049</v>
      </c>
      <c r="I52" s="368" t="s">
        <v>626</v>
      </c>
      <c r="J52" s="370">
        <v>63.9</v>
      </c>
      <c r="K52" s="370">
        <v>64.599999999999994</v>
      </c>
      <c r="L52" s="370">
        <v>64.599999999999994</v>
      </c>
      <c r="M52" s="370">
        <v>65</v>
      </c>
      <c r="N52" s="370">
        <v>65.5</v>
      </c>
      <c r="O52" s="370">
        <v>64.7</v>
      </c>
      <c r="P52" s="370">
        <v>64.599999999999994</v>
      </c>
      <c r="Q52" s="370">
        <v>65</v>
      </c>
      <c r="R52" s="370">
        <v>65.3</v>
      </c>
      <c r="S52" s="370">
        <v>65</v>
      </c>
      <c r="T52" s="370">
        <v>64.5</v>
      </c>
      <c r="U52" s="370">
        <v>65.3</v>
      </c>
      <c r="V52" s="370">
        <v>65.2</v>
      </c>
      <c r="W52" s="370">
        <v>64.900000000000006</v>
      </c>
      <c r="X52" s="370">
        <v>64.599999999999994</v>
      </c>
      <c r="Y52" s="370">
        <v>65.099999999999994</v>
      </c>
      <c r="Z52" s="370">
        <v>89.8</v>
      </c>
      <c r="AA52" s="370">
        <v>91.2</v>
      </c>
      <c r="AB52" s="370">
        <v>90.3</v>
      </c>
      <c r="AC52" s="370">
        <v>90.7</v>
      </c>
      <c r="AD52" s="370">
        <v>90.1</v>
      </c>
      <c r="AE52" s="370">
        <v>90.4</v>
      </c>
      <c r="AF52" s="370">
        <v>90.5</v>
      </c>
      <c r="AG52" s="370">
        <v>89.6</v>
      </c>
      <c r="AH52" s="370">
        <v>90.4</v>
      </c>
      <c r="AI52" s="370">
        <v>74.900000000000006</v>
      </c>
      <c r="AJ52" s="370">
        <v>90.4</v>
      </c>
      <c r="AK52" s="370">
        <v>91.2</v>
      </c>
      <c r="AL52" s="370">
        <v>71</v>
      </c>
      <c r="AM52" s="370">
        <v>91.3</v>
      </c>
      <c r="AN52" s="370">
        <v>90.3</v>
      </c>
      <c r="AO52" s="370">
        <v>91.4</v>
      </c>
      <c r="AP52" s="370">
        <v>95.1</v>
      </c>
      <c r="AQ52" s="370">
        <v>92.6</v>
      </c>
      <c r="AR52" s="370">
        <v>95.3</v>
      </c>
      <c r="AS52" s="370">
        <v>97</v>
      </c>
      <c r="AT52" s="370">
        <v>97.6</v>
      </c>
      <c r="AU52" s="370">
        <v>96.6</v>
      </c>
      <c r="AV52" s="370">
        <v>96.9</v>
      </c>
      <c r="AW52" s="370">
        <v>97.1</v>
      </c>
      <c r="AX52" s="370">
        <v>96.5</v>
      </c>
      <c r="AY52" s="370">
        <v>97.3</v>
      </c>
      <c r="AZ52" s="370">
        <v>97.1</v>
      </c>
      <c r="BA52" s="370">
        <v>97.1</v>
      </c>
      <c r="BB52" s="370">
        <v>96.7</v>
      </c>
      <c r="BC52" s="370">
        <v>97.4</v>
      </c>
      <c r="BD52" s="370">
        <v>97.4</v>
      </c>
      <c r="BE52" s="370">
        <v>97.1</v>
      </c>
      <c r="BF52" s="368">
        <v>85.4</v>
      </c>
      <c r="BG52" s="368">
        <v>98.3</v>
      </c>
      <c r="BH52" s="368">
        <v>63.9</v>
      </c>
    </row>
    <row r="53" spans="1:60" s="270" customFormat="1" ht="25.5">
      <c r="A53" s="368" t="s">
        <v>607</v>
      </c>
      <c r="B53" s="368" t="s">
        <v>4</v>
      </c>
      <c r="C53" s="368" t="s">
        <v>144</v>
      </c>
      <c r="D53" s="368">
        <v>110</v>
      </c>
      <c r="E53" s="368" t="s">
        <v>1959</v>
      </c>
      <c r="F53" s="368" t="s">
        <v>606</v>
      </c>
      <c r="G53" s="368" t="s">
        <v>1957</v>
      </c>
      <c r="H53" s="368">
        <v>2049</v>
      </c>
      <c r="I53" s="368" t="s">
        <v>627</v>
      </c>
      <c r="J53" s="370">
        <v>0</v>
      </c>
      <c r="K53" s="370">
        <v>0</v>
      </c>
      <c r="L53" s="370">
        <v>0</v>
      </c>
      <c r="M53" s="370">
        <v>0</v>
      </c>
      <c r="N53" s="370">
        <v>0</v>
      </c>
      <c r="O53" s="370">
        <v>1.6</v>
      </c>
      <c r="P53" s="370">
        <v>1.6</v>
      </c>
      <c r="Q53" s="370">
        <v>1.7</v>
      </c>
      <c r="R53" s="370">
        <v>1.7</v>
      </c>
      <c r="S53" s="370">
        <v>2</v>
      </c>
      <c r="T53" s="370">
        <v>2.2999999999999998</v>
      </c>
      <c r="U53" s="370">
        <v>2.7</v>
      </c>
      <c r="V53" s="370">
        <v>0.2</v>
      </c>
      <c r="W53" s="370">
        <v>0.7</v>
      </c>
      <c r="X53" s="370">
        <v>2.2999999999999998</v>
      </c>
      <c r="Y53" s="370">
        <v>0.4</v>
      </c>
      <c r="Z53" s="370">
        <v>-2.5</v>
      </c>
      <c r="AA53" s="370">
        <v>0</v>
      </c>
      <c r="AB53" s="370">
        <v>0</v>
      </c>
      <c r="AC53" s="370">
        <v>0</v>
      </c>
      <c r="AD53" s="370">
        <v>-9</v>
      </c>
      <c r="AE53" s="370">
        <v>0</v>
      </c>
      <c r="AF53" s="370">
        <v>0</v>
      </c>
      <c r="AG53" s="370">
        <v>0</v>
      </c>
      <c r="AH53" s="370">
        <v>0</v>
      </c>
      <c r="AI53" s="370">
        <v>0</v>
      </c>
      <c r="AJ53" s="370">
        <v>0</v>
      </c>
      <c r="AK53" s="370">
        <v>0</v>
      </c>
      <c r="AL53" s="370">
        <v>0</v>
      </c>
      <c r="AM53" s="370">
        <v>0</v>
      </c>
      <c r="AN53" s="370">
        <v>0</v>
      </c>
      <c r="AO53" s="370">
        <v>0</v>
      </c>
      <c r="AP53" s="370">
        <v>0</v>
      </c>
      <c r="AQ53" s="370">
        <v>0</v>
      </c>
      <c r="AR53" s="370">
        <v>0</v>
      </c>
      <c r="AS53" s="370">
        <v>0</v>
      </c>
      <c r="AT53" s="370">
        <v>0</v>
      </c>
      <c r="AU53" s="370">
        <v>0</v>
      </c>
      <c r="AV53" s="370">
        <v>0</v>
      </c>
      <c r="AW53" s="370">
        <v>0</v>
      </c>
      <c r="AX53" s="370">
        <v>0</v>
      </c>
      <c r="AY53" s="370">
        <v>0</v>
      </c>
      <c r="AZ53" s="370">
        <v>0</v>
      </c>
      <c r="BA53" s="370">
        <v>0</v>
      </c>
      <c r="BB53" s="370">
        <v>0</v>
      </c>
      <c r="BC53" s="370">
        <v>0</v>
      </c>
      <c r="BD53" s="370">
        <v>0</v>
      </c>
      <c r="BE53" s="370">
        <v>0</v>
      </c>
      <c r="BF53" s="368">
        <v>85.4</v>
      </c>
      <c r="BG53" s="368">
        <v>98.3</v>
      </c>
      <c r="BH53" s="368">
        <v>63.9</v>
      </c>
    </row>
    <row r="54" spans="1:60" s="270" customFormat="1" ht="25.5">
      <c r="A54" s="368" t="s">
        <v>607</v>
      </c>
      <c r="B54" s="368" t="s">
        <v>16</v>
      </c>
      <c r="C54" s="368" t="s">
        <v>144</v>
      </c>
      <c r="D54" s="368">
        <v>110</v>
      </c>
      <c r="E54" s="368" t="s">
        <v>1055</v>
      </c>
      <c r="F54" s="368" t="s">
        <v>608</v>
      </c>
      <c r="G54" s="368" t="s">
        <v>1957</v>
      </c>
      <c r="H54" s="368">
        <v>119.1</v>
      </c>
      <c r="I54" s="368" t="s">
        <v>626</v>
      </c>
      <c r="J54" s="370">
        <v>7.4</v>
      </c>
      <c r="K54" s="370">
        <v>7.4</v>
      </c>
      <c r="L54" s="370">
        <v>7.4</v>
      </c>
      <c r="M54" s="370">
        <v>7.4</v>
      </c>
      <c r="N54" s="370">
        <v>7.4</v>
      </c>
      <c r="O54" s="370">
        <v>7.4</v>
      </c>
      <c r="P54" s="370" t="s">
        <v>1958</v>
      </c>
      <c r="Q54" s="370" t="s">
        <v>1958</v>
      </c>
      <c r="R54" s="370" t="s">
        <v>1958</v>
      </c>
      <c r="S54" s="370" t="s">
        <v>1958</v>
      </c>
      <c r="T54" s="370" t="s">
        <v>1958</v>
      </c>
      <c r="U54" s="370" t="s">
        <v>1958</v>
      </c>
      <c r="V54" s="370" t="s">
        <v>1958</v>
      </c>
      <c r="W54" s="370" t="s">
        <v>1958</v>
      </c>
      <c r="X54" s="370" t="s">
        <v>1958</v>
      </c>
      <c r="Y54" s="370" t="s">
        <v>1958</v>
      </c>
      <c r="Z54" s="370">
        <v>0</v>
      </c>
      <c r="AA54" s="370">
        <v>0</v>
      </c>
      <c r="AB54" s="370">
        <v>0</v>
      </c>
      <c r="AC54" s="370">
        <v>0</v>
      </c>
      <c r="AD54" s="370" t="s">
        <v>1958</v>
      </c>
      <c r="AE54" s="370">
        <v>0</v>
      </c>
      <c r="AF54" s="370">
        <v>0</v>
      </c>
      <c r="AG54" s="370">
        <v>0</v>
      </c>
      <c r="AH54" s="370">
        <v>0</v>
      </c>
      <c r="AI54" s="370">
        <v>0</v>
      </c>
      <c r="AJ54" s="370">
        <v>0</v>
      </c>
      <c r="AK54" s="370">
        <v>0</v>
      </c>
      <c r="AL54" s="370">
        <v>0</v>
      </c>
      <c r="AM54" s="370">
        <v>0</v>
      </c>
      <c r="AN54" s="370">
        <v>0</v>
      </c>
      <c r="AO54" s="370">
        <v>3.4</v>
      </c>
      <c r="AP54" s="370">
        <v>7.4</v>
      </c>
      <c r="AQ54" s="370">
        <v>7.4</v>
      </c>
      <c r="AR54" s="370">
        <v>7.4</v>
      </c>
      <c r="AS54" s="370">
        <v>7.4</v>
      </c>
      <c r="AT54" s="370">
        <v>7.4</v>
      </c>
      <c r="AU54" s="370">
        <v>7.4</v>
      </c>
      <c r="AV54" s="370">
        <v>7.4</v>
      </c>
      <c r="AW54" s="370">
        <v>7.4</v>
      </c>
      <c r="AX54" s="370">
        <v>7.4</v>
      </c>
      <c r="AY54" s="370">
        <v>7.4</v>
      </c>
      <c r="AZ54" s="370">
        <v>7.4</v>
      </c>
      <c r="BA54" s="370">
        <v>7.4</v>
      </c>
      <c r="BB54" s="370">
        <v>7.4</v>
      </c>
      <c r="BC54" s="370">
        <v>7.4</v>
      </c>
      <c r="BD54" s="370">
        <v>7.4</v>
      </c>
      <c r="BE54" s="370">
        <v>7.4</v>
      </c>
      <c r="BF54" s="368">
        <v>5</v>
      </c>
      <c r="BG54" s="368">
        <v>7.4</v>
      </c>
      <c r="BH54" s="368">
        <v>0</v>
      </c>
    </row>
    <row r="55" spans="1:60" s="270" customFormat="1" ht="25.5">
      <c r="A55" s="368" t="s">
        <v>607</v>
      </c>
      <c r="B55" s="368" t="s">
        <v>16</v>
      </c>
      <c r="C55" s="368" t="s">
        <v>144</v>
      </c>
      <c r="D55" s="368">
        <v>110</v>
      </c>
      <c r="E55" s="368" t="s">
        <v>1055</v>
      </c>
      <c r="F55" s="368" t="s">
        <v>608</v>
      </c>
      <c r="G55" s="368" t="s">
        <v>1957</v>
      </c>
      <c r="H55" s="368">
        <v>119.1</v>
      </c>
      <c r="I55" s="368" t="s">
        <v>627</v>
      </c>
      <c r="J55" s="370">
        <v>0.5</v>
      </c>
      <c r="K55" s="370">
        <v>0.5</v>
      </c>
      <c r="L55" s="370">
        <v>0.5</v>
      </c>
      <c r="M55" s="370">
        <v>0.5</v>
      </c>
      <c r="N55" s="370">
        <v>0.5</v>
      </c>
      <c r="O55" s="370">
        <v>0.5</v>
      </c>
      <c r="P55" s="370" t="s">
        <v>1958</v>
      </c>
      <c r="Q55" s="370" t="s">
        <v>1958</v>
      </c>
      <c r="R55" s="370" t="s">
        <v>1958</v>
      </c>
      <c r="S55" s="370" t="s">
        <v>1958</v>
      </c>
      <c r="T55" s="370" t="s">
        <v>1958</v>
      </c>
      <c r="U55" s="370" t="s">
        <v>1958</v>
      </c>
      <c r="V55" s="370" t="s">
        <v>1958</v>
      </c>
      <c r="W55" s="370" t="s">
        <v>1958</v>
      </c>
      <c r="X55" s="370" t="s">
        <v>1958</v>
      </c>
      <c r="Y55" s="370" t="s">
        <v>1958</v>
      </c>
      <c r="Z55" s="370">
        <v>0</v>
      </c>
      <c r="AA55" s="370">
        <v>0</v>
      </c>
      <c r="AB55" s="370">
        <v>0</v>
      </c>
      <c r="AC55" s="370">
        <v>0</v>
      </c>
      <c r="AD55" s="370" t="s">
        <v>1958</v>
      </c>
      <c r="AE55" s="370">
        <v>0</v>
      </c>
      <c r="AF55" s="370">
        <v>0</v>
      </c>
      <c r="AG55" s="370">
        <v>0</v>
      </c>
      <c r="AH55" s="370">
        <v>0</v>
      </c>
      <c r="AI55" s="370">
        <v>0</v>
      </c>
      <c r="AJ55" s="370">
        <v>0</v>
      </c>
      <c r="AK55" s="370">
        <v>0</v>
      </c>
      <c r="AL55" s="370">
        <v>0</v>
      </c>
      <c r="AM55" s="370">
        <v>0</v>
      </c>
      <c r="AN55" s="370">
        <v>0</v>
      </c>
      <c r="AO55" s="370">
        <v>0.1</v>
      </c>
      <c r="AP55" s="370">
        <v>0.4</v>
      </c>
      <c r="AQ55" s="370">
        <v>0.5</v>
      </c>
      <c r="AR55" s="370">
        <v>0.4</v>
      </c>
      <c r="AS55" s="370">
        <v>0.4</v>
      </c>
      <c r="AT55" s="370">
        <v>0.5</v>
      </c>
      <c r="AU55" s="370">
        <v>0.5</v>
      </c>
      <c r="AV55" s="370">
        <v>0.5</v>
      </c>
      <c r="AW55" s="370">
        <v>0.4</v>
      </c>
      <c r="AX55" s="370">
        <v>0.4</v>
      </c>
      <c r="AY55" s="370">
        <v>0.5</v>
      </c>
      <c r="AZ55" s="370">
        <v>0.5</v>
      </c>
      <c r="BA55" s="370">
        <v>0.5</v>
      </c>
      <c r="BB55" s="370">
        <v>0.5</v>
      </c>
      <c r="BC55" s="370">
        <v>0.5</v>
      </c>
      <c r="BD55" s="370">
        <v>0.5</v>
      </c>
      <c r="BE55" s="370">
        <v>0.5</v>
      </c>
      <c r="BF55" s="368">
        <v>5</v>
      </c>
      <c r="BG55" s="368">
        <v>7.4</v>
      </c>
      <c r="BH55" s="368">
        <v>0</v>
      </c>
    </row>
    <row r="56" spans="1:60" s="270" customFormat="1" ht="25.5">
      <c r="A56" s="368" t="s">
        <v>1870</v>
      </c>
      <c r="B56" s="368" t="s">
        <v>16</v>
      </c>
      <c r="C56" s="368" t="s">
        <v>144</v>
      </c>
      <c r="D56" s="368">
        <v>110</v>
      </c>
      <c r="E56" s="368" t="s">
        <v>1871</v>
      </c>
      <c r="F56" s="368" t="s">
        <v>608</v>
      </c>
      <c r="G56" s="368" t="s">
        <v>1957</v>
      </c>
      <c r="H56" s="368">
        <v>273.89999999999998</v>
      </c>
      <c r="I56" s="368" t="s">
        <v>626</v>
      </c>
      <c r="J56" s="370">
        <v>17.100000000000001</v>
      </c>
      <c r="K56" s="370">
        <v>17.100000000000001</v>
      </c>
      <c r="L56" s="370">
        <v>17.3</v>
      </c>
      <c r="M56" s="370">
        <v>16.8</v>
      </c>
      <c r="N56" s="370">
        <v>16.399999999999999</v>
      </c>
      <c r="O56" s="370">
        <v>15.6</v>
      </c>
      <c r="P56" s="370">
        <v>15.8</v>
      </c>
      <c r="Q56" s="370">
        <v>16.100000000000001</v>
      </c>
      <c r="R56" s="370">
        <v>13.7</v>
      </c>
      <c r="S56" s="370">
        <v>15.8</v>
      </c>
      <c r="T56" s="370">
        <v>15.9</v>
      </c>
      <c r="U56" s="370">
        <v>16</v>
      </c>
      <c r="V56" s="370">
        <v>14.8</v>
      </c>
      <c r="W56" s="370">
        <v>15</v>
      </c>
      <c r="X56" s="370">
        <v>14.7</v>
      </c>
      <c r="Y56" s="370">
        <v>15.1</v>
      </c>
      <c r="Z56" s="370">
        <v>0</v>
      </c>
      <c r="AA56" s="370">
        <v>0</v>
      </c>
      <c r="AB56" s="370">
        <v>0</v>
      </c>
      <c r="AC56" s="370">
        <v>0</v>
      </c>
      <c r="AD56" s="370">
        <v>0</v>
      </c>
      <c r="AE56" s="370">
        <v>0</v>
      </c>
      <c r="AF56" s="370">
        <v>0</v>
      </c>
      <c r="AG56" s="370">
        <v>5.8</v>
      </c>
      <c r="AH56" s="370">
        <v>6.3</v>
      </c>
      <c r="AI56" s="370">
        <v>5.7</v>
      </c>
      <c r="AJ56" s="370">
        <v>5.2</v>
      </c>
      <c r="AK56" s="370">
        <v>5.6</v>
      </c>
      <c r="AL56" s="370">
        <v>5.2</v>
      </c>
      <c r="AM56" s="370">
        <v>5.5</v>
      </c>
      <c r="AN56" s="370">
        <v>6.4</v>
      </c>
      <c r="AO56" s="370">
        <v>10.4</v>
      </c>
      <c r="AP56" s="370">
        <v>10.4</v>
      </c>
      <c r="AQ56" s="370">
        <v>10.4</v>
      </c>
      <c r="AR56" s="370">
        <v>10.4</v>
      </c>
      <c r="AS56" s="370">
        <v>10.4</v>
      </c>
      <c r="AT56" s="370">
        <v>10.3</v>
      </c>
      <c r="AU56" s="370">
        <v>10.4</v>
      </c>
      <c r="AV56" s="370">
        <v>10.4</v>
      </c>
      <c r="AW56" s="370">
        <v>10.4</v>
      </c>
      <c r="AX56" s="370">
        <v>20.5</v>
      </c>
      <c r="AY56" s="370">
        <v>20.100000000000001</v>
      </c>
      <c r="AZ56" s="370">
        <v>18.2</v>
      </c>
      <c r="BA56" s="370">
        <v>18.2</v>
      </c>
      <c r="BB56" s="370">
        <v>17.7</v>
      </c>
      <c r="BC56" s="370">
        <v>16.399999999999999</v>
      </c>
      <c r="BD56" s="370">
        <v>16.399999999999999</v>
      </c>
      <c r="BE56" s="370">
        <v>15</v>
      </c>
      <c r="BF56" s="368">
        <v>11.4</v>
      </c>
      <c r="BG56" s="368">
        <v>21.1</v>
      </c>
      <c r="BH56" s="368">
        <v>0</v>
      </c>
    </row>
    <row r="57" spans="1:60" s="270" customFormat="1" ht="25.5">
      <c r="A57" s="368" t="s">
        <v>1870</v>
      </c>
      <c r="B57" s="368" t="s">
        <v>16</v>
      </c>
      <c r="C57" s="368" t="s">
        <v>144</v>
      </c>
      <c r="D57" s="368">
        <v>110</v>
      </c>
      <c r="E57" s="368" t="s">
        <v>1871</v>
      </c>
      <c r="F57" s="368" t="s">
        <v>608</v>
      </c>
      <c r="G57" s="368" t="s">
        <v>1957</v>
      </c>
      <c r="H57" s="368">
        <v>273.89999999999998</v>
      </c>
      <c r="I57" s="368" t="s">
        <v>627</v>
      </c>
      <c r="J57" s="370">
        <v>0</v>
      </c>
      <c r="K57" s="370">
        <v>0</v>
      </c>
      <c r="L57" s="370">
        <v>0</v>
      </c>
      <c r="M57" s="370">
        <v>0</v>
      </c>
      <c r="N57" s="370">
        <v>0</v>
      </c>
      <c r="O57" s="370">
        <v>0.7</v>
      </c>
      <c r="P57" s="370">
        <v>0.7</v>
      </c>
      <c r="Q57" s="370">
        <v>0.6</v>
      </c>
      <c r="R57" s="370">
        <v>0.7</v>
      </c>
      <c r="S57" s="370">
        <v>0.8</v>
      </c>
      <c r="T57" s="370">
        <v>1.2</v>
      </c>
      <c r="U57" s="370">
        <v>1.2</v>
      </c>
      <c r="V57" s="370">
        <v>1.6</v>
      </c>
      <c r="W57" s="370">
        <v>1.6</v>
      </c>
      <c r="X57" s="370">
        <v>1.8</v>
      </c>
      <c r="Y57" s="370">
        <v>1.5</v>
      </c>
      <c r="Z57" s="370">
        <v>0</v>
      </c>
      <c r="AA57" s="370">
        <v>0</v>
      </c>
      <c r="AB57" s="370">
        <v>0</v>
      </c>
      <c r="AC57" s="370">
        <v>0</v>
      </c>
      <c r="AD57" s="370">
        <v>0</v>
      </c>
      <c r="AE57" s="370">
        <v>0</v>
      </c>
      <c r="AF57" s="370">
        <v>0</v>
      </c>
      <c r="AG57" s="370">
        <v>0</v>
      </c>
      <c r="AH57" s="370">
        <v>0</v>
      </c>
      <c r="AI57" s="370">
        <v>0</v>
      </c>
      <c r="AJ57" s="370">
        <v>0</v>
      </c>
      <c r="AK57" s="370">
        <v>0</v>
      </c>
      <c r="AL57" s="370">
        <v>0</v>
      </c>
      <c r="AM57" s="370">
        <v>0</v>
      </c>
      <c r="AN57" s="370">
        <v>0</v>
      </c>
      <c r="AO57" s="370">
        <v>0</v>
      </c>
      <c r="AP57" s="370">
        <v>0</v>
      </c>
      <c r="AQ57" s="370">
        <v>0</v>
      </c>
      <c r="AR57" s="370">
        <v>0</v>
      </c>
      <c r="AS57" s="370">
        <v>0</v>
      </c>
      <c r="AT57" s="370">
        <v>0</v>
      </c>
      <c r="AU57" s="370">
        <v>0</v>
      </c>
      <c r="AV57" s="370">
        <v>0</v>
      </c>
      <c r="AW57" s="370">
        <v>0</v>
      </c>
      <c r="AX57" s="370">
        <v>0</v>
      </c>
      <c r="AY57" s="370">
        <v>0</v>
      </c>
      <c r="AZ57" s="370">
        <v>0</v>
      </c>
      <c r="BA57" s="370">
        <v>0</v>
      </c>
      <c r="BB57" s="370">
        <v>0</v>
      </c>
      <c r="BC57" s="370">
        <v>0</v>
      </c>
      <c r="BD57" s="370">
        <v>0</v>
      </c>
      <c r="BE57" s="370">
        <v>0</v>
      </c>
      <c r="BF57" s="368">
        <v>11.4</v>
      </c>
      <c r="BG57" s="368">
        <v>21.1</v>
      </c>
      <c r="BH57" s="368">
        <v>0</v>
      </c>
    </row>
    <row r="58" spans="1:60" s="270" customFormat="1" ht="38.25">
      <c r="A58" s="368" t="s">
        <v>607</v>
      </c>
      <c r="B58" s="368" t="s">
        <v>8</v>
      </c>
      <c r="C58" s="368" t="s">
        <v>144</v>
      </c>
      <c r="D58" s="368">
        <v>110</v>
      </c>
      <c r="E58" s="368" t="s">
        <v>653</v>
      </c>
      <c r="F58" s="368" t="s">
        <v>606</v>
      </c>
      <c r="G58" s="368" t="s">
        <v>1957</v>
      </c>
      <c r="H58" s="368">
        <v>1265.9000000000001</v>
      </c>
      <c r="I58" s="368" t="s">
        <v>626</v>
      </c>
      <c r="J58" s="370">
        <v>52.2</v>
      </c>
      <c r="K58" s="370">
        <v>52.5</v>
      </c>
      <c r="L58" s="370">
        <v>52.3</v>
      </c>
      <c r="M58" s="370">
        <v>52.4</v>
      </c>
      <c r="N58" s="370">
        <v>52.7</v>
      </c>
      <c r="O58" s="370">
        <v>52.9</v>
      </c>
      <c r="P58" s="370">
        <v>52.9</v>
      </c>
      <c r="Q58" s="370">
        <v>52.4</v>
      </c>
      <c r="R58" s="370">
        <v>52.3</v>
      </c>
      <c r="S58" s="370">
        <v>52.2</v>
      </c>
      <c r="T58" s="370">
        <v>51.9</v>
      </c>
      <c r="U58" s="370">
        <v>51.9</v>
      </c>
      <c r="V58" s="370">
        <v>52.7</v>
      </c>
      <c r="W58" s="370">
        <v>52.5</v>
      </c>
      <c r="X58" s="370">
        <v>52.2</v>
      </c>
      <c r="Y58" s="370">
        <v>52</v>
      </c>
      <c r="Z58" s="370">
        <v>52.8</v>
      </c>
      <c r="AA58" s="370">
        <v>52</v>
      </c>
      <c r="AB58" s="370">
        <v>51.6</v>
      </c>
      <c r="AC58" s="370">
        <v>51.5</v>
      </c>
      <c r="AD58" s="370">
        <v>52.2</v>
      </c>
      <c r="AE58" s="370">
        <v>53.2</v>
      </c>
      <c r="AF58" s="370">
        <v>53.1</v>
      </c>
      <c r="AG58" s="370">
        <v>52.9</v>
      </c>
      <c r="AH58" s="370">
        <v>53.3</v>
      </c>
      <c r="AI58" s="370">
        <v>53.1</v>
      </c>
      <c r="AJ58" s="370">
        <v>52.9</v>
      </c>
      <c r="AK58" s="370">
        <v>53.6</v>
      </c>
      <c r="AL58" s="370">
        <v>52.9</v>
      </c>
      <c r="AM58" s="370">
        <v>53</v>
      </c>
      <c r="AN58" s="370">
        <v>52.7</v>
      </c>
      <c r="AO58" s="370">
        <v>53.2</v>
      </c>
      <c r="AP58" s="370">
        <v>52.9</v>
      </c>
      <c r="AQ58" s="370">
        <v>52.9</v>
      </c>
      <c r="AR58" s="370">
        <v>52.8</v>
      </c>
      <c r="AS58" s="370">
        <v>52.5</v>
      </c>
      <c r="AT58" s="370">
        <v>52.5</v>
      </c>
      <c r="AU58" s="370">
        <v>52.8</v>
      </c>
      <c r="AV58" s="370">
        <v>52.8</v>
      </c>
      <c r="AW58" s="370">
        <v>52.9</v>
      </c>
      <c r="AX58" s="370">
        <v>52.8</v>
      </c>
      <c r="AY58" s="370">
        <v>53</v>
      </c>
      <c r="AZ58" s="370">
        <v>53.2</v>
      </c>
      <c r="BA58" s="370">
        <v>53.2</v>
      </c>
      <c r="BB58" s="370">
        <v>53.2</v>
      </c>
      <c r="BC58" s="370">
        <v>53.3</v>
      </c>
      <c r="BD58" s="370">
        <v>53.3</v>
      </c>
      <c r="BE58" s="370">
        <v>53.2</v>
      </c>
      <c r="BF58" s="368">
        <v>52.7</v>
      </c>
      <c r="BG58" s="368">
        <v>53.9</v>
      </c>
      <c r="BH58" s="368">
        <v>44.5</v>
      </c>
    </row>
    <row r="59" spans="1:60" s="270" customFormat="1" ht="38.25">
      <c r="A59" s="368" t="s">
        <v>607</v>
      </c>
      <c r="B59" s="368" t="s">
        <v>8</v>
      </c>
      <c r="C59" s="368" t="s">
        <v>144</v>
      </c>
      <c r="D59" s="368">
        <v>110</v>
      </c>
      <c r="E59" s="368" t="s">
        <v>653</v>
      </c>
      <c r="F59" s="368" t="s">
        <v>606</v>
      </c>
      <c r="G59" s="368" t="s">
        <v>1957</v>
      </c>
      <c r="H59" s="368">
        <v>1265.9000000000001</v>
      </c>
      <c r="I59" s="368" t="s">
        <v>627</v>
      </c>
      <c r="J59" s="370">
        <v>0</v>
      </c>
      <c r="K59" s="370">
        <v>0</v>
      </c>
      <c r="L59" s="370">
        <v>0</v>
      </c>
      <c r="M59" s="370">
        <v>0</v>
      </c>
      <c r="N59" s="370">
        <v>0</v>
      </c>
      <c r="O59" s="370">
        <v>7.6</v>
      </c>
      <c r="P59" s="370">
        <v>7.7</v>
      </c>
      <c r="Q59" s="370">
        <v>7.4</v>
      </c>
      <c r="R59" s="370">
        <v>7.8</v>
      </c>
      <c r="S59" s="370">
        <v>6.9</v>
      </c>
      <c r="T59" s="370">
        <v>7.9</v>
      </c>
      <c r="U59" s="370">
        <v>7.9</v>
      </c>
      <c r="V59" s="370">
        <v>7.3</v>
      </c>
      <c r="W59" s="370">
        <v>7.4</v>
      </c>
      <c r="X59" s="370">
        <v>6.8</v>
      </c>
      <c r="Y59" s="370">
        <v>7.6</v>
      </c>
      <c r="Z59" s="370">
        <v>6.6</v>
      </c>
      <c r="AA59" s="370">
        <v>0</v>
      </c>
      <c r="AB59" s="370">
        <v>0</v>
      </c>
      <c r="AC59" s="370">
        <v>0</v>
      </c>
      <c r="AD59" s="370">
        <v>7.6</v>
      </c>
      <c r="AE59" s="370">
        <v>0</v>
      </c>
      <c r="AF59" s="370">
        <v>0</v>
      </c>
      <c r="AG59" s="370">
        <v>0</v>
      </c>
      <c r="AH59" s="370">
        <v>0</v>
      </c>
      <c r="AI59" s="370">
        <v>0</v>
      </c>
      <c r="AJ59" s="370">
        <v>0</v>
      </c>
      <c r="AK59" s="370">
        <v>0</v>
      </c>
      <c r="AL59" s="370">
        <v>0</v>
      </c>
      <c r="AM59" s="370">
        <v>0</v>
      </c>
      <c r="AN59" s="370">
        <v>0</v>
      </c>
      <c r="AO59" s="370">
        <v>0</v>
      </c>
      <c r="AP59" s="370">
        <v>0</v>
      </c>
      <c r="AQ59" s="370">
        <v>0</v>
      </c>
      <c r="AR59" s="370">
        <v>0</v>
      </c>
      <c r="AS59" s="370">
        <v>0</v>
      </c>
      <c r="AT59" s="370">
        <v>0</v>
      </c>
      <c r="AU59" s="370">
        <v>0</v>
      </c>
      <c r="AV59" s="370">
        <v>0</v>
      </c>
      <c r="AW59" s="370">
        <v>0</v>
      </c>
      <c r="AX59" s="370">
        <v>0</v>
      </c>
      <c r="AY59" s="370">
        <v>0</v>
      </c>
      <c r="AZ59" s="370">
        <v>0</v>
      </c>
      <c r="BA59" s="370">
        <v>0</v>
      </c>
      <c r="BB59" s="370">
        <v>0</v>
      </c>
      <c r="BC59" s="370">
        <v>0</v>
      </c>
      <c r="BD59" s="370">
        <v>0</v>
      </c>
      <c r="BE59" s="370">
        <v>0</v>
      </c>
      <c r="BF59" s="368">
        <v>52.7</v>
      </c>
      <c r="BG59" s="368">
        <v>53.9</v>
      </c>
      <c r="BH59" s="368">
        <v>44.5</v>
      </c>
    </row>
    <row r="60" spans="1:60" s="270" customFormat="1" ht="25.5">
      <c r="A60" s="368" t="s">
        <v>605</v>
      </c>
      <c r="B60" s="368" t="s">
        <v>8</v>
      </c>
      <c r="C60" s="368" t="s">
        <v>144</v>
      </c>
      <c r="D60" s="368">
        <v>110</v>
      </c>
      <c r="E60" s="368" t="s">
        <v>654</v>
      </c>
      <c r="F60" s="368" t="s">
        <v>606</v>
      </c>
      <c r="G60" s="368" t="s">
        <v>1957</v>
      </c>
      <c r="H60" s="368">
        <v>2266.5</v>
      </c>
      <c r="I60" s="368" t="s">
        <v>626</v>
      </c>
      <c r="J60" s="370">
        <v>134.80000000000001</v>
      </c>
      <c r="K60" s="370">
        <v>141.1</v>
      </c>
      <c r="L60" s="370">
        <v>142.80000000000001</v>
      </c>
      <c r="M60" s="370">
        <v>140.30000000000001</v>
      </c>
      <c r="N60" s="370">
        <v>71.400000000000006</v>
      </c>
      <c r="O60" s="370">
        <v>70.400000000000006</v>
      </c>
      <c r="P60" s="370">
        <v>69.400000000000006</v>
      </c>
      <c r="Q60" s="370">
        <v>70.599999999999994</v>
      </c>
      <c r="R60" s="370">
        <v>71.5</v>
      </c>
      <c r="S60" s="370">
        <v>71.599999999999994</v>
      </c>
      <c r="T60" s="370">
        <v>142.6</v>
      </c>
      <c r="U60" s="370">
        <v>142.80000000000001</v>
      </c>
      <c r="V60" s="370">
        <v>0.2</v>
      </c>
      <c r="W60" s="370">
        <v>0.1</v>
      </c>
      <c r="X60" s="370">
        <v>0.2</v>
      </c>
      <c r="Y60" s="370">
        <v>61.5</v>
      </c>
      <c r="Z60" s="370">
        <v>60.6</v>
      </c>
      <c r="AA60" s="370">
        <v>0.2</v>
      </c>
      <c r="AB60" s="370">
        <v>0.1</v>
      </c>
      <c r="AC60" s="370">
        <v>0.1</v>
      </c>
      <c r="AD60" s="370">
        <v>0.1</v>
      </c>
      <c r="AE60" s="370">
        <v>0.2</v>
      </c>
      <c r="AF60" s="370">
        <v>0.1</v>
      </c>
      <c r="AG60" s="370">
        <v>0.1</v>
      </c>
      <c r="AH60" s="370">
        <v>0.1</v>
      </c>
      <c r="AI60" s="370">
        <v>0.1</v>
      </c>
      <c r="AJ60" s="370">
        <v>0.1</v>
      </c>
      <c r="AK60" s="370">
        <v>0.1</v>
      </c>
      <c r="AL60" s="370">
        <v>0.1</v>
      </c>
      <c r="AM60" s="370">
        <v>0.2</v>
      </c>
      <c r="AN60" s="370">
        <v>0.2</v>
      </c>
      <c r="AO60" s="370">
        <v>144.80000000000001</v>
      </c>
      <c r="AP60" s="370">
        <v>137.19999999999999</v>
      </c>
      <c r="AQ60" s="370">
        <v>143</v>
      </c>
      <c r="AR60" s="370">
        <v>147.19999999999999</v>
      </c>
      <c r="AS60" s="370">
        <v>146.6</v>
      </c>
      <c r="AT60" s="370">
        <v>145.6</v>
      </c>
      <c r="AU60" s="370">
        <v>142.19999999999999</v>
      </c>
      <c r="AV60" s="370">
        <v>144.9</v>
      </c>
      <c r="AW60" s="370">
        <v>145.6</v>
      </c>
      <c r="AX60" s="370">
        <v>147.1</v>
      </c>
      <c r="AY60" s="370">
        <v>142.80000000000001</v>
      </c>
      <c r="AZ60" s="370">
        <v>142.1</v>
      </c>
      <c r="BA60" s="370">
        <v>142.1</v>
      </c>
      <c r="BB60" s="370">
        <v>142.9</v>
      </c>
      <c r="BC60" s="370">
        <v>139.30000000000001</v>
      </c>
      <c r="BD60" s="370">
        <v>139.30000000000001</v>
      </c>
      <c r="BE60" s="370">
        <v>141.80000000000001</v>
      </c>
      <c r="BF60" s="368">
        <v>94.4</v>
      </c>
      <c r="BG60" s="368">
        <v>150.1</v>
      </c>
      <c r="BH60" s="368">
        <v>0.1</v>
      </c>
    </row>
    <row r="61" spans="1:60" s="270" customFormat="1" ht="25.5">
      <c r="A61" s="368" t="s">
        <v>605</v>
      </c>
      <c r="B61" s="368" t="s">
        <v>8</v>
      </c>
      <c r="C61" s="368" t="s">
        <v>144</v>
      </c>
      <c r="D61" s="368">
        <v>110</v>
      </c>
      <c r="E61" s="368" t="s">
        <v>654</v>
      </c>
      <c r="F61" s="368" t="s">
        <v>606</v>
      </c>
      <c r="G61" s="368" t="s">
        <v>1957</v>
      </c>
      <c r="H61" s="368">
        <v>2266.5</v>
      </c>
      <c r="I61" s="368" t="s">
        <v>627</v>
      </c>
      <c r="J61" s="370">
        <v>0</v>
      </c>
      <c r="K61" s="370">
        <v>0</v>
      </c>
      <c r="L61" s="370">
        <v>0</v>
      </c>
      <c r="M61" s="370">
        <v>0</v>
      </c>
      <c r="N61" s="370">
        <v>0</v>
      </c>
      <c r="O61" s="370">
        <v>-4.3</v>
      </c>
      <c r="P61" s="370">
        <v>-3.1</v>
      </c>
      <c r="Q61" s="370">
        <v>-3.1</v>
      </c>
      <c r="R61" s="370">
        <v>-4.0999999999999996</v>
      </c>
      <c r="S61" s="370">
        <v>-2.5</v>
      </c>
      <c r="T61" s="370">
        <v>-7.5</v>
      </c>
      <c r="U61" s="370">
        <v>-5.4</v>
      </c>
      <c r="V61" s="370">
        <v>-0.1</v>
      </c>
      <c r="W61" s="370">
        <v>-0.1</v>
      </c>
      <c r="X61" s="370">
        <v>-0.1</v>
      </c>
      <c r="Y61" s="370">
        <v>7.5</v>
      </c>
      <c r="Z61" s="370">
        <v>-0.7</v>
      </c>
      <c r="AA61" s="370">
        <v>0</v>
      </c>
      <c r="AB61" s="370">
        <v>0</v>
      </c>
      <c r="AC61" s="370">
        <v>0</v>
      </c>
      <c r="AD61" s="370">
        <v>-0.1</v>
      </c>
      <c r="AE61" s="370">
        <v>0</v>
      </c>
      <c r="AF61" s="370">
        <v>0</v>
      </c>
      <c r="AG61" s="370">
        <v>0</v>
      </c>
      <c r="AH61" s="370">
        <v>0</v>
      </c>
      <c r="AI61" s="370">
        <v>0</v>
      </c>
      <c r="AJ61" s="370">
        <v>0</v>
      </c>
      <c r="AK61" s="370">
        <v>0</v>
      </c>
      <c r="AL61" s="370">
        <v>0</v>
      </c>
      <c r="AM61" s="370">
        <v>0</v>
      </c>
      <c r="AN61" s="370">
        <v>0</v>
      </c>
      <c r="AO61" s="370">
        <v>0</v>
      </c>
      <c r="AP61" s="370">
        <v>0</v>
      </c>
      <c r="AQ61" s="370">
        <v>0</v>
      </c>
      <c r="AR61" s="370">
        <v>0</v>
      </c>
      <c r="AS61" s="370">
        <v>0</v>
      </c>
      <c r="AT61" s="370">
        <v>0</v>
      </c>
      <c r="AU61" s="370">
        <v>0</v>
      </c>
      <c r="AV61" s="370">
        <v>0</v>
      </c>
      <c r="AW61" s="370">
        <v>0</v>
      </c>
      <c r="AX61" s="370">
        <v>0</v>
      </c>
      <c r="AY61" s="370">
        <v>0</v>
      </c>
      <c r="AZ61" s="370">
        <v>0</v>
      </c>
      <c r="BA61" s="370">
        <v>0</v>
      </c>
      <c r="BB61" s="370">
        <v>0</v>
      </c>
      <c r="BC61" s="370">
        <v>0</v>
      </c>
      <c r="BD61" s="370">
        <v>0</v>
      </c>
      <c r="BE61" s="370">
        <v>0</v>
      </c>
      <c r="BF61" s="368">
        <v>94.4</v>
      </c>
      <c r="BG61" s="368">
        <v>150.1</v>
      </c>
      <c r="BH61" s="368">
        <v>0.1</v>
      </c>
    </row>
    <row r="62" spans="1:60" s="270" customFormat="1" ht="25.5">
      <c r="A62" s="368" t="s">
        <v>607</v>
      </c>
      <c r="B62" s="368" t="s">
        <v>14</v>
      </c>
      <c r="C62" s="368" t="s">
        <v>144</v>
      </c>
      <c r="D62" s="368">
        <v>110</v>
      </c>
      <c r="E62" s="368" t="s">
        <v>655</v>
      </c>
      <c r="F62" s="368" t="s">
        <v>608</v>
      </c>
      <c r="G62" s="368" t="s">
        <v>1957</v>
      </c>
      <c r="H62" s="368">
        <v>456.5</v>
      </c>
      <c r="I62" s="368" t="s">
        <v>626</v>
      </c>
      <c r="J62" s="370">
        <v>19.600000000000001</v>
      </c>
      <c r="K62" s="370">
        <v>19.7</v>
      </c>
      <c r="L62" s="370">
        <v>19.7</v>
      </c>
      <c r="M62" s="370">
        <v>19.600000000000001</v>
      </c>
      <c r="N62" s="370">
        <v>19.600000000000001</v>
      </c>
      <c r="O62" s="370">
        <v>19.7</v>
      </c>
      <c r="P62" s="370">
        <v>19.600000000000001</v>
      </c>
      <c r="Q62" s="370">
        <v>19.7</v>
      </c>
      <c r="R62" s="370">
        <v>19.600000000000001</v>
      </c>
      <c r="S62" s="370">
        <v>19.7</v>
      </c>
      <c r="T62" s="370">
        <v>19.600000000000001</v>
      </c>
      <c r="U62" s="370">
        <v>19.600000000000001</v>
      </c>
      <c r="V62" s="370">
        <v>19.8</v>
      </c>
      <c r="W62" s="370">
        <v>19.600000000000001</v>
      </c>
      <c r="X62" s="370">
        <v>19.7</v>
      </c>
      <c r="Y62" s="370">
        <v>19.600000000000001</v>
      </c>
      <c r="Z62" s="370">
        <v>19.600000000000001</v>
      </c>
      <c r="AA62" s="370">
        <v>19.7</v>
      </c>
      <c r="AB62" s="370">
        <v>19.7</v>
      </c>
      <c r="AC62" s="370">
        <v>19.7</v>
      </c>
      <c r="AD62" s="370">
        <v>19.7</v>
      </c>
      <c r="AE62" s="370">
        <v>19.7</v>
      </c>
      <c r="AF62" s="370">
        <v>19.600000000000001</v>
      </c>
      <c r="AG62" s="370">
        <v>19.7</v>
      </c>
      <c r="AH62" s="370">
        <v>19.600000000000001</v>
      </c>
      <c r="AI62" s="370">
        <v>19.7</v>
      </c>
      <c r="AJ62" s="370">
        <v>19.7</v>
      </c>
      <c r="AK62" s="370">
        <v>19.7</v>
      </c>
      <c r="AL62" s="370">
        <v>19.7</v>
      </c>
      <c r="AM62" s="370">
        <v>18.2</v>
      </c>
      <c r="AN62" s="370">
        <v>18.3</v>
      </c>
      <c r="AO62" s="370">
        <v>18.2</v>
      </c>
      <c r="AP62" s="370">
        <v>18.3</v>
      </c>
      <c r="AQ62" s="370">
        <v>18.2</v>
      </c>
      <c r="AR62" s="370">
        <v>18.2</v>
      </c>
      <c r="AS62" s="370">
        <v>18.3</v>
      </c>
      <c r="AT62" s="370">
        <v>18.3</v>
      </c>
      <c r="AU62" s="370">
        <v>18.3</v>
      </c>
      <c r="AV62" s="370">
        <v>18.2</v>
      </c>
      <c r="AW62" s="370">
        <v>18.3</v>
      </c>
      <c r="AX62" s="370">
        <v>18.3</v>
      </c>
      <c r="AY62" s="370">
        <v>18.3</v>
      </c>
      <c r="AZ62" s="370">
        <v>18.2</v>
      </c>
      <c r="BA62" s="370">
        <v>18.2</v>
      </c>
      <c r="BB62" s="370">
        <v>18.2</v>
      </c>
      <c r="BC62" s="370">
        <v>18.2</v>
      </c>
      <c r="BD62" s="370">
        <v>18.2</v>
      </c>
      <c r="BE62" s="370">
        <v>18.2</v>
      </c>
      <c r="BF62" s="368">
        <v>19</v>
      </c>
      <c r="BG62" s="368">
        <v>19.8</v>
      </c>
      <c r="BH62" s="368">
        <v>18.2</v>
      </c>
    </row>
    <row r="63" spans="1:60" s="270" customFormat="1" ht="25.5">
      <c r="A63" s="368" t="s">
        <v>607</v>
      </c>
      <c r="B63" s="368" t="s">
        <v>14</v>
      </c>
      <c r="C63" s="368" t="s">
        <v>144</v>
      </c>
      <c r="D63" s="368">
        <v>110</v>
      </c>
      <c r="E63" s="368" t="s">
        <v>655</v>
      </c>
      <c r="F63" s="368" t="s">
        <v>608</v>
      </c>
      <c r="G63" s="368" t="s">
        <v>1957</v>
      </c>
      <c r="H63" s="368">
        <v>456.5</v>
      </c>
      <c r="I63" s="368" t="s">
        <v>627</v>
      </c>
      <c r="J63" s="370">
        <v>0</v>
      </c>
      <c r="K63" s="370">
        <v>0</v>
      </c>
      <c r="L63" s="370">
        <v>0</v>
      </c>
      <c r="M63" s="370">
        <v>0</v>
      </c>
      <c r="N63" s="370">
        <v>0</v>
      </c>
      <c r="O63" s="370">
        <v>-3.5</v>
      </c>
      <c r="P63" s="370">
        <v>-3.6</v>
      </c>
      <c r="Q63" s="370">
        <v>-3.6</v>
      </c>
      <c r="R63" s="370">
        <v>-3.5</v>
      </c>
      <c r="S63" s="370">
        <v>-3.4</v>
      </c>
      <c r="T63" s="370">
        <v>-3</v>
      </c>
      <c r="U63" s="370">
        <v>-2.6</v>
      </c>
      <c r="V63" s="370">
        <v>-2.4</v>
      </c>
      <c r="W63" s="370">
        <v>-2.2000000000000002</v>
      </c>
      <c r="X63" s="370">
        <v>-1.8</v>
      </c>
      <c r="Y63" s="370">
        <v>-0.6</v>
      </c>
      <c r="Z63" s="370">
        <v>-0.8</v>
      </c>
      <c r="AA63" s="370">
        <v>0</v>
      </c>
      <c r="AB63" s="370">
        <v>0</v>
      </c>
      <c r="AC63" s="370">
        <v>0</v>
      </c>
      <c r="AD63" s="370">
        <v>-1.2</v>
      </c>
      <c r="AE63" s="370">
        <v>0</v>
      </c>
      <c r="AF63" s="370">
        <v>0</v>
      </c>
      <c r="AG63" s="370">
        <v>0</v>
      </c>
      <c r="AH63" s="370">
        <v>0</v>
      </c>
      <c r="AI63" s="370">
        <v>0</v>
      </c>
      <c r="AJ63" s="370">
        <v>0</v>
      </c>
      <c r="AK63" s="370">
        <v>0</v>
      </c>
      <c r="AL63" s="370">
        <v>0</v>
      </c>
      <c r="AM63" s="370">
        <v>0</v>
      </c>
      <c r="AN63" s="370">
        <v>0</v>
      </c>
      <c r="AO63" s="370">
        <v>0</v>
      </c>
      <c r="AP63" s="370">
        <v>0</v>
      </c>
      <c r="AQ63" s="370">
        <v>0</v>
      </c>
      <c r="AR63" s="370">
        <v>0</v>
      </c>
      <c r="AS63" s="370">
        <v>0</v>
      </c>
      <c r="AT63" s="370">
        <v>0</v>
      </c>
      <c r="AU63" s="370">
        <v>0</v>
      </c>
      <c r="AV63" s="370">
        <v>0</v>
      </c>
      <c r="AW63" s="370">
        <v>0</v>
      </c>
      <c r="AX63" s="370">
        <v>0</v>
      </c>
      <c r="AY63" s="370">
        <v>0</v>
      </c>
      <c r="AZ63" s="370">
        <v>0</v>
      </c>
      <c r="BA63" s="370">
        <v>0</v>
      </c>
      <c r="BB63" s="370">
        <v>0</v>
      </c>
      <c r="BC63" s="370">
        <v>0</v>
      </c>
      <c r="BD63" s="370">
        <v>0</v>
      </c>
      <c r="BE63" s="370">
        <v>0</v>
      </c>
      <c r="BF63" s="368">
        <v>19</v>
      </c>
      <c r="BG63" s="368">
        <v>19.8</v>
      </c>
      <c r="BH63" s="368">
        <v>18.2</v>
      </c>
    </row>
    <row r="64" spans="1:60" s="270" customFormat="1" ht="25.5">
      <c r="A64" s="368" t="s">
        <v>610</v>
      </c>
      <c r="B64" s="368" t="s">
        <v>9</v>
      </c>
      <c r="C64" s="368" t="s">
        <v>144</v>
      </c>
      <c r="D64" s="368">
        <v>220</v>
      </c>
      <c r="E64" s="368" t="s">
        <v>656</v>
      </c>
      <c r="F64" s="368" t="s">
        <v>606</v>
      </c>
      <c r="G64" s="368" t="s">
        <v>1957</v>
      </c>
      <c r="H64" s="368">
        <v>1876.2</v>
      </c>
      <c r="I64" s="368" t="s">
        <v>626</v>
      </c>
      <c r="J64" s="370">
        <v>10.8</v>
      </c>
      <c r="K64" s="370">
        <v>9.8000000000000007</v>
      </c>
      <c r="L64" s="370">
        <v>0</v>
      </c>
      <c r="M64" s="370">
        <v>0</v>
      </c>
      <c r="N64" s="370">
        <v>0</v>
      </c>
      <c r="O64" s="370">
        <v>0</v>
      </c>
      <c r="P64" s="370">
        <v>0</v>
      </c>
      <c r="Q64" s="370">
        <v>0</v>
      </c>
      <c r="R64" s="370">
        <v>0</v>
      </c>
      <c r="S64" s="370">
        <v>50.5</v>
      </c>
      <c r="T64" s="370">
        <v>299.89999999999998</v>
      </c>
      <c r="U64" s="370">
        <v>202</v>
      </c>
      <c r="V64" s="370">
        <v>110</v>
      </c>
      <c r="W64" s="370">
        <v>21.6</v>
      </c>
      <c r="X64" s="370">
        <v>286.10000000000002</v>
      </c>
      <c r="Y64" s="370">
        <v>150.5</v>
      </c>
      <c r="Z64" s="370">
        <v>12.7</v>
      </c>
      <c r="AA64" s="370">
        <v>13.1</v>
      </c>
      <c r="AB64" s="370">
        <v>0</v>
      </c>
      <c r="AC64" s="370">
        <v>0</v>
      </c>
      <c r="AD64" s="370">
        <v>0</v>
      </c>
      <c r="AE64" s="370">
        <v>0</v>
      </c>
      <c r="AF64" s="370">
        <v>0</v>
      </c>
      <c r="AG64" s="370">
        <v>0</v>
      </c>
      <c r="AH64" s="370">
        <v>0</v>
      </c>
      <c r="AI64" s="370">
        <v>0</v>
      </c>
      <c r="AJ64" s="370">
        <v>0</v>
      </c>
      <c r="AK64" s="370">
        <v>10.199999999999999</v>
      </c>
      <c r="AL64" s="370">
        <v>261.5</v>
      </c>
      <c r="AM64" s="370">
        <v>103.9</v>
      </c>
      <c r="AN64" s="370">
        <v>300.7</v>
      </c>
      <c r="AO64" s="370">
        <v>301.5</v>
      </c>
      <c r="AP64" s="370">
        <v>301.89999999999998</v>
      </c>
      <c r="AQ64" s="370">
        <v>300.60000000000002</v>
      </c>
      <c r="AR64" s="370">
        <v>202.1</v>
      </c>
      <c r="AS64" s="370">
        <v>301.39999999999998</v>
      </c>
      <c r="AT64" s="370">
        <v>192</v>
      </c>
      <c r="AU64" s="370">
        <v>53</v>
      </c>
      <c r="AV64" s="370">
        <v>22.2</v>
      </c>
      <c r="AW64" s="370">
        <v>21.9</v>
      </c>
      <c r="AX64" s="370">
        <v>62</v>
      </c>
      <c r="AY64" s="370">
        <v>201.7</v>
      </c>
      <c r="AZ64" s="370">
        <v>102.8</v>
      </c>
      <c r="BA64" s="370">
        <v>102.8</v>
      </c>
      <c r="BB64" s="370">
        <v>82.8</v>
      </c>
      <c r="BC64" s="370">
        <v>42.5</v>
      </c>
      <c r="BD64" s="370">
        <v>42.5</v>
      </c>
      <c r="BE64" s="370">
        <v>42.1</v>
      </c>
      <c r="BF64" s="368">
        <v>78.2</v>
      </c>
      <c r="BG64" s="368">
        <v>303</v>
      </c>
      <c r="BH64" s="368">
        <v>0</v>
      </c>
    </row>
    <row r="65" spans="1:60" s="270" customFormat="1" ht="25.5">
      <c r="A65" s="368" t="s">
        <v>610</v>
      </c>
      <c r="B65" s="368" t="s">
        <v>9</v>
      </c>
      <c r="C65" s="368" t="s">
        <v>144</v>
      </c>
      <c r="D65" s="368">
        <v>220</v>
      </c>
      <c r="E65" s="368" t="s">
        <v>656</v>
      </c>
      <c r="F65" s="368" t="s">
        <v>606</v>
      </c>
      <c r="G65" s="368" t="s">
        <v>1957</v>
      </c>
      <c r="H65" s="368">
        <v>1876.2</v>
      </c>
      <c r="I65" s="368" t="s">
        <v>627</v>
      </c>
      <c r="J65" s="370">
        <v>0</v>
      </c>
      <c r="K65" s="370">
        <v>0</v>
      </c>
      <c r="L65" s="370">
        <v>0</v>
      </c>
      <c r="M65" s="370">
        <v>0</v>
      </c>
      <c r="N65" s="370">
        <v>0</v>
      </c>
      <c r="O65" s="370">
        <v>0</v>
      </c>
      <c r="P65" s="370">
        <v>0</v>
      </c>
      <c r="Q65" s="370">
        <v>0</v>
      </c>
      <c r="R65" s="370">
        <v>0</v>
      </c>
      <c r="S65" s="370">
        <v>8.9</v>
      </c>
      <c r="T65" s="370">
        <v>20.7</v>
      </c>
      <c r="U65" s="370">
        <v>14.4</v>
      </c>
      <c r="V65" s="370">
        <v>14.7</v>
      </c>
      <c r="W65" s="370">
        <v>19.8</v>
      </c>
      <c r="X65" s="370">
        <v>36.1</v>
      </c>
      <c r="Y65" s="370">
        <v>25.7</v>
      </c>
      <c r="Z65" s="370">
        <v>19.600000000000001</v>
      </c>
      <c r="AA65" s="370">
        <v>0</v>
      </c>
      <c r="AB65" s="370">
        <v>0</v>
      </c>
      <c r="AC65" s="370">
        <v>0</v>
      </c>
      <c r="AD65" s="370">
        <v>0</v>
      </c>
      <c r="AE65" s="370">
        <v>0</v>
      </c>
      <c r="AF65" s="370">
        <v>0</v>
      </c>
      <c r="AG65" s="370">
        <v>0</v>
      </c>
      <c r="AH65" s="370">
        <v>0</v>
      </c>
      <c r="AI65" s="370">
        <v>0</v>
      </c>
      <c r="AJ65" s="370">
        <v>0</v>
      </c>
      <c r="AK65" s="370">
        <v>0</v>
      </c>
      <c r="AL65" s="370">
        <v>0</v>
      </c>
      <c r="AM65" s="370">
        <v>0</v>
      </c>
      <c r="AN65" s="370">
        <v>0</v>
      </c>
      <c r="AO65" s="370">
        <v>0</v>
      </c>
      <c r="AP65" s="370">
        <v>0</v>
      </c>
      <c r="AQ65" s="370">
        <v>0</v>
      </c>
      <c r="AR65" s="370">
        <v>0</v>
      </c>
      <c r="AS65" s="370">
        <v>0</v>
      </c>
      <c r="AT65" s="370">
        <v>0</v>
      </c>
      <c r="AU65" s="370">
        <v>0</v>
      </c>
      <c r="AV65" s="370">
        <v>0</v>
      </c>
      <c r="AW65" s="370">
        <v>0</v>
      </c>
      <c r="AX65" s="370">
        <v>0</v>
      </c>
      <c r="AY65" s="370">
        <v>0</v>
      </c>
      <c r="AZ65" s="370">
        <v>0</v>
      </c>
      <c r="BA65" s="370">
        <v>0</v>
      </c>
      <c r="BB65" s="370">
        <v>0</v>
      </c>
      <c r="BC65" s="370">
        <v>0</v>
      </c>
      <c r="BD65" s="370">
        <v>0</v>
      </c>
      <c r="BE65" s="370">
        <v>0</v>
      </c>
      <c r="BF65" s="368">
        <v>78.2</v>
      </c>
      <c r="BG65" s="368">
        <v>303</v>
      </c>
      <c r="BH65" s="368">
        <v>0</v>
      </c>
    </row>
    <row r="66" spans="1:60" s="270" customFormat="1" ht="25.5">
      <c r="A66" s="368" t="s">
        <v>610</v>
      </c>
      <c r="B66" s="368" t="s">
        <v>9</v>
      </c>
      <c r="C66" s="368" t="s">
        <v>144</v>
      </c>
      <c r="D66" s="368">
        <v>220</v>
      </c>
      <c r="E66" s="368" t="s">
        <v>657</v>
      </c>
      <c r="F66" s="368" t="s">
        <v>606</v>
      </c>
      <c r="G66" s="368" t="s">
        <v>1957</v>
      </c>
      <c r="H66" s="368">
        <v>1986.7</v>
      </c>
      <c r="I66" s="368" t="s">
        <v>626</v>
      </c>
      <c r="J66" s="370">
        <v>120.8</v>
      </c>
      <c r="K66" s="370">
        <v>121.3</v>
      </c>
      <c r="L66" s="370">
        <v>60.1</v>
      </c>
      <c r="M66" s="370">
        <v>60</v>
      </c>
      <c r="N66" s="370">
        <v>18.2</v>
      </c>
      <c r="O66" s="370">
        <v>0</v>
      </c>
      <c r="P66" s="370">
        <v>0</v>
      </c>
      <c r="Q66" s="370">
        <v>60.7</v>
      </c>
      <c r="R66" s="370">
        <v>60.6</v>
      </c>
      <c r="S66" s="370">
        <v>61</v>
      </c>
      <c r="T66" s="370">
        <v>60.6</v>
      </c>
      <c r="U66" s="370">
        <v>120.4</v>
      </c>
      <c r="V66" s="370">
        <v>120.5</v>
      </c>
      <c r="W66" s="370">
        <v>120.5</v>
      </c>
      <c r="X66" s="370">
        <v>138.30000000000001</v>
      </c>
      <c r="Y66" s="370">
        <v>121</v>
      </c>
      <c r="Z66" s="370">
        <v>0.1</v>
      </c>
      <c r="AA66" s="370">
        <v>0.1</v>
      </c>
      <c r="AB66" s="370">
        <v>0.1</v>
      </c>
      <c r="AC66" s="370">
        <v>0.1</v>
      </c>
      <c r="AD66" s="370">
        <v>0.1</v>
      </c>
      <c r="AE66" s="370">
        <v>0</v>
      </c>
      <c r="AF66" s="370">
        <v>0</v>
      </c>
      <c r="AG66" s="370">
        <v>0</v>
      </c>
      <c r="AH66" s="370">
        <v>0</v>
      </c>
      <c r="AI66" s="370">
        <v>0</v>
      </c>
      <c r="AJ66" s="370">
        <v>0</v>
      </c>
      <c r="AK66" s="370">
        <v>0</v>
      </c>
      <c r="AL66" s="370">
        <v>0</v>
      </c>
      <c r="AM66" s="370">
        <v>0</v>
      </c>
      <c r="AN66" s="370">
        <v>5.6</v>
      </c>
      <c r="AO66" s="370">
        <v>159.9</v>
      </c>
      <c r="AP66" s="370">
        <v>158.19999999999999</v>
      </c>
      <c r="AQ66" s="370">
        <v>160.19999999999999</v>
      </c>
      <c r="AR66" s="370">
        <v>150</v>
      </c>
      <c r="AS66" s="370">
        <v>172.4</v>
      </c>
      <c r="AT66" s="370">
        <v>168.1</v>
      </c>
      <c r="AU66" s="370">
        <v>159.4</v>
      </c>
      <c r="AV66" s="370">
        <v>120.6</v>
      </c>
      <c r="AW66" s="370">
        <v>167.9</v>
      </c>
      <c r="AX66" s="370">
        <v>120.6</v>
      </c>
      <c r="AY66" s="370">
        <v>159.30000000000001</v>
      </c>
      <c r="AZ66" s="370">
        <v>120.6</v>
      </c>
      <c r="BA66" s="370">
        <v>120.6</v>
      </c>
      <c r="BB66" s="370">
        <v>159.80000000000001</v>
      </c>
      <c r="BC66" s="370">
        <v>160</v>
      </c>
      <c r="BD66" s="370">
        <v>160</v>
      </c>
      <c r="BE66" s="370">
        <v>160</v>
      </c>
      <c r="BF66" s="368">
        <v>82.8</v>
      </c>
      <c r="BG66" s="368">
        <v>173.2</v>
      </c>
      <c r="BH66" s="368">
        <v>0</v>
      </c>
    </row>
    <row r="67" spans="1:60" s="270" customFormat="1" ht="25.5">
      <c r="A67" s="368" t="s">
        <v>610</v>
      </c>
      <c r="B67" s="368" t="s">
        <v>9</v>
      </c>
      <c r="C67" s="368" t="s">
        <v>144</v>
      </c>
      <c r="D67" s="368">
        <v>220</v>
      </c>
      <c r="E67" s="368" t="s">
        <v>657</v>
      </c>
      <c r="F67" s="368" t="s">
        <v>606</v>
      </c>
      <c r="G67" s="368" t="s">
        <v>1957</v>
      </c>
      <c r="H67" s="368">
        <v>1986.7</v>
      </c>
      <c r="I67" s="368" t="s">
        <v>627</v>
      </c>
      <c r="J67" s="370">
        <v>0</v>
      </c>
      <c r="K67" s="370">
        <v>0</v>
      </c>
      <c r="L67" s="370">
        <v>0</v>
      </c>
      <c r="M67" s="370">
        <v>0</v>
      </c>
      <c r="N67" s="370">
        <v>0</v>
      </c>
      <c r="O67" s="370">
        <v>0</v>
      </c>
      <c r="P67" s="370">
        <v>0</v>
      </c>
      <c r="Q67" s="370">
        <v>-1.2</v>
      </c>
      <c r="R67" s="370">
        <v>-0.5</v>
      </c>
      <c r="S67" s="370">
        <v>0.2</v>
      </c>
      <c r="T67" s="370">
        <v>3.4</v>
      </c>
      <c r="U67" s="370">
        <v>5.3</v>
      </c>
      <c r="V67" s="370">
        <v>2.9</v>
      </c>
      <c r="W67" s="370">
        <v>4.5999999999999996</v>
      </c>
      <c r="X67" s="370">
        <v>13</v>
      </c>
      <c r="Y67" s="370">
        <v>19.8</v>
      </c>
      <c r="Z67" s="370">
        <v>0.6</v>
      </c>
      <c r="AA67" s="370">
        <v>0</v>
      </c>
      <c r="AB67" s="370">
        <v>0</v>
      </c>
      <c r="AC67" s="370">
        <v>0</v>
      </c>
      <c r="AD67" s="370">
        <v>0.3</v>
      </c>
      <c r="AE67" s="370">
        <v>0</v>
      </c>
      <c r="AF67" s="370">
        <v>0</v>
      </c>
      <c r="AG67" s="370">
        <v>0</v>
      </c>
      <c r="AH67" s="370">
        <v>0</v>
      </c>
      <c r="AI67" s="370">
        <v>0</v>
      </c>
      <c r="AJ67" s="370">
        <v>0</v>
      </c>
      <c r="AK67" s="370">
        <v>0</v>
      </c>
      <c r="AL67" s="370">
        <v>0</v>
      </c>
      <c r="AM67" s="370">
        <v>0</v>
      </c>
      <c r="AN67" s="370">
        <v>0</v>
      </c>
      <c r="AO67" s="370">
        <v>0</v>
      </c>
      <c r="AP67" s="370">
        <v>0</v>
      </c>
      <c r="AQ67" s="370">
        <v>0</v>
      </c>
      <c r="AR67" s="370">
        <v>0</v>
      </c>
      <c r="AS67" s="370">
        <v>0</v>
      </c>
      <c r="AT67" s="370">
        <v>0</v>
      </c>
      <c r="AU67" s="370">
        <v>0</v>
      </c>
      <c r="AV67" s="370">
        <v>0</v>
      </c>
      <c r="AW67" s="370">
        <v>0</v>
      </c>
      <c r="AX67" s="370">
        <v>0</v>
      </c>
      <c r="AY67" s="370">
        <v>0</v>
      </c>
      <c r="AZ67" s="370">
        <v>0</v>
      </c>
      <c r="BA67" s="370">
        <v>0</v>
      </c>
      <c r="BB67" s="370">
        <v>0</v>
      </c>
      <c r="BC67" s="370">
        <v>0</v>
      </c>
      <c r="BD67" s="370">
        <v>0</v>
      </c>
      <c r="BE67" s="370">
        <v>0</v>
      </c>
      <c r="BF67" s="368">
        <v>82.8</v>
      </c>
      <c r="BG67" s="368">
        <v>173.2</v>
      </c>
      <c r="BH67" s="368">
        <v>0</v>
      </c>
    </row>
    <row r="68" spans="1:60" s="270" customFormat="1" ht="25.5">
      <c r="A68" s="368" t="s">
        <v>610</v>
      </c>
      <c r="B68" s="368" t="s">
        <v>16</v>
      </c>
      <c r="C68" s="368" t="s">
        <v>144</v>
      </c>
      <c r="D68" s="368">
        <v>220</v>
      </c>
      <c r="E68" s="368" t="s">
        <v>658</v>
      </c>
      <c r="F68" s="368" t="s">
        <v>606</v>
      </c>
      <c r="G68" s="368" t="s">
        <v>1957</v>
      </c>
      <c r="H68" s="368">
        <v>3927.9</v>
      </c>
      <c r="I68" s="368" t="s">
        <v>626</v>
      </c>
      <c r="J68" s="370">
        <v>243.1</v>
      </c>
      <c r="K68" s="370">
        <v>244.2</v>
      </c>
      <c r="L68" s="370">
        <v>244.2</v>
      </c>
      <c r="M68" s="370">
        <v>242.7</v>
      </c>
      <c r="N68" s="370">
        <v>243</v>
      </c>
      <c r="O68" s="370">
        <v>243.5</v>
      </c>
      <c r="P68" s="370">
        <v>243.9</v>
      </c>
      <c r="Q68" s="370">
        <v>244.6</v>
      </c>
      <c r="R68" s="370">
        <v>244.6</v>
      </c>
      <c r="S68" s="370">
        <v>243.2</v>
      </c>
      <c r="T68" s="370">
        <v>244.3</v>
      </c>
      <c r="U68" s="370">
        <v>244.7</v>
      </c>
      <c r="V68" s="370">
        <v>173.3</v>
      </c>
      <c r="W68" s="370">
        <v>128.69999999999999</v>
      </c>
      <c r="X68" s="370">
        <v>164.8</v>
      </c>
      <c r="Y68" s="370">
        <v>81</v>
      </c>
      <c r="Z68" s="370">
        <v>10.199999999999999</v>
      </c>
      <c r="AA68" s="370">
        <v>0.1</v>
      </c>
      <c r="AB68" s="370">
        <v>0.1</v>
      </c>
      <c r="AC68" s="370">
        <v>0.1</v>
      </c>
      <c r="AD68" s="370">
        <v>0.1</v>
      </c>
      <c r="AE68" s="370">
        <v>0.1</v>
      </c>
      <c r="AF68" s="370">
        <v>0.1</v>
      </c>
      <c r="AG68" s="370">
        <v>0.1</v>
      </c>
      <c r="AH68" s="370">
        <v>0.1</v>
      </c>
      <c r="AI68" s="370">
        <v>0.1</v>
      </c>
      <c r="AJ68" s="370">
        <v>0.1</v>
      </c>
      <c r="AK68" s="370">
        <v>0.1</v>
      </c>
      <c r="AL68" s="370">
        <v>0.1</v>
      </c>
      <c r="AM68" s="370">
        <v>0.1</v>
      </c>
      <c r="AN68" s="370">
        <v>0.1</v>
      </c>
      <c r="AO68" s="370">
        <v>81.7</v>
      </c>
      <c r="AP68" s="370">
        <v>223.4</v>
      </c>
      <c r="AQ68" s="370">
        <v>243.3</v>
      </c>
      <c r="AR68" s="370">
        <v>244.2</v>
      </c>
      <c r="AS68" s="370">
        <v>244.3</v>
      </c>
      <c r="AT68" s="370">
        <v>243</v>
      </c>
      <c r="AU68" s="370">
        <v>243.7</v>
      </c>
      <c r="AV68" s="370">
        <v>244.3</v>
      </c>
      <c r="AW68" s="370">
        <v>243.4</v>
      </c>
      <c r="AX68" s="370">
        <v>243.3</v>
      </c>
      <c r="AY68" s="370">
        <v>243.7</v>
      </c>
      <c r="AZ68" s="370">
        <v>244.3</v>
      </c>
      <c r="BA68" s="370">
        <v>244.3</v>
      </c>
      <c r="BB68" s="370">
        <v>244.3</v>
      </c>
      <c r="BC68" s="370">
        <v>243.9</v>
      </c>
      <c r="BD68" s="370">
        <v>243.9</v>
      </c>
      <c r="BE68" s="370">
        <v>243.6</v>
      </c>
      <c r="BF68" s="368">
        <v>163.69999999999999</v>
      </c>
      <c r="BG68" s="368">
        <v>245.1</v>
      </c>
      <c r="BH68" s="368">
        <v>0.1</v>
      </c>
    </row>
    <row r="69" spans="1:60" s="270" customFormat="1" ht="25.5">
      <c r="A69" s="368" t="s">
        <v>610</v>
      </c>
      <c r="B69" s="368" t="s">
        <v>16</v>
      </c>
      <c r="C69" s="368" t="s">
        <v>144</v>
      </c>
      <c r="D69" s="368">
        <v>220</v>
      </c>
      <c r="E69" s="368" t="s">
        <v>658</v>
      </c>
      <c r="F69" s="368" t="s">
        <v>606</v>
      </c>
      <c r="G69" s="368" t="s">
        <v>1957</v>
      </c>
      <c r="H69" s="368">
        <v>3927.9</v>
      </c>
      <c r="I69" s="368" t="s">
        <v>627</v>
      </c>
      <c r="J69" s="370">
        <v>0</v>
      </c>
      <c r="K69" s="370">
        <v>0</v>
      </c>
      <c r="L69" s="370">
        <v>0</v>
      </c>
      <c r="M69" s="370">
        <v>0</v>
      </c>
      <c r="N69" s="370">
        <v>0</v>
      </c>
      <c r="O69" s="370">
        <v>-4.9000000000000004</v>
      </c>
      <c r="P69" s="370">
        <v>-4.0999999999999996</v>
      </c>
      <c r="Q69" s="370">
        <v>-5.5</v>
      </c>
      <c r="R69" s="370">
        <v>-3.9</v>
      </c>
      <c r="S69" s="370">
        <v>-3.3</v>
      </c>
      <c r="T69" s="370">
        <v>1.3</v>
      </c>
      <c r="U69" s="370">
        <v>1.1000000000000001</v>
      </c>
      <c r="V69" s="370">
        <v>1.7</v>
      </c>
      <c r="W69" s="370">
        <v>-1.1000000000000001</v>
      </c>
      <c r="X69" s="370">
        <v>4.4000000000000004</v>
      </c>
      <c r="Y69" s="370">
        <v>10.3</v>
      </c>
      <c r="Z69" s="370">
        <v>10.7</v>
      </c>
      <c r="AA69" s="370">
        <v>0</v>
      </c>
      <c r="AB69" s="370">
        <v>0</v>
      </c>
      <c r="AC69" s="370">
        <v>0</v>
      </c>
      <c r="AD69" s="370">
        <v>0.3</v>
      </c>
      <c r="AE69" s="370">
        <v>0</v>
      </c>
      <c r="AF69" s="370">
        <v>0</v>
      </c>
      <c r="AG69" s="370">
        <v>0</v>
      </c>
      <c r="AH69" s="370">
        <v>0</v>
      </c>
      <c r="AI69" s="370">
        <v>0</v>
      </c>
      <c r="AJ69" s="370">
        <v>0</v>
      </c>
      <c r="AK69" s="370">
        <v>0</v>
      </c>
      <c r="AL69" s="370">
        <v>0</v>
      </c>
      <c r="AM69" s="370">
        <v>0</v>
      </c>
      <c r="AN69" s="370">
        <v>0</v>
      </c>
      <c r="AO69" s="370">
        <v>0</v>
      </c>
      <c r="AP69" s="370">
        <v>0</v>
      </c>
      <c r="AQ69" s="370">
        <v>0</v>
      </c>
      <c r="AR69" s="370">
        <v>0</v>
      </c>
      <c r="AS69" s="370">
        <v>0</v>
      </c>
      <c r="AT69" s="370">
        <v>0</v>
      </c>
      <c r="AU69" s="370">
        <v>0</v>
      </c>
      <c r="AV69" s="370">
        <v>0</v>
      </c>
      <c r="AW69" s="370">
        <v>0</v>
      </c>
      <c r="AX69" s="370">
        <v>0</v>
      </c>
      <c r="AY69" s="370">
        <v>0</v>
      </c>
      <c r="AZ69" s="370">
        <v>0</v>
      </c>
      <c r="BA69" s="370">
        <v>0</v>
      </c>
      <c r="BB69" s="370">
        <v>0</v>
      </c>
      <c r="BC69" s="370">
        <v>0</v>
      </c>
      <c r="BD69" s="370">
        <v>0</v>
      </c>
      <c r="BE69" s="370">
        <v>0</v>
      </c>
      <c r="BF69" s="368">
        <v>163.69999999999999</v>
      </c>
      <c r="BG69" s="368">
        <v>245.1</v>
      </c>
      <c r="BH69" s="368">
        <v>0.1</v>
      </c>
    </row>
    <row r="70" spans="1:60" s="270" customFormat="1" ht="25.5">
      <c r="A70" s="368" t="s">
        <v>607</v>
      </c>
      <c r="B70" s="368" t="s">
        <v>14</v>
      </c>
      <c r="C70" s="368" t="s">
        <v>144</v>
      </c>
      <c r="D70" s="368">
        <v>220</v>
      </c>
      <c r="E70" s="368" t="s">
        <v>659</v>
      </c>
      <c r="F70" s="368" t="s">
        <v>606</v>
      </c>
      <c r="G70" s="368" t="s">
        <v>1957</v>
      </c>
      <c r="H70" s="368">
        <v>977.7</v>
      </c>
      <c r="I70" s="368" t="s">
        <v>626</v>
      </c>
      <c r="J70" s="370">
        <v>51.7</v>
      </c>
      <c r="K70" s="370">
        <v>51.6</v>
      </c>
      <c r="L70" s="370">
        <v>51.6</v>
      </c>
      <c r="M70" s="370">
        <v>51.6</v>
      </c>
      <c r="N70" s="370">
        <v>51.5</v>
      </c>
      <c r="O70" s="370">
        <v>51.6</v>
      </c>
      <c r="P70" s="370">
        <v>51.6</v>
      </c>
      <c r="Q70" s="370">
        <v>51.6</v>
      </c>
      <c r="R70" s="370">
        <v>51.5</v>
      </c>
      <c r="S70" s="370">
        <v>51.6</v>
      </c>
      <c r="T70" s="370">
        <v>51.6</v>
      </c>
      <c r="U70" s="370">
        <v>51.6</v>
      </c>
      <c r="V70" s="370">
        <v>51.6</v>
      </c>
      <c r="W70" s="370">
        <v>51.5</v>
      </c>
      <c r="X70" s="370">
        <v>51.6</v>
      </c>
      <c r="Y70" s="370">
        <v>51.6</v>
      </c>
      <c r="Z70" s="370">
        <v>51.6</v>
      </c>
      <c r="AA70" s="370">
        <v>51.6</v>
      </c>
      <c r="AB70" s="370">
        <v>1.5</v>
      </c>
      <c r="AC70" s="370">
        <v>1.5</v>
      </c>
      <c r="AD70" s="370">
        <v>0</v>
      </c>
      <c r="AE70" s="370">
        <v>1.5</v>
      </c>
      <c r="AF70" s="370">
        <v>1.5</v>
      </c>
      <c r="AG70" s="370">
        <v>1.5</v>
      </c>
      <c r="AH70" s="370">
        <v>1.5</v>
      </c>
      <c r="AI70" s="370">
        <v>1.5</v>
      </c>
      <c r="AJ70" s="370">
        <v>1.5</v>
      </c>
      <c r="AK70" s="370">
        <v>51.5</v>
      </c>
      <c r="AL70" s="370">
        <v>51.6</v>
      </c>
      <c r="AM70" s="370">
        <v>51.6</v>
      </c>
      <c r="AN70" s="370">
        <v>51.5</v>
      </c>
      <c r="AO70" s="370">
        <v>51.6</v>
      </c>
      <c r="AP70" s="370">
        <v>51.7</v>
      </c>
      <c r="AQ70" s="370">
        <v>51.6</v>
      </c>
      <c r="AR70" s="370">
        <v>51.6</v>
      </c>
      <c r="AS70" s="370">
        <v>51.6</v>
      </c>
      <c r="AT70" s="370">
        <v>51.6</v>
      </c>
      <c r="AU70" s="370">
        <v>51.6</v>
      </c>
      <c r="AV70" s="370">
        <v>51.6</v>
      </c>
      <c r="AW70" s="370">
        <v>51.5</v>
      </c>
      <c r="AX70" s="370">
        <v>51.4</v>
      </c>
      <c r="AY70" s="370">
        <v>51.6</v>
      </c>
      <c r="AZ70" s="370">
        <v>51.6</v>
      </c>
      <c r="BA70" s="370">
        <v>51.6</v>
      </c>
      <c r="BB70" s="370">
        <v>51.6</v>
      </c>
      <c r="BC70" s="370">
        <v>51.6</v>
      </c>
      <c r="BD70" s="370">
        <v>51.6</v>
      </c>
      <c r="BE70" s="370">
        <v>51.6</v>
      </c>
      <c r="BF70" s="368">
        <v>40.700000000000003</v>
      </c>
      <c r="BG70" s="368">
        <v>51.8</v>
      </c>
      <c r="BH70" s="368">
        <v>1.5</v>
      </c>
    </row>
    <row r="71" spans="1:60" s="270" customFormat="1" ht="25.5">
      <c r="A71" s="368" t="s">
        <v>607</v>
      </c>
      <c r="B71" s="368" t="s">
        <v>14</v>
      </c>
      <c r="C71" s="368" t="s">
        <v>144</v>
      </c>
      <c r="D71" s="368">
        <v>220</v>
      </c>
      <c r="E71" s="368" t="s">
        <v>659</v>
      </c>
      <c r="F71" s="368" t="s">
        <v>606</v>
      </c>
      <c r="G71" s="368" t="s">
        <v>1957</v>
      </c>
      <c r="H71" s="368">
        <v>977.7</v>
      </c>
      <c r="I71" s="368" t="s">
        <v>627</v>
      </c>
      <c r="J71" s="370">
        <v>0</v>
      </c>
      <c r="K71" s="370">
        <v>0</v>
      </c>
      <c r="L71" s="370">
        <v>0</v>
      </c>
      <c r="M71" s="370">
        <v>0</v>
      </c>
      <c r="N71" s="370">
        <v>0</v>
      </c>
      <c r="O71" s="370">
        <v>2069.1999999999998</v>
      </c>
      <c r="P71" s="370">
        <v>2069.1999999999998</v>
      </c>
      <c r="Q71" s="370">
        <v>2069.1999999999998</v>
      </c>
      <c r="R71" s="370">
        <v>2079</v>
      </c>
      <c r="S71" s="370">
        <v>2069.1999999999998</v>
      </c>
      <c r="T71" s="370">
        <v>2069</v>
      </c>
      <c r="U71" s="370">
        <v>2068.9</v>
      </c>
      <c r="V71" s="370">
        <v>2068.8000000000002</v>
      </c>
      <c r="W71" s="370">
        <v>1589.1</v>
      </c>
      <c r="X71" s="370">
        <v>2068.5</v>
      </c>
      <c r="Y71" s="370">
        <v>2068.6</v>
      </c>
      <c r="Z71" s="370">
        <v>2068.5</v>
      </c>
      <c r="AA71" s="370">
        <v>0</v>
      </c>
      <c r="AB71" s="370">
        <v>0</v>
      </c>
      <c r="AC71" s="370">
        <v>0</v>
      </c>
      <c r="AD71" s="370">
        <v>0</v>
      </c>
      <c r="AE71" s="370">
        <v>0</v>
      </c>
      <c r="AF71" s="370">
        <v>0</v>
      </c>
      <c r="AG71" s="370">
        <v>0</v>
      </c>
      <c r="AH71" s="370">
        <v>0</v>
      </c>
      <c r="AI71" s="370">
        <v>0</v>
      </c>
      <c r="AJ71" s="370">
        <v>0</v>
      </c>
      <c r="AK71" s="370">
        <v>0</v>
      </c>
      <c r="AL71" s="370">
        <v>0</v>
      </c>
      <c r="AM71" s="370">
        <v>0</v>
      </c>
      <c r="AN71" s="370">
        <v>0</v>
      </c>
      <c r="AO71" s="370">
        <v>0</v>
      </c>
      <c r="AP71" s="370">
        <v>0</v>
      </c>
      <c r="AQ71" s="370">
        <v>0</v>
      </c>
      <c r="AR71" s="370">
        <v>0</v>
      </c>
      <c r="AS71" s="370">
        <v>0</v>
      </c>
      <c r="AT71" s="370">
        <v>0</v>
      </c>
      <c r="AU71" s="370">
        <v>0</v>
      </c>
      <c r="AV71" s="370">
        <v>0</v>
      </c>
      <c r="AW71" s="370">
        <v>0</v>
      </c>
      <c r="AX71" s="370">
        <v>0</v>
      </c>
      <c r="AY71" s="370">
        <v>0</v>
      </c>
      <c r="AZ71" s="370">
        <v>0</v>
      </c>
      <c r="BA71" s="370">
        <v>0</v>
      </c>
      <c r="BB71" s="370">
        <v>0</v>
      </c>
      <c r="BC71" s="370">
        <v>0</v>
      </c>
      <c r="BD71" s="370">
        <v>0</v>
      </c>
      <c r="BE71" s="370">
        <v>0</v>
      </c>
      <c r="BF71" s="368">
        <v>40.700000000000003</v>
      </c>
      <c r="BG71" s="368">
        <v>51.8</v>
      </c>
      <c r="BH71" s="368">
        <v>1.5</v>
      </c>
    </row>
    <row r="72" spans="1:60" s="270" customFormat="1" ht="25.5">
      <c r="A72" s="368" t="s">
        <v>610</v>
      </c>
      <c r="B72" s="368" t="s">
        <v>9</v>
      </c>
      <c r="C72" s="368" t="s">
        <v>144</v>
      </c>
      <c r="D72" s="368">
        <v>220</v>
      </c>
      <c r="E72" s="368" t="s">
        <v>660</v>
      </c>
      <c r="F72" s="368" t="s">
        <v>606</v>
      </c>
      <c r="G72" s="368" t="s">
        <v>1957</v>
      </c>
      <c r="H72" s="368">
        <v>2448.1</v>
      </c>
      <c r="I72" s="368" t="s">
        <v>626</v>
      </c>
      <c r="J72" s="370">
        <v>118.2</v>
      </c>
      <c r="K72" s="370">
        <v>119.1</v>
      </c>
      <c r="L72" s="370">
        <v>58.9</v>
      </c>
      <c r="M72" s="370">
        <v>0.2</v>
      </c>
      <c r="N72" s="370">
        <v>0.2</v>
      </c>
      <c r="O72" s="370">
        <v>0.2</v>
      </c>
      <c r="P72" s="370">
        <v>0.2</v>
      </c>
      <c r="Q72" s="370">
        <v>58.1</v>
      </c>
      <c r="R72" s="370">
        <v>58.1</v>
      </c>
      <c r="S72" s="370">
        <v>58.1</v>
      </c>
      <c r="T72" s="370">
        <v>127.4</v>
      </c>
      <c r="U72" s="370">
        <v>150.1</v>
      </c>
      <c r="V72" s="370">
        <v>119.7</v>
      </c>
      <c r="W72" s="370">
        <v>119.4</v>
      </c>
      <c r="X72" s="370">
        <v>212.6</v>
      </c>
      <c r="Y72" s="370">
        <v>92.3</v>
      </c>
      <c r="Z72" s="370">
        <v>0.2</v>
      </c>
      <c r="AA72" s="370">
        <v>0.2</v>
      </c>
      <c r="AB72" s="370">
        <v>0.2</v>
      </c>
      <c r="AC72" s="370">
        <v>0.2</v>
      </c>
      <c r="AD72" s="370">
        <v>0.4</v>
      </c>
      <c r="AE72" s="370">
        <v>0.2</v>
      </c>
      <c r="AF72" s="370">
        <v>0.2</v>
      </c>
      <c r="AG72" s="370">
        <v>0.2</v>
      </c>
      <c r="AH72" s="370">
        <v>0.2</v>
      </c>
      <c r="AI72" s="370">
        <v>0.2</v>
      </c>
      <c r="AJ72" s="370">
        <v>0.2</v>
      </c>
      <c r="AK72" s="370">
        <v>0.2</v>
      </c>
      <c r="AL72" s="370">
        <v>0.2</v>
      </c>
      <c r="AM72" s="370">
        <v>0.2</v>
      </c>
      <c r="AN72" s="370">
        <v>0.2</v>
      </c>
      <c r="AO72" s="370">
        <v>288</v>
      </c>
      <c r="AP72" s="370">
        <v>283.89999999999998</v>
      </c>
      <c r="AQ72" s="370">
        <v>287.5</v>
      </c>
      <c r="AR72" s="370">
        <v>267.2</v>
      </c>
      <c r="AS72" s="370">
        <v>299.5</v>
      </c>
      <c r="AT72" s="370">
        <v>293.8</v>
      </c>
      <c r="AU72" s="370">
        <v>118.9</v>
      </c>
      <c r="AV72" s="370">
        <v>119</v>
      </c>
      <c r="AW72" s="370">
        <v>120</v>
      </c>
      <c r="AX72" s="370">
        <v>172.3</v>
      </c>
      <c r="AY72" s="370">
        <v>203.6</v>
      </c>
      <c r="AZ72" s="370">
        <v>118.1</v>
      </c>
      <c r="BA72" s="370">
        <v>118.1</v>
      </c>
      <c r="BB72" s="370">
        <v>202.8</v>
      </c>
      <c r="BC72" s="370">
        <v>287.60000000000002</v>
      </c>
      <c r="BD72" s="370">
        <v>287.60000000000002</v>
      </c>
      <c r="BE72" s="370">
        <v>204.1</v>
      </c>
      <c r="BF72" s="368">
        <v>102</v>
      </c>
      <c r="BG72" s="368">
        <v>302.10000000000002</v>
      </c>
      <c r="BH72" s="368">
        <v>0.2</v>
      </c>
    </row>
    <row r="73" spans="1:60" s="270" customFormat="1" ht="25.5">
      <c r="A73" s="368" t="s">
        <v>610</v>
      </c>
      <c r="B73" s="368" t="s">
        <v>9</v>
      </c>
      <c r="C73" s="368" t="s">
        <v>144</v>
      </c>
      <c r="D73" s="368">
        <v>220</v>
      </c>
      <c r="E73" s="368" t="s">
        <v>660</v>
      </c>
      <c r="F73" s="368" t="s">
        <v>606</v>
      </c>
      <c r="G73" s="368" t="s">
        <v>1957</v>
      </c>
      <c r="H73" s="368">
        <v>2448.1</v>
      </c>
      <c r="I73" s="368" t="s">
        <v>627</v>
      </c>
      <c r="J73" s="370">
        <v>0</v>
      </c>
      <c r="K73" s="370">
        <v>0</v>
      </c>
      <c r="L73" s="370">
        <v>0</v>
      </c>
      <c r="M73" s="370">
        <v>0</v>
      </c>
      <c r="N73" s="370">
        <v>0</v>
      </c>
      <c r="O73" s="370">
        <v>0.2</v>
      </c>
      <c r="P73" s="370">
        <v>0.2</v>
      </c>
      <c r="Q73" s="370">
        <v>5.7</v>
      </c>
      <c r="R73" s="370">
        <v>7.7</v>
      </c>
      <c r="S73" s="370">
        <v>8</v>
      </c>
      <c r="T73" s="370">
        <v>9.4</v>
      </c>
      <c r="U73" s="370">
        <v>9.3000000000000007</v>
      </c>
      <c r="V73" s="370">
        <v>14.9</v>
      </c>
      <c r="W73" s="370">
        <v>17.7</v>
      </c>
      <c r="X73" s="370">
        <v>38.5</v>
      </c>
      <c r="Y73" s="370">
        <v>50.1</v>
      </c>
      <c r="Z73" s="370">
        <v>0.4</v>
      </c>
      <c r="AA73" s="370">
        <v>0</v>
      </c>
      <c r="AB73" s="370">
        <v>0</v>
      </c>
      <c r="AC73" s="370">
        <v>0</v>
      </c>
      <c r="AD73" s="370">
        <v>-1.4</v>
      </c>
      <c r="AE73" s="370">
        <v>0</v>
      </c>
      <c r="AF73" s="370">
        <v>0</v>
      </c>
      <c r="AG73" s="370">
        <v>0</v>
      </c>
      <c r="AH73" s="370">
        <v>0</v>
      </c>
      <c r="AI73" s="370">
        <v>0</v>
      </c>
      <c r="AJ73" s="370">
        <v>0</v>
      </c>
      <c r="AK73" s="370">
        <v>0</v>
      </c>
      <c r="AL73" s="370">
        <v>0</v>
      </c>
      <c r="AM73" s="370">
        <v>0</v>
      </c>
      <c r="AN73" s="370">
        <v>0</v>
      </c>
      <c r="AO73" s="370">
        <v>0</v>
      </c>
      <c r="AP73" s="370">
        <v>0</v>
      </c>
      <c r="AQ73" s="370">
        <v>0</v>
      </c>
      <c r="AR73" s="370">
        <v>0</v>
      </c>
      <c r="AS73" s="370">
        <v>0</v>
      </c>
      <c r="AT73" s="370">
        <v>0</v>
      </c>
      <c r="AU73" s="370">
        <v>0</v>
      </c>
      <c r="AV73" s="370">
        <v>0</v>
      </c>
      <c r="AW73" s="370">
        <v>0</v>
      </c>
      <c r="AX73" s="370">
        <v>0</v>
      </c>
      <c r="AY73" s="370">
        <v>0</v>
      </c>
      <c r="AZ73" s="370">
        <v>0</v>
      </c>
      <c r="BA73" s="370">
        <v>0</v>
      </c>
      <c r="BB73" s="370">
        <v>0</v>
      </c>
      <c r="BC73" s="370">
        <v>0</v>
      </c>
      <c r="BD73" s="370">
        <v>0</v>
      </c>
      <c r="BE73" s="370">
        <v>0</v>
      </c>
      <c r="BF73" s="368">
        <v>102</v>
      </c>
      <c r="BG73" s="368">
        <v>302.10000000000002</v>
      </c>
      <c r="BH73" s="368">
        <v>0.2</v>
      </c>
    </row>
    <row r="74" spans="1:60" s="270" customFormat="1" ht="25.5">
      <c r="A74" s="368" t="s">
        <v>611</v>
      </c>
      <c r="B74" s="368" t="s">
        <v>4</v>
      </c>
      <c r="C74" s="368" t="s">
        <v>144</v>
      </c>
      <c r="D74" s="368">
        <v>220</v>
      </c>
      <c r="E74" s="368" t="s">
        <v>661</v>
      </c>
      <c r="F74" s="368" t="s">
        <v>606</v>
      </c>
      <c r="G74" s="368" t="s">
        <v>1957</v>
      </c>
      <c r="H74" s="368">
        <v>10076.5</v>
      </c>
      <c r="I74" s="368" t="s">
        <v>626</v>
      </c>
      <c r="J74" s="370">
        <v>400.5</v>
      </c>
      <c r="K74" s="370">
        <v>418.3</v>
      </c>
      <c r="L74" s="370">
        <v>414.9</v>
      </c>
      <c r="M74" s="370">
        <v>415</v>
      </c>
      <c r="N74" s="370">
        <v>420.1</v>
      </c>
      <c r="O74" s="370">
        <v>419.7</v>
      </c>
      <c r="P74" s="370">
        <v>412.7</v>
      </c>
      <c r="Q74" s="370">
        <v>420</v>
      </c>
      <c r="R74" s="370">
        <v>420.4</v>
      </c>
      <c r="S74" s="370">
        <v>412.9</v>
      </c>
      <c r="T74" s="370">
        <v>426.8</v>
      </c>
      <c r="U74" s="370">
        <v>433.3</v>
      </c>
      <c r="V74" s="370">
        <v>430.9</v>
      </c>
      <c r="W74" s="370">
        <v>431.4</v>
      </c>
      <c r="X74" s="370">
        <v>431.4</v>
      </c>
      <c r="Y74" s="370">
        <v>418.3</v>
      </c>
      <c r="Z74" s="370">
        <v>417</v>
      </c>
      <c r="AA74" s="370">
        <v>419.4</v>
      </c>
      <c r="AB74" s="370">
        <v>419.1</v>
      </c>
      <c r="AC74" s="370">
        <v>421.8</v>
      </c>
      <c r="AD74" s="370">
        <v>422.8</v>
      </c>
      <c r="AE74" s="370">
        <v>422.3</v>
      </c>
      <c r="AF74" s="370">
        <v>422.5</v>
      </c>
      <c r="AG74" s="370">
        <v>421.6</v>
      </c>
      <c r="AH74" s="370">
        <v>422.4</v>
      </c>
      <c r="AI74" s="370">
        <v>426.9</v>
      </c>
      <c r="AJ74" s="370">
        <v>423</v>
      </c>
      <c r="AK74" s="370">
        <v>424.8</v>
      </c>
      <c r="AL74" s="370">
        <v>419.1</v>
      </c>
      <c r="AM74" s="370">
        <v>423.8</v>
      </c>
      <c r="AN74" s="370">
        <v>423.9</v>
      </c>
      <c r="AO74" s="370">
        <v>421.1</v>
      </c>
      <c r="AP74" s="370">
        <v>404.4</v>
      </c>
      <c r="AQ74" s="370">
        <v>428.9</v>
      </c>
      <c r="AR74" s="370">
        <v>429.5</v>
      </c>
      <c r="AS74" s="370">
        <v>430</v>
      </c>
      <c r="AT74" s="370">
        <v>428.5</v>
      </c>
      <c r="AU74" s="370">
        <v>418.5</v>
      </c>
      <c r="AV74" s="370">
        <v>418.4</v>
      </c>
      <c r="AW74" s="370">
        <v>423.4</v>
      </c>
      <c r="AX74" s="370">
        <v>420.5</v>
      </c>
      <c r="AY74" s="370">
        <v>422.8</v>
      </c>
      <c r="AZ74" s="370">
        <v>420</v>
      </c>
      <c r="BA74" s="370">
        <v>420</v>
      </c>
      <c r="BB74" s="370">
        <v>422.7</v>
      </c>
      <c r="BC74" s="370">
        <v>404.9</v>
      </c>
      <c r="BD74" s="370">
        <v>404.9</v>
      </c>
      <c r="BE74" s="370">
        <v>422.8</v>
      </c>
      <c r="BF74" s="368">
        <v>419.9</v>
      </c>
      <c r="BG74" s="368">
        <v>430.4</v>
      </c>
      <c r="BH74" s="368">
        <v>379.6</v>
      </c>
    </row>
    <row r="75" spans="1:60" s="270" customFormat="1" ht="25.5">
      <c r="A75" s="368" t="s">
        <v>611</v>
      </c>
      <c r="B75" s="368" t="s">
        <v>4</v>
      </c>
      <c r="C75" s="368" t="s">
        <v>144</v>
      </c>
      <c r="D75" s="368">
        <v>220</v>
      </c>
      <c r="E75" s="368" t="s">
        <v>661</v>
      </c>
      <c r="F75" s="368" t="s">
        <v>606</v>
      </c>
      <c r="G75" s="368" t="s">
        <v>1957</v>
      </c>
      <c r="H75" s="368">
        <v>10076.5</v>
      </c>
      <c r="I75" s="368" t="s">
        <v>627</v>
      </c>
      <c r="J75" s="370">
        <v>0</v>
      </c>
      <c r="K75" s="370">
        <v>0</v>
      </c>
      <c r="L75" s="370">
        <v>0</v>
      </c>
      <c r="M75" s="370">
        <v>0</v>
      </c>
      <c r="N75" s="370">
        <v>0</v>
      </c>
      <c r="O75" s="370">
        <v>16</v>
      </c>
      <c r="P75" s="370">
        <v>15</v>
      </c>
      <c r="Q75" s="370">
        <v>14.7</v>
      </c>
      <c r="R75" s="370">
        <v>15.3</v>
      </c>
      <c r="S75" s="370">
        <v>15.3</v>
      </c>
      <c r="T75" s="370">
        <v>26</v>
      </c>
      <c r="U75" s="370">
        <v>36.799999999999997</v>
      </c>
      <c r="V75" s="370">
        <v>60.5</v>
      </c>
      <c r="W75" s="370">
        <v>66.599999999999994</v>
      </c>
      <c r="X75" s="370">
        <v>125.6</v>
      </c>
      <c r="Y75" s="370">
        <v>173.9</v>
      </c>
      <c r="Z75" s="370">
        <v>157.30000000000001</v>
      </c>
      <c r="AA75" s="370">
        <v>0</v>
      </c>
      <c r="AB75" s="370">
        <v>0</v>
      </c>
      <c r="AC75" s="370">
        <v>0</v>
      </c>
      <c r="AD75" s="370">
        <v>122.3</v>
      </c>
      <c r="AE75" s="370">
        <v>0</v>
      </c>
      <c r="AF75" s="370">
        <v>0</v>
      </c>
      <c r="AG75" s="370">
        <v>0</v>
      </c>
      <c r="AH75" s="370">
        <v>0</v>
      </c>
      <c r="AI75" s="370">
        <v>0</v>
      </c>
      <c r="AJ75" s="370">
        <v>0</v>
      </c>
      <c r="AK75" s="370">
        <v>0</v>
      </c>
      <c r="AL75" s="370">
        <v>0</v>
      </c>
      <c r="AM75" s="370">
        <v>0</v>
      </c>
      <c r="AN75" s="370">
        <v>0</v>
      </c>
      <c r="AO75" s="370">
        <v>0</v>
      </c>
      <c r="AP75" s="370">
        <v>0</v>
      </c>
      <c r="AQ75" s="370">
        <v>0</v>
      </c>
      <c r="AR75" s="370">
        <v>0</v>
      </c>
      <c r="AS75" s="370">
        <v>0</v>
      </c>
      <c r="AT75" s="370">
        <v>0</v>
      </c>
      <c r="AU75" s="370">
        <v>0</v>
      </c>
      <c r="AV75" s="370">
        <v>0</v>
      </c>
      <c r="AW75" s="370">
        <v>0</v>
      </c>
      <c r="AX75" s="370">
        <v>0</v>
      </c>
      <c r="AY75" s="370">
        <v>0</v>
      </c>
      <c r="AZ75" s="370">
        <v>0</v>
      </c>
      <c r="BA75" s="370">
        <v>0</v>
      </c>
      <c r="BB75" s="370">
        <v>0</v>
      </c>
      <c r="BC75" s="370">
        <v>0</v>
      </c>
      <c r="BD75" s="370">
        <v>0</v>
      </c>
      <c r="BE75" s="370">
        <v>0</v>
      </c>
      <c r="BF75" s="368">
        <v>419.9</v>
      </c>
      <c r="BG75" s="368">
        <v>430.4</v>
      </c>
      <c r="BH75" s="368">
        <v>379.6</v>
      </c>
    </row>
    <row r="76" spans="1:60" s="270" customFormat="1" ht="51">
      <c r="A76" s="368" t="s">
        <v>607</v>
      </c>
      <c r="B76" s="368" t="s">
        <v>16</v>
      </c>
      <c r="C76" s="368" t="s">
        <v>612</v>
      </c>
      <c r="D76" s="368">
        <v>110</v>
      </c>
      <c r="E76" s="368" t="s">
        <v>662</v>
      </c>
      <c r="F76" s="368" t="s">
        <v>606</v>
      </c>
      <c r="G76" s="368" t="s">
        <v>1957</v>
      </c>
      <c r="H76" s="368">
        <v>134.69999999999999</v>
      </c>
      <c r="I76" s="368" t="s">
        <v>626</v>
      </c>
      <c r="J76" s="370">
        <v>0</v>
      </c>
      <c r="K76" s="370">
        <v>0</v>
      </c>
      <c r="L76" s="370">
        <v>0</v>
      </c>
      <c r="M76" s="370">
        <v>0</v>
      </c>
      <c r="N76" s="370">
        <v>0</v>
      </c>
      <c r="O76" s="370">
        <v>0</v>
      </c>
      <c r="P76" s="370">
        <v>0</v>
      </c>
      <c r="Q76" s="370">
        <v>0</v>
      </c>
      <c r="R76" s="370">
        <v>0</v>
      </c>
      <c r="S76" s="370">
        <v>0</v>
      </c>
      <c r="T76" s="370">
        <v>0</v>
      </c>
      <c r="U76" s="370">
        <v>0.1</v>
      </c>
      <c r="V76" s="370">
        <v>8.3000000000000007</v>
      </c>
      <c r="W76" s="370">
        <v>6.8</v>
      </c>
      <c r="X76" s="370">
        <v>16.7</v>
      </c>
      <c r="Y76" s="370">
        <v>33.9</v>
      </c>
      <c r="Z76" s="370">
        <v>28.2</v>
      </c>
      <c r="AA76" s="370">
        <v>35.4</v>
      </c>
      <c r="AB76" s="370">
        <v>15.3</v>
      </c>
      <c r="AC76" s="370">
        <v>14.5</v>
      </c>
      <c r="AD76" s="370">
        <v>16.100000000000001</v>
      </c>
      <c r="AE76" s="370">
        <v>11.1</v>
      </c>
      <c r="AF76" s="370">
        <v>11.1</v>
      </c>
      <c r="AG76" s="370">
        <v>12.7</v>
      </c>
      <c r="AH76" s="370">
        <v>12.4</v>
      </c>
      <c r="AI76" s="370">
        <v>11.2</v>
      </c>
      <c r="AJ76" s="370">
        <v>13.8</v>
      </c>
      <c r="AK76" s="370">
        <v>14.1</v>
      </c>
      <c r="AL76" s="370">
        <v>24</v>
      </c>
      <c r="AM76" s="370">
        <v>20.8</v>
      </c>
      <c r="AN76" s="370">
        <v>18.899999999999999</v>
      </c>
      <c r="AO76" s="370">
        <v>9</v>
      </c>
      <c r="AP76" s="370">
        <v>13</v>
      </c>
      <c r="AQ76" s="370">
        <v>0.4</v>
      </c>
      <c r="AR76" s="370">
        <v>0</v>
      </c>
      <c r="AS76" s="370">
        <v>0</v>
      </c>
      <c r="AT76" s="370">
        <v>0</v>
      </c>
      <c r="AU76" s="370">
        <v>0</v>
      </c>
      <c r="AV76" s="370">
        <v>0</v>
      </c>
      <c r="AW76" s="370">
        <v>0</v>
      </c>
      <c r="AX76" s="370">
        <v>0</v>
      </c>
      <c r="AY76" s="370">
        <v>0</v>
      </c>
      <c r="AZ76" s="370">
        <v>0</v>
      </c>
      <c r="BA76" s="370">
        <v>0</v>
      </c>
      <c r="BB76" s="370">
        <v>0</v>
      </c>
      <c r="BC76" s="370">
        <v>0</v>
      </c>
      <c r="BD76" s="370">
        <v>0</v>
      </c>
      <c r="BE76" s="370">
        <v>0</v>
      </c>
      <c r="BF76" s="368">
        <v>5.6</v>
      </c>
      <c r="BG76" s="368">
        <v>37.4</v>
      </c>
      <c r="BH76" s="368">
        <v>0</v>
      </c>
    </row>
    <row r="77" spans="1:60" s="270" customFormat="1" ht="51">
      <c r="A77" s="368" t="s">
        <v>607</v>
      </c>
      <c r="B77" s="368" t="s">
        <v>16</v>
      </c>
      <c r="C77" s="368" t="s">
        <v>612</v>
      </c>
      <c r="D77" s="368">
        <v>110</v>
      </c>
      <c r="E77" s="368" t="s">
        <v>662</v>
      </c>
      <c r="F77" s="368" t="s">
        <v>606</v>
      </c>
      <c r="G77" s="368" t="s">
        <v>1957</v>
      </c>
      <c r="H77" s="368">
        <v>134.69999999999999</v>
      </c>
      <c r="I77" s="368" t="s">
        <v>627</v>
      </c>
      <c r="J77" s="370">
        <v>0</v>
      </c>
      <c r="K77" s="370">
        <v>0</v>
      </c>
      <c r="L77" s="370">
        <v>0</v>
      </c>
      <c r="M77" s="370">
        <v>0</v>
      </c>
      <c r="N77" s="370">
        <v>0</v>
      </c>
      <c r="O77" s="370">
        <v>0</v>
      </c>
      <c r="P77" s="370">
        <v>0</v>
      </c>
      <c r="Q77" s="370">
        <v>0</v>
      </c>
      <c r="R77" s="370">
        <v>0</v>
      </c>
      <c r="S77" s="370">
        <v>0</v>
      </c>
      <c r="T77" s="370">
        <v>0</v>
      </c>
      <c r="U77" s="370">
        <v>1.4</v>
      </c>
      <c r="V77" s="370">
        <v>2.4</v>
      </c>
      <c r="W77" s="370">
        <v>2.2000000000000002</v>
      </c>
      <c r="X77" s="370">
        <v>3.1</v>
      </c>
      <c r="Y77" s="370">
        <v>3.5</v>
      </c>
      <c r="Z77" s="370">
        <v>1.2</v>
      </c>
      <c r="AA77" s="370">
        <v>0.6</v>
      </c>
      <c r="AB77" s="370">
        <v>-4.2</v>
      </c>
      <c r="AC77" s="370">
        <v>-2.8</v>
      </c>
      <c r="AD77" s="370">
        <v>-2.6</v>
      </c>
      <c r="AE77" s="370">
        <v>-3.4</v>
      </c>
      <c r="AF77" s="370">
        <v>-3.2</v>
      </c>
      <c r="AG77" s="370">
        <v>-3</v>
      </c>
      <c r="AH77" s="370">
        <v>-3</v>
      </c>
      <c r="AI77" s="370">
        <v>-3.1</v>
      </c>
      <c r="AJ77" s="370">
        <v>-2.7</v>
      </c>
      <c r="AK77" s="370">
        <v>-2.6</v>
      </c>
      <c r="AL77" s="370">
        <v>-1.9</v>
      </c>
      <c r="AM77" s="370">
        <v>-0.8</v>
      </c>
      <c r="AN77" s="370">
        <v>-1.3</v>
      </c>
      <c r="AO77" s="370">
        <v>-1</v>
      </c>
      <c r="AP77" s="370">
        <v>0.4</v>
      </c>
      <c r="AQ77" s="370">
        <v>0.1</v>
      </c>
      <c r="AR77" s="370">
        <v>0</v>
      </c>
      <c r="AS77" s="370">
        <v>0</v>
      </c>
      <c r="AT77" s="370">
        <v>0</v>
      </c>
      <c r="AU77" s="370">
        <v>0</v>
      </c>
      <c r="AV77" s="370">
        <v>0</v>
      </c>
      <c r="AW77" s="370">
        <v>0</v>
      </c>
      <c r="AX77" s="370">
        <v>0</v>
      </c>
      <c r="AY77" s="370">
        <v>0</v>
      </c>
      <c r="AZ77" s="370">
        <v>0</v>
      </c>
      <c r="BA77" s="370">
        <v>0</v>
      </c>
      <c r="BB77" s="370">
        <v>0</v>
      </c>
      <c r="BC77" s="370">
        <v>0</v>
      </c>
      <c r="BD77" s="370">
        <v>0</v>
      </c>
      <c r="BE77" s="370">
        <v>0</v>
      </c>
      <c r="BF77" s="368">
        <v>5.6</v>
      </c>
      <c r="BG77" s="368">
        <v>37.4</v>
      </c>
      <c r="BH77" s="368">
        <v>0</v>
      </c>
    </row>
    <row r="78" spans="1:60" s="270" customFormat="1" ht="38.25">
      <c r="A78" s="368" t="s">
        <v>607</v>
      </c>
      <c r="B78" s="368" t="s">
        <v>15</v>
      </c>
      <c r="C78" s="368" t="s">
        <v>612</v>
      </c>
      <c r="D78" s="368">
        <v>110</v>
      </c>
      <c r="E78" s="368" t="s">
        <v>663</v>
      </c>
      <c r="F78" s="368" t="s">
        <v>606</v>
      </c>
      <c r="G78" s="368" t="s">
        <v>1957</v>
      </c>
      <c r="H78" s="368">
        <v>122</v>
      </c>
      <c r="I78" s="368" t="s">
        <v>626</v>
      </c>
      <c r="J78" s="370">
        <v>0</v>
      </c>
      <c r="K78" s="370">
        <v>0</v>
      </c>
      <c r="L78" s="370">
        <v>0</v>
      </c>
      <c r="M78" s="370">
        <v>0</v>
      </c>
      <c r="N78" s="370">
        <v>0</v>
      </c>
      <c r="O78" s="370">
        <v>0</v>
      </c>
      <c r="P78" s="370">
        <v>0</v>
      </c>
      <c r="Q78" s="370">
        <v>0</v>
      </c>
      <c r="R78" s="370">
        <v>0</v>
      </c>
      <c r="S78" s="370">
        <v>0</v>
      </c>
      <c r="T78" s="370">
        <v>0</v>
      </c>
      <c r="U78" s="370">
        <v>0</v>
      </c>
      <c r="V78" s="370">
        <v>1.5</v>
      </c>
      <c r="W78" s="370">
        <v>1.3</v>
      </c>
      <c r="X78" s="370">
        <v>2.9</v>
      </c>
      <c r="Y78" s="370">
        <v>10</v>
      </c>
      <c r="Z78" s="370">
        <v>7.9</v>
      </c>
      <c r="AA78" s="370">
        <v>10.6</v>
      </c>
      <c r="AB78" s="370">
        <v>18.8</v>
      </c>
      <c r="AC78" s="370">
        <v>19.3</v>
      </c>
      <c r="AD78" s="370">
        <v>24.4</v>
      </c>
      <c r="AE78" s="370">
        <v>28.5</v>
      </c>
      <c r="AF78" s="370">
        <v>19.399999999999999</v>
      </c>
      <c r="AG78" s="370">
        <v>14.5</v>
      </c>
      <c r="AH78" s="370">
        <v>14.5</v>
      </c>
      <c r="AI78" s="370">
        <v>2.9</v>
      </c>
      <c r="AJ78" s="370">
        <v>11.7</v>
      </c>
      <c r="AK78" s="370">
        <v>4.2</v>
      </c>
      <c r="AL78" s="370">
        <v>17.399999999999999</v>
      </c>
      <c r="AM78" s="370">
        <v>21.2</v>
      </c>
      <c r="AN78" s="370">
        <v>7</v>
      </c>
      <c r="AO78" s="370">
        <v>11.5</v>
      </c>
      <c r="AP78" s="370">
        <v>7.8</v>
      </c>
      <c r="AQ78" s="370">
        <v>3.6</v>
      </c>
      <c r="AR78" s="370">
        <v>0</v>
      </c>
      <c r="AS78" s="370">
        <v>0</v>
      </c>
      <c r="AT78" s="370">
        <v>0</v>
      </c>
      <c r="AU78" s="370">
        <v>0</v>
      </c>
      <c r="AV78" s="370">
        <v>0</v>
      </c>
      <c r="AW78" s="370">
        <v>0</v>
      </c>
      <c r="AX78" s="370">
        <v>0</v>
      </c>
      <c r="AY78" s="370">
        <v>0</v>
      </c>
      <c r="AZ78" s="370">
        <v>0</v>
      </c>
      <c r="BA78" s="370">
        <v>0</v>
      </c>
      <c r="BB78" s="370">
        <v>0</v>
      </c>
      <c r="BC78" s="370">
        <v>0</v>
      </c>
      <c r="BD78" s="370">
        <v>0</v>
      </c>
      <c r="BE78" s="370">
        <v>0</v>
      </c>
      <c r="BF78" s="368">
        <v>5.0999999999999996</v>
      </c>
      <c r="BG78" s="368">
        <v>30.2</v>
      </c>
      <c r="BH78" s="368">
        <v>0</v>
      </c>
    </row>
    <row r="79" spans="1:60" s="270" customFormat="1" ht="38.25">
      <c r="A79" s="368" t="s">
        <v>607</v>
      </c>
      <c r="B79" s="368" t="s">
        <v>15</v>
      </c>
      <c r="C79" s="368" t="s">
        <v>612</v>
      </c>
      <c r="D79" s="368">
        <v>110</v>
      </c>
      <c r="E79" s="368" t="s">
        <v>663</v>
      </c>
      <c r="F79" s="368" t="s">
        <v>606</v>
      </c>
      <c r="G79" s="368" t="s">
        <v>1957</v>
      </c>
      <c r="H79" s="368">
        <v>122</v>
      </c>
      <c r="I79" s="368" t="s">
        <v>627</v>
      </c>
      <c r="J79" s="370">
        <v>0</v>
      </c>
      <c r="K79" s="370">
        <v>0</v>
      </c>
      <c r="L79" s="370">
        <v>0</v>
      </c>
      <c r="M79" s="370">
        <v>0</v>
      </c>
      <c r="N79" s="370">
        <v>0</v>
      </c>
      <c r="O79" s="370">
        <v>0</v>
      </c>
      <c r="P79" s="370">
        <v>0</v>
      </c>
      <c r="Q79" s="370">
        <v>0</v>
      </c>
      <c r="R79" s="370">
        <v>0</v>
      </c>
      <c r="S79" s="370">
        <v>0</v>
      </c>
      <c r="T79" s="370">
        <v>0</v>
      </c>
      <c r="U79" s="370">
        <v>0</v>
      </c>
      <c r="V79" s="370">
        <v>0</v>
      </c>
      <c r="W79" s="370">
        <v>0</v>
      </c>
      <c r="X79" s="370">
        <v>0.2</v>
      </c>
      <c r="Y79" s="370">
        <v>0.3</v>
      </c>
      <c r="Z79" s="370">
        <v>1</v>
      </c>
      <c r="AA79" s="370">
        <v>2.2999999999999998</v>
      </c>
      <c r="AB79" s="370">
        <v>7.6</v>
      </c>
      <c r="AC79" s="370">
        <v>9.1</v>
      </c>
      <c r="AD79" s="370">
        <v>8.4</v>
      </c>
      <c r="AE79" s="370">
        <v>10.6</v>
      </c>
      <c r="AF79" s="370">
        <v>9</v>
      </c>
      <c r="AG79" s="370">
        <v>6.6</v>
      </c>
      <c r="AH79" s="370">
        <v>4.4000000000000004</v>
      </c>
      <c r="AI79" s="370">
        <v>1.4</v>
      </c>
      <c r="AJ79" s="370">
        <v>1.8</v>
      </c>
      <c r="AK79" s="370">
        <v>2.8</v>
      </c>
      <c r="AL79" s="370">
        <v>4.8</v>
      </c>
      <c r="AM79" s="370">
        <v>5.6</v>
      </c>
      <c r="AN79" s="370">
        <v>1</v>
      </c>
      <c r="AO79" s="370">
        <v>2.5</v>
      </c>
      <c r="AP79" s="370">
        <v>3.4</v>
      </c>
      <c r="AQ79" s="370">
        <v>4</v>
      </c>
      <c r="AR79" s="370">
        <v>2.7</v>
      </c>
      <c r="AS79" s="370">
        <v>0</v>
      </c>
      <c r="AT79" s="370">
        <v>0</v>
      </c>
      <c r="AU79" s="370">
        <v>0</v>
      </c>
      <c r="AV79" s="370">
        <v>0</v>
      </c>
      <c r="AW79" s="370">
        <v>0</v>
      </c>
      <c r="AX79" s="370">
        <v>0</v>
      </c>
      <c r="AY79" s="370">
        <v>0</v>
      </c>
      <c r="AZ79" s="370">
        <v>0</v>
      </c>
      <c r="BA79" s="370">
        <v>0</v>
      </c>
      <c r="BB79" s="370">
        <v>0</v>
      </c>
      <c r="BC79" s="370">
        <v>0</v>
      </c>
      <c r="BD79" s="370">
        <v>0</v>
      </c>
      <c r="BE79" s="370">
        <v>0</v>
      </c>
      <c r="BF79" s="368">
        <v>5.0999999999999996</v>
      </c>
      <c r="BG79" s="368">
        <v>30.2</v>
      </c>
      <c r="BH79" s="368">
        <v>0</v>
      </c>
    </row>
    <row r="80" spans="1:60" s="270" customFormat="1" ht="25.5">
      <c r="A80" s="368" t="s">
        <v>607</v>
      </c>
      <c r="B80" s="368" t="s">
        <v>16</v>
      </c>
      <c r="C80" s="368" t="s">
        <v>612</v>
      </c>
      <c r="D80" s="368">
        <v>110</v>
      </c>
      <c r="E80" s="368" t="s">
        <v>664</v>
      </c>
      <c r="F80" s="368" t="s">
        <v>608</v>
      </c>
      <c r="G80" s="368" t="s">
        <v>1957</v>
      </c>
      <c r="H80" s="368">
        <v>97.8</v>
      </c>
      <c r="I80" s="368" t="s">
        <v>626</v>
      </c>
      <c r="J80" s="370">
        <v>0.1</v>
      </c>
      <c r="K80" s="370">
        <v>0.1</v>
      </c>
      <c r="L80" s="370">
        <v>0.1</v>
      </c>
      <c r="M80" s="370">
        <v>0.1</v>
      </c>
      <c r="N80" s="370">
        <v>0.1</v>
      </c>
      <c r="O80" s="370">
        <v>0.1</v>
      </c>
      <c r="P80" s="370">
        <v>0.1</v>
      </c>
      <c r="Q80" s="370">
        <v>0.1</v>
      </c>
      <c r="R80" s="370">
        <v>0.1</v>
      </c>
      <c r="S80" s="370">
        <v>0.1</v>
      </c>
      <c r="T80" s="370">
        <v>0.1</v>
      </c>
      <c r="U80" s="370">
        <v>0</v>
      </c>
      <c r="V80" s="370">
        <v>0</v>
      </c>
      <c r="W80" s="370">
        <v>3.2</v>
      </c>
      <c r="X80" s="370">
        <v>7.2</v>
      </c>
      <c r="Y80" s="370">
        <v>4.2</v>
      </c>
      <c r="Z80" s="370">
        <v>6.2</v>
      </c>
      <c r="AA80" s="370">
        <v>8</v>
      </c>
      <c r="AB80" s="370">
        <v>10.199999999999999</v>
      </c>
      <c r="AC80" s="370">
        <v>14.6</v>
      </c>
      <c r="AD80" s="370">
        <v>16.600000000000001</v>
      </c>
      <c r="AE80" s="370">
        <v>20.2</v>
      </c>
      <c r="AF80" s="370">
        <v>10.6</v>
      </c>
      <c r="AG80" s="370">
        <v>13.4</v>
      </c>
      <c r="AH80" s="370">
        <v>10.6</v>
      </c>
      <c r="AI80" s="370">
        <v>15</v>
      </c>
      <c r="AJ80" s="370">
        <v>7.6</v>
      </c>
      <c r="AK80" s="370">
        <v>13.8</v>
      </c>
      <c r="AL80" s="370">
        <v>11.6</v>
      </c>
      <c r="AM80" s="370">
        <v>2.5</v>
      </c>
      <c r="AN80" s="370">
        <v>10.6</v>
      </c>
      <c r="AO80" s="370">
        <v>3.2</v>
      </c>
      <c r="AP80" s="370">
        <v>2.1</v>
      </c>
      <c r="AQ80" s="370">
        <v>0.9</v>
      </c>
      <c r="AR80" s="370">
        <v>0</v>
      </c>
      <c r="AS80" s="370">
        <v>0</v>
      </c>
      <c r="AT80" s="370">
        <v>0</v>
      </c>
      <c r="AU80" s="370">
        <v>0</v>
      </c>
      <c r="AV80" s="370">
        <v>0</v>
      </c>
      <c r="AW80" s="370">
        <v>0</v>
      </c>
      <c r="AX80" s="370">
        <v>0</v>
      </c>
      <c r="AY80" s="370">
        <v>0</v>
      </c>
      <c r="AZ80" s="370">
        <v>0</v>
      </c>
      <c r="BA80" s="370">
        <v>0</v>
      </c>
      <c r="BB80" s="370">
        <v>0</v>
      </c>
      <c r="BC80" s="370">
        <v>0</v>
      </c>
      <c r="BD80" s="370">
        <v>0</v>
      </c>
      <c r="BE80" s="370">
        <v>0</v>
      </c>
      <c r="BF80" s="368">
        <v>4.0999999999999996</v>
      </c>
      <c r="BG80" s="368">
        <v>20.399999999999999</v>
      </c>
      <c r="BH80" s="368">
        <v>0</v>
      </c>
    </row>
    <row r="81" spans="1:60" s="270" customFormat="1" ht="25.5">
      <c r="A81" s="368" t="s">
        <v>607</v>
      </c>
      <c r="B81" s="368" t="s">
        <v>16</v>
      </c>
      <c r="C81" s="368" t="s">
        <v>612</v>
      </c>
      <c r="D81" s="368">
        <v>110</v>
      </c>
      <c r="E81" s="368" t="s">
        <v>664</v>
      </c>
      <c r="F81" s="368" t="s">
        <v>608</v>
      </c>
      <c r="G81" s="368" t="s">
        <v>1957</v>
      </c>
      <c r="H81" s="368">
        <v>97.8</v>
      </c>
      <c r="I81" s="368" t="s">
        <v>627</v>
      </c>
      <c r="J81" s="370">
        <v>0</v>
      </c>
      <c r="K81" s="370">
        <v>0</v>
      </c>
      <c r="L81" s="370">
        <v>0</v>
      </c>
      <c r="M81" s="370">
        <v>0</v>
      </c>
      <c r="N81" s="370">
        <v>0</v>
      </c>
      <c r="O81" s="370">
        <v>0</v>
      </c>
      <c r="P81" s="370">
        <v>0</v>
      </c>
      <c r="Q81" s="370">
        <v>0</v>
      </c>
      <c r="R81" s="370">
        <v>0</v>
      </c>
      <c r="S81" s="370">
        <v>0</v>
      </c>
      <c r="T81" s="370">
        <v>0</v>
      </c>
      <c r="U81" s="370">
        <v>0</v>
      </c>
      <c r="V81" s="370">
        <v>0</v>
      </c>
      <c r="W81" s="370">
        <v>0.1</v>
      </c>
      <c r="X81" s="370">
        <v>0</v>
      </c>
      <c r="Y81" s="370">
        <v>0</v>
      </c>
      <c r="Z81" s="370">
        <v>0</v>
      </c>
      <c r="AA81" s="370">
        <v>0</v>
      </c>
      <c r="AB81" s="370">
        <v>-0.1</v>
      </c>
      <c r="AC81" s="370">
        <v>0.1</v>
      </c>
      <c r="AD81" s="370">
        <v>0</v>
      </c>
      <c r="AE81" s="370">
        <v>0</v>
      </c>
      <c r="AF81" s="370">
        <v>0</v>
      </c>
      <c r="AG81" s="370">
        <v>0</v>
      </c>
      <c r="AH81" s="370">
        <v>-0.2</v>
      </c>
      <c r="AI81" s="370">
        <v>0</v>
      </c>
      <c r="AJ81" s="370">
        <v>-0.1</v>
      </c>
      <c r="AK81" s="370">
        <v>-0.3</v>
      </c>
      <c r="AL81" s="370">
        <v>0</v>
      </c>
      <c r="AM81" s="370">
        <v>0</v>
      </c>
      <c r="AN81" s="370">
        <v>-0.1</v>
      </c>
      <c r="AO81" s="370">
        <v>0</v>
      </c>
      <c r="AP81" s="370">
        <v>0</v>
      </c>
      <c r="AQ81" s="370">
        <v>0</v>
      </c>
      <c r="AR81" s="370">
        <v>0</v>
      </c>
      <c r="AS81" s="370">
        <v>0</v>
      </c>
      <c r="AT81" s="370">
        <v>0</v>
      </c>
      <c r="AU81" s="370">
        <v>0</v>
      </c>
      <c r="AV81" s="370">
        <v>0</v>
      </c>
      <c r="AW81" s="370">
        <v>0</v>
      </c>
      <c r="AX81" s="370">
        <v>0</v>
      </c>
      <c r="AY81" s="370">
        <v>0</v>
      </c>
      <c r="AZ81" s="370">
        <v>0</v>
      </c>
      <c r="BA81" s="370">
        <v>0</v>
      </c>
      <c r="BB81" s="370">
        <v>0</v>
      </c>
      <c r="BC81" s="370">
        <v>0</v>
      </c>
      <c r="BD81" s="370">
        <v>0</v>
      </c>
      <c r="BE81" s="370">
        <v>0</v>
      </c>
      <c r="BF81" s="368">
        <v>4.0999999999999996</v>
      </c>
      <c r="BG81" s="368">
        <v>20.399999999999999</v>
      </c>
      <c r="BH81" s="368">
        <v>0</v>
      </c>
    </row>
    <row r="82" spans="1:60" s="270" customFormat="1" ht="25.5">
      <c r="A82" s="368" t="s">
        <v>607</v>
      </c>
      <c r="B82" s="368" t="s">
        <v>16</v>
      </c>
      <c r="C82" s="368" t="s">
        <v>612</v>
      </c>
      <c r="D82" s="368">
        <v>110</v>
      </c>
      <c r="E82" s="368" t="s">
        <v>665</v>
      </c>
      <c r="F82" s="368" t="s">
        <v>608</v>
      </c>
      <c r="G82" s="368" t="s">
        <v>1957</v>
      </c>
      <c r="H82" s="368">
        <v>106.1</v>
      </c>
      <c r="I82" s="368" t="s">
        <v>626</v>
      </c>
      <c r="J82" s="370">
        <v>0</v>
      </c>
      <c r="K82" s="370">
        <v>0</v>
      </c>
      <c r="L82" s="370">
        <v>0</v>
      </c>
      <c r="M82" s="370">
        <v>0</v>
      </c>
      <c r="N82" s="370">
        <v>0</v>
      </c>
      <c r="O82" s="370">
        <v>0</v>
      </c>
      <c r="P82" s="370">
        <v>0</v>
      </c>
      <c r="Q82" s="370">
        <v>0</v>
      </c>
      <c r="R82" s="370">
        <v>0</v>
      </c>
      <c r="S82" s="370">
        <v>0</v>
      </c>
      <c r="T82" s="370">
        <v>0</v>
      </c>
      <c r="U82" s="370">
        <v>0</v>
      </c>
      <c r="V82" s="370">
        <v>3.7</v>
      </c>
      <c r="W82" s="370">
        <v>4</v>
      </c>
      <c r="X82" s="370">
        <v>9.5</v>
      </c>
      <c r="Y82" s="370">
        <v>13</v>
      </c>
      <c r="Z82" s="370">
        <v>15</v>
      </c>
      <c r="AA82" s="370">
        <v>8.1999999999999993</v>
      </c>
      <c r="AB82" s="370">
        <v>20</v>
      </c>
      <c r="AC82" s="370">
        <v>10.6</v>
      </c>
      <c r="AD82" s="370">
        <v>15.2</v>
      </c>
      <c r="AE82" s="370">
        <v>14.8</v>
      </c>
      <c r="AF82" s="370">
        <v>16.5</v>
      </c>
      <c r="AG82" s="370">
        <v>17.600000000000001</v>
      </c>
      <c r="AH82" s="370">
        <v>10.4</v>
      </c>
      <c r="AI82" s="370">
        <v>13.4</v>
      </c>
      <c r="AJ82" s="370">
        <v>15.7</v>
      </c>
      <c r="AK82" s="370">
        <v>13.5</v>
      </c>
      <c r="AL82" s="370">
        <v>18.3</v>
      </c>
      <c r="AM82" s="370">
        <v>9.5</v>
      </c>
      <c r="AN82" s="370">
        <v>6.7</v>
      </c>
      <c r="AO82" s="370">
        <v>4.4000000000000004</v>
      </c>
      <c r="AP82" s="370">
        <v>4.0999999999999996</v>
      </c>
      <c r="AQ82" s="370">
        <v>0</v>
      </c>
      <c r="AR82" s="370">
        <v>0</v>
      </c>
      <c r="AS82" s="370">
        <v>0</v>
      </c>
      <c r="AT82" s="370">
        <v>0</v>
      </c>
      <c r="AU82" s="370">
        <v>0</v>
      </c>
      <c r="AV82" s="370">
        <v>0</v>
      </c>
      <c r="AW82" s="370">
        <v>0</v>
      </c>
      <c r="AX82" s="370">
        <v>0</v>
      </c>
      <c r="AY82" s="370">
        <v>0</v>
      </c>
      <c r="AZ82" s="370">
        <v>0</v>
      </c>
      <c r="BA82" s="370">
        <v>0</v>
      </c>
      <c r="BB82" s="370">
        <v>0</v>
      </c>
      <c r="BC82" s="370">
        <v>0</v>
      </c>
      <c r="BD82" s="370">
        <v>0</v>
      </c>
      <c r="BE82" s="370">
        <v>0</v>
      </c>
      <c r="BF82" s="368">
        <v>4.4000000000000004</v>
      </c>
      <c r="BG82" s="368">
        <v>20</v>
      </c>
      <c r="BH82" s="368">
        <v>0</v>
      </c>
    </row>
    <row r="83" spans="1:60" s="270" customFormat="1" ht="25.5">
      <c r="A83" s="368" t="s">
        <v>607</v>
      </c>
      <c r="B83" s="368" t="s">
        <v>16</v>
      </c>
      <c r="C83" s="368" t="s">
        <v>612</v>
      </c>
      <c r="D83" s="368">
        <v>110</v>
      </c>
      <c r="E83" s="368" t="s">
        <v>665</v>
      </c>
      <c r="F83" s="368" t="s">
        <v>608</v>
      </c>
      <c r="G83" s="368" t="s">
        <v>1957</v>
      </c>
      <c r="H83" s="368">
        <v>106.1</v>
      </c>
      <c r="I83" s="368" t="s">
        <v>627</v>
      </c>
      <c r="J83" s="370">
        <v>0</v>
      </c>
      <c r="K83" s="370">
        <v>0</v>
      </c>
      <c r="L83" s="370">
        <v>0</v>
      </c>
      <c r="M83" s="370">
        <v>0</v>
      </c>
      <c r="N83" s="370">
        <v>0</v>
      </c>
      <c r="O83" s="370">
        <v>0</v>
      </c>
      <c r="P83" s="370">
        <v>0</v>
      </c>
      <c r="Q83" s="370">
        <v>0</v>
      </c>
      <c r="R83" s="370">
        <v>0</v>
      </c>
      <c r="S83" s="370">
        <v>0</v>
      </c>
      <c r="T83" s="370">
        <v>0</v>
      </c>
      <c r="U83" s="370">
        <v>0</v>
      </c>
      <c r="V83" s="370">
        <v>0.1</v>
      </c>
      <c r="W83" s="370">
        <v>0</v>
      </c>
      <c r="X83" s="370">
        <v>0.6</v>
      </c>
      <c r="Y83" s="370">
        <v>1.2</v>
      </c>
      <c r="Z83" s="370">
        <v>1.6</v>
      </c>
      <c r="AA83" s="370">
        <v>0.4</v>
      </c>
      <c r="AB83" s="370">
        <v>3</v>
      </c>
      <c r="AC83" s="370">
        <v>0.7</v>
      </c>
      <c r="AD83" s="370">
        <v>1.6</v>
      </c>
      <c r="AE83" s="370">
        <v>1.5</v>
      </c>
      <c r="AF83" s="370">
        <v>1.9</v>
      </c>
      <c r="AG83" s="370">
        <v>2.2000000000000002</v>
      </c>
      <c r="AH83" s="370">
        <v>0.7</v>
      </c>
      <c r="AI83" s="370">
        <v>1.3</v>
      </c>
      <c r="AJ83" s="370">
        <v>1.8</v>
      </c>
      <c r="AK83" s="370">
        <v>1.2</v>
      </c>
      <c r="AL83" s="370">
        <v>2.5</v>
      </c>
      <c r="AM83" s="370">
        <v>0.5</v>
      </c>
      <c r="AN83" s="370">
        <v>0.2</v>
      </c>
      <c r="AO83" s="370">
        <v>0</v>
      </c>
      <c r="AP83" s="370">
        <v>0</v>
      </c>
      <c r="AQ83" s="370">
        <v>0</v>
      </c>
      <c r="AR83" s="370">
        <v>0</v>
      </c>
      <c r="AS83" s="370">
        <v>0</v>
      </c>
      <c r="AT83" s="370">
        <v>0</v>
      </c>
      <c r="AU83" s="370">
        <v>0</v>
      </c>
      <c r="AV83" s="370">
        <v>0</v>
      </c>
      <c r="AW83" s="370">
        <v>0</v>
      </c>
      <c r="AX83" s="370">
        <v>0</v>
      </c>
      <c r="AY83" s="370">
        <v>0</v>
      </c>
      <c r="AZ83" s="370">
        <v>0</v>
      </c>
      <c r="BA83" s="370">
        <v>0</v>
      </c>
      <c r="BB83" s="370">
        <v>0</v>
      </c>
      <c r="BC83" s="370">
        <v>0</v>
      </c>
      <c r="BD83" s="370">
        <v>0</v>
      </c>
      <c r="BE83" s="370">
        <v>0</v>
      </c>
      <c r="BF83" s="368">
        <v>4.4000000000000004</v>
      </c>
      <c r="BG83" s="368">
        <v>20</v>
      </c>
      <c r="BH83" s="368">
        <v>0</v>
      </c>
    </row>
    <row r="84" spans="1:60" s="270" customFormat="1" ht="25.5">
      <c r="A84" s="368" t="s">
        <v>607</v>
      </c>
      <c r="B84" s="368" t="s">
        <v>9</v>
      </c>
      <c r="C84" s="368" t="s">
        <v>612</v>
      </c>
      <c r="D84" s="368">
        <v>110</v>
      </c>
      <c r="E84" s="368" t="s">
        <v>666</v>
      </c>
      <c r="F84" s="368" t="s">
        <v>606</v>
      </c>
      <c r="G84" s="368" t="s">
        <v>1957</v>
      </c>
      <c r="H84" s="368">
        <v>150</v>
      </c>
      <c r="I84" s="368" t="s">
        <v>626</v>
      </c>
      <c r="J84" s="370">
        <v>0</v>
      </c>
      <c r="K84" s="370">
        <v>0</v>
      </c>
      <c r="L84" s="370">
        <v>0</v>
      </c>
      <c r="M84" s="370">
        <v>0</v>
      </c>
      <c r="N84" s="370">
        <v>0</v>
      </c>
      <c r="O84" s="370">
        <v>0</v>
      </c>
      <c r="P84" s="370">
        <v>0</v>
      </c>
      <c r="Q84" s="370">
        <v>0</v>
      </c>
      <c r="R84" s="370">
        <v>0</v>
      </c>
      <c r="S84" s="370">
        <v>0</v>
      </c>
      <c r="T84" s="370">
        <v>0.1</v>
      </c>
      <c r="U84" s="370">
        <v>0.5</v>
      </c>
      <c r="V84" s="370">
        <v>1.4</v>
      </c>
      <c r="W84" s="370">
        <v>2.2000000000000002</v>
      </c>
      <c r="X84" s="370">
        <v>5.2</v>
      </c>
      <c r="Y84" s="370">
        <v>14.1</v>
      </c>
      <c r="Z84" s="370">
        <v>30.5</v>
      </c>
      <c r="AA84" s="370">
        <v>17.8</v>
      </c>
      <c r="AB84" s="370">
        <v>37.6</v>
      </c>
      <c r="AC84" s="370">
        <v>36.1</v>
      </c>
      <c r="AD84" s="370">
        <v>26.6</v>
      </c>
      <c r="AE84" s="370">
        <v>16.8</v>
      </c>
      <c r="AF84" s="370">
        <v>13.5</v>
      </c>
      <c r="AG84" s="370">
        <v>9.8000000000000007</v>
      </c>
      <c r="AH84" s="370">
        <v>14.1</v>
      </c>
      <c r="AI84" s="370">
        <v>15.3</v>
      </c>
      <c r="AJ84" s="370">
        <v>29.7</v>
      </c>
      <c r="AK84" s="370">
        <v>17.7</v>
      </c>
      <c r="AL84" s="370">
        <v>9.6999999999999993</v>
      </c>
      <c r="AM84" s="370">
        <v>8</v>
      </c>
      <c r="AN84" s="370">
        <v>5</v>
      </c>
      <c r="AO84" s="370">
        <v>5.5</v>
      </c>
      <c r="AP84" s="370">
        <v>3.1</v>
      </c>
      <c r="AQ84" s="370">
        <v>0.3</v>
      </c>
      <c r="AR84" s="370">
        <v>0.2</v>
      </c>
      <c r="AS84" s="370">
        <v>0.1</v>
      </c>
      <c r="AT84" s="370">
        <v>0.1</v>
      </c>
      <c r="AU84" s="370">
        <v>0.1</v>
      </c>
      <c r="AV84" s="370">
        <v>0.1</v>
      </c>
      <c r="AW84" s="370">
        <v>0</v>
      </c>
      <c r="AX84" s="370">
        <v>0</v>
      </c>
      <c r="AY84" s="370">
        <v>0</v>
      </c>
      <c r="AZ84" s="370">
        <v>0</v>
      </c>
      <c r="BA84" s="370">
        <v>0</v>
      </c>
      <c r="BB84" s="370">
        <v>0</v>
      </c>
      <c r="BC84" s="370">
        <v>0</v>
      </c>
      <c r="BD84" s="370">
        <v>0</v>
      </c>
      <c r="BE84" s="370">
        <v>0</v>
      </c>
      <c r="BF84" s="368">
        <v>6.3</v>
      </c>
      <c r="BG84" s="368">
        <v>38.299999999999997</v>
      </c>
      <c r="BH84" s="368">
        <v>0</v>
      </c>
    </row>
    <row r="85" spans="1:60" s="270" customFormat="1" ht="25.5">
      <c r="A85" s="368" t="s">
        <v>607</v>
      </c>
      <c r="B85" s="368" t="s">
        <v>9</v>
      </c>
      <c r="C85" s="368" t="s">
        <v>612</v>
      </c>
      <c r="D85" s="368">
        <v>110</v>
      </c>
      <c r="E85" s="368" t="s">
        <v>666</v>
      </c>
      <c r="F85" s="368" t="s">
        <v>606</v>
      </c>
      <c r="G85" s="368" t="s">
        <v>1957</v>
      </c>
      <c r="H85" s="368">
        <v>150</v>
      </c>
      <c r="I85" s="368" t="s">
        <v>627</v>
      </c>
      <c r="J85" s="370">
        <v>0</v>
      </c>
      <c r="K85" s="370">
        <v>0</v>
      </c>
      <c r="L85" s="370">
        <v>0</v>
      </c>
      <c r="M85" s="370">
        <v>0</v>
      </c>
      <c r="N85" s="370">
        <v>0</v>
      </c>
      <c r="O85" s="370">
        <v>0</v>
      </c>
      <c r="P85" s="370">
        <v>0</v>
      </c>
      <c r="Q85" s="370">
        <v>0</v>
      </c>
      <c r="R85" s="370">
        <v>0</v>
      </c>
      <c r="S85" s="370">
        <v>0</v>
      </c>
      <c r="T85" s="370">
        <v>0</v>
      </c>
      <c r="U85" s="370">
        <v>2.2999999999999998</v>
      </c>
      <c r="V85" s="370">
        <v>1.2</v>
      </c>
      <c r="W85" s="370">
        <v>0.2</v>
      </c>
      <c r="X85" s="370">
        <v>-0.2</v>
      </c>
      <c r="Y85" s="370">
        <v>0.8</v>
      </c>
      <c r="Z85" s="370">
        <v>4.5</v>
      </c>
      <c r="AA85" s="370">
        <v>3.5</v>
      </c>
      <c r="AB85" s="370">
        <v>7.3</v>
      </c>
      <c r="AC85" s="370">
        <v>7.8</v>
      </c>
      <c r="AD85" s="370">
        <v>6.9</v>
      </c>
      <c r="AE85" s="370">
        <v>8.4</v>
      </c>
      <c r="AF85" s="370">
        <v>7.6</v>
      </c>
      <c r="AG85" s="370">
        <v>6.9</v>
      </c>
      <c r="AH85" s="370">
        <v>3</v>
      </c>
      <c r="AI85" s="370">
        <v>1.9</v>
      </c>
      <c r="AJ85" s="370">
        <v>3.9</v>
      </c>
      <c r="AK85" s="370">
        <v>4.5999999999999996</v>
      </c>
      <c r="AL85" s="370">
        <v>4.4000000000000004</v>
      </c>
      <c r="AM85" s="370">
        <v>4.4000000000000004</v>
      </c>
      <c r="AN85" s="370">
        <v>3.8</v>
      </c>
      <c r="AO85" s="370">
        <v>4.4000000000000004</v>
      </c>
      <c r="AP85" s="370">
        <v>4.5999999999999996</v>
      </c>
      <c r="AQ85" s="370">
        <v>2.4</v>
      </c>
      <c r="AR85" s="370">
        <v>1.9</v>
      </c>
      <c r="AS85" s="370">
        <v>0</v>
      </c>
      <c r="AT85" s="370">
        <v>0</v>
      </c>
      <c r="AU85" s="370">
        <v>0</v>
      </c>
      <c r="AV85" s="370">
        <v>0</v>
      </c>
      <c r="AW85" s="370">
        <v>0</v>
      </c>
      <c r="AX85" s="370">
        <v>0</v>
      </c>
      <c r="AY85" s="370">
        <v>0</v>
      </c>
      <c r="AZ85" s="370">
        <v>0</v>
      </c>
      <c r="BA85" s="370">
        <v>0</v>
      </c>
      <c r="BB85" s="370">
        <v>0</v>
      </c>
      <c r="BC85" s="370">
        <v>0</v>
      </c>
      <c r="BD85" s="370">
        <v>0</v>
      </c>
      <c r="BE85" s="370">
        <v>0</v>
      </c>
      <c r="BF85" s="368">
        <v>6.3</v>
      </c>
      <c r="BG85" s="368">
        <v>38.299999999999997</v>
      </c>
      <c r="BH85" s="368">
        <v>0</v>
      </c>
    </row>
    <row r="86" spans="1:60" s="270" customFormat="1" ht="51">
      <c r="A86" s="368" t="s">
        <v>607</v>
      </c>
      <c r="B86" s="368" t="s">
        <v>18</v>
      </c>
      <c r="C86" s="368" t="s">
        <v>612</v>
      </c>
      <c r="D86" s="368">
        <v>110</v>
      </c>
      <c r="E86" s="368" t="s">
        <v>667</v>
      </c>
      <c r="F86" s="368" t="s">
        <v>608</v>
      </c>
      <c r="G86" s="368" t="s">
        <v>1957</v>
      </c>
      <c r="H86" s="368">
        <v>87.3</v>
      </c>
      <c r="I86" s="368" t="s">
        <v>626</v>
      </c>
      <c r="J86" s="370">
        <v>0</v>
      </c>
      <c r="K86" s="370">
        <v>0</v>
      </c>
      <c r="L86" s="370">
        <v>0</v>
      </c>
      <c r="M86" s="370">
        <v>0</v>
      </c>
      <c r="N86" s="370">
        <v>0</v>
      </c>
      <c r="O86" s="370">
        <v>0</v>
      </c>
      <c r="P86" s="370">
        <v>0</v>
      </c>
      <c r="Q86" s="370">
        <v>0</v>
      </c>
      <c r="R86" s="370">
        <v>0</v>
      </c>
      <c r="S86" s="370">
        <v>0</v>
      </c>
      <c r="T86" s="370">
        <v>0</v>
      </c>
      <c r="U86" s="370">
        <v>0.3</v>
      </c>
      <c r="V86" s="370">
        <v>0.8</v>
      </c>
      <c r="W86" s="370">
        <v>1.2</v>
      </c>
      <c r="X86" s="370">
        <v>2.1</v>
      </c>
      <c r="Y86" s="370">
        <v>2.6</v>
      </c>
      <c r="Z86" s="370">
        <v>7.9</v>
      </c>
      <c r="AA86" s="370">
        <v>5.4</v>
      </c>
      <c r="AB86" s="370">
        <v>5.0999999999999996</v>
      </c>
      <c r="AC86" s="370">
        <v>13</v>
      </c>
      <c r="AD86" s="370">
        <v>22.7</v>
      </c>
      <c r="AE86" s="370">
        <v>20.9</v>
      </c>
      <c r="AF86" s="370">
        <v>18.600000000000001</v>
      </c>
      <c r="AG86" s="370">
        <v>14.1</v>
      </c>
      <c r="AH86" s="370">
        <v>12.7</v>
      </c>
      <c r="AI86" s="370">
        <v>13.7</v>
      </c>
      <c r="AJ86" s="370">
        <v>11.4</v>
      </c>
      <c r="AK86" s="370">
        <v>3.6</v>
      </c>
      <c r="AL86" s="370">
        <v>0.9</v>
      </c>
      <c r="AM86" s="370">
        <v>3.7</v>
      </c>
      <c r="AN86" s="370">
        <v>3</v>
      </c>
      <c r="AO86" s="370">
        <v>1.2</v>
      </c>
      <c r="AP86" s="370">
        <v>4</v>
      </c>
      <c r="AQ86" s="370">
        <v>1.9</v>
      </c>
      <c r="AR86" s="370">
        <v>0.3</v>
      </c>
      <c r="AS86" s="370">
        <v>0</v>
      </c>
      <c r="AT86" s="370">
        <v>0</v>
      </c>
      <c r="AU86" s="370">
        <v>0</v>
      </c>
      <c r="AV86" s="370">
        <v>0</v>
      </c>
      <c r="AW86" s="370">
        <v>0</v>
      </c>
      <c r="AX86" s="370">
        <v>0</v>
      </c>
      <c r="AY86" s="370">
        <v>0</v>
      </c>
      <c r="AZ86" s="370">
        <v>0</v>
      </c>
      <c r="BA86" s="370">
        <v>0</v>
      </c>
      <c r="BB86" s="370">
        <v>0</v>
      </c>
      <c r="BC86" s="370">
        <v>0</v>
      </c>
      <c r="BD86" s="370">
        <v>0</v>
      </c>
      <c r="BE86" s="370">
        <v>0</v>
      </c>
      <c r="BF86" s="368">
        <v>3.6</v>
      </c>
      <c r="BG86" s="368">
        <v>23.9</v>
      </c>
      <c r="BH86" s="368">
        <v>0</v>
      </c>
    </row>
    <row r="87" spans="1:60" s="270" customFormat="1" ht="51">
      <c r="A87" s="368" t="s">
        <v>607</v>
      </c>
      <c r="B87" s="368" t="s">
        <v>18</v>
      </c>
      <c r="C87" s="368" t="s">
        <v>612</v>
      </c>
      <c r="D87" s="368">
        <v>110</v>
      </c>
      <c r="E87" s="368" t="s">
        <v>667</v>
      </c>
      <c r="F87" s="368" t="s">
        <v>608</v>
      </c>
      <c r="G87" s="368" t="s">
        <v>1957</v>
      </c>
      <c r="H87" s="368">
        <v>87.3</v>
      </c>
      <c r="I87" s="368" t="s">
        <v>627</v>
      </c>
      <c r="J87" s="370">
        <v>0</v>
      </c>
      <c r="K87" s="370">
        <v>0</v>
      </c>
      <c r="L87" s="370">
        <v>0</v>
      </c>
      <c r="M87" s="370">
        <v>0</v>
      </c>
      <c r="N87" s="370">
        <v>0</v>
      </c>
      <c r="O87" s="370">
        <v>0</v>
      </c>
      <c r="P87" s="370">
        <v>0</v>
      </c>
      <c r="Q87" s="370">
        <v>0</v>
      </c>
      <c r="R87" s="370">
        <v>0</v>
      </c>
      <c r="S87" s="370">
        <v>0</v>
      </c>
      <c r="T87" s="370">
        <v>0</v>
      </c>
      <c r="U87" s="370">
        <v>-1.8</v>
      </c>
      <c r="V87" s="370">
        <v>-2</v>
      </c>
      <c r="W87" s="370">
        <v>-3.3</v>
      </c>
      <c r="X87" s="370">
        <v>-1.7</v>
      </c>
      <c r="Y87" s="370">
        <v>3.4</v>
      </c>
      <c r="Z87" s="370">
        <v>6.3</v>
      </c>
      <c r="AA87" s="370">
        <v>5.0999999999999996</v>
      </c>
      <c r="AB87" s="370">
        <v>5.4</v>
      </c>
      <c r="AC87" s="370">
        <v>6.3</v>
      </c>
      <c r="AD87" s="370">
        <v>8.4</v>
      </c>
      <c r="AE87" s="370">
        <v>8.6999999999999993</v>
      </c>
      <c r="AF87" s="370">
        <v>7.9</v>
      </c>
      <c r="AG87" s="370">
        <v>6.5</v>
      </c>
      <c r="AH87" s="370">
        <v>2.4</v>
      </c>
      <c r="AI87" s="370">
        <v>1.8</v>
      </c>
      <c r="AJ87" s="370">
        <v>1</v>
      </c>
      <c r="AK87" s="370">
        <v>0.2</v>
      </c>
      <c r="AL87" s="370">
        <v>0.1</v>
      </c>
      <c r="AM87" s="370">
        <v>0.4</v>
      </c>
      <c r="AN87" s="370">
        <v>0.2</v>
      </c>
      <c r="AO87" s="370">
        <v>1.6</v>
      </c>
      <c r="AP87" s="370">
        <v>3</v>
      </c>
      <c r="AQ87" s="370">
        <v>0.9</v>
      </c>
      <c r="AR87" s="370">
        <v>-0.6</v>
      </c>
      <c r="AS87" s="370">
        <v>0</v>
      </c>
      <c r="AT87" s="370">
        <v>0</v>
      </c>
      <c r="AU87" s="370">
        <v>0</v>
      </c>
      <c r="AV87" s="370">
        <v>0</v>
      </c>
      <c r="AW87" s="370">
        <v>0</v>
      </c>
      <c r="AX87" s="370">
        <v>0</v>
      </c>
      <c r="AY87" s="370">
        <v>0</v>
      </c>
      <c r="AZ87" s="370">
        <v>0</v>
      </c>
      <c r="BA87" s="370">
        <v>0</v>
      </c>
      <c r="BB87" s="370">
        <v>0</v>
      </c>
      <c r="BC87" s="370">
        <v>0</v>
      </c>
      <c r="BD87" s="370">
        <v>0</v>
      </c>
      <c r="BE87" s="370">
        <v>0</v>
      </c>
      <c r="BF87" s="368">
        <v>3.6</v>
      </c>
      <c r="BG87" s="368">
        <v>23.9</v>
      </c>
      <c r="BH87" s="368">
        <v>0</v>
      </c>
    </row>
    <row r="88" spans="1:60" s="270" customFormat="1" ht="38.25">
      <c r="A88" s="368" t="s">
        <v>607</v>
      </c>
      <c r="B88" s="368" t="s">
        <v>16</v>
      </c>
      <c r="C88" s="368" t="s">
        <v>612</v>
      </c>
      <c r="D88" s="368">
        <v>110</v>
      </c>
      <c r="E88" s="368" t="s">
        <v>668</v>
      </c>
      <c r="F88" s="368" t="s">
        <v>606</v>
      </c>
      <c r="G88" s="368" t="s">
        <v>1957</v>
      </c>
      <c r="H88" s="368">
        <v>159.69999999999999</v>
      </c>
      <c r="I88" s="368" t="s">
        <v>626</v>
      </c>
      <c r="J88" s="370">
        <v>0</v>
      </c>
      <c r="K88" s="370">
        <v>0</v>
      </c>
      <c r="L88" s="370">
        <v>0</v>
      </c>
      <c r="M88" s="370">
        <v>0</v>
      </c>
      <c r="N88" s="370">
        <v>0</v>
      </c>
      <c r="O88" s="370">
        <v>0</v>
      </c>
      <c r="P88" s="370">
        <v>0</v>
      </c>
      <c r="Q88" s="370">
        <v>0</v>
      </c>
      <c r="R88" s="370">
        <v>0</v>
      </c>
      <c r="S88" s="370">
        <v>0</v>
      </c>
      <c r="T88" s="370">
        <v>0</v>
      </c>
      <c r="U88" s="370">
        <v>0</v>
      </c>
      <c r="V88" s="370">
        <v>0</v>
      </c>
      <c r="W88" s="370">
        <v>11.5</v>
      </c>
      <c r="X88" s="370">
        <v>12.3</v>
      </c>
      <c r="Y88" s="370">
        <v>7</v>
      </c>
      <c r="Z88" s="370">
        <v>11</v>
      </c>
      <c r="AA88" s="370">
        <v>14.2</v>
      </c>
      <c r="AB88" s="370">
        <v>24.5</v>
      </c>
      <c r="AC88" s="370">
        <v>21.8</v>
      </c>
      <c r="AD88" s="370">
        <v>28.4</v>
      </c>
      <c r="AE88" s="370">
        <v>34.200000000000003</v>
      </c>
      <c r="AF88" s="370">
        <v>16.600000000000001</v>
      </c>
      <c r="AG88" s="370">
        <v>22</v>
      </c>
      <c r="AH88" s="370">
        <v>14.5</v>
      </c>
      <c r="AI88" s="370">
        <v>23</v>
      </c>
      <c r="AJ88" s="370">
        <v>10.7</v>
      </c>
      <c r="AK88" s="370">
        <v>14.9</v>
      </c>
      <c r="AL88" s="370">
        <v>27.6</v>
      </c>
      <c r="AM88" s="370">
        <v>5.0999999999999996</v>
      </c>
      <c r="AN88" s="370">
        <v>17.399999999999999</v>
      </c>
      <c r="AO88" s="370">
        <v>9</v>
      </c>
      <c r="AP88" s="370">
        <v>3.4</v>
      </c>
      <c r="AQ88" s="370">
        <v>2.2999999999999998</v>
      </c>
      <c r="AR88" s="370">
        <v>0.3</v>
      </c>
      <c r="AS88" s="370">
        <v>0.3</v>
      </c>
      <c r="AT88" s="370">
        <v>0.3</v>
      </c>
      <c r="AU88" s="370">
        <v>0.3</v>
      </c>
      <c r="AV88" s="370">
        <v>0.3</v>
      </c>
      <c r="AW88" s="370">
        <v>0.3</v>
      </c>
      <c r="AX88" s="370">
        <v>0.3</v>
      </c>
      <c r="AY88" s="370">
        <v>0.3</v>
      </c>
      <c r="AZ88" s="370">
        <v>0.3</v>
      </c>
      <c r="BA88" s="370">
        <v>0.3</v>
      </c>
      <c r="BB88" s="370">
        <v>0.3</v>
      </c>
      <c r="BC88" s="370">
        <v>0.3</v>
      </c>
      <c r="BD88" s="370">
        <v>0.3</v>
      </c>
      <c r="BE88" s="370">
        <v>0.3</v>
      </c>
      <c r="BF88" s="368">
        <v>6.7</v>
      </c>
      <c r="BG88" s="368">
        <v>34.200000000000003</v>
      </c>
      <c r="BH88" s="368">
        <v>0</v>
      </c>
    </row>
    <row r="89" spans="1:60" s="270" customFormat="1" ht="38.25">
      <c r="A89" s="368" t="s">
        <v>607</v>
      </c>
      <c r="B89" s="368" t="s">
        <v>16</v>
      </c>
      <c r="C89" s="368" t="s">
        <v>612</v>
      </c>
      <c r="D89" s="368">
        <v>110</v>
      </c>
      <c r="E89" s="368" t="s">
        <v>668</v>
      </c>
      <c r="F89" s="368" t="s">
        <v>606</v>
      </c>
      <c r="G89" s="368" t="s">
        <v>1957</v>
      </c>
      <c r="H89" s="368">
        <v>159.69999999999999</v>
      </c>
      <c r="I89" s="368" t="s">
        <v>627</v>
      </c>
      <c r="J89" s="370">
        <v>0.1</v>
      </c>
      <c r="K89" s="370">
        <v>0.1</v>
      </c>
      <c r="L89" s="370">
        <v>0.1</v>
      </c>
      <c r="M89" s="370">
        <v>0.1</v>
      </c>
      <c r="N89" s="370">
        <v>0.1</v>
      </c>
      <c r="O89" s="370">
        <v>0.1</v>
      </c>
      <c r="P89" s="370">
        <v>0.1</v>
      </c>
      <c r="Q89" s="370">
        <v>0.1</v>
      </c>
      <c r="R89" s="370">
        <v>0.1</v>
      </c>
      <c r="S89" s="370">
        <v>0.1</v>
      </c>
      <c r="T89" s="370">
        <v>0.1</v>
      </c>
      <c r="U89" s="370">
        <v>0.1</v>
      </c>
      <c r="V89" s="370">
        <v>0.1</v>
      </c>
      <c r="W89" s="370">
        <v>0.1</v>
      </c>
      <c r="X89" s="370">
        <v>0.1</v>
      </c>
      <c r="Y89" s="370">
        <v>0.1</v>
      </c>
      <c r="Z89" s="370">
        <v>0.1</v>
      </c>
      <c r="AA89" s="370">
        <v>-0.9</v>
      </c>
      <c r="AB89" s="370">
        <v>-2.1</v>
      </c>
      <c r="AC89" s="370">
        <v>-2.1</v>
      </c>
      <c r="AD89" s="370">
        <v>-3</v>
      </c>
      <c r="AE89" s="370">
        <v>0.7</v>
      </c>
      <c r="AF89" s="370">
        <v>-1.3</v>
      </c>
      <c r="AG89" s="370">
        <v>-1.3</v>
      </c>
      <c r="AH89" s="370">
        <v>-1.1000000000000001</v>
      </c>
      <c r="AI89" s="370">
        <v>-1.6</v>
      </c>
      <c r="AJ89" s="370">
        <v>-0.7</v>
      </c>
      <c r="AK89" s="370">
        <v>-0.7</v>
      </c>
      <c r="AL89" s="370">
        <v>-2.8</v>
      </c>
      <c r="AM89" s="370">
        <v>-0.6</v>
      </c>
      <c r="AN89" s="370">
        <v>-1.8</v>
      </c>
      <c r="AO89" s="370">
        <v>-0.7</v>
      </c>
      <c r="AP89" s="370">
        <v>-0.7</v>
      </c>
      <c r="AQ89" s="370">
        <v>-0.7</v>
      </c>
      <c r="AR89" s="370">
        <v>-0.7</v>
      </c>
      <c r="AS89" s="370">
        <v>-0.7</v>
      </c>
      <c r="AT89" s="370">
        <v>-0.7</v>
      </c>
      <c r="AU89" s="370">
        <v>-0.7</v>
      </c>
      <c r="AV89" s="370">
        <v>-0.7</v>
      </c>
      <c r="AW89" s="370">
        <v>-0.7</v>
      </c>
      <c r="AX89" s="370">
        <v>-0.7</v>
      </c>
      <c r="AY89" s="370">
        <v>-0.7</v>
      </c>
      <c r="AZ89" s="370">
        <v>-0.7</v>
      </c>
      <c r="BA89" s="370">
        <v>-0.7</v>
      </c>
      <c r="BB89" s="370">
        <v>-0.7</v>
      </c>
      <c r="BC89" s="370">
        <v>-0.7</v>
      </c>
      <c r="BD89" s="370">
        <v>-0.7</v>
      </c>
      <c r="BE89" s="370">
        <v>-0.7</v>
      </c>
      <c r="BF89" s="368">
        <v>6.7</v>
      </c>
      <c r="BG89" s="368">
        <v>34.200000000000003</v>
      </c>
      <c r="BH89" s="368">
        <v>0</v>
      </c>
    </row>
    <row r="90" spans="1:60" s="270" customFormat="1" ht="25.5">
      <c r="A90" s="368" t="s">
        <v>607</v>
      </c>
      <c r="B90" s="368" t="s">
        <v>21</v>
      </c>
      <c r="C90" s="368" t="s">
        <v>612</v>
      </c>
      <c r="D90" s="368">
        <v>110</v>
      </c>
      <c r="E90" s="368" t="s">
        <v>669</v>
      </c>
      <c r="F90" s="368" t="s">
        <v>606</v>
      </c>
      <c r="G90" s="368" t="s">
        <v>1957</v>
      </c>
      <c r="H90" s="368">
        <v>205.6</v>
      </c>
      <c r="I90" s="368" t="s">
        <v>626</v>
      </c>
      <c r="J90" s="370">
        <v>0.1</v>
      </c>
      <c r="K90" s="370">
        <v>0.1</v>
      </c>
      <c r="L90" s="370">
        <v>0.1</v>
      </c>
      <c r="M90" s="370">
        <v>0.1</v>
      </c>
      <c r="N90" s="370">
        <v>0.1</v>
      </c>
      <c r="O90" s="370">
        <v>0.1</v>
      </c>
      <c r="P90" s="370">
        <v>0.1</v>
      </c>
      <c r="Q90" s="370">
        <v>0.1</v>
      </c>
      <c r="R90" s="370">
        <v>0.1</v>
      </c>
      <c r="S90" s="370">
        <v>0.1</v>
      </c>
      <c r="T90" s="370">
        <v>0.1</v>
      </c>
      <c r="U90" s="370">
        <v>0.1</v>
      </c>
      <c r="V90" s="370">
        <v>0.1</v>
      </c>
      <c r="W90" s="370">
        <v>3.3</v>
      </c>
      <c r="X90" s="370">
        <v>6.9</v>
      </c>
      <c r="Y90" s="370">
        <v>19.7</v>
      </c>
      <c r="Z90" s="370">
        <v>29.6</v>
      </c>
      <c r="AA90" s="370">
        <v>21.5</v>
      </c>
      <c r="AB90" s="370">
        <v>17.7</v>
      </c>
      <c r="AC90" s="370">
        <v>41.5</v>
      </c>
      <c r="AD90" s="370">
        <v>38.299999999999997</v>
      </c>
      <c r="AE90" s="370">
        <v>35</v>
      </c>
      <c r="AF90" s="370">
        <v>26.5</v>
      </c>
      <c r="AG90" s="370">
        <v>9.8000000000000007</v>
      </c>
      <c r="AH90" s="370">
        <v>10.9</v>
      </c>
      <c r="AI90" s="370">
        <v>33.1</v>
      </c>
      <c r="AJ90" s="370">
        <v>39.299999999999997</v>
      </c>
      <c r="AK90" s="370">
        <v>40</v>
      </c>
      <c r="AL90" s="370">
        <v>14.7</v>
      </c>
      <c r="AM90" s="370">
        <v>4.4000000000000004</v>
      </c>
      <c r="AN90" s="370">
        <v>7</v>
      </c>
      <c r="AO90" s="370">
        <v>2.8</v>
      </c>
      <c r="AP90" s="370">
        <v>3.4</v>
      </c>
      <c r="AQ90" s="370">
        <v>3.3</v>
      </c>
      <c r="AR90" s="370">
        <v>0.2</v>
      </c>
      <c r="AS90" s="370">
        <v>0.2</v>
      </c>
      <c r="AT90" s="370">
        <v>0.2</v>
      </c>
      <c r="AU90" s="370">
        <v>0.2</v>
      </c>
      <c r="AV90" s="370">
        <v>0.2</v>
      </c>
      <c r="AW90" s="370">
        <v>0.2</v>
      </c>
      <c r="AX90" s="370">
        <v>0.2</v>
      </c>
      <c r="AY90" s="370">
        <v>0.2</v>
      </c>
      <c r="AZ90" s="370">
        <v>0.2</v>
      </c>
      <c r="BA90" s="370">
        <v>0.2</v>
      </c>
      <c r="BB90" s="370">
        <v>0.2</v>
      </c>
      <c r="BC90" s="370">
        <v>0.2</v>
      </c>
      <c r="BD90" s="370">
        <v>0.2</v>
      </c>
      <c r="BE90" s="370">
        <v>0.2</v>
      </c>
      <c r="BF90" s="368">
        <v>8.6</v>
      </c>
      <c r="BG90" s="368">
        <v>49.3</v>
      </c>
      <c r="BH90" s="368">
        <v>0.1</v>
      </c>
    </row>
    <row r="91" spans="1:60" s="270" customFormat="1" ht="25.5">
      <c r="A91" s="368" t="s">
        <v>607</v>
      </c>
      <c r="B91" s="368" t="s">
        <v>21</v>
      </c>
      <c r="C91" s="368" t="s">
        <v>612</v>
      </c>
      <c r="D91" s="368">
        <v>110</v>
      </c>
      <c r="E91" s="368" t="s">
        <v>669</v>
      </c>
      <c r="F91" s="368" t="s">
        <v>606</v>
      </c>
      <c r="G91" s="368" t="s">
        <v>1957</v>
      </c>
      <c r="H91" s="368">
        <v>205.6</v>
      </c>
      <c r="I91" s="368" t="s">
        <v>627</v>
      </c>
      <c r="J91" s="370">
        <v>-1.4</v>
      </c>
      <c r="K91" s="370">
        <v>-1.4</v>
      </c>
      <c r="L91" s="370">
        <v>-1.4</v>
      </c>
      <c r="M91" s="370">
        <v>-1.4</v>
      </c>
      <c r="N91" s="370">
        <v>-1.4</v>
      </c>
      <c r="O91" s="370">
        <v>-1.4</v>
      </c>
      <c r="P91" s="370">
        <v>-1.4</v>
      </c>
      <c r="Q91" s="370">
        <v>-1.4</v>
      </c>
      <c r="R91" s="370">
        <v>-1.4</v>
      </c>
      <c r="S91" s="370">
        <v>-1.4</v>
      </c>
      <c r="T91" s="370">
        <v>-1.4</v>
      </c>
      <c r="U91" s="370">
        <v>-1.3</v>
      </c>
      <c r="V91" s="370">
        <v>-1.4</v>
      </c>
      <c r="W91" s="370">
        <v>2</v>
      </c>
      <c r="X91" s="370">
        <v>-2</v>
      </c>
      <c r="Y91" s="370">
        <v>-4.0999999999999996</v>
      </c>
      <c r="Z91" s="370">
        <v>0.3</v>
      </c>
      <c r="AA91" s="370">
        <v>-4.7</v>
      </c>
      <c r="AB91" s="370">
        <v>0.5</v>
      </c>
      <c r="AC91" s="370">
        <v>7.9</v>
      </c>
      <c r="AD91" s="370">
        <v>6.7</v>
      </c>
      <c r="AE91" s="370">
        <v>9.6999999999999993</v>
      </c>
      <c r="AF91" s="370">
        <v>8</v>
      </c>
      <c r="AG91" s="370">
        <v>5.4</v>
      </c>
      <c r="AH91" s="370">
        <v>2.8</v>
      </c>
      <c r="AI91" s="370">
        <v>1.9</v>
      </c>
      <c r="AJ91" s="370">
        <v>4.5</v>
      </c>
      <c r="AK91" s="370">
        <v>5.6</v>
      </c>
      <c r="AL91" s="370">
        <v>1.9</v>
      </c>
      <c r="AM91" s="370">
        <v>1</v>
      </c>
      <c r="AN91" s="370">
        <v>-1.2</v>
      </c>
      <c r="AO91" s="370">
        <v>1.9</v>
      </c>
      <c r="AP91" s="370">
        <v>2.1</v>
      </c>
      <c r="AQ91" s="370">
        <v>5.4</v>
      </c>
      <c r="AR91" s="370">
        <v>-1.4</v>
      </c>
      <c r="AS91" s="370">
        <v>-1.4</v>
      </c>
      <c r="AT91" s="370">
        <v>-1.4</v>
      </c>
      <c r="AU91" s="370">
        <v>-1.4</v>
      </c>
      <c r="AV91" s="370">
        <v>-1.5</v>
      </c>
      <c r="AW91" s="370">
        <v>-1.5</v>
      </c>
      <c r="AX91" s="370">
        <v>-1.5</v>
      </c>
      <c r="AY91" s="370">
        <v>-1.5</v>
      </c>
      <c r="AZ91" s="370">
        <v>-1.5</v>
      </c>
      <c r="BA91" s="370">
        <v>-1.5</v>
      </c>
      <c r="BB91" s="370">
        <v>-1.5</v>
      </c>
      <c r="BC91" s="370">
        <v>-1.5</v>
      </c>
      <c r="BD91" s="370">
        <v>-1.5</v>
      </c>
      <c r="BE91" s="370">
        <v>-1.5</v>
      </c>
      <c r="BF91" s="368">
        <v>8.6</v>
      </c>
      <c r="BG91" s="368">
        <v>49.3</v>
      </c>
      <c r="BH91" s="368">
        <v>0.1</v>
      </c>
    </row>
    <row r="92" spans="1:60" s="270" customFormat="1" ht="25.5">
      <c r="A92" s="368" t="s">
        <v>607</v>
      </c>
      <c r="B92" s="368" t="s">
        <v>16</v>
      </c>
      <c r="C92" s="368" t="s">
        <v>612</v>
      </c>
      <c r="D92" s="368">
        <v>110</v>
      </c>
      <c r="E92" s="368" t="s">
        <v>670</v>
      </c>
      <c r="F92" s="368" t="s">
        <v>606</v>
      </c>
      <c r="G92" s="368" t="s">
        <v>1957</v>
      </c>
      <c r="H92" s="368">
        <v>705.7</v>
      </c>
      <c r="I92" s="368" t="s">
        <v>626</v>
      </c>
      <c r="J92" s="370">
        <v>0.5</v>
      </c>
      <c r="K92" s="370">
        <v>0.5</v>
      </c>
      <c r="L92" s="370">
        <v>0.5</v>
      </c>
      <c r="M92" s="370">
        <v>0.5</v>
      </c>
      <c r="N92" s="370">
        <v>0.5</v>
      </c>
      <c r="O92" s="370">
        <v>0.5</v>
      </c>
      <c r="P92" s="370">
        <v>0.5</v>
      </c>
      <c r="Q92" s="370">
        <v>0.5</v>
      </c>
      <c r="R92" s="370">
        <v>0.5</v>
      </c>
      <c r="S92" s="370">
        <v>0.5</v>
      </c>
      <c r="T92" s="370">
        <v>0.5</v>
      </c>
      <c r="U92" s="370">
        <v>3.7</v>
      </c>
      <c r="V92" s="370">
        <v>25</v>
      </c>
      <c r="W92" s="370">
        <v>34.700000000000003</v>
      </c>
      <c r="X92" s="370">
        <v>13.3</v>
      </c>
      <c r="Y92" s="370">
        <v>52.4</v>
      </c>
      <c r="Z92" s="370">
        <v>86.8</v>
      </c>
      <c r="AA92" s="370">
        <v>96.4</v>
      </c>
      <c r="AB92" s="370">
        <v>100.1</v>
      </c>
      <c r="AC92" s="370">
        <v>89.9</v>
      </c>
      <c r="AD92" s="370">
        <v>63</v>
      </c>
      <c r="AE92" s="370">
        <v>89.5</v>
      </c>
      <c r="AF92" s="370">
        <v>77.099999999999994</v>
      </c>
      <c r="AG92" s="370">
        <v>66.3</v>
      </c>
      <c r="AH92" s="370">
        <v>74.599999999999994</v>
      </c>
      <c r="AI92" s="370">
        <v>109.6</v>
      </c>
      <c r="AJ92" s="370">
        <v>88.4</v>
      </c>
      <c r="AK92" s="370">
        <v>67.5</v>
      </c>
      <c r="AL92" s="370">
        <v>98.6</v>
      </c>
      <c r="AM92" s="370">
        <v>83.2</v>
      </c>
      <c r="AN92" s="370">
        <v>64</v>
      </c>
      <c r="AO92" s="370">
        <v>24.5</v>
      </c>
      <c r="AP92" s="370">
        <v>34.6</v>
      </c>
      <c r="AQ92" s="370">
        <v>5.5</v>
      </c>
      <c r="AR92" s="370">
        <v>0.1</v>
      </c>
      <c r="AS92" s="370">
        <v>0.5</v>
      </c>
      <c r="AT92" s="370">
        <v>0.5</v>
      </c>
      <c r="AU92" s="370">
        <v>0.5</v>
      </c>
      <c r="AV92" s="370">
        <v>0.5</v>
      </c>
      <c r="AW92" s="370">
        <v>0.5</v>
      </c>
      <c r="AX92" s="370">
        <v>0.5</v>
      </c>
      <c r="AY92" s="370">
        <v>0.5</v>
      </c>
      <c r="AZ92" s="370">
        <v>0.5</v>
      </c>
      <c r="BA92" s="370">
        <v>0.5</v>
      </c>
      <c r="BB92" s="370">
        <v>0.5</v>
      </c>
      <c r="BC92" s="370">
        <v>0.5</v>
      </c>
      <c r="BD92" s="370">
        <v>0.5</v>
      </c>
      <c r="BE92" s="370">
        <v>0.5</v>
      </c>
      <c r="BF92" s="368">
        <v>29.4</v>
      </c>
      <c r="BG92" s="368">
        <v>122.2</v>
      </c>
      <c r="BH92" s="368">
        <v>0.1</v>
      </c>
    </row>
    <row r="93" spans="1:60" s="270" customFormat="1" ht="25.5">
      <c r="A93" s="368" t="s">
        <v>607</v>
      </c>
      <c r="B93" s="368" t="s">
        <v>16</v>
      </c>
      <c r="C93" s="368" t="s">
        <v>612</v>
      </c>
      <c r="D93" s="368">
        <v>110</v>
      </c>
      <c r="E93" s="368" t="s">
        <v>670</v>
      </c>
      <c r="F93" s="368" t="s">
        <v>606</v>
      </c>
      <c r="G93" s="368" t="s">
        <v>1957</v>
      </c>
      <c r="H93" s="368">
        <v>705.7</v>
      </c>
      <c r="I93" s="368" t="s">
        <v>627</v>
      </c>
      <c r="J93" s="370">
        <v>-0.9</v>
      </c>
      <c r="K93" s="370">
        <v>-0.9</v>
      </c>
      <c r="L93" s="370">
        <v>-0.9</v>
      </c>
      <c r="M93" s="370">
        <v>-0.9</v>
      </c>
      <c r="N93" s="370">
        <v>-0.9</v>
      </c>
      <c r="O93" s="370">
        <v>-0.9</v>
      </c>
      <c r="P93" s="370">
        <v>-0.9</v>
      </c>
      <c r="Q93" s="370">
        <v>-0.9</v>
      </c>
      <c r="R93" s="370">
        <v>-0.9</v>
      </c>
      <c r="S93" s="370">
        <v>-0.9</v>
      </c>
      <c r="T93" s="370">
        <v>-0.9</v>
      </c>
      <c r="U93" s="370">
        <v>-1</v>
      </c>
      <c r="V93" s="370">
        <v>6.1</v>
      </c>
      <c r="W93" s="370">
        <v>7.2</v>
      </c>
      <c r="X93" s="370">
        <v>-0.7</v>
      </c>
      <c r="Y93" s="370">
        <v>4.8</v>
      </c>
      <c r="Z93" s="370">
        <v>13.6</v>
      </c>
      <c r="AA93" s="370">
        <v>11.1</v>
      </c>
      <c r="AB93" s="370">
        <v>10.7</v>
      </c>
      <c r="AC93" s="370">
        <v>19.899999999999999</v>
      </c>
      <c r="AD93" s="370">
        <v>12.8</v>
      </c>
      <c r="AE93" s="370">
        <v>23.6</v>
      </c>
      <c r="AF93" s="370">
        <v>24.2</v>
      </c>
      <c r="AG93" s="370">
        <v>23.6</v>
      </c>
      <c r="AH93" s="370">
        <v>15.5</v>
      </c>
      <c r="AI93" s="370">
        <v>11.1</v>
      </c>
      <c r="AJ93" s="370">
        <v>11.8</v>
      </c>
      <c r="AK93" s="370">
        <v>12.2</v>
      </c>
      <c r="AL93" s="370">
        <v>22.9</v>
      </c>
      <c r="AM93" s="370">
        <v>19.899999999999999</v>
      </c>
      <c r="AN93" s="370">
        <v>12.8</v>
      </c>
      <c r="AO93" s="370">
        <v>7.3</v>
      </c>
      <c r="AP93" s="370">
        <v>11.2</v>
      </c>
      <c r="AQ93" s="370">
        <v>-3.2</v>
      </c>
      <c r="AR93" s="370">
        <v>-1.4</v>
      </c>
      <c r="AS93" s="370">
        <v>-0.9</v>
      </c>
      <c r="AT93" s="370">
        <v>-0.9</v>
      </c>
      <c r="AU93" s="370">
        <v>-0.9</v>
      </c>
      <c r="AV93" s="370">
        <v>-0.9</v>
      </c>
      <c r="AW93" s="370">
        <v>-0.9</v>
      </c>
      <c r="AX93" s="370">
        <v>-0.9</v>
      </c>
      <c r="AY93" s="370">
        <v>-0.9</v>
      </c>
      <c r="AZ93" s="370">
        <v>-0.9</v>
      </c>
      <c r="BA93" s="370">
        <v>-0.9</v>
      </c>
      <c r="BB93" s="370">
        <v>-0.9</v>
      </c>
      <c r="BC93" s="370">
        <v>-0.9</v>
      </c>
      <c r="BD93" s="370">
        <v>-0.9</v>
      </c>
      <c r="BE93" s="370">
        <v>-0.9</v>
      </c>
      <c r="BF93" s="368">
        <v>29.4</v>
      </c>
      <c r="BG93" s="368">
        <v>122.2</v>
      </c>
      <c r="BH93" s="368">
        <v>0.1</v>
      </c>
    </row>
    <row r="94" spans="1:60" s="270" customFormat="1" ht="25.5">
      <c r="A94" s="368" t="s">
        <v>610</v>
      </c>
      <c r="B94" s="368" t="s">
        <v>9</v>
      </c>
      <c r="C94" s="368" t="s">
        <v>612</v>
      </c>
      <c r="D94" s="368">
        <v>110</v>
      </c>
      <c r="E94" s="368" t="s">
        <v>671</v>
      </c>
      <c r="F94" s="368" t="s">
        <v>606</v>
      </c>
      <c r="G94" s="368" t="s">
        <v>1957</v>
      </c>
      <c r="H94" s="368">
        <v>179.8</v>
      </c>
      <c r="I94" s="368" t="s">
        <v>626</v>
      </c>
      <c r="J94" s="370">
        <v>0.1</v>
      </c>
      <c r="K94" s="370">
        <v>0.1</v>
      </c>
      <c r="L94" s="370">
        <v>0.1</v>
      </c>
      <c r="M94" s="370">
        <v>0.1</v>
      </c>
      <c r="N94" s="370">
        <v>0.1</v>
      </c>
      <c r="O94" s="370">
        <v>0.1</v>
      </c>
      <c r="P94" s="370">
        <v>0.1</v>
      </c>
      <c r="Q94" s="370">
        <v>0.1</v>
      </c>
      <c r="R94" s="370">
        <v>0.1</v>
      </c>
      <c r="S94" s="370">
        <v>0.1</v>
      </c>
      <c r="T94" s="370">
        <v>0.1</v>
      </c>
      <c r="U94" s="370">
        <v>0.1</v>
      </c>
      <c r="V94" s="370">
        <v>1.5</v>
      </c>
      <c r="W94" s="370">
        <v>4.5999999999999996</v>
      </c>
      <c r="X94" s="370">
        <v>10</v>
      </c>
      <c r="Y94" s="370">
        <v>17.899999999999999</v>
      </c>
      <c r="Z94" s="370">
        <v>19.3</v>
      </c>
      <c r="AA94" s="370">
        <v>19.3</v>
      </c>
      <c r="AB94" s="370">
        <v>32.700000000000003</v>
      </c>
      <c r="AC94" s="370">
        <v>21.1</v>
      </c>
      <c r="AD94" s="370">
        <v>24.5</v>
      </c>
      <c r="AE94" s="370">
        <v>20.9</v>
      </c>
      <c r="AF94" s="370">
        <v>17.100000000000001</v>
      </c>
      <c r="AG94" s="370">
        <v>21.5</v>
      </c>
      <c r="AH94" s="370">
        <v>23.5</v>
      </c>
      <c r="AI94" s="370">
        <v>24.5</v>
      </c>
      <c r="AJ94" s="370">
        <v>12.3</v>
      </c>
      <c r="AK94" s="370">
        <v>23</v>
      </c>
      <c r="AL94" s="370">
        <v>20.9</v>
      </c>
      <c r="AM94" s="370">
        <v>22.4</v>
      </c>
      <c r="AN94" s="370">
        <v>21.8</v>
      </c>
      <c r="AO94" s="370">
        <v>11.1</v>
      </c>
      <c r="AP94" s="370">
        <v>5.3</v>
      </c>
      <c r="AQ94" s="370">
        <v>0.6</v>
      </c>
      <c r="AR94" s="370">
        <v>0</v>
      </c>
      <c r="AS94" s="370">
        <v>0.2</v>
      </c>
      <c r="AT94" s="370">
        <v>0.2</v>
      </c>
      <c r="AU94" s="370">
        <v>0.2</v>
      </c>
      <c r="AV94" s="370">
        <v>0.2</v>
      </c>
      <c r="AW94" s="370">
        <v>0.2</v>
      </c>
      <c r="AX94" s="370">
        <v>0.2</v>
      </c>
      <c r="AY94" s="370">
        <v>0.2</v>
      </c>
      <c r="AZ94" s="370">
        <v>0.2</v>
      </c>
      <c r="BA94" s="370">
        <v>0.2</v>
      </c>
      <c r="BB94" s="370">
        <v>0.2</v>
      </c>
      <c r="BC94" s="370">
        <v>0.2</v>
      </c>
      <c r="BD94" s="370">
        <v>0.2</v>
      </c>
      <c r="BE94" s="370">
        <v>0.2</v>
      </c>
      <c r="BF94" s="368">
        <v>7.5</v>
      </c>
      <c r="BG94" s="368">
        <v>33.5</v>
      </c>
      <c r="BH94" s="368">
        <v>0</v>
      </c>
    </row>
    <row r="95" spans="1:60" s="270" customFormat="1" ht="25.5">
      <c r="A95" s="368" t="s">
        <v>610</v>
      </c>
      <c r="B95" s="368" t="s">
        <v>9</v>
      </c>
      <c r="C95" s="368" t="s">
        <v>612</v>
      </c>
      <c r="D95" s="368">
        <v>110</v>
      </c>
      <c r="E95" s="368" t="s">
        <v>671</v>
      </c>
      <c r="F95" s="368" t="s">
        <v>606</v>
      </c>
      <c r="G95" s="368" t="s">
        <v>1957</v>
      </c>
      <c r="H95" s="368">
        <v>179.8</v>
      </c>
      <c r="I95" s="368" t="s">
        <v>627</v>
      </c>
      <c r="J95" s="370">
        <v>0.1</v>
      </c>
      <c r="K95" s="370">
        <v>0.1</v>
      </c>
      <c r="L95" s="370">
        <v>-0.2</v>
      </c>
      <c r="M95" s="370">
        <v>-0.1</v>
      </c>
      <c r="N95" s="370">
        <v>-0.1</v>
      </c>
      <c r="O95" s="370">
        <v>-0.1</v>
      </c>
      <c r="P95" s="370">
        <v>-0.1</v>
      </c>
      <c r="Q95" s="370">
        <v>0.1</v>
      </c>
      <c r="R95" s="370">
        <v>-0.1</v>
      </c>
      <c r="S95" s="370">
        <v>-0.1</v>
      </c>
      <c r="T95" s="370">
        <v>0.1</v>
      </c>
      <c r="U95" s="370">
        <v>0.7</v>
      </c>
      <c r="V95" s="370">
        <v>-5.2</v>
      </c>
      <c r="W95" s="370">
        <v>-3.9</v>
      </c>
      <c r="X95" s="370">
        <v>-6.8</v>
      </c>
      <c r="Y95" s="370">
        <v>-12.5</v>
      </c>
      <c r="Z95" s="370">
        <v>-17.7</v>
      </c>
      <c r="AA95" s="370">
        <v>-17.7</v>
      </c>
      <c r="AB95" s="370">
        <v>-12.4</v>
      </c>
      <c r="AC95" s="370">
        <v>-12.6</v>
      </c>
      <c r="AD95" s="370">
        <v>-12.6</v>
      </c>
      <c r="AE95" s="370">
        <v>-8.1999999999999993</v>
      </c>
      <c r="AF95" s="370">
        <v>1.3</v>
      </c>
      <c r="AG95" s="370">
        <v>-0.9</v>
      </c>
      <c r="AH95" s="370">
        <v>-6.7</v>
      </c>
      <c r="AI95" s="370">
        <v>-15.3</v>
      </c>
      <c r="AJ95" s="370">
        <v>-18.100000000000001</v>
      </c>
      <c r="AK95" s="370">
        <v>-15.3</v>
      </c>
      <c r="AL95" s="370">
        <v>-12.6</v>
      </c>
      <c r="AM95" s="370">
        <v>-12.7</v>
      </c>
      <c r="AN95" s="370">
        <v>-17.600000000000001</v>
      </c>
      <c r="AO95" s="370">
        <v>-6.6</v>
      </c>
      <c r="AP95" s="370">
        <v>-6.8</v>
      </c>
      <c r="AQ95" s="370">
        <v>-3.9</v>
      </c>
      <c r="AR95" s="370">
        <v>0.7</v>
      </c>
      <c r="AS95" s="370">
        <v>0.1</v>
      </c>
      <c r="AT95" s="370">
        <v>-0.1</v>
      </c>
      <c r="AU95" s="370">
        <v>0.1</v>
      </c>
      <c r="AV95" s="370">
        <v>0.1</v>
      </c>
      <c r="AW95" s="370">
        <v>-0.1</v>
      </c>
      <c r="AX95" s="370">
        <v>0.1</v>
      </c>
      <c r="AY95" s="370">
        <v>0.1</v>
      </c>
      <c r="AZ95" s="370">
        <v>0.1</v>
      </c>
      <c r="BA95" s="370">
        <v>0.1</v>
      </c>
      <c r="BB95" s="370">
        <v>-0.1</v>
      </c>
      <c r="BC95" s="370">
        <v>0.1</v>
      </c>
      <c r="BD95" s="370">
        <v>0.1</v>
      </c>
      <c r="BE95" s="370">
        <v>-0.1</v>
      </c>
      <c r="BF95" s="368">
        <v>7.5</v>
      </c>
      <c r="BG95" s="368">
        <v>33.5</v>
      </c>
      <c r="BH95" s="368">
        <v>0</v>
      </c>
    </row>
    <row r="96" spans="1:60" s="270" customFormat="1" ht="38.25">
      <c r="A96" s="368" t="s">
        <v>607</v>
      </c>
      <c r="B96" s="368" t="s">
        <v>15</v>
      </c>
      <c r="C96" s="368" t="s">
        <v>612</v>
      </c>
      <c r="D96" s="368">
        <v>110</v>
      </c>
      <c r="E96" s="368" t="s">
        <v>672</v>
      </c>
      <c r="F96" s="368" t="s">
        <v>606</v>
      </c>
      <c r="G96" s="368" t="s">
        <v>1957</v>
      </c>
      <c r="H96" s="368">
        <v>143</v>
      </c>
      <c r="I96" s="368" t="s">
        <v>626</v>
      </c>
      <c r="J96" s="370">
        <v>0.2</v>
      </c>
      <c r="K96" s="370">
        <v>0.2</v>
      </c>
      <c r="L96" s="370">
        <v>0.2</v>
      </c>
      <c r="M96" s="370">
        <v>0.2</v>
      </c>
      <c r="N96" s="370">
        <v>0.2</v>
      </c>
      <c r="O96" s="370">
        <v>0.2</v>
      </c>
      <c r="P96" s="370">
        <v>0.2</v>
      </c>
      <c r="Q96" s="370">
        <v>0.2</v>
      </c>
      <c r="R96" s="370">
        <v>0.2</v>
      </c>
      <c r="S96" s="370">
        <v>0.2</v>
      </c>
      <c r="T96" s="370">
        <v>0.2</v>
      </c>
      <c r="U96" s="370">
        <v>0.4</v>
      </c>
      <c r="V96" s="370">
        <v>1.4</v>
      </c>
      <c r="W96" s="370">
        <v>3</v>
      </c>
      <c r="X96" s="370">
        <v>5.6</v>
      </c>
      <c r="Y96" s="370">
        <v>7.5</v>
      </c>
      <c r="Z96" s="370">
        <v>14.7</v>
      </c>
      <c r="AA96" s="370">
        <v>14.7</v>
      </c>
      <c r="AB96" s="370">
        <v>22.3</v>
      </c>
      <c r="AC96" s="370">
        <v>6.8</v>
      </c>
      <c r="AD96" s="370">
        <v>19</v>
      </c>
      <c r="AE96" s="370">
        <v>16.100000000000001</v>
      </c>
      <c r="AF96" s="370">
        <v>17.100000000000001</v>
      </c>
      <c r="AG96" s="370">
        <v>13.5</v>
      </c>
      <c r="AH96" s="370">
        <v>18.7</v>
      </c>
      <c r="AI96" s="370">
        <v>15</v>
      </c>
      <c r="AJ96" s="370">
        <v>19</v>
      </c>
      <c r="AK96" s="370">
        <v>16.2</v>
      </c>
      <c r="AL96" s="370">
        <v>23.7</v>
      </c>
      <c r="AM96" s="370">
        <v>10</v>
      </c>
      <c r="AN96" s="370">
        <v>12</v>
      </c>
      <c r="AO96" s="370">
        <v>19.3</v>
      </c>
      <c r="AP96" s="370">
        <v>9.3000000000000007</v>
      </c>
      <c r="AQ96" s="370">
        <v>2.6</v>
      </c>
      <c r="AR96" s="370">
        <v>0</v>
      </c>
      <c r="AS96" s="370">
        <v>0</v>
      </c>
      <c r="AT96" s="370">
        <v>0</v>
      </c>
      <c r="AU96" s="370">
        <v>0</v>
      </c>
      <c r="AV96" s="370">
        <v>0</v>
      </c>
      <c r="AW96" s="370">
        <v>0</v>
      </c>
      <c r="AX96" s="370">
        <v>0</v>
      </c>
      <c r="AY96" s="370">
        <v>0</v>
      </c>
      <c r="AZ96" s="370">
        <v>0</v>
      </c>
      <c r="BA96" s="370">
        <v>0</v>
      </c>
      <c r="BB96" s="370">
        <v>0</v>
      </c>
      <c r="BC96" s="370">
        <v>0</v>
      </c>
      <c r="BD96" s="370">
        <v>0</v>
      </c>
      <c r="BE96" s="370">
        <v>0</v>
      </c>
      <c r="BF96" s="368">
        <v>6</v>
      </c>
      <c r="BG96" s="368">
        <v>30.5</v>
      </c>
      <c r="BH96" s="368">
        <v>0</v>
      </c>
    </row>
    <row r="97" spans="1:60" s="270" customFormat="1" ht="38.25">
      <c r="A97" s="368" t="s">
        <v>607</v>
      </c>
      <c r="B97" s="368" t="s">
        <v>15</v>
      </c>
      <c r="C97" s="368" t="s">
        <v>612</v>
      </c>
      <c r="D97" s="368">
        <v>110</v>
      </c>
      <c r="E97" s="368" t="s">
        <v>672</v>
      </c>
      <c r="F97" s="368" t="s">
        <v>606</v>
      </c>
      <c r="G97" s="368" t="s">
        <v>1957</v>
      </c>
      <c r="H97" s="368">
        <v>143</v>
      </c>
      <c r="I97" s="368" t="s">
        <v>627</v>
      </c>
      <c r="J97" s="370">
        <v>0</v>
      </c>
      <c r="K97" s="370">
        <v>0</v>
      </c>
      <c r="L97" s="370">
        <v>0</v>
      </c>
      <c r="M97" s="370">
        <v>0</v>
      </c>
      <c r="N97" s="370">
        <v>0</v>
      </c>
      <c r="O97" s="370">
        <v>0</v>
      </c>
      <c r="P97" s="370">
        <v>0</v>
      </c>
      <c r="Q97" s="370">
        <v>0</v>
      </c>
      <c r="R97" s="370">
        <v>0</v>
      </c>
      <c r="S97" s="370">
        <v>0</v>
      </c>
      <c r="T97" s="370">
        <v>0</v>
      </c>
      <c r="U97" s="370">
        <v>0</v>
      </c>
      <c r="V97" s="370">
        <v>0</v>
      </c>
      <c r="W97" s="370">
        <v>0</v>
      </c>
      <c r="X97" s="370">
        <v>0.2</v>
      </c>
      <c r="Y97" s="370">
        <v>0.2</v>
      </c>
      <c r="Z97" s="370">
        <v>0.8</v>
      </c>
      <c r="AA97" s="370">
        <v>0.8</v>
      </c>
      <c r="AB97" s="370">
        <v>1.6</v>
      </c>
      <c r="AC97" s="370">
        <v>0.4</v>
      </c>
      <c r="AD97" s="370">
        <v>1.4</v>
      </c>
      <c r="AE97" s="370">
        <v>1.1000000000000001</v>
      </c>
      <c r="AF97" s="370">
        <v>1.1000000000000001</v>
      </c>
      <c r="AG97" s="370">
        <v>0.7</v>
      </c>
      <c r="AH97" s="370">
        <v>1.3</v>
      </c>
      <c r="AI97" s="370">
        <v>0.9</v>
      </c>
      <c r="AJ97" s="370">
        <v>1.5</v>
      </c>
      <c r="AK97" s="370">
        <v>1.1000000000000001</v>
      </c>
      <c r="AL97" s="370">
        <v>1.9</v>
      </c>
      <c r="AM97" s="370">
        <v>0.5</v>
      </c>
      <c r="AN97" s="370">
        <v>0.5</v>
      </c>
      <c r="AO97" s="370">
        <v>1.3</v>
      </c>
      <c r="AP97" s="370">
        <v>0.5</v>
      </c>
      <c r="AQ97" s="370">
        <v>0.3</v>
      </c>
      <c r="AR97" s="370">
        <v>0.1</v>
      </c>
      <c r="AS97" s="370">
        <v>0.1</v>
      </c>
      <c r="AT97" s="370">
        <v>0.1</v>
      </c>
      <c r="AU97" s="370">
        <v>0.1</v>
      </c>
      <c r="AV97" s="370">
        <v>0.1</v>
      </c>
      <c r="AW97" s="370">
        <v>0.1</v>
      </c>
      <c r="AX97" s="370">
        <v>0.1</v>
      </c>
      <c r="AY97" s="370">
        <v>0.1</v>
      </c>
      <c r="AZ97" s="370">
        <v>0.1</v>
      </c>
      <c r="BA97" s="370">
        <v>0.1</v>
      </c>
      <c r="BB97" s="370">
        <v>0.1</v>
      </c>
      <c r="BC97" s="370">
        <v>0.1</v>
      </c>
      <c r="BD97" s="370">
        <v>0.1</v>
      </c>
      <c r="BE97" s="370">
        <v>0.1</v>
      </c>
      <c r="BF97" s="368">
        <v>6</v>
      </c>
      <c r="BG97" s="368">
        <v>30.5</v>
      </c>
      <c r="BH97" s="368">
        <v>0</v>
      </c>
    </row>
    <row r="98" spans="1:60" s="270" customFormat="1" ht="38.25">
      <c r="A98" s="368" t="s">
        <v>607</v>
      </c>
      <c r="B98" s="368" t="s">
        <v>9</v>
      </c>
      <c r="C98" s="368" t="s">
        <v>612</v>
      </c>
      <c r="D98" s="368">
        <v>110</v>
      </c>
      <c r="E98" s="368" t="s">
        <v>673</v>
      </c>
      <c r="F98" s="368" t="s">
        <v>606</v>
      </c>
      <c r="G98" s="368" t="s">
        <v>1957</v>
      </c>
      <c r="H98" s="368">
        <v>170.2</v>
      </c>
      <c r="I98" s="368" t="s">
        <v>626</v>
      </c>
      <c r="J98" s="370">
        <v>0</v>
      </c>
      <c r="K98" s="370">
        <v>0</v>
      </c>
      <c r="L98" s="370">
        <v>0</v>
      </c>
      <c r="M98" s="370">
        <v>0</v>
      </c>
      <c r="N98" s="370">
        <v>0</v>
      </c>
      <c r="O98" s="370">
        <v>0</v>
      </c>
      <c r="P98" s="370">
        <v>0</v>
      </c>
      <c r="Q98" s="370">
        <v>0</v>
      </c>
      <c r="R98" s="370">
        <v>0</v>
      </c>
      <c r="S98" s="370">
        <v>0</v>
      </c>
      <c r="T98" s="370">
        <v>0</v>
      </c>
      <c r="U98" s="370">
        <v>1.9</v>
      </c>
      <c r="V98" s="370">
        <v>2.8</v>
      </c>
      <c r="W98" s="370">
        <v>9.8000000000000007</v>
      </c>
      <c r="X98" s="370">
        <v>26.1</v>
      </c>
      <c r="Y98" s="370">
        <v>25.6</v>
      </c>
      <c r="Z98" s="370">
        <v>18.8</v>
      </c>
      <c r="AA98" s="370">
        <v>30.4</v>
      </c>
      <c r="AB98" s="370">
        <v>8.8000000000000007</v>
      </c>
      <c r="AC98" s="370">
        <v>13.2</v>
      </c>
      <c r="AD98" s="370">
        <v>25.1</v>
      </c>
      <c r="AE98" s="370">
        <v>17.100000000000001</v>
      </c>
      <c r="AF98" s="370">
        <v>15.5</v>
      </c>
      <c r="AG98" s="370">
        <v>28.2</v>
      </c>
      <c r="AH98" s="370">
        <v>35.200000000000003</v>
      </c>
      <c r="AI98" s="370">
        <v>30.3</v>
      </c>
      <c r="AJ98" s="370">
        <v>34.200000000000003</v>
      </c>
      <c r="AK98" s="370">
        <v>9.1999999999999993</v>
      </c>
      <c r="AL98" s="370">
        <v>11</v>
      </c>
      <c r="AM98" s="370">
        <v>9.5</v>
      </c>
      <c r="AN98" s="370">
        <v>25.3</v>
      </c>
      <c r="AO98" s="370">
        <v>5.7</v>
      </c>
      <c r="AP98" s="370">
        <v>2.7</v>
      </c>
      <c r="AQ98" s="370">
        <v>1.6</v>
      </c>
      <c r="AR98" s="370">
        <v>0</v>
      </c>
      <c r="AS98" s="370">
        <v>0</v>
      </c>
      <c r="AT98" s="370">
        <v>0</v>
      </c>
      <c r="AU98" s="370">
        <v>0</v>
      </c>
      <c r="AV98" s="370">
        <v>0</v>
      </c>
      <c r="AW98" s="370">
        <v>0</v>
      </c>
      <c r="AX98" s="370">
        <v>0</v>
      </c>
      <c r="AY98" s="370">
        <v>0</v>
      </c>
      <c r="AZ98" s="370">
        <v>0</v>
      </c>
      <c r="BA98" s="370">
        <v>0</v>
      </c>
      <c r="BB98" s="370">
        <v>0</v>
      </c>
      <c r="BC98" s="370">
        <v>0</v>
      </c>
      <c r="BD98" s="370">
        <v>0</v>
      </c>
      <c r="BE98" s="370">
        <v>0</v>
      </c>
      <c r="BF98" s="368">
        <v>7.1</v>
      </c>
      <c r="BG98" s="368">
        <v>37.700000000000003</v>
      </c>
      <c r="BH98" s="368">
        <v>0</v>
      </c>
    </row>
    <row r="99" spans="1:60" s="270" customFormat="1" ht="38.25">
      <c r="A99" s="368" t="s">
        <v>607</v>
      </c>
      <c r="B99" s="368" t="s">
        <v>9</v>
      </c>
      <c r="C99" s="368" t="s">
        <v>612</v>
      </c>
      <c r="D99" s="368">
        <v>110</v>
      </c>
      <c r="E99" s="368" t="s">
        <v>673</v>
      </c>
      <c r="F99" s="368" t="s">
        <v>606</v>
      </c>
      <c r="G99" s="368" t="s">
        <v>1957</v>
      </c>
      <c r="H99" s="368">
        <v>170.2</v>
      </c>
      <c r="I99" s="368" t="s">
        <v>627</v>
      </c>
      <c r="J99" s="370">
        <v>0</v>
      </c>
      <c r="K99" s="370">
        <v>0</v>
      </c>
      <c r="L99" s="370">
        <v>0</v>
      </c>
      <c r="M99" s="370">
        <v>0</v>
      </c>
      <c r="N99" s="370">
        <v>0</v>
      </c>
      <c r="O99" s="370">
        <v>0</v>
      </c>
      <c r="P99" s="370">
        <v>0</v>
      </c>
      <c r="Q99" s="370">
        <v>0</v>
      </c>
      <c r="R99" s="370">
        <v>0</v>
      </c>
      <c r="S99" s="370">
        <v>0</v>
      </c>
      <c r="T99" s="370">
        <v>0</v>
      </c>
      <c r="U99" s="370">
        <v>0</v>
      </c>
      <c r="V99" s="370">
        <v>0</v>
      </c>
      <c r="W99" s="370">
        <v>0</v>
      </c>
      <c r="X99" s="370">
        <v>0</v>
      </c>
      <c r="Y99" s="370">
        <v>0</v>
      </c>
      <c r="Z99" s="370">
        <v>0</v>
      </c>
      <c r="AA99" s="370">
        <v>0</v>
      </c>
      <c r="AB99" s="370">
        <v>0</v>
      </c>
      <c r="AC99" s="370">
        <v>0</v>
      </c>
      <c r="AD99" s="370">
        <v>0</v>
      </c>
      <c r="AE99" s="370">
        <v>-2</v>
      </c>
      <c r="AF99" s="370">
        <v>-2.2000000000000002</v>
      </c>
      <c r="AG99" s="370">
        <v>-2</v>
      </c>
      <c r="AH99" s="370">
        <v>-2.1</v>
      </c>
      <c r="AI99" s="370">
        <v>-1.8</v>
      </c>
      <c r="AJ99" s="370">
        <v>-2.1</v>
      </c>
      <c r="AK99" s="370">
        <v>-2.1</v>
      </c>
      <c r="AL99" s="370">
        <v>-2</v>
      </c>
      <c r="AM99" s="370">
        <v>-1.9</v>
      </c>
      <c r="AN99" s="370">
        <v>-2.1</v>
      </c>
      <c r="AO99" s="370">
        <v>-2.1</v>
      </c>
      <c r="AP99" s="370">
        <v>0</v>
      </c>
      <c r="AQ99" s="370">
        <v>0</v>
      </c>
      <c r="AR99" s="370">
        <v>0</v>
      </c>
      <c r="AS99" s="370">
        <v>0</v>
      </c>
      <c r="AT99" s="370">
        <v>0</v>
      </c>
      <c r="AU99" s="370">
        <v>0</v>
      </c>
      <c r="AV99" s="370">
        <v>0</v>
      </c>
      <c r="AW99" s="370">
        <v>0</v>
      </c>
      <c r="AX99" s="370">
        <v>0</v>
      </c>
      <c r="AY99" s="370">
        <v>0</v>
      </c>
      <c r="AZ99" s="370">
        <v>0</v>
      </c>
      <c r="BA99" s="370">
        <v>0</v>
      </c>
      <c r="BB99" s="370">
        <v>0</v>
      </c>
      <c r="BC99" s="370">
        <v>0</v>
      </c>
      <c r="BD99" s="370">
        <v>0</v>
      </c>
      <c r="BE99" s="370">
        <v>0</v>
      </c>
      <c r="BF99" s="368">
        <v>7.1</v>
      </c>
      <c r="BG99" s="368">
        <v>37.700000000000003</v>
      </c>
      <c r="BH99" s="368">
        <v>0</v>
      </c>
    </row>
    <row r="100" spans="1:60" s="270" customFormat="1" ht="38.25">
      <c r="A100" s="368" t="s">
        <v>607</v>
      </c>
      <c r="B100" s="368" t="s">
        <v>15</v>
      </c>
      <c r="C100" s="368" t="s">
        <v>612</v>
      </c>
      <c r="D100" s="368">
        <v>110</v>
      </c>
      <c r="E100" s="368" t="s">
        <v>674</v>
      </c>
      <c r="F100" s="368" t="s">
        <v>606</v>
      </c>
      <c r="G100" s="368" t="s">
        <v>1957</v>
      </c>
      <c r="H100" s="368">
        <v>153.19999999999999</v>
      </c>
      <c r="I100" s="368" t="s">
        <v>626</v>
      </c>
      <c r="J100" s="370">
        <v>0.1</v>
      </c>
      <c r="K100" s="370">
        <v>0.1</v>
      </c>
      <c r="L100" s="370">
        <v>0.1</v>
      </c>
      <c r="M100" s="370">
        <v>0.1</v>
      </c>
      <c r="N100" s="370">
        <v>0.1</v>
      </c>
      <c r="O100" s="370">
        <v>0.1</v>
      </c>
      <c r="P100" s="370">
        <v>0.1</v>
      </c>
      <c r="Q100" s="370">
        <v>0.1</v>
      </c>
      <c r="R100" s="370">
        <v>0.1</v>
      </c>
      <c r="S100" s="370">
        <v>0.1</v>
      </c>
      <c r="T100" s="370">
        <v>0.1</v>
      </c>
      <c r="U100" s="370">
        <v>0.5</v>
      </c>
      <c r="V100" s="370">
        <v>1.7</v>
      </c>
      <c r="W100" s="370">
        <v>3.2</v>
      </c>
      <c r="X100" s="370">
        <v>4.4000000000000004</v>
      </c>
      <c r="Y100" s="370">
        <v>10.199999999999999</v>
      </c>
      <c r="Z100" s="370">
        <v>12.2</v>
      </c>
      <c r="AA100" s="370">
        <v>17.7</v>
      </c>
      <c r="AB100" s="370">
        <v>16.100000000000001</v>
      </c>
      <c r="AC100" s="370">
        <v>24.6</v>
      </c>
      <c r="AD100" s="370">
        <v>35</v>
      </c>
      <c r="AE100" s="370">
        <v>32.4</v>
      </c>
      <c r="AF100" s="370">
        <v>21.4</v>
      </c>
      <c r="AG100" s="370">
        <v>15</v>
      </c>
      <c r="AH100" s="370">
        <v>19.600000000000001</v>
      </c>
      <c r="AI100" s="370">
        <v>15.4</v>
      </c>
      <c r="AJ100" s="370">
        <v>24.2</v>
      </c>
      <c r="AK100" s="370">
        <v>17.8</v>
      </c>
      <c r="AL100" s="370">
        <v>10.7</v>
      </c>
      <c r="AM100" s="370">
        <v>12.5</v>
      </c>
      <c r="AN100" s="370">
        <v>5.8</v>
      </c>
      <c r="AO100" s="370">
        <v>15.7</v>
      </c>
      <c r="AP100" s="370">
        <v>13.8</v>
      </c>
      <c r="AQ100" s="370">
        <v>2.9</v>
      </c>
      <c r="AR100" s="370">
        <v>0.1</v>
      </c>
      <c r="AS100" s="370">
        <v>0</v>
      </c>
      <c r="AT100" s="370">
        <v>0</v>
      </c>
      <c r="AU100" s="370">
        <v>0</v>
      </c>
      <c r="AV100" s="370">
        <v>0</v>
      </c>
      <c r="AW100" s="370">
        <v>0</v>
      </c>
      <c r="AX100" s="370">
        <v>0</v>
      </c>
      <c r="AY100" s="370">
        <v>0</v>
      </c>
      <c r="AZ100" s="370">
        <v>0</v>
      </c>
      <c r="BA100" s="370">
        <v>0</v>
      </c>
      <c r="BB100" s="370">
        <v>0</v>
      </c>
      <c r="BC100" s="370">
        <v>0</v>
      </c>
      <c r="BD100" s="370">
        <v>0</v>
      </c>
      <c r="BE100" s="370">
        <v>0</v>
      </c>
      <c r="BF100" s="368">
        <v>6.4</v>
      </c>
      <c r="BG100" s="368">
        <v>36.6</v>
      </c>
      <c r="BH100" s="368">
        <v>0</v>
      </c>
    </row>
    <row r="101" spans="1:60" s="270" customFormat="1" ht="38.25">
      <c r="A101" s="368" t="s">
        <v>607</v>
      </c>
      <c r="B101" s="368" t="s">
        <v>15</v>
      </c>
      <c r="C101" s="368" t="s">
        <v>612</v>
      </c>
      <c r="D101" s="368">
        <v>110</v>
      </c>
      <c r="E101" s="368" t="s">
        <v>674</v>
      </c>
      <c r="F101" s="368" t="s">
        <v>606</v>
      </c>
      <c r="G101" s="368" t="s">
        <v>1957</v>
      </c>
      <c r="H101" s="368">
        <v>153.19999999999999</v>
      </c>
      <c r="I101" s="368" t="s">
        <v>627</v>
      </c>
      <c r="J101" s="370">
        <v>0.1</v>
      </c>
      <c r="K101" s="370">
        <v>0.1</v>
      </c>
      <c r="L101" s="370">
        <v>0.1</v>
      </c>
      <c r="M101" s="370">
        <v>0.1</v>
      </c>
      <c r="N101" s="370">
        <v>0.1</v>
      </c>
      <c r="O101" s="370">
        <v>0.1</v>
      </c>
      <c r="P101" s="370">
        <v>0.1</v>
      </c>
      <c r="Q101" s="370">
        <v>0.1</v>
      </c>
      <c r="R101" s="370">
        <v>0.1</v>
      </c>
      <c r="S101" s="370">
        <v>0.1</v>
      </c>
      <c r="T101" s="370">
        <v>0.1</v>
      </c>
      <c r="U101" s="370">
        <v>0.1</v>
      </c>
      <c r="V101" s="370">
        <v>0.1</v>
      </c>
      <c r="W101" s="370">
        <v>0.1</v>
      </c>
      <c r="X101" s="370">
        <v>0.2</v>
      </c>
      <c r="Y101" s="370">
        <v>0.4</v>
      </c>
      <c r="Z101" s="370">
        <v>0.6</v>
      </c>
      <c r="AA101" s="370">
        <v>1.2</v>
      </c>
      <c r="AB101" s="370">
        <v>1</v>
      </c>
      <c r="AC101" s="370">
        <v>2.2999999999999998</v>
      </c>
      <c r="AD101" s="370">
        <v>4.5999999999999996</v>
      </c>
      <c r="AE101" s="370">
        <v>4</v>
      </c>
      <c r="AF101" s="370">
        <v>1.7</v>
      </c>
      <c r="AG101" s="370">
        <v>1</v>
      </c>
      <c r="AH101" s="370">
        <v>1.5</v>
      </c>
      <c r="AI101" s="370">
        <v>1</v>
      </c>
      <c r="AJ101" s="370">
        <v>2.2999999999999998</v>
      </c>
      <c r="AK101" s="370">
        <v>1.3</v>
      </c>
      <c r="AL101" s="370">
        <v>0.5</v>
      </c>
      <c r="AM101" s="370">
        <v>0.6</v>
      </c>
      <c r="AN101" s="370">
        <v>0.1</v>
      </c>
      <c r="AO101" s="370">
        <v>0.9</v>
      </c>
      <c r="AP101" s="370">
        <v>0.8</v>
      </c>
      <c r="AQ101" s="370">
        <v>0.1</v>
      </c>
      <c r="AR101" s="370">
        <v>0.1</v>
      </c>
      <c r="AS101" s="370">
        <v>0</v>
      </c>
      <c r="AT101" s="370">
        <v>0</v>
      </c>
      <c r="AU101" s="370">
        <v>0</v>
      </c>
      <c r="AV101" s="370">
        <v>0</v>
      </c>
      <c r="AW101" s="370">
        <v>0</v>
      </c>
      <c r="AX101" s="370">
        <v>0</v>
      </c>
      <c r="AY101" s="370">
        <v>0</v>
      </c>
      <c r="AZ101" s="370">
        <v>0</v>
      </c>
      <c r="BA101" s="370">
        <v>0</v>
      </c>
      <c r="BB101" s="370">
        <v>0</v>
      </c>
      <c r="BC101" s="370">
        <v>0</v>
      </c>
      <c r="BD101" s="370">
        <v>0</v>
      </c>
      <c r="BE101" s="370">
        <v>0</v>
      </c>
      <c r="BF101" s="368">
        <v>6.4</v>
      </c>
      <c r="BG101" s="368">
        <v>36.6</v>
      </c>
      <c r="BH101" s="368">
        <v>0</v>
      </c>
    </row>
    <row r="102" spans="1:60" s="270" customFormat="1" ht="25.5">
      <c r="A102" s="368" t="s">
        <v>607</v>
      </c>
      <c r="B102" s="368" t="s">
        <v>15</v>
      </c>
      <c r="C102" s="368" t="s">
        <v>612</v>
      </c>
      <c r="D102" s="368">
        <v>110</v>
      </c>
      <c r="E102" s="368" t="s">
        <v>675</v>
      </c>
      <c r="F102" s="368" t="s">
        <v>606</v>
      </c>
      <c r="G102" s="368" t="s">
        <v>1957</v>
      </c>
      <c r="H102" s="368">
        <v>263.2</v>
      </c>
      <c r="I102" s="368" t="s">
        <v>626</v>
      </c>
      <c r="J102" s="370">
        <v>0.1</v>
      </c>
      <c r="K102" s="370">
        <v>0.1</v>
      </c>
      <c r="L102" s="370">
        <v>0.1</v>
      </c>
      <c r="M102" s="370">
        <v>0.1</v>
      </c>
      <c r="N102" s="370">
        <v>0.1</v>
      </c>
      <c r="O102" s="370">
        <v>0.1</v>
      </c>
      <c r="P102" s="370">
        <v>0.1</v>
      </c>
      <c r="Q102" s="370">
        <v>0.1</v>
      </c>
      <c r="R102" s="370">
        <v>0.1</v>
      </c>
      <c r="S102" s="370">
        <v>0.1</v>
      </c>
      <c r="T102" s="370">
        <v>0.1</v>
      </c>
      <c r="U102" s="370">
        <v>1</v>
      </c>
      <c r="V102" s="370">
        <v>3.3</v>
      </c>
      <c r="W102" s="370">
        <v>3.3</v>
      </c>
      <c r="X102" s="370">
        <v>5.7</v>
      </c>
      <c r="Y102" s="370">
        <v>23.1</v>
      </c>
      <c r="Z102" s="370">
        <v>16.2</v>
      </c>
      <c r="AA102" s="370">
        <v>27.2</v>
      </c>
      <c r="AB102" s="370">
        <v>55.7</v>
      </c>
      <c r="AC102" s="370">
        <v>55.9</v>
      </c>
      <c r="AD102" s="370">
        <v>64.2</v>
      </c>
      <c r="AE102" s="370">
        <v>56.7</v>
      </c>
      <c r="AF102" s="370">
        <v>41.8</v>
      </c>
      <c r="AG102" s="370">
        <v>32.4</v>
      </c>
      <c r="AH102" s="370">
        <v>26.1</v>
      </c>
      <c r="AI102" s="370">
        <v>7.8</v>
      </c>
      <c r="AJ102" s="370">
        <v>23.4</v>
      </c>
      <c r="AK102" s="370">
        <v>20.3</v>
      </c>
      <c r="AL102" s="370">
        <v>23.5</v>
      </c>
      <c r="AM102" s="370">
        <v>23.5</v>
      </c>
      <c r="AN102" s="370">
        <v>13.3</v>
      </c>
      <c r="AO102" s="370">
        <v>23.5</v>
      </c>
      <c r="AP102" s="370">
        <v>23.2</v>
      </c>
      <c r="AQ102" s="370">
        <v>5.0999999999999996</v>
      </c>
      <c r="AR102" s="370">
        <v>0.6</v>
      </c>
      <c r="AS102" s="370">
        <v>0.1</v>
      </c>
      <c r="AT102" s="370">
        <v>0.1</v>
      </c>
      <c r="AU102" s="370">
        <v>0.1</v>
      </c>
      <c r="AV102" s="370">
        <v>0.1</v>
      </c>
      <c r="AW102" s="370">
        <v>0.1</v>
      </c>
      <c r="AX102" s="370">
        <v>0.1</v>
      </c>
      <c r="AY102" s="370">
        <v>0.1</v>
      </c>
      <c r="AZ102" s="370">
        <v>0.1</v>
      </c>
      <c r="BA102" s="370">
        <v>0.1</v>
      </c>
      <c r="BB102" s="370">
        <v>0.1</v>
      </c>
      <c r="BC102" s="370">
        <v>0.1</v>
      </c>
      <c r="BD102" s="370">
        <v>0.1</v>
      </c>
      <c r="BE102" s="370">
        <v>0.1</v>
      </c>
      <c r="BF102" s="368">
        <v>11</v>
      </c>
      <c r="BG102" s="368">
        <v>66.2</v>
      </c>
      <c r="BH102" s="368">
        <v>0.1</v>
      </c>
    </row>
    <row r="103" spans="1:60" s="270" customFormat="1" ht="25.5">
      <c r="A103" s="368" t="s">
        <v>607</v>
      </c>
      <c r="B103" s="368" t="s">
        <v>15</v>
      </c>
      <c r="C103" s="368" t="s">
        <v>612</v>
      </c>
      <c r="D103" s="368">
        <v>110</v>
      </c>
      <c r="E103" s="368" t="s">
        <v>675</v>
      </c>
      <c r="F103" s="368" t="s">
        <v>606</v>
      </c>
      <c r="G103" s="368" t="s">
        <v>1957</v>
      </c>
      <c r="H103" s="368">
        <v>263.2</v>
      </c>
      <c r="I103" s="368" t="s">
        <v>627</v>
      </c>
      <c r="J103" s="370">
        <v>-0.5</v>
      </c>
      <c r="K103" s="370">
        <v>-0.5</v>
      </c>
      <c r="L103" s="370">
        <v>-0.5</v>
      </c>
      <c r="M103" s="370">
        <v>-0.5</v>
      </c>
      <c r="N103" s="370">
        <v>-0.5</v>
      </c>
      <c r="O103" s="370">
        <v>-0.5</v>
      </c>
      <c r="P103" s="370">
        <v>-0.5</v>
      </c>
      <c r="Q103" s="370">
        <v>-0.5</v>
      </c>
      <c r="R103" s="370">
        <v>-0.5</v>
      </c>
      <c r="S103" s="370">
        <v>-0.5</v>
      </c>
      <c r="T103" s="370">
        <v>-0.5</v>
      </c>
      <c r="U103" s="370">
        <v>-0.2</v>
      </c>
      <c r="V103" s="370">
        <v>-0.3</v>
      </c>
      <c r="W103" s="370">
        <v>-0.3</v>
      </c>
      <c r="X103" s="370">
        <v>-0.2</v>
      </c>
      <c r="Y103" s="370">
        <v>0.7</v>
      </c>
      <c r="Z103" s="370">
        <v>1.3</v>
      </c>
      <c r="AA103" s="370">
        <v>1.7</v>
      </c>
      <c r="AB103" s="370">
        <v>6.7</v>
      </c>
      <c r="AC103" s="370">
        <v>6.7</v>
      </c>
      <c r="AD103" s="370">
        <v>9.9</v>
      </c>
      <c r="AE103" s="370">
        <v>9.3000000000000007</v>
      </c>
      <c r="AF103" s="370">
        <v>7.5</v>
      </c>
      <c r="AG103" s="370">
        <v>5.3</v>
      </c>
      <c r="AH103" s="370">
        <v>1.7</v>
      </c>
      <c r="AI103" s="370">
        <v>-4.9000000000000004</v>
      </c>
      <c r="AJ103" s="370">
        <v>-3.3</v>
      </c>
      <c r="AK103" s="370">
        <v>-2.6</v>
      </c>
      <c r="AL103" s="370">
        <v>0.4</v>
      </c>
      <c r="AM103" s="370">
        <v>-0.5</v>
      </c>
      <c r="AN103" s="370">
        <v>-3.1</v>
      </c>
      <c r="AO103" s="370">
        <v>-0.1</v>
      </c>
      <c r="AP103" s="370">
        <v>4.7</v>
      </c>
      <c r="AQ103" s="370">
        <v>1.9</v>
      </c>
      <c r="AR103" s="370">
        <v>-0.2</v>
      </c>
      <c r="AS103" s="370">
        <v>-0.5</v>
      </c>
      <c r="AT103" s="370">
        <v>-0.5</v>
      </c>
      <c r="AU103" s="370">
        <v>-0.5</v>
      </c>
      <c r="AV103" s="370">
        <v>-0.5</v>
      </c>
      <c r="AW103" s="370">
        <v>-0.5</v>
      </c>
      <c r="AX103" s="370">
        <v>-0.5</v>
      </c>
      <c r="AY103" s="370">
        <v>-0.5</v>
      </c>
      <c r="AZ103" s="370">
        <v>-0.5</v>
      </c>
      <c r="BA103" s="370">
        <v>-0.5</v>
      </c>
      <c r="BB103" s="370">
        <v>-0.5</v>
      </c>
      <c r="BC103" s="370">
        <v>-0.5</v>
      </c>
      <c r="BD103" s="370">
        <v>-0.5</v>
      </c>
      <c r="BE103" s="370">
        <v>-0.5</v>
      </c>
      <c r="BF103" s="368">
        <v>11</v>
      </c>
      <c r="BG103" s="368">
        <v>66.2</v>
      </c>
      <c r="BH103" s="368">
        <v>0.1</v>
      </c>
    </row>
    <row r="104" spans="1:60" s="270" customFormat="1" ht="25.5">
      <c r="A104" s="368" t="s">
        <v>607</v>
      </c>
      <c r="B104" s="368" t="s">
        <v>16</v>
      </c>
      <c r="C104" s="368" t="s">
        <v>612</v>
      </c>
      <c r="D104" s="368">
        <v>110</v>
      </c>
      <c r="E104" s="368" t="s">
        <v>676</v>
      </c>
      <c r="F104" s="368" t="s">
        <v>606</v>
      </c>
      <c r="G104" s="368" t="s">
        <v>1957</v>
      </c>
      <c r="H104" s="368">
        <v>169.4</v>
      </c>
      <c r="I104" s="368" t="s">
        <v>626</v>
      </c>
      <c r="J104" s="370">
        <v>0.1</v>
      </c>
      <c r="K104" s="370">
        <v>0.1</v>
      </c>
      <c r="L104" s="370">
        <v>0.1</v>
      </c>
      <c r="M104" s="370">
        <v>0.1</v>
      </c>
      <c r="N104" s="370">
        <v>0.1</v>
      </c>
      <c r="O104" s="370">
        <v>0.1</v>
      </c>
      <c r="P104" s="370">
        <v>0.1</v>
      </c>
      <c r="Q104" s="370">
        <v>0.1</v>
      </c>
      <c r="R104" s="370">
        <v>0.1</v>
      </c>
      <c r="S104" s="370">
        <v>0.1</v>
      </c>
      <c r="T104" s="370">
        <v>0.1</v>
      </c>
      <c r="U104" s="370">
        <v>0.1</v>
      </c>
      <c r="V104" s="370">
        <v>7.2</v>
      </c>
      <c r="W104" s="370">
        <v>10.4</v>
      </c>
      <c r="X104" s="370">
        <v>19.3</v>
      </c>
      <c r="Y104" s="370">
        <v>24</v>
      </c>
      <c r="Z104" s="370">
        <v>28.1</v>
      </c>
      <c r="AA104" s="370">
        <v>16</v>
      </c>
      <c r="AB104" s="370">
        <v>40.799999999999997</v>
      </c>
      <c r="AC104" s="370">
        <v>18.3</v>
      </c>
      <c r="AD104" s="370">
        <v>16.899999999999999</v>
      </c>
      <c r="AE104" s="370">
        <v>31.1</v>
      </c>
      <c r="AF104" s="370">
        <v>13.9</v>
      </c>
      <c r="AG104" s="370">
        <v>11.6</v>
      </c>
      <c r="AH104" s="370">
        <v>15.2</v>
      </c>
      <c r="AI104" s="370">
        <v>35.9</v>
      </c>
      <c r="AJ104" s="370">
        <v>34.299999999999997</v>
      </c>
      <c r="AK104" s="370">
        <v>31.5</v>
      </c>
      <c r="AL104" s="370">
        <v>22</v>
      </c>
      <c r="AM104" s="370">
        <v>8.4</v>
      </c>
      <c r="AN104" s="370">
        <v>5.6</v>
      </c>
      <c r="AO104" s="370">
        <v>5.9</v>
      </c>
      <c r="AP104" s="370">
        <v>6.5</v>
      </c>
      <c r="AQ104" s="370">
        <v>1</v>
      </c>
      <c r="AR104" s="370">
        <v>0.1</v>
      </c>
      <c r="AS104" s="370">
        <v>0.1</v>
      </c>
      <c r="AT104" s="370">
        <v>0.1</v>
      </c>
      <c r="AU104" s="370">
        <v>0.1</v>
      </c>
      <c r="AV104" s="370">
        <v>0.1</v>
      </c>
      <c r="AW104" s="370">
        <v>0.1</v>
      </c>
      <c r="AX104" s="370">
        <v>0.1</v>
      </c>
      <c r="AY104" s="370">
        <v>0.1</v>
      </c>
      <c r="AZ104" s="370">
        <v>0.1</v>
      </c>
      <c r="BA104" s="370">
        <v>0.1</v>
      </c>
      <c r="BB104" s="370">
        <v>0.1</v>
      </c>
      <c r="BC104" s="370">
        <v>0.1</v>
      </c>
      <c r="BD104" s="370">
        <v>0.1</v>
      </c>
      <c r="BE104" s="370">
        <v>0.1</v>
      </c>
      <c r="BF104" s="368">
        <v>7.1</v>
      </c>
      <c r="BG104" s="368">
        <v>40.799999999999997</v>
      </c>
      <c r="BH104" s="368">
        <v>0</v>
      </c>
    </row>
    <row r="105" spans="1:60" s="270" customFormat="1" ht="25.5">
      <c r="A105" s="368" t="s">
        <v>607</v>
      </c>
      <c r="B105" s="368" t="s">
        <v>16</v>
      </c>
      <c r="C105" s="368" t="s">
        <v>612</v>
      </c>
      <c r="D105" s="368">
        <v>110</v>
      </c>
      <c r="E105" s="368" t="s">
        <v>676</v>
      </c>
      <c r="F105" s="368" t="s">
        <v>606</v>
      </c>
      <c r="G105" s="368" t="s">
        <v>1957</v>
      </c>
      <c r="H105" s="368">
        <v>169.4</v>
      </c>
      <c r="I105" s="368" t="s">
        <v>627</v>
      </c>
      <c r="J105" s="370">
        <v>-0.1</v>
      </c>
      <c r="K105" s="370">
        <v>-0.1</v>
      </c>
      <c r="L105" s="370">
        <v>-0.1</v>
      </c>
      <c r="M105" s="370">
        <v>-0.1</v>
      </c>
      <c r="N105" s="370">
        <v>-0.1</v>
      </c>
      <c r="O105" s="370">
        <v>-0.1</v>
      </c>
      <c r="P105" s="370">
        <v>-0.1</v>
      </c>
      <c r="Q105" s="370">
        <v>-0.1</v>
      </c>
      <c r="R105" s="370">
        <v>-0.1</v>
      </c>
      <c r="S105" s="370">
        <v>-0.1</v>
      </c>
      <c r="T105" s="370">
        <v>-0.1</v>
      </c>
      <c r="U105" s="370">
        <v>-0.1</v>
      </c>
      <c r="V105" s="370">
        <v>0</v>
      </c>
      <c r="W105" s="370">
        <v>2.9</v>
      </c>
      <c r="X105" s="370">
        <v>3</v>
      </c>
      <c r="Y105" s="370">
        <v>1.9</v>
      </c>
      <c r="Z105" s="370">
        <v>0</v>
      </c>
      <c r="AA105" s="370">
        <v>0</v>
      </c>
      <c r="AB105" s="370">
        <v>-0.1</v>
      </c>
      <c r="AC105" s="370">
        <v>-0.1</v>
      </c>
      <c r="AD105" s="370">
        <v>0</v>
      </c>
      <c r="AE105" s="370">
        <v>-0.1</v>
      </c>
      <c r="AF105" s="370">
        <v>0</v>
      </c>
      <c r="AG105" s="370">
        <v>0</v>
      </c>
      <c r="AH105" s="370">
        <v>-0.1</v>
      </c>
      <c r="AI105" s="370">
        <v>0</v>
      </c>
      <c r="AJ105" s="370">
        <v>0</v>
      </c>
      <c r="AK105" s="370">
        <v>0</v>
      </c>
      <c r="AL105" s="370">
        <v>-0.1</v>
      </c>
      <c r="AM105" s="370">
        <v>0</v>
      </c>
      <c r="AN105" s="370">
        <v>0</v>
      </c>
      <c r="AO105" s="370">
        <v>0</v>
      </c>
      <c r="AP105" s="370">
        <v>0</v>
      </c>
      <c r="AQ105" s="370">
        <v>0</v>
      </c>
      <c r="AR105" s="370">
        <v>0</v>
      </c>
      <c r="AS105" s="370">
        <v>-0.1</v>
      </c>
      <c r="AT105" s="370">
        <v>-0.1</v>
      </c>
      <c r="AU105" s="370">
        <v>-0.1</v>
      </c>
      <c r="AV105" s="370">
        <v>-0.1</v>
      </c>
      <c r="AW105" s="370">
        <v>-0.1</v>
      </c>
      <c r="AX105" s="370">
        <v>-0.1</v>
      </c>
      <c r="AY105" s="370">
        <v>-0.1</v>
      </c>
      <c r="AZ105" s="370">
        <v>-0.1</v>
      </c>
      <c r="BA105" s="370">
        <v>-0.1</v>
      </c>
      <c r="BB105" s="370">
        <v>-0.1</v>
      </c>
      <c r="BC105" s="370">
        <v>-0.1</v>
      </c>
      <c r="BD105" s="370">
        <v>-0.1</v>
      </c>
      <c r="BE105" s="370">
        <v>-0.1</v>
      </c>
      <c r="BF105" s="368">
        <v>7.1</v>
      </c>
      <c r="BG105" s="368">
        <v>40.799999999999997</v>
      </c>
      <c r="BH105" s="368">
        <v>0</v>
      </c>
    </row>
    <row r="106" spans="1:60" s="270" customFormat="1" ht="38.25">
      <c r="A106" s="368" t="s">
        <v>607</v>
      </c>
      <c r="B106" s="368" t="s">
        <v>9</v>
      </c>
      <c r="C106" s="368" t="s">
        <v>612</v>
      </c>
      <c r="D106" s="368">
        <v>110</v>
      </c>
      <c r="E106" s="368" t="s">
        <v>677</v>
      </c>
      <c r="F106" s="368" t="s">
        <v>606</v>
      </c>
      <c r="G106" s="368" t="s">
        <v>1957</v>
      </c>
      <c r="H106" s="368">
        <v>155.80000000000001</v>
      </c>
      <c r="I106" s="368" t="s">
        <v>626</v>
      </c>
      <c r="J106" s="370">
        <v>0.1</v>
      </c>
      <c r="K106" s="370">
        <v>0.1</v>
      </c>
      <c r="L106" s="370">
        <v>0.1</v>
      </c>
      <c r="M106" s="370">
        <v>0.1</v>
      </c>
      <c r="N106" s="370">
        <v>0.1</v>
      </c>
      <c r="O106" s="370">
        <v>0.1</v>
      </c>
      <c r="P106" s="370">
        <v>0.1</v>
      </c>
      <c r="Q106" s="370">
        <v>0.1</v>
      </c>
      <c r="R106" s="370">
        <v>0.1</v>
      </c>
      <c r="S106" s="370">
        <v>0.1</v>
      </c>
      <c r="T106" s="370">
        <v>0.1</v>
      </c>
      <c r="U106" s="370">
        <v>0.4</v>
      </c>
      <c r="V106" s="370">
        <v>2.8</v>
      </c>
      <c r="W106" s="370">
        <v>10.5</v>
      </c>
      <c r="X106" s="370">
        <v>16.2</v>
      </c>
      <c r="Y106" s="370">
        <v>20.6</v>
      </c>
      <c r="Z106" s="370">
        <v>27.6</v>
      </c>
      <c r="AA106" s="370">
        <v>26.8</v>
      </c>
      <c r="AB106" s="370">
        <v>12</v>
      </c>
      <c r="AC106" s="370">
        <v>26.8</v>
      </c>
      <c r="AD106" s="370">
        <v>25.5</v>
      </c>
      <c r="AE106" s="370">
        <v>25.8</v>
      </c>
      <c r="AF106" s="370">
        <v>15.1</v>
      </c>
      <c r="AG106" s="370">
        <v>16.3</v>
      </c>
      <c r="AH106" s="370">
        <v>26.3</v>
      </c>
      <c r="AI106" s="370">
        <v>20.3</v>
      </c>
      <c r="AJ106" s="370">
        <v>16.8</v>
      </c>
      <c r="AK106" s="370">
        <v>32.299999999999997</v>
      </c>
      <c r="AL106" s="370">
        <v>25.3</v>
      </c>
      <c r="AM106" s="370">
        <v>10.5</v>
      </c>
      <c r="AN106" s="370">
        <v>14.8</v>
      </c>
      <c r="AO106" s="370">
        <v>7.1</v>
      </c>
      <c r="AP106" s="370">
        <v>7</v>
      </c>
      <c r="AQ106" s="370">
        <v>0.7</v>
      </c>
      <c r="AR106" s="370">
        <v>0.1</v>
      </c>
      <c r="AS106" s="370">
        <v>0.1</v>
      </c>
      <c r="AT106" s="370">
        <v>0.1</v>
      </c>
      <c r="AU106" s="370">
        <v>0.1</v>
      </c>
      <c r="AV106" s="370">
        <v>0.1</v>
      </c>
      <c r="AW106" s="370">
        <v>0.1</v>
      </c>
      <c r="AX106" s="370">
        <v>0.1</v>
      </c>
      <c r="AY106" s="370">
        <v>0.1</v>
      </c>
      <c r="AZ106" s="370">
        <v>0.1</v>
      </c>
      <c r="BA106" s="370">
        <v>0.1</v>
      </c>
      <c r="BB106" s="370">
        <v>0.1</v>
      </c>
      <c r="BC106" s="370">
        <v>0.1</v>
      </c>
      <c r="BD106" s="370">
        <v>0.1</v>
      </c>
      <c r="BE106" s="370">
        <v>0.1</v>
      </c>
      <c r="BF106" s="368">
        <v>6.5</v>
      </c>
      <c r="BG106" s="368">
        <v>34.299999999999997</v>
      </c>
      <c r="BH106" s="368">
        <v>0</v>
      </c>
    </row>
    <row r="107" spans="1:60" s="270" customFormat="1" ht="38.25">
      <c r="A107" s="368" t="s">
        <v>607</v>
      </c>
      <c r="B107" s="368" t="s">
        <v>9</v>
      </c>
      <c r="C107" s="368" t="s">
        <v>612</v>
      </c>
      <c r="D107" s="368">
        <v>110</v>
      </c>
      <c r="E107" s="368" t="s">
        <v>677</v>
      </c>
      <c r="F107" s="368" t="s">
        <v>606</v>
      </c>
      <c r="G107" s="368" t="s">
        <v>1957</v>
      </c>
      <c r="H107" s="368">
        <v>155.80000000000001</v>
      </c>
      <c r="I107" s="368" t="s">
        <v>627</v>
      </c>
      <c r="J107" s="370">
        <v>-1.5</v>
      </c>
      <c r="K107" s="370">
        <v>-1.5</v>
      </c>
      <c r="L107" s="370">
        <v>-1.5</v>
      </c>
      <c r="M107" s="370">
        <v>-1.5</v>
      </c>
      <c r="N107" s="370">
        <v>-1.5</v>
      </c>
      <c r="O107" s="370">
        <v>-1.5</v>
      </c>
      <c r="P107" s="370">
        <v>-1.5</v>
      </c>
      <c r="Q107" s="370">
        <v>-1.5</v>
      </c>
      <c r="R107" s="370">
        <v>-0.5</v>
      </c>
      <c r="S107" s="370">
        <v>-1.5</v>
      </c>
      <c r="T107" s="370">
        <v>-1.1000000000000001</v>
      </c>
      <c r="U107" s="370">
        <v>-0.5</v>
      </c>
      <c r="V107" s="370">
        <v>-0.2</v>
      </c>
      <c r="W107" s="370">
        <v>0.6</v>
      </c>
      <c r="X107" s="370">
        <v>-1.2</v>
      </c>
      <c r="Y107" s="370">
        <v>1.2</v>
      </c>
      <c r="Z107" s="370">
        <v>-2.2999999999999998</v>
      </c>
      <c r="AA107" s="370">
        <v>-1.3</v>
      </c>
      <c r="AB107" s="370">
        <v>-3.1</v>
      </c>
      <c r="AC107" s="370">
        <v>2.1</v>
      </c>
      <c r="AD107" s="370">
        <v>0.6</v>
      </c>
      <c r="AE107" s="370">
        <v>1.6</v>
      </c>
      <c r="AF107" s="370">
        <v>2.9</v>
      </c>
      <c r="AG107" s="370">
        <v>-0.4</v>
      </c>
      <c r="AH107" s="370">
        <v>-0.9</v>
      </c>
      <c r="AI107" s="370">
        <v>-2.2000000000000002</v>
      </c>
      <c r="AJ107" s="370">
        <v>-0.5</v>
      </c>
      <c r="AK107" s="370">
        <v>1.7</v>
      </c>
      <c r="AL107" s="370">
        <v>1.6</v>
      </c>
      <c r="AM107" s="370">
        <v>1.1000000000000001</v>
      </c>
      <c r="AN107" s="370">
        <v>-0.4</v>
      </c>
      <c r="AO107" s="370">
        <v>-0.5</v>
      </c>
      <c r="AP107" s="370">
        <v>0.8</v>
      </c>
      <c r="AQ107" s="370">
        <v>-0.4</v>
      </c>
      <c r="AR107" s="370">
        <v>-0.4</v>
      </c>
      <c r="AS107" s="370">
        <v>-0.4</v>
      </c>
      <c r="AT107" s="370">
        <v>-0.4</v>
      </c>
      <c r="AU107" s="370">
        <v>-0.4</v>
      </c>
      <c r="AV107" s="370">
        <v>-0.4</v>
      </c>
      <c r="AW107" s="370">
        <v>-0.5</v>
      </c>
      <c r="AX107" s="370">
        <v>-0.9</v>
      </c>
      <c r="AY107" s="370">
        <v>-1.2</v>
      </c>
      <c r="AZ107" s="370">
        <v>-1.4</v>
      </c>
      <c r="BA107" s="370">
        <v>-1.4</v>
      </c>
      <c r="BB107" s="370">
        <v>-1.6</v>
      </c>
      <c r="BC107" s="370">
        <v>-1.6</v>
      </c>
      <c r="BD107" s="370">
        <v>-1.6</v>
      </c>
      <c r="BE107" s="370">
        <v>-1.6</v>
      </c>
      <c r="BF107" s="368">
        <v>6.5</v>
      </c>
      <c r="BG107" s="368">
        <v>34.299999999999997</v>
      </c>
      <c r="BH107" s="368">
        <v>0</v>
      </c>
    </row>
    <row r="108" spans="1:60" s="270" customFormat="1" ht="38.25">
      <c r="A108" s="368" t="s">
        <v>607</v>
      </c>
      <c r="B108" s="368" t="s">
        <v>9</v>
      </c>
      <c r="C108" s="368" t="s">
        <v>612</v>
      </c>
      <c r="D108" s="368">
        <v>110</v>
      </c>
      <c r="E108" s="368" t="s">
        <v>678</v>
      </c>
      <c r="F108" s="368" t="s">
        <v>606</v>
      </c>
      <c r="G108" s="368" t="s">
        <v>1957</v>
      </c>
      <c r="H108" s="368">
        <v>206.7</v>
      </c>
      <c r="I108" s="368" t="s">
        <v>626</v>
      </c>
      <c r="J108" s="370">
        <v>0.3</v>
      </c>
      <c r="K108" s="370">
        <v>0.3</v>
      </c>
      <c r="L108" s="370">
        <v>0.3</v>
      </c>
      <c r="M108" s="370">
        <v>0.3</v>
      </c>
      <c r="N108" s="370">
        <v>0.3</v>
      </c>
      <c r="O108" s="370">
        <v>0.3</v>
      </c>
      <c r="P108" s="370">
        <v>0.3</v>
      </c>
      <c r="Q108" s="370">
        <v>0.3</v>
      </c>
      <c r="R108" s="370">
        <v>0.3</v>
      </c>
      <c r="S108" s="370">
        <v>0.3</v>
      </c>
      <c r="T108" s="370">
        <v>0.3</v>
      </c>
      <c r="U108" s="370">
        <v>0.7</v>
      </c>
      <c r="V108" s="370">
        <v>1.2</v>
      </c>
      <c r="W108" s="370">
        <v>6.2</v>
      </c>
      <c r="X108" s="370">
        <v>13.8</v>
      </c>
      <c r="Y108" s="370">
        <v>25</v>
      </c>
      <c r="Z108" s="370">
        <v>23.4</v>
      </c>
      <c r="AA108" s="370">
        <v>29.6</v>
      </c>
      <c r="AB108" s="370">
        <v>33.9</v>
      </c>
      <c r="AC108" s="370">
        <v>37.799999999999997</v>
      </c>
      <c r="AD108" s="370">
        <v>19.3</v>
      </c>
      <c r="AE108" s="370">
        <v>18.2</v>
      </c>
      <c r="AF108" s="370">
        <v>13.6</v>
      </c>
      <c r="AG108" s="370">
        <v>21.3</v>
      </c>
      <c r="AH108" s="370">
        <v>25.1</v>
      </c>
      <c r="AI108" s="370">
        <v>31.1</v>
      </c>
      <c r="AJ108" s="370">
        <v>32.6</v>
      </c>
      <c r="AK108" s="370">
        <v>10.4</v>
      </c>
      <c r="AL108" s="370">
        <v>27.9</v>
      </c>
      <c r="AM108" s="370">
        <v>17</v>
      </c>
      <c r="AN108" s="370">
        <v>21</v>
      </c>
      <c r="AO108" s="370">
        <v>13.5</v>
      </c>
      <c r="AP108" s="370">
        <v>5.4</v>
      </c>
      <c r="AQ108" s="370">
        <v>1.4</v>
      </c>
      <c r="AR108" s="370">
        <v>0.3</v>
      </c>
      <c r="AS108" s="370">
        <v>0.3</v>
      </c>
      <c r="AT108" s="370">
        <v>0.3</v>
      </c>
      <c r="AU108" s="370">
        <v>0.3</v>
      </c>
      <c r="AV108" s="370">
        <v>0.3</v>
      </c>
      <c r="AW108" s="370">
        <v>0.3</v>
      </c>
      <c r="AX108" s="370">
        <v>0.3</v>
      </c>
      <c r="AY108" s="370">
        <v>0.3</v>
      </c>
      <c r="AZ108" s="370">
        <v>0.3</v>
      </c>
      <c r="BA108" s="370">
        <v>0.3</v>
      </c>
      <c r="BB108" s="370">
        <v>0.3</v>
      </c>
      <c r="BC108" s="370">
        <v>0.3</v>
      </c>
      <c r="BD108" s="370">
        <v>0.3</v>
      </c>
      <c r="BE108" s="370">
        <v>0.3</v>
      </c>
      <c r="BF108" s="368">
        <v>8.6</v>
      </c>
      <c r="BG108" s="368">
        <v>39.799999999999997</v>
      </c>
      <c r="BH108" s="368">
        <v>0.3</v>
      </c>
    </row>
    <row r="109" spans="1:60" s="270" customFormat="1" ht="38.25">
      <c r="A109" s="368" t="s">
        <v>607</v>
      </c>
      <c r="B109" s="368" t="s">
        <v>9</v>
      </c>
      <c r="C109" s="368" t="s">
        <v>612</v>
      </c>
      <c r="D109" s="368">
        <v>110</v>
      </c>
      <c r="E109" s="368" t="s">
        <v>678</v>
      </c>
      <c r="F109" s="368" t="s">
        <v>606</v>
      </c>
      <c r="G109" s="368" t="s">
        <v>1957</v>
      </c>
      <c r="H109" s="368">
        <v>206.7</v>
      </c>
      <c r="I109" s="368" t="s">
        <v>627</v>
      </c>
      <c r="J109" s="370">
        <v>0</v>
      </c>
      <c r="K109" s="370">
        <v>0</v>
      </c>
      <c r="L109" s="370">
        <v>0</v>
      </c>
      <c r="M109" s="370">
        <v>0</v>
      </c>
      <c r="N109" s="370">
        <v>0</v>
      </c>
      <c r="O109" s="370">
        <v>0</v>
      </c>
      <c r="P109" s="370">
        <v>0</v>
      </c>
      <c r="Q109" s="370">
        <v>0</v>
      </c>
      <c r="R109" s="370">
        <v>0</v>
      </c>
      <c r="S109" s="370">
        <v>0</v>
      </c>
      <c r="T109" s="370">
        <v>0</v>
      </c>
      <c r="U109" s="370">
        <v>-3.7</v>
      </c>
      <c r="V109" s="370">
        <v>-3.7</v>
      </c>
      <c r="W109" s="370">
        <v>-3.2</v>
      </c>
      <c r="X109" s="370">
        <v>-3.2</v>
      </c>
      <c r="Y109" s="370">
        <v>-2.9</v>
      </c>
      <c r="Z109" s="370">
        <v>-3.9</v>
      </c>
      <c r="AA109" s="370">
        <v>-2.6</v>
      </c>
      <c r="AB109" s="370">
        <v>-1.3</v>
      </c>
      <c r="AC109" s="370">
        <v>0.2</v>
      </c>
      <c r="AD109" s="370">
        <v>-3.5</v>
      </c>
      <c r="AE109" s="370">
        <v>-1.9</v>
      </c>
      <c r="AF109" s="370">
        <v>-0.1</v>
      </c>
      <c r="AG109" s="370">
        <v>1.5</v>
      </c>
      <c r="AH109" s="370">
        <v>-0.7</v>
      </c>
      <c r="AI109" s="370">
        <v>-2.2999999999999998</v>
      </c>
      <c r="AJ109" s="370">
        <v>-2.2000000000000002</v>
      </c>
      <c r="AK109" s="370">
        <v>-4.2</v>
      </c>
      <c r="AL109" s="370">
        <v>-1.1000000000000001</v>
      </c>
      <c r="AM109" s="370">
        <v>-2.1</v>
      </c>
      <c r="AN109" s="370">
        <v>-1.6</v>
      </c>
      <c r="AO109" s="370">
        <v>-1.6</v>
      </c>
      <c r="AP109" s="370">
        <v>-1.6</v>
      </c>
      <c r="AQ109" s="370">
        <v>-0.3</v>
      </c>
      <c r="AR109" s="370">
        <v>-0.3</v>
      </c>
      <c r="AS109" s="370">
        <v>0</v>
      </c>
      <c r="AT109" s="370">
        <v>0</v>
      </c>
      <c r="AU109" s="370">
        <v>0</v>
      </c>
      <c r="AV109" s="370">
        <v>0</v>
      </c>
      <c r="AW109" s="370">
        <v>0</v>
      </c>
      <c r="AX109" s="370">
        <v>0</v>
      </c>
      <c r="AY109" s="370">
        <v>0</v>
      </c>
      <c r="AZ109" s="370">
        <v>0</v>
      </c>
      <c r="BA109" s="370">
        <v>0</v>
      </c>
      <c r="BB109" s="370">
        <v>0</v>
      </c>
      <c r="BC109" s="370">
        <v>0</v>
      </c>
      <c r="BD109" s="370">
        <v>0</v>
      </c>
      <c r="BE109" s="370">
        <v>0</v>
      </c>
      <c r="BF109" s="368">
        <v>8.6</v>
      </c>
      <c r="BG109" s="368">
        <v>39.799999999999997</v>
      </c>
      <c r="BH109" s="368">
        <v>0.3</v>
      </c>
    </row>
    <row r="110" spans="1:60" s="270" customFormat="1" ht="51">
      <c r="A110" s="368" t="s">
        <v>607</v>
      </c>
      <c r="B110" s="368" t="s">
        <v>9</v>
      </c>
      <c r="C110" s="368" t="s">
        <v>612</v>
      </c>
      <c r="D110" s="368">
        <v>110</v>
      </c>
      <c r="E110" s="368" t="s">
        <v>679</v>
      </c>
      <c r="F110" s="368" t="s">
        <v>606</v>
      </c>
      <c r="G110" s="368" t="s">
        <v>1957</v>
      </c>
      <c r="H110" s="368">
        <v>199.8</v>
      </c>
      <c r="I110" s="368" t="s">
        <v>626</v>
      </c>
      <c r="J110" s="370">
        <v>0</v>
      </c>
      <c r="K110" s="370">
        <v>0</v>
      </c>
      <c r="L110" s="370">
        <v>0</v>
      </c>
      <c r="M110" s="370">
        <v>0</v>
      </c>
      <c r="N110" s="370">
        <v>0</v>
      </c>
      <c r="O110" s="370">
        <v>0</v>
      </c>
      <c r="P110" s="370">
        <v>0</v>
      </c>
      <c r="Q110" s="370">
        <v>0</v>
      </c>
      <c r="R110" s="370">
        <v>0</v>
      </c>
      <c r="S110" s="370">
        <v>0</v>
      </c>
      <c r="T110" s="370">
        <v>0</v>
      </c>
      <c r="U110" s="370">
        <v>1</v>
      </c>
      <c r="V110" s="370">
        <v>2.2000000000000002</v>
      </c>
      <c r="W110" s="370">
        <v>10.5</v>
      </c>
      <c r="X110" s="370">
        <v>14.2</v>
      </c>
      <c r="Y110" s="370">
        <v>23.6</v>
      </c>
      <c r="Z110" s="370">
        <v>25.5</v>
      </c>
      <c r="AA110" s="370">
        <v>35.6</v>
      </c>
      <c r="AB110" s="370">
        <v>33.299999999999997</v>
      </c>
      <c r="AC110" s="370">
        <v>18</v>
      </c>
      <c r="AD110" s="370">
        <v>21.1</v>
      </c>
      <c r="AE110" s="370">
        <v>7.4</v>
      </c>
      <c r="AF110" s="370">
        <v>12.8</v>
      </c>
      <c r="AG110" s="370">
        <v>18.600000000000001</v>
      </c>
      <c r="AH110" s="370">
        <v>27.7</v>
      </c>
      <c r="AI110" s="370">
        <v>35.299999999999997</v>
      </c>
      <c r="AJ110" s="370">
        <v>24.6</v>
      </c>
      <c r="AK110" s="370">
        <v>36</v>
      </c>
      <c r="AL110" s="370">
        <v>26.8</v>
      </c>
      <c r="AM110" s="370">
        <v>21.3</v>
      </c>
      <c r="AN110" s="370">
        <v>20.399999999999999</v>
      </c>
      <c r="AO110" s="370">
        <v>12.6</v>
      </c>
      <c r="AP110" s="370">
        <v>6.9</v>
      </c>
      <c r="AQ110" s="370">
        <v>1.1000000000000001</v>
      </c>
      <c r="AR110" s="370">
        <v>0</v>
      </c>
      <c r="AS110" s="370">
        <v>0</v>
      </c>
      <c r="AT110" s="370">
        <v>0</v>
      </c>
      <c r="AU110" s="370">
        <v>0</v>
      </c>
      <c r="AV110" s="370">
        <v>0</v>
      </c>
      <c r="AW110" s="370">
        <v>0</v>
      </c>
      <c r="AX110" s="370">
        <v>0</v>
      </c>
      <c r="AY110" s="370">
        <v>0</v>
      </c>
      <c r="AZ110" s="370">
        <v>0</v>
      </c>
      <c r="BA110" s="370">
        <v>0</v>
      </c>
      <c r="BB110" s="370">
        <v>0</v>
      </c>
      <c r="BC110" s="370">
        <v>0</v>
      </c>
      <c r="BD110" s="370">
        <v>0</v>
      </c>
      <c r="BE110" s="370">
        <v>0</v>
      </c>
      <c r="BF110" s="368">
        <v>8.3000000000000007</v>
      </c>
      <c r="BG110" s="368">
        <v>40.4</v>
      </c>
      <c r="BH110" s="368">
        <v>0</v>
      </c>
    </row>
    <row r="111" spans="1:60" s="270" customFormat="1" ht="51">
      <c r="A111" s="368" t="s">
        <v>607</v>
      </c>
      <c r="B111" s="368" t="s">
        <v>9</v>
      </c>
      <c r="C111" s="368" t="s">
        <v>612</v>
      </c>
      <c r="D111" s="368">
        <v>110</v>
      </c>
      <c r="E111" s="368" t="s">
        <v>679</v>
      </c>
      <c r="F111" s="368" t="s">
        <v>606</v>
      </c>
      <c r="G111" s="368" t="s">
        <v>1957</v>
      </c>
      <c r="H111" s="368">
        <v>199.8</v>
      </c>
      <c r="I111" s="368" t="s">
        <v>627</v>
      </c>
      <c r="J111" s="370">
        <v>0</v>
      </c>
      <c r="K111" s="370">
        <v>0</v>
      </c>
      <c r="L111" s="370">
        <v>0</v>
      </c>
      <c r="M111" s="370">
        <v>0</v>
      </c>
      <c r="N111" s="370">
        <v>0</v>
      </c>
      <c r="O111" s="370">
        <v>0</v>
      </c>
      <c r="P111" s="370">
        <v>0</v>
      </c>
      <c r="Q111" s="370">
        <v>0</v>
      </c>
      <c r="R111" s="370">
        <v>0</v>
      </c>
      <c r="S111" s="370">
        <v>0</v>
      </c>
      <c r="T111" s="370">
        <v>0</v>
      </c>
      <c r="U111" s="370">
        <v>0</v>
      </c>
      <c r="V111" s="370">
        <v>0.2</v>
      </c>
      <c r="W111" s="370">
        <v>0.7</v>
      </c>
      <c r="X111" s="370">
        <v>1.2</v>
      </c>
      <c r="Y111" s="370">
        <v>3</v>
      </c>
      <c r="Z111" s="370">
        <v>3.4</v>
      </c>
      <c r="AA111" s="370">
        <v>6.7</v>
      </c>
      <c r="AB111" s="370">
        <v>5.8</v>
      </c>
      <c r="AC111" s="370">
        <v>1.8</v>
      </c>
      <c r="AD111" s="370">
        <v>2.4</v>
      </c>
      <c r="AE111" s="370">
        <v>0.2</v>
      </c>
      <c r="AF111" s="370">
        <v>0.8</v>
      </c>
      <c r="AG111" s="370">
        <v>1.8</v>
      </c>
      <c r="AH111" s="370">
        <v>3.9</v>
      </c>
      <c r="AI111" s="370">
        <v>6.6</v>
      </c>
      <c r="AJ111" s="370">
        <v>3.4</v>
      </c>
      <c r="AK111" s="370">
        <v>6.9</v>
      </c>
      <c r="AL111" s="370">
        <v>3.7</v>
      </c>
      <c r="AM111" s="370">
        <v>2.4</v>
      </c>
      <c r="AN111" s="370">
        <v>2.2000000000000002</v>
      </c>
      <c r="AO111" s="370">
        <v>0.8</v>
      </c>
      <c r="AP111" s="370">
        <v>0.2</v>
      </c>
      <c r="AQ111" s="370">
        <v>0</v>
      </c>
      <c r="AR111" s="370">
        <v>0</v>
      </c>
      <c r="AS111" s="370">
        <v>0</v>
      </c>
      <c r="AT111" s="370">
        <v>0</v>
      </c>
      <c r="AU111" s="370">
        <v>0</v>
      </c>
      <c r="AV111" s="370">
        <v>0</v>
      </c>
      <c r="AW111" s="370">
        <v>0</v>
      </c>
      <c r="AX111" s="370">
        <v>0</v>
      </c>
      <c r="AY111" s="370">
        <v>0</v>
      </c>
      <c r="AZ111" s="370">
        <v>0</v>
      </c>
      <c r="BA111" s="370">
        <v>0</v>
      </c>
      <c r="BB111" s="370">
        <v>0</v>
      </c>
      <c r="BC111" s="370">
        <v>0</v>
      </c>
      <c r="BD111" s="370">
        <v>0</v>
      </c>
      <c r="BE111" s="370">
        <v>0</v>
      </c>
      <c r="BF111" s="368">
        <v>8.3000000000000007</v>
      </c>
      <c r="BG111" s="368">
        <v>40.4</v>
      </c>
      <c r="BH111" s="368">
        <v>0</v>
      </c>
    </row>
    <row r="112" spans="1:60" s="270" customFormat="1" ht="38.25">
      <c r="A112" s="368" t="s">
        <v>607</v>
      </c>
      <c r="B112" s="368" t="s">
        <v>9</v>
      </c>
      <c r="C112" s="368" t="s">
        <v>612</v>
      </c>
      <c r="D112" s="368">
        <v>110</v>
      </c>
      <c r="E112" s="368" t="s">
        <v>680</v>
      </c>
      <c r="F112" s="368" t="s">
        <v>606</v>
      </c>
      <c r="G112" s="368" t="s">
        <v>1957</v>
      </c>
      <c r="H112" s="368">
        <v>240.9</v>
      </c>
      <c r="I112" s="368" t="s">
        <v>626</v>
      </c>
      <c r="J112" s="370">
        <v>0</v>
      </c>
      <c r="K112" s="370">
        <v>0</v>
      </c>
      <c r="L112" s="370">
        <v>0</v>
      </c>
      <c r="M112" s="370">
        <v>0</v>
      </c>
      <c r="N112" s="370">
        <v>0</v>
      </c>
      <c r="O112" s="370">
        <v>0</v>
      </c>
      <c r="P112" s="370">
        <v>0</v>
      </c>
      <c r="Q112" s="370">
        <v>0</v>
      </c>
      <c r="R112" s="370">
        <v>0</v>
      </c>
      <c r="S112" s="370">
        <v>0</v>
      </c>
      <c r="T112" s="370">
        <v>0</v>
      </c>
      <c r="U112" s="370">
        <v>1</v>
      </c>
      <c r="V112" s="370">
        <v>2.2000000000000002</v>
      </c>
      <c r="W112" s="370">
        <v>11.9</v>
      </c>
      <c r="X112" s="370">
        <v>7.2</v>
      </c>
      <c r="Y112" s="370">
        <v>32.4</v>
      </c>
      <c r="Z112" s="370">
        <v>36</v>
      </c>
      <c r="AA112" s="370">
        <v>36.799999999999997</v>
      </c>
      <c r="AB112" s="370">
        <v>13.3</v>
      </c>
      <c r="AC112" s="370">
        <v>26.2</v>
      </c>
      <c r="AD112" s="370">
        <v>38</v>
      </c>
      <c r="AE112" s="370">
        <v>37.200000000000003</v>
      </c>
      <c r="AF112" s="370">
        <v>22.3</v>
      </c>
      <c r="AG112" s="370">
        <v>22.7</v>
      </c>
      <c r="AH112" s="370">
        <v>37.200000000000003</v>
      </c>
      <c r="AI112" s="370">
        <v>36.9</v>
      </c>
      <c r="AJ112" s="370">
        <v>40</v>
      </c>
      <c r="AK112" s="370">
        <v>27.1</v>
      </c>
      <c r="AL112" s="370">
        <v>33</v>
      </c>
      <c r="AM112" s="370">
        <v>28.6</v>
      </c>
      <c r="AN112" s="370">
        <v>29.4</v>
      </c>
      <c r="AO112" s="370">
        <v>18.600000000000001</v>
      </c>
      <c r="AP112" s="370">
        <v>10.3</v>
      </c>
      <c r="AQ112" s="370">
        <v>1.2</v>
      </c>
      <c r="AR112" s="370">
        <v>0</v>
      </c>
      <c r="AS112" s="370">
        <v>0</v>
      </c>
      <c r="AT112" s="370">
        <v>0</v>
      </c>
      <c r="AU112" s="370">
        <v>0</v>
      </c>
      <c r="AV112" s="370">
        <v>0</v>
      </c>
      <c r="AW112" s="370">
        <v>0</v>
      </c>
      <c r="AX112" s="370">
        <v>0</v>
      </c>
      <c r="AY112" s="370">
        <v>0</v>
      </c>
      <c r="AZ112" s="370">
        <v>0</v>
      </c>
      <c r="BA112" s="370">
        <v>0</v>
      </c>
      <c r="BB112" s="370">
        <v>0</v>
      </c>
      <c r="BC112" s="370">
        <v>0</v>
      </c>
      <c r="BD112" s="370">
        <v>0</v>
      </c>
      <c r="BE112" s="370">
        <v>0</v>
      </c>
      <c r="BF112" s="368">
        <v>10</v>
      </c>
      <c r="BG112" s="368">
        <v>40</v>
      </c>
      <c r="BH112" s="368">
        <v>0</v>
      </c>
    </row>
    <row r="113" spans="1:60" s="270" customFormat="1" ht="38.25">
      <c r="A113" s="368" t="s">
        <v>607</v>
      </c>
      <c r="B113" s="368" t="s">
        <v>9</v>
      </c>
      <c r="C113" s="368" t="s">
        <v>612</v>
      </c>
      <c r="D113" s="368">
        <v>110</v>
      </c>
      <c r="E113" s="368" t="s">
        <v>680</v>
      </c>
      <c r="F113" s="368" t="s">
        <v>606</v>
      </c>
      <c r="G113" s="368" t="s">
        <v>1957</v>
      </c>
      <c r="H113" s="368">
        <v>240.9</v>
      </c>
      <c r="I113" s="368" t="s">
        <v>627</v>
      </c>
      <c r="J113" s="370">
        <v>0</v>
      </c>
      <c r="K113" s="370">
        <v>0</v>
      </c>
      <c r="L113" s="370">
        <v>0</v>
      </c>
      <c r="M113" s="370">
        <v>0</v>
      </c>
      <c r="N113" s="370">
        <v>0</v>
      </c>
      <c r="O113" s="370">
        <v>0</v>
      </c>
      <c r="P113" s="370">
        <v>0</v>
      </c>
      <c r="Q113" s="370">
        <v>0</v>
      </c>
      <c r="R113" s="370">
        <v>0</v>
      </c>
      <c r="S113" s="370">
        <v>0</v>
      </c>
      <c r="T113" s="370">
        <v>0</v>
      </c>
      <c r="U113" s="370">
        <v>0</v>
      </c>
      <c r="V113" s="370">
        <v>0</v>
      </c>
      <c r="W113" s="370">
        <v>0</v>
      </c>
      <c r="X113" s="370">
        <v>0.1</v>
      </c>
      <c r="Y113" s="370">
        <v>0.1</v>
      </c>
      <c r="Z113" s="370">
        <v>2</v>
      </c>
      <c r="AA113" s="370">
        <v>1.8</v>
      </c>
      <c r="AB113" s="370">
        <v>1.9</v>
      </c>
      <c r="AC113" s="370">
        <v>0.2</v>
      </c>
      <c r="AD113" s="370">
        <v>0</v>
      </c>
      <c r="AE113" s="370">
        <v>-0.1</v>
      </c>
      <c r="AF113" s="370">
        <v>0</v>
      </c>
      <c r="AG113" s="370">
        <v>2</v>
      </c>
      <c r="AH113" s="370">
        <v>1.9</v>
      </c>
      <c r="AI113" s="370">
        <v>2</v>
      </c>
      <c r="AJ113" s="370">
        <v>2.1</v>
      </c>
      <c r="AK113" s="370">
        <v>1.9</v>
      </c>
      <c r="AL113" s="370">
        <v>2</v>
      </c>
      <c r="AM113" s="370">
        <v>2</v>
      </c>
      <c r="AN113" s="370">
        <v>2</v>
      </c>
      <c r="AO113" s="370">
        <v>0</v>
      </c>
      <c r="AP113" s="370">
        <v>0</v>
      </c>
      <c r="AQ113" s="370">
        <v>0</v>
      </c>
      <c r="AR113" s="370">
        <v>0</v>
      </c>
      <c r="AS113" s="370">
        <v>0</v>
      </c>
      <c r="AT113" s="370">
        <v>0</v>
      </c>
      <c r="AU113" s="370">
        <v>0</v>
      </c>
      <c r="AV113" s="370">
        <v>0</v>
      </c>
      <c r="AW113" s="370">
        <v>0</v>
      </c>
      <c r="AX113" s="370">
        <v>0</v>
      </c>
      <c r="AY113" s="370">
        <v>0</v>
      </c>
      <c r="AZ113" s="370">
        <v>0</v>
      </c>
      <c r="BA113" s="370">
        <v>0</v>
      </c>
      <c r="BB113" s="370">
        <v>0</v>
      </c>
      <c r="BC113" s="370">
        <v>0</v>
      </c>
      <c r="BD113" s="370">
        <v>0</v>
      </c>
      <c r="BE113" s="370">
        <v>0</v>
      </c>
      <c r="BF113" s="368">
        <v>10</v>
      </c>
      <c r="BG113" s="368">
        <v>40</v>
      </c>
      <c r="BH113" s="368">
        <v>0</v>
      </c>
    </row>
    <row r="114" spans="1:60" s="270" customFormat="1" ht="25.5">
      <c r="A114" s="368" t="s">
        <v>607</v>
      </c>
      <c r="B114" s="368" t="s">
        <v>18</v>
      </c>
      <c r="C114" s="368" t="s">
        <v>612</v>
      </c>
      <c r="D114" s="368">
        <v>110</v>
      </c>
      <c r="E114" s="368" t="s">
        <v>681</v>
      </c>
      <c r="F114" s="368" t="s">
        <v>606</v>
      </c>
      <c r="G114" s="368" t="s">
        <v>1957</v>
      </c>
      <c r="H114" s="368">
        <v>152.9</v>
      </c>
      <c r="I114" s="368" t="s">
        <v>626</v>
      </c>
      <c r="J114" s="370">
        <v>0.1</v>
      </c>
      <c r="K114" s="370">
        <v>0.1</v>
      </c>
      <c r="L114" s="370">
        <v>0.1</v>
      </c>
      <c r="M114" s="370">
        <v>0.1</v>
      </c>
      <c r="N114" s="370">
        <v>0.1</v>
      </c>
      <c r="O114" s="370">
        <v>0.1</v>
      </c>
      <c r="P114" s="370">
        <v>0.1</v>
      </c>
      <c r="Q114" s="370">
        <v>0.1</v>
      </c>
      <c r="R114" s="370">
        <v>0.1</v>
      </c>
      <c r="S114" s="370">
        <v>0.1</v>
      </c>
      <c r="T114" s="370">
        <v>0.1</v>
      </c>
      <c r="U114" s="370">
        <v>0.1</v>
      </c>
      <c r="V114" s="370">
        <v>2.2000000000000002</v>
      </c>
      <c r="W114" s="370">
        <v>6.4</v>
      </c>
      <c r="X114" s="370">
        <v>8.8000000000000007</v>
      </c>
      <c r="Y114" s="370">
        <v>8.9</v>
      </c>
      <c r="Z114" s="370">
        <v>20.9</v>
      </c>
      <c r="AA114" s="370">
        <v>16.8</v>
      </c>
      <c r="AB114" s="370">
        <v>6.6</v>
      </c>
      <c r="AC114" s="370">
        <v>11.7</v>
      </c>
      <c r="AD114" s="370">
        <v>35.200000000000003</v>
      </c>
      <c r="AE114" s="370">
        <v>31.5</v>
      </c>
      <c r="AF114" s="370">
        <v>24.5</v>
      </c>
      <c r="AG114" s="370">
        <v>23.7</v>
      </c>
      <c r="AH114" s="370">
        <v>26.5</v>
      </c>
      <c r="AI114" s="370">
        <v>23</v>
      </c>
      <c r="AJ114" s="370">
        <v>5.8</v>
      </c>
      <c r="AK114" s="370">
        <v>2.1</v>
      </c>
      <c r="AL114" s="370">
        <v>10.1</v>
      </c>
      <c r="AM114" s="370">
        <v>28.8</v>
      </c>
      <c r="AN114" s="370">
        <v>15</v>
      </c>
      <c r="AO114" s="370">
        <v>8.4</v>
      </c>
      <c r="AP114" s="370">
        <v>2.9</v>
      </c>
      <c r="AQ114" s="370">
        <v>1.9</v>
      </c>
      <c r="AR114" s="370">
        <v>0.1</v>
      </c>
      <c r="AS114" s="370">
        <v>0.1</v>
      </c>
      <c r="AT114" s="370">
        <v>0.1</v>
      </c>
      <c r="AU114" s="370">
        <v>0.1</v>
      </c>
      <c r="AV114" s="370">
        <v>0.1</v>
      </c>
      <c r="AW114" s="370">
        <v>0.1</v>
      </c>
      <c r="AX114" s="370">
        <v>0.1</v>
      </c>
      <c r="AY114" s="370">
        <v>0.1</v>
      </c>
      <c r="AZ114" s="370">
        <v>0.1</v>
      </c>
      <c r="BA114" s="370">
        <v>0.1</v>
      </c>
      <c r="BB114" s="370">
        <v>0.1</v>
      </c>
      <c r="BC114" s="370">
        <v>0.1</v>
      </c>
      <c r="BD114" s="370">
        <v>0.1</v>
      </c>
      <c r="BE114" s="370">
        <v>0.1</v>
      </c>
      <c r="BF114" s="368">
        <v>6.4</v>
      </c>
      <c r="BG114" s="368">
        <v>37.6</v>
      </c>
      <c r="BH114" s="368">
        <v>0</v>
      </c>
    </row>
    <row r="115" spans="1:60" s="270" customFormat="1" ht="25.5">
      <c r="A115" s="368" t="s">
        <v>607</v>
      </c>
      <c r="B115" s="368" t="s">
        <v>18</v>
      </c>
      <c r="C115" s="368" t="s">
        <v>612</v>
      </c>
      <c r="D115" s="368">
        <v>110</v>
      </c>
      <c r="E115" s="368" t="s">
        <v>681</v>
      </c>
      <c r="F115" s="368" t="s">
        <v>606</v>
      </c>
      <c r="G115" s="368" t="s">
        <v>1957</v>
      </c>
      <c r="H115" s="368">
        <v>152.9</v>
      </c>
      <c r="I115" s="368" t="s">
        <v>627</v>
      </c>
      <c r="J115" s="370">
        <v>0</v>
      </c>
      <c r="K115" s="370">
        <v>0</v>
      </c>
      <c r="L115" s="370">
        <v>0</v>
      </c>
      <c r="M115" s="370">
        <v>0</v>
      </c>
      <c r="N115" s="370">
        <v>0</v>
      </c>
      <c r="O115" s="370">
        <v>0</v>
      </c>
      <c r="P115" s="370">
        <v>0</v>
      </c>
      <c r="Q115" s="370">
        <v>0</v>
      </c>
      <c r="R115" s="370">
        <v>0</v>
      </c>
      <c r="S115" s="370">
        <v>0</v>
      </c>
      <c r="T115" s="370">
        <v>0</v>
      </c>
      <c r="U115" s="370">
        <v>0</v>
      </c>
      <c r="V115" s="370">
        <v>-0.1</v>
      </c>
      <c r="W115" s="370">
        <v>-0.3</v>
      </c>
      <c r="X115" s="370">
        <v>-0.5</v>
      </c>
      <c r="Y115" s="370">
        <v>-0.5</v>
      </c>
      <c r="Z115" s="370">
        <v>-2.2000000000000002</v>
      </c>
      <c r="AA115" s="370">
        <v>-1.4</v>
      </c>
      <c r="AB115" s="370">
        <v>-0.3</v>
      </c>
      <c r="AC115" s="370">
        <v>-0.8</v>
      </c>
      <c r="AD115" s="370">
        <v>-5.0999999999999996</v>
      </c>
      <c r="AE115" s="370">
        <v>-4.3</v>
      </c>
      <c r="AF115" s="370">
        <v>-2.6</v>
      </c>
      <c r="AG115" s="370">
        <v>-2.6</v>
      </c>
      <c r="AH115" s="370">
        <v>-3.1</v>
      </c>
      <c r="AI115" s="370">
        <v>-2.5</v>
      </c>
      <c r="AJ115" s="370">
        <v>-0.2</v>
      </c>
      <c r="AK115" s="370">
        <v>-0.1</v>
      </c>
      <c r="AL115" s="370">
        <v>-0.6</v>
      </c>
      <c r="AM115" s="370">
        <v>-3.7</v>
      </c>
      <c r="AN115" s="370">
        <v>-1.1000000000000001</v>
      </c>
      <c r="AO115" s="370">
        <v>-0.5</v>
      </c>
      <c r="AP115" s="370">
        <v>-0.1</v>
      </c>
      <c r="AQ115" s="370">
        <v>-0.1</v>
      </c>
      <c r="AR115" s="370">
        <v>0</v>
      </c>
      <c r="AS115" s="370">
        <v>0</v>
      </c>
      <c r="AT115" s="370">
        <v>0</v>
      </c>
      <c r="AU115" s="370">
        <v>0</v>
      </c>
      <c r="AV115" s="370">
        <v>0</v>
      </c>
      <c r="AW115" s="370">
        <v>0</v>
      </c>
      <c r="AX115" s="370">
        <v>0.1</v>
      </c>
      <c r="AY115" s="370">
        <v>0</v>
      </c>
      <c r="AZ115" s="370">
        <v>0</v>
      </c>
      <c r="BA115" s="370">
        <v>0</v>
      </c>
      <c r="BB115" s="370">
        <v>0</v>
      </c>
      <c r="BC115" s="370">
        <v>0</v>
      </c>
      <c r="BD115" s="370">
        <v>0</v>
      </c>
      <c r="BE115" s="370">
        <v>0</v>
      </c>
      <c r="BF115" s="368">
        <v>6.4</v>
      </c>
      <c r="BG115" s="368">
        <v>37.6</v>
      </c>
      <c r="BH115" s="368">
        <v>0</v>
      </c>
    </row>
    <row r="116" spans="1:60" s="270" customFormat="1" ht="25.5">
      <c r="A116" s="368" t="s">
        <v>607</v>
      </c>
      <c r="B116" s="368" t="s">
        <v>9</v>
      </c>
      <c r="C116" s="368" t="s">
        <v>612</v>
      </c>
      <c r="D116" s="368">
        <v>110</v>
      </c>
      <c r="E116" s="368" t="s">
        <v>682</v>
      </c>
      <c r="F116" s="368" t="s">
        <v>606</v>
      </c>
      <c r="G116" s="368" t="s">
        <v>1957</v>
      </c>
      <c r="H116" s="368">
        <v>178.8</v>
      </c>
      <c r="I116" s="368" t="s">
        <v>626</v>
      </c>
      <c r="J116" s="370">
        <v>0.2</v>
      </c>
      <c r="K116" s="370">
        <v>0.2</v>
      </c>
      <c r="L116" s="370">
        <v>0.2</v>
      </c>
      <c r="M116" s="370">
        <v>0.2</v>
      </c>
      <c r="N116" s="370">
        <v>0.2</v>
      </c>
      <c r="O116" s="370">
        <v>0.2</v>
      </c>
      <c r="P116" s="370">
        <v>0.2</v>
      </c>
      <c r="Q116" s="370">
        <v>0.2</v>
      </c>
      <c r="R116" s="370">
        <v>0.2</v>
      </c>
      <c r="S116" s="370">
        <v>0.2</v>
      </c>
      <c r="T116" s="370">
        <v>0.2</v>
      </c>
      <c r="U116" s="370">
        <v>0.1</v>
      </c>
      <c r="V116" s="370">
        <v>3.1</v>
      </c>
      <c r="W116" s="370">
        <v>11.1</v>
      </c>
      <c r="X116" s="370">
        <v>17.100000000000001</v>
      </c>
      <c r="Y116" s="370">
        <v>22.7</v>
      </c>
      <c r="Z116" s="370">
        <v>27.9</v>
      </c>
      <c r="AA116" s="370">
        <v>19.2</v>
      </c>
      <c r="AB116" s="370">
        <v>14.1</v>
      </c>
      <c r="AC116" s="370">
        <v>19.5</v>
      </c>
      <c r="AD116" s="370">
        <v>14.6</v>
      </c>
      <c r="AE116" s="370">
        <v>30.3</v>
      </c>
      <c r="AF116" s="370">
        <v>20</v>
      </c>
      <c r="AG116" s="370">
        <v>24.4</v>
      </c>
      <c r="AH116" s="370">
        <v>23.4</v>
      </c>
      <c r="AI116" s="370">
        <v>11.1</v>
      </c>
      <c r="AJ116" s="370">
        <v>11.3</v>
      </c>
      <c r="AK116" s="370">
        <v>35.200000000000003</v>
      </c>
      <c r="AL116" s="370">
        <v>24.8</v>
      </c>
      <c r="AM116" s="370">
        <v>18.399999999999999</v>
      </c>
      <c r="AN116" s="370">
        <v>16.8</v>
      </c>
      <c r="AO116" s="370">
        <v>10.6</v>
      </c>
      <c r="AP116" s="370">
        <v>5.8</v>
      </c>
      <c r="AQ116" s="370">
        <v>0.6</v>
      </c>
      <c r="AR116" s="370">
        <v>0</v>
      </c>
      <c r="AS116" s="370">
        <v>0.2</v>
      </c>
      <c r="AT116" s="370">
        <v>0.2</v>
      </c>
      <c r="AU116" s="370">
        <v>0.2</v>
      </c>
      <c r="AV116" s="370">
        <v>0.2</v>
      </c>
      <c r="AW116" s="370">
        <v>0.2</v>
      </c>
      <c r="AX116" s="370">
        <v>0.2</v>
      </c>
      <c r="AY116" s="370">
        <v>0.2</v>
      </c>
      <c r="AZ116" s="370">
        <v>0.2</v>
      </c>
      <c r="BA116" s="370">
        <v>0.2</v>
      </c>
      <c r="BB116" s="370">
        <v>0.2</v>
      </c>
      <c r="BC116" s="370">
        <v>0.2</v>
      </c>
      <c r="BD116" s="370">
        <v>0.2</v>
      </c>
      <c r="BE116" s="370">
        <v>0.2</v>
      </c>
      <c r="BF116" s="368">
        <v>7.4</v>
      </c>
      <c r="BG116" s="368">
        <v>38.9</v>
      </c>
      <c r="BH116" s="368">
        <v>0</v>
      </c>
    </row>
    <row r="117" spans="1:60" s="270" customFormat="1" ht="25.5">
      <c r="A117" s="368" t="s">
        <v>607</v>
      </c>
      <c r="B117" s="368" t="s">
        <v>9</v>
      </c>
      <c r="C117" s="368" t="s">
        <v>612</v>
      </c>
      <c r="D117" s="368">
        <v>110</v>
      </c>
      <c r="E117" s="368" t="s">
        <v>682</v>
      </c>
      <c r="F117" s="368" t="s">
        <v>606</v>
      </c>
      <c r="G117" s="368" t="s">
        <v>1957</v>
      </c>
      <c r="H117" s="368">
        <v>178.8</v>
      </c>
      <c r="I117" s="368" t="s">
        <v>627</v>
      </c>
      <c r="J117" s="370">
        <v>0</v>
      </c>
      <c r="K117" s="370">
        <v>0</v>
      </c>
      <c r="L117" s="370">
        <v>0</v>
      </c>
      <c r="M117" s="370">
        <v>0</v>
      </c>
      <c r="N117" s="370">
        <v>0</v>
      </c>
      <c r="O117" s="370">
        <v>0</v>
      </c>
      <c r="P117" s="370">
        <v>0</v>
      </c>
      <c r="Q117" s="370">
        <v>0</v>
      </c>
      <c r="R117" s="370">
        <v>0</v>
      </c>
      <c r="S117" s="370">
        <v>0</v>
      </c>
      <c r="T117" s="370">
        <v>0</v>
      </c>
      <c r="U117" s="370">
        <v>0</v>
      </c>
      <c r="V117" s="370">
        <v>0</v>
      </c>
      <c r="W117" s="370">
        <v>0</v>
      </c>
      <c r="X117" s="370">
        <v>0.7</v>
      </c>
      <c r="Y117" s="370">
        <v>1.3</v>
      </c>
      <c r="Z117" s="370">
        <v>2.2000000000000002</v>
      </c>
      <c r="AA117" s="370">
        <v>1.2</v>
      </c>
      <c r="AB117" s="370">
        <v>0.2</v>
      </c>
      <c r="AC117" s="370">
        <v>1</v>
      </c>
      <c r="AD117" s="370">
        <v>0.7</v>
      </c>
      <c r="AE117" s="370">
        <v>2.7</v>
      </c>
      <c r="AF117" s="370">
        <v>1.1000000000000001</v>
      </c>
      <c r="AG117" s="370">
        <v>1.8</v>
      </c>
      <c r="AH117" s="370">
        <v>1.4</v>
      </c>
      <c r="AI117" s="370">
        <v>0</v>
      </c>
      <c r="AJ117" s="370">
        <v>0</v>
      </c>
      <c r="AK117" s="370">
        <v>3.6</v>
      </c>
      <c r="AL117" s="370">
        <v>1.7</v>
      </c>
      <c r="AM117" s="370">
        <v>1</v>
      </c>
      <c r="AN117" s="370">
        <v>0.5</v>
      </c>
      <c r="AO117" s="370">
        <v>0</v>
      </c>
      <c r="AP117" s="370">
        <v>0</v>
      </c>
      <c r="AQ117" s="370">
        <v>0</v>
      </c>
      <c r="AR117" s="370">
        <v>0</v>
      </c>
      <c r="AS117" s="370">
        <v>0</v>
      </c>
      <c r="AT117" s="370">
        <v>0</v>
      </c>
      <c r="AU117" s="370">
        <v>0</v>
      </c>
      <c r="AV117" s="370">
        <v>0</v>
      </c>
      <c r="AW117" s="370">
        <v>0</v>
      </c>
      <c r="AX117" s="370">
        <v>0</v>
      </c>
      <c r="AY117" s="370">
        <v>0</v>
      </c>
      <c r="AZ117" s="370">
        <v>0</v>
      </c>
      <c r="BA117" s="370">
        <v>0</v>
      </c>
      <c r="BB117" s="370">
        <v>0</v>
      </c>
      <c r="BC117" s="370">
        <v>0</v>
      </c>
      <c r="BD117" s="370">
        <v>0</v>
      </c>
      <c r="BE117" s="370">
        <v>0</v>
      </c>
      <c r="BF117" s="368">
        <v>7.4</v>
      </c>
      <c r="BG117" s="368">
        <v>38.9</v>
      </c>
      <c r="BH117" s="368">
        <v>0</v>
      </c>
    </row>
    <row r="118" spans="1:60" s="270" customFormat="1" ht="38.25">
      <c r="A118" s="368" t="s">
        <v>607</v>
      </c>
      <c r="B118" s="368" t="s">
        <v>9</v>
      </c>
      <c r="C118" s="368" t="s">
        <v>612</v>
      </c>
      <c r="D118" s="368">
        <v>110</v>
      </c>
      <c r="E118" s="368" t="s">
        <v>683</v>
      </c>
      <c r="F118" s="368" t="s">
        <v>606</v>
      </c>
      <c r="G118" s="368" t="s">
        <v>1957</v>
      </c>
      <c r="H118" s="368">
        <v>148.5</v>
      </c>
      <c r="I118" s="368" t="s">
        <v>626</v>
      </c>
      <c r="J118" s="370">
        <v>0.1</v>
      </c>
      <c r="K118" s="370">
        <v>0.1</v>
      </c>
      <c r="L118" s="370">
        <v>0.1</v>
      </c>
      <c r="M118" s="370">
        <v>0.1</v>
      </c>
      <c r="N118" s="370">
        <v>0.1</v>
      </c>
      <c r="O118" s="370">
        <v>0.1</v>
      </c>
      <c r="P118" s="370">
        <v>0.1</v>
      </c>
      <c r="Q118" s="370">
        <v>0.1</v>
      </c>
      <c r="R118" s="370">
        <v>0.1</v>
      </c>
      <c r="S118" s="370">
        <v>0.1</v>
      </c>
      <c r="T118" s="370">
        <v>0.1</v>
      </c>
      <c r="U118" s="370">
        <v>0.1</v>
      </c>
      <c r="V118" s="370">
        <v>2</v>
      </c>
      <c r="W118" s="370">
        <v>8.5</v>
      </c>
      <c r="X118" s="370">
        <v>15.1</v>
      </c>
      <c r="Y118" s="370">
        <v>22.2</v>
      </c>
      <c r="Z118" s="370">
        <v>21.2</v>
      </c>
      <c r="AA118" s="370">
        <v>22.7</v>
      </c>
      <c r="AB118" s="370">
        <v>30.4</v>
      </c>
      <c r="AC118" s="370">
        <v>10.9</v>
      </c>
      <c r="AD118" s="370">
        <v>26.8</v>
      </c>
      <c r="AE118" s="370">
        <v>26.7</v>
      </c>
      <c r="AF118" s="370">
        <v>18.5</v>
      </c>
      <c r="AG118" s="370">
        <v>18</v>
      </c>
      <c r="AH118" s="370">
        <v>21.7</v>
      </c>
      <c r="AI118" s="370">
        <v>8</v>
      </c>
      <c r="AJ118" s="370">
        <v>15.2</v>
      </c>
      <c r="AK118" s="370">
        <v>33.799999999999997</v>
      </c>
      <c r="AL118" s="370">
        <v>6.9</v>
      </c>
      <c r="AM118" s="370">
        <v>7.5</v>
      </c>
      <c r="AN118" s="370">
        <v>16.399999999999999</v>
      </c>
      <c r="AO118" s="370">
        <v>2.4</v>
      </c>
      <c r="AP118" s="370">
        <v>1.4</v>
      </c>
      <c r="AQ118" s="370">
        <v>0.4</v>
      </c>
      <c r="AR118" s="370">
        <v>0.2</v>
      </c>
      <c r="AS118" s="370">
        <v>0.2</v>
      </c>
      <c r="AT118" s="370">
        <v>0.2</v>
      </c>
      <c r="AU118" s="370">
        <v>0.2</v>
      </c>
      <c r="AV118" s="370">
        <v>0.2</v>
      </c>
      <c r="AW118" s="370">
        <v>0.2</v>
      </c>
      <c r="AX118" s="370">
        <v>0.2</v>
      </c>
      <c r="AY118" s="370">
        <v>0.2</v>
      </c>
      <c r="AZ118" s="370">
        <v>0.2</v>
      </c>
      <c r="BA118" s="370">
        <v>0.2</v>
      </c>
      <c r="BB118" s="370">
        <v>0.2</v>
      </c>
      <c r="BC118" s="370">
        <v>0.2</v>
      </c>
      <c r="BD118" s="370">
        <v>0.2</v>
      </c>
      <c r="BE118" s="370">
        <v>0.2</v>
      </c>
      <c r="BF118" s="368">
        <v>6.2</v>
      </c>
      <c r="BG118" s="368">
        <v>39.4</v>
      </c>
      <c r="BH118" s="368">
        <v>0.1</v>
      </c>
    </row>
    <row r="119" spans="1:60" s="270" customFormat="1" ht="38.25">
      <c r="A119" s="368" t="s">
        <v>607</v>
      </c>
      <c r="B119" s="368" t="s">
        <v>9</v>
      </c>
      <c r="C119" s="368" t="s">
        <v>612</v>
      </c>
      <c r="D119" s="368">
        <v>110</v>
      </c>
      <c r="E119" s="368" t="s">
        <v>683</v>
      </c>
      <c r="F119" s="368" t="s">
        <v>606</v>
      </c>
      <c r="G119" s="368" t="s">
        <v>1957</v>
      </c>
      <c r="H119" s="368">
        <v>148.5</v>
      </c>
      <c r="I119" s="368" t="s">
        <v>627</v>
      </c>
      <c r="J119" s="370">
        <v>0</v>
      </c>
      <c r="K119" s="370">
        <v>0</v>
      </c>
      <c r="L119" s="370">
        <v>0</v>
      </c>
      <c r="M119" s="370">
        <v>0</v>
      </c>
      <c r="N119" s="370">
        <v>0</v>
      </c>
      <c r="O119" s="370">
        <v>0</v>
      </c>
      <c r="P119" s="370">
        <v>0</v>
      </c>
      <c r="Q119" s="370">
        <v>0</v>
      </c>
      <c r="R119" s="370">
        <v>0</v>
      </c>
      <c r="S119" s="370">
        <v>0</v>
      </c>
      <c r="T119" s="370">
        <v>0</v>
      </c>
      <c r="U119" s="370">
        <v>3.7</v>
      </c>
      <c r="V119" s="370">
        <v>4.3</v>
      </c>
      <c r="W119" s="370">
        <v>5.4</v>
      </c>
      <c r="X119" s="370">
        <v>3.9</v>
      </c>
      <c r="Y119" s="370">
        <v>3.5</v>
      </c>
      <c r="Z119" s="370">
        <v>3.6</v>
      </c>
      <c r="AA119" s="370">
        <v>4</v>
      </c>
      <c r="AB119" s="370">
        <v>6.6</v>
      </c>
      <c r="AC119" s="370">
        <v>4.5</v>
      </c>
      <c r="AD119" s="370">
        <v>6.6</v>
      </c>
      <c r="AE119" s="370">
        <v>7.6</v>
      </c>
      <c r="AF119" s="370">
        <v>6.2</v>
      </c>
      <c r="AG119" s="370">
        <v>5.6</v>
      </c>
      <c r="AH119" s="370">
        <v>4.0999999999999996</v>
      </c>
      <c r="AI119" s="370">
        <v>1.1000000000000001</v>
      </c>
      <c r="AJ119" s="370">
        <v>1</v>
      </c>
      <c r="AK119" s="370">
        <v>4.5999999999999996</v>
      </c>
      <c r="AL119" s="370">
        <v>3.8</v>
      </c>
      <c r="AM119" s="370">
        <v>4.8</v>
      </c>
      <c r="AN119" s="370">
        <v>4.8</v>
      </c>
      <c r="AO119" s="370">
        <v>4.8</v>
      </c>
      <c r="AP119" s="370">
        <v>5.8</v>
      </c>
      <c r="AQ119" s="370">
        <v>6.3</v>
      </c>
      <c r="AR119" s="370">
        <v>6.3</v>
      </c>
      <c r="AS119" s="370">
        <v>0</v>
      </c>
      <c r="AT119" s="370">
        <v>0</v>
      </c>
      <c r="AU119" s="370">
        <v>0</v>
      </c>
      <c r="AV119" s="370">
        <v>0</v>
      </c>
      <c r="AW119" s="370">
        <v>0</v>
      </c>
      <c r="AX119" s="370">
        <v>0</v>
      </c>
      <c r="AY119" s="370">
        <v>0</v>
      </c>
      <c r="AZ119" s="370">
        <v>0</v>
      </c>
      <c r="BA119" s="370">
        <v>0</v>
      </c>
      <c r="BB119" s="370">
        <v>0</v>
      </c>
      <c r="BC119" s="370">
        <v>0</v>
      </c>
      <c r="BD119" s="370">
        <v>0</v>
      </c>
      <c r="BE119" s="370">
        <v>0</v>
      </c>
      <c r="BF119" s="368">
        <v>6.2</v>
      </c>
      <c r="BG119" s="368">
        <v>39.4</v>
      </c>
      <c r="BH119" s="368">
        <v>0.1</v>
      </c>
    </row>
    <row r="120" spans="1:60" s="270" customFormat="1" ht="38.25">
      <c r="A120" s="368" t="s">
        <v>607</v>
      </c>
      <c r="B120" s="368" t="s">
        <v>12</v>
      </c>
      <c r="C120" s="368" t="s">
        <v>612</v>
      </c>
      <c r="D120" s="368">
        <v>110</v>
      </c>
      <c r="E120" s="368" t="s">
        <v>684</v>
      </c>
      <c r="F120" s="368" t="s">
        <v>608</v>
      </c>
      <c r="G120" s="368" t="s">
        <v>1957</v>
      </c>
      <c r="H120" s="368">
        <v>73.900000000000006</v>
      </c>
      <c r="I120" s="368" t="s">
        <v>626</v>
      </c>
      <c r="J120" s="370">
        <v>0</v>
      </c>
      <c r="K120" s="370">
        <v>0</v>
      </c>
      <c r="L120" s="370">
        <v>0</v>
      </c>
      <c r="M120" s="370">
        <v>0</v>
      </c>
      <c r="N120" s="370">
        <v>0</v>
      </c>
      <c r="O120" s="370">
        <v>0</v>
      </c>
      <c r="P120" s="370">
        <v>0</v>
      </c>
      <c r="Q120" s="370">
        <v>0</v>
      </c>
      <c r="R120" s="370">
        <v>0</v>
      </c>
      <c r="S120" s="370">
        <v>0</v>
      </c>
      <c r="T120" s="370">
        <v>0</v>
      </c>
      <c r="U120" s="370">
        <v>0</v>
      </c>
      <c r="V120" s="370">
        <v>1</v>
      </c>
      <c r="W120" s="370">
        <v>0</v>
      </c>
      <c r="X120" s="370">
        <v>6.1</v>
      </c>
      <c r="Y120" s="370">
        <v>7.8</v>
      </c>
      <c r="Z120" s="370">
        <v>14.9</v>
      </c>
      <c r="AA120" s="370">
        <v>5.7</v>
      </c>
      <c r="AB120" s="370">
        <v>13.8</v>
      </c>
      <c r="AC120" s="370">
        <v>25.5</v>
      </c>
      <c r="AD120" s="370">
        <v>28.3</v>
      </c>
      <c r="AE120" s="370">
        <v>6.2</v>
      </c>
      <c r="AF120" s="370">
        <v>2.5</v>
      </c>
      <c r="AG120" s="370">
        <v>5.4</v>
      </c>
      <c r="AH120" s="370">
        <v>7.9</v>
      </c>
      <c r="AI120" s="370">
        <v>7.5</v>
      </c>
      <c r="AJ120" s="370">
        <v>6.4</v>
      </c>
      <c r="AK120" s="370">
        <v>6.9</v>
      </c>
      <c r="AL120" s="370">
        <v>7.7</v>
      </c>
      <c r="AM120" s="370">
        <v>7.7</v>
      </c>
      <c r="AN120" s="370">
        <v>8.6</v>
      </c>
      <c r="AO120" s="370">
        <v>6.2</v>
      </c>
      <c r="AP120" s="370">
        <v>5</v>
      </c>
      <c r="AQ120" s="370">
        <v>2.5</v>
      </c>
      <c r="AR120" s="370">
        <v>0</v>
      </c>
      <c r="AS120" s="370">
        <v>0</v>
      </c>
      <c r="AT120" s="370">
        <v>0</v>
      </c>
      <c r="AU120" s="370">
        <v>0</v>
      </c>
      <c r="AV120" s="370">
        <v>0</v>
      </c>
      <c r="AW120" s="370">
        <v>0</v>
      </c>
      <c r="AX120" s="370">
        <v>0</v>
      </c>
      <c r="AY120" s="370">
        <v>0</v>
      </c>
      <c r="AZ120" s="370">
        <v>0</v>
      </c>
      <c r="BA120" s="370">
        <v>0</v>
      </c>
      <c r="BB120" s="370">
        <v>0</v>
      </c>
      <c r="BC120" s="370">
        <v>0</v>
      </c>
      <c r="BD120" s="370">
        <v>0</v>
      </c>
      <c r="BE120" s="370">
        <v>0</v>
      </c>
      <c r="BF120" s="368">
        <v>3.1</v>
      </c>
      <c r="BG120" s="368">
        <v>25.5</v>
      </c>
      <c r="BH120" s="368">
        <v>0</v>
      </c>
    </row>
    <row r="121" spans="1:60" s="270" customFormat="1" ht="38.25">
      <c r="A121" s="368" t="s">
        <v>607</v>
      </c>
      <c r="B121" s="368" t="s">
        <v>12</v>
      </c>
      <c r="C121" s="368" t="s">
        <v>612</v>
      </c>
      <c r="D121" s="368">
        <v>110</v>
      </c>
      <c r="E121" s="368" t="s">
        <v>684</v>
      </c>
      <c r="F121" s="368" t="s">
        <v>608</v>
      </c>
      <c r="G121" s="368" t="s">
        <v>1957</v>
      </c>
      <c r="H121" s="368">
        <v>73.900000000000006</v>
      </c>
      <c r="I121" s="368" t="s">
        <v>627</v>
      </c>
      <c r="J121" s="370">
        <v>0</v>
      </c>
      <c r="K121" s="370">
        <v>0</v>
      </c>
      <c r="L121" s="370">
        <v>0</v>
      </c>
      <c r="M121" s="370">
        <v>0</v>
      </c>
      <c r="N121" s="370">
        <v>0</v>
      </c>
      <c r="O121" s="370">
        <v>0</v>
      </c>
      <c r="P121" s="370">
        <v>0</v>
      </c>
      <c r="Q121" s="370">
        <v>0</v>
      </c>
      <c r="R121" s="370">
        <v>0</v>
      </c>
      <c r="S121" s="370">
        <v>0</v>
      </c>
      <c r="T121" s="370">
        <v>0</v>
      </c>
      <c r="U121" s="370">
        <v>0</v>
      </c>
      <c r="V121" s="370">
        <v>0.2</v>
      </c>
      <c r="W121" s="370">
        <v>0</v>
      </c>
      <c r="X121" s="370">
        <v>-0.2</v>
      </c>
      <c r="Y121" s="370">
        <v>0.2</v>
      </c>
      <c r="Z121" s="370">
        <v>1.8</v>
      </c>
      <c r="AA121" s="370">
        <v>0.2</v>
      </c>
      <c r="AB121" s="370">
        <v>3.5</v>
      </c>
      <c r="AC121" s="370">
        <v>4.2</v>
      </c>
      <c r="AD121" s="370">
        <v>4.7</v>
      </c>
      <c r="AE121" s="370">
        <v>0.9</v>
      </c>
      <c r="AF121" s="370">
        <v>0.1</v>
      </c>
      <c r="AG121" s="370">
        <v>-0.3</v>
      </c>
      <c r="AH121" s="370">
        <v>-0.5</v>
      </c>
      <c r="AI121" s="370">
        <v>-0.8</v>
      </c>
      <c r="AJ121" s="370">
        <v>0.1</v>
      </c>
      <c r="AK121" s="370">
        <v>0.6</v>
      </c>
      <c r="AL121" s="370">
        <v>0</v>
      </c>
      <c r="AM121" s="370">
        <v>0.1</v>
      </c>
      <c r="AN121" s="370">
        <v>0</v>
      </c>
      <c r="AO121" s="370">
        <v>-1.1000000000000001</v>
      </c>
      <c r="AP121" s="370">
        <v>-0.2</v>
      </c>
      <c r="AQ121" s="370">
        <v>0.7</v>
      </c>
      <c r="AR121" s="370">
        <v>0</v>
      </c>
      <c r="AS121" s="370">
        <v>0</v>
      </c>
      <c r="AT121" s="370">
        <v>0</v>
      </c>
      <c r="AU121" s="370">
        <v>0</v>
      </c>
      <c r="AV121" s="370">
        <v>0</v>
      </c>
      <c r="AW121" s="370">
        <v>0</v>
      </c>
      <c r="AX121" s="370">
        <v>0</v>
      </c>
      <c r="AY121" s="370">
        <v>0</v>
      </c>
      <c r="AZ121" s="370">
        <v>0</v>
      </c>
      <c r="BA121" s="370">
        <v>0</v>
      </c>
      <c r="BB121" s="370">
        <v>0</v>
      </c>
      <c r="BC121" s="370">
        <v>0</v>
      </c>
      <c r="BD121" s="370">
        <v>0</v>
      </c>
      <c r="BE121" s="370">
        <v>0</v>
      </c>
      <c r="BF121" s="368">
        <v>3.1</v>
      </c>
      <c r="BG121" s="368">
        <v>25.5</v>
      </c>
      <c r="BH121" s="368">
        <v>0</v>
      </c>
    </row>
    <row r="122" spans="1:60" s="270" customFormat="1" ht="38.25">
      <c r="A122" s="368" t="s">
        <v>607</v>
      </c>
      <c r="B122" s="368" t="s">
        <v>16</v>
      </c>
      <c r="C122" s="368" t="s">
        <v>612</v>
      </c>
      <c r="D122" s="368">
        <v>110</v>
      </c>
      <c r="E122" s="368" t="s">
        <v>685</v>
      </c>
      <c r="F122" s="368" t="s">
        <v>606</v>
      </c>
      <c r="G122" s="368" t="s">
        <v>1957</v>
      </c>
      <c r="H122" s="368">
        <v>195</v>
      </c>
      <c r="I122" s="368" t="s">
        <v>626</v>
      </c>
      <c r="J122" s="370">
        <v>0.2</v>
      </c>
      <c r="K122" s="370">
        <v>0.2</v>
      </c>
      <c r="L122" s="370">
        <v>0.2</v>
      </c>
      <c r="M122" s="370">
        <v>0.2</v>
      </c>
      <c r="N122" s="370">
        <v>0.2</v>
      </c>
      <c r="O122" s="370">
        <v>0.2</v>
      </c>
      <c r="P122" s="370">
        <v>0.2</v>
      </c>
      <c r="Q122" s="370">
        <v>0.2</v>
      </c>
      <c r="R122" s="370">
        <v>0.2</v>
      </c>
      <c r="S122" s="370">
        <v>0.2</v>
      </c>
      <c r="T122" s="370">
        <v>0.2</v>
      </c>
      <c r="U122" s="370">
        <v>0.6</v>
      </c>
      <c r="V122" s="370">
        <v>6.2</v>
      </c>
      <c r="W122" s="370">
        <v>10.6</v>
      </c>
      <c r="X122" s="370">
        <v>26.3</v>
      </c>
      <c r="Y122" s="370">
        <v>11.1</v>
      </c>
      <c r="Z122" s="370">
        <v>18.8</v>
      </c>
      <c r="AA122" s="370">
        <v>13.8</v>
      </c>
      <c r="AB122" s="370">
        <v>6</v>
      </c>
      <c r="AC122" s="370">
        <v>7.7</v>
      </c>
      <c r="AD122" s="370">
        <v>24.3</v>
      </c>
      <c r="AE122" s="370">
        <v>17.100000000000001</v>
      </c>
      <c r="AF122" s="370">
        <v>26.8</v>
      </c>
      <c r="AG122" s="370">
        <v>25.1</v>
      </c>
      <c r="AH122" s="370">
        <v>44.1</v>
      </c>
      <c r="AI122" s="370">
        <v>43.6</v>
      </c>
      <c r="AJ122" s="370">
        <v>39.799999999999997</v>
      </c>
      <c r="AK122" s="370">
        <v>31.2</v>
      </c>
      <c r="AL122" s="370">
        <v>29.5</v>
      </c>
      <c r="AM122" s="370">
        <v>10.199999999999999</v>
      </c>
      <c r="AN122" s="370">
        <v>10.9</v>
      </c>
      <c r="AO122" s="370">
        <v>7</v>
      </c>
      <c r="AP122" s="370">
        <v>4.5</v>
      </c>
      <c r="AQ122" s="370">
        <v>1.4</v>
      </c>
      <c r="AR122" s="370">
        <v>0.2</v>
      </c>
      <c r="AS122" s="370">
        <v>0.1</v>
      </c>
      <c r="AT122" s="370">
        <v>0.1</v>
      </c>
      <c r="AU122" s="370">
        <v>0.1</v>
      </c>
      <c r="AV122" s="370">
        <v>0.1</v>
      </c>
      <c r="AW122" s="370">
        <v>0.1</v>
      </c>
      <c r="AX122" s="370">
        <v>0.1</v>
      </c>
      <c r="AY122" s="370">
        <v>0.1</v>
      </c>
      <c r="AZ122" s="370">
        <v>0.1</v>
      </c>
      <c r="BA122" s="370">
        <v>0.1</v>
      </c>
      <c r="BB122" s="370">
        <v>0.1</v>
      </c>
      <c r="BC122" s="370">
        <v>0.1</v>
      </c>
      <c r="BD122" s="370">
        <v>0.1</v>
      </c>
      <c r="BE122" s="370">
        <v>0.1</v>
      </c>
      <c r="BF122" s="368">
        <v>8.1</v>
      </c>
      <c r="BG122" s="368">
        <v>45.5</v>
      </c>
      <c r="BH122" s="368">
        <v>0.1</v>
      </c>
    </row>
    <row r="123" spans="1:60" s="270" customFormat="1" ht="38.25">
      <c r="A123" s="368" t="s">
        <v>607</v>
      </c>
      <c r="B123" s="368" t="s">
        <v>16</v>
      </c>
      <c r="C123" s="368" t="s">
        <v>612</v>
      </c>
      <c r="D123" s="368">
        <v>110</v>
      </c>
      <c r="E123" s="368" t="s">
        <v>685</v>
      </c>
      <c r="F123" s="368" t="s">
        <v>606</v>
      </c>
      <c r="G123" s="368" t="s">
        <v>1957</v>
      </c>
      <c r="H123" s="368">
        <v>195</v>
      </c>
      <c r="I123" s="368" t="s">
        <v>627</v>
      </c>
      <c r="J123" s="370">
        <v>-0.2</v>
      </c>
      <c r="K123" s="370">
        <v>-0.2</v>
      </c>
      <c r="L123" s="370">
        <v>-0.2</v>
      </c>
      <c r="M123" s="370">
        <v>-0.2</v>
      </c>
      <c r="N123" s="370">
        <v>-0.2</v>
      </c>
      <c r="O123" s="370">
        <v>-0.2</v>
      </c>
      <c r="P123" s="370">
        <v>-0.2</v>
      </c>
      <c r="Q123" s="370">
        <v>-0.2</v>
      </c>
      <c r="R123" s="370">
        <v>-0.2</v>
      </c>
      <c r="S123" s="370">
        <v>-0.2</v>
      </c>
      <c r="T123" s="370">
        <v>-0.2</v>
      </c>
      <c r="U123" s="370">
        <v>-0.2</v>
      </c>
      <c r="V123" s="370">
        <v>0</v>
      </c>
      <c r="W123" s="370">
        <v>0.4</v>
      </c>
      <c r="X123" s="370">
        <v>0.4</v>
      </c>
      <c r="Y123" s="370">
        <v>-2.4</v>
      </c>
      <c r="Z123" s="370">
        <v>-5.7</v>
      </c>
      <c r="AA123" s="370">
        <v>1.5</v>
      </c>
      <c r="AB123" s="370">
        <v>1.1000000000000001</v>
      </c>
      <c r="AC123" s="370">
        <v>1.1000000000000001</v>
      </c>
      <c r="AD123" s="370">
        <v>-2.6</v>
      </c>
      <c r="AE123" s="370">
        <v>1.1000000000000001</v>
      </c>
      <c r="AF123" s="370">
        <v>4</v>
      </c>
      <c r="AG123" s="370">
        <v>0</v>
      </c>
      <c r="AH123" s="370">
        <v>2.4</v>
      </c>
      <c r="AI123" s="370">
        <v>-1.3</v>
      </c>
      <c r="AJ123" s="370">
        <v>-1.2</v>
      </c>
      <c r="AK123" s="370">
        <v>3.6</v>
      </c>
      <c r="AL123" s="370">
        <v>-1.1000000000000001</v>
      </c>
      <c r="AM123" s="370">
        <v>1.9</v>
      </c>
      <c r="AN123" s="370">
        <v>0.3</v>
      </c>
      <c r="AO123" s="370">
        <v>1.2</v>
      </c>
      <c r="AP123" s="370">
        <v>0.3</v>
      </c>
      <c r="AQ123" s="370">
        <v>-0.2</v>
      </c>
      <c r="AR123" s="370">
        <v>-0.3</v>
      </c>
      <c r="AS123" s="370">
        <v>-0.2</v>
      </c>
      <c r="AT123" s="370">
        <v>-0.2</v>
      </c>
      <c r="AU123" s="370">
        <v>-0.2</v>
      </c>
      <c r="AV123" s="370">
        <v>-0.2</v>
      </c>
      <c r="AW123" s="370">
        <v>-0.2</v>
      </c>
      <c r="AX123" s="370">
        <v>-0.2</v>
      </c>
      <c r="AY123" s="370">
        <v>-0.2</v>
      </c>
      <c r="AZ123" s="370">
        <v>-0.2</v>
      </c>
      <c r="BA123" s="370">
        <v>-0.2</v>
      </c>
      <c r="BB123" s="370">
        <v>-0.3</v>
      </c>
      <c r="BC123" s="370">
        <v>-0.3</v>
      </c>
      <c r="BD123" s="370">
        <v>-0.3</v>
      </c>
      <c r="BE123" s="370">
        <v>-0.3</v>
      </c>
      <c r="BF123" s="368">
        <v>8.1</v>
      </c>
      <c r="BG123" s="368">
        <v>45.5</v>
      </c>
      <c r="BH123" s="368">
        <v>0.1</v>
      </c>
    </row>
    <row r="124" spans="1:60" s="270" customFormat="1" ht="25.5">
      <c r="A124" s="368" t="s">
        <v>607</v>
      </c>
      <c r="B124" s="368" t="s">
        <v>18</v>
      </c>
      <c r="C124" s="368" t="s">
        <v>612</v>
      </c>
      <c r="D124" s="368">
        <v>110</v>
      </c>
      <c r="E124" s="368" t="s">
        <v>686</v>
      </c>
      <c r="F124" s="368" t="s">
        <v>606</v>
      </c>
      <c r="G124" s="368" t="s">
        <v>1957</v>
      </c>
      <c r="H124" s="368">
        <v>153.80000000000001</v>
      </c>
      <c r="I124" s="368" t="s">
        <v>626</v>
      </c>
      <c r="J124" s="370">
        <v>0.1</v>
      </c>
      <c r="K124" s="370">
        <v>0.1</v>
      </c>
      <c r="L124" s="370">
        <v>0.1</v>
      </c>
      <c r="M124" s="370">
        <v>0.1</v>
      </c>
      <c r="N124" s="370">
        <v>0.1</v>
      </c>
      <c r="O124" s="370">
        <v>0.1</v>
      </c>
      <c r="P124" s="370">
        <v>0.1</v>
      </c>
      <c r="Q124" s="370">
        <v>0.1</v>
      </c>
      <c r="R124" s="370">
        <v>0.1</v>
      </c>
      <c r="S124" s="370">
        <v>0.1</v>
      </c>
      <c r="T124" s="370">
        <v>0.1</v>
      </c>
      <c r="U124" s="370">
        <v>0.2</v>
      </c>
      <c r="V124" s="370">
        <v>2.4</v>
      </c>
      <c r="W124" s="370">
        <v>7.1</v>
      </c>
      <c r="X124" s="370">
        <v>8.8000000000000007</v>
      </c>
      <c r="Y124" s="370">
        <v>9.1999999999999993</v>
      </c>
      <c r="Z124" s="370">
        <v>22.9</v>
      </c>
      <c r="AA124" s="370">
        <v>14</v>
      </c>
      <c r="AB124" s="370">
        <v>9</v>
      </c>
      <c r="AC124" s="370">
        <v>10.7</v>
      </c>
      <c r="AD124" s="370">
        <v>36.200000000000003</v>
      </c>
      <c r="AE124" s="370">
        <v>33.4</v>
      </c>
      <c r="AF124" s="370">
        <v>24.5</v>
      </c>
      <c r="AG124" s="370">
        <v>23.7</v>
      </c>
      <c r="AH124" s="370">
        <v>27.3</v>
      </c>
      <c r="AI124" s="370">
        <v>23.9</v>
      </c>
      <c r="AJ124" s="370">
        <v>5.8</v>
      </c>
      <c r="AK124" s="370">
        <v>1.9</v>
      </c>
      <c r="AL124" s="370">
        <v>10.6</v>
      </c>
      <c r="AM124" s="370">
        <v>29.3</v>
      </c>
      <c r="AN124" s="370">
        <v>25</v>
      </c>
      <c r="AO124" s="370">
        <v>8.6999999999999993</v>
      </c>
      <c r="AP124" s="370">
        <v>3.7</v>
      </c>
      <c r="AQ124" s="370">
        <v>2.1</v>
      </c>
      <c r="AR124" s="370">
        <v>0.1</v>
      </c>
      <c r="AS124" s="370">
        <v>0.1</v>
      </c>
      <c r="AT124" s="370">
        <v>0.1</v>
      </c>
      <c r="AU124" s="370">
        <v>0.1</v>
      </c>
      <c r="AV124" s="370">
        <v>0.1</v>
      </c>
      <c r="AW124" s="370">
        <v>0.1</v>
      </c>
      <c r="AX124" s="370">
        <v>0.1</v>
      </c>
      <c r="AY124" s="370">
        <v>0.1</v>
      </c>
      <c r="AZ124" s="370">
        <v>0.1</v>
      </c>
      <c r="BA124" s="370">
        <v>0.1</v>
      </c>
      <c r="BB124" s="370">
        <v>0.1</v>
      </c>
      <c r="BC124" s="370">
        <v>0.1</v>
      </c>
      <c r="BD124" s="370">
        <v>0.1</v>
      </c>
      <c r="BE124" s="370">
        <v>0.1</v>
      </c>
      <c r="BF124" s="368">
        <v>6.4</v>
      </c>
      <c r="BG124" s="368">
        <v>33.4</v>
      </c>
      <c r="BH124" s="368">
        <v>0</v>
      </c>
    </row>
    <row r="125" spans="1:60" s="270" customFormat="1" ht="25.5">
      <c r="A125" s="368" t="s">
        <v>607</v>
      </c>
      <c r="B125" s="368" t="s">
        <v>18</v>
      </c>
      <c r="C125" s="368" t="s">
        <v>612</v>
      </c>
      <c r="D125" s="368">
        <v>110</v>
      </c>
      <c r="E125" s="368" t="s">
        <v>686</v>
      </c>
      <c r="F125" s="368" t="s">
        <v>606</v>
      </c>
      <c r="G125" s="368" t="s">
        <v>1957</v>
      </c>
      <c r="H125" s="368">
        <v>153.80000000000001</v>
      </c>
      <c r="I125" s="368" t="s">
        <v>627</v>
      </c>
      <c r="J125" s="370">
        <v>0</v>
      </c>
      <c r="K125" s="370">
        <v>0</v>
      </c>
      <c r="L125" s="370">
        <v>0</v>
      </c>
      <c r="M125" s="370">
        <v>0</v>
      </c>
      <c r="N125" s="370">
        <v>0</v>
      </c>
      <c r="O125" s="370">
        <v>0</v>
      </c>
      <c r="P125" s="370">
        <v>0</v>
      </c>
      <c r="Q125" s="370">
        <v>0</v>
      </c>
      <c r="R125" s="370">
        <v>0</v>
      </c>
      <c r="S125" s="370">
        <v>0.1</v>
      </c>
      <c r="T125" s="370">
        <v>0.1</v>
      </c>
      <c r="U125" s="370">
        <v>0.1</v>
      </c>
      <c r="V125" s="370">
        <v>0</v>
      </c>
      <c r="W125" s="370">
        <v>-0.3</v>
      </c>
      <c r="X125" s="370">
        <v>-0.4</v>
      </c>
      <c r="Y125" s="370">
        <v>-0.5</v>
      </c>
      <c r="Z125" s="370">
        <v>-2.4</v>
      </c>
      <c r="AA125" s="370">
        <v>-1</v>
      </c>
      <c r="AB125" s="370">
        <v>-0.5</v>
      </c>
      <c r="AC125" s="370">
        <v>-0.7</v>
      </c>
      <c r="AD125" s="370">
        <v>-5.4</v>
      </c>
      <c r="AE125" s="370">
        <v>-4.7</v>
      </c>
      <c r="AF125" s="370">
        <v>-2.5</v>
      </c>
      <c r="AG125" s="370">
        <v>-2.5</v>
      </c>
      <c r="AH125" s="370">
        <v>-3.3</v>
      </c>
      <c r="AI125" s="370">
        <v>-2.6</v>
      </c>
      <c r="AJ125" s="370">
        <v>-0.2</v>
      </c>
      <c r="AK125" s="370">
        <v>0</v>
      </c>
      <c r="AL125" s="370">
        <v>-0.7</v>
      </c>
      <c r="AM125" s="370">
        <v>-3.8</v>
      </c>
      <c r="AN125" s="370">
        <v>-2.8</v>
      </c>
      <c r="AO125" s="370">
        <v>-0.5</v>
      </c>
      <c r="AP125" s="370">
        <v>-0.1</v>
      </c>
      <c r="AQ125" s="370">
        <v>-0.1</v>
      </c>
      <c r="AR125" s="370">
        <v>0</v>
      </c>
      <c r="AS125" s="370">
        <v>0</v>
      </c>
      <c r="AT125" s="370">
        <v>0</v>
      </c>
      <c r="AU125" s="370">
        <v>0</v>
      </c>
      <c r="AV125" s="370">
        <v>0</v>
      </c>
      <c r="AW125" s="370">
        <v>0</v>
      </c>
      <c r="AX125" s="370">
        <v>0.1</v>
      </c>
      <c r="AY125" s="370">
        <v>0.1</v>
      </c>
      <c r="AZ125" s="370">
        <v>0</v>
      </c>
      <c r="BA125" s="370">
        <v>0</v>
      </c>
      <c r="BB125" s="370">
        <v>0.1</v>
      </c>
      <c r="BC125" s="370">
        <v>0.1</v>
      </c>
      <c r="BD125" s="370">
        <v>0.1</v>
      </c>
      <c r="BE125" s="370">
        <v>0</v>
      </c>
      <c r="BF125" s="368">
        <v>6.4</v>
      </c>
      <c r="BG125" s="368">
        <v>33.4</v>
      </c>
      <c r="BH125" s="368">
        <v>0</v>
      </c>
    </row>
    <row r="126" spans="1:60" s="270" customFormat="1" ht="38.25">
      <c r="A126" s="368" t="s">
        <v>607</v>
      </c>
      <c r="B126" s="368" t="s">
        <v>21</v>
      </c>
      <c r="C126" s="368" t="s">
        <v>612</v>
      </c>
      <c r="D126" s="368">
        <v>110</v>
      </c>
      <c r="E126" s="368" t="s">
        <v>687</v>
      </c>
      <c r="F126" s="368" t="s">
        <v>608</v>
      </c>
      <c r="G126" s="368" t="s">
        <v>1957</v>
      </c>
      <c r="H126" s="368">
        <v>118.2</v>
      </c>
      <c r="I126" s="368" t="s">
        <v>626</v>
      </c>
      <c r="J126" s="370">
        <v>0</v>
      </c>
      <c r="K126" s="370">
        <v>0</v>
      </c>
      <c r="L126" s="370">
        <v>0</v>
      </c>
      <c r="M126" s="370">
        <v>0</v>
      </c>
      <c r="N126" s="370">
        <v>0</v>
      </c>
      <c r="O126" s="370">
        <v>0</v>
      </c>
      <c r="P126" s="370">
        <v>0</v>
      </c>
      <c r="Q126" s="370">
        <v>0</v>
      </c>
      <c r="R126" s="370">
        <v>0</v>
      </c>
      <c r="S126" s="370">
        <v>0</v>
      </c>
      <c r="T126" s="370">
        <v>0</v>
      </c>
      <c r="U126" s="370">
        <v>0</v>
      </c>
      <c r="V126" s="370">
        <v>1.1000000000000001</v>
      </c>
      <c r="W126" s="370">
        <v>3.7</v>
      </c>
      <c r="X126" s="370">
        <v>4.5999999999999996</v>
      </c>
      <c r="Y126" s="370">
        <v>4</v>
      </c>
      <c r="Z126" s="370">
        <v>10.6</v>
      </c>
      <c r="AA126" s="370">
        <v>12.9</v>
      </c>
      <c r="AB126" s="370">
        <v>19.899999999999999</v>
      </c>
      <c r="AC126" s="370">
        <v>11.1</v>
      </c>
      <c r="AD126" s="370">
        <v>29.9</v>
      </c>
      <c r="AE126" s="370">
        <v>22.3</v>
      </c>
      <c r="AF126" s="370">
        <v>12</v>
      </c>
      <c r="AG126" s="370">
        <v>11.6</v>
      </c>
      <c r="AH126" s="370">
        <v>10.6</v>
      </c>
      <c r="AI126" s="370">
        <v>19.600000000000001</v>
      </c>
      <c r="AJ126" s="370">
        <v>25.1</v>
      </c>
      <c r="AK126" s="370">
        <v>26.9</v>
      </c>
      <c r="AL126" s="370">
        <v>9.5</v>
      </c>
      <c r="AM126" s="370">
        <v>6.9</v>
      </c>
      <c r="AN126" s="370">
        <v>1.2</v>
      </c>
      <c r="AO126" s="370">
        <v>3.8</v>
      </c>
      <c r="AP126" s="370">
        <v>3.6</v>
      </c>
      <c r="AQ126" s="370">
        <v>0</v>
      </c>
      <c r="AR126" s="370">
        <v>0</v>
      </c>
      <c r="AS126" s="370">
        <v>0</v>
      </c>
      <c r="AT126" s="370">
        <v>0</v>
      </c>
      <c r="AU126" s="370">
        <v>0</v>
      </c>
      <c r="AV126" s="370">
        <v>0</v>
      </c>
      <c r="AW126" s="370">
        <v>0</v>
      </c>
      <c r="AX126" s="370">
        <v>0</v>
      </c>
      <c r="AY126" s="370">
        <v>0</v>
      </c>
      <c r="AZ126" s="370">
        <v>0</v>
      </c>
      <c r="BA126" s="370">
        <v>0</v>
      </c>
      <c r="BB126" s="370">
        <v>0</v>
      </c>
      <c r="BC126" s="370">
        <v>0</v>
      </c>
      <c r="BD126" s="370">
        <v>0</v>
      </c>
      <c r="BE126" s="370">
        <v>0</v>
      </c>
      <c r="BF126" s="368">
        <v>4.9000000000000004</v>
      </c>
      <c r="BG126" s="368">
        <v>29.6</v>
      </c>
      <c r="BH126" s="368">
        <v>0</v>
      </c>
    </row>
    <row r="127" spans="1:60" s="270" customFormat="1" ht="38.25">
      <c r="A127" s="368" t="s">
        <v>607</v>
      </c>
      <c r="B127" s="368" t="s">
        <v>21</v>
      </c>
      <c r="C127" s="368" t="s">
        <v>612</v>
      </c>
      <c r="D127" s="368">
        <v>110</v>
      </c>
      <c r="E127" s="368" t="s">
        <v>687</v>
      </c>
      <c r="F127" s="368" t="s">
        <v>608</v>
      </c>
      <c r="G127" s="368" t="s">
        <v>1957</v>
      </c>
      <c r="H127" s="368">
        <v>118.2</v>
      </c>
      <c r="I127" s="368" t="s">
        <v>627</v>
      </c>
      <c r="J127" s="370">
        <v>0</v>
      </c>
      <c r="K127" s="370">
        <v>0</v>
      </c>
      <c r="L127" s="370">
        <v>0</v>
      </c>
      <c r="M127" s="370">
        <v>0</v>
      </c>
      <c r="N127" s="370">
        <v>0</v>
      </c>
      <c r="O127" s="370">
        <v>0</v>
      </c>
      <c r="P127" s="370">
        <v>0</v>
      </c>
      <c r="Q127" s="370">
        <v>0</v>
      </c>
      <c r="R127" s="370">
        <v>0</v>
      </c>
      <c r="S127" s="370">
        <v>0</v>
      </c>
      <c r="T127" s="370">
        <v>0</v>
      </c>
      <c r="U127" s="370">
        <v>0</v>
      </c>
      <c r="V127" s="370">
        <v>0</v>
      </c>
      <c r="W127" s="370">
        <v>0.1</v>
      </c>
      <c r="X127" s="370">
        <v>0.2</v>
      </c>
      <c r="Y127" s="370">
        <v>0.1</v>
      </c>
      <c r="Z127" s="370">
        <v>0.8</v>
      </c>
      <c r="AA127" s="370">
        <v>1.2</v>
      </c>
      <c r="AB127" s="370">
        <v>2.8</v>
      </c>
      <c r="AC127" s="370">
        <v>0.9</v>
      </c>
      <c r="AD127" s="370">
        <v>6.4</v>
      </c>
      <c r="AE127" s="370">
        <v>3.4</v>
      </c>
      <c r="AF127" s="370">
        <v>1</v>
      </c>
      <c r="AG127" s="370">
        <v>0.9</v>
      </c>
      <c r="AH127" s="370">
        <v>0.8</v>
      </c>
      <c r="AI127" s="370">
        <v>2.8</v>
      </c>
      <c r="AJ127" s="370">
        <v>4.5999999999999996</v>
      </c>
      <c r="AK127" s="370">
        <v>5.2</v>
      </c>
      <c r="AL127" s="370">
        <v>0</v>
      </c>
      <c r="AM127" s="370">
        <v>0</v>
      </c>
      <c r="AN127" s="370">
        <v>-0.1</v>
      </c>
      <c r="AO127" s="370">
        <v>-0.1</v>
      </c>
      <c r="AP127" s="370">
        <v>-0.1</v>
      </c>
      <c r="AQ127" s="370">
        <v>0</v>
      </c>
      <c r="AR127" s="370">
        <v>0</v>
      </c>
      <c r="AS127" s="370">
        <v>0</v>
      </c>
      <c r="AT127" s="370">
        <v>0</v>
      </c>
      <c r="AU127" s="370">
        <v>0</v>
      </c>
      <c r="AV127" s="370">
        <v>0</v>
      </c>
      <c r="AW127" s="370">
        <v>0</v>
      </c>
      <c r="AX127" s="370">
        <v>0</v>
      </c>
      <c r="AY127" s="370">
        <v>0</v>
      </c>
      <c r="AZ127" s="370">
        <v>0</v>
      </c>
      <c r="BA127" s="370">
        <v>0</v>
      </c>
      <c r="BB127" s="370">
        <v>0</v>
      </c>
      <c r="BC127" s="370">
        <v>0</v>
      </c>
      <c r="BD127" s="370">
        <v>0</v>
      </c>
      <c r="BE127" s="370">
        <v>0</v>
      </c>
      <c r="BF127" s="368">
        <v>4.9000000000000004</v>
      </c>
      <c r="BG127" s="368">
        <v>29.6</v>
      </c>
      <c r="BH127" s="368">
        <v>0</v>
      </c>
    </row>
    <row r="128" spans="1:60" s="270" customFormat="1" ht="38.25">
      <c r="A128" s="368" t="s">
        <v>607</v>
      </c>
      <c r="B128" s="368" t="s">
        <v>21</v>
      </c>
      <c r="C128" s="368" t="s">
        <v>612</v>
      </c>
      <c r="D128" s="368">
        <v>110</v>
      </c>
      <c r="E128" s="368" t="s">
        <v>688</v>
      </c>
      <c r="F128" s="368" t="s">
        <v>608</v>
      </c>
      <c r="G128" s="368" t="s">
        <v>1957</v>
      </c>
      <c r="H128" s="368">
        <v>106.4</v>
      </c>
      <c r="I128" s="368" t="s">
        <v>626</v>
      </c>
      <c r="J128" s="370">
        <v>0.1</v>
      </c>
      <c r="K128" s="370">
        <v>0.1</v>
      </c>
      <c r="L128" s="370">
        <v>0.1</v>
      </c>
      <c r="M128" s="370">
        <v>0.1</v>
      </c>
      <c r="N128" s="370">
        <v>0.1</v>
      </c>
      <c r="O128" s="370">
        <v>0.1</v>
      </c>
      <c r="P128" s="370">
        <v>0.1</v>
      </c>
      <c r="Q128" s="370">
        <v>0.1</v>
      </c>
      <c r="R128" s="370">
        <v>0.1</v>
      </c>
      <c r="S128" s="370">
        <v>0.1</v>
      </c>
      <c r="T128" s="370">
        <v>0.1</v>
      </c>
      <c r="U128" s="370">
        <v>0.3</v>
      </c>
      <c r="V128" s="370">
        <v>1.1000000000000001</v>
      </c>
      <c r="W128" s="370">
        <v>1.7</v>
      </c>
      <c r="X128" s="370">
        <v>4.8</v>
      </c>
      <c r="Y128" s="370">
        <v>4.0999999999999996</v>
      </c>
      <c r="Z128" s="370">
        <v>15.6</v>
      </c>
      <c r="AA128" s="370">
        <v>9</v>
      </c>
      <c r="AB128" s="370">
        <v>15.9</v>
      </c>
      <c r="AC128" s="370">
        <v>25.2</v>
      </c>
      <c r="AD128" s="370">
        <v>18.5</v>
      </c>
      <c r="AE128" s="370">
        <v>19.3</v>
      </c>
      <c r="AF128" s="370">
        <v>13.1</v>
      </c>
      <c r="AG128" s="370">
        <v>10.7</v>
      </c>
      <c r="AH128" s="370">
        <v>15.7</v>
      </c>
      <c r="AI128" s="370">
        <v>13.3</v>
      </c>
      <c r="AJ128" s="370">
        <v>14.5</v>
      </c>
      <c r="AK128" s="370">
        <v>15</v>
      </c>
      <c r="AL128" s="370">
        <v>13.7</v>
      </c>
      <c r="AM128" s="370">
        <v>5.2</v>
      </c>
      <c r="AN128" s="370">
        <v>1.3</v>
      </c>
      <c r="AO128" s="370">
        <v>3</v>
      </c>
      <c r="AP128" s="370">
        <v>3</v>
      </c>
      <c r="AQ128" s="370">
        <v>0.4</v>
      </c>
      <c r="AR128" s="370">
        <v>0.1</v>
      </c>
      <c r="AS128" s="370">
        <v>0.1</v>
      </c>
      <c r="AT128" s="370">
        <v>0.1</v>
      </c>
      <c r="AU128" s="370">
        <v>0.1</v>
      </c>
      <c r="AV128" s="370">
        <v>0</v>
      </c>
      <c r="AW128" s="370">
        <v>0.1</v>
      </c>
      <c r="AX128" s="370">
        <v>0.1</v>
      </c>
      <c r="AY128" s="370">
        <v>0.1</v>
      </c>
      <c r="AZ128" s="370">
        <v>0.1</v>
      </c>
      <c r="BA128" s="370">
        <v>0.1</v>
      </c>
      <c r="BB128" s="370">
        <v>0.1</v>
      </c>
      <c r="BC128" s="370">
        <v>0.1</v>
      </c>
      <c r="BD128" s="370">
        <v>0.1</v>
      </c>
      <c r="BE128" s="370">
        <v>0.1</v>
      </c>
      <c r="BF128" s="368">
        <v>4.4000000000000004</v>
      </c>
      <c r="BG128" s="368">
        <v>28.5</v>
      </c>
      <c r="BH128" s="368">
        <v>0</v>
      </c>
    </row>
    <row r="129" spans="1:60" s="270" customFormat="1" ht="38.25">
      <c r="A129" s="368" t="s">
        <v>607</v>
      </c>
      <c r="B129" s="368" t="s">
        <v>21</v>
      </c>
      <c r="C129" s="368" t="s">
        <v>612</v>
      </c>
      <c r="D129" s="368">
        <v>110</v>
      </c>
      <c r="E129" s="368" t="s">
        <v>688</v>
      </c>
      <c r="F129" s="368" t="s">
        <v>608</v>
      </c>
      <c r="G129" s="368" t="s">
        <v>1957</v>
      </c>
      <c r="H129" s="368">
        <v>106.4</v>
      </c>
      <c r="I129" s="368" t="s">
        <v>627</v>
      </c>
      <c r="J129" s="370">
        <v>0</v>
      </c>
      <c r="K129" s="370">
        <v>0</v>
      </c>
      <c r="L129" s="370">
        <v>0</v>
      </c>
      <c r="M129" s="370">
        <v>0</v>
      </c>
      <c r="N129" s="370">
        <v>0</v>
      </c>
      <c r="O129" s="370">
        <v>0</v>
      </c>
      <c r="P129" s="370">
        <v>0</v>
      </c>
      <c r="Q129" s="370">
        <v>0</v>
      </c>
      <c r="R129" s="370">
        <v>0</v>
      </c>
      <c r="S129" s="370">
        <v>0</v>
      </c>
      <c r="T129" s="370">
        <v>0</v>
      </c>
      <c r="U129" s="370">
        <v>0.1</v>
      </c>
      <c r="V129" s="370">
        <v>0.1</v>
      </c>
      <c r="W129" s="370">
        <v>0.1</v>
      </c>
      <c r="X129" s="370">
        <v>0.3</v>
      </c>
      <c r="Y129" s="370">
        <v>0.3</v>
      </c>
      <c r="Z129" s="370">
        <v>1.9</v>
      </c>
      <c r="AA129" s="370">
        <v>0.6</v>
      </c>
      <c r="AB129" s="370">
        <v>1.8</v>
      </c>
      <c r="AC129" s="370">
        <v>4.5999999999999996</v>
      </c>
      <c r="AD129" s="370">
        <v>2.4</v>
      </c>
      <c r="AE129" s="370">
        <v>2.6</v>
      </c>
      <c r="AF129" s="370">
        <v>1.1000000000000001</v>
      </c>
      <c r="AG129" s="370">
        <v>0.8</v>
      </c>
      <c r="AH129" s="370">
        <v>1.7</v>
      </c>
      <c r="AI129" s="370">
        <v>1.3</v>
      </c>
      <c r="AJ129" s="370">
        <v>1.5</v>
      </c>
      <c r="AK129" s="370">
        <v>1.6</v>
      </c>
      <c r="AL129" s="370">
        <v>1.3</v>
      </c>
      <c r="AM129" s="370">
        <v>0.2</v>
      </c>
      <c r="AN129" s="370">
        <v>0.1</v>
      </c>
      <c r="AO129" s="370">
        <v>0.2</v>
      </c>
      <c r="AP129" s="370">
        <v>0.2</v>
      </c>
      <c r="AQ129" s="370">
        <v>0.1</v>
      </c>
      <c r="AR129" s="370">
        <v>0.1</v>
      </c>
      <c r="AS129" s="370">
        <v>0</v>
      </c>
      <c r="AT129" s="370">
        <v>0</v>
      </c>
      <c r="AU129" s="370">
        <v>0</v>
      </c>
      <c r="AV129" s="370">
        <v>0</v>
      </c>
      <c r="AW129" s="370">
        <v>0</v>
      </c>
      <c r="AX129" s="370">
        <v>0</v>
      </c>
      <c r="AY129" s="370">
        <v>0</v>
      </c>
      <c r="AZ129" s="370">
        <v>0</v>
      </c>
      <c r="BA129" s="370">
        <v>0</v>
      </c>
      <c r="BB129" s="370">
        <v>0</v>
      </c>
      <c r="BC129" s="370">
        <v>0</v>
      </c>
      <c r="BD129" s="370">
        <v>0</v>
      </c>
      <c r="BE129" s="370">
        <v>0</v>
      </c>
      <c r="BF129" s="368">
        <v>4.4000000000000004</v>
      </c>
      <c r="BG129" s="368">
        <v>28.5</v>
      </c>
      <c r="BH129" s="368">
        <v>0</v>
      </c>
    </row>
    <row r="130" spans="1:60" s="270" customFormat="1" ht="38.25">
      <c r="A130" s="368" t="s">
        <v>607</v>
      </c>
      <c r="B130" s="368" t="s">
        <v>16</v>
      </c>
      <c r="C130" s="368" t="s">
        <v>612</v>
      </c>
      <c r="D130" s="368">
        <v>110</v>
      </c>
      <c r="E130" s="368" t="s">
        <v>689</v>
      </c>
      <c r="F130" s="368" t="s">
        <v>606</v>
      </c>
      <c r="G130" s="368" t="s">
        <v>1957</v>
      </c>
      <c r="H130" s="368">
        <v>210.9</v>
      </c>
      <c r="I130" s="368" t="s">
        <v>626</v>
      </c>
      <c r="J130" s="370">
        <v>0</v>
      </c>
      <c r="K130" s="370">
        <v>0</v>
      </c>
      <c r="L130" s="370">
        <v>0</v>
      </c>
      <c r="M130" s="370">
        <v>0</v>
      </c>
      <c r="N130" s="370">
        <v>0</v>
      </c>
      <c r="O130" s="370">
        <v>0</v>
      </c>
      <c r="P130" s="370">
        <v>0</v>
      </c>
      <c r="Q130" s="370">
        <v>0</v>
      </c>
      <c r="R130" s="370">
        <v>0</v>
      </c>
      <c r="S130" s="370">
        <v>0</v>
      </c>
      <c r="T130" s="370">
        <v>0</v>
      </c>
      <c r="U130" s="370">
        <v>1.3</v>
      </c>
      <c r="V130" s="370">
        <v>6</v>
      </c>
      <c r="W130" s="370">
        <v>8.5</v>
      </c>
      <c r="X130" s="370">
        <v>13.1</v>
      </c>
      <c r="Y130" s="370">
        <v>17.100000000000001</v>
      </c>
      <c r="Z130" s="370">
        <v>11.5</v>
      </c>
      <c r="AA130" s="370">
        <v>29.1</v>
      </c>
      <c r="AB130" s="370">
        <v>11</v>
      </c>
      <c r="AC130" s="370">
        <v>22.3</v>
      </c>
      <c r="AD130" s="370">
        <v>22.9</v>
      </c>
      <c r="AE130" s="370">
        <v>36.1</v>
      </c>
      <c r="AF130" s="370">
        <v>24.2</v>
      </c>
      <c r="AG130" s="370">
        <v>24.5</v>
      </c>
      <c r="AH130" s="370">
        <v>36.9</v>
      </c>
      <c r="AI130" s="370">
        <v>37.9</v>
      </c>
      <c r="AJ130" s="370">
        <v>38.4</v>
      </c>
      <c r="AK130" s="370">
        <v>33.5</v>
      </c>
      <c r="AL130" s="370">
        <v>32.299999999999997</v>
      </c>
      <c r="AM130" s="370">
        <v>13.2</v>
      </c>
      <c r="AN130" s="370">
        <v>13.1</v>
      </c>
      <c r="AO130" s="370">
        <v>7.6</v>
      </c>
      <c r="AP130" s="370">
        <v>4.0999999999999996</v>
      </c>
      <c r="AQ130" s="370">
        <v>0</v>
      </c>
      <c r="AR130" s="370">
        <v>0</v>
      </c>
      <c r="AS130" s="370">
        <v>0</v>
      </c>
      <c r="AT130" s="370">
        <v>0</v>
      </c>
      <c r="AU130" s="370">
        <v>0</v>
      </c>
      <c r="AV130" s="370">
        <v>0</v>
      </c>
      <c r="AW130" s="370">
        <v>0</v>
      </c>
      <c r="AX130" s="370">
        <v>0</v>
      </c>
      <c r="AY130" s="370">
        <v>0</v>
      </c>
      <c r="AZ130" s="370">
        <v>0</v>
      </c>
      <c r="BA130" s="370">
        <v>0</v>
      </c>
      <c r="BB130" s="370">
        <v>0</v>
      </c>
      <c r="BC130" s="370">
        <v>0</v>
      </c>
      <c r="BD130" s="370">
        <v>0</v>
      </c>
      <c r="BE130" s="370">
        <v>0</v>
      </c>
      <c r="BF130" s="368">
        <v>8.8000000000000007</v>
      </c>
      <c r="BG130" s="368">
        <v>41.2</v>
      </c>
      <c r="BH130" s="368">
        <v>0</v>
      </c>
    </row>
    <row r="131" spans="1:60" s="270" customFormat="1" ht="38.25">
      <c r="A131" s="368" t="s">
        <v>607</v>
      </c>
      <c r="B131" s="368" t="s">
        <v>16</v>
      </c>
      <c r="C131" s="368" t="s">
        <v>612</v>
      </c>
      <c r="D131" s="368">
        <v>110</v>
      </c>
      <c r="E131" s="368" t="s">
        <v>689</v>
      </c>
      <c r="F131" s="368" t="s">
        <v>606</v>
      </c>
      <c r="G131" s="368" t="s">
        <v>1957</v>
      </c>
      <c r="H131" s="368">
        <v>210.9</v>
      </c>
      <c r="I131" s="368" t="s">
        <v>627</v>
      </c>
      <c r="J131" s="370">
        <v>0</v>
      </c>
      <c r="K131" s="370">
        <v>0</v>
      </c>
      <c r="L131" s="370">
        <v>0</v>
      </c>
      <c r="M131" s="370">
        <v>0</v>
      </c>
      <c r="N131" s="370">
        <v>0</v>
      </c>
      <c r="O131" s="370">
        <v>0</v>
      </c>
      <c r="P131" s="370">
        <v>0</v>
      </c>
      <c r="Q131" s="370">
        <v>0</v>
      </c>
      <c r="R131" s="370">
        <v>0</v>
      </c>
      <c r="S131" s="370">
        <v>0</v>
      </c>
      <c r="T131" s="370">
        <v>0</v>
      </c>
      <c r="U131" s="370">
        <v>-0.2</v>
      </c>
      <c r="V131" s="370">
        <v>-0.1</v>
      </c>
      <c r="W131" s="370">
        <v>-0.1</v>
      </c>
      <c r="X131" s="370">
        <v>0</v>
      </c>
      <c r="Y131" s="370">
        <v>0.2</v>
      </c>
      <c r="Z131" s="370">
        <v>-0.6</v>
      </c>
      <c r="AA131" s="370">
        <v>-0.6</v>
      </c>
      <c r="AB131" s="370">
        <v>-0.5</v>
      </c>
      <c r="AC131" s="370">
        <v>-2.7</v>
      </c>
      <c r="AD131" s="370">
        <v>-0.1</v>
      </c>
      <c r="AE131" s="370">
        <v>-2.5</v>
      </c>
      <c r="AF131" s="370">
        <v>0.1</v>
      </c>
      <c r="AG131" s="370">
        <v>-1.2</v>
      </c>
      <c r="AH131" s="370">
        <v>-1.8</v>
      </c>
      <c r="AI131" s="370">
        <v>-2.5</v>
      </c>
      <c r="AJ131" s="370">
        <v>0.9</v>
      </c>
      <c r="AK131" s="370">
        <v>-1.1000000000000001</v>
      </c>
      <c r="AL131" s="370">
        <v>4.4000000000000004</v>
      </c>
      <c r="AM131" s="370">
        <v>-1</v>
      </c>
      <c r="AN131" s="370">
        <v>-0.1</v>
      </c>
      <c r="AO131" s="370">
        <v>0</v>
      </c>
      <c r="AP131" s="370">
        <v>0</v>
      </c>
      <c r="AQ131" s="370">
        <v>0.1</v>
      </c>
      <c r="AR131" s="370">
        <v>0</v>
      </c>
      <c r="AS131" s="370">
        <v>0</v>
      </c>
      <c r="AT131" s="370">
        <v>0</v>
      </c>
      <c r="AU131" s="370">
        <v>0</v>
      </c>
      <c r="AV131" s="370">
        <v>0</v>
      </c>
      <c r="AW131" s="370">
        <v>0</v>
      </c>
      <c r="AX131" s="370">
        <v>0</v>
      </c>
      <c r="AY131" s="370">
        <v>0</v>
      </c>
      <c r="AZ131" s="370">
        <v>0</v>
      </c>
      <c r="BA131" s="370">
        <v>0</v>
      </c>
      <c r="BB131" s="370">
        <v>0</v>
      </c>
      <c r="BC131" s="370">
        <v>0</v>
      </c>
      <c r="BD131" s="370">
        <v>0</v>
      </c>
      <c r="BE131" s="370">
        <v>0</v>
      </c>
      <c r="BF131" s="368">
        <v>8.8000000000000007</v>
      </c>
      <c r="BG131" s="368">
        <v>41.2</v>
      </c>
      <c r="BH131" s="368">
        <v>0</v>
      </c>
    </row>
    <row r="132" spans="1:60" s="270" customFormat="1" ht="25.5">
      <c r="A132" s="368" t="s">
        <v>607</v>
      </c>
      <c r="B132" s="368" t="s">
        <v>9</v>
      </c>
      <c r="C132" s="368" t="s">
        <v>612</v>
      </c>
      <c r="D132" s="368">
        <v>110</v>
      </c>
      <c r="E132" s="368" t="s">
        <v>690</v>
      </c>
      <c r="F132" s="368" t="s">
        <v>606</v>
      </c>
      <c r="G132" s="368" t="s">
        <v>1957</v>
      </c>
      <c r="H132" s="368">
        <v>167.4</v>
      </c>
      <c r="I132" s="368" t="s">
        <v>626</v>
      </c>
      <c r="J132" s="370">
        <v>0</v>
      </c>
      <c r="K132" s="370">
        <v>0</v>
      </c>
      <c r="L132" s="370">
        <v>0</v>
      </c>
      <c r="M132" s="370">
        <v>0</v>
      </c>
      <c r="N132" s="370">
        <v>0</v>
      </c>
      <c r="O132" s="370">
        <v>0</v>
      </c>
      <c r="P132" s="370">
        <v>0</v>
      </c>
      <c r="Q132" s="370">
        <v>0</v>
      </c>
      <c r="R132" s="370">
        <v>0</v>
      </c>
      <c r="S132" s="370">
        <v>0</v>
      </c>
      <c r="T132" s="370">
        <v>0</v>
      </c>
      <c r="U132" s="370">
        <v>1</v>
      </c>
      <c r="V132" s="370">
        <v>2.2000000000000002</v>
      </c>
      <c r="W132" s="370">
        <v>8.6</v>
      </c>
      <c r="X132" s="370">
        <v>9.6999999999999993</v>
      </c>
      <c r="Y132" s="370">
        <v>8.6</v>
      </c>
      <c r="Z132" s="370">
        <v>9.8000000000000007</v>
      </c>
      <c r="AA132" s="370">
        <v>13.4</v>
      </c>
      <c r="AB132" s="370">
        <v>25</v>
      </c>
      <c r="AC132" s="370">
        <v>24.3</v>
      </c>
      <c r="AD132" s="370">
        <v>24.2</v>
      </c>
      <c r="AE132" s="370">
        <v>24.8</v>
      </c>
      <c r="AF132" s="370">
        <v>22.8</v>
      </c>
      <c r="AG132" s="370">
        <v>25.3</v>
      </c>
      <c r="AH132" s="370">
        <v>23.7</v>
      </c>
      <c r="AI132" s="370">
        <v>24.3</v>
      </c>
      <c r="AJ132" s="370">
        <v>18.8</v>
      </c>
      <c r="AK132" s="370">
        <v>20.6</v>
      </c>
      <c r="AL132" s="370">
        <v>17.3</v>
      </c>
      <c r="AM132" s="370">
        <v>16</v>
      </c>
      <c r="AN132" s="370">
        <v>11.4</v>
      </c>
      <c r="AO132" s="370">
        <v>5.6</v>
      </c>
      <c r="AP132" s="370">
        <v>4.2</v>
      </c>
      <c r="AQ132" s="370">
        <v>1.4</v>
      </c>
      <c r="AR132" s="370">
        <v>0</v>
      </c>
      <c r="AS132" s="370">
        <v>0</v>
      </c>
      <c r="AT132" s="370">
        <v>0</v>
      </c>
      <c r="AU132" s="370">
        <v>0</v>
      </c>
      <c r="AV132" s="370">
        <v>0</v>
      </c>
      <c r="AW132" s="370">
        <v>0</v>
      </c>
      <c r="AX132" s="370">
        <v>0</v>
      </c>
      <c r="AY132" s="370">
        <v>0</v>
      </c>
      <c r="AZ132" s="370">
        <v>0</v>
      </c>
      <c r="BA132" s="370">
        <v>0</v>
      </c>
      <c r="BB132" s="370">
        <v>0</v>
      </c>
      <c r="BC132" s="370">
        <v>0</v>
      </c>
      <c r="BD132" s="370">
        <v>0</v>
      </c>
      <c r="BE132" s="370">
        <v>0</v>
      </c>
      <c r="BF132" s="368">
        <v>7</v>
      </c>
      <c r="BG132" s="368">
        <v>26.1</v>
      </c>
      <c r="BH132" s="368">
        <v>0</v>
      </c>
    </row>
    <row r="133" spans="1:60" s="270" customFormat="1" ht="25.5">
      <c r="A133" s="368" t="s">
        <v>607</v>
      </c>
      <c r="B133" s="368" t="s">
        <v>9</v>
      </c>
      <c r="C133" s="368" t="s">
        <v>612</v>
      </c>
      <c r="D133" s="368">
        <v>110</v>
      </c>
      <c r="E133" s="368" t="s">
        <v>690</v>
      </c>
      <c r="F133" s="368" t="s">
        <v>606</v>
      </c>
      <c r="G133" s="368" t="s">
        <v>1957</v>
      </c>
      <c r="H133" s="368">
        <v>167.4</v>
      </c>
      <c r="I133" s="368" t="s">
        <v>627</v>
      </c>
      <c r="J133" s="370">
        <v>-0.2</v>
      </c>
      <c r="K133" s="370">
        <v>-0.2</v>
      </c>
      <c r="L133" s="370">
        <v>-0.2</v>
      </c>
      <c r="M133" s="370">
        <v>-0.2</v>
      </c>
      <c r="N133" s="370">
        <v>-0.2</v>
      </c>
      <c r="O133" s="370">
        <v>-0.2</v>
      </c>
      <c r="P133" s="370">
        <v>-0.2</v>
      </c>
      <c r="Q133" s="370">
        <v>-0.2</v>
      </c>
      <c r="R133" s="370">
        <v>-0.2</v>
      </c>
      <c r="S133" s="370">
        <v>-0.2</v>
      </c>
      <c r="T133" s="370">
        <v>-0.2</v>
      </c>
      <c r="U133" s="370">
        <v>-0.2</v>
      </c>
      <c r="V133" s="370">
        <v>-0.2</v>
      </c>
      <c r="W133" s="370">
        <v>0</v>
      </c>
      <c r="X133" s="370">
        <v>0</v>
      </c>
      <c r="Y133" s="370">
        <v>0.3</v>
      </c>
      <c r="Z133" s="370">
        <v>0.3</v>
      </c>
      <c r="AA133" s="370">
        <v>0.7</v>
      </c>
      <c r="AB133" s="370">
        <v>2.4</v>
      </c>
      <c r="AC133" s="370">
        <v>2.4</v>
      </c>
      <c r="AD133" s="370">
        <v>2.2000000000000002</v>
      </c>
      <c r="AE133" s="370">
        <v>2.4</v>
      </c>
      <c r="AF133" s="370">
        <v>2</v>
      </c>
      <c r="AG133" s="370">
        <v>2.4</v>
      </c>
      <c r="AH133" s="370">
        <v>2.2000000000000002</v>
      </c>
      <c r="AI133" s="370">
        <v>2.2000000000000002</v>
      </c>
      <c r="AJ133" s="370">
        <v>1.4</v>
      </c>
      <c r="AK133" s="370">
        <v>1.6</v>
      </c>
      <c r="AL133" s="370">
        <v>1</v>
      </c>
      <c r="AM133" s="370">
        <v>0.9</v>
      </c>
      <c r="AN133" s="370">
        <v>0.3</v>
      </c>
      <c r="AO133" s="370">
        <v>0</v>
      </c>
      <c r="AP133" s="370">
        <v>0</v>
      </c>
      <c r="AQ133" s="370">
        <v>0</v>
      </c>
      <c r="AR133" s="370">
        <v>0</v>
      </c>
      <c r="AS133" s="370">
        <v>0</v>
      </c>
      <c r="AT133" s="370">
        <v>0</v>
      </c>
      <c r="AU133" s="370">
        <v>0</v>
      </c>
      <c r="AV133" s="370">
        <v>0</v>
      </c>
      <c r="AW133" s="370">
        <v>0</v>
      </c>
      <c r="AX133" s="370">
        <v>0</v>
      </c>
      <c r="AY133" s="370">
        <v>0</v>
      </c>
      <c r="AZ133" s="370">
        <v>0</v>
      </c>
      <c r="BA133" s="370">
        <v>0</v>
      </c>
      <c r="BB133" s="370">
        <v>0</v>
      </c>
      <c r="BC133" s="370">
        <v>0</v>
      </c>
      <c r="BD133" s="370">
        <v>0</v>
      </c>
      <c r="BE133" s="370">
        <v>0</v>
      </c>
      <c r="BF133" s="368">
        <v>7</v>
      </c>
      <c r="BG133" s="368">
        <v>26.1</v>
      </c>
      <c r="BH133" s="368">
        <v>0</v>
      </c>
    </row>
    <row r="134" spans="1:60" s="270" customFormat="1" ht="25.5">
      <c r="A134" s="368" t="s">
        <v>607</v>
      </c>
      <c r="B134" s="368" t="s">
        <v>16</v>
      </c>
      <c r="C134" s="368" t="s">
        <v>612</v>
      </c>
      <c r="D134" s="368">
        <v>110</v>
      </c>
      <c r="E134" s="368" t="s">
        <v>691</v>
      </c>
      <c r="F134" s="368" t="s">
        <v>606</v>
      </c>
      <c r="G134" s="368" t="s">
        <v>1957</v>
      </c>
      <c r="H134" s="368">
        <v>220.4</v>
      </c>
      <c r="I134" s="368" t="s">
        <v>626</v>
      </c>
      <c r="J134" s="370">
        <v>0</v>
      </c>
      <c r="K134" s="370">
        <v>0</v>
      </c>
      <c r="L134" s="370">
        <v>0</v>
      </c>
      <c r="M134" s="370">
        <v>0</v>
      </c>
      <c r="N134" s="370">
        <v>0</v>
      </c>
      <c r="O134" s="370">
        <v>0</v>
      </c>
      <c r="P134" s="370">
        <v>0</v>
      </c>
      <c r="Q134" s="370">
        <v>0</v>
      </c>
      <c r="R134" s="370">
        <v>0</v>
      </c>
      <c r="S134" s="370">
        <v>0</v>
      </c>
      <c r="T134" s="370">
        <v>0</v>
      </c>
      <c r="U134" s="370">
        <v>0</v>
      </c>
      <c r="V134" s="370">
        <v>8.9</v>
      </c>
      <c r="W134" s="370">
        <v>17.7</v>
      </c>
      <c r="X134" s="370">
        <v>5.9</v>
      </c>
      <c r="Y134" s="370">
        <v>10</v>
      </c>
      <c r="Z134" s="370">
        <v>25</v>
      </c>
      <c r="AA134" s="370">
        <v>30.3</v>
      </c>
      <c r="AB134" s="370">
        <v>20.6</v>
      </c>
      <c r="AC134" s="370">
        <v>30.6</v>
      </c>
      <c r="AD134" s="370">
        <v>35.200000000000003</v>
      </c>
      <c r="AE134" s="370">
        <v>30.5</v>
      </c>
      <c r="AF134" s="370">
        <v>17.8</v>
      </c>
      <c r="AG134" s="370">
        <v>22.3</v>
      </c>
      <c r="AH134" s="370">
        <v>25.5</v>
      </c>
      <c r="AI134" s="370">
        <v>44.4</v>
      </c>
      <c r="AJ134" s="370">
        <v>45.4</v>
      </c>
      <c r="AK134" s="370">
        <v>31.8</v>
      </c>
      <c r="AL134" s="370">
        <v>36.6</v>
      </c>
      <c r="AM134" s="370">
        <v>9.5</v>
      </c>
      <c r="AN134" s="370">
        <v>11.2</v>
      </c>
      <c r="AO134" s="370">
        <v>13</v>
      </c>
      <c r="AP134" s="370">
        <v>11.6</v>
      </c>
      <c r="AQ134" s="370">
        <v>2.2000000000000002</v>
      </c>
      <c r="AR134" s="370">
        <v>0</v>
      </c>
      <c r="AS134" s="370">
        <v>0</v>
      </c>
      <c r="AT134" s="370">
        <v>0</v>
      </c>
      <c r="AU134" s="370">
        <v>0</v>
      </c>
      <c r="AV134" s="370">
        <v>0</v>
      </c>
      <c r="AW134" s="370">
        <v>0</v>
      </c>
      <c r="AX134" s="370">
        <v>0</v>
      </c>
      <c r="AY134" s="370">
        <v>0</v>
      </c>
      <c r="AZ134" s="370">
        <v>0</v>
      </c>
      <c r="BA134" s="370">
        <v>0</v>
      </c>
      <c r="BB134" s="370">
        <v>0</v>
      </c>
      <c r="BC134" s="370">
        <v>0</v>
      </c>
      <c r="BD134" s="370">
        <v>0</v>
      </c>
      <c r="BE134" s="370">
        <v>0</v>
      </c>
      <c r="BF134" s="368">
        <v>9.1999999999999993</v>
      </c>
      <c r="BG134" s="368">
        <v>46.5</v>
      </c>
      <c r="BH134" s="368">
        <v>0</v>
      </c>
    </row>
    <row r="135" spans="1:60" s="270" customFormat="1" ht="25.5">
      <c r="A135" s="368" t="s">
        <v>607</v>
      </c>
      <c r="B135" s="368" t="s">
        <v>16</v>
      </c>
      <c r="C135" s="368" t="s">
        <v>612</v>
      </c>
      <c r="D135" s="368">
        <v>110</v>
      </c>
      <c r="E135" s="368" t="s">
        <v>691</v>
      </c>
      <c r="F135" s="368" t="s">
        <v>606</v>
      </c>
      <c r="G135" s="368" t="s">
        <v>1957</v>
      </c>
      <c r="H135" s="368">
        <v>220.4</v>
      </c>
      <c r="I135" s="368" t="s">
        <v>627</v>
      </c>
      <c r="J135" s="370">
        <v>0</v>
      </c>
      <c r="K135" s="370">
        <v>0</v>
      </c>
      <c r="L135" s="370">
        <v>0</v>
      </c>
      <c r="M135" s="370">
        <v>0</v>
      </c>
      <c r="N135" s="370">
        <v>0</v>
      </c>
      <c r="O135" s="370">
        <v>0</v>
      </c>
      <c r="P135" s="370">
        <v>0</v>
      </c>
      <c r="Q135" s="370">
        <v>0</v>
      </c>
      <c r="R135" s="370">
        <v>0</v>
      </c>
      <c r="S135" s="370">
        <v>0</v>
      </c>
      <c r="T135" s="370">
        <v>0</v>
      </c>
      <c r="U135" s="370">
        <v>0</v>
      </c>
      <c r="V135" s="370">
        <v>0.3</v>
      </c>
      <c r="W135" s="370">
        <v>2.8</v>
      </c>
      <c r="X135" s="370">
        <v>0.6</v>
      </c>
      <c r="Y135" s="370">
        <v>-0.2</v>
      </c>
      <c r="Z135" s="370">
        <v>0.6</v>
      </c>
      <c r="AA135" s="370">
        <v>2</v>
      </c>
      <c r="AB135" s="370">
        <v>0.8</v>
      </c>
      <c r="AC135" s="370">
        <v>1.7</v>
      </c>
      <c r="AD135" s="370">
        <v>3.2</v>
      </c>
      <c r="AE135" s="370">
        <v>5.7</v>
      </c>
      <c r="AF135" s="370">
        <v>4.7</v>
      </c>
      <c r="AG135" s="370">
        <v>3.3</v>
      </c>
      <c r="AH135" s="370">
        <v>-0.1</v>
      </c>
      <c r="AI135" s="370">
        <v>0.8</v>
      </c>
      <c r="AJ135" s="370">
        <v>1.6</v>
      </c>
      <c r="AK135" s="370">
        <v>1.8</v>
      </c>
      <c r="AL135" s="370">
        <v>5</v>
      </c>
      <c r="AM135" s="370">
        <v>1.7</v>
      </c>
      <c r="AN135" s="370">
        <v>0.5</v>
      </c>
      <c r="AO135" s="370">
        <v>1.9</v>
      </c>
      <c r="AP135" s="370">
        <v>1.1000000000000001</v>
      </c>
      <c r="AQ135" s="370">
        <v>0</v>
      </c>
      <c r="AR135" s="370">
        <v>0</v>
      </c>
      <c r="AS135" s="370">
        <v>0</v>
      </c>
      <c r="AT135" s="370">
        <v>0</v>
      </c>
      <c r="AU135" s="370">
        <v>0</v>
      </c>
      <c r="AV135" s="370">
        <v>0</v>
      </c>
      <c r="AW135" s="370">
        <v>0</v>
      </c>
      <c r="AX135" s="370">
        <v>0</v>
      </c>
      <c r="AY135" s="370">
        <v>0</v>
      </c>
      <c r="AZ135" s="370">
        <v>0</v>
      </c>
      <c r="BA135" s="370">
        <v>0</v>
      </c>
      <c r="BB135" s="370">
        <v>0</v>
      </c>
      <c r="BC135" s="370">
        <v>0</v>
      </c>
      <c r="BD135" s="370">
        <v>0</v>
      </c>
      <c r="BE135" s="370">
        <v>0</v>
      </c>
      <c r="BF135" s="368">
        <v>9.1999999999999993</v>
      </c>
      <c r="BG135" s="368">
        <v>46.5</v>
      </c>
      <c r="BH135" s="368">
        <v>0</v>
      </c>
    </row>
    <row r="136" spans="1:60" s="270" customFormat="1" ht="25.5">
      <c r="A136" s="368" t="s">
        <v>607</v>
      </c>
      <c r="B136" s="368" t="s">
        <v>16</v>
      </c>
      <c r="C136" s="368" t="s">
        <v>612</v>
      </c>
      <c r="D136" s="368">
        <v>110</v>
      </c>
      <c r="E136" s="368" t="s">
        <v>692</v>
      </c>
      <c r="F136" s="368" t="s">
        <v>606</v>
      </c>
      <c r="G136" s="368" t="s">
        <v>1957</v>
      </c>
      <c r="H136" s="368">
        <v>182.4</v>
      </c>
      <c r="I136" s="368" t="s">
        <v>626</v>
      </c>
      <c r="J136" s="370">
        <v>0</v>
      </c>
      <c r="K136" s="370">
        <v>0</v>
      </c>
      <c r="L136" s="370">
        <v>0</v>
      </c>
      <c r="M136" s="370">
        <v>0</v>
      </c>
      <c r="N136" s="370">
        <v>0</v>
      </c>
      <c r="O136" s="370">
        <v>0</v>
      </c>
      <c r="P136" s="370">
        <v>0</v>
      </c>
      <c r="Q136" s="370">
        <v>0</v>
      </c>
      <c r="R136" s="370">
        <v>0</v>
      </c>
      <c r="S136" s="370">
        <v>0</v>
      </c>
      <c r="T136" s="370">
        <v>0</v>
      </c>
      <c r="U136" s="370">
        <v>0</v>
      </c>
      <c r="V136" s="370">
        <v>7.5</v>
      </c>
      <c r="W136" s="370">
        <v>8.8000000000000007</v>
      </c>
      <c r="X136" s="370">
        <v>4.3</v>
      </c>
      <c r="Y136" s="370">
        <v>7.7</v>
      </c>
      <c r="Z136" s="370">
        <v>21.5</v>
      </c>
      <c r="AA136" s="370">
        <v>31.7</v>
      </c>
      <c r="AB136" s="370">
        <v>17.600000000000001</v>
      </c>
      <c r="AC136" s="370">
        <v>18.7</v>
      </c>
      <c r="AD136" s="370">
        <v>22.5</v>
      </c>
      <c r="AE136" s="370">
        <v>39.6</v>
      </c>
      <c r="AF136" s="370">
        <v>27.3</v>
      </c>
      <c r="AG136" s="370">
        <v>16.7</v>
      </c>
      <c r="AH136" s="370">
        <v>17.399999999999999</v>
      </c>
      <c r="AI136" s="370">
        <v>37.1</v>
      </c>
      <c r="AJ136" s="370">
        <v>35.1</v>
      </c>
      <c r="AK136" s="370">
        <v>12.2</v>
      </c>
      <c r="AL136" s="370">
        <v>31.2</v>
      </c>
      <c r="AM136" s="370">
        <v>13.4</v>
      </c>
      <c r="AN136" s="370">
        <v>12.6</v>
      </c>
      <c r="AO136" s="370">
        <v>12</v>
      </c>
      <c r="AP136" s="370">
        <v>7.1</v>
      </c>
      <c r="AQ136" s="370">
        <v>0</v>
      </c>
      <c r="AR136" s="370">
        <v>0</v>
      </c>
      <c r="AS136" s="370">
        <v>0</v>
      </c>
      <c r="AT136" s="370">
        <v>0</v>
      </c>
      <c r="AU136" s="370">
        <v>0</v>
      </c>
      <c r="AV136" s="370">
        <v>0</v>
      </c>
      <c r="AW136" s="370">
        <v>0</v>
      </c>
      <c r="AX136" s="370">
        <v>0</v>
      </c>
      <c r="AY136" s="370">
        <v>0</v>
      </c>
      <c r="AZ136" s="370">
        <v>0</v>
      </c>
      <c r="BA136" s="370">
        <v>0</v>
      </c>
      <c r="BB136" s="370">
        <v>0</v>
      </c>
      <c r="BC136" s="370">
        <v>0</v>
      </c>
      <c r="BD136" s="370">
        <v>0</v>
      </c>
      <c r="BE136" s="370">
        <v>0</v>
      </c>
      <c r="BF136" s="368">
        <v>7.6</v>
      </c>
      <c r="BG136" s="368">
        <v>39.6</v>
      </c>
      <c r="BH136" s="368">
        <v>0</v>
      </c>
    </row>
    <row r="137" spans="1:60" s="270" customFormat="1" ht="25.5">
      <c r="A137" s="368" t="s">
        <v>607</v>
      </c>
      <c r="B137" s="368" t="s">
        <v>16</v>
      </c>
      <c r="C137" s="368" t="s">
        <v>612</v>
      </c>
      <c r="D137" s="368">
        <v>110</v>
      </c>
      <c r="E137" s="368" t="s">
        <v>692</v>
      </c>
      <c r="F137" s="368" t="s">
        <v>606</v>
      </c>
      <c r="G137" s="368" t="s">
        <v>1957</v>
      </c>
      <c r="H137" s="368">
        <v>182.4</v>
      </c>
      <c r="I137" s="368" t="s">
        <v>627</v>
      </c>
      <c r="J137" s="370">
        <v>0</v>
      </c>
      <c r="K137" s="370">
        <v>0</v>
      </c>
      <c r="L137" s="370">
        <v>0</v>
      </c>
      <c r="M137" s="370">
        <v>0</v>
      </c>
      <c r="N137" s="370">
        <v>0</v>
      </c>
      <c r="O137" s="370">
        <v>0</v>
      </c>
      <c r="P137" s="370">
        <v>0</v>
      </c>
      <c r="Q137" s="370">
        <v>0</v>
      </c>
      <c r="R137" s="370">
        <v>0</v>
      </c>
      <c r="S137" s="370">
        <v>0</v>
      </c>
      <c r="T137" s="370">
        <v>0</v>
      </c>
      <c r="U137" s="370">
        <v>0</v>
      </c>
      <c r="V137" s="370">
        <v>0.4</v>
      </c>
      <c r="W137" s="370">
        <v>1.5</v>
      </c>
      <c r="X137" s="370">
        <v>0.9</v>
      </c>
      <c r="Y137" s="370">
        <v>0.1</v>
      </c>
      <c r="Z137" s="370">
        <v>1.3</v>
      </c>
      <c r="AA137" s="370">
        <v>1.2</v>
      </c>
      <c r="AB137" s="370">
        <v>0.9</v>
      </c>
      <c r="AC137" s="370">
        <v>1.8</v>
      </c>
      <c r="AD137" s="370">
        <v>1.7</v>
      </c>
      <c r="AE137" s="370">
        <v>2</v>
      </c>
      <c r="AF137" s="370">
        <v>2.7</v>
      </c>
      <c r="AG137" s="370">
        <v>2.4</v>
      </c>
      <c r="AH137" s="370">
        <v>1.1000000000000001</v>
      </c>
      <c r="AI137" s="370">
        <v>1</v>
      </c>
      <c r="AJ137" s="370">
        <v>1</v>
      </c>
      <c r="AK137" s="370">
        <v>0.7</v>
      </c>
      <c r="AL137" s="370">
        <v>0.8</v>
      </c>
      <c r="AM137" s="370">
        <v>2.8</v>
      </c>
      <c r="AN137" s="370">
        <v>0.7</v>
      </c>
      <c r="AO137" s="370">
        <v>0.7</v>
      </c>
      <c r="AP137" s="370">
        <v>0.4</v>
      </c>
      <c r="AQ137" s="370">
        <v>0</v>
      </c>
      <c r="AR137" s="370">
        <v>0</v>
      </c>
      <c r="AS137" s="370">
        <v>0</v>
      </c>
      <c r="AT137" s="370">
        <v>0</v>
      </c>
      <c r="AU137" s="370">
        <v>0</v>
      </c>
      <c r="AV137" s="370">
        <v>0</v>
      </c>
      <c r="AW137" s="370">
        <v>0</v>
      </c>
      <c r="AX137" s="370">
        <v>0</v>
      </c>
      <c r="AY137" s="370">
        <v>0</v>
      </c>
      <c r="AZ137" s="370">
        <v>0</v>
      </c>
      <c r="BA137" s="370">
        <v>0</v>
      </c>
      <c r="BB137" s="370">
        <v>0</v>
      </c>
      <c r="BC137" s="370">
        <v>0</v>
      </c>
      <c r="BD137" s="370">
        <v>0</v>
      </c>
      <c r="BE137" s="370">
        <v>0</v>
      </c>
      <c r="BF137" s="368">
        <v>7.6</v>
      </c>
      <c r="BG137" s="368">
        <v>39.6</v>
      </c>
      <c r="BH137" s="368">
        <v>0</v>
      </c>
    </row>
    <row r="138" spans="1:60" s="270" customFormat="1" ht="51">
      <c r="A138" s="368" t="s">
        <v>607</v>
      </c>
      <c r="B138" s="368" t="s">
        <v>16</v>
      </c>
      <c r="C138" s="368" t="s">
        <v>612</v>
      </c>
      <c r="D138" s="368">
        <v>110</v>
      </c>
      <c r="E138" s="368" t="s">
        <v>693</v>
      </c>
      <c r="F138" s="368" t="s">
        <v>606</v>
      </c>
      <c r="G138" s="368" t="s">
        <v>1957</v>
      </c>
      <c r="H138" s="368">
        <v>199</v>
      </c>
      <c r="I138" s="368" t="s">
        <v>626</v>
      </c>
      <c r="J138" s="370">
        <v>0</v>
      </c>
      <c r="K138" s="370">
        <v>0</v>
      </c>
      <c r="L138" s="370">
        <v>0</v>
      </c>
      <c r="M138" s="370">
        <v>0</v>
      </c>
      <c r="N138" s="370">
        <v>0</v>
      </c>
      <c r="O138" s="370">
        <v>0</v>
      </c>
      <c r="P138" s="370">
        <v>0.1</v>
      </c>
      <c r="Q138" s="370">
        <v>0</v>
      </c>
      <c r="R138" s="370">
        <v>0</v>
      </c>
      <c r="S138" s="370">
        <v>0</v>
      </c>
      <c r="T138" s="370">
        <v>0</v>
      </c>
      <c r="U138" s="370">
        <v>1.5</v>
      </c>
      <c r="V138" s="370">
        <v>8.6</v>
      </c>
      <c r="W138" s="370">
        <v>14.4</v>
      </c>
      <c r="X138" s="370">
        <v>14.5</v>
      </c>
      <c r="Y138" s="370">
        <v>9.3000000000000007</v>
      </c>
      <c r="Z138" s="370">
        <v>14.1</v>
      </c>
      <c r="AA138" s="370">
        <v>37.4</v>
      </c>
      <c r="AB138" s="370">
        <v>31.9</v>
      </c>
      <c r="AC138" s="370">
        <v>30.1</v>
      </c>
      <c r="AD138" s="370">
        <v>40.700000000000003</v>
      </c>
      <c r="AE138" s="370">
        <v>41.3</v>
      </c>
      <c r="AF138" s="370">
        <v>24.9</v>
      </c>
      <c r="AG138" s="370">
        <v>22.6</v>
      </c>
      <c r="AH138" s="370">
        <v>27.8</v>
      </c>
      <c r="AI138" s="370">
        <v>31.1</v>
      </c>
      <c r="AJ138" s="370">
        <v>11.5</v>
      </c>
      <c r="AK138" s="370">
        <v>9.4</v>
      </c>
      <c r="AL138" s="370">
        <v>21.2</v>
      </c>
      <c r="AM138" s="370">
        <v>4.5999999999999996</v>
      </c>
      <c r="AN138" s="370">
        <v>14.1</v>
      </c>
      <c r="AO138" s="370">
        <v>8.5</v>
      </c>
      <c r="AP138" s="370">
        <v>5.2</v>
      </c>
      <c r="AQ138" s="370">
        <v>1.9</v>
      </c>
      <c r="AR138" s="370">
        <v>0</v>
      </c>
      <c r="AS138" s="370">
        <v>0.1</v>
      </c>
      <c r="AT138" s="370">
        <v>0.1</v>
      </c>
      <c r="AU138" s="370">
        <v>0</v>
      </c>
      <c r="AV138" s="370">
        <v>0</v>
      </c>
      <c r="AW138" s="370">
        <v>0</v>
      </c>
      <c r="AX138" s="370">
        <v>0.1</v>
      </c>
      <c r="AY138" s="370">
        <v>0.1</v>
      </c>
      <c r="AZ138" s="370">
        <v>0.1</v>
      </c>
      <c r="BA138" s="370">
        <v>0.1</v>
      </c>
      <c r="BB138" s="370">
        <v>0</v>
      </c>
      <c r="BC138" s="370">
        <v>0.1</v>
      </c>
      <c r="BD138" s="370">
        <v>0.1</v>
      </c>
      <c r="BE138" s="370">
        <v>0</v>
      </c>
      <c r="BF138" s="368">
        <v>8.3000000000000007</v>
      </c>
      <c r="BG138" s="368">
        <v>46.7</v>
      </c>
      <c r="BH138" s="368">
        <v>0</v>
      </c>
    </row>
    <row r="139" spans="1:60" s="270" customFormat="1" ht="51">
      <c r="A139" s="368" t="s">
        <v>607</v>
      </c>
      <c r="B139" s="368" t="s">
        <v>16</v>
      </c>
      <c r="C139" s="368" t="s">
        <v>612</v>
      </c>
      <c r="D139" s="368">
        <v>110</v>
      </c>
      <c r="E139" s="368" t="s">
        <v>693</v>
      </c>
      <c r="F139" s="368" t="s">
        <v>606</v>
      </c>
      <c r="G139" s="368" t="s">
        <v>1957</v>
      </c>
      <c r="H139" s="368">
        <v>199</v>
      </c>
      <c r="I139" s="368" t="s">
        <v>627</v>
      </c>
      <c r="J139" s="370">
        <v>-0.1</v>
      </c>
      <c r="K139" s="370">
        <v>-0.1</v>
      </c>
      <c r="L139" s="370">
        <v>-0.1</v>
      </c>
      <c r="M139" s="370">
        <v>0</v>
      </c>
      <c r="N139" s="370">
        <v>-0.2</v>
      </c>
      <c r="O139" s="370">
        <v>-0.2</v>
      </c>
      <c r="P139" s="370">
        <v>-0.2</v>
      </c>
      <c r="Q139" s="370">
        <v>-0.2</v>
      </c>
      <c r="R139" s="370">
        <v>-0.1</v>
      </c>
      <c r="S139" s="370">
        <v>-0.1</v>
      </c>
      <c r="T139" s="370">
        <v>-0.1</v>
      </c>
      <c r="U139" s="370">
        <v>-0.2</v>
      </c>
      <c r="V139" s="370">
        <v>0.1</v>
      </c>
      <c r="W139" s="370">
        <v>0.6</v>
      </c>
      <c r="X139" s="370">
        <v>0.7</v>
      </c>
      <c r="Y139" s="370">
        <v>0.2</v>
      </c>
      <c r="Z139" s="370">
        <v>0.7</v>
      </c>
      <c r="AA139" s="370">
        <v>3.3</v>
      </c>
      <c r="AB139" s="370">
        <v>3.7</v>
      </c>
      <c r="AC139" s="370">
        <v>-1.5</v>
      </c>
      <c r="AD139" s="370">
        <v>-1</v>
      </c>
      <c r="AE139" s="370">
        <v>-3.8</v>
      </c>
      <c r="AF139" s="370">
        <v>-1.4</v>
      </c>
      <c r="AG139" s="370">
        <v>-3</v>
      </c>
      <c r="AH139" s="370">
        <v>-3.1</v>
      </c>
      <c r="AI139" s="370">
        <v>-5</v>
      </c>
      <c r="AJ139" s="370">
        <v>-5.6</v>
      </c>
      <c r="AK139" s="370">
        <v>0.8</v>
      </c>
      <c r="AL139" s="370">
        <v>-1.1000000000000001</v>
      </c>
      <c r="AM139" s="370">
        <v>0</v>
      </c>
      <c r="AN139" s="370">
        <v>1.1000000000000001</v>
      </c>
      <c r="AO139" s="370">
        <v>0.2</v>
      </c>
      <c r="AP139" s="370">
        <v>0</v>
      </c>
      <c r="AQ139" s="370">
        <v>-0.2</v>
      </c>
      <c r="AR139" s="370">
        <v>0</v>
      </c>
      <c r="AS139" s="370">
        <v>-0.1</v>
      </c>
      <c r="AT139" s="370">
        <v>-0.1</v>
      </c>
      <c r="AU139" s="370">
        <v>0</v>
      </c>
      <c r="AV139" s="370">
        <v>-0.1</v>
      </c>
      <c r="AW139" s="370">
        <v>-0.2</v>
      </c>
      <c r="AX139" s="370">
        <v>-0.2</v>
      </c>
      <c r="AY139" s="370">
        <v>-0.2</v>
      </c>
      <c r="AZ139" s="370">
        <v>-0.1</v>
      </c>
      <c r="BA139" s="370">
        <v>-0.1</v>
      </c>
      <c r="BB139" s="370">
        <v>-0.2</v>
      </c>
      <c r="BC139" s="370">
        <v>-0.2</v>
      </c>
      <c r="BD139" s="370">
        <v>-0.2</v>
      </c>
      <c r="BE139" s="370">
        <v>-0.1</v>
      </c>
      <c r="BF139" s="368">
        <v>8.3000000000000007</v>
      </c>
      <c r="BG139" s="368">
        <v>46.7</v>
      </c>
      <c r="BH139" s="368">
        <v>0</v>
      </c>
    </row>
    <row r="140" spans="1:60" s="270" customFormat="1" ht="51">
      <c r="A140" s="368" t="s">
        <v>607</v>
      </c>
      <c r="B140" s="368" t="s">
        <v>16</v>
      </c>
      <c r="C140" s="368" t="s">
        <v>612</v>
      </c>
      <c r="D140" s="368">
        <v>110</v>
      </c>
      <c r="E140" s="368" t="s">
        <v>694</v>
      </c>
      <c r="F140" s="368" t="s">
        <v>608</v>
      </c>
      <c r="G140" s="368" t="s">
        <v>1957</v>
      </c>
      <c r="H140" s="368">
        <v>122.2</v>
      </c>
      <c r="I140" s="368" t="s">
        <v>626</v>
      </c>
      <c r="J140" s="370">
        <v>0</v>
      </c>
      <c r="K140" s="370">
        <v>0</v>
      </c>
      <c r="L140" s="370">
        <v>0</v>
      </c>
      <c r="M140" s="370">
        <v>0</v>
      </c>
      <c r="N140" s="370">
        <v>0</v>
      </c>
      <c r="O140" s="370">
        <v>0</v>
      </c>
      <c r="P140" s="370">
        <v>0</v>
      </c>
      <c r="Q140" s="370">
        <v>0</v>
      </c>
      <c r="R140" s="370">
        <v>0</v>
      </c>
      <c r="S140" s="370">
        <v>0</v>
      </c>
      <c r="T140" s="370">
        <v>0</v>
      </c>
      <c r="U140" s="370">
        <v>0</v>
      </c>
      <c r="V140" s="370">
        <v>1.2</v>
      </c>
      <c r="W140" s="370">
        <v>3.3</v>
      </c>
      <c r="X140" s="370">
        <v>5.0999999999999996</v>
      </c>
      <c r="Y140" s="370">
        <v>5.9</v>
      </c>
      <c r="Z140" s="370">
        <v>5.2</v>
      </c>
      <c r="AA140" s="370">
        <v>21</v>
      </c>
      <c r="AB140" s="370">
        <v>15.4</v>
      </c>
      <c r="AC140" s="370">
        <v>15.4</v>
      </c>
      <c r="AD140" s="370">
        <v>14.8</v>
      </c>
      <c r="AE140" s="370">
        <v>11.8</v>
      </c>
      <c r="AF140" s="370">
        <v>26.8</v>
      </c>
      <c r="AG140" s="370">
        <v>24.2</v>
      </c>
      <c r="AH140" s="370">
        <v>14.8</v>
      </c>
      <c r="AI140" s="370">
        <v>6.6</v>
      </c>
      <c r="AJ140" s="370">
        <v>4.4000000000000004</v>
      </c>
      <c r="AK140" s="370">
        <v>4.4000000000000004</v>
      </c>
      <c r="AL140" s="370">
        <v>11.7</v>
      </c>
      <c r="AM140" s="370">
        <v>6.4</v>
      </c>
      <c r="AN140" s="370">
        <v>6.4</v>
      </c>
      <c r="AO140" s="370">
        <v>4</v>
      </c>
      <c r="AP140" s="370">
        <v>4</v>
      </c>
      <c r="AQ140" s="370">
        <v>0.7</v>
      </c>
      <c r="AR140" s="370">
        <v>0</v>
      </c>
      <c r="AS140" s="370">
        <v>0</v>
      </c>
      <c r="AT140" s="370">
        <v>0</v>
      </c>
      <c r="AU140" s="370">
        <v>0</v>
      </c>
      <c r="AV140" s="370">
        <v>0</v>
      </c>
      <c r="AW140" s="370">
        <v>0</v>
      </c>
      <c r="AX140" s="370">
        <v>0</v>
      </c>
      <c r="AY140" s="370">
        <v>0</v>
      </c>
      <c r="AZ140" s="370">
        <v>0</v>
      </c>
      <c r="BA140" s="370">
        <v>0</v>
      </c>
      <c r="BB140" s="370">
        <v>0</v>
      </c>
      <c r="BC140" s="370">
        <v>0</v>
      </c>
      <c r="BD140" s="370">
        <v>0</v>
      </c>
      <c r="BE140" s="370">
        <v>0</v>
      </c>
      <c r="BF140" s="368">
        <v>5.0999999999999996</v>
      </c>
      <c r="BG140" s="368">
        <v>26.8</v>
      </c>
      <c r="BH140" s="368">
        <v>0</v>
      </c>
    </row>
    <row r="141" spans="1:60" s="270" customFormat="1" ht="51">
      <c r="A141" s="368" t="s">
        <v>607</v>
      </c>
      <c r="B141" s="368" t="s">
        <v>16</v>
      </c>
      <c r="C141" s="368" t="s">
        <v>612</v>
      </c>
      <c r="D141" s="368">
        <v>110</v>
      </c>
      <c r="E141" s="368" t="s">
        <v>694</v>
      </c>
      <c r="F141" s="368" t="s">
        <v>608</v>
      </c>
      <c r="G141" s="368" t="s">
        <v>1957</v>
      </c>
      <c r="H141" s="368">
        <v>122.2</v>
      </c>
      <c r="I141" s="368" t="s">
        <v>627</v>
      </c>
      <c r="J141" s="370">
        <v>0</v>
      </c>
      <c r="K141" s="370">
        <v>0</v>
      </c>
      <c r="L141" s="370">
        <v>0</v>
      </c>
      <c r="M141" s="370">
        <v>0</v>
      </c>
      <c r="N141" s="370">
        <v>0</v>
      </c>
      <c r="O141" s="370">
        <v>0</v>
      </c>
      <c r="P141" s="370">
        <v>0</v>
      </c>
      <c r="Q141" s="370">
        <v>0</v>
      </c>
      <c r="R141" s="370">
        <v>0</v>
      </c>
      <c r="S141" s="370">
        <v>0</v>
      </c>
      <c r="T141" s="370">
        <v>0</v>
      </c>
      <c r="U141" s="370">
        <v>0</v>
      </c>
      <c r="V141" s="370">
        <v>0.1</v>
      </c>
      <c r="W141" s="370">
        <v>0.2</v>
      </c>
      <c r="X141" s="370">
        <v>0.3</v>
      </c>
      <c r="Y141" s="370">
        <v>0.3</v>
      </c>
      <c r="Z141" s="370">
        <v>0.2</v>
      </c>
      <c r="AA141" s="370">
        <v>3</v>
      </c>
      <c r="AB141" s="370">
        <v>1.6</v>
      </c>
      <c r="AC141" s="370">
        <v>1.6</v>
      </c>
      <c r="AD141" s="370">
        <v>1.5</v>
      </c>
      <c r="AE141" s="370">
        <v>1</v>
      </c>
      <c r="AF141" s="370">
        <v>4.9000000000000004</v>
      </c>
      <c r="AG141" s="370">
        <v>3.9</v>
      </c>
      <c r="AH141" s="370">
        <v>1.5</v>
      </c>
      <c r="AI141" s="370">
        <v>0.3</v>
      </c>
      <c r="AJ141" s="370">
        <v>0.2</v>
      </c>
      <c r="AK141" s="370">
        <v>0.2</v>
      </c>
      <c r="AL141" s="370">
        <v>1</v>
      </c>
      <c r="AM141" s="370">
        <v>0.3</v>
      </c>
      <c r="AN141" s="370">
        <v>0.3</v>
      </c>
      <c r="AO141" s="370">
        <v>0.1</v>
      </c>
      <c r="AP141" s="370">
        <v>0.1</v>
      </c>
      <c r="AQ141" s="370">
        <v>0.1</v>
      </c>
      <c r="AR141" s="370">
        <v>0</v>
      </c>
      <c r="AS141" s="370">
        <v>0</v>
      </c>
      <c r="AT141" s="370">
        <v>0</v>
      </c>
      <c r="AU141" s="370">
        <v>0</v>
      </c>
      <c r="AV141" s="370">
        <v>0</v>
      </c>
      <c r="AW141" s="370">
        <v>0</v>
      </c>
      <c r="AX141" s="370">
        <v>0</v>
      </c>
      <c r="AY141" s="370">
        <v>0</v>
      </c>
      <c r="AZ141" s="370">
        <v>0</v>
      </c>
      <c r="BA141" s="370">
        <v>0</v>
      </c>
      <c r="BB141" s="370">
        <v>0</v>
      </c>
      <c r="BC141" s="370">
        <v>0</v>
      </c>
      <c r="BD141" s="370">
        <v>0</v>
      </c>
      <c r="BE141" s="370">
        <v>0</v>
      </c>
      <c r="BF141" s="368">
        <v>5.0999999999999996</v>
      </c>
      <c r="BG141" s="368">
        <v>26.8</v>
      </c>
      <c r="BH141" s="368">
        <v>0</v>
      </c>
    </row>
    <row r="142" spans="1:60" s="270" customFormat="1" ht="38.25">
      <c r="A142" s="368" t="s">
        <v>607</v>
      </c>
      <c r="B142" s="368" t="s">
        <v>9</v>
      </c>
      <c r="C142" s="368" t="s">
        <v>612</v>
      </c>
      <c r="D142" s="368">
        <v>110</v>
      </c>
      <c r="E142" s="368" t="s">
        <v>695</v>
      </c>
      <c r="F142" s="368" t="s">
        <v>606</v>
      </c>
      <c r="G142" s="368" t="s">
        <v>1957</v>
      </c>
      <c r="H142" s="368">
        <v>170.4</v>
      </c>
      <c r="I142" s="368" t="s">
        <v>626</v>
      </c>
      <c r="J142" s="370">
        <v>0</v>
      </c>
      <c r="K142" s="370">
        <v>0</v>
      </c>
      <c r="L142" s="370">
        <v>0</v>
      </c>
      <c r="M142" s="370">
        <v>0</v>
      </c>
      <c r="N142" s="370">
        <v>0</v>
      </c>
      <c r="O142" s="370">
        <v>0</v>
      </c>
      <c r="P142" s="370">
        <v>0</v>
      </c>
      <c r="Q142" s="370">
        <v>0</v>
      </c>
      <c r="R142" s="370">
        <v>0</v>
      </c>
      <c r="S142" s="370">
        <v>0</v>
      </c>
      <c r="T142" s="370">
        <v>0</v>
      </c>
      <c r="U142" s="370">
        <v>0.8</v>
      </c>
      <c r="V142" s="370">
        <v>1.4</v>
      </c>
      <c r="W142" s="370">
        <v>3</v>
      </c>
      <c r="X142" s="370">
        <v>6.5</v>
      </c>
      <c r="Y142" s="370">
        <v>7.9</v>
      </c>
      <c r="Z142" s="370">
        <v>21.9</v>
      </c>
      <c r="AA142" s="370">
        <v>19.100000000000001</v>
      </c>
      <c r="AB142" s="370">
        <v>36</v>
      </c>
      <c r="AC142" s="370">
        <v>37</v>
      </c>
      <c r="AD142" s="370">
        <v>38</v>
      </c>
      <c r="AE142" s="370">
        <v>18.399999999999999</v>
      </c>
      <c r="AF142" s="370">
        <v>25.9</v>
      </c>
      <c r="AG142" s="370">
        <v>19.3</v>
      </c>
      <c r="AH142" s="370">
        <v>20</v>
      </c>
      <c r="AI142" s="370">
        <v>6.1</v>
      </c>
      <c r="AJ142" s="370">
        <v>28.6</v>
      </c>
      <c r="AK142" s="370">
        <v>28.8</v>
      </c>
      <c r="AL142" s="370">
        <v>19.399999999999999</v>
      </c>
      <c r="AM142" s="370">
        <v>7.1</v>
      </c>
      <c r="AN142" s="370">
        <v>12.7</v>
      </c>
      <c r="AO142" s="370">
        <v>5.6</v>
      </c>
      <c r="AP142" s="370">
        <v>1.8</v>
      </c>
      <c r="AQ142" s="370">
        <v>0</v>
      </c>
      <c r="AR142" s="370">
        <v>0</v>
      </c>
      <c r="AS142" s="370">
        <v>0</v>
      </c>
      <c r="AT142" s="370">
        <v>0</v>
      </c>
      <c r="AU142" s="370">
        <v>0</v>
      </c>
      <c r="AV142" s="370">
        <v>0</v>
      </c>
      <c r="AW142" s="370">
        <v>0</v>
      </c>
      <c r="AX142" s="370">
        <v>0</v>
      </c>
      <c r="AY142" s="370">
        <v>0</v>
      </c>
      <c r="AZ142" s="370">
        <v>0</v>
      </c>
      <c r="BA142" s="370">
        <v>0</v>
      </c>
      <c r="BB142" s="370">
        <v>0</v>
      </c>
      <c r="BC142" s="370">
        <v>0</v>
      </c>
      <c r="BD142" s="370">
        <v>0</v>
      </c>
      <c r="BE142" s="370">
        <v>0</v>
      </c>
      <c r="BF142" s="368">
        <v>7.1</v>
      </c>
      <c r="BG142" s="368">
        <v>40.700000000000003</v>
      </c>
      <c r="BH142" s="368">
        <v>0</v>
      </c>
    </row>
    <row r="143" spans="1:60" s="270" customFormat="1" ht="38.25">
      <c r="A143" s="368" t="s">
        <v>607</v>
      </c>
      <c r="B143" s="368" t="s">
        <v>9</v>
      </c>
      <c r="C143" s="368" t="s">
        <v>612</v>
      </c>
      <c r="D143" s="368">
        <v>110</v>
      </c>
      <c r="E143" s="368" t="s">
        <v>695</v>
      </c>
      <c r="F143" s="368" t="s">
        <v>606</v>
      </c>
      <c r="G143" s="368" t="s">
        <v>1957</v>
      </c>
      <c r="H143" s="368">
        <v>170.4</v>
      </c>
      <c r="I143" s="368" t="s">
        <v>627</v>
      </c>
      <c r="J143" s="370">
        <v>0</v>
      </c>
      <c r="K143" s="370">
        <v>0</v>
      </c>
      <c r="L143" s="370">
        <v>0</v>
      </c>
      <c r="M143" s="370">
        <v>0</v>
      </c>
      <c r="N143" s="370">
        <v>0</v>
      </c>
      <c r="O143" s="370">
        <v>0</v>
      </c>
      <c r="P143" s="370">
        <v>0</v>
      </c>
      <c r="Q143" s="370">
        <v>0</v>
      </c>
      <c r="R143" s="370">
        <v>0</v>
      </c>
      <c r="S143" s="370">
        <v>0</v>
      </c>
      <c r="T143" s="370">
        <v>0</v>
      </c>
      <c r="U143" s="370">
        <v>0</v>
      </c>
      <c r="V143" s="370">
        <v>0</v>
      </c>
      <c r="W143" s="370">
        <v>0</v>
      </c>
      <c r="X143" s="370">
        <v>0</v>
      </c>
      <c r="Y143" s="370">
        <v>0.8</v>
      </c>
      <c r="Z143" s="370">
        <v>2.7</v>
      </c>
      <c r="AA143" s="370">
        <v>4.0999999999999996</v>
      </c>
      <c r="AB143" s="370">
        <v>-1.2</v>
      </c>
      <c r="AC143" s="370">
        <v>2.9</v>
      </c>
      <c r="AD143" s="370">
        <v>3.3</v>
      </c>
      <c r="AE143" s="370">
        <v>2.5</v>
      </c>
      <c r="AF143" s="370">
        <v>1.9</v>
      </c>
      <c r="AG143" s="370">
        <v>1.5</v>
      </c>
      <c r="AH143" s="370">
        <v>0.5</v>
      </c>
      <c r="AI143" s="370">
        <v>-2.2999999999999998</v>
      </c>
      <c r="AJ143" s="370">
        <v>1</v>
      </c>
      <c r="AK143" s="370">
        <v>4</v>
      </c>
      <c r="AL143" s="370">
        <v>-0.2</v>
      </c>
      <c r="AM143" s="370">
        <v>0</v>
      </c>
      <c r="AN143" s="370">
        <v>0.5</v>
      </c>
      <c r="AO143" s="370">
        <v>0.8</v>
      </c>
      <c r="AP143" s="370">
        <v>1.1000000000000001</v>
      </c>
      <c r="AQ143" s="370">
        <v>0</v>
      </c>
      <c r="AR143" s="370">
        <v>0</v>
      </c>
      <c r="AS143" s="370">
        <v>0</v>
      </c>
      <c r="AT143" s="370">
        <v>0</v>
      </c>
      <c r="AU143" s="370">
        <v>0</v>
      </c>
      <c r="AV143" s="370">
        <v>0</v>
      </c>
      <c r="AW143" s="370">
        <v>0</v>
      </c>
      <c r="AX143" s="370">
        <v>0</v>
      </c>
      <c r="AY143" s="370">
        <v>0</v>
      </c>
      <c r="AZ143" s="370">
        <v>0</v>
      </c>
      <c r="BA143" s="370">
        <v>0</v>
      </c>
      <c r="BB143" s="370">
        <v>0</v>
      </c>
      <c r="BC143" s="370">
        <v>0</v>
      </c>
      <c r="BD143" s="370">
        <v>0</v>
      </c>
      <c r="BE143" s="370">
        <v>0</v>
      </c>
      <c r="BF143" s="368">
        <v>7.1</v>
      </c>
      <c r="BG143" s="368">
        <v>40.700000000000003</v>
      </c>
      <c r="BH143" s="368">
        <v>0</v>
      </c>
    </row>
    <row r="144" spans="1:60" s="270" customFormat="1" ht="38.25">
      <c r="A144" s="368" t="s">
        <v>607</v>
      </c>
      <c r="B144" s="368" t="s">
        <v>16</v>
      </c>
      <c r="C144" s="368" t="s">
        <v>612</v>
      </c>
      <c r="D144" s="368">
        <v>110</v>
      </c>
      <c r="E144" s="368" t="s">
        <v>696</v>
      </c>
      <c r="F144" s="368" t="s">
        <v>606</v>
      </c>
      <c r="G144" s="368" t="s">
        <v>1957</v>
      </c>
      <c r="H144" s="368">
        <v>147.19999999999999</v>
      </c>
      <c r="I144" s="368" t="s">
        <v>626</v>
      </c>
      <c r="J144" s="370">
        <v>0.1</v>
      </c>
      <c r="K144" s="370">
        <v>0.1</v>
      </c>
      <c r="L144" s="370">
        <v>0.1</v>
      </c>
      <c r="M144" s="370">
        <v>0.1</v>
      </c>
      <c r="N144" s="370">
        <v>0.1</v>
      </c>
      <c r="O144" s="370">
        <v>0.1</v>
      </c>
      <c r="P144" s="370">
        <v>0.1</v>
      </c>
      <c r="Q144" s="370">
        <v>0.1</v>
      </c>
      <c r="R144" s="370">
        <v>0.1</v>
      </c>
      <c r="S144" s="370">
        <v>0.1</v>
      </c>
      <c r="T144" s="370">
        <v>0.1</v>
      </c>
      <c r="U144" s="370">
        <v>1.6</v>
      </c>
      <c r="V144" s="370">
        <v>6.4</v>
      </c>
      <c r="W144" s="370">
        <v>6.8</v>
      </c>
      <c r="X144" s="370">
        <v>15.4</v>
      </c>
      <c r="Y144" s="370">
        <v>19.8</v>
      </c>
      <c r="Z144" s="370">
        <v>24.8</v>
      </c>
      <c r="AA144" s="370">
        <v>16.399999999999999</v>
      </c>
      <c r="AB144" s="370">
        <v>15.3</v>
      </c>
      <c r="AC144" s="370">
        <v>16.600000000000001</v>
      </c>
      <c r="AD144" s="370">
        <v>16.600000000000001</v>
      </c>
      <c r="AE144" s="370">
        <v>18.5</v>
      </c>
      <c r="AF144" s="370">
        <v>23.7</v>
      </c>
      <c r="AG144" s="370">
        <v>18.5</v>
      </c>
      <c r="AH144" s="370">
        <v>18.3</v>
      </c>
      <c r="AI144" s="370">
        <v>15.3</v>
      </c>
      <c r="AJ144" s="370">
        <v>21</v>
      </c>
      <c r="AK144" s="370">
        <v>16.8</v>
      </c>
      <c r="AL144" s="370">
        <v>23.4</v>
      </c>
      <c r="AM144" s="370">
        <v>14.3</v>
      </c>
      <c r="AN144" s="370">
        <v>14.9</v>
      </c>
      <c r="AO144" s="370">
        <v>10.5</v>
      </c>
      <c r="AP144" s="370">
        <v>6.3</v>
      </c>
      <c r="AQ144" s="370">
        <v>1.1000000000000001</v>
      </c>
      <c r="AR144" s="370">
        <v>0</v>
      </c>
      <c r="AS144" s="370">
        <v>0.1</v>
      </c>
      <c r="AT144" s="370">
        <v>0.1</v>
      </c>
      <c r="AU144" s="370">
        <v>0.1</v>
      </c>
      <c r="AV144" s="370">
        <v>0.1</v>
      </c>
      <c r="AW144" s="370">
        <v>0.1</v>
      </c>
      <c r="AX144" s="370">
        <v>0.1</v>
      </c>
      <c r="AY144" s="370">
        <v>0.1</v>
      </c>
      <c r="AZ144" s="370">
        <v>0.1</v>
      </c>
      <c r="BA144" s="370">
        <v>0.1</v>
      </c>
      <c r="BB144" s="370">
        <v>0.1</v>
      </c>
      <c r="BC144" s="370">
        <v>0.1</v>
      </c>
      <c r="BD144" s="370">
        <v>0.1</v>
      </c>
      <c r="BE144" s="370">
        <v>0.1</v>
      </c>
      <c r="BF144" s="368">
        <v>6.1</v>
      </c>
      <c r="BG144" s="368">
        <v>25.6</v>
      </c>
      <c r="BH144" s="368">
        <v>0</v>
      </c>
    </row>
    <row r="145" spans="1:60" s="270" customFormat="1" ht="38.25">
      <c r="A145" s="368" t="s">
        <v>607</v>
      </c>
      <c r="B145" s="368" t="s">
        <v>16</v>
      </c>
      <c r="C145" s="368" t="s">
        <v>612</v>
      </c>
      <c r="D145" s="368">
        <v>110</v>
      </c>
      <c r="E145" s="368" t="s">
        <v>696</v>
      </c>
      <c r="F145" s="368" t="s">
        <v>606</v>
      </c>
      <c r="G145" s="368" t="s">
        <v>1957</v>
      </c>
      <c r="H145" s="368">
        <v>147.19999999999999</v>
      </c>
      <c r="I145" s="368" t="s">
        <v>627</v>
      </c>
      <c r="J145" s="370">
        <v>0</v>
      </c>
      <c r="K145" s="370">
        <v>0</v>
      </c>
      <c r="L145" s="370">
        <v>0</v>
      </c>
      <c r="M145" s="370">
        <v>0</v>
      </c>
      <c r="N145" s="370">
        <v>0</v>
      </c>
      <c r="O145" s="370">
        <v>0</v>
      </c>
      <c r="P145" s="370">
        <v>0</v>
      </c>
      <c r="Q145" s="370">
        <v>0</v>
      </c>
      <c r="R145" s="370">
        <v>0</v>
      </c>
      <c r="S145" s="370">
        <v>0</v>
      </c>
      <c r="T145" s="370">
        <v>0</v>
      </c>
      <c r="U145" s="370">
        <v>0</v>
      </c>
      <c r="V145" s="370">
        <v>0.3</v>
      </c>
      <c r="W145" s="370">
        <v>0.3</v>
      </c>
      <c r="X145" s="370">
        <v>1.4</v>
      </c>
      <c r="Y145" s="370">
        <v>2.7</v>
      </c>
      <c r="Z145" s="370">
        <v>1.2</v>
      </c>
      <c r="AA145" s="370">
        <v>-2.6</v>
      </c>
      <c r="AB145" s="370">
        <v>-0.2</v>
      </c>
      <c r="AC145" s="370">
        <v>1.3</v>
      </c>
      <c r="AD145" s="370">
        <v>-0.5</v>
      </c>
      <c r="AE145" s="370">
        <v>-1.2</v>
      </c>
      <c r="AF145" s="370">
        <v>1.9</v>
      </c>
      <c r="AG145" s="370">
        <v>-0.2</v>
      </c>
      <c r="AH145" s="370">
        <v>-1</v>
      </c>
      <c r="AI145" s="370">
        <v>-1.5</v>
      </c>
      <c r="AJ145" s="370">
        <v>-0.5</v>
      </c>
      <c r="AK145" s="370">
        <v>-0.3</v>
      </c>
      <c r="AL145" s="370">
        <v>0.7</v>
      </c>
      <c r="AM145" s="370">
        <v>1.9</v>
      </c>
      <c r="AN145" s="370">
        <v>1</v>
      </c>
      <c r="AO145" s="370">
        <v>1.3</v>
      </c>
      <c r="AP145" s="370">
        <v>0.9</v>
      </c>
      <c r="AQ145" s="370">
        <v>0</v>
      </c>
      <c r="AR145" s="370">
        <v>0</v>
      </c>
      <c r="AS145" s="370">
        <v>0</v>
      </c>
      <c r="AT145" s="370">
        <v>0</v>
      </c>
      <c r="AU145" s="370">
        <v>0</v>
      </c>
      <c r="AV145" s="370">
        <v>0</v>
      </c>
      <c r="AW145" s="370">
        <v>0</v>
      </c>
      <c r="AX145" s="370">
        <v>0</v>
      </c>
      <c r="AY145" s="370">
        <v>0</v>
      </c>
      <c r="AZ145" s="370">
        <v>0</v>
      </c>
      <c r="BA145" s="370">
        <v>0</v>
      </c>
      <c r="BB145" s="370">
        <v>0</v>
      </c>
      <c r="BC145" s="370">
        <v>0</v>
      </c>
      <c r="BD145" s="370">
        <v>0</v>
      </c>
      <c r="BE145" s="370">
        <v>0</v>
      </c>
      <c r="BF145" s="368">
        <v>6.1</v>
      </c>
      <c r="BG145" s="368">
        <v>25.6</v>
      </c>
      <c r="BH145" s="368">
        <v>0</v>
      </c>
    </row>
    <row r="146" spans="1:60" s="270" customFormat="1" ht="38.25">
      <c r="A146" s="368" t="s">
        <v>607</v>
      </c>
      <c r="B146" s="368" t="s">
        <v>9</v>
      </c>
      <c r="C146" s="368" t="s">
        <v>612</v>
      </c>
      <c r="D146" s="368">
        <v>110</v>
      </c>
      <c r="E146" s="368" t="s">
        <v>697</v>
      </c>
      <c r="F146" s="368" t="s">
        <v>606</v>
      </c>
      <c r="G146" s="368" t="s">
        <v>1957</v>
      </c>
      <c r="H146" s="368">
        <v>139</v>
      </c>
      <c r="I146" s="368" t="s">
        <v>626</v>
      </c>
      <c r="J146" s="370">
        <v>0</v>
      </c>
      <c r="K146" s="370">
        <v>0</v>
      </c>
      <c r="L146" s="370">
        <v>0</v>
      </c>
      <c r="M146" s="370">
        <v>0</v>
      </c>
      <c r="N146" s="370">
        <v>0</v>
      </c>
      <c r="O146" s="370">
        <v>0</v>
      </c>
      <c r="P146" s="370">
        <v>0</v>
      </c>
      <c r="Q146" s="370">
        <v>0</v>
      </c>
      <c r="R146" s="370">
        <v>0</v>
      </c>
      <c r="S146" s="370">
        <v>0</v>
      </c>
      <c r="T146" s="370">
        <v>0</v>
      </c>
      <c r="U146" s="370">
        <v>0.7</v>
      </c>
      <c r="V146" s="370">
        <v>1.8</v>
      </c>
      <c r="W146" s="370">
        <v>6.6</v>
      </c>
      <c r="X146" s="370">
        <v>10.6</v>
      </c>
      <c r="Y146" s="370">
        <v>19.2</v>
      </c>
      <c r="Z146" s="370">
        <v>24.1</v>
      </c>
      <c r="AA146" s="370">
        <v>27.9</v>
      </c>
      <c r="AB146" s="370">
        <v>26.6</v>
      </c>
      <c r="AC146" s="370">
        <v>9.1999999999999993</v>
      </c>
      <c r="AD146" s="370">
        <v>15</v>
      </c>
      <c r="AE146" s="370">
        <v>15.4</v>
      </c>
      <c r="AF146" s="370">
        <v>16.100000000000001</v>
      </c>
      <c r="AG146" s="370">
        <v>10.7</v>
      </c>
      <c r="AH146" s="370">
        <v>14.7</v>
      </c>
      <c r="AI146" s="370">
        <v>32.9</v>
      </c>
      <c r="AJ146" s="370">
        <v>6.1</v>
      </c>
      <c r="AK146" s="370">
        <v>8.1</v>
      </c>
      <c r="AL146" s="370">
        <v>4.7</v>
      </c>
      <c r="AM146" s="370">
        <v>6.1</v>
      </c>
      <c r="AN146" s="370">
        <v>7.7</v>
      </c>
      <c r="AO146" s="370">
        <v>0.1</v>
      </c>
      <c r="AP146" s="370">
        <v>2.2999999999999998</v>
      </c>
      <c r="AQ146" s="370">
        <v>1.8</v>
      </c>
      <c r="AR146" s="370">
        <v>0</v>
      </c>
      <c r="AS146" s="370">
        <v>0</v>
      </c>
      <c r="AT146" s="370">
        <v>0</v>
      </c>
      <c r="AU146" s="370">
        <v>0</v>
      </c>
      <c r="AV146" s="370">
        <v>0</v>
      </c>
      <c r="AW146" s="370">
        <v>0</v>
      </c>
      <c r="AX146" s="370">
        <v>0</v>
      </c>
      <c r="AY146" s="370">
        <v>0</v>
      </c>
      <c r="AZ146" s="370">
        <v>0</v>
      </c>
      <c r="BA146" s="370">
        <v>0</v>
      </c>
      <c r="BB146" s="370">
        <v>0</v>
      </c>
      <c r="BC146" s="370">
        <v>0</v>
      </c>
      <c r="BD146" s="370">
        <v>0</v>
      </c>
      <c r="BE146" s="370">
        <v>0</v>
      </c>
      <c r="BF146" s="368">
        <v>5.8</v>
      </c>
      <c r="BG146" s="368">
        <v>33.6</v>
      </c>
      <c r="BH146" s="368">
        <v>0</v>
      </c>
    </row>
    <row r="147" spans="1:60" s="270" customFormat="1" ht="38.25">
      <c r="A147" s="368" t="s">
        <v>607</v>
      </c>
      <c r="B147" s="368" t="s">
        <v>9</v>
      </c>
      <c r="C147" s="368" t="s">
        <v>612</v>
      </c>
      <c r="D147" s="368">
        <v>110</v>
      </c>
      <c r="E147" s="368" t="s">
        <v>697</v>
      </c>
      <c r="F147" s="368" t="s">
        <v>606</v>
      </c>
      <c r="G147" s="368" t="s">
        <v>1957</v>
      </c>
      <c r="H147" s="368">
        <v>139</v>
      </c>
      <c r="I147" s="368" t="s">
        <v>627</v>
      </c>
      <c r="J147" s="370">
        <v>0</v>
      </c>
      <c r="K147" s="370">
        <v>0</v>
      </c>
      <c r="L147" s="370">
        <v>0</v>
      </c>
      <c r="M147" s="370">
        <v>0</v>
      </c>
      <c r="N147" s="370">
        <v>0</v>
      </c>
      <c r="O147" s="370">
        <v>0</v>
      </c>
      <c r="P147" s="370">
        <v>0</v>
      </c>
      <c r="Q147" s="370">
        <v>0</v>
      </c>
      <c r="R147" s="370">
        <v>0</v>
      </c>
      <c r="S147" s="370">
        <v>0</v>
      </c>
      <c r="T147" s="370">
        <v>0</v>
      </c>
      <c r="U147" s="370">
        <v>0</v>
      </c>
      <c r="V147" s="370">
        <v>0</v>
      </c>
      <c r="W147" s="370">
        <v>0</v>
      </c>
      <c r="X147" s="370">
        <v>-0.1</v>
      </c>
      <c r="Y147" s="370">
        <v>0.9</v>
      </c>
      <c r="Z147" s="370">
        <v>-0.1</v>
      </c>
      <c r="AA147" s="370">
        <v>-0.1</v>
      </c>
      <c r="AB147" s="370">
        <v>0</v>
      </c>
      <c r="AC147" s="370">
        <v>0</v>
      </c>
      <c r="AD147" s="370">
        <v>-0.1</v>
      </c>
      <c r="AE147" s="370">
        <v>0</v>
      </c>
      <c r="AF147" s="370">
        <v>0</v>
      </c>
      <c r="AG147" s="370">
        <v>-0.1</v>
      </c>
      <c r="AH147" s="370">
        <v>-0.1</v>
      </c>
      <c r="AI147" s="370">
        <v>-0.2</v>
      </c>
      <c r="AJ147" s="370">
        <v>0</v>
      </c>
      <c r="AK147" s="370">
        <v>0</v>
      </c>
      <c r="AL147" s="370">
        <v>0</v>
      </c>
      <c r="AM147" s="370">
        <v>0</v>
      </c>
      <c r="AN147" s="370">
        <v>0.1</v>
      </c>
      <c r="AO147" s="370">
        <v>0</v>
      </c>
      <c r="AP147" s="370">
        <v>0</v>
      </c>
      <c r="AQ147" s="370">
        <v>0</v>
      </c>
      <c r="AR147" s="370">
        <v>0</v>
      </c>
      <c r="AS147" s="370">
        <v>0</v>
      </c>
      <c r="AT147" s="370">
        <v>0</v>
      </c>
      <c r="AU147" s="370">
        <v>0</v>
      </c>
      <c r="AV147" s="370">
        <v>0</v>
      </c>
      <c r="AW147" s="370">
        <v>0</v>
      </c>
      <c r="AX147" s="370">
        <v>0</v>
      </c>
      <c r="AY147" s="370">
        <v>0</v>
      </c>
      <c r="AZ147" s="370">
        <v>0</v>
      </c>
      <c r="BA147" s="370">
        <v>0</v>
      </c>
      <c r="BB147" s="370">
        <v>0</v>
      </c>
      <c r="BC147" s="370">
        <v>0</v>
      </c>
      <c r="BD147" s="370">
        <v>0</v>
      </c>
      <c r="BE147" s="370">
        <v>0</v>
      </c>
      <c r="BF147" s="368">
        <v>5.8</v>
      </c>
      <c r="BG147" s="368">
        <v>33.6</v>
      </c>
      <c r="BH147" s="368">
        <v>0</v>
      </c>
    </row>
    <row r="148" spans="1:60" s="270" customFormat="1" ht="25.5">
      <c r="A148" s="368" t="s">
        <v>607</v>
      </c>
      <c r="B148" s="368" t="s">
        <v>9</v>
      </c>
      <c r="C148" s="368" t="s">
        <v>612</v>
      </c>
      <c r="D148" s="368">
        <v>110</v>
      </c>
      <c r="E148" s="368" t="s">
        <v>698</v>
      </c>
      <c r="F148" s="368" t="s">
        <v>608</v>
      </c>
      <c r="G148" s="368" t="s">
        <v>1957</v>
      </c>
      <c r="H148" s="368">
        <v>109.5</v>
      </c>
      <c r="I148" s="368" t="s">
        <v>626</v>
      </c>
      <c r="J148" s="370">
        <v>0</v>
      </c>
      <c r="K148" s="370">
        <v>0</v>
      </c>
      <c r="L148" s="370">
        <v>0</v>
      </c>
      <c r="M148" s="370">
        <v>0</v>
      </c>
      <c r="N148" s="370">
        <v>0</v>
      </c>
      <c r="O148" s="370">
        <v>0</v>
      </c>
      <c r="P148" s="370">
        <v>0</v>
      </c>
      <c r="Q148" s="370">
        <v>0</v>
      </c>
      <c r="R148" s="370">
        <v>0</v>
      </c>
      <c r="S148" s="370">
        <v>0</v>
      </c>
      <c r="T148" s="370">
        <v>0</v>
      </c>
      <c r="U148" s="370">
        <v>0.6</v>
      </c>
      <c r="V148" s="370">
        <v>1.1000000000000001</v>
      </c>
      <c r="W148" s="370">
        <v>2</v>
      </c>
      <c r="X148" s="370">
        <v>4.2</v>
      </c>
      <c r="Y148" s="370">
        <v>6.6</v>
      </c>
      <c r="Z148" s="370">
        <v>14.7</v>
      </c>
      <c r="AA148" s="370">
        <v>15.2</v>
      </c>
      <c r="AB148" s="370">
        <v>26.1</v>
      </c>
      <c r="AC148" s="370">
        <v>24.9</v>
      </c>
      <c r="AD148" s="370">
        <v>25.5</v>
      </c>
      <c r="AE148" s="370">
        <v>8.1999999999999993</v>
      </c>
      <c r="AF148" s="370">
        <v>9.3000000000000007</v>
      </c>
      <c r="AG148" s="370">
        <v>15.3</v>
      </c>
      <c r="AH148" s="370">
        <v>15.5</v>
      </c>
      <c r="AI148" s="370">
        <v>5.5</v>
      </c>
      <c r="AJ148" s="370">
        <v>16.7</v>
      </c>
      <c r="AK148" s="370">
        <v>16.3</v>
      </c>
      <c r="AL148" s="370">
        <v>22.5</v>
      </c>
      <c r="AM148" s="370">
        <v>6.2</v>
      </c>
      <c r="AN148" s="370">
        <v>7.5</v>
      </c>
      <c r="AO148" s="370">
        <v>4.3</v>
      </c>
      <c r="AP148" s="370">
        <v>1.3</v>
      </c>
      <c r="AQ148" s="370">
        <v>0.1</v>
      </c>
      <c r="AR148" s="370">
        <v>0</v>
      </c>
      <c r="AS148" s="370">
        <v>0</v>
      </c>
      <c r="AT148" s="370">
        <v>0</v>
      </c>
      <c r="AU148" s="370">
        <v>0</v>
      </c>
      <c r="AV148" s="370">
        <v>0</v>
      </c>
      <c r="AW148" s="370">
        <v>0</v>
      </c>
      <c r="AX148" s="370">
        <v>0</v>
      </c>
      <c r="AY148" s="370">
        <v>0</v>
      </c>
      <c r="AZ148" s="370">
        <v>0</v>
      </c>
      <c r="BA148" s="370">
        <v>0</v>
      </c>
      <c r="BB148" s="370">
        <v>0</v>
      </c>
      <c r="BC148" s="370">
        <v>0</v>
      </c>
      <c r="BD148" s="370">
        <v>0</v>
      </c>
      <c r="BE148" s="370">
        <v>0</v>
      </c>
      <c r="BF148" s="368">
        <v>4.5999999999999996</v>
      </c>
      <c r="BG148" s="368">
        <v>27.1</v>
      </c>
      <c r="BH148" s="368">
        <v>0</v>
      </c>
    </row>
    <row r="149" spans="1:60" s="270" customFormat="1" ht="25.5">
      <c r="A149" s="368" t="s">
        <v>607</v>
      </c>
      <c r="B149" s="368" t="s">
        <v>9</v>
      </c>
      <c r="C149" s="368" t="s">
        <v>612</v>
      </c>
      <c r="D149" s="368">
        <v>110</v>
      </c>
      <c r="E149" s="368" t="s">
        <v>698</v>
      </c>
      <c r="F149" s="368" t="s">
        <v>608</v>
      </c>
      <c r="G149" s="368" t="s">
        <v>1957</v>
      </c>
      <c r="H149" s="368">
        <v>109.5</v>
      </c>
      <c r="I149" s="368" t="s">
        <v>627</v>
      </c>
      <c r="J149" s="370">
        <v>0</v>
      </c>
      <c r="K149" s="370">
        <v>0</v>
      </c>
      <c r="L149" s="370">
        <v>0</v>
      </c>
      <c r="M149" s="370">
        <v>0</v>
      </c>
      <c r="N149" s="370">
        <v>0</v>
      </c>
      <c r="O149" s="370">
        <v>0</v>
      </c>
      <c r="P149" s="370">
        <v>0</v>
      </c>
      <c r="Q149" s="370">
        <v>0</v>
      </c>
      <c r="R149" s="370">
        <v>0</v>
      </c>
      <c r="S149" s="370">
        <v>0</v>
      </c>
      <c r="T149" s="370">
        <v>0</v>
      </c>
      <c r="U149" s="370">
        <v>1.2</v>
      </c>
      <c r="V149" s="370">
        <v>1.1000000000000001</v>
      </c>
      <c r="W149" s="370">
        <v>0.1</v>
      </c>
      <c r="X149" s="370">
        <v>-0.6</v>
      </c>
      <c r="Y149" s="370">
        <v>-0.5</v>
      </c>
      <c r="Z149" s="370">
        <v>1</v>
      </c>
      <c r="AA149" s="370">
        <v>2.7</v>
      </c>
      <c r="AB149" s="370">
        <v>3.6</v>
      </c>
      <c r="AC149" s="370">
        <v>2.2000000000000002</v>
      </c>
      <c r="AD149" s="370">
        <v>2.4</v>
      </c>
      <c r="AE149" s="370">
        <v>2.2999999999999998</v>
      </c>
      <c r="AF149" s="370">
        <v>3.1</v>
      </c>
      <c r="AG149" s="370">
        <v>3.6</v>
      </c>
      <c r="AH149" s="370">
        <v>-0.7</v>
      </c>
      <c r="AI149" s="370">
        <v>-2.7</v>
      </c>
      <c r="AJ149" s="370">
        <v>-1.2</v>
      </c>
      <c r="AK149" s="370">
        <v>1.3</v>
      </c>
      <c r="AL149" s="370">
        <v>3.1</v>
      </c>
      <c r="AM149" s="370">
        <v>1.8</v>
      </c>
      <c r="AN149" s="370">
        <v>1.5</v>
      </c>
      <c r="AO149" s="370">
        <v>2.2999999999999998</v>
      </c>
      <c r="AP149" s="370">
        <v>2.7</v>
      </c>
      <c r="AQ149" s="370">
        <v>1.2</v>
      </c>
      <c r="AR149" s="370">
        <v>0</v>
      </c>
      <c r="AS149" s="370">
        <v>0</v>
      </c>
      <c r="AT149" s="370">
        <v>0</v>
      </c>
      <c r="AU149" s="370">
        <v>0</v>
      </c>
      <c r="AV149" s="370">
        <v>0</v>
      </c>
      <c r="AW149" s="370">
        <v>0</v>
      </c>
      <c r="AX149" s="370">
        <v>0</v>
      </c>
      <c r="AY149" s="370">
        <v>0</v>
      </c>
      <c r="AZ149" s="370">
        <v>0</v>
      </c>
      <c r="BA149" s="370">
        <v>0</v>
      </c>
      <c r="BB149" s="370">
        <v>0</v>
      </c>
      <c r="BC149" s="370">
        <v>0</v>
      </c>
      <c r="BD149" s="370">
        <v>0</v>
      </c>
      <c r="BE149" s="370">
        <v>0</v>
      </c>
      <c r="BF149" s="368">
        <v>4.5999999999999996</v>
      </c>
      <c r="BG149" s="368">
        <v>27.1</v>
      </c>
      <c r="BH149" s="368">
        <v>0</v>
      </c>
    </row>
    <row r="150" spans="1:60" s="270" customFormat="1" ht="38.25">
      <c r="A150" s="368" t="s">
        <v>607</v>
      </c>
      <c r="B150" s="368" t="s">
        <v>16</v>
      </c>
      <c r="C150" s="368" t="s">
        <v>612</v>
      </c>
      <c r="D150" s="368">
        <v>110</v>
      </c>
      <c r="E150" s="368" t="s">
        <v>699</v>
      </c>
      <c r="F150" s="368" t="s">
        <v>606</v>
      </c>
      <c r="G150" s="368" t="s">
        <v>1957</v>
      </c>
      <c r="H150" s="368">
        <v>220.7</v>
      </c>
      <c r="I150" s="368" t="s">
        <v>626</v>
      </c>
      <c r="J150" s="370">
        <v>0</v>
      </c>
      <c r="K150" s="370">
        <v>0</v>
      </c>
      <c r="L150" s="370">
        <v>0</v>
      </c>
      <c r="M150" s="370">
        <v>0</v>
      </c>
      <c r="N150" s="370">
        <v>0</v>
      </c>
      <c r="O150" s="370">
        <v>0</v>
      </c>
      <c r="P150" s="370">
        <v>0</v>
      </c>
      <c r="Q150" s="370">
        <v>0</v>
      </c>
      <c r="R150" s="370">
        <v>0</v>
      </c>
      <c r="S150" s="370">
        <v>0</v>
      </c>
      <c r="T150" s="370">
        <v>0</v>
      </c>
      <c r="U150" s="370">
        <v>1.9</v>
      </c>
      <c r="V150" s="370">
        <v>9.1999999999999993</v>
      </c>
      <c r="W150" s="370">
        <v>11.8</v>
      </c>
      <c r="X150" s="370">
        <v>12</v>
      </c>
      <c r="Y150" s="370">
        <v>9.6</v>
      </c>
      <c r="Z150" s="370">
        <v>19.7</v>
      </c>
      <c r="AA150" s="370">
        <v>43.1</v>
      </c>
      <c r="AB150" s="370">
        <v>33.1</v>
      </c>
      <c r="AC150" s="370">
        <v>28</v>
      </c>
      <c r="AD150" s="370">
        <v>25.3</v>
      </c>
      <c r="AE150" s="370">
        <v>30.7</v>
      </c>
      <c r="AF150" s="370">
        <v>29.1</v>
      </c>
      <c r="AG150" s="370">
        <v>31.9</v>
      </c>
      <c r="AH150" s="370">
        <v>42.2</v>
      </c>
      <c r="AI150" s="370">
        <v>15.5</v>
      </c>
      <c r="AJ150" s="370">
        <v>7.9</v>
      </c>
      <c r="AK150" s="370">
        <v>10</v>
      </c>
      <c r="AL150" s="370">
        <v>14.8</v>
      </c>
      <c r="AM150" s="370">
        <v>10.7</v>
      </c>
      <c r="AN150" s="370">
        <v>29.5</v>
      </c>
      <c r="AO150" s="370">
        <v>8.8000000000000007</v>
      </c>
      <c r="AP150" s="370">
        <v>7.6</v>
      </c>
      <c r="AQ150" s="370">
        <v>1.6</v>
      </c>
      <c r="AR150" s="370">
        <v>0</v>
      </c>
      <c r="AS150" s="370">
        <v>0</v>
      </c>
      <c r="AT150" s="370">
        <v>0</v>
      </c>
      <c r="AU150" s="370">
        <v>0</v>
      </c>
      <c r="AV150" s="370">
        <v>0</v>
      </c>
      <c r="AW150" s="370">
        <v>0</v>
      </c>
      <c r="AX150" s="370">
        <v>0</v>
      </c>
      <c r="AY150" s="370">
        <v>0</v>
      </c>
      <c r="AZ150" s="370">
        <v>0</v>
      </c>
      <c r="BA150" s="370">
        <v>0</v>
      </c>
      <c r="BB150" s="370">
        <v>0</v>
      </c>
      <c r="BC150" s="370">
        <v>0</v>
      </c>
      <c r="BD150" s="370">
        <v>0</v>
      </c>
      <c r="BE150" s="370">
        <v>0</v>
      </c>
      <c r="BF150" s="368">
        <v>9.1999999999999993</v>
      </c>
      <c r="BG150" s="368">
        <v>49.3</v>
      </c>
      <c r="BH150" s="368">
        <v>0</v>
      </c>
    </row>
    <row r="151" spans="1:60" s="270" customFormat="1" ht="38.25">
      <c r="A151" s="368" t="s">
        <v>607</v>
      </c>
      <c r="B151" s="368" t="s">
        <v>16</v>
      </c>
      <c r="C151" s="368" t="s">
        <v>612</v>
      </c>
      <c r="D151" s="368">
        <v>110</v>
      </c>
      <c r="E151" s="368" t="s">
        <v>699</v>
      </c>
      <c r="F151" s="368" t="s">
        <v>606</v>
      </c>
      <c r="G151" s="368" t="s">
        <v>1957</v>
      </c>
      <c r="H151" s="368">
        <v>220.7</v>
      </c>
      <c r="I151" s="368" t="s">
        <v>627</v>
      </c>
      <c r="J151" s="370">
        <v>0</v>
      </c>
      <c r="K151" s="370">
        <v>0</v>
      </c>
      <c r="L151" s="370">
        <v>0</v>
      </c>
      <c r="M151" s="370">
        <v>0</v>
      </c>
      <c r="N151" s="370">
        <v>0</v>
      </c>
      <c r="O151" s="370">
        <v>0</v>
      </c>
      <c r="P151" s="370">
        <v>0</v>
      </c>
      <c r="Q151" s="370">
        <v>0</v>
      </c>
      <c r="R151" s="370">
        <v>0</v>
      </c>
      <c r="S151" s="370">
        <v>0</v>
      </c>
      <c r="T151" s="370">
        <v>0</v>
      </c>
      <c r="U151" s="370">
        <v>0</v>
      </c>
      <c r="V151" s="370">
        <v>0.4</v>
      </c>
      <c r="W151" s="370">
        <v>0.5</v>
      </c>
      <c r="X151" s="370">
        <v>0.5</v>
      </c>
      <c r="Y151" s="370">
        <v>0.3</v>
      </c>
      <c r="Z151" s="370">
        <v>1.3</v>
      </c>
      <c r="AA151" s="370">
        <v>5.6</v>
      </c>
      <c r="AB151" s="370">
        <v>2.8</v>
      </c>
      <c r="AC151" s="370">
        <v>2.7</v>
      </c>
      <c r="AD151" s="370">
        <v>1.9</v>
      </c>
      <c r="AE151" s="370">
        <v>3.1</v>
      </c>
      <c r="AF151" s="370">
        <v>2.6</v>
      </c>
      <c r="AG151" s="370">
        <v>3.4</v>
      </c>
      <c r="AH151" s="370">
        <v>2.2000000000000002</v>
      </c>
      <c r="AI151" s="370">
        <v>0.8</v>
      </c>
      <c r="AJ151" s="370">
        <v>0.2</v>
      </c>
      <c r="AK151" s="370">
        <v>0.4</v>
      </c>
      <c r="AL151" s="370">
        <v>0.7</v>
      </c>
      <c r="AM151" s="370">
        <v>0.4</v>
      </c>
      <c r="AN151" s="370">
        <v>2.8</v>
      </c>
      <c r="AO151" s="370">
        <v>0.2</v>
      </c>
      <c r="AP151" s="370">
        <v>0.1</v>
      </c>
      <c r="AQ151" s="370">
        <v>0.1</v>
      </c>
      <c r="AR151" s="370">
        <v>0</v>
      </c>
      <c r="AS151" s="370">
        <v>0</v>
      </c>
      <c r="AT151" s="370">
        <v>0</v>
      </c>
      <c r="AU151" s="370">
        <v>0</v>
      </c>
      <c r="AV151" s="370">
        <v>0</v>
      </c>
      <c r="AW151" s="370">
        <v>0</v>
      </c>
      <c r="AX151" s="370">
        <v>0</v>
      </c>
      <c r="AY151" s="370">
        <v>0</v>
      </c>
      <c r="AZ151" s="370">
        <v>0</v>
      </c>
      <c r="BA151" s="370">
        <v>0</v>
      </c>
      <c r="BB151" s="370">
        <v>0</v>
      </c>
      <c r="BC151" s="370">
        <v>0</v>
      </c>
      <c r="BD151" s="370">
        <v>0</v>
      </c>
      <c r="BE151" s="370">
        <v>0</v>
      </c>
      <c r="BF151" s="368">
        <v>9.1999999999999993</v>
      </c>
      <c r="BG151" s="368">
        <v>49.3</v>
      </c>
      <c r="BH151" s="368">
        <v>0</v>
      </c>
    </row>
    <row r="152" spans="1:60" s="270" customFormat="1" ht="38.25">
      <c r="A152" s="368" t="s">
        <v>607</v>
      </c>
      <c r="B152" s="368" t="s">
        <v>15</v>
      </c>
      <c r="C152" s="368" t="s">
        <v>612</v>
      </c>
      <c r="D152" s="368">
        <v>110</v>
      </c>
      <c r="E152" s="368" t="s">
        <v>700</v>
      </c>
      <c r="F152" s="368" t="s">
        <v>606</v>
      </c>
      <c r="G152" s="368" t="s">
        <v>1957</v>
      </c>
      <c r="H152" s="368">
        <v>151.6</v>
      </c>
      <c r="I152" s="368" t="s">
        <v>626</v>
      </c>
      <c r="J152" s="370">
        <v>0</v>
      </c>
      <c r="K152" s="370">
        <v>0</v>
      </c>
      <c r="L152" s="370">
        <v>0</v>
      </c>
      <c r="M152" s="370">
        <v>0</v>
      </c>
      <c r="N152" s="370">
        <v>0</v>
      </c>
      <c r="O152" s="370">
        <v>0</v>
      </c>
      <c r="P152" s="370">
        <v>0</v>
      </c>
      <c r="Q152" s="370">
        <v>0</v>
      </c>
      <c r="R152" s="370">
        <v>0</v>
      </c>
      <c r="S152" s="370">
        <v>0</v>
      </c>
      <c r="T152" s="370">
        <v>0</v>
      </c>
      <c r="U152" s="370">
        <v>0</v>
      </c>
      <c r="V152" s="370">
        <v>1.2</v>
      </c>
      <c r="W152" s="370">
        <v>1.6</v>
      </c>
      <c r="X152" s="370">
        <v>2.9</v>
      </c>
      <c r="Y152" s="370">
        <v>4.7</v>
      </c>
      <c r="Z152" s="370">
        <v>6.8</v>
      </c>
      <c r="AA152" s="370">
        <v>7</v>
      </c>
      <c r="AB152" s="370">
        <v>20.3</v>
      </c>
      <c r="AC152" s="370">
        <v>23.3</v>
      </c>
      <c r="AD152" s="370">
        <v>32.4</v>
      </c>
      <c r="AE152" s="370">
        <v>32.1</v>
      </c>
      <c r="AF152" s="370">
        <v>19.600000000000001</v>
      </c>
      <c r="AG152" s="370">
        <v>24.4</v>
      </c>
      <c r="AH152" s="370">
        <v>13.4</v>
      </c>
      <c r="AI152" s="370">
        <v>17.100000000000001</v>
      </c>
      <c r="AJ152" s="370">
        <v>31.4</v>
      </c>
      <c r="AK152" s="370">
        <v>18.899999999999999</v>
      </c>
      <c r="AL152" s="370">
        <v>16.7</v>
      </c>
      <c r="AM152" s="370">
        <v>27.1</v>
      </c>
      <c r="AN152" s="370">
        <v>14.7</v>
      </c>
      <c r="AO152" s="370">
        <v>4.9000000000000004</v>
      </c>
      <c r="AP152" s="370">
        <v>9</v>
      </c>
      <c r="AQ152" s="370">
        <v>2.2999999999999998</v>
      </c>
      <c r="AR152" s="370">
        <v>0.1</v>
      </c>
      <c r="AS152" s="370">
        <v>0.1</v>
      </c>
      <c r="AT152" s="370">
        <v>0.1</v>
      </c>
      <c r="AU152" s="370">
        <v>0.1</v>
      </c>
      <c r="AV152" s="370">
        <v>0.1</v>
      </c>
      <c r="AW152" s="370">
        <v>0.1</v>
      </c>
      <c r="AX152" s="370">
        <v>0.1</v>
      </c>
      <c r="AY152" s="370">
        <v>0.1</v>
      </c>
      <c r="AZ152" s="370">
        <v>0.1</v>
      </c>
      <c r="BA152" s="370">
        <v>0.1</v>
      </c>
      <c r="BB152" s="370">
        <v>0.1</v>
      </c>
      <c r="BC152" s="370">
        <v>0.1</v>
      </c>
      <c r="BD152" s="370">
        <v>0.1</v>
      </c>
      <c r="BE152" s="370">
        <v>0.1</v>
      </c>
      <c r="BF152" s="368">
        <v>6.3</v>
      </c>
      <c r="BG152" s="368">
        <v>37.4</v>
      </c>
      <c r="BH152" s="368">
        <v>0</v>
      </c>
    </row>
    <row r="153" spans="1:60" s="270" customFormat="1" ht="38.25">
      <c r="A153" s="368" t="s">
        <v>607</v>
      </c>
      <c r="B153" s="368" t="s">
        <v>15</v>
      </c>
      <c r="C153" s="368" t="s">
        <v>612</v>
      </c>
      <c r="D153" s="368">
        <v>110</v>
      </c>
      <c r="E153" s="368" t="s">
        <v>700</v>
      </c>
      <c r="F153" s="368" t="s">
        <v>606</v>
      </c>
      <c r="G153" s="368" t="s">
        <v>1957</v>
      </c>
      <c r="H153" s="368">
        <v>151.6</v>
      </c>
      <c r="I153" s="368" t="s">
        <v>627</v>
      </c>
      <c r="J153" s="370">
        <v>-0.1</v>
      </c>
      <c r="K153" s="370">
        <v>-0.1</v>
      </c>
      <c r="L153" s="370">
        <v>-0.1</v>
      </c>
      <c r="M153" s="370">
        <v>-0.1</v>
      </c>
      <c r="N153" s="370">
        <v>-0.1</v>
      </c>
      <c r="O153" s="370">
        <v>-0.1</v>
      </c>
      <c r="P153" s="370">
        <v>-0.1</v>
      </c>
      <c r="Q153" s="370">
        <v>-0.1</v>
      </c>
      <c r="R153" s="370">
        <v>-0.1</v>
      </c>
      <c r="S153" s="370">
        <v>-0.1</v>
      </c>
      <c r="T153" s="370">
        <v>-0.1</v>
      </c>
      <c r="U153" s="370">
        <v>-0.1</v>
      </c>
      <c r="V153" s="370">
        <v>-0.1</v>
      </c>
      <c r="W153" s="370">
        <v>-0.1</v>
      </c>
      <c r="X153" s="370">
        <v>-0.1</v>
      </c>
      <c r="Y153" s="370">
        <v>-0.3</v>
      </c>
      <c r="Z153" s="370">
        <v>-0.3</v>
      </c>
      <c r="AA153" s="370">
        <v>-0.3</v>
      </c>
      <c r="AB153" s="370">
        <v>-1.7</v>
      </c>
      <c r="AC153" s="370">
        <v>-2</v>
      </c>
      <c r="AD153" s="370">
        <v>-3.8</v>
      </c>
      <c r="AE153" s="370">
        <v>-5.0999999999999996</v>
      </c>
      <c r="AF153" s="370">
        <v>-5.8</v>
      </c>
      <c r="AG153" s="370">
        <v>-5.8</v>
      </c>
      <c r="AH153" s="370">
        <v>-2.1</v>
      </c>
      <c r="AI153" s="370">
        <v>-1.1000000000000001</v>
      </c>
      <c r="AJ153" s="370">
        <v>-3.5</v>
      </c>
      <c r="AK153" s="370">
        <v>-1.5</v>
      </c>
      <c r="AL153" s="370">
        <v>-1</v>
      </c>
      <c r="AM153" s="370">
        <v>-2.7</v>
      </c>
      <c r="AN153" s="370">
        <v>-0.9</v>
      </c>
      <c r="AO153" s="370">
        <v>-0.3</v>
      </c>
      <c r="AP153" s="370">
        <v>-0.3</v>
      </c>
      <c r="AQ153" s="370">
        <v>-0.3</v>
      </c>
      <c r="AR153" s="370">
        <v>-0.3</v>
      </c>
      <c r="AS153" s="370">
        <v>0</v>
      </c>
      <c r="AT153" s="370">
        <v>0</v>
      </c>
      <c r="AU153" s="370">
        <v>0</v>
      </c>
      <c r="AV153" s="370">
        <v>0</v>
      </c>
      <c r="AW153" s="370">
        <v>0</v>
      </c>
      <c r="AX153" s="370">
        <v>0</v>
      </c>
      <c r="AY153" s="370">
        <v>0</v>
      </c>
      <c r="AZ153" s="370">
        <v>0</v>
      </c>
      <c r="BA153" s="370">
        <v>0</v>
      </c>
      <c r="BB153" s="370">
        <v>0</v>
      </c>
      <c r="BC153" s="370">
        <v>0</v>
      </c>
      <c r="BD153" s="370">
        <v>0</v>
      </c>
      <c r="BE153" s="370">
        <v>0</v>
      </c>
      <c r="BF153" s="368">
        <v>6.3</v>
      </c>
      <c r="BG153" s="368">
        <v>37.4</v>
      </c>
      <c r="BH153" s="368">
        <v>0</v>
      </c>
    </row>
    <row r="154" spans="1:60" s="270" customFormat="1" ht="38.25">
      <c r="A154" s="368" t="s">
        <v>607</v>
      </c>
      <c r="B154" s="368" t="s">
        <v>15</v>
      </c>
      <c r="C154" s="368" t="s">
        <v>612</v>
      </c>
      <c r="D154" s="368">
        <v>110</v>
      </c>
      <c r="E154" s="368" t="s">
        <v>701</v>
      </c>
      <c r="F154" s="368" t="s">
        <v>606</v>
      </c>
      <c r="G154" s="368" t="s">
        <v>1957</v>
      </c>
      <c r="H154" s="368">
        <v>159.19999999999999</v>
      </c>
      <c r="I154" s="368" t="s">
        <v>626</v>
      </c>
      <c r="J154" s="370">
        <v>0</v>
      </c>
      <c r="K154" s="370">
        <v>0</v>
      </c>
      <c r="L154" s="370">
        <v>0</v>
      </c>
      <c r="M154" s="370">
        <v>0</v>
      </c>
      <c r="N154" s="370">
        <v>0</v>
      </c>
      <c r="O154" s="370">
        <v>0</v>
      </c>
      <c r="P154" s="370">
        <v>0</v>
      </c>
      <c r="Q154" s="370">
        <v>0</v>
      </c>
      <c r="R154" s="370">
        <v>0</v>
      </c>
      <c r="S154" s="370">
        <v>0</v>
      </c>
      <c r="T154" s="370">
        <v>0</v>
      </c>
      <c r="U154" s="370">
        <v>0</v>
      </c>
      <c r="V154" s="370">
        <v>1.2</v>
      </c>
      <c r="W154" s="370">
        <v>1.6</v>
      </c>
      <c r="X154" s="370">
        <v>3.5</v>
      </c>
      <c r="Y154" s="370">
        <v>4.3</v>
      </c>
      <c r="Z154" s="370">
        <v>6.6</v>
      </c>
      <c r="AA154" s="370">
        <v>6.7</v>
      </c>
      <c r="AB154" s="370">
        <v>19.899999999999999</v>
      </c>
      <c r="AC154" s="370">
        <v>24.7</v>
      </c>
      <c r="AD154" s="370">
        <v>34.4</v>
      </c>
      <c r="AE154" s="370">
        <v>31.6</v>
      </c>
      <c r="AF154" s="370">
        <v>24.8</v>
      </c>
      <c r="AG154" s="370">
        <v>21</v>
      </c>
      <c r="AH154" s="370">
        <v>14.2</v>
      </c>
      <c r="AI154" s="370">
        <v>16.7</v>
      </c>
      <c r="AJ154" s="370">
        <v>34.200000000000003</v>
      </c>
      <c r="AK154" s="370">
        <v>21.4</v>
      </c>
      <c r="AL154" s="370">
        <v>16.2</v>
      </c>
      <c r="AM154" s="370">
        <v>29.5</v>
      </c>
      <c r="AN154" s="370">
        <v>15.3</v>
      </c>
      <c r="AO154" s="370">
        <v>4.8</v>
      </c>
      <c r="AP154" s="370">
        <v>5.2</v>
      </c>
      <c r="AQ154" s="370">
        <v>2.2000000000000002</v>
      </c>
      <c r="AR154" s="370">
        <v>0.2</v>
      </c>
      <c r="AS154" s="370">
        <v>0</v>
      </c>
      <c r="AT154" s="370">
        <v>0</v>
      </c>
      <c r="AU154" s="370">
        <v>0</v>
      </c>
      <c r="AV154" s="370">
        <v>0</v>
      </c>
      <c r="AW154" s="370">
        <v>0</v>
      </c>
      <c r="AX154" s="370">
        <v>0</v>
      </c>
      <c r="AY154" s="370">
        <v>0</v>
      </c>
      <c r="AZ154" s="370">
        <v>0</v>
      </c>
      <c r="BA154" s="370">
        <v>0</v>
      </c>
      <c r="BB154" s="370">
        <v>0</v>
      </c>
      <c r="BC154" s="370">
        <v>0</v>
      </c>
      <c r="BD154" s="370">
        <v>0</v>
      </c>
      <c r="BE154" s="370">
        <v>0</v>
      </c>
      <c r="BF154" s="368">
        <v>6.6</v>
      </c>
      <c r="BG154" s="368">
        <v>39.1</v>
      </c>
      <c r="BH154" s="368">
        <v>0</v>
      </c>
    </row>
    <row r="155" spans="1:60" s="270" customFormat="1" ht="38.25">
      <c r="A155" s="368" t="s">
        <v>607</v>
      </c>
      <c r="B155" s="368" t="s">
        <v>15</v>
      </c>
      <c r="C155" s="368" t="s">
        <v>612</v>
      </c>
      <c r="D155" s="368">
        <v>110</v>
      </c>
      <c r="E155" s="368" t="s">
        <v>701</v>
      </c>
      <c r="F155" s="368" t="s">
        <v>606</v>
      </c>
      <c r="G155" s="368" t="s">
        <v>1957</v>
      </c>
      <c r="H155" s="368">
        <v>159.19999999999999</v>
      </c>
      <c r="I155" s="368" t="s">
        <v>627</v>
      </c>
      <c r="J155" s="370">
        <v>0.1</v>
      </c>
      <c r="K155" s="370">
        <v>0.1</v>
      </c>
      <c r="L155" s="370">
        <v>0.1</v>
      </c>
      <c r="M155" s="370">
        <v>0.1</v>
      </c>
      <c r="N155" s="370">
        <v>0.1</v>
      </c>
      <c r="O155" s="370">
        <v>0.1</v>
      </c>
      <c r="P155" s="370">
        <v>0.1</v>
      </c>
      <c r="Q155" s="370">
        <v>0.1</v>
      </c>
      <c r="R155" s="370">
        <v>0.1</v>
      </c>
      <c r="S155" s="370">
        <v>0.1</v>
      </c>
      <c r="T155" s="370">
        <v>0.1</v>
      </c>
      <c r="U155" s="370">
        <v>0.1</v>
      </c>
      <c r="V155" s="370">
        <v>0.1</v>
      </c>
      <c r="W155" s="370">
        <v>0.1</v>
      </c>
      <c r="X155" s="370">
        <v>0.1</v>
      </c>
      <c r="Y155" s="370">
        <v>0.1</v>
      </c>
      <c r="Z155" s="370">
        <v>0.3</v>
      </c>
      <c r="AA155" s="370">
        <v>0.3</v>
      </c>
      <c r="AB155" s="370">
        <v>1.5</v>
      </c>
      <c r="AC155" s="370">
        <v>2.1</v>
      </c>
      <c r="AD155" s="370">
        <v>4.0999999999999996</v>
      </c>
      <c r="AE155" s="370">
        <v>5</v>
      </c>
      <c r="AF155" s="370">
        <v>5.9</v>
      </c>
      <c r="AG155" s="370">
        <v>5.8</v>
      </c>
      <c r="AH155" s="370">
        <v>1.9</v>
      </c>
      <c r="AI155" s="370">
        <v>1.1000000000000001</v>
      </c>
      <c r="AJ155" s="370">
        <v>4.2</v>
      </c>
      <c r="AK155" s="370">
        <v>1.6</v>
      </c>
      <c r="AL155" s="370">
        <v>0.8</v>
      </c>
      <c r="AM155" s="370">
        <v>3.1</v>
      </c>
      <c r="AN155" s="370">
        <v>0.8</v>
      </c>
      <c r="AO155" s="370">
        <v>0.2</v>
      </c>
      <c r="AP155" s="370">
        <v>0.2</v>
      </c>
      <c r="AQ155" s="370">
        <v>0.2</v>
      </c>
      <c r="AR155" s="370">
        <v>0.2</v>
      </c>
      <c r="AS155" s="370">
        <v>0</v>
      </c>
      <c r="AT155" s="370">
        <v>0</v>
      </c>
      <c r="AU155" s="370">
        <v>0</v>
      </c>
      <c r="AV155" s="370">
        <v>0</v>
      </c>
      <c r="AW155" s="370">
        <v>0</v>
      </c>
      <c r="AX155" s="370">
        <v>0</v>
      </c>
      <c r="AY155" s="370">
        <v>0</v>
      </c>
      <c r="AZ155" s="370">
        <v>0</v>
      </c>
      <c r="BA155" s="370">
        <v>0</v>
      </c>
      <c r="BB155" s="370">
        <v>0</v>
      </c>
      <c r="BC155" s="370">
        <v>0</v>
      </c>
      <c r="BD155" s="370">
        <v>0</v>
      </c>
      <c r="BE155" s="370">
        <v>0</v>
      </c>
      <c r="BF155" s="368">
        <v>6.6</v>
      </c>
      <c r="BG155" s="368">
        <v>39.1</v>
      </c>
      <c r="BH155" s="368">
        <v>0</v>
      </c>
    </row>
    <row r="156" spans="1:60" s="270" customFormat="1" ht="38.25">
      <c r="A156" s="368" t="s">
        <v>607</v>
      </c>
      <c r="B156" s="368" t="s">
        <v>15</v>
      </c>
      <c r="C156" s="368" t="s">
        <v>612</v>
      </c>
      <c r="D156" s="368">
        <v>110</v>
      </c>
      <c r="E156" s="368" t="s">
        <v>702</v>
      </c>
      <c r="F156" s="368" t="s">
        <v>606</v>
      </c>
      <c r="G156" s="368" t="s">
        <v>1957</v>
      </c>
      <c r="H156" s="368">
        <v>154.19999999999999</v>
      </c>
      <c r="I156" s="368" t="s">
        <v>626</v>
      </c>
      <c r="J156" s="370">
        <v>0.1</v>
      </c>
      <c r="K156" s="370">
        <v>0.1</v>
      </c>
      <c r="L156" s="370">
        <v>0.1</v>
      </c>
      <c r="M156" s="370">
        <v>0.1</v>
      </c>
      <c r="N156" s="370">
        <v>0.1</v>
      </c>
      <c r="O156" s="370">
        <v>0.1</v>
      </c>
      <c r="P156" s="370">
        <v>0.1</v>
      </c>
      <c r="Q156" s="370">
        <v>0.1</v>
      </c>
      <c r="R156" s="370">
        <v>0.1</v>
      </c>
      <c r="S156" s="370">
        <v>0.1</v>
      </c>
      <c r="T156" s="370">
        <v>0.1</v>
      </c>
      <c r="U156" s="370">
        <v>0.1</v>
      </c>
      <c r="V156" s="370">
        <v>1.2</v>
      </c>
      <c r="W156" s="370">
        <v>1.8</v>
      </c>
      <c r="X156" s="370">
        <v>3.6</v>
      </c>
      <c r="Y156" s="370">
        <v>4</v>
      </c>
      <c r="Z156" s="370">
        <v>6.5</v>
      </c>
      <c r="AA156" s="370">
        <v>6.3</v>
      </c>
      <c r="AB156" s="370">
        <v>19.600000000000001</v>
      </c>
      <c r="AC156" s="370">
        <v>24.8</v>
      </c>
      <c r="AD156" s="370">
        <v>31.2</v>
      </c>
      <c r="AE156" s="370">
        <v>32</v>
      </c>
      <c r="AF156" s="370">
        <v>22.5</v>
      </c>
      <c r="AG156" s="370">
        <v>18.3</v>
      </c>
      <c r="AH156" s="370">
        <v>15.3</v>
      </c>
      <c r="AI156" s="370">
        <v>15.7</v>
      </c>
      <c r="AJ156" s="370">
        <v>33.5</v>
      </c>
      <c r="AK156" s="370">
        <v>22.8</v>
      </c>
      <c r="AL156" s="370">
        <v>16</v>
      </c>
      <c r="AM156" s="370">
        <v>28.2</v>
      </c>
      <c r="AN156" s="370">
        <v>16.8</v>
      </c>
      <c r="AO156" s="370">
        <v>5.0999999999999996</v>
      </c>
      <c r="AP156" s="370">
        <v>4.8</v>
      </c>
      <c r="AQ156" s="370">
        <v>2.2000000000000002</v>
      </c>
      <c r="AR156" s="370">
        <v>0.2</v>
      </c>
      <c r="AS156" s="370">
        <v>0.1</v>
      </c>
      <c r="AT156" s="370">
        <v>0.1</v>
      </c>
      <c r="AU156" s="370">
        <v>0.1</v>
      </c>
      <c r="AV156" s="370">
        <v>0.1</v>
      </c>
      <c r="AW156" s="370">
        <v>0.1</v>
      </c>
      <c r="AX156" s="370">
        <v>0.1</v>
      </c>
      <c r="AY156" s="370">
        <v>0.1</v>
      </c>
      <c r="AZ156" s="370">
        <v>0.1</v>
      </c>
      <c r="BA156" s="370">
        <v>0.1</v>
      </c>
      <c r="BB156" s="370">
        <v>0.1</v>
      </c>
      <c r="BC156" s="370">
        <v>0.1</v>
      </c>
      <c r="BD156" s="370">
        <v>0.1</v>
      </c>
      <c r="BE156" s="370">
        <v>0.1</v>
      </c>
      <c r="BF156" s="368">
        <v>6.4</v>
      </c>
      <c r="BG156" s="368">
        <v>37.1</v>
      </c>
      <c r="BH156" s="368">
        <v>0.1</v>
      </c>
    </row>
    <row r="157" spans="1:60" s="270" customFormat="1" ht="38.25">
      <c r="A157" s="368" t="s">
        <v>607</v>
      </c>
      <c r="B157" s="368" t="s">
        <v>15</v>
      </c>
      <c r="C157" s="368" t="s">
        <v>612</v>
      </c>
      <c r="D157" s="368">
        <v>110</v>
      </c>
      <c r="E157" s="368" t="s">
        <v>702</v>
      </c>
      <c r="F157" s="368" t="s">
        <v>606</v>
      </c>
      <c r="G157" s="368" t="s">
        <v>1957</v>
      </c>
      <c r="H157" s="368">
        <v>154.19999999999999</v>
      </c>
      <c r="I157" s="368" t="s">
        <v>627</v>
      </c>
      <c r="J157" s="370">
        <v>0.1</v>
      </c>
      <c r="K157" s="370">
        <v>0.1</v>
      </c>
      <c r="L157" s="370">
        <v>0.1</v>
      </c>
      <c r="M157" s="370">
        <v>0.1</v>
      </c>
      <c r="N157" s="370">
        <v>0.1</v>
      </c>
      <c r="O157" s="370">
        <v>0.1</v>
      </c>
      <c r="P157" s="370">
        <v>0.1</v>
      </c>
      <c r="Q157" s="370">
        <v>0.1</v>
      </c>
      <c r="R157" s="370">
        <v>0.1</v>
      </c>
      <c r="S157" s="370">
        <v>0.1</v>
      </c>
      <c r="T157" s="370">
        <v>0.1</v>
      </c>
      <c r="U157" s="370">
        <v>0.1</v>
      </c>
      <c r="V157" s="370">
        <v>-0.2</v>
      </c>
      <c r="W157" s="370">
        <v>-2.6</v>
      </c>
      <c r="X157" s="370">
        <v>-1</v>
      </c>
      <c r="Y157" s="370">
        <v>0.4</v>
      </c>
      <c r="Z157" s="370">
        <v>2.2999999999999998</v>
      </c>
      <c r="AA157" s="370">
        <v>0.9</v>
      </c>
      <c r="AB157" s="370">
        <v>1.5</v>
      </c>
      <c r="AC157" s="370">
        <v>3.3</v>
      </c>
      <c r="AD157" s="370">
        <v>4.8</v>
      </c>
      <c r="AE157" s="370">
        <v>6.2</v>
      </c>
      <c r="AF157" s="370">
        <v>4</v>
      </c>
      <c r="AG157" s="370">
        <v>3.5</v>
      </c>
      <c r="AH157" s="370">
        <v>0.6</v>
      </c>
      <c r="AI157" s="370">
        <v>-2.6</v>
      </c>
      <c r="AJ157" s="370">
        <v>4.3</v>
      </c>
      <c r="AK157" s="370">
        <v>3.7</v>
      </c>
      <c r="AL157" s="370">
        <v>2</v>
      </c>
      <c r="AM157" s="370">
        <v>3.1</v>
      </c>
      <c r="AN157" s="370">
        <v>-0.8</v>
      </c>
      <c r="AO157" s="370">
        <v>0.4</v>
      </c>
      <c r="AP157" s="370">
        <v>4</v>
      </c>
      <c r="AQ157" s="370">
        <v>1.7</v>
      </c>
      <c r="AR157" s="370">
        <v>-0.1</v>
      </c>
      <c r="AS157" s="370">
        <v>-0.1</v>
      </c>
      <c r="AT157" s="370">
        <v>-0.1</v>
      </c>
      <c r="AU157" s="370">
        <v>-0.1</v>
      </c>
      <c r="AV157" s="370">
        <v>-0.1</v>
      </c>
      <c r="AW157" s="370">
        <v>-0.1</v>
      </c>
      <c r="AX157" s="370">
        <v>-0.1</v>
      </c>
      <c r="AY157" s="370">
        <v>-0.1</v>
      </c>
      <c r="AZ157" s="370">
        <v>-0.1</v>
      </c>
      <c r="BA157" s="370">
        <v>-0.1</v>
      </c>
      <c r="BB157" s="370">
        <v>-0.1</v>
      </c>
      <c r="BC157" s="370">
        <v>-0.1</v>
      </c>
      <c r="BD157" s="370">
        <v>-0.1</v>
      </c>
      <c r="BE157" s="370">
        <v>-0.1</v>
      </c>
      <c r="BF157" s="368">
        <v>6.4</v>
      </c>
      <c r="BG157" s="368">
        <v>37.1</v>
      </c>
      <c r="BH157" s="368">
        <v>0.1</v>
      </c>
    </row>
    <row r="158" spans="1:60" s="270" customFormat="1" ht="38.25">
      <c r="A158" s="368" t="s">
        <v>607</v>
      </c>
      <c r="B158" s="368" t="s">
        <v>15</v>
      </c>
      <c r="C158" s="368" t="s">
        <v>612</v>
      </c>
      <c r="D158" s="368">
        <v>110</v>
      </c>
      <c r="E158" s="368" t="s">
        <v>703</v>
      </c>
      <c r="F158" s="368" t="s">
        <v>606</v>
      </c>
      <c r="G158" s="368" t="s">
        <v>1957</v>
      </c>
      <c r="H158" s="368">
        <v>154.80000000000001</v>
      </c>
      <c r="I158" s="368" t="s">
        <v>626</v>
      </c>
      <c r="J158" s="370">
        <v>0</v>
      </c>
      <c r="K158" s="370">
        <v>0</v>
      </c>
      <c r="L158" s="370">
        <v>0</v>
      </c>
      <c r="M158" s="370">
        <v>0</v>
      </c>
      <c r="N158" s="370">
        <v>0</v>
      </c>
      <c r="O158" s="370">
        <v>0</v>
      </c>
      <c r="P158" s="370">
        <v>0</v>
      </c>
      <c r="Q158" s="370">
        <v>0</v>
      </c>
      <c r="R158" s="370">
        <v>0</v>
      </c>
      <c r="S158" s="370">
        <v>0</v>
      </c>
      <c r="T158" s="370">
        <v>0</v>
      </c>
      <c r="U158" s="370">
        <v>0</v>
      </c>
      <c r="V158" s="370">
        <v>1.1000000000000001</v>
      </c>
      <c r="W158" s="370">
        <v>1.7</v>
      </c>
      <c r="X158" s="370">
        <v>3.6</v>
      </c>
      <c r="Y158" s="370">
        <v>4</v>
      </c>
      <c r="Z158" s="370">
        <v>6.6</v>
      </c>
      <c r="AA158" s="370">
        <v>5.6</v>
      </c>
      <c r="AB158" s="370">
        <v>19.3</v>
      </c>
      <c r="AC158" s="370">
        <v>23.1</v>
      </c>
      <c r="AD158" s="370">
        <v>31.4</v>
      </c>
      <c r="AE158" s="370">
        <v>31.7</v>
      </c>
      <c r="AF158" s="370">
        <v>23.9</v>
      </c>
      <c r="AG158" s="370">
        <v>16.5</v>
      </c>
      <c r="AH158" s="370">
        <v>15.5</v>
      </c>
      <c r="AI158" s="370">
        <v>16.5</v>
      </c>
      <c r="AJ158" s="370">
        <v>34.799999999999997</v>
      </c>
      <c r="AK158" s="370">
        <v>24.9</v>
      </c>
      <c r="AL158" s="370">
        <v>15.9</v>
      </c>
      <c r="AM158" s="370">
        <v>25.2</v>
      </c>
      <c r="AN158" s="370">
        <v>17.100000000000001</v>
      </c>
      <c r="AO158" s="370">
        <v>5</v>
      </c>
      <c r="AP158" s="370">
        <v>4.5999999999999996</v>
      </c>
      <c r="AQ158" s="370">
        <v>2.2000000000000002</v>
      </c>
      <c r="AR158" s="370">
        <v>0.2</v>
      </c>
      <c r="AS158" s="370">
        <v>0</v>
      </c>
      <c r="AT158" s="370">
        <v>0</v>
      </c>
      <c r="AU158" s="370">
        <v>0</v>
      </c>
      <c r="AV158" s="370">
        <v>0</v>
      </c>
      <c r="AW158" s="370">
        <v>0</v>
      </c>
      <c r="AX158" s="370">
        <v>0</v>
      </c>
      <c r="AY158" s="370">
        <v>0</v>
      </c>
      <c r="AZ158" s="370">
        <v>0</v>
      </c>
      <c r="BA158" s="370">
        <v>0</v>
      </c>
      <c r="BB158" s="370">
        <v>0</v>
      </c>
      <c r="BC158" s="370">
        <v>0</v>
      </c>
      <c r="BD158" s="370">
        <v>0</v>
      </c>
      <c r="BE158" s="370">
        <v>0</v>
      </c>
      <c r="BF158" s="368">
        <v>6.4</v>
      </c>
      <c r="BG158" s="368">
        <v>34.799999999999997</v>
      </c>
      <c r="BH158" s="368">
        <v>0</v>
      </c>
    </row>
    <row r="159" spans="1:60" s="270" customFormat="1" ht="38.25">
      <c r="A159" s="368" t="s">
        <v>607</v>
      </c>
      <c r="B159" s="368" t="s">
        <v>15</v>
      </c>
      <c r="C159" s="368" t="s">
        <v>612</v>
      </c>
      <c r="D159" s="368">
        <v>110</v>
      </c>
      <c r="E159" s="368" t="s">
        <v>703</v>
      </c>
      <c r="F159" s="368" t="s">
        <v>606</v>
      </c>
      <c r="G159" s="368" t="s">
        <v>1957</v>
      </c>
      <c r="H159" s="368">
        <v>154.80000000000001</v>
      </c>
      <c r="I159" s="368" t="s">
        <v>627</v>
      </c>
      <c r="J159" s="370">
        <v>0</v>
      </c>
      <c r="K159" s="370">
        <v>0</v>
      </c>
      <c r="L159" s="370">
        <v>0</v>
      </c>
      <c r="M159" s="370">
        <v>0</v>
      </c>
      <c r="N159" s="370">
        <v>0</v>
      </c>
      <c r="O159" s="370">
        <v>0</v>
      </c>
      <c r="P159" s="370">
        <v>0</v>
      </c>
      <c r="Q159" s="370">
        <v>0</v>
      </c>
      <c r="R159" s="370">
        <v>0</v>
      </c>
      <c r="S159" s="370">
        <v>0</v>
      </c>
      <c r="T159" s="370">
        <v>0</v>
      </c>
      <c r="U159" s="370">
        <v>0</v>
      </c>
      <c r="V159" s="370">
        <v>-0.5</v>
      </c>
      <c r="W159" s="370">
        <v>-2.9</v>
      </c>
      <c r="X159" s="370">
        <v>-2</v>
      </c>
      <c r="Y159" s="370">
        <v>0.3</v>
      </c>
      <c r="Z159" s="370">
        <v>2</v>
      </c>
      <c r="AA159" s="370">
        <v>0.8</v>
      </c>
      <c r="AB159" s="370">
        <v>1.2</v>
      </c>
      <c r="AC159" s="370">
        <v>3.8</v>
      </c>
      <c r="AD159" s="370">
        <v>4.3</v>
      </c>
      <c r="AE159" s="370">
        <v>6.3</v>
      </c>
      <c r="AF159" s="370">
        <v>3.8</v>
      </c>
      <c r="AG159" s="370">
        <v>3.4</v>
      </c>
      <c r="AH159" s="370">
        <v>0.6</v>
      </c>
      <c r="AI159" s="370">
        <v>-1</v>
      </c>
      <c r="AJ159" s="370">
        <v>3.6</v>
      </c>
      <c r="AK159" s="370">
        <v>3.6</v>
      </c>
      <c r="AL159" s="370">
        <v>2</v>
      </c>
      <c r="AM159" s="370">
        <v>2.6</v>
      </c>
      <c r="AN159" s="370">
        <v>-0.9</v>
      </c>
      <c r="AO159" s="370">
        <v>0.1</v>
      </c>
      <c r="AP159" s="370">
        <v>3.8</v>
      </c>
      <c r="AQ159" s="370">
        <v>1.6</v>
      </c>
      <c r="AR159" s="370">
        <v>-0.3</v>
      </c>
      <c r="AS159" s="370">
        <v>-0.3</v>
      </c>
      <c r="AT159" s="370">
        <v>-0.3</v>
      </c>
      <c r="AU159" s="370">
        <v>-0.3</v>
      </c>
      <c r="AV159" s="370">
        <v>-0.3</v>
      </c>
      <c r="AW159" s="370">
        <v>-0.3</v>
      </c>
      <c r="AX159" s="370">
        <v>-0.3</v>
      </c>
      <c r="AY159" s="370">
        <v>-0.3</v>
      </c>
      <c r="AZ159" s="370">
        <v>-0.3</v>
      </c>
      <c r="BA159" s="370">
        <v>-0.3</v>
      </c>
      <c r="BB159" s="370">
        <v>-0.3</v>
      </c>
      <c r="BC159" s="370">
        <v>-0.3</v>
      </c>
      <c r="BD159" s="370">
        <v>-0.3</v>
      </c>
      <c r="BE159" s="370">
        <v>-0.3</v>
      </c>
      <c r="BF159" s="368">
        <v>6.4</v>
      </c>
      <c r="BG159" s="368">
        <v>34.799999999999997</v>
      </c>
      <c r="BH159" s="368">
        <v>0</v>
      </c>
    </row>
    <row r="160" spans="1:60" s="270" customFormat="1" ht="25.5">
      <c r="A160" s="368" t="s">
        <v>607</v>
      </c>
      <c r="B160" s="368" t="s">
        <v>5</v>
      </c>
      <c r="C160" s="368" t="s">
        <v>612</v>
      </c>
      <c r="D160" s="368">
        <v>110</v>
      </c>
      <c r="E160" s="368" t="s">
        <v>704</v>
      </c>
      <c r="F160" s="368" t="s">
        <v>606</v>
      </c>
      <c r="G160" s="368" t="s">
        <v>1957</v>
      </c>
      <c r="H160" s="368">
        <v>454</v>
      </c>
      <c r="I160" s="368" t="s">
        <v>626</v>
      </c>
      <c r="J160" s="370">
        <v>0.1</v>
      </c>
      <c r="K160" s="370">
        <v>0.1</v>
      </c>
      <c r="L160" s="370">
        <v>0.1</v>
      </c>
      <c r="M160" s="370">
        <v>0.1</v>
      </c>
      <c r="N160" s="370">
        <v>0.1</v>
      </c>
      <c r="O160" s="370">
        <v>0.1</v>
      </c>
      <c r="P160" s="370">
        <v>0.1</v>
      </c>
      <c r="Q160" s="370">
        <v>0.1</v>
      </c>
      <c r="R160" s="370">
        <v>0.1</v>
      </c>
      <c r="S160" s="370">
        <v>0.1</v>
      </c>
      <c r="T160" s="370">
        <v>0.1</v>
      </c>
      <c r="U160" s="370">
        <v>0.2</v>
      </c>
      <c r="V160" s="370">
        <v>4.9000000000000004</v>
      </c>
      <c r="W160" s="370">
        <v>12.1</v>
      </c>
      <c r="X160" s="370">
        <v>20.3</v>
      </c>
      <c r="Y160" s="370">
        <v>19.8</v>
      </c>
      <c r="Z160" s="370">
        <v>43.7</v>
      </c>
      <c r="AA160" s="370">
        <v>55.3</v>
      </c>
      <c r="AB160" s="370">
        <v>62</v>
      </c>
      <c r="AC160" s="370">
        <v>71.3</v>
      </c>
      <c r="AD160" s="370">
        <v>30.6</v>
      </c>
      <c r="AE160" s="370">
        <v>43.7</v>
      </c>
      <c r="AF160" s="370">
        <v>34.4</v>
      </c>
      <c r="AG160" s="370">
        <v>34.299999999999997</v>
      </c>
      <c r="AH160" s="370">
        <v>25.2</v>
      </c>
      <c r="AI160" s="370">
        <v>45.6</v>
      </c>
      <c r="AJ160" s="370">
        <v>54.5</v>
      </c>
      <c r="AK160" s="370">
        <v>94.7</v>
      </c>
      <c r="AL160" s="370">
        <v>92</v>
      </c>
      <c r="AM160" s="370">
        <v>50.6</v>
      </c>
      <c r="AN160" s="370">
        <v>34.9</v>
      </c>
      <c r="AO160" s="370">
        <v>25.5</v>
      </c>
      <c r="AP160" s="370">
        <v>28.3</v>
      </c>
      <c r="AQ160" s="370">
        <v>8.1999999999999993</v>
      </c>
      <c r="AR160" s="370">
        <v>1.4</v>
      </c>
      <c r="AS160" s="370">
        <v>0.1</v>
      </c>
      <c r="AT160" s="370">
        <v>0.1</v>
      </c>
      <c r="AU160" s="370">
        <v>0.1</v>
      </c>
      <c r="AV160" s="370">
        <v>0.1</v>
      </c>
      <c r="AW160" s="370">
        <v>0.1</v>
      </c>
      <c r="AX160" s="370">
        <v>0.1</v>
      </c>
      <c r="AY160" s="370">
        <v>0.1</v>
      </c>
      <c r="AZ160" s="370">
        <v>0.1</v>
      </c>
      <c r="BA160" s="370">
        <v>0.1</v>
      </c>
      <c r="BB160" s="370">
        <v>0.1</v>
      </c>
      <c r="BC160" s="370">
        <v>0.1</v>
      </c>
      <c r="BD160" s="370">
        <v>0.1</v>
      </c>
      <c r="BE160" s="370">
        <v>0.1</v>
      </c>
      <c r="BF160" s="368">
        <v>18.899999999999999</v>
      </c>
      <c r="BG160" s="368">
        <v>102.8</v>
      </c>
      <c r="BH160" s="368">
        <v>0</v>
      </c>
    </row>
    <row r="161" spans="1:60" s="270" customFormat="1" ht="25.5">
      <c r="A161" s="368" t="s">
        <v>607</v>
      </c>
      <c r="B161" s="368" t="s">
        <v>5</v>
      </c>
      <c r="C161" s="368" t="s">
        <v>612</v>
      </c>
      <c r="D161" s="368">
        <v>110</v>
      </c>
      <c r="E161" s="368" t="s">
        <v>704</v>
      </c>
      <c r="F161" s="368" t="s">
        <v>606</v>
      </c>
      <c r="G161" s="368" t="s">
        <v>1957</v>
      </c>
      <c r="H161" s="368">
        <v>454</v>
      </c>
      <c r="I161" s="368" t="s">
        <v>627</v>
      </c>
      <c r="J161" s="370">
        <v>-0.2</v>
      </c>
      <c r="K161" s="370">
        <v>-0.2</v>
      </c>
      <c r="L161" s="370">
        <v>-0.2</v>
      </c>
      <c r="M161" s="370">
        <v>-0.2</v>
      </c>
      <c r="N161" s="370">
        <v>-0.2</v>
      </c>
      <c r="O161" s="370">
        <v>-0.3</v>
      </c>
      <c r="P161" s="370">
        <v>-0.2</v>
      </c>
      <c r="Q161" s="370">
        <v>-0.2</v>
      </c>
      <c r="R161" s="370">
        <v>-0.2</v>
      </c>
      <c r="S161" s="370">
        <v>-0.3</v>
      </c>
      <c r="T161" s="370">
        <v>-0.2</v>
      </c>
      <c r="U161" s="370">
        <v>-0.2</v>
      </c>
      <c r="V161" s="370">
        <v>-0.4</v>
      </c>
      <c r="W161" s="370">
        <v>-0.1</v>
      </c>
      <c r="X161" s="370">
        <v>0.3</v>
      </c>
      <c r="Y161" s="370">
        <v>-5</v>
      </c>
      <c r="Z161" s="370">
        <v>0.4</v>
      </c>
      <c r="AA161" s="370">
        <v>0.8</v>
      </c>
      <c r="AB161" s="370">
        <v>3.9</v>
      </c>
      <c r="AC161" s="370">
        <v>7.6</v>
      </c>
      <c r="AD161" s="370">
        <v>5.4</v>
      </c>
      <c r="AE161" s="370">
        <v>4.2</v>
      </c>
      <c r="AF161" s="370">
        <v>5.6</v>
      </c>
      <c r="AG161" s="370">
        <v>-0.4</v>
      </c>
      <c r="AH161" s="370">
        <v>1.2</v>
      </c>
      <c r="AI161" s="370">
        <v>-0.3</v>
      </c>
      <c r="AJ161" s="370">
        <v>1.7</v>
      </c>
      <c r="AK161" s="370">
        <v>6.7</v>
      </c>
      <c r="AL161" s="370">
        <v>5.9</v>
      </c>
      <c r="AM161" s="370">
        <v>-0.8</v>
      </c>
      <c r="AN161" s="370">
        <v>-3.4</v>
      </c>
      <c r="AO161" s="370">
        <v>1.9</v>
      </c>
      <c r="AP161" s="370">
        <v>0.4</v>
      </c>
      <c r="AQ161" s="370">
        <v>2.2000000000000002</v>
      </c>
      <c r="AR161" s="370">
        <v>-0.7</v>
      </c>
      <c r="AS161" s="370">
        <v>-0.3</v>
      </c>
      <c r="AT161" s="370">
        <v>-0.2</v>
      </c>
      <c r="AU161" s="370">
        <v>-0.2</v>
      </c>
      <c r="AV161" s="370">
        <v>-0.2</v>
      </c>
      <c r="AW161" s="370">
        <v>-0.2</v>
      </c>
      <c r="AX161" s="370">
        <v>-0.2</v>
      </c>
      <c r="AY161" s="370">
        <v>-0.2</v>
      </c>
      <c r="AZ161" s="370">
        <v>-0.2</v>
      </c>
      <c r="BA161" s="370">
        <v>-0.2</v>
      </c>
      <c r="BB161" s="370">
        <v>-0.2</v>
      </c>
      <c r="BC161" s="370">
        <v>-0.2</v>
      </c>
      <c r="BD161" s="370">
        <v>-0.2</v>
      </c>
      <c r="BE161" s="370">
        <v>-0.2</v>
      </c>
      <c r="BF161" s="368">
        <v>18.899999999999999</v>
      </c>
      <c r="BG161" s="368">
        <v>102.8</v>
      </c>
      <c r="BH161" s="368">
        <v>0</v>
      </c>
    </row>
    <row r="162" spans="1:60" s="270" customFormat="1" ht="38.25">
      <c r="A162" s="368" t="s">
        <v>607</v>
      </c>
      <c r="B162" s="368" t="s">
        <v>16</v>
      </c>
      <c r="C162" s="368" t="s">
        <v>612</v>
      </c>
      <c r="D162" s="368">
        <v>110</v>
      </c>
      <c r="E162" s="368" t="s">
        <v>705</v>
      </c>
      <c r="F162" s="368" t="s">
        <v>606</v>
      </c>
      <c r="G162" s="368" t="s">
        <v>1957</v>
      </c>
      <c r="H162" s="368">
        <v>173.8</v>
      </c>
      <c r="I162" s="368" t="s">
        <v>626</v>
      </c>
      <c r="J162" s="370">
        <v>0</v>
      </c>
      <c r="K162" s="370">
        <v>0</v>
      </c>
      <c r="L162" s="370">
        <v>0</v>
      </c>
      <c r="M162" s="370">
        <v>0</v>
      </c>
      <c r="N162" s="370">
        <v>0</v>
      </c>
      <c r="O162" s="370">
        <v>0</v>
      </c>
      <c r="P162" s="370">
        <v>0</v>
      </c>
      <c r="Q162" s="370">
        <v>0</v>
      </c>
      <c r="R162" s="370">
        <v>0</v>
      </c>
      <c r="S162" s="370">
        <v>0</v>
      </c>
      <c r="T162" s="370">
        <v>0</v>
      </c>
      <c r="U162" s="370">
        <v>0.9</v>
      </c>
      <c r="V162" s="370">
        <v>5.5</v>
      </c>
      <c r="W162" s="370">
        <v>12.4</v>
      </c>
      <c r="X162" s="370">
        <v>16.100000000000001</v>
      </c>
      <c r="Y162" s="370">
        <v>7.7</v>
      </c>
      <c r="Z162" s="370">
        <v>12.4</v>
      </c>
      <c r="AA162" s="370">
        <v>22.3</v>
      </c>
      <c r="AB162" s="370">
        <v>31.1</v>
      </c>
      <c r="AC162" s="370">
        <v>35.299999999999997</v>
      </c>
      <c r="AD162" s="370">
        <v>31</v>
      </c>
      <c r="AE162" s="370">
        <v>19.3</v>
      </c>
      <c r="AF162" s="370">
        <v>15.9</v>
      </c>
      <c r="AG162" s="370">
        <v>17.8</v>
      </c>
      <c r="AH162" s="370">
        <v>19.399999999999999</v>
      </c>
      <c r="AI162" s="370">
        <v>38.5</v>
      </c>
      <c r="AJ162" s="370">
        <v>27.7</v>
      </c>
      <c r="AK162" s="370">
        <v>21.2</v>
      </c>
      <c r="AL162" s="370">
        <v>9.6</v>
      </c>
      <c r="AM162" s="370">
        <v>3.9</v>
      </c>
      <c r="AN162" s="370">
        <v>18.8</v>
      </c>
      <c r="AO162" s="370">
        <v>5.4</v>
      </c>
      <c r="AP162" s="370">
        <v>4.9000000000000004</v>
      </c>
      <c r="AQ162" s="370">
        <v>1.2</v>
      </c>
      <c r="AR162" s="370">
        <v>0.2</v>
      </c>
      <c r="AS162" s="370">
        <v>0</v>
      </c>
      <c r="AT162" s="370">
        <v>0</v>
      </c>
      <c r="AU162" s="370">
        <v>0</v>
      </c>
      <c r="AV162" s="370">
        <v>0</v>
      </c>
      <c r="AW162" s="370">
        <v>0</v>
      </c>
      <c r="AX162" s="370">
        <v>0</v>
      </c>
      <c r="AY162" s="370">
        <v>0</v>
      </c>
      <c r="AZ162" s="370">
        <v>0</v>
      </c>
      <c r="BA162" s="370">
        <v>0</v>
      </c>
      <c r="BB162" s="370">
        <v>0</v>
      </c>
      <c r="BC162" s="370">
        <v>0</v>
      </c>
      <c r="BD162" s="370">
        <v>0</v>
      </c>
      <c r="BE162" s="370">
        <v>0</v>
      </c>
      <c r="BF162" s="368">
        <v>7.2</v>
      </c>
      <c r="BG162" s="368">
        <v>39.299999999999997</v>
      </c>
      <c r="BH162" s="368">
        <v>0</v>
      </c>
    </row>
    <row r="163" spans="1:60" s="270" customFormat="1" ht="38.25">
      <c r="A163" s="368" t="s">
        <v>607</v>
      </c>
      <c r="B163" s="368" t="s">
        <v>16</v>
      </c>
      <c r="C163" s="368" t="s">
        <v>612</v>
      </c>
      <c r="D163" s="368">
        <v>110</v>
      </c>
      <c r="E163" s="368" t="s">
        <v>705</v>
      </c>
      <c r="F163" s="368" t="s">
        <v>606</v>
      </c>
      <c r="G163" s="368" t="s">
        <v>1957</v>
      </c>
      <c r="H163" s="368">
        <v>173.8</v>
      </c>
      <c r="I163" s="368" t="s">
        <v>627</v>
      </c>
      <c r="J163" s="370">
        <v>0</v>
      </c>
      <c r="K163" s="370">
        <v>0</v>
      </c>
      <c r="L163" s="370">
        <v>0</v>
      </c>
      <c r="M163" s="370">
        <v>0</v>
      </c>
      <c r="N163" s="370">
        <v>0</v>
      </c>
      <c r="O163" s="370">
        <v>0</v>
      </c>
      <c r="P163" s="370">
        <v>0</v>
      </c>
      <c r="Q163" s="370">
        <v>0</v>
      </c>
      <c r="R163" s="370">
        <v>0</v>
      </c>
      <c r="S163" s="370">
        <v>0</v>
      </c>
      <c r="T163" s="370">
        <v>0</v>
      </c>
      <c r="U163" s="370">
        <v>-3.6</v>
      </c>
      <c r="V163" s="370">
        <v>-4</v>
      </c>
      <c r="W163" s="370">
        <v>-2.2999999999999998</v>
      </c>
      <c r="X163" s="370">
        <v>-1.4</v>
      </c>
      <c r="Y163" s="370">
        <v>-4.9000000000000004</v>
      </c>
      <c r="Z163" s="370">
        <v>0.5</v>
      </c>
      <c r="AA163" s="370">
        <v>-1.3</v>
      </c>
      <c r="AB163" s="370">
        <v>0.3</v>
      </c>
      <c r="AC163" s="370">
        <v>2.2000000000000002</v>
      </c>
      <c r="AD163" s="370">
        <v>0</v>
      </c>
      <c r="AE163" s="370">
        <v>-3.2</v>
      </c>
      <c r="AF163" s="370">
        <v>-3</v>
      </c>
      <c r="AG163" s="370">
        <v>-0.5</v>
      </c>
      <c r="AH163" s="370">
        <v>-0.6</v>
      </c>
      <c r="AI163" s="370">
        <v>2.7</v>
      </c>
      <c r="AJ163" s="370">
        <v>-2.6</v>
      </c>
      <c r="AK163" s="370">
        <v>-1.8</v>
      </c>
      <c r="AL163" s="370">
        <v>-2.6</v>
      </c>
      <c r="AM163" s="370">
        <v>0</v>
      </c>
      <c r="AN163" s="370">
        <v>2</v>
      </c>
      <c r="AO163" s="370">
        <v>1.5</v>
      </c>
      <c r="AP163" s="370">
        <v>-0.2</v>
      </c>
      <c r="AQ163" s="370">
        <v>0.6</v>
      </c>
      <c r="AR163" s="370">
        <v>-0.1</v>
      </c>
      <c r="AS163" s="370">
        <v>0</v>
      </c>
      <c r="AT163" s="370">
        <v>0</v>
      </c>
      <c r="AU163" s="370">
        <v>0</v>
      </c>
      <c r="AV163" s="370">
        <v>0</v>
      </c>
      <c r="AW163" s="370">
        <v>0</v>
      </c>
      <c r="AX163" s="370">
        <v>0</v>
      </c>
      <c r="AY163" s="370">
        <v>0</v>
      </c>
      <c r="AZ163" s="370">
        <v>0</v>
      </c>
      <c r="BA163" s="370">
        <v>0</v>
      </c>
      <c r="BB163" s="370">
        <v>0</v>
      </c>
      <c r="BC163" s="370">
        <v>0</v>
      </c>
      <c r="BD163" s="370">
        <v>0</v>
      </c>
      <c r="BE163" s="370">
        <v>0</v>
      </c>
      <c r="BF163" s="368">
        <v>7.2</v>
      </c>
      <c r="BG163" s="368">
        <v>39.299999999999997</v>
      </c>
      <c r="BH163" s="368">
        <v>0</v>
      </c>
    </row>
    <row r="164" spans="1:60" s="270" customFormat="1" ht="38.25">
      <c r="A164" s="368" t="s">
        <v>607</v>
      </c>
      <c r="B164" s="368" t="s">
        <v>9</v>
      </c>
      <c r="C164" s="368" t="s">
        <v>612</v>
      </c>
      <c r="D164" s="368">
        <v>110</v>
      </c>
      <c r="E164" s="368" t="s">
        <v>706</v>
      </c>
      <c r="F164" s="368" t="s">
        <v>606</v>
      </c>
      <c r="G164" s="368" t="s">
        <v>1957</v>
      </c>
      <c r="H164" s="368">
        <v>186</v>
      </c>
      <c r="I164" s="368" t="s">
        <v>626</v>
      </c>
      <c r="J164" s="370">
        <v>0</v>
      </c>
      <c r="K164" s="370">
        <v>0</v>
      </c>
      <c r="L164" s="370">
        <v>0</v>
      </c>
      <c r="M164" s="370">
        <v>0</v>
      </c>
      <c r="N164" s="370">
        <v>0</v>
      </c>
      <c r="O164" s="370">
        <v>0</v>
      </c>
      <c r="P164" s="370">
        <v>0</v>
      </c>
      <c r="Q164" s="370">
        <v>0</v>
      </c>
      <c r="R164" s="370">
        <v>0</v>
      </c>
      <c r="S164" s="370">
        <v>0</v>
      </c>
      <c r="T164" s="370">
        <v>0</v>
      </c>
      <c r="U164" s="370">
        <v>0.5</v>
      </c>
      <c r="V164" s="370">
        <v>1.2</v>
      </c>
      <c r="W164" s="370">
        <v>3.2</v>
      </c>
      <c r="X164" s="370">
        <v>9.3000000000000007</v>
      </c>
      <c r="Y164" s="370">
        <v>13.1</v>
      </c>
      <c r="Z164" s="370">
        <v>23.1</v>
      </c>
      <c r="AA164" s="370">
        <v>30</v>
      </c>
      <c r="AB164" s="370">
        <v>33.6</v>
      </c>
      <c r="AC164" s="370">
        <v>33.299999999999997</v>
      </c>
      <c r="AD164" s="370">
        <v>36.799999999999997</v>
      </c>
      <c r="AE164" s="370">
        <v>13.2</v>
      </c>
      <c r="AF164" s="370">
        <v>11.1</v>
      </c>
      <c r="AG164" s="370">
        <v>22.5</v>
      </c>
      <c r="AH164" s="370">
        <v>14.2</v>
      </c>
      <c r="AI164" s="370">
        <v>28</v>
      </c>
      <c r="AJ164" s="370">
        <v>19</v>
      </c>
      <c r="AK164" s="370">
        <v>27.5</v>
      </c>
      <c r="AL164" s="370">
        <v>25.7</v>
      </c>
      <c r="AM164" s="370">
        <v>23</v>
      </c>
      <c r="AN164" s="370">
        <v>17.8</v>
      </c>
      <c r="AO164" s="370">
        <v>10.199999999999999</v>
      </c>
      <c r="AP164" s="370">
        <v>6.4</v>
      </c>
      <c r="AQ164" s="370">
        <v>1.5</v>
      </c>
      <c r="AR164" s="370">
        <v>0</v>
      </c>
      <c r="AS164" s="370">
        <v>0</v>
      </c>
      <c r="AT164" s="370">
        <v>0</v>
      </c>
      <c r="AU164" s="370">
        <v>0</v>
      </c>
      <c r="AV164" s="370">
        <v>0</v>
      </c>
      <c r="AW164" s="370">
        <v>0</v>
      </c>
      <c r="AX164" s="370">
        <v>0</v>
      </c>
      <c r="AY164" s="370">
        <v>0</v>
      </c>
      <c r="AZ164" s="370">
        <v>0</v>
      </c>
      <c r="BA164" s="370">
        <v>0</v>
      </c>
      <c r="BB164" s="370">
        <v>0</v>
      </c>
      <c r="BC164" s="370">
        <v>0</v>
      </c>
      <c r="BD164" s="370">
        <v>0</v>
      </c>
      <c r="BE164" s="370">
        <v>0</v>
      </c>
      <c r="BF164" s="368">
        <v>7.7</v>
      </c>
      <c r="BG164" s="368">
        <v>37.1</v>
      </c>
      <c r="BH164" s="368">
        <v>0</v>
      </c>
    </row>
    <row r="165" spans="1:60" s="270" customFormat="1" ht="38.25">
      <c r="A165" s="368" t="s">
        <v>607</v>
      </c>
      <c r="B165" s="368" t="s">
        <v>9</v>
      </c>
      <c r="C165" s="368" t="s">
        <v>612</v>
      </c>
      <c r="D165" s="368">
        <v>110</v>
      </c>
      <c r="E165" s="368" t="s">
        <v>706</v>
      </c>
      <c r="F165" s="368" t="s">
        <v>606</v>
      </c>
      <c r="G165" s="368" t="s">
        <v>1957</v>
      </c>
      <c r="H165" s="368">
        <v>186</v>
      </c>
      <c r="I165" s="368" t="s">
        <v>627</v>
      </c>
      <c r="J165" s="370">
        <v>0</v>
      </c>
      <c r="K165" s="370">
        <v>0</v>
      </c>
      <c r="L165" s="370">
        <v>0</v>
      </c>
      <c r="M165" s="370">
        <v>0</v>
      </c>
      <c r="N165" s="370">
        <v>0</v>
      </c>
      <c r="O165" s="370">
        <v>0</v>
      </c>
      <c r="P165" s="370">
        <v>0</v>
      </c>
      <c r="Q165" s="370">
        <v>0</v>
      </c>
      <c r="R165" s="370">
        <v>0</v>
      </c>
      <c r="S165" s="370">
        <v>0</v>
      </c>
      <c r="T165" s="370">
        <v>0</v>
      </c>
      <c r="U165" s="370">
        <v>0</v>
      </c>
      <c r="V165" s="370">
        <v>0.1</v>
      </c>
      <c r="W165" s="370">
        <v>0.2</v>
      </c>
      <c r="X165" s="370">
        <v>0.7</v>
      </c>
      <c r="Y165" s="370">
        <v>1.2</v>
      </c>
      <c r="Z165" s="370">
        <v>3.3</v>
      </c>
      <c r="AA165" s="370">
        <v>5.2</v>
      </c>
      <c r="AB165" s="370">
        <v>6.5</v>
      </c>
      <c r="AC165" s="370">
        <v>6.4</v>
      </c>
      <c r="AD165" s="370">
        <v>7.7</v>
      </c>
      <c r="AE165" s="370">
        <v>1.3</v>
      </c>
      <c r="AF165" s="370">
        <v>1</v>
      </c>
      <c r="AG165" s="370">
        <v>3.1</v>
      </c>
      <c r="AH165" s="370">
        <v>1.4</v>
      </c>
      <c r="AI165" s="370">
        <v>4.5999999999999996</v>
      </c>
      <c r="AJ165" s="370">
        <v>2.4</v>
      </c>
      <c r="AK165" s="370">
        <v>4.4000000000000004</v>
      </c>
      <c r="AL165" s="370">
        <v>4</v>
      </c>
      <c r="AM165" s="370">
        <v>3.2</v>
      </c>
      <c r="AN165" s="370">
        <v>2.1</v>
      </c>
      <c r="AO165" s="370">
        <v>0.8</v>
      </c>
      <c r="AP165" s="370">
        <v>0.4</v>
      </c>
      <c r="AQ165" s="370">
        <v>0.1</v>
      </c>
      <c r="AR165" s="370">
        <v>0</v>
      </c>
      <c r="AS165" s="370">
        <v>0</v>
      </c>
      <c r="AT165" s="370">
        <v>0</v>
      </c>
      <c r="AU165" s="370">
        <v>0</v>
      </c>
      <c r="AV165" s="370">
        <v>0</v>
      </c>
      <c r="AW165" s="370">
        <v>0</v>
      </c>
      <c r="AX165" s="370">
        <v>0</v>
      </c>
      <c r="AY165" s="370">
        <v>0</v>
      </c>
      <c r="AZ165" s="370">
        <v>0</v>
      </c>
      <c r="BA165" s="370">
        <v>0</v>
      </c>
      <c r="BB165" s="370">
        <v>0</v>
      </c>
      <c r="BC165" s="370">
        <v>0</v>
      </c>
      <c r="BD165" s="370">
        <v>0</v>
      </c>
      <c r="BE165" s="370">
        <v>0</v>
      </c>
      <c r="BF165" s="368">
        <v>7.7</v>
      </c>
      <c r="BG165" s="368">
        <v>37.1</v>
      </c>
      <c r="BH165" s="368">
        <v>0</v>
      </c>
    </row>
    <row r="166" spans="1:60" s="270" customFormat="1" ht="38.25">
      <c r="A166" s="368" t="s">
        <v>607</v>
      </c>
      <c r="B166" s="368" t="s">
        <v>9</v>
      </c>
      <c r="C166" s="368" t="s">
        <v>612</v>
      </c>
      <c r="D166" s="368">
        <v>110</v>
      </c>
      <c r="E166" s="368" t="s">
        <v>707</v>
      </c>
      <c r="F166" s="368" t="s">
        <v>606</v>
      </c>
      <c r="G166" s="368" t="s">
        <v>1957</v>
      </c>
      <c r="H166" s="368">
        <v>150.19999999999999</v>
      </c>
      <c r="I166" s="368" t="s">
        <v>626</v>
      </c>
      <c r="J166" s="370">
        <v>0</v>
      </c>
      <c r="K166" s="370">
        <v>0</v>
      </c>
      <c r="L166" s="370">
        <v>0</v>
      </c>
      <c r="M166" s="370">
        <v>0</v>
      </c>
      <c r="N166" s="370">
        <v>0</v>
      </c>
      <c r="O166" s="370">
        <v>0</v>
      </c>
      <c r="P166" s="370">
        <v>0</v>
      </c>
      <c r="Q166" s="370">
        <v>0</v>
      </c>
      <c r="R166" s="370">
        <v>0</v>
      </c>
      <c r="S166" s="370">
        <v>0</v>
      </c>
      <c r="T166" s="370">
        <v>0</v>
      </c>
      <c r="U166" s="370">
        <v>1.4</v>
      </c>
      <c r="V166" s="370">
        <v>4.0999999999999996</v>
      </c>
      <c r="W166" s="370">
        <v>10.199999999999999</v>
      </c>
      <c r="X166" s="370">
        <v>15.1</v>
      </c>
      <c r="Y166" s="370">
        <v>16.7</v>
      </c>
      <c r="Z166" s="370">
        <v>28.1</v>
      </c>
      <c r="AA166" s="370">
        <v>33.4</v>
      </c>
      <c r="AB166" s="370">
        <v>8.6</v>
      </c>
      <c r="AC166" s="370">
        <v>16.100000000000001</v>
      </c>
      <c r="AD166" s="370">
        <v>32.6</v>
      </c>
      <c r="AE166" s="370">
        <v>35.9</v>
      </c>
      <c r="AF166" s="370">
        <v>15.1</v>
      </c>
      <c r="AG166" s="370">
        <v>15.2</v>
      </c>
      <c r="AH166" s="370">
        <v>12.9</v>
      </c>
      <c r="AI166" s="370">
        <v>22.4</v>
      </c>
      <c r="AJ166" s="370">
        <v>9.5</v>
      </c>
      <c r="AK166" s="370">
        <v>14.2</v>
      </c>
      <c r="AL166" s="370">
        <v>4</v>
      </c>
      <c r="AM166" s="370">
        <v>13.4</v>
      </c>
      <c r="AN166" s="370">
        <v>17</v>
      </c>
      <c r="AO166" s="370">
        <v>7</v>
      </c>
      <c r="AP166" s="370">
        <v>7.7</v>
      </c>
      <c r="AQ166" s="370">
        <v>0</v>
      </c>
      <c r="AR166" s="370">
        <v>0</v>
      </c>
      <c r="AS166" s="370">
        <v>0</v>
      </c>
      <c r="AT166" s="370">
        <v>0</v>
      </c>
      <c r="AU166" s="370">
        <v>0</v>
      </c>
      <c r="AV166" s="370">
        <v>0</v>
      </c>
      <c r="AW166" s="370">
        <v>0</v>
      </c>
      <c r="AX166" s="370">
        <v>0</v>
      </c>
      <c r="AY166" s="370">
        <v>0</v>
      </c>
      <c r="AZ166" s="370">
        <v>0</v>
      </c>
      <c r="BA166" s="370">
        <v>0</v>
      </c>
      <c r="BB166" s="370">
        <v>0</v>
      </c>
      <c r="BC166" s="370">
        <v>0</v>
      </c>
      <c r="BD166" s="370">
        <v>0</v>
      </c>
      <c r="BE166" s="370">
        <v>0</v>
      </c>
      <c r="BF166" s="368">
        <v>6.3</v>
      </c>
      <c r="BG166" s="368">
        <v>43.2</v>
      </c>
      <c r="BH166" s="368">
        <v>0</v>
      </c>
    </row>
    <row r="167" spans="1:60" s="270" customFormat="1" ht="38.25">
      <c r="A167" s="368" t="s">
        <v>607</v>
      </c>
      <c r="B167" s="368" t="s">
        <v>9</v>
      </c>
      <c r="C167" s="368" t="s">
        <v>612</v>
      </c>
      <c r="D167" s="368">
        <v>110</v>
      </c>
      <c r="E167" s="368" t="s">
        <v>707</v>
      </c>
      <c r="F167" s="368" t="s">
        <v>606</v>
      </c>
      <c r="G167" s="368" t="s">
        <v>1957</v>
      </c>
      <c r="H167" s="368">
        <v>150.19999999999999</v>
      </c>
      <c r="I167" s="368" t="s">
        <v>627</v>
      </c>
      <c r="J167" s="370">
        <v>0</v>
      </c>
      <c r="K167" s="370">
        <v>0</v>
      </c>
      <c r="L167" s="370">
        <v>0</v>
      </c>
      <c r="M167" s="370">
        <v>0</v>
      </c>
      <c r="N167" s="370">
        <v>0</v>
      </c>
      <c r="O167" s="370">
        <v>0</v>
      </c>
      <c r="P167" s="370">
        <v>0</v>
      </c>
      <c r="Q167" s="370">
        <v>0</v>
      </c>
      <c r="R167" s="370">
        <v>0</v>
      </c>
      <c r="S167" s="370">
        <v>0</v>
      </c>
      <c r="T167" s="370">
        <v>0</v>
      </c>
      <c r="U167" s="370">
        <v>0</v>
      </c>
      <c r="V167" s="370">
        <v>-0.2</v>
      </c>
      <c r="W167" s="370">
        <v>-0.6</v>
      </c>
      <c r="X167" s="370">
        <v>-1.2</v>
      </c>
      <c r="Y167" s="370">
        <v>-1</v>
      </c>
      <c r="Z167" s="370">
        <v>-0.7</v>
      </c>
      <c r="AA167" s="370">
        <v>-0.2</v>
      </c>
      <c r="AB167" s="370">
        <v>-2.2000000000000002</v>
      </c>
      <c r="AC167" s="370">
        <v>-1.3</v>
      </c>
      <c r="AD167" s="370">
        <v>-5.9</v>
      </c>
      <c r="AE167" s="370">
        <v>-9.6</v>
      </c>
      <c r="AF167" s="370">
        <v>-12.2</v>
      </c>
      <c r="AG167" s="370">
        <v>-11.3</v>
      </c>
      <c r="AH167" s="370">
        <v>-6.1</v>
      </c>
      <c r="AI167" s="370">
        <v>-2.7</v>
      </c>
      <c r="AJ167" s="370">
        <v>-0.5</v>
      </c>
      <c r="AK167" s="370">
        <v>-1</v>
      </c>
      <c r="AL167" s="370">
        <v>-0.1</v>
      </c>
      <c r="AM167" s="370">
        <v>-0.9</v>
      </c>
      <c r="AN167" s="370">
        <v>0.4</v>
      </c>
      <c r="AO167" s="370">
        <v>-0.3</v>
      </c>
      <c r="AP167" s="370">
        <v>-0.4</v>
      </c>
      <c r="AQ167" s="370">
        <v>0</v>
      </c>
      <c r="AR167" s="370">
        <v>0</v>
      </c>
      <c r="AS167" s="370">
        <v>0</v>
      </c>
      <c r="AT167" s="370">
        <v>0</v>
      </c>
      <c r="AU167" s="370">
        <v>0</v>
      </c>
      <c r="AV167" s="370">
        <v>0</v>
      </c>
      <c r="AW167" s="370">
        <v>0</v>
      </c>
      <c r="AX167" s="370">
        <v>0</v>
      </c>
      <c r="AY167" s="370">
        <v>0</v>
      </c>
      <c r="AZ167" s="370">
        <v>0</v>
      </c>
      <c r="BA167" s="370">
        <v>0</v>
      </c>
      <c r="BB167" s="370">
        <v>0</v>
      </c>
      <c r="BC167" s="370">
        <v>0</v>
      </c>
      <c r="BD167" s="370">
        <v>0</v>
      </c>
      <c r="BE167" s="370">
        <v>0</v>
      </c>
      <c r="BF167" s="368">
        <v>6.3</v>
      </c>
      <c r="BG167" s="368">
        <v>43.2</v>
      </c>
      <c r="BH167" s="368">
        <v>0</v>
      </c>
    </row>
    <row r="168" spans="1:60" s="270" customFormat="1" ht="38.25">
      <c r="A168" s="368" t="s">
        <v>607</v>
      </c>
      <c r="B168" s="368" t="s">
        <v>16</v>
      </c>
      <c r="C168" s="368" t="s">
        <v>612</v>
      </c>
      <c r="D168" s="368">
        <v>110</v>
      </c>
      <c r="E168" s="368" t="s">
        <v>708</v>
      </c>
      <c r="F168" s="368" t="s">
        <v>606</v>
      </c>
      <c r="G168" s="368" t="s">
        <v>1957</v>
      </c>
      <c r="H168" s="368">
        <v>150.6</v>
      </c>
      <c r="I168" s="368" t="s">
        <v>626</v>
      </c>
      <c r="J168" s="370">
        <v>0</v>
      </c>
      <c r="K168" s="370">
        <v>0</v>
      </c>
      <c r="L168" s="370">
        <v>0</v>
      </c>
      <c r="M168" s="370">
        <v>0</v>
      </c>
      <c r="N168" s="370">
        <v>0</v>
      </c>
      <c r="O168" s="370">
        <v>0</v>
      </c>
      <c r="P168" s="370">
        <v>0</v>
      </c>
      <c r="Q168" s="370">
        <v>0</v>
      </c>
      <c r="R168" s="370">
        <v>0</v>
      </c>
      <c r="S168" s="370">
        <v>0</v>
      </c>
      <c r="T168" s="370">
        <v>0</v>
      </c>
      <c r="U168" s="370">
        <v>2.2000000000000002</v>
      </c>
      <c r="V168" s="370">
        <v>13</v>
      </c>
      <c r="W168" s="370">
        <v>11.8</v>
      </c>
      <c r="X168" s="370">
        <v>11</v>
      </c>
      <c r="Y168" s="370">
        <v>8.5</v>
      </c>
      <c r="Z168" s="370">
        <v>31.1</v>
      </c>
      <c r="AA168" s="370">
        <v>28.6</v>
      </c>
      <c r="AB168" s="370">
        <v>26.4</v>
      </c>
      <c r="AC168" s="370">
        <v>20.5</v>
      </c>
      <c r="AD168" s="370">
        <v>27.3</v>
      </c>
      <c r="AE168" s="370">
        <v>9.8000000000000007</v>
      </c>
      <c r="AF168" s="370">
        <v>11</v>
      </c>
      <c r="AG168" s="370">
        <v>31.4</v>
      </c>
      <c r="AH168" s="370">
        <v>10.7</v>
      </c>
      <c r="AI168" s="370">
        <v>33.4</v>
      </c>
      <c r="AJ168" s="370">
        <v>21.5</v>
      </c>
      <c r="AK168" s="370">
        <v>11.2</v>
      </c>
      <c r="AL168" s="370">
        <v>14.1</v>
      </c>
      <c r="AM168" s="370">
        <v>8</v>
      </c>
      <c r="AN168" s="370">
        <v>15.6</v>
      </c>
      <c r="AO168" s="370">
        <v>8.6999999999999993</v>
      </c>
      <c r="AP168" s="370">
        <v>9.1999999999999993</v>
      </c>
      <c r="AQ168" s="370">
        <v>1</v>
      </c>
      <c r="AR168" s="370">
        <v>0</v>
      </c>
      <c r="AS168" s="370">
        <v>0</v>
      </c>
      <c r="AT168" s="370">
        <v>0</v>
      </c>
      <c r="AU168" s="370">
        <v>0</v>
      </c>
      <c r="AV168" s="370">
        <v>0</v>
      </c>
      <c r="AW168" s="370">
        <v>0</v>
      </c>
      <c r="AX168" s="370">
        <v>0</v>
      </c>
      <c r="AY168" s="370">
        <v>0</v>
      </c>
      <c r="AZ168" s="370">
        <v>0</v>
      </c>
      <c r="BA168" s="370">
        <v>0</v>
      </c>
      <c r="BB168" s="370">
        <v>0</v>
      </c>
      <c r="BC168" s="370">
        <v>0</v>
      </c>
      <c r="BD168" s="370">
        <v>0</v>
      </c>
      <c r="BE168" s="370">
        <v>0</v>
      </c>
      <c r="BF168" s="368">
        <v>6.3</v>
      </c>
      <c r="BG168" s="368">
        <v>39.6</v>
      </c>
      <c r="BH168" s="368">
        <v>0</v>
      </c>
    </row>
    <row r="169" spans="1:60" s="270" customFormat="1" ht="38.25">
      <c r="A169" s="368" t="s">
        <v>607</v>
      </c>
      <c r="B169" s="368" t="s">
        <v>16</v>
      </c>
      <c r="C169" s="368" t="s">
        <v>612</v>
      </c>
      <c r="D169" s="368">
        <v>110</v>
      </c>
      <c r="E169" s="368" t="s">
        <v>708</v>
      </c>
      <c r="F169" s="368" t="s">
        <v>606</v>
      </c>
      <c r="G169" s="368" t="s">
        <v>1957</v>
      </c>
      <c r="H169" s="368">
        <v>150.6</v>
      </c>
      <c r="I169" s="368" t="s">
        <v>627</v>
      </c>
      <c r="J169" s="370">
        <v>-0.1</v>
      </c>
      <c r="K169" s="370">
        <v>0</v>
      </c>
      <c r="L169" s="370">
        <v>0</v>
      </c>
      <c r="M169" s="370">
        <v>0</v>
      </c>
      <c r="N169" s="370">
        <v>0</v>
      </c>
      <c r="O169" s="370">
        <v>0</v>
      </c>
      <c r="P169" s="370">
        <v>0</v>
      </c>
      <c r="Q169" s="370">
        <v>0</v>
      </c>
      <c r="R169" s="370">
        <v>-0.1</v>
      </c>
      <c r="S169" s="370">
        <v>0</v>
      </c>
      <c r="T169" s="370">
        <v>0</v>
      </c>
      <c r="U169" s="370">
        <v>-0.1</v>
      </c>
      <c r="V169" s="370">
        <v>0</v>
      </c>
      <c r="W169" s="370">
        <v>-0.2</v>
      </c>
      <c r="X169" s="370">
        <v>-0.2</v>
      </c>
      <c r="Y169" s="370">
        <v>0.2</v>
      </c>
      <c r="Z169" s="370">
        <v>0.7</v>
      </c>
      <c r="AA169" s="370">
        <v>-0.2</v>
      </c>
      <c r="AB169" s="370">
        <v>-0.6</v>
      </c>
      <c r="AC169" s="370">
        <v>-0.3</v>
      </c>
      <c r="AD169" s="370">
        <v>0.6</v>
      </c>
      <c r="AE169" s="370">
        <v>-0.1</v>
      </c>
      <c r="AF169" s="370">
        <v>-0.2</v>
      </c>
      <c r="AG169" s="370">
        <v>-0.7</v>
      </c>
      <c r="AH169" s="370">
        <v>-0.1</v>
      </c>
      <c r="AI169" s="370">
        <v>-0.3</v>
      </c>
      <c r="AJ169" s="370">
        <v>0</v>
      </c>
      <c r="AK169" s="370">
        <v>-0.2</v>
      </c>
      <c r="AL169" s="370">
        <v>-0.2</v>
      </c>
      <c r="AM169" s="370">
        <v>0.1</v>
      </c>
      <c r="AN169" s="370">
        <v>-0.1</v>
      </c>
      <c r="AO169" s="370">
        <v>0.2</v>
      </c>
      <c r="AP169" s="370">
        <v>-0.1</v>
      </c>
      <c r="AQ169" s="370">
        <v>0.2</v>
      </c>
      <c r="AR169" s="370">
        <v>0</v>
      </c>
      <c r="AS169" s="370">
        <v>-0.1</v>
      </c>
      <c r="AT169" s="370">
        <v>0</v>
      </c>
      <c r="AU169" s="370">
        <v>0</v>
      </c>
      <c r="AV169" s="370">
        <v>0</v>
      </c>
      <c r="AW169" s="370">
        <v>0</v>
      </c>
      <c r="AX169" s="370">
        <v>0</v>
      </c>
      <c r="AY169" s="370">
        <v>-0.1</v>
      </c>
      <c r="AZ169" s="370">
        <v>-0.1</v>
      </c>
      <c r="BA169" s="370">
        <v>-0.1</v>
      </c>
      <c r="BB169" s="370">
        <v>0</v>
      </c>
      <c r="BC169" s="370">
        <v>0</v>
      </c>
      <c r="BD169" s="370">
        <v>0</v>
      </c>
      <c r="BE169" s="370">
        <v>0</v>
      </c>
      <c r="BF169" s="368">
        <v>6.3</v>
      </c>
      <c r="BG169" s="368">
        <v>39.6</v>
      </c>
      <c r="BH169" s="368">
        <v>0</v>
      </c>
    </row>
    <row r="170" spans="1:60" s="270" customFormat="1" ht="38.25">
      <c r="A170" s="368" t="s">
        <v>607</v>
      </c>
      <c r="B170" s="368" t="s">
        <v>9</v>
      </c>
      <c r="C170" s="368" t="s">
        <v>612</v>
      </c>
      <c r="D170" s="368">
        <v>110</v>
      </c>
      <c r="E170" s="368" t="s">
        <v>709</v>
      </c>
      <c r="F170" s="368" t="s">
        <v>606</v>
      </c>
      <c r="G170" s="368" t="s">
        <v>1957</v>
      </c>
      <c r="H170" s="368">
        <v>165.1</v>
      </c>
      <c r="I170" s="368" t="s">
        <v>626</v>
      </c>
      <c r="J170" s="370">
        <v>0.1</v>
      </c>
      <c r="K170" s="370">
        <v>0.1</v>
      </c>
      <c r="L170" s="370">
        <v>0.1</v>
      </c>
      <c r="M170" s="370">
        <v>0.1</v>
      </c>
      <c r="N170" s="370">
        <v>0.1</v>
      </c>
      <c r="O170" s="370">
        <v>0.1</v>
      </c>
      <c r="P170" s="370">
        <v>0.1</v>
      </c>
      <c r="Q170" s="370">
        <v>0.1</v>
      </c>
      <c r="R170" s="370">
        <v>0.1</v>
      </c>
      <c r="S170" s="370">
        <v>0.1</v>
      </c>
      <c r="T170" s="370">
        <v>0.1</v>
      </c>
      <c r="U170" s="370">
        <v>0.1</v>
      </c>
      <c r="V170" s="370">
        <v>0.1</v>
      </c>
      <c r="W170" s="370">
        <v>11.9</v>
      </c>
      <c r="X170" s="370">
        <v>18.5</v>
      </c>
      <c r="Y170" s="370">
        <v>23.1</v>
      </c>
      <c r="Z170" s="370">
        <v>33.799999999999997</v>
      </c>
      <c r="AA170" s="370">
        <v>18.3</v>
      </c>
      <c r="AB170" s="370">
        <v>20.9</v>
      </c>
      <c r="AC170" s="370">
        <v>19.8</v>
      </c>
      <c r="AD170" s="370">
        <v>12.8</v>
      </c>
      <c r="AE170" s="370">
        <v>29.6</v>
      </c>
      <c r="AF170" s="370">
        <v>16.5</v>
      </c>
      <c r="AG170" s="370">
        <v>22.7</v>
      </c>
      <c r="AH170" s="370">
        <v>25.5</v>
      </c>
      <c r="AI170" s="370">
        <v>22.5</v>
      </c>
      <c r="AJ170" s="370">
        <v>17.399999999999999</v>
      </c>
      <c r="AK170" s="370">
        <v>36.799999999999997</v>
      </c>
      <c r="AL170" s="370">
        <v>23.6</v>
      </c>
      <c r="AM170" s="370">
        <v>13.4</v>
      </c>
      <c r="AN170" s="370">
        <v>18.399999999999999</v>
      </c>
      <c r="AO170" s="370">
        <v>4.7</v>
      </c>
      <c r="AP170" s="370">
        <v>1.8</v>
      </c>
      <c r="AQ170" s="370">
        <v>0.3</v>
      </c>
      <c r="AR170" s="370">
        <v>0.2</v>
      </c>
      <c r="AS170" s="370">
        <v>0.1</v>
      </c>
      <c r="AT170" s="370">
        <v>0.1</v>
      </c>
      <c r="AU170" s="370">
        <v>0.1</v>
      </c>
      <c r="AV170" s="370">
        <v>0.1</v>
      </c>
      <c r="AW170" s="370">
        <v>0.1</v>
      </c>
      <c r="AX170" s="370">
        <v>0.1</v>
      </c>
      <c r="AY170" s="370">
        <v>0.1</v>
      </c>
      <c r="AZ170" s="370">
        <v>0.1</v>
      </c>
      <c r="BA170" s="370">
        <v>0.1</v>
      </c>
      <c r="BB170" s="370">
        <v>0.1</v>
      </c>
      <c r="BC170" s="370">
        <v>0.1</v>
      </c>
      <c r="BD170" s="370">
        <v>0.1</v>
      </c>
      <c r="BE170" s="370">
        <v>0.1</v>
      </c>
      <c r="BF170" s="368">
        <v>6.9</v>
      </c>
      <c r="BG170" s="368">
        <v>36.799999999999997</v>
      </c>
      <c r="BH170" s="368">
        <v>0</v>
      </c>
    </row>
    <row r="171" spans="1:60" s="270" customFormat="1" ht="38.25">
      <c r="A171" s="368" t="s">
        <v>607</v>
      </c>
      <c r="B171" s="368" t="s">
        <v>9</v>
      </c>
      <c r="C171" s="368" t="s">
        <v>612</v>
      </c>
      <c r="D171" s="368">
        <v>110</v>
      </c>
      <c r="E171" s="368" t="s">
        <v>709</v>
      </c>
      <c r="F171" s="368" t="s">
        <v>606</v>
      </c>
      <c r="G171" s="368" t="s">
        <v>1957</v>
      </c>
      <c r="H171" s="368">
        <v>165.1</v>
      </c>
      <c r="I171" s="368" t="s">
        <v>627</v>
      </c>
      <c r="J171" s="370">
        <v>-0.1</v>
      </c>
      <c r="K171" s="370">
        <v>-0.1</v>
      </c>
      <c r="L171" s="370">
        <v>-0.1</v>
      </c>
      <c r="M171" s="370">
        <v>-0.1</v>
      </c>
      <c r="N171" s="370">
        <v>-0.1</v>
      </c>
      <c r="O171" s="370">
        <v>-0.1</v>
      </c>
      <c r="P171" s="370">
        <v>-0.1</v>
      </c>
      <c r="Q171" s="370">
        <v>-0.1</v>
      </c>
      <c r="R171" s="370">
        <v>-0.1</v>
      </c>
      <c r="S171" s="370">
        <v>-0.1</v>
      </c>
      <c r="T171" s="370">
        <v>-0.1</v>
      </c>
      <c r="U171" s="370">
        <v>-0.1</v>
      </c>
      <c r="V171" s="370">
        <v>0</v>
      </c>
      <c r="W171" s="370">
        <v>0</v>
      </c>
      <c r="X171" s="370">
        <v>-1.6</v>
      </c>
      <c r="Y171" s="370">
        <v>0.3</v>
      </c>
      <c r="Z171" s="370">
        <v>1.8</v>
      </c>
      <c r="AA171" s="370">
        <v>-4.4000000000000004</v>
      </c>
      <c r="AB171" s="370">
        <v>-1.5</v>
      </c>
      <c r="AC171" s="370">
        <v>-2.8</v>
      </c>
      <c r="AD171" s="370">
        <v>-0.4</v>
      </c>
      <c r="AE171" s="370">
        <v>3.3</v>
      </c>
      <c r="AF171" s="370">
        <v>4.3</v>
      </c>
      <c r="AG171" s="370">
        <v>4.4000000000000004</v>
      </c>
      <c r="AH171" s="370">
        <v>1.3</v>
      </c>
      <c r="AI171" s="370">
        <v>-2</v>
      </c>
      <c r="AJ171" s="370">
        <v>-5.7</v>
      </c>
      <c r="AK171" s="370">
        <v>2.1</v>
      </c>
      <c r="AL171" s="370">
        <v>0.9</v>
      </c>
      <c r="AM171" s="370">
        <v>0.3</v>
      </c>
      <c r="AN171" s="370">
        <v>0.8</v>
      </c>
      <c r="AO171" s="370">
        <v>0.5</v>
      </c>
      <c r="AP171" s="370">
        <v>0.4</v>
      </c>
      <c r="AQ171" s="370">
        <v>0</v>
      </c>
      <c r="AR171" s="370">
        <v>0</v>
      </c>
      <c r="AS171" s="370">
        <v>-0.1</v>
      </c>
      <c r="AT171" s="370">
        <v>-0.1</v>
      </c>
      <c r="AU171" s="370">
        <v>-0.1</v>
      </c>
      <c r="AV171" s="370">
        <v>-0.1</v>
      </c>
      <c r="AW171" s="370">
        <v>-0.1</v>
      </c>
      <c r="AX171" s="370">
        <v>-0.1</v>
      </c>
      <c r="AY171" s="370">
        <v>-0.1</v>
      </c>
      <c r="AZ171" s="370">
        <v>-0.1</v>
      </c>
      <c r="BA171" s="370">
        <v>-0.1</v>
      </c>
      <c r="BB171" s="370">
        <v>-0.1</v>
      </c>
      <c r="BC171" s="370">
        <v>-0.1</v>
      </c>
      <c r="BD171" s="370">
        <v>-0.1</v>
      </c>
      <c r="BE171" s="370">
        <v>-0.1</v>
      </c>
      <c r="BF171" s="368">
        <v>6.9</v>
      </c>
      <c r="BG171" s="368">
        <v>36.799999999999997</v>
      </c>
      <c r="BH171" s="368">
        <v>0</v>
      </c>
    </row>
    <row r="172" spans="1:60" s="270" customFormat="1" ht="38.25">
      <c r="A172" s="368" t="s">
        <v>607</v>
      </c>
      <c r="B172" s="368" t="s">
        <v>9</v>
      </c>
      <c r="C172" s="368" t="s">
        <v>612</v>
      </c>
      <c r="D172" s="368">
        <v>110</v>
      </c>
      <c r="E172" s="368" t="s">
        <v>710</v>
      </c>
      <c r="F172" s="368" t="s">
        <v>608</v>
      </c>
      <c r="G172" s="368" t="s">
        <v>1957</v>
      </c>
      <c r="H172" s="368">
        <v>133.69999999999999</v>
      </c>
      <c r="I172" s="368" t="s">
        <v>626</v>
      </c>
      <c r="J172" s="370">
        <v>0.1</v>
      </c>
      <c r="K172" s="370">
        <v>0.1</v>
      </c>
      <c r="L172" s="370">
        <v>0.1</v>
      </c>
      <c r="M172" s="370">
        <v>0.1</v>
      </c>
      <c r="N172" s="370">
        <v>0.1</v>
      </c>
      <c r="O172" s="370">
        <v>0.1</v>
      </c>
      <c r="P172" s="370">
        <v>0.1</v>
      </c>
      <c r="Q172" s="370">
        <v>0.1</v>
      </c>
      <c r="R172" s="370">
        <v>0.1</v>
      </c>
      <c r="S172" s="370">
        <v>0.1</v>
      </c>
      <c r="T172" s="370">
        <v>0.1</v>
      </c>
      <c r="U172" s="370">
        <v>0.4</v>
      </c>
      <c r="V172" s="370">
        <v>4.9000000000000004</v>
      </c>
      <c r="W172" s="370">
        <v>8</v>
      </c>
      <c r="X172" s="370">
        <v>16.100000000000001</v>
      </c>
      <c r="Y172" s="370">
        <v>18.8</v>
      </c>
      <c r="Z172" s="370">
        <v>23.5</v>
      </c>
      <c r="AA172" s="370">
        <v>24.8</v>
      </c>
      <c r="AB172" s="370">
        <v>28</v>
      </c>
      <c r="AC172" s="370">
        <v>17.399999999999999</v>
      </c>
      <c r="AD172" s="370">
        <v>27.6</v>
      </c>
      <c r="AE172" s="370">
        <v>25.6</v>
      </c>
      <c r="AF172" s="370">
        <v>19.899999999999999</v>
      </c>
      <c r="AG172" s="370">
        <v>20.8</v>
      </c>
      <c r="AH172" s="370">
        <v>13.3</v>
      </c>
      <c r="AI172" s="370">
        <v>13.1</v>
      </c>
      <c r="AJ172" s="370">
        <v>19.100000000000001</v>
      </c>
      <c r="AK172" s="370">
        <v>20.7</v>
      </c>
      <c r="AL172" s="370">
        <v>7.5</v>
      </c>
      <c r="AM172" s="370">
        <v>4.7</v>
      </c>
      <c r="AN172" s="370">
        <v>6.2</v>
      </c>
      <c r="AO172" s="370">
        <v>4.5</v>
      </c>
      <c r="AP172" s="370">
        <v>2.6</v>
      </c>
      <c r="AQ172" s="370">
        <v>0.6</v>
      </c>
      <c r="AR172" s="370">
        <v>0</v>
      </c>
      <c r="AS172" s="370">
        <v>0</v>
      </c>
      <c r="AT172" s="370">
        <v>0</v>
      </c>
      <c r="AU172" s="370">
        <v>0</v>
      </c>
      <c r="AV172" s="370">
        <v>0</v>
      </c>
      <c r="AW172" s="370">
        <v>0</v>
      </c>
      <c r="AX172" s="370">
        <v>0</v>
      </c>
      <c r="AY172" s="370">
        <v>0</v>
      </c>
      <c r="AZ172" s="370">
        <v>0</v>
      </c>
      <c r="BA172" s="370">
        <v>0</v>
      </c>
      <c r="BB172" s="370">
        <v>0</v>
      </c>
      <c r="BC172" s="370">
        <v>0</v>
      </c>
      <c r="BD172" s="370">
        <v>0</v>
      </c>
      <c r="BE172" s="370">
        <v>0</v>
      </c>
      <c r="BF172" s="368">
        <v>5.6</v>
      </c>
      <c r="BG172" s="368">
        <v>28</v>
      </c>
      <c r="BH172" s="368">
        <v>0</v>
      </c>
    </row>
    <row r="173" spans="1:60" s="270" customFormat="1" ht="38.25">
      <c r="A173" s="368" t="s">
        <v>607</v>
      </c>
      <c r="B173" s="368" t="s">
        <v>9</v>
      </c>
      <c r="C173" s="368" t="s">
        <v>612</v>
      </c>
      <c r="D173" s="368">
        <v>110</v>
      </c>
      <c r="E173" s="368" t="s">
        <v>710</v>
      </c>
      <c r="F173" s="368" t="s">
        <v>608</v>
      </c>
      <c r="G173" s="368" t="s">
        <v>1957</v>
      </c>
      <c r="H173" s="368">
        <v>133.69999999999999</v>
      </c>
      <c r="I173" s="368" t="s">
        <v>627</v>
      </c>
      <c r="J173" s="370">
        <v>0</v>
      </c>
      <c r="K173" s="370">
        <v>0</v>
      </c>
      <c r="L173" s="370">
        <v>0</v>
      </c>
      <c r="M173" s="370">
        <v>0</v>
      </c>
      <c r="N173" s="370">
        <v>0</v>
      </c>
      <c r="O173" s="370">
        <v>0</v>
      </c>
      <c r="P173" s="370">
        <v>0</v>
      </c>
      <c r="Q173" s="370">
        <v>0</v>
      </c>
      <c r="R173" s="370">
        <v>0</v>
      </c>
      <c r="S173" s="370">
        <v>0</v>
      </c>
      <c r="T173" s="370">
        <v>0</v>
      </c>
      <c r="U173" s="370">
        <v>0</v>
      </c>
      <c r="V173" s="370">
        <v>0</v>
      </c>
      <c r="W173" s="370">
        <v>0</v>
      </c>
      <c r="X173" s="370">
        <v>1.2</v>
      </c>
      <c r="Y173" s="370">
        <v>1.6</v>
      </c>
      <c r="Z173" s="370">
        <v>2.7</v>
      </c>
      <c r="AA173" s="370">
        <v>3.1</v>
      </c>
      <c r="AB173" s="370">
        <v>3.9</v>
      </c>
      <c r="AC173" s="370">
        <v>1.6</v>
      </c>
      <c r="AD173" s="370">
        <v>3.7</v>
      </c>
      <c r="AE173" s="370">
        <v>3.2</v>
      </c>
      <c r="AF173" s="370">
        <v>1.9</v>
      </c>
      <c r="AG173" s="370">
        <v>2.1</v>
      </c>
      <c r="AH173" s="370">
        <v>0.8</v>
      </c>
      <c r="AI173" s="370">
        <v>0.8</v>
      </c>
      <c r="AJ173" s="370">
        <v>1.8</v>
      </c>
      <c r="AK173" s="370">
        <v>2.2999999999999998</v>
      </c>
      <c r="AL173" s="370">
        <v>0</v>
      </c>
      <c r="AM173" s="370">
        <v>0.1</v>
      </c>
      <c r="AN173" s="370">
        <v>0</v>
      </c>
      <c r="AO173" s="370">
        <v>0</v>
      </c>
      <c r="AP173" s="370">
        <v>0</v>
      </c>
      <c r="AQ173" s="370">
        <v>0</v>
      </c>
      <c r="AR173" s="370">
        <v>0</v>
      </c>
      <c r="AS173" s="370">
        <v>0</v>
      </c>
      <c r="AT173" s="370">
        <v>0</v>
      </c>
      <c r="AU173" s="370">
        <v>0</v>
      </c>
      <c r="AV173" s="370">
        <v>0</v>
      </c>
      <c r="AW173" s="370">
        <v>0</v>
      </c>
      <c r="AX173" s="370">
        <v>0</v>
      </c>
      <c r="AY173" s="370">
        <v>0</v>
      </c>
      <c r="AZ173" s="370">
        <v>0</v>
      </c>
      <c r="BA173" s="370">
        <v>0</v>
      </c>
      <c r="BB173" s="370">
        <v>0</v>
      </c>
      <c r="BC173" s="370">
        <v>0</v>
      </c>
      <c r="BD173" s="370">
        <v>0</v>
      </c>
      <c r="BE173" s="370">
        <v>0</v>
      </c>
      <c r="BF173" s="368">
        <v>5.6</v>
      </c>
      <c r="BG173" s="368">
        <v>28</v>
      </c>
      <c r="BH173" s="368">
        <v>0</v>
      </c>
    </row>
    <row r="174" spans="1:60" s="270" customFormat="1" ht="38.25">
      <c r="A174" s="368" t="s">
        <v>607</v>
      </c>
      <c r="B174" s="368" t="s">
        <v>18</v>
      </c>
      <c r="C174" s="368" t="s">
        <v>612</v>
      </c>
      <c r="D174" s="368">
        <v>110</v>
      </c>
      <c r="E174" s="368" t="s">
        <v>1056</v>
      </c>
      <c r="F174" s="368" t="s">
        <v>606</v>
      </c>
      <c r="G174" s="368" t="s">
        <v>1957</v>
      </c>
      <c r="H174" s="368">
        <v>159.9</v>
      </c>
      <c r="I174" s="368" t="s">
        <v>626</v>
      </c>
      <c r="J174" s="370">
        <v>0</v>
      </c>
      <c r="K174" s="370">
        <v>0</v>
      </c>
      <c r="L174" s="370">
        <v>0</v>
      </c>
      <c r="M174" s="370">
        <v>0</v>
      </c>
      <c r="N174" s="370">
        <v>0</v>
      </c>
      <c r="O174" s="370">
        <v>0</v>
      </c>
      <c r="P174" s="370" t="s">
        <v>1958</v>
      </c>
      <c r="Q174" s="370" t="s">
        <v>1958</v>
      </c>
      <c r="R174" s="370" t="s">
        <v>1958</v>
      </c>
      <c r="S174" s="370" t="s">
        <v>1958</v>
      </c>
      <c r="T174" s="370" t="s">
        <v>1958</v>
      </c>
      <c r="U174" s="370" t="s">
        <v>1958</v>
      </c>
      <c r="V174" s="370" t="s">
        <v>1958</v>
      </c>
      <c r="W174" s="370" t="s">
        <v>1958</v>
      </c>
      <c r="X174" s="370" t="s">
        <v>1958</v>
      </c>
      <c r="Y174" s="370" t="s">
        <v>1958</v>
      </c>
      <c r="Z174" s="370">
        <v>7.1</v>
      </c>
      <c r="AA174" s="370">
        <v>4.4000000000000004</v>
      </c>
      <c r="AB174" s="370">
        <v>13.9</v>
      </c>
      <c r="AC174" s="370">
        <v>19.899999999999999</v>
      </c>
      <c r="AD174" s="370" t="s">
        <v>1958</v>
      </c>
      <c r="AE174" s="370">
        <v>31.2</v>
      </c>
      <c r="AF174" s="370">
        <v>21.2</v>
      </c>
      <c r="AG174" s="370">
        <v>15.3</v>
      </c>
      <c r="AH174" s="370">
        <v>15.6</v>
      </c>
      <c r="AI174" s="370">
        <v>23.3</v>
      </c>
      <c r="AJ174" s="370">
        <v>40.200000000000003</v>
      </c>
      <c r="AK174" s="370">
        <v>19.899999999999999</v>
      </c>
      <c r="AL174" s="370">
        <v>12.2</v>
      </c>
      <c r="AM174" s="370">
        <v>6.2</v>
      </c>
      <c r="AN174" s="370">
        <v>5.2</v>
      </c>
      <c r="AO174" s="370">
        <v>4.7</v>
      </c>
      <c r="AP174" s="370">
        <v>4</v>
      </c>
      <c r="AQ174" s="370">
        <v>4</v>
      </c>
      <c r="AR174" s="370">
        <v>0.1</v>
      </c>
      <c r="AS174" s="370">
        <v>0.1</v>
      </c>
      <c r="AT174" s="370">
        <v>0.1</v>
      </c>
      <c r="AU174" s="370">
        <v>0.1</v>
      </c>
      <c r="AV174" s="370">
        <v>0.1</v>
      </c>
      <c r="AW174" s="370">
        <v>0.1</v>
      </c>
      <c r="AX174" s="370">
        <v>0.1</v>
      </c>
      <c r="AY174" s="370">
        <v>0</v>
      </c>
      <c r="AZ174" s="370">
        <v>0</v>
      </c>
      <c r="BA174" s="370">
        <v>0</v>
      </c>
      <c r="BB174" s="370">
        <v>0</v>
      </c>
      <c r="BC174" s="370">
        <v>0</v>
      </c>
      <c r="BD174" s="370">
        <v>0</v>
      </c>
      <c r="BE174" s="370">
        <v>0</v>
      </c>
      <c r="BF174" s="368">
        <v>6.7</v>
      </c>
      <c r="BG174" s="368">
        <v>40.9</v>
      </c>
      <c r="BH174" s="368">
        <v>0</v>
      </c>
    </row>
    <row r="175" spans="1:60" s="270" customFormat="1" ht="38.25">
      <c r="A175" s="368" t="s">
        <v>607</v>
      </c>
      <c r="B175" s="368" t="s">
        <v>18</v>
      </c>
      <c r="C175" s="368" t="s">
        <v>612</v>
      </c>
      <c r="D175" s="368">
        <v>110</v>
      </c>
      <c r="E175" s="368" t="s">
        <v>1056</v>
      </c>
      <c r="F175" s="368" t="s">
        <v>606</v>
      </c>
      <c r="G175" s="368" t="s">
        <v>1957</v>
      </c>
      <c r="H175" s="368">
        <v>159.9</v>
      </c>
      <c r="I175" s="368" t="s">
        <v>627</v>
      </c>
      <c r="J175" s="370">
        <v>0</v>
      </c>
      <c r="K175" s="370">
        <v>0</v>
      </c>
      <c r="L175" s="370">
        <v>0</v>
      </c>
      <c r="M175" s="370">
        <v>0</v>
      </c>
      <c r="N175" s="370">
        <v>0</v>
      </c>
      <c r="O175" s="370">
        <v>0</v>
      </c>
      <c r="P175" s="370" t="s">
        <v>1958</v>
      </c>
      <c r="Q175" s="370" t="s">
        <v>1958</v>
      </c>
      <c r="R175" s="370" t="s">
        <v>1958</v>
      </c>
      <c r="S175" s="370" t="s">
        <v>1958</v>
      </c>
      <c r="T175" s="370" t="s">
        <v>1958</v>
      </c>
      <c r="U175" s="370" t="s">
        <v>1958</v>
      </c>
      <c r="V175" s="370" t="s">
        <v>1958</v>
      </c>
      <c r="W175" s="370" t="s">
        <v>1958</v>
      </c>
      <c r="X175" s="370" t="s">
        <v>1958</v>
      </c>
      <c r="Y175" s="370" t="s">
        <v>1958</v>
      </c>
      <c r="Z175" s="370">
        <v>0.1</v>
      </c>
      <c r="AA175" s="370">
        <v>0.1</v>
      </c>
      <c r="AB175" s="370">
        <v>1.2</v>
      </c>
      <c r="AC175" s="370">
        <v>4.4000000000000004</v>
      </c>
      <c r="AD175" s="370" t="s">
        <v>1958</v>
      </c>
      <c r="AE175" s="370">
        <v>5.7</v>
      </c>
      <c r="AF175" s="370">
        <v>2.6</v>
      </c>
      <c r="AG175" s="370">
        <v>2</v>
      </c>
      <c r="AH175" s="370">
        <v>0.4</v>
      </c>
      <c r="AI175" s="370">
        <v>1.1000000000000001</v>
      </c>
      <c r="AJ175" s="370">
        <v>2.4</v>
      </c>
      <c r="AK175" s="370">
        <v>1.1000000000000001</v>
      </c>
      <c r="AL175" s="370">
        <v>0.5</v>
      </c>
      <c r="AM175" s="370">
        <v>0.1</v>
      </c>
      <c r="AN175" s="370">
        <v>0.1</v>
      </c>
      <c r="AO175" s="370">
        <v>0.1</v>
      </c>
      <c r="AP175" s="370">
        <v>0.1</v>
      </c>
      <c r="AQ175" s="370">
        <v>0.1</v>
      </c>
      <c r="AR175" s="370">
        <v>0.2</v>
      </c>
      <c r="AS175" s="370">
        <v>0</v>
      </c>
      <c r="AT175" s="370">
        <v>0</v>
      </c>
      <c r="AU175" s="370">
        <v>0</v>
      </c>
      <c r="AV175" s="370">
        <v>0</v>
      </c>
      <c r="AW175" s="370">
        <v>0</v>
      </c>
      <c r="AX175" s="370">
        <v>0</v>
      </c>
      <c r="AY175" s="370">
        <v>0</v>
      </c>
      <c r="AZ175" s="370">
        <v>0</v>
      </c>
      <c r="BA175" s="370">
        <v>0</v>
      </c>
      <c r="BB175" s="370">
        <v>0</v>
      </c>
      <c r="BC175" s="370">
        <v>0</v>
      </c>
      <c r="BD175" s="370">
        <v>0</v>
      </c>
      <c r="BE175" s="370">
        <v>0</v>
      </c>
      <c r="BF175" s="368">
        <v>6.7</v>
      </c>
      <c r="BG175" s="368">
        <v>40.9</v>
      </c>
      <c r="BH175" s="368">
        <v>0</v>
      </c>
    </row>
    <row r="176" spans="1:60" s="270" customFormat="1" ht="38.25">
      <c r="A176" s="368" t="s">
        <v>607</v>
      </c>
      <c r="B176" s="368" t="s">
        <v>16</v>
      </c>
      <c r="C176" s="368" t="s">
        <v>612</v>
      </c>
      <c r="D176" s="368">
        <v>110</v>
      </c>
      <c r="E176" s="368" t="s">
        <v>711</v>
      </c>
      <c r="F176" s="368" t="s">
        <v>606</v>
      </c>
      <c r="G176" s="368" t="s">
        <v>1957</v>
      </c>
      <c r="H176" s="368">
        <v>145.1</v>
      </c>
      <c r="I176" s="368" t="s">
        <v>626</v>
      </c>
      <c r="J176" s="370">
        <v>0</v>
      </c>
      <c r="K176" s="370">
        <v>0</v>
      </c>
      <c r="L176" s="370">
        <v>0</v>
      </c>
      <c r="M176" s="370">
        <v>0</v>
      </c>
      <c r="N176" s="370">
        <v>0</v>
      </c>
      <c r="O176" s="370">
        <v>0</v>
      </c>
      <c r="P176" s="370">
        <v>0</v>
      </c>
      <c r="Q176" s="370">
        <v>0</v>
      </c>
      <c r="R176" s="370">
        <v>0</v>
      </c>
      <c r="S176" s="370">
        <v>0</v>
      </c>
      <c r="T176" s="370">
        <v>0</v>
      </c>
      <c r="U176" s="370">
        <v>0.5</v>
      </c>
      <c r="V176" s="370">
        <v>5.6</v>
      </c>
      <c r="W176" s="370">
        <v>4.7</v>
      </c>
      <c r="X176" s="370">
        <v>16.5</v>
      </c>
      <c r="Y176" s="370">
        <v>30.7</v>
      </c>
      <c r="Z176" s="370">
        <v>12.9</v>
      </c>
      <c r="AA176" s="370">
        <v>9.6</v>
      </c>
      <c r="AB176" s="370">
        <v>16</v>
      </c>
      <c r="AC176" s="370">
        <v>16.3</v>
      </c>
      <c r="AD176" s="370">
        <v>14.8</v>
      </c>
      <c r="AE176" s="370">
        <v>14</v>
      </c>
      <c r="AF176" s="370">
        <v>14.2</v>
      </c>
      <c r="AG176" s="370">
        <v>19.600000000000001</v>
      </c>
      <c r="AH176" s="370">
        <v>18.399999999999999</v>
      </c>
      <c r="AI176" s="370">
        <v>29.6</v>
      </c>
      <c r="AJ176" s="370">
        <v>15.6</v>
      </c>
      <c r="AK176" s="370">
        <v>19.2</v>
      </c>
      <c r="AL176" s="370">
        <v>14.7</v>
      </c>
      <c r="AM176" s="370">
        <v>18.2</v>
      </c>
      <c r="AN176" s="370">
        <v>10.199999999999999</v>
      </c>
      <c r="AO176" s="370">
        <v>10</v>
      </c>
      <c r="AP176" s="370">
        <v>7.7</v>
      </c>
      <c r="AQ176" s="370">
        <v>1</v>
      </c>
      <c r="AR176" s="370">
        <v>0.2</v>
      </c>
      <c r="AS176" s="370">
        <v>0</v>
      </c>
      <c r="AT176" s="370">
        <v>0</v>
      </c>
      <c r="AU176" s="370">
        <v>0</v>
      </c>
      <c r="AV176" s="370">
        <v>0</v>
      </c>
      <c r="AW176" s="370">
        <v>0</v>
      </c>
      <c r="AX176" s="370">
        <v>0</v>
      </c>
      <c r="AY176" s="370">
        <v>0</v>
      </c>
      <c r="AZ176" s="370">
        <v>0</v>
      </c>
      <c r="BA176" s="370">
        <v>0</v>
      </c>
      <c r="BB176" s="370">
        <v>0</v>
      </c>
      <c r="BC176" s="370">
        <v>0</v>
      </c>
      <c r="BD176" s="370">
        <v>0</v>
      </c>
      <c r="BE176" s="370">
        <v>0</v>
      </c>
      <c r="BF176" s="368">
        <v>6</v>
      </c>
      <c r="BG176" s="368">
        <v>31.6</v>
      </c>
      <c r="BH176" s="368">
        <v>0</v>
      </c>
    </row>
    <row r="177" spans="1:60" s="270" customFormat="1" ht="38.25">
      <c r="A177" s="368" t="s">
        <v>607</v>
      </c>
      <c r="B177" s="368" t="s">
        <v>16</v>
      </c>
      <c r="C177" s="368" t="s">
        <v>612</v>
      </c>
      <c r="D177" s="368">
        <v>110</v>
      </c>
      <c r="E177" s="368" t="s">
        <v>711</v>
      </c>
      <c r="F177" s="368" t="s">
        <v>606</v>
      </c>
      <c r="G177" s="368" t="s">
        <v>1957</v>
      </c>
      <c r="H177" s="368">
        <v>145.1</v>
      </c>
      <c r="I177" s="368" t="s">
        <v>627</v>
      </c>
      <c r="J177" s="370">
        <v>-0.1</v>
      </c>
      <c r="K177" s="370">
        <v>0</v>
      </c>
      <c r="L177" s="370">
        <v>0</v>
      </c>
      <c r="M177" s="370">
        <v>0</v>
      </c>
      <c r="N177" s="370">
        <v>-0.1</v>
      </c>
      <c r="O177" s="370">
        <v>0</v>
      </c>
      <c r="P177" s="370">
        <v>0</v>
      </c>
      <c r="Q177" s="370">
        <v>0</v>
      </c>
      <c r="R177" s="370">
        <v>0</v>
      </c>
      <c r="S177" s="370">
        <v>-0.1</v>
      </c>
      <c r="T177" s="370">
        <v>0</v>
      </c>
      <c r="U177" s="370">
        <v>8.6</v>
      </c>
      <c r="V177" s="370">
        <v>7.8</v>
      </c>
      <c r="W177" s="370">
        <v>7.1</v>
      </c>
      <c r="X177" s="370">
        <v>6</v>
      </c>
      <c r="Y177" s="370">
        <v>3.3</v>
      </c>
      <c r="Z177" s="370">
        <v>0.4</v>
      </c>
      <c r="AA177" s="370">
        <v>-1.4</v>
      </c>
      <c r="AB177" s="370">
        <v>-1.6</v>
      </c>
      <c r="AC177" s="370">
        <v>0.7</v>
      </c>
      <c r="AD177" s="370">
        <v>-0.3</v>
      </c>
      <c r="AE177" s="370">
        <v>-1.8</v>
      </c>
      <c r="AF177" s="370">
        <v>-0.3</v>
      </c>
      <c r="AG177" s="370">
        <v>0.1</v>
      </c>
      <c r="AH177" s="370">
        <v>-0.4</v>
      </c>
      <c r="AI177" s="370">
        <v>-0.4</v>
      </c>
      <c r="AJ177" s="370">
        <v>-1.6</v>
      </c>
      <c r="AK177" s="370">
        <v>-1</v>
      </c>
      <c r="AL177" s="370">
        <v>-1.7</v>
      </c>
      <c r="AM177" s="370">
        <v>1.9</v>
      </c>
      <c r="AN177" s="370">
        <v>1.2</v>
      </c>
      <c r="AO177" s="370">
        <v>3.1</v>
      </c>
      <c r="AP177" s="370">
        <v>4.7</v>
      </c>
      <c r="AQ177" s="370">
        <v>5.5</v>
      </c>
      <c r="AR177" s="370">
        <v>3.9</v>
      </c>
      <c r="AS177" s="370">
        <v>0</v>
      </c>
      <c r="AT177" s="370">
        <v>0</v>
      </c>
      <c r="AU177" s="370">
        <v>0</v>
      </c>
      <c r="AV177" s="370">
        <v>0</v>
      </c>
      <c r="AW177" s="370">
        <v>0</v>
      </c>
      <c r="AX177" s="370">
        <v>0</v>
      </c>
      <c r="AY177" s="370">
        <v>0</v>
      </c>
      <c r="AZ177" s="370">
        <v>0</v>
      </c>
      <c r="BA177" s="370">
        <v>0</v>
      </c>
      <c r="BB177" s="370">
        <v>0</v>
      </c>
      <c r="BC177" s="370">
        <v>0</v>
      </c>
      <c r="BD177" s="370">
        <v>0</v>
      </c>
      <c r="BE177" s="370">
        <v>0</v>
      </c>
      <c r="BF177" s="368">
        <v>6</v>
      </c>
      <c r="BG177" s="368">
        <v>31.6</v>
      </c>
      <c r="BH177" s="368">
        <v>0</v>
      </c>
    </row>
    <row r="178" spans="1:60" s="270" customFormat="1" ht="25.5">
      <c r="A178" s="368" t="s">
        <v>605</v>
      </c>
      <c r="B178" s="368" t="s">
        <v>8</v>
      </c>
      <c r="C178" s="368" t="s">
        <v>612</v>
      </c>
      <c r="D178" s="368">
        <v>110</v>
      </c>
      <c r="E178" s="368" t="s">
        <v>712</v>
      </c>
      <c r="F178" s="368" t="s">
        <v>606</v>
      </c>
      <c r="G178" s="368" t="s">
        <v>1957</v>
      </c>
      <c r="H178" s="368">
        <v>155</v>
      </c>
      <c r="I178" s="368" t="s">
        <v>626</v>
      </c>
      <c r="J178" s="370">
        <v>0.2</v>
      </c>
      <c r="K178" s="370">
        <v>0.2</v>
      </c>
      <c r="L178" s="370">
        <v>0.2</v>
      </c>
      <c r="M178" s="370">
        <v>0.2</v>
      </c>
      <c r="N178" s="370">
        <v>0.2</v>
      </c>
      <c r="O178" s="370">
        <v>0.1</v>
      </c>
      <c r="P178" s="370">
        <v>0.1</v>
      </c>
      <c r="Q178" s="370">
        <v>0.1</v>
      </c>
      <c r="R178" s="370">
        <v>0.1</v>
      </c>
      <c r="S178" s="370">
        <v>0.1</v>
      </c>
      <c r="T178" s="370">
        <v>0.1</v>
      </c>
      <c r="U178" s="370">
        <v>1.3</v>
      </c>
      <c r="V178" s="370">
        <v>2.1</v>
      </c>
      <c r="W178" s="370">
        <v>2.5</v>
      </c>
      <c r="X178" s="370">
        <v>2.4</v>
      </c>
      <c r="Y178" s="370">
        <v>5</v>
      </c>
      <c r="Z178" s="370">
        <v>3.8</v>
      </c>
      <c r="AA178" s="370">
        <v>7.8</v>
      </c>
      <c r="AB178" s="370">
        <v>9.8000000000000007</v>
      </c>
      <c r="AC178" s="370">
        <v>23.2</v>
      </c>
      <c r="AD178" s="370">
        <v>23.4</v>
      </c>
      <c r="AE178" s="370">
        <v>31.1</v>
      </c>
      <c r="AF178" s="370">
        <v>18.2</v>
      </c>
      <c r="AG178" s="370">
        <v>15</v>
      </c>
      <c r="AH178" s="370">
        <v>24.2</v>
      </c>
      <c r="AI178" s="370">
        <v>17.7</v>
      </c>
      <c r="AJ178" s="370">
        <v>19.100000000000001</v>
      </c>
      <c r="AK178" s="370">
        <v>11</v>
      </c>
      <c r="AL178" s="370">
        <v>26.3</v>
      </c>
      <c r="AM178" s="370">
        <v>14.6</v>
      </c>
      <c r="AN178" s="370">
        <v>7.6</v>
      </c>
      <c r="AO178" s="370">
        <v>5.9</v>
      </c>
      <c r="AP178" s="370">
        <v>5.3</v>
      </c>
      <c r="AQ178" s="370">
        <v>3.8</v>
      </c>
      <c r="AR178" s="370">
        <v>0.1</v>
      </c>
      <c r="AS178" s="370">
        <v>0.2</v>
      </c>
      <c r="AT178" s="370">
        <v>0.2</v>
      </c>
      <c r="AU178" s="370">
        <v>0.2</v>
      </c>
      <c r="AV178" s="370">
        <v>0.2</v>
      </c>
      <c r="AW178" s="370">
        <v>0.2</v>
      </c>
      <c r="AX178" s="370">
        <v>0.2</v>
      </c>
      <c r="AY178" s="370">
        <v>0.2</v>
      </c>
      <c r="AZ178" s="370">
        <v>0.3</v>
      </c>
      <c r="BA178" s="370">
        <v>0.3</v>
      </c>
      <c r="BB178" s="370">
        <v>0.3</v>
      </c>
      <c r="BC178" s="370">
        <v>0.3</v>
      </c>
      <c r="BD178" s="370">
        <v>0.3</v>
      </c>
      <c r="BE178" s="370">
        <v>0.4</v>
      </c>
      <c r="BF178" s="368">
        <v>6.5</v>
      </c>
      <c r="BG178" s="368">
        <v>39.200000000000003</v>
      </c>
      <c r="BH178" s="368">
        <v>0.1</v>
      </c>
    </row>
    <row r="179" spans="1:60" s="270" customFormat="1" ht="25.5">
      <c r="A179" s="368" t="s">
        <v>605</v>
      </c>
      <c r="B179" s="368" t="s">
        <v>8</v>
      </c>
      <c r="C179" s="368" t="s">
        <v>612</v>
      </c>
      <c r="D179" s="368">
        <v>110</v>
      </c>
      <c r="E179" s="368" t="s">
        <v>712</v>
      </c>
      <c r="F179" s="368" t="s">
        <v>606</v>
      </c>
      <c r="G179" s="368" t="s">
        <v>1957</v>
      </c>
      <c r="H179" s="368">
        <v>155</v>
      </c>
      <c r="I179" s="368" t="s">
        <v>627</v>
      </c>
      <c r="J179" s="370">
        <v>-0.6</v>
      </c>
      <c r="K179" s="370">
        <v>-0.4</v>
      </c>
      <c r="L179" s="370">
        <v>-0.7</v>
      </c>
      <c r="M179" s="370">
        <v>-0.4</v>
      </c>
      <c r="N179" s="370">
        <v>-1.6</v>
      </c>
      <c r="O179" s="370">
        <v>-1.7</v>
      </c>
      <c r="P179" s="370">
        <v>-2.4</v>
      </c>
      <c r="Q179" s="370">
        <v>-2.2000000000000002</v>
      </c>
      <c r="R179" s="370">
        <v>-1.9</v>
      </c>
      <c r="S179" s="370">
        <v>-2.7</v>
      </c>
      <c r="T179" s="370">
        <v>-1.9</v>
      </c>
      <c r="U179" s="370">
        <v>-2.6</v>
      </c>
      <c r="V179" s="370">
        <v>-6.8</v>
      </c>
      <c r="W179" s="370">
        <v>-7.5</v>
      </c>
      <c r="X179" s="370">
        <v>-5.6</v>
      </c>
      <c r="Y179" s="370">
        <v>-2.7</v>
      </c>
      <c r="Z179" s="370">
        <v>3.4</v>
      </c>
      <c r="AA179" s="370">
        <v>-4</v>
      </c>
      <c r="AB179" s="370">
        <v>-1.3</v>
      </c>
      <c r="AC179" s="370">
        <v>7.1</v>
      </c>
      <c r="AD179" s="370">
        <v>0.2</v>
      </c>
      <c r="AE179" s="370">
        <v>7.9</v>
      </c>
      <c r="AF179" s="370">
        <v>12.2</v>
      </c>
      <c r="AG179" s="370">
        <v>9.3000000000000007</v>
      </c>
      <c r="AH179" s="370">
        <v>5.6</v>
      </c>
      <c r="AI179" s="370">
        <v>-4.0999999999999996</v>
      </c>
      <c r="AJ179" s="370">
        <v>0.1</v>
      </c>
      <c r="AK179" s="370">
        <v>-4.5</v>
      </c>
      <c r="AL179" s="370">
        <v>-10.1</v>
      </c>
      <c r="AM179" s="370">
        <v>-10.4</v>
      </c>
      <c r="AN179" s="370">
        <v>-10.9</v>
      </c>
      <c r="AO179" s="370">
        <v>1.9</v>
      </c>
      <c r="AP179" s="370">
        <v>5</v>
      </c>
      <c r="AQ179" s="370">
        <v>2.4</v>
      </c>
      <c r="AR179" s="370">
        <v>1.2</v>
      </c>
      <c r="AS179" s="370">
        <v>-0.3</v>
      </c>
      <c r="AT179" s="370">
        <v>0.5</v>
      </c>
      <c r="AU179" s="370">
        <v>0.2</v>
      </c>
      <c r="AV179" s="370">
        <v>2.9</v>
      </c>
      <c r="AW179" s="370">
        <v>3.2</v>
      </c>
      <c r="AX179" s="370">
        <v>2.1</v>
      </c>
      <c r="AY179" s="370">
        <v>3.9</v>
      </c>
      <c r="AZ179" s="370">
        <v>5</v>
      </c>
      <c r="BA179" s="370">
        <v>5</v>
      </c>
      <c r="BB179" s="370">
        <v>6</v>
      </c>
      <c r="BC179" s="370">
        <v>8.4</v>
      </c>
      <c r="BD179" s="370">
        <v>8.4</v>
      </c>
      <c r="BE179" s="370">
        <v>9.8000000000000007</v>
      </c>
      <c r="BF179" s="368">
        <v>6.5</v>
      </c>
      <c r="BG179" s="368">
        <v>39.200000000000003</v>
      </c>
      <c r="BH179" s="368">
        <v>0.1</v>
      </c>
    </row>
    <row r="180" spans="1:60" s="270" customFormat="1" ht="51">
      <c r="A180" s="368" t="s">
        <v>607</v>
      </c>
      <c r="B180" s="368" t="s">
        <v>20</v>
      </c>
      <c r="C180" s="368" t="s">
        <v>612</v>
      </c>
      <c r="D180" s="368">
        <v>110</v>
      </c>
      <c r="E180" s="368" t="s">
        <v>713</v>
      </c>
      <c r="F180" s="368" t="s">
        <v>606</v>
      </c>
      <c r="G180" s="368" t="s">
        <v>1957</v>
      </c>
      <c r="H180" s="368">
        <v>359.5</v>
      </c>
      <c r="I180" s="368" t="s">
        <v>626</v>
      </c>
      <c r="J180" s="370">
        <v>0.2</v>
      </c>
      <c r="K180" s="370">
        <v>0.2</v>
      </c>
      <c r="L180" s="370">
        <v>0.2</v>
      </c>
      <c r="M180" s="370">
        <v>0.2</v>
      </c>
      <c r="N180" s="370">
        <v>0.2</v>
      </c>
      <c r="O180" s="370">
        <v>0.2</v>
      </c>
      <c r="P180" s="370">
        <v>0.2</v>
      </c>
      <c r="Q180" s="370">
        <v>0.2</v>
      </c>
      <c r="R180" s="370">
        <v>0.2</v>
      </c>
      <c r="S180" s="370">
        <v>0.2</v>
      </c>
      <c r="T180" s="370">
        <v>0.2</v>
      </c>
      <c r="U180" s="370">
        <v>0</v>
      </c>
      <c r="V180" s="370">
        <v>14.6</v>
      </c>
      <c r="W180" s="370">
        <v>17.100000000000001</v>
      </c>
      <c r="X180" s="370">
        <v>20.399999999999999</v>
      </c>
      <c r="Y180" s="370">
        <v>28.4</v>
      </c>
      <c r="Z180" s="370">
        <v>46.1</v>
      </c>
      <c r="AA180" s="370">
        <v>43.8</v>
      </c>
      <c r="AB180" s="370">
        <v>92.9</v>
      </c>
      <c r="AC180" s="370">
        <v>102.5</v>
      </c>
      <c r="AD180" s="370">
        <v>41.2</v>
      </c>
      <c r="AE180" s="370">
        <v>24.7</v>
      </c>
      <c r="AF180" s="370">
        <v>22.7</v>
      </c>
      <c r="AG180" s="370">
        <v>43.2</v>
      </c>
      <c r="AH180" s="370">
        <v>23.5</v>
      </c>
      <c r="AI180" s="370">
        <v>54</v>
      </c>
      <c r="AJ180" s="370">
        <v>22.3</v>
      </c>
      <c r="AK180" s="370">
        <v>18.899999999999999</v>
      </c>
      <c r="AL180" s="370">
        <v>38.6</v>
      </c>
      <c r="AM180" s="370">
        <v>25.1</v>
      </c>
      <c r="AN180" s="370">
        <v>24.3</v>
      </c>
      <c r="AO180" s="370">
        <v>15</v>
      </c>
      <c r="AP180" s="370">
        <v>13.7</v>
      </c>
      <c r="AQ180" s="370">
        <v>6.6</v>
      </c>
      <c r="AR180" s="370">
        <v>0.4</v>
      </c>
      <c r="AS180" s="370">
        <v>0.2</v>
      </c>
      <c r="AT180" s="370">
        <v>0.2</v>
      </c>
      <c r="AU180" s="370">
        <v>0.2</v>
      </c>
      <c r="AV180" s="370">
        <v>0.2</v>
      </c>
      <c r="AW180" s="370">
        <v>0.2</v>
      </c>
      <c r="AX180" s="370">
        <v>0.2</v>
      </c>
      <c r="AY180" s="370">
        <v>0.2</v>
      </c>
      <c r="AZ180" s="370">
        <v>0.2</v>
      </c>
      <c r="BA180" s="370">
        <v>0.2</v>
      </c>
      <c r="BB180" s="370">
        <v>0.1</v>
      </c>
      <c r="BC180" s="370">
        <v>0.2</v>
      </c>
      <c r="BD180" s="370">
        <v>0.2</v>
      </c>
      <c r="BE180" s="370">
        <v>0.2</v>
      </c>
      <c r="BF180" s="368">
        <v>15</v>
      </c>
      <c r="BG180" s="368">
        <v>109.6</v>
      </c>
      <c r="BH180" s="368">
        <v>0</v>
      </c>
    </row>
    <row r="181" spans="1:60" s="270" customFormat="1" ht="51">
      <c r="A181" s="368" t="s">
        <v>607</v>
      </c>
      <c r="B181" s="368" t="s">
        <v>20</v>
      </c>
      <c r="C181" s="368" t="s">
        <v>612</v>
      </c>
      <c r="D181" s="368">
        <v>110</v>
      </c>
      <c r="E181" s="368" t="s">
        <v>713</v>
      </c>
      <c r="F181" s="368" t="s">
        <v>606</v>
      </c>
      <c r="G181" s="368" t="s">
        <v>1957</v>
      </c>
      <c r="H181" s="368">
        <v>359.5</v>
      </c>
      <c r="I181" s="368" t="s">
        <v>627</v>
      </c>
      <c r="J181" s="370">
        <v>-0.9</v>
      </c>
      <c r="K181" s="370">
        <v>-0.8</v>
      </c>
      <c r="L181" s="370">
        <v>-0.8</v>
      </c>
      <c r="M181" s="370">
        <v>-0.8</v>
      </c>
      <c r="N181" s="370">
        <v>-0.9</v>
      </c>
      <c r="O181" s="370">
        <v>-0.8</v>
      </c>
      <c r="P181" s="370">
        <v>-0.8</v>
      </c>
      <c r="Q181" s="370">
        <v>-0.9</v>
      </c>
      <c r="R181" s="370">
        <v>-0.9</v>
      </c>
      <c r="S181" s="370">
        <v>-0.9</v>
      </c>
      <c r="T181" s="370">
        <v>-0.9</v>
      </c>
      <c r="U181" s="370">
        <v>-1</v>
      </c>
      <c r="V181" s="370">
        <v>-0.3</v>
      </c>
      <c r="W181" s="370">
        <v>-0.1</v>
      </c>
      <c r="X181" s="370">
        <v>0</v>
      </c>
      <c r="Y181" s="370">
        <v>0.4</v>
      </c>
      <c r="Z181" s="370">
        <v>2.6</v>
      </c>
      <c r="AA181" s="370">
        <v>2</v>
      </c>
      <c r="AB181" s="370">
        <v>12.1</v>
      </c>
      <c r="AC181" s="370">
        <v>14.6</v>
      </c>
      <c r="AD181" s="370">
        <v>1.6</v>
      </c>
      <c r="AE181" s="370">
        <v>-0.3</v>
      </c>
      <c r="AF181" s="370">
        <v>-0.3</v>
      </c>
      <c r="AG181" s="370">
        <v>1.9</v>
      </c>
      <c r="AH181" s="370">
        <v>-0.1</v>
      </c>
      <c r="AI181" s="370">
        <v>3.4</v>
      </c>
      <c r="AJ181" s="370">
        <v>-0.2</v>
      </c>
      <c r="AK181" s="370">
        <v>-0.6</v>
      </c>
      <c r="AL181" s="370">
        <v>1.4</v>
      </c>
      <c r="AM181" s="370">
        <v>0.1</v>
      </c>
      <c r="AN181" s="370">
        <v>-0.1</v>
      </c>
      <c r="AO181" s="370">
        <v>-0.7</v>
      </c>
      <c r="AP181" s="370">
        <v>-0.8</v>
      </c>
      <c r="AQ181" s="370">
        <v>-0.9</v>
      </c>
      <c r="AR181" s="370">
        <v>-1</v>
      </c>
      <c r="AS181" s="370">
        <v>-0.8</v>
      </c>
      <c r="AT181" s="370">
        <v>-0.8</v>
      </c>
      <c r="AU181" s="370">
        <v>-0.9</v>
      </c>
      <c r="AV181" s="370">
        <v>-0.8</v>
      </c>
      <c r="AW181" s="370">
        <v>-0.8</v>
      </c>
      <c r="AX181" s="370">
        <v>-0.8</v>
      </c>
      <c r="AY181" s="370">
        <v>-0.9</v>
      </c>
      <c r="AZ181" s="370">
        <v>-0.8</v>
      </c>
      <c r="BA181" s="370">
        <v>-0.8</v>
      </c>
      <c r="BB181" s="370">
        <v>-0.8</v>
      </c>
      <c r="BC181" s="370">
        <v>-1</v>
      </c>
      <c r="BD181" s="370">
        <v>-1</v>
      </c>
      <c r="BE181" s="370">
        <v>-0.9</v>
      </c>
      <c r="BF181" s="368">
        <v>15</v>
      </c>
      <c r="BG181" s="368">
        <v>109.6</v>
      </c>
      <c r="BH181" s="368">
        <v>0</v>
      </c>
    </row>
    <row r="182" spans="1:60" s="270" customFormat="1" ht="25.5">
      <c r="A182" s="368" t="s">
        <v>607</v>
      </c>
      <c r="B182" s="368" t="s">
        <v>18</v>
      </c>
      <c r="C182" s="368" t="s">
        <v>612</v>
      </c>
      <c r="D182" s="368">
        <v>110</v>
      </c>
      <c r="E182" s="368" t="s">
        <v>714</v>
      </c>
      <c r="F182" s="368" t="s">
        <v>608</v>
      </c>
      <c r="G182" s="368" t="s">
        <v>1957</v>
      </c>
      <c r="H182" s="368">
        <v>85.6</v>
      </c>
      <c r="I182" s="368" t="s">
        <v>626</v>
      </c>
      <c r="J182" s="370">
        <v>0</v>
      </c>
      <c r="K182" s="370">
        <v>0</v>
      </c>
      <c r="L182" s="370">
        <v>0</v>
      </c>
      <c r="M182" s="370">
        <v>0</v>
      </c>
      <c r="N182" s="370">
        <v>0</v>
      </c>
      <c r="O182" s="370">
        <v>0</v>
      </c>
      <c r="P182" s="370">
        <v>0</v>
      </c>
      <c r="Q182" s="370">
        <v>0</v>
      </c>
      <c r="R182" s="370">
        <v>0</v>
      </c>
      <c r="S182" s="370">
        <v>0</v>
      </c>
      <c r="T182" s="370">
        <v>0</v>
      </c>
      <c r="U182" s="370">
        <v>0.3</v>
      </c>
      <c r="V182" s="370">
        <v>0.8</v>
      </c>
      <c r="W182" s="370">
        <v>1.1000000000000001</v>
      </c>
      <c r="X182" s="370">
        <v>2</v>
      </c>
      <c r="Y182" s="370">
        <v>2.9</v>
      </c>
      <c r="Z182" s="370">
        <v>8.4</v>
      </c>
      <c r="AA182" s="370">
        <v>6.5</v>
      </c>
      <c r="AB182" s="370">
        <v>5.9</v>
      </c>
      <c r="AC182" s="370">
        <v>11.6</v>
      </c>
      <c r="AD182" s="370">
        <v>25</v>
      </c>
      <c r="AE182" s="370">
        <v>23.2</v>
      </c>
      <c r="AF182" s="370">
        <v>15.6</v>
      </c>
      <c r="AG182" s="370">
        <v>12.4</v>
      </c>
      <c r="AH182" s="370">
        <v>15.6</v>
      </c>
      <c r="AI182" s="370">
        <v>16.3</v>
      </c>
      <c r="AJ182" s="370">
        <v>12.9</v>
      </c>
      <c r="AK182" s="370">
        <v>3.9</v>
      </c>
      <c r="AL182" s="370">
        <v>0.8</v>
      </c>
      <c r="AM182" s="370">
        <v>4</v>
      </c>
      <c r="AN182" s="370">
        <v>3.6</v>
      </c>
      <c r="AO182" s="370">
        <v>1.1000000000000001</v>
      </c>
      <c r="AP182" s="370">
        <v>4.2</v>
      </c>
      <c r="AQ182" s="370">
        <v>1.7</v>
      </c>
      <c r="AR182" s="370">
        <v>0.1</v>
      </c>
      <c r="AS182" s="370">
        <v>0</v>
      </c>
      <c r="AT182" s="370">
        <v>0</v>
      </c>
      <c r="AU182" s="370">
        <v>0</v>
      </c>
      <c r="AV182" s="370">
        <v>0</v>
      </c>
      <c r="AW182" s="370">
        <v>0</v>
      </c>
      <c r="AX182" s="370">
        <v>0</v>
      </c>
      <c r="AY182" s="370">
        <v>0</v>
      </c>
      <c r="AZ182" s="370">
        <v>0</v>
      </c>
      <c r="BA182" s="370">
        <v>0</v>
      </c>
      <c r="BB182" s="370">
        <v>0</v>
      </c>
      <c r="BC182" s="370">
        <v>0</v>
      </c>
      <c r="BD182" s="370">
        <v>0</v>
      </c>
      <c r="BE182" s="370">
        <v>0</v>
      </c>
      <c r="BF182" s="368">
        <v>3.6</v>
      </c>
      <c r="BG182" s="368">
        <v>23.2</v>
      </c>
      <c r="BH182" s="368">
        <v>0</v>
      </c>
    </row>
    <row r="183" spans="1:60" s="270" customFormat="1" ht="25.5">
      <c r="A183" s="368" t="s">
        <v>607</v>
      </c>
      <c r="B183" s="368" t="s">
        <v>18</v>
      </c>
      <c r="C183" s="368" t="s">
        <v>612</v>
      </c>
      <c r="D183" s="368">
        <v>110</v>
      </c>
      <c r="E183" s="368" t="s">
        <v>714</v>
      </c>
      <c r="F183" s="368" t="s">
        <v>608</v>
      </c>
      <c r="G183" s="368" t="s">
        <v>1957</v>
      </c>
      <c r="H183" s="368">
        <v>85.6</v>
      </c>
      <c r="I183" s="368" t="s">
        <v>627</v>
      </c>
      <c r="J183" s="370">
        <v>0</v>
      </c>
      <c r="K183" s="370">
        <v>0</v>
      </c>
      <c r="L183" s="370">
        <v>0</v>
      </c>
      <c r="M183" s="370">
        <v>0</v>
      </c>
      <c r="N183" s="370">
        <v>0</v>
      </c>
      <c r="O183" s="370">
        <v>0</v>
      </c>
      <c r="P183" s="370">
        <v>0</v>
      </c>
      <c r="Q183" s="370">
        <v>0</v>
      </c>
      <c r="R183" s="370">
        <v>0</v>
      </c>
      <c r="S183" s="370">
        <v>0</v>
      </c>
      <c r="T183" s="370">
        <v>0</v>
      </c>
      <c r="U183" s="370">
        <v>-1.8</v>
      </c>
      <c r="V183" s="370">
        <v>-2.6</v>
      </c>
      <c r="W183" s="370">
        <v>-3.3</v>
      </c>
      <c r="X183" s="370">
        <v>-2.9</v>
      </c>
      <c r="Y183" s="370">
        <v>2.9</v>
      </c>
      <c r="Z183" s="370">
        <v>6</v>
      </c>
      <c r="AA183" s="370">
        <v>4.5999999999999996</v>
      </c>
      <c r="AB183" s="370">
        <v>5.3</v>
      </c>
      <c r="AC183" s="370">
        <v>6.2</v>
      </c>
      <c r="AD183" s="370">
        <v>9.3000000000000007</v>
      </c>
      <c r="AE183" s="370">
        <v>8.3000000000000007</v>
      </c>
      <c r="AF183" s="370">
        <v>6.7</v>
      </c>
      <c r="AG183" s="370">
        <v>6.1</v>
      </c>
      <c r="AH183" s="370">
        <v>4.7</v>
      </c>
      <c r="AI183" s="370">
        <v>2</v>
      </c>
      <c r="AJ183" s="370">
        <v>1.6</v>
      </c>
      <c r="AK183" s="370">
        <v>0</v>
      </c>
      <c r="AL183" s="370">
        <v>-0.1</v>
      </c>
      <c r="AM183" s="370">
        <v>0.1</v>
      </c>
      <c r="AN183" s="370">
        <v>0.4</v>
      </c>
      <c r="AO183" s="370">
        <v>1.1000000000000001</v>
      </c>
      <c r="AP183" s="370">
        <v>4.0999999999999996</v>
      </c>
      <c r="AQ183" s="370">
        <v>0.9</v>
      </c>
      <c r="AR183" s="370">
        <v>-0.6</v>
      </c>
      <c r="AS183" s="370">
        <v>0</v>
      </c>
      <c r="AT183" s="370">
        <v>0</v>
      </c>
      <c r="AU183" s="370">
        <v>0</v>
      </c>
      <c r="AV183" s="370">
        <v>0</v>
      </c>
      <c r="AW183" s="370">
        <v>0</v>
      </c>
      <c r="AX183" s="370">
        <v>0</v>
      </c>
      <c r="AY183" s="370">
        <v>0</v>
      </c>
      <c r="AZ183" s="370">
        <v>0</v>
      </c>
      <c r="BA183" s="370">
        <v>0</v>
      </c>
      <c r="BB183" s="370">
        <v>0</v>
      </c>
      <c r="BC183" s="370">
        <v>0</v>
      </c>
      <c r="BD183" s="370">
        <v>0</v>
      </c>
      <c r="BE183" s="370">
        <v>0</v>
      </c>
      <c r="BF183" s="368">
        <v>3.6</v>
      </c>
      <c r="BG183" s="368">
        <v>23.2</v>
      </c>
      <c r="BH183" s="368">
        <v>0</v>
      </c>
    </row>
    <row r="184" spans="1:60" s="270" customFormat="1" ht="25.5">
      <c r="A184" s="368" t="s">
        <v>607</v>
      </c>
      <c r="B184" s="368" t="s">
        <v>18</v>
      </c>
      <c r="C184" s="368" t="s">
        <v>612</v>
      </c>
      <c r="D184" s="368">
        <v>110</v>
      </c>
      <c r="E184" s="368" t="s">
        <v>715</v>
      </c>
      <c r="F184" s="368" t="s">
        <v>606</v>
      </c>
      <c r="G184" s="368" t="s">
        <v>1957</v>
      </c>
      <c r="H184" s="368">
        <v>220.5</v>
      </c>
      <c r="I184" s="368" t="s">
        <v>626</v>
      </c>
      <c r="J184" s="370">
        <v>0.1</v>
      </c>
      <c r="K184" s="370">
        <v>0.1</v>
      </c>
      <c r="L184" s="370">
        <v>0.1</v>
      </c>
      <c r="M184" s="370">
        <v>0.1</v>
      </c>
      <c r="N184" s="370">
        <v>0.1</v>
      </c>
      <c r="O184" s="370">
        <v>0.1</v>
      </c>
      <c r="P184" s="370">
        <v>0.1</v>
      </c>
      <c r="Q184" s="370">
        <v>0.1</v>
      </c>
      <c r="R184" s="370">
        <v>0.1</v>
      </c>
      <c r="S184" s="370">
        <v>0.1</v>
      </c>
      <c r="T184" s="370">
        <v>0.1</v>
      </c>
      <c r="U184" s="370">
        <v>0.7</v>
      </c>
      <c r="V184" s="370">
        <v>1.9</v>
      </c>
      <c r="W184" s="370">
        <v>4.3</v>
      </c>
      <c r="X184" s="370">
        <v>8.3000000000000007</v>
      </c>
      <c r="Y184" s="370">
        <v>6.5</v>
      </c>
      <c r="Z184" s="370">
        <v>21.4</v>
      </c>
      <c r="AA184" s="370">
        <v>27</v>
      </c>
      <c r="AB184" s="370">
        <v>16.600000000000001</v>
      </c>
      <c r="AC184" s="370">
        <v>19.600000000000001</v>
      </c>
      <c r="AD184" s="370">
        <v>21</v>
      </c>
      <c r="AE184" s="370">
        <v>18.5</v>
      </c>
      <c r="AF184" s="370">
        <v>12.9</v>
      </c>
      <c r="AG184" s="370">
        <v>22</v>
      </c>
      <c r="AH184" s="370">
        <v>43.6</v>
      </c>
      <c r="AI184" s="370">
        <v>17.899999999999999</v>
      </c>
      <c r="AJ184" s="370">
        <v>38.200000000000003</v>
      </c>
      <c r="AK184" s="370">
        <v>29.1</v>
      </c>
      <c r="AL184" s="370">
        <v>4.2</v>
      </c>
      <c r="AM184" s="370">
        <v>14</v>
      </c>
      <c r="AN184" s="370">
        <v>34.9</v>
      </c>
      <c r="AO184" s="370">
        <v>11.9</v>
      </c>
      <c r="AP184" s="370">
        <v>18.600000000000001</v>
      </c>
      <c r="AQ184" s="370">
        <v>4.5999999999999996</v>
      </c>
      <c r="AR184" s="370">
        <v>0.8</v>
      </c>
      <c r="AS184" s="370">
        <v>0</v>
      </c>
      <c r="AT184" s="370">
        <v>0</v>
      </c>
      <c r="AU184" s="370">
        <v>0</v>
      </c>
      <c r="AV184" s="370">
        <v>0</v>
      </c>
      <c r="AW184" s="370">
        <v>0</v>
      </c>
      <c r="AX184" s="370">
        <v>0</v>
      </c>
      <c r="AY184" s="370">
        <v>0</v>
      </c>
      <c r="AZ184" s="370">
        <v>0</v>
      </c>
      <c r="BA184" s="370">
        <v>0</v>
      </c>
      <c r="BB184" s="370">
        <v>0</v>
      </c>
      <c r="BC184" s="370">
        <v>0</v>
      </c>
      <c r="BD184" s="370">
        <v>0</v>
      </c>
      <c r="BE184" s="370">
        <v>0</v>
      </c>
      <c r="BF184" s="368">
        <v>9.1999999999999993</v>
      </c>
      <c r="BG184" s="368">
        <v>43.6</v>
      </c>
      <c r="BH184" s="368">
        <v>0</v>
      </c>
    </row>
    <row r="185" spans="1:60" s="270" customFormat="1" ht="25.5">
      <c r="A185" s="368" t="s">
        <v>607</v>
      </c>
      <c r="B185" s="368" t="s">
        <v>18</v>
      </c>
      <c r="C185" s="368" t="s">
        <v>612</v>
      </c>
      <c r="D185" s="368">
        <v>110</v>
      </c>
      <c r="E185" s="368" t="s">
        <v>715</v>
      </c>
      <c r="F185" s="368" t="s">
        <v>606</v>
      </c>
      <c r="G185" s="368" t="s">
        <v>1957</v>
      </c>
      <c r="H185" s="368">
        <v>220.5</v>
      </c>
      <c r="I185" s="368" t="s">
        <v>627</v>
      </c>
      <c r="J185" s="370">
        <v>0</v>
      </c>
      <c r="K185" s="370">
        <v>0</v>
      </c>
      <c r="L185" s="370">
        <v>0</v>
      </c>
      <c r="M185" s="370">
        <v>0</v>
      </c>
      <c r="N185" s="370">
        <v>0</v>
      </c>
      <c r="O185" s="370">
        <v>0</v>
      </c>
      <c r="P185" s="370">
        <v>0</v>
      </c>
      <c r="Q185" s="370">
        <v>0</v>
      </c>
      <c r="R185" s="370">
        <v>0</v>
      </c>
      <c r="S185" s="370">
        <v>0</v>
      </c>
      <c r="T185" s="370">
        <v>0</v>
      </c>
      <c r="U185" s="370">
        <v>-0.4</v>
      </c>
      <c r="V185" s="370">
        <v>-2.4</v>
      </c>
      <c r="W185" s="370">
        <v>-2.1</v>
      </c>
      <c r="X185" s="370">
        <v>-4.3</v>
      </c>
      <c r="Y185" s="370">
        <v>-3.1</v>
      </c>
      <c r="Z185" s="370">
        <v>1.3</v>
      </c>
      <c r="AA185" s="370">
        <v>4.0999999999999996</v>
      </c>
      <c r="AB185" s="370">
        <v>2.2000000000000002</v>
      </c>
      <c r="AC185" s="370">
        <v>4.4000000000000004</v>
      </c>
      <c r="AD185" s="370">
        <v>3.4</v>
      </c>
      <c r="AE185" s="370">
        <v>6</v>
      </c>
      <c r="AF185" s="370">
        <v>4.5999999999999996</v>
      </c>
      <c r="AG185" s="370">
        <v>7.3</v>
      </c>
      <c r="AH185" s="370">
        <v>2.2000000000000002</v>
      </c>
      <c r="AI185" s="370">
        <v>-3.5</v>
      </c>
      <c r="AJ185" s="370">
        <v>-1.9</v>
      </c>
      <c r="AK185" s="370">
        <v>1.9</v>
      </c>
      <c r="AL185" s="370">
        <v>1.5</v>
      </c>
      <c r="AM185" s="370">
        <v>0.1</v>
      </c>
      <c r="AN185" s="370">
        <v>0</v>
      </c>
      <c r="AO185" s="370">
        <v>0</v>
      </c>
      <c r="AP185" s="370">
        <v>5.6</v>
      </c>
      <c r="AQ185" s="370">
        <v>2.4</v>
      </c>
      <c r="AR185" s="370">
        <v>-1.5</v>
      </c>
      <c r="AS185" s="370">
        <v>-0.1</v>
      </c>
      <c r="AT185" s="370">
        <v>-0.1</v>
      </c>
      <c r="AU185" s="370">
        <v>-0.1</v>
      </c>
      <c r="AV185" s="370">
        <v>-0.1</v>
      </c>
      <c r="AW185" s="370">
        <v>-0.1</v>
      </c>
      <c r="AX185" s="370">
        <v>-0.1</v>
      </c>
      <c r="AY185" s="370">
        <v>-0.1</v>
      </c>
      <c r="AZ185" s="370">
        <v>-0.1</v>
      </c>
      <c r="BA185" s="370">
        <v>-0.1</v>
      </c>
      <c r="BB185" s="370">
        <v>-0.1</v>
      </c>
      <c r="BC185" s="370">
        <v>-0.1</v>
      </c>
      <c r="BD185" s="370">
        <v>-0.1</v>
      </c>
      <c r="BE185" s="370">
        <v>-0.1</v>
      </c>
      <c r="BF185" s="368">
        <v>9.1999999999999993</v>
      </c>
      <c r="BG185" s="368">
        <v>43.6</v>
      </c>
      <c r="BH185" s="368">
        <v>0</v>
      </c>
    </row>
    <row r="186" spans="1:60" s="270" customFormat="1" ht="25.5">
      <c r="A186" s="368" t="s">
        <v>607</v>
      </c>
      <c r="B186" s="368" t="s">
        <v>18</v>
      </c>
      <c r="C186" s="368" t="s">
        <v>612</v>
      </c>
      <c r="D186" s="368">
        <v>110</v>
      </c>
      <c r="E186" s="368" t="s">
        <v>716</v>
      </c>
      <c r="F186" s="368" t="s">
        <v>606</v>
      </c>
      <c r="G186" s="368" t="s">
        <v>1957</v>
      </c>
      <c r="H186" s="368">
        <v>165</v>
      </c>
      <c r="I186" s="368" t="s">
        <v>626</v>
      </c>
      <c r="J186" s="370">
        <v>0</v>
      </c>
      <c r="K186" s="370">
        <v>0</v>
      </c>
      <c r="L186" s="370">
        <v>0</v>
      </c>
      <c r="M186" s="370">
        <v>0</v>
      </c>
      <c r="N186" s="370">
        <v>0</v>
      </c>
      <c r="O186" s="370">
        <v>0</v>
      </c>
      <c r="P186" s="370">
        <v>0</v>
      </c>
      <c r="Q186" s="370">
        <v>0</v>
      </c>
      <c r="R186" s="370">
        <v>0</v>
      </c>
      <c r="S186" s="370">
        <v>0</v>
      </c>
      <c r="T186" s="370">
        <v>0</v>
      </c>
      <c r="U186" s="370">
        <v>0.4</v>
      </c>
      <c r="V186" s="370">
        <v>1.4</v>
      </c>
      <c r="W186" s="370">
        <v>3.2</v>
      </c>
      <c r="X186" s="370">
        <v>6.2</v>
      </c>
      <c r="Y186" s="370">
        <v>3.8</v>
      </c>
      <c r="Z186" s="370">
        <v>15.8</v>
      </c>
      <c r="AA186" s="370">
        <v>16.2</v>
      </c>
      <c r="AB186" s="370">
        <v>9.6</v>
      </c>
      <c r="AC186" s="370">
        <v>24.1</v>
      </c>
      <c r="AD186" s="370">
        <v>20.5</v>
      </c>
      <c r="AE186" s="370">
        <v>12</v>
      </c>
      <c r="AF186" s="370">
        <v>11.9</v>
      </c>
      <c r="AG186" s="370">
        <v>16.5</v>
      </c>
      <c r="AH186" s="370">
        <v>29.6</v>
      </c>
      <c r="AI186" s="370">
        <v>13.9</v>
      </c>
      <c r="AJ186" s="370">
        <v>23.5</v>
      </c>
      <c r="AK186" s="370">
        <v>21.1</v>
      </c>
      <c r="AL186" s="370">
        <v>3.2</v>
      </c>
      <c r="AM186" s="370">
        <v>9.6</v>
      </c>
      <c r="AN186" s="370">
        <v>21.1</v>
      </c>
      <c r="AO186" s="370">
        <v>8.1</v>
      </c>
      <c r="AP186" s="370">
        <v>14.4</v>
      </c>
      <c r="AQ186" s="370">
        <v>3.3</v>
      </c>
      <c r="AR186" s="370">
        <v>0.5</v>
      </c>
      <c r="AS186" s="370">
        <v>0.1</v>
      </c>
      <c r="AT186" s="370">
        <v>0.1</v>
      </c>
      <c r="AU186" s="370">
        <v>0.1</v>
      </c>
      <c r="AV186" s="370">
        <v>0.1</v>
      </c>
      <c r="AW186" s="370">
        <v>0.1</v>
      </c>
      <c r="AX186" s="370">
        <v>0.1</v>
      </c>
      <c r="AY186" s="370">
        <v>0.1</v>
      </c>
      <c r="AZ186" s="370">
        <v>0.1</v>
      </c>
      <c r="BA186" s="370">
        <v>0.1</v>
      </c>
      <c r="BB186" s="370">
        <v>0.1</v>
      </c>
      <c r="BC186" s="370">
        <v>0.1</v>
      </c>
      <c r="BD186" s="370">
        <v>0.1</v>
      </c>
      <c r="BE186" s="370">
        <v>0.1</v>
      </c>
      <c r="BF186" s="368">
        <v>6.9</v>
      </c>
      <c r="BG186" s="368">
        <v>36.6</v>
      </c>
      <c r="BH186" s="368">
        <v>0</v>
      </c>
    </row>
    <row r="187" spans="1:60" s="270" customFormat="1" ht="25.5">
      <c r="A187" s="368" t="s">
        <v>607</v>
      </c>
      <c r="B187" s="368" t="s">
        <v>18</v>
      </c>
      <c r="C187" s="368" t="s">
        <v>612</v>
      </c>
      <c r="D187" s="368">
        <v>110</v>
      </c>
      <c r="E187" s="368" t="s">
        <v>716</v>
      </c>
      <c r="F187" s="368" t="s">
        <v>606</v>
      </c>
      <c r="G187" s="368" t="s">
        <v>1957</v>
      </c>
      <c r="H187" s="368">
        <v>165</v>
      </c>
      <c r="I187" s="368" t="s">
        <v>627</v>
      </c>
      <c r="J187" s="370">
        <v>0</v>
      </c>
      <c r="K187" s="370">
        <v>0</v>
      </c>
      <c r="L187" s="370">
        <v>0</v>
      </c>
      <c r="M187" s="370">
        <v>0</v>
      </c>
      <c r="N187" s="370">
        <v>0</v>
      </c>
      <c r="O187" s="370">
        <v>0</v>
      </c>
      <c r="P187" s="370">
        <v>0</v>
      </c>
      <c r="Q187" s="370">
        <v>0</v>
      </c>
      <c r="R187" s="370">
        <v>0</v>
      </c>
      <c r="S187" s="370">
        <v>0</v>
      </c>
      <c r="T187" s="370">
        <v>0</v>
      </c>
      <c r="U187" s="370">
        <v>0</v>
      </c>
      <c r="V187" s="370">
        <v>-1.5</v>
      </c>
      <c r="W187" s="370">
        <v>-1.2</v>
      </c>
      <c r="X187" s="370">
        <v>-3.6</v>
      </c>
      <c r="Y187" s="370">
        <v>-2.7</v>
      </c>
      <c r="Z187" s="370">
        <v>1.8</v>
      </c>
      <c r="AA187" s="370">
        <v>4.4000000000000004</v>
      </c>
      <c r="AB187" s="370">
        <v>3</v>
      </c>
      <c r="AC187" s="370">
        <v>5.8</v>
      </c>
      <c r="AD187" s="370">
        <v>4.4000000000000004</v>
      </c>
      <c r="AE187" s="370">
        <v>6.9</v>
      </c>
      <c r="AF187" s="370">
        <v>5.7</v>
      </c>
      <c r="AG187" s="370">
        <v>8.1999999999999993</v>
      </c>
      <c r="AH187" s="370">
        <v>1.9</v>
      </c>
      <c r="AI187" s="370">
        <v>-2.6</v>
      </c>
      <c r="AJ187" s="370">
        <v>-2</v>
      </c>
      <c r="AK187" s="370">
        <v>1.6</v>
      </c>
      <c r="AL187" s="370">
        <v>1.9</v>
      </c>
      <c r="AM187" s="370">
        <v>0.2</v>
      </c>
      <c r="AN187" s="370">
        <v>-0.6</v>
      </c>
      <c r="AO187" s="370">
        <v>0.4</v>
      </c>
      <c r="AP187" s="370">
        <v>5.7</v>
      </c>
      <c r="AQ187" s="370">
        <v>2.7</v>
      </c>
      <c r="AR187" s="370">
        <v>-0.9</v>
      </c>
      <c r="AS187" s="370">
        <v>-0.1</v>
      </c>
      <c r="AT187" s="370">
        <v>-0.1</v>
      </c>
      <c r="AU187" s="370">
        <v>-0.1</v>
      </c>
      <c r="AV187" s="370">
        <v>-0.1</v>
      </c>
      <c r="AW187" s="370">
        <v>-0.1</v>
      </c>
      <c r="AX187" s="370">
        <v>-0.1</v>
      </c>
      <c r="AY187" s="370">
        <v>-0.1</v>
      </c>
      <c r="AZ187" s="370">
        <v>-0.1</v>
      </c>
      <c r="BA187" s="370">
        <v>-0.1</v>
      </c>
      <c r="BB187" s="370">
        <v>-0.1</v>
      </c>
      <c r="BC187" s="370">
        <v>-0.1</v>
      </c>
      <c r="BD187" s="370">
        <v>-0.1</v>
      </c>
      <c r="BE187" s="370">
        <v>-0.1</v>
      </c>
      <c r="BF187" s="368">
        <v>6.9</v>
      </c>
      <c r="BG187" s="368">
        <v>36.6</v>
      </c>
      <c r="BH187" s="368">
        <v>0</v>
      </c>
    </row>
    <row r="188" spans="1:60" s="270" customFormat="1" ht="38.25">
      <c r="A188" s="368" t="s">
        <v>607</v>
      </c>
      <c r="B188" s="368" t="s">
        <v>5</v>
      </c>
      <c r="C188" s="368" t="s">
        <v>612</v>
      </c>
      <c r="D188" s="368">
        <v>110</v>
      </c>
      <c r="E188" s="368" t="s">
        <v>717</v>
      </c>
      <c r="F188" s="368" t="s">
        <v>606</v>
      </c>
      <c r="G188" s="368" t="s">
        <v>1957</v>
      </c>
      <c r="H188" s="368">
        <v>147.69999999999999</v>
      </c>
      <c r="I188" s="368" t="s">
        <v>626</v>
      </c>
      <c r="J188" s="370">
        <v>0.1</v>
      </c>
      <c r="K188" s="370">
        <v>0.1</v>
      </c>
      <c r="L188" s="370">
        <v>0.1</v>
      </c>
      <c r="M188" s="370">
        <v>0.1</v>
      </c>
      <c r="N188" s="370">
        <v>0.1</v>
      </c>
      <c r="O188" s="370">
        <v>0.1</v>
      </c>
      <c r="P188" s="370">
        <v>0.1</v>
      </c>
      <c r="Q188" s="370">
        <v>0.1</v>
      </c>
      <c r="R188" s="370">
        <v>0.1</v>
      </c>
      <c r="S188" s="370">
        <v>0.1</v>
      </c>
      <c r="T188" s="370">
        <v>0.1</v>
      </c>
      <c r="U188" s="370">
        <v>0.3</v>
      </c>
      <c r="V188" s="370">
        <v>1.7</v>
      </c>
      <c r="W188" s="370">
        <v>2.9</v>
      </c>
      <c r="X188" s="370">
        <v>5.6</v>
      </c>
      <c r="Y188" s="370">
        <v>8.3000000000000007</v>
      </c>
      <c r="Z188" s="370">
        <v>10.1</v>
      </c>
      <c r="AA188" s="370">
        <v>15.1</v>
      </c>
      <c r="AB188" s="370">
        <v>17.100000000000001</v>
      </c>
      <c r="AC188" s="370">
        <v>23.9</v>
      </c>
      <c r="AD188" s="370">
        <v>23.4</v>
      </c>
      <c r="AE188" s="370">
        <v>19.3</v>
      </c>
      <c r="AF188" s="370">
        <v>18.399999999999999</v>
      </c>
      <c r="AG188" s="370">
        <v>20</v>
      </c>
      <c r="AH188" s="370">
        <v>14</v>
      </c>
      <c r="AI188" s="370">
        <v>4</v>
      </c>
      <c r="AJ188" s="370">
        <v>24.6</v>
      </c>
      <c r="AK188" s="370">
        <v>9.9</v>
      </c>
      <c r="AL188" s="370">
        <v>34.799999999999997</v>
      </c>
      <c r="AM188" s="370">
        <v>22.1</v>
      </c>
      <c r="AN188" s="370">
        <v>15.3</v>
      </c>
      <c r="AO188" s="370">
        <v>10.1</v>
      </c>
      <c r="AP188" s="370">
        <v>6.5</v>
      </c>
      <c r="AQ188" s="370">
        <v>4.5</v>
      </c>
      <c r="AR188" s="370">
        <v>0.7</v>
      </c>
      <c r="AS188" s="370">
        <v>0.1</v>
      </c>
      <c r="AT188" s="370">
        <v>0.1</v>
      </c>
      <c r="AU188" s="370">
        <v>0.1</v>
      </c>
      <c r="AV188" s="370">
        <v>0.1</v>
      </c>
      <c r="AW188" s="370">
        <v>0.1</v>
      </c>
      <c r="AX188" s="370">
        <v>0.1</v>
      </c>
      <c r="AY188" s="370">
        <v>0.1</v>
      </c>
      <c r="AZ188" s="370">
        <v>0.1</v>
      </c>
      <c r="BA188" s="370">
        <v>0.1</v>
      </c>
      <c r="BB188" s="370">
        <v>0.1</v>
      </c>
      <c r="BC188" s="370">
        <v>0.1</v>
      </c>
      <c r="BD188" s="370">
        <v>0.1</v>
      </c>
      <c r="BE188" s="370">
        <v>0.1</v>
      </c>
      <c r="BF188" s="368">
        <v>6.2</v>
      </c>
      <c r="BG188" s="368">
        <v>36.299999999999997</v>
      </c>
      <c r="BH188" s="368">
        <v>0</v>
      </c>
    </row>
    <row r="189" spans="1:60" s="270" customFormat="1" ht="38.25">
      <c r="A189" s="368" t="s">
        <v>607</v>
      </c>
      <c r="B189" s="368" t="s">
        <v>5</v>
      </c>
      <c r="C189" s="368" t="s">
        <v>612</v>
      </c>
      <c r="D189" s="368">
        <v>110</v>
      </c>
      <c r="E189" s="368" t="s">
        <v>717</v>
      </c>
      <c r="F189" s="368" t="s">
        <v>606</v>
      </c>
      <c r="G189" s="368" t="s">
        <v>1957</v>
      </c>
      <c r="H189" s="368">
        <v>147.69999999999999</v>
      </c>
      <c r="I189" s="368" t="s">
        <v>627</v>
      </c>
      <c r="J189" s="370">
        <v>-0.1</v>
      </c>
      <c r="K189" s="370">
        <v>-0.1</v>
      </c>
      <c r="L189" s="370">
        <v>-0.1</v>
      </c>
      <c r="M189" s="370">
        <v>-0.1</v>
      </c>
      <c r="N189" s="370">
        <v>-0.1</v>
      </c>
      <c r="O189" s="370">
        <v>-0.1</v>
      </c>
      <c r="P189" s="370">
        <v>-0.1</v>
      </c>
      <c r="Q189" s="370">
        <v>-0.1</v>
      </c>
      <c r="R189" s="370">
        <v>-0.1</v>
      </c>
      <c r="S189" s="370">
        <v>-0.1</v>
      </c>
      <c r="T189" s="370">
        <v>-0.1</v>
      </c>
      <c r="U189" s="370">
        <v>0.5</v>
      </c>
      <c r="V189" s="370">
        <v>0.6</v>
      </c>
      <c r="W189" s="370">
        <v>-2.2999999999999998</v>
      </c>
      <c r="X189" s="370">
        <v>-2.4</v>
      </c>
      <c r="Y189" s="370">
        <v>-0.2</v>
      </c>
      <c r="Z189" s="370">
        <v>0.9</v>
      </c>
      <c r="AA189" s="370">
        <v>1.4</v>
      </c>
      <c r="AB189" s="370">
        <v>0.9</v>
      </c>
      <c r="AC189" s="370">
        <v>2.9</v>
      </c>
      <c r="AD189" s="370">
        <v>2.7</v>
      </c>
      <c r="AE189" s="370">
        <v>5.0999999999999996</v>
      </c>
      <c r="AF189" s="370">
        <v>5.2</v>
      </c>
      <c r="AG189" s="370">
        <v>4.3</v>
      </c>
      <c r="AH189" s="370">
        <v>1</v>
      </c>
      <c r="AI189" s="370">
        <v>-0.8</v>
      </c>
      <c r="AJ189" s="370">
        <v>2</v>
      </c>
      <c r="AK189" s="370">
        <v>-0.2</v>
      </c>
      <c r="AL189" s="370">
        <v>3.2</v>
      </c>
      <c r="AM189" s="370">
        <v>0.2</v>
      </c>
      <c r="AN189" s="370">
        <v>-0.1</v>
      </c>
      <c r="AO189" s="370">
        <v>-2</v>
      </c>
      <c r="AP189" s="370">
        <v>0.9</v>
      </c>
      <c r="AQ189" s="370">
        <v>2.6</v>
      </c>
      <c r="AR189" s="370">
        <v>1.4</v>
      </c>
      <c r="AS189" s="370">
        <v>0.3</v>
      </c>
      <c r="AT189" s="370">
        <v>-0.2</v>
      </c>
      <c r="AU189" s="370">
        <v>-0.2</v>
      </c>
      <c r="AV189" s="370">
        <v>-0.1</v>
      </c>
      <c r="AW189" s="370">
        <v>-0.1</v>
      </c>
      <c r="AX189" s="370">
        <v>-0.2</v>
      </c>
      <c r="AY189" s="370">
        <v>-0.1</v>
      </c>
      <c r="AZ189" s="370">
        <v>-0.2</v>
      </c>
      <c r="BA189" s="370">
        <v>-0.2</v>
      </c>
      <c r="BB189" s="370">
        <v>-0.1</v>
      </c>
      <c r="BC189" s="370">
        <v>-0.1</v>
      </c>
      <c r="BD189" s="370">
        <v>-0.1</v>
      </c>
      <c r="BE189" s="370">
        <v>-0.1</v>
      </c>
      <c r="BF189" s="368">
        <v>6.2</v>
      </c>
      <c r="BG189" s="368">
        <v>36.299999999999997</v>
      </c>
      <c r="BH189" s="368">
        <v>0</v>
      </c>
    </row>
    <row r="190" spans="1:60" s="270" customFormat="1" ht="38.25">
      <c r="A190" s="368" t="s">
        <v>609</v>
      </c>
      <c r="B190" s="368" t="s">
        <v>9</v>
      </c>
      <c r="C190" s="368" t="s">
        <v>612</v>
      </c>
      <c r="D190" s="368">
        <v>110</v>
      </c>
      <c r="E190" s="368" t="s">
        <v>718</v>
      </c>
      <c r="F190" s="368" t="s">
        <v>606</v>
      </c>
      <c r="G190" s="368" t="s">
        <v>1957</v>
      </c>
      <c r="H190" s="368">
        <v>157.5</v>
      </c>
      <c r="I190" s="368" t="s">
        <v>626</v>
      </c>
      <c r="J190" s="370">
        <v>0</v>
      </c>
      <c r="K190" s="370">
        <v>0</v>
      </c>
      <c r="L190" s="370">
        <v>0</v>
      </c>
      <c r="M190" s="370">
        <v>0</v>
      </c>
      <c r="N190" s="370">
        <v>0</v>
      </c>
      <c r="O190" s="370">
        <v>0</v>
      </c>
      <c r="P190" s="370">
        <v>0</v>
      </c>
      <c r="Q190" s="370">
        <v>0</v>
      </c>
      <c r="R190" s="370">
        <v>0</v>
      </c>
      <c r="S190" s="370">
        <v>0</v>
      </c>
      <c r="T190" s="370">
        <v>0</v>
      </c>
      <c r="U190" s="370">
        <v>0</v>
      </c>
      <c r="V190" s="370">
        <v>4</v>
      </c>
      <c r="W190" s="370">
        <v>8.4</v>
      </c>
      <c r="X190" s="370">
        <v>11.3</v>
      </c>
      <c r="Y190" s="370">
        <v>10.5</v>
      </c>
      <c r="Z190" s="370">
        <v>15.2</v>
      </c>
      <c r="AA190" s="370">
        <v>18.8</v>
      </c>
      <c r="AB190" s="370">
        <v>28.4</v>
      </c>
      <c r="AC190" s="370">
        <v>29.3</v>
      </c>
      <c r="AD190" s="370">
        <v>18.899999999999999</v>
      </c>
      <c r="AE190" s="370">
        <v>21.9</v>
      </c>
      <c r="AF190" s="370">
        <v>16.8</v>
      </c>
      <c r="AG190" s="370">
        <v>20.6</v>
      </c>
      <c r="AH190" s="370">
        <v>22.6</v>
      </c>
      <c r="AI190" s="370">
        <v>22.1</v>
      </c>
      <c r="AJ190" s="370">
        <v>23.1</v>
      </c>
      <c r="AK190" s="370">
        <v>21.3</v>
      </c>
      <c r="AL190" s="370">
        <v>10.5</v>
      </c>
      <c r="AM190" s="370">
        <v>15.9</v>
      </c>
      <c r="AN190" s="370">
        <v>4.7</v>
      </c>
      <c r="AO190" s="370">
        <v>3.5</v>
      </c>
      <c r="AP190" s="370">
        <v>3.2</v>
      </c>
      <c r="AQ190" s="370">
        <v>0</v>
      </c>
      <c r="AR190" s="370">
        <v>0</v>
      </c>
      <c r="AS190" s="370">
        <v>0</v>
      </c>
      <c r="AT190" s="370">
        <v>0</v>
      </c>
      <c r="AU190" s="370">
        <v>0</v>
      </c>
      <c r="AV190" s="370">
        <v>0</v>
      </c>
      <c r="AW190" s="370">
        <v>0</v>
      </c>
      <c r="AX190" s="370">
        <v>0</v>
      </c>
      <c r="AY190" s="370">
        <v>0</v>
      </c>
      <c r="AZ190" s="370">
        <v>0</v>
      </c>
      <c r="BA190" s="370">
        <v>0</v>
      </c>
      <c r="BB190" s="370">
        <v>0</v>
      </c>
      <c r="BC190" s="370">
        <v>0</v>
      </c>
      <c r="BD190" s="370">
        <v>0</v>
      </c>
      <c r="BE190" s="370">
        <v>0</v>
      </c>
      <c r="BF190" s="368">
        <v>6.6</v>
      </c>
      <c r="BG190" s="368">
        <v>32.799999999999997</v>
      </c>
      <c r="BH190" s="368">
        <v>0</v>
      </c>
    </row>
    <row r="191" spans="1:60" s="270" customFormat="1" ht="38.25">
      <c r="A191" s="368" t="s">
        <v>609</v>
      </c>
      <c r="B191" s="368" t="s">
        <v>9</v>
      </c>
      <c r="C191" s="368" t="s">
        <v>612</v>
      </c>
      <c r="D191" s="368">
        <v>110</v>
      </c>
      <c r="E191" s="368" t="s">
        <v>718</v>
      </c>
      <c r="F191" s="368" t="s">
        <v>606</v>
      </c>
      <c r="G191" s="368" t="s">
        <v>1957</v>
      </c>
      <c r="H191" s="368">
        <v>157.5</v>
      </c>
      <c r="I191" s="368" t="s">
        <v>627</v>
      </c>
      <c r="J191" s="370">
        <v>0</v>
      </c>
      <c r="K191" s="370">
        <v>0</v>
      </c>
      <c r="L191" s="370">
        <v>0</v>
      </c>
      <c r="M191" s="370">
        <v>0</v>
      </c>
      <c r="N191" s="370">
        <v>0</v>
      </c>
      <c r="O191" s="370">
        <v>0</v>
      </c>
      <c r="P191" s="370">
        <v>0</v>
      </c>
      <c r="Q191" s="370">
        <v>0</v>
      </c>
      <c r="R191" s="370">
        <v>0</v>
      </c>
      <c r="S191" s="370">
        <v>0</v>
      </c>
      <c r="T191" s="370">
        <v>0</v>
      </c>
      <c r="U191" s="370">
        <v>0</v>
      </c>
      <c r="V191" s="370">
        <v>0.2</v>
      </c>
      <c r="W191" s="370">
        <v>0.1</v>
      </c>
      <c r="X191" s="370">
        <v>0.2</v>
      </c>
      <c r="Y191" s="370">
        <v>0.3</v>
      </c>
      <c r="Z191" s="370">
        <v>0.4</v>
      </c>
      <c r="AA191" s="370">
        <v>0.5</v>
      </c>
      <c r="AB191" s="370">
        <v>0.5</v>
      </c>
      <c r="AC191" s="370">
        <v>0.5</v>
      </c>
      <c r="AD191" s="370">
        <v>0.4</v>
      </c>
      <c r="AE191" s="370">
        <v>0.2</v>
      </c>
      <c r="AF191" s="370">
        <v>0.3</v>
      </c>
      <c r="AG191" s="370">
        <v>0.4</v>
      </c>
      <c r="AH191" s="370">
        <v>0.5</v>
      </c>
      <c r="AI191" s="370">
        <v>0.5</v>
      </c>
      <c r="AJ191" s="370">
        <v>0.6</v>
      </c>
      <c r="AK191" s="370">
        <v>0.5</v>
      </c>
      <c r="AL191" s="370">
        <v>0.3</v>
      </c>
      <c r="AM191" s="370">
        <v>0.6</v>
      </c>
      <c r="AN191" s="370">
        <v>0.1</v>
      </c>
      <c r="AO191" s="370">
        <v>0</v>
      </c>
      <c r="AP191" s="370">
        <v>0</v>
      </c>
      <c r="AQ191" s="370">
        <v>0</v>
      </c>
      <c r="AR191" s="370">
        <v>0</v>
      </c>
      <c r="AS191" s="370">
        <v>0</v>
      </c>
      <c r="AT191" s="370">
        <v>0</v>
      </c>
      <c r="AU191" s="370">
        <v>0</v>
      </c>
      <c r="AV191" s="370">
        <v>0</v>
      </c>
      <c r="AW191" s="370">
        <v>0</v>
      </c>
      <c r="AX191" s="370">
        <v>0</v>
      </c>
      <c r="AY191" s="370">
        <v>0</v>
      </c>
      <c r="AZ191" s="370">
        <v>0</v>
      </c>
      <c r="BA191" s="370">
        <v>0</v>
      </c>
      <c r="BB191" s="370">
        <v>0</v>
      </c>
      <c r="BC191" s="370">
        <v>0</v>
      </c>
      <c r="BD191" s="370">
        <v>0</v>
      </c>
      <c r="BE191" s="370">
        <v>0</v>
      </c>
      <c r="BF191" s="368">
        <v>6.6</v>
      </c>
      <c r="BG191" s="368">
        <v>32.799999999999997</v>
      </c>
      <c r="BH191" s="368">
        <v>0</v>
      </c>
    </row>
    <row r="192" spans="1:60" s="270" customFormat="1" ht="38.25">
      <c r="A192" s="368" t="s">
        <v>607</v>
      </c>
      <c r="B192" s="368" t="s">
        <v>5</v>
      </c>
      <c r="C192" s="368" t="s">
        <v>612</v>
      </c>
      <c r="D192" s="368">
        <v>110</v>
      </c>
      <c r="E192" s="368" t="s">
        <v>719</v>
      </c>
      <c r="F192" s="368" t="s">
        <v>606</v>
      </c>
      <c r="G192" s="368" t="s">
        <v>1957</v>
      </c>
      <c r="H192" s="368">
        <v>145.80000000000001</v>
      </c>
      <c r="I192" s="368" t="s">
        <v>626</v>
      </c>
      <c r="J192" s="370">
        <v>0.1</v>
      </c>
      <c r="K192" s="370">
        <v>0.1</v>
      </c>
      <c r="L192" s="370">
        <v>0.1</v>
      </c>
      <c r="M192" s="370">
        <v>0.1</v>
      </c>
      <c r="N192" s="370">
        <v>0.1</v>
      </c>
      <c r="O192" s="370">
        <v>0.1</v>
      </c>
      <c r="P192" s="370">
        <v>0.1</v>
      </c>
      <c r="Q192" s="370">
        <v>0.1</v>
      </c>
      <c r="R192" s="370">
        <v>0.1</v>
      </c>
      <c r="S192" s="370">
        <v>0.1</v>
      </c>
      <c r="T192" s="370">
        <v>0.1</v>
      </c>
      <c r="U192" s="370">
        <v>0.2</v>
      </c>
      <c r="V192" s="370">
        <v>1.8</v>
      </c>
      <c r="W192" s="370">
        <v>2.2999999999999998</v>
      </c>
      <c r="X192" s="370">
        <v>7.4</v>
      </c>
      <c r="Y192" s="370">
        <v>8.1999999999999993</v>
      </c>
      <c r="Z192" s="370">
        <v>10.7</v>
      </c>
      <c r="AA192" s="370">
        <v>14.9</v>
      </c>
      <c r="AB192" s="370">
        <v>28.9</v>
      </c>
      <c r="AC192" s="370">
        <v>31.7</v>
      </c>
      <c r="AD192" s="370">
        <v>34</v>
      </c>
      <c r="AE192" s="370">
        <v>27.8</v>
      </c>
      <c r="AF192" s="370">
        <v>18.3</v>
      </c>
      <c r="AG192" s="370">
        <v>19.7</v>
      </c>
      <c r="AH192" s="370">
        <v>14.3</v>
      </c>
      <c r="AI192" s="370">
        <v>3.2</v>
      </c>
      <c r="AJ192" s="370">
        <v>19.5</v>
      </c>
      <c r="AK192" s="370">
        <v>11.3</v>
      </c>
      <c r="AL192" s="370">
        <v>32.700000000000003</v>
      </c>
      <c r="AM192" s="370">
        <v>14.6</v>
      </c>
      <c r="AN192" s="370">
        <v>15.2</v>
      </c>
      <c r="AO192" s="370">
        <v>13.2</v>
      </c>
      <c r="AP192" s="370">
        <v>7</v>
      </c>
      <c r="AQ192" s="370">
        <v>5.9</v>
      </c>
      <c r="AR192" s="370">
        <v>0.7</v>
      </c>
      <c r="AS192" s="370">
        <v>0.1</v>
      </c>
      <c r="AT192" s="370">
        <v>0.1</v>
      </c>
      <c r="AU192" s="370">
        <v>0.1</v>
      </c>
      <c r="AV192" s="370">
        <v>0.1</v>
      </c>
      <c r="AW192" s="370">
        <v>0.1</v>
      </c>
      <c r="AX192" s="370">
        <v>0.1</v>
      </c>
      <c r="AY192" s="370">
        <v>0.1</v>
      </c>
      <c r="AZ192" s="370">
        <v>0.1</v>
      </c>
      <c r="BA192" s="370">
        <v>0.1</v>
      </c>
      <c r="BB192" s="370">
        <v>0.1</v>
      </c>
      <c r="BC192" s="370">
        <v>0.1</v>
      </c>
      <c r="BD192" s="370">
        <v>0.1</v>
      </c>
      <c r="BE192" s="370">
        <v>0.1</v>
      </c>
      <c r="BF192" s="368">
        <v>6.1</v>
      </c>
      <c r="BG192" s="368">
        <v>39.200000000000003</v>
      </c>
      <c r="BH192" s="368">
        <v>0</v>
      </c>
    </row>
    <row r="193" spans="1:60" s="270" customFormat="1" ht="38.25">
      <c r="A193" s="368" t="s">
        <v>607</v>
      </c>
      <c r="B193" s="368" t="s">
        <v>5</v>
      </c>
      <c r="C193" s="368" t="s">
        <v>612</v>
      </c>
      <c r="D193" s="368">
        <v>110</v>
      </c>
      <c r="E193" s="368" t="s">
        <v>719</v>
      </c>
      <c r="F193" s="368" t="s">
        <v>606</v>
      </c>
      <c r="G193" s="368" t="s">
        <v>1957</v>
      </c>
      <c r="H193" s="368">
        <v>145.80000000000001</v>
      </c>
      <c r="I193" s="368" t="s">
        <v>627</v>
      </c>
      <c r="J193" s="370">
        <v>-0.1</v>
      </c>
      <c r="K193" s="370">
        <v>-0.1</v>
      </c>
      <c r="L193" s="370">
        <v>-0.1</v>
      </c>
      <c r="M193" s="370">
        <v>-0.1</v>
      </c>
      <c r="N193" s="370">
        <v>-0.1</v>
      </c>
      <c r="O193" s="370">
        <v>-0.1</v>
      </c>
      <c r="P193" s="370">
        <v>-0.1</v>
      </c>
      <c r="Q193" s="370">
        <v>-0.1</v>
      </c>
      <c r="R193" s="370">
        <v>-0.1</v>
      </c>
      <c r="S193" s="370">
        <v>-0.1</v>
      </c>
      <c r="T193" s="370">
        <v>-0.1</v>
      </c>
      <c r="U193" s="370">
        <v>0.2</v>
      </c>
      <c r="V193" s="370">
        <v>0.2</v>
      </c>
      <c r="W193" s="370">
        <v>-1.2</v>
      </c>
      <c r="X193" s="370">
        <v>-2.2999999999999998</v>
      </c>
      <c r="Y193" s="370">
        <v>-0.7</v>
      </c>
      <c r="Z193" s="370">
        <v>0.4</v>
      </c>
      <c r="AA193" s="370">
        <v>1.1000000000000001</v>
      </c>
      <c r="AB193" s="370">
        <v>3.6</v>
      </c>
      <c r="AC193" s="370">
        <v>4.4000000000000004</v>
      </c>
      <c r="AD193" s="370">
        <v>5</v>
      </c>
      <c r="AE193" s="370">
        <v>4.8</v>
      </c>
      <c r="AF193" s="370">
        <v>4.7</v>
      </c>
      <c r="AG193" s="370">
        <v>4.9000000000000004</v>
      </c>
      <c r="AH193" s="370">
        <v>1.5</v>
      </c>
      <c r="AI193" s="370">
        <v>0.4</v>
      </c>
      <c r="AJ193" s="370">
        <v>1.7</v>
      </c>
      <c r="AK193" s="370">
        <v>0.6</v>
      </c>
      <c r="AL193" s="370">
        <v>4.4000000000000004</v>
      </c>
      <c r="AM193" s="370">
        <v>0.1</v>
      </c>
      <c r="AN193" s="370">
        <v>0.2</v>
      </c>
      <c r="AO193" s="370">
        <v>-0.7</v>
      </c>
      <c r="AP193" s="370">
        <v>0.5</v>
      </c>
      <c r="AQ193" s="370">
        <v>2.2999999999999998</v>
      </c>
      <c r="AR193" s="370">
        <v>2.1</v>
      </c>
      <c r="AS193" s="370">
        <v>0.4</v>
      </c>
      <c r="AT193" s="370">
        <v>-0.1</v>
      </c>
      <c r="AU193" s="370">
        <v>-0.1</v>
      </c>
      <c r="AV193" s="370">
        <v>-0.1</v>
      </c>
      <c r="AW193" s="370">
        <v>-0.1</v>
      </c>
      <c r="AX193" s="370">
        <v>-0.1</v>
      </c>
      <c r="AY193" s="370">
        <v>-0.1</v>
      </c>
      <c r="AZ193" s="370">
        <v>-0.1</v>
      </c>
      <c r="BA193" s="370">
        <v>-0.1</v>
      </c>
      <c r="BB193" s="370">
        <v>-0.1</v>
      </c>
      <c r="BC193" s="370">
        <v>-0.1</v>
      </c>
      <c r="BD193" s="370">
        <v>-0.1</v>
      </c>
      <c r="BE193" s="370">
        <v>-0.1</v>
      </c>
      <c r="BF193" s="368">
        <v>6.1</v>
      </c>
      <c r="BG193" s="368">
        <v>39.200000000000003</v>
      </c>
      <c r="BH193" s="368">
        <v>0</v>
      </c>
    </row>
    <row r="194" spans="1:60" s="270" customFormat="1" ht="25.5">
      <c r="A194" s="368" t="s">
        <v>607</v>
      </c>
      <c r="B194" s="368" t="s">
        <v>9</v>
      </c>
      <c r="C194" s="368" t="s">
        <v>612</v>
      </c>
      <c r="D194" s="368">
        <v>110</v>
      </c>
      <c r="E194" s="368" t="s">
        <v>720</v>
      </c>
      <c r="F194" s="368" t="s">
        <v>608</v>
      </c>
      <c r="G194" s="368" t="s">
        <v>1957</v>
      </c>
      <c r="H194" s="368">
        <v>122</v>
      </c>
      <c r="I194" s="368" t="s">
        <v>626</v>
      </c>
      <c r="J194" s="370">
        <v>0.1</v>
      </c>
      <c r="K194" s="370">
        <v>0.1</v>
      </c>
      <c r="L194" s="370">
        <v>0.1</v>
      </c>
      <c r="M194" s="370">
        <v>0.1</v>
      </c>
      <c r="N194" s="370">
        <v>0.1</v>
      </c>
      <c r="O194" s="370">
        <v>0.1</v>
      </c>
      <c r="P194" s="370">
        <v>0.1</v>
      </c>
      <c r="Q194" s="370">
        <v>0.1</v>
      </c>
      <c r="R194" s="370">
        <v>0.1</v>
      </c>
      <c r="S194" s="370">
        <v>0.1</v>
      </c>
      <c r="T194" s="370">
        <v>0.1</v>
      </c>
      <c r="U194" s="370">
        <v>0.8</v>
      </c>
      <c r="V194" s="370">
        <v>4.3</v>
      </c>
      <c r="W194" s="370">
        <v>7.9</v>
      </c>
      <c r="X194" s="370">
        <v>15.3</v>
      </c>
      <c r="Y194" s="370">
        <v>16.7</v>
      </c>
      <c r="Z194" s="370">
        <v>20.8</v>
      </c>
      <c r="AA194" s="370">
        <v>19.600000000000001</v>
      </c>
      <c r="AB194" s="370">
        <v>21.2</v>
      </c>
      <c r="AC194" s="370">
        <v>7.2</v>
      </c>
      <c r="AD194" s="370">
        <v>20.100000000000001</v>
      </c>
      <c r="AE194" s="370">
        <v>25.5</v>
      </c>
      <c r="AF194" s="370">
        <v>17</v>
      </c>
      <c r="AG194" s="370">
        <v>18.7</v>
      </c>
      <c r="AH194" s="370">
        <v>12.1</v>
      </c>
      <c r="AI194" s="370">
        <v>12.5</v>
      </c>
      <c r="AJ194" s="370">
        <v>15.2</v>
      </c>
      <c r="AK194" s="370">
        <v>19.3</v>
      </c>
      <c r="AL194" s="370">
        <v>6.1</v>
      </c>
      <c r="AM194" s="370">
        <v>4.4000000000000004</v>
      </c>
      <c r="AN194" s="370">
        <v>6.3</v>
      </c>
      <c r="AO194" s="370">
        <v>3.7</v>
      </c>
      <c r="AP194" s="370">
        <v>2.4</v>
      </c>
      <c r="AQ194" s="370">
        <v>0.6</v>
      </c>
      <c r="AR194" s="370">
        <v>0.1</v>
      </c>
      <c r="AS194" s="370">
        <v>0.1</v>
      </c>
      <c r="AT194" s="370">
        <v>0.1</v>
      </c>
      <c r="AU194" s="370">
        <v>0.1</v>
      </c>
      <c r="AV194" s="370">
        <v>0.1</v>
      </c>
      <c r="AW194" s="370">
        <v>0.1</v>
      </c>
      <c r="AX194" s="370">
        <v>0.1</v>
      </c>
      <c r="AY194" s="370">
        <v>0.1</v>
      </c>
      <c r="AZ194" s="370">
        <v>0.1</v>
      </c>
      <c r="BA194" s="370">
        <v>0.1</v>
      </c>
      <c r="BB194" s="370">
        <v>0.1</v>
      </c>
      <c r="BC194" s="370">
        <v>0.1</v>
      </c>
      <c r="BD194" s="370">
        <v>0.1</v>
      </c>
      <c r="BE194" s="370">
        <v>0.1</v>
      </c>
      <c r="BF194" s="368">
        <v>5.0999999999999996</v>
      </c>
      <c r="BG194" s="368">
        <v>27.4</v>
      </c>
      <c r="BH194" s="368">
        <v>0</v>
      </c>
    </row>
    <row r="195" spans="1:60" s="270" customFormat="1" ht="25.5">
      <c r="A195" s="368" t="s">
        <v>607</v>
      </c>
      <c r="B195" s="368" t="s">
        <v>9</v>
      </c>
      <c r="C195" s="368" t="s">
        <v>612</v>
      </c>
      <c r="D195" s="368">
        <v>110</v>
      </c>
      <c r="E195" s="368" t="s">
        <v>720</v>
      </c>
      <c r="F195" s="368" t="s">
        <v>608</v>
      </c>
      <c r="G195" s="368" t="s">
        <v>1957</v>
      </c>
      <c r="H195" s="368">
        <v>122</v>
      </c>
      <c r="I195" s="368" t="s">
        <v>627</v>
      </c>
      <c r="J195" s="370">
        <v>0</v>
      </c>
      <c r="K195" s="370">
        <v>0</v>
      </c>
      <c r="L195" s="370">
        <v>0</v>
      </c>
      <c r="M195" s="370">
        <v>0</v>
      </c>
      <c r="N195" s="370">
        <v>0</v>
      </c>
      <c r="O195" s="370">
        <v>0</v>
      </c>
      <c r="P195" s="370">
        <v>0</v>
      </c>
      <c r="Q195" s="370">
        <v>0</v>
      </c>
      <c r="R195" s="370">
        <v>0</v>
      </c>
      <c r="S195" s="370">
        <v>0</v>
      </c>
      <c r="T195" s="370">
        <v>0</v>
      </c>
      <c r="U195" s="370">
        <v>2</v>
      </c>
      <c r="V195" s="370">
        <v>1.3</v>
      </c>
      <c r="W195" s="370">
        <v>2</v>
      </c>
      <c r="X195" s="370">
        <v>2.8</v>
      </c>
      <c r="Y195" s="370">
        <v>1.6</v>
      </c>
      <c r="Z195" s="370">
        <v>1.1000000000000001</v>
      </c>
      <c r="AA195" s="370">
        <v>0.8</v>
      </c>
      <c r="AB195" s="370">
        <v>0.8</v>
      </c>
      <c r="AC195" s="370">
        <v>-0.4</v>
      </c>
      <c r="AD195" s="370">
        <v>0.6</v>
      </c>
      <c r="AE195" s="370">
        <v>2.7</v>
      </c>
      <c r="AF195" s="370">
        <v>2.7</v>
      </c>
      <c r="AG195" s="370">
        <v>2.2999999999999998</v>
      </c>
      <c r="AH195" s="370">
        <v>1.1000000000000001</v>
      </c>
      <c r="AI195" s="370">
        <v>-0.3</v>
      </c>
      <c r="AJ195" s="370">
        <v>0.3</v>
      </c>
      <c r="AK195" s="370">
        <v>0.8</v>
      </c>
      <c r="AL195" s="370">
        <v>0.4</v>
      </c>
      <c r="AM195" s="370">
        <v>0.4</v>
      </c>
      <c r="AN195" s="370">
        <v>1.1000000000000001</v>
      </c>
      <c r="AO195" s="370">
        <v>0.9</v>
      </c>
      <c r="AP195" s="370">
        <v>0.9</v>
      </c>
      <c r="AQ195" s="370">
        <v>0.9</v>
      </c>
      <c r="AR195" s="370">
        <v>0.2</v>
      </c>
      <c r="AS195" s="370">
        <v>0</v>
      </c>
      <c r="AT195" s="370">
        <v>0</v>
      </c>
      <c r="AU195" s="370">
        <v>0</v>
      </c>
      <c r="AV195" s="370">
        <v>0</v>
      </c>
      <c r="AW195" s="370">
        <v>0</v>
      </c>
      <c r="AX195" s="370">
        <v>0</v>
      </c>
      <c r="AY195" s="370">
        <v>0</v>
      </c>
      <c r="AZ195" s="370">
        <v>0</v>
      </c>
      <c r="BA195" s="370">
        <v>0</v>
      </c>
      <c r="BB195" s="370">
        <v>0</v>
      </c>
      <c r="BC195" s="370">
        <v>0</v>
      </c>
      <c r="BD195" s="370">
        <v>0</v>
      </c>
      <c r="BE195" s="370">
        <v>0</v>
      </c>
      <c r="BF195" s="368">
        <v>5.0999999999999996</v>
      </c>
      <c r="BG195" s="368">
        <v>27.4</v>
      </c>
      <c r="BH195" s="368">
        <v>0</v>
      </c>
    </row>
    <row r="196" spans="1:60" s="270" customFormat="1" ht="38.25">
      <c r="A196" s="368" t="s">
        <v>607</v>
      </c>
      <c r="B196" s="368" t="s">
        <v>9</v>
      </c>
      <c r="C196" s="368" t="s">
        <v>612</v>
      </c>
      <c r="D196" s="368">
        <v>110</v>
      </c>
      <c r="E196" s="368" t="s">
        <v>721</v>
      </c>
      <c r="F196" s="368" t="s">
        <v>606</v>
      </c>
      <c r="G196" s="368" t="s">
        <v>1957</v>
      </c>
      <c r="H196" s="368">
        <v>151</v>
      </c>
      <c r="I196" s="368" t="s">
        <v>626</v>
      </c>
      <c r="J196" s="370">
        <v>0</v>
      </c>
      <c r="K196" s="370">
        <v>0</v>
      </c>
      <c r="L196" s="370">
        <v>0</v>
      </c>
      <c r="M196" s="370">
        <v>0</v>
      </c>
      <c r="N196" s="370">
        <v>0</v>
      </c>
      <c r="O196" s="370">
        <v>0</v>
      </c>
      <c r="P196" s="370">
        <v>0</v>
      </c>
      <c r="Q196" s="370">
        <v>0</v>
      </c>
      <c r="R196" s="370">
        <v>0</v>
      </c>
      <c r="S196" s="370">
        <v>0</v>
      </c>
      <c r="T196" s="370">
        <v>0</v>
      </c>
      <c r="U196" s="370">
        <v>0</v>
      </c>
      <c r="V196" s="370">
        <v>1.8</v>
      </c>
      <c r="W196" s="370">
        <v>9.6</v>
      </c>
      <c r="X196" s="370">
        <v>14</v>
      </c>
      <c r="Y196" s="370">
        <v>19.3</v>
      </c>
      <c r="Z196" s="370">
        <v>21.7</v>
      </c>
      <c r="AA196" s="370">
        <v>21.6</v>
      </c>
      <c r="AB196" s="370">
        <v>32.5</v>
      </c>
      <c r="AC196" s="370">
        <v>18.100000000000001</v>
      </c>
      <c r="AD196" s="370">
        <v>28.4</v>
      </c>
      <c r="AE196" s="370">
        <v>29.7</v>
      </c>
      <c r="AF196" s="370">
        <v>22.4</v>
      </c>
      <c r="AG196" s="370">
        <v>21.4</v>
      </c>
      <c r="AH196" s="370">
        <v>16.899999999999999</v>
      </c>
      <c r="AI196" s="370">
        <v>12.9</v>
      </c>
      <c r="AJ196" s="370">
        <v>25</v>
      </c>
      <c r="AK196" s="370">
        <v>26</v>
      </c>
      <c r="AL196" s="370">
        <v>8.1999999999999993</v>
      </c>
      <c r="AM196" s="370">
        <v>2.6</v>
      </c>
      <c r="AN196" s="370">
        <v>7.6</v>
      </c>
      <c r="AO196" s="370">
        <v>2.1</v>
      </c>
      <c r="AP196" s="370">
        <v>1.6</v>
      </c>
      <c r="AQ196" s="370">
        <v>0</v>
      </c>
      <c r="AR196" s="370">
        <v>0</v>
      </c>
      <c r="AS196" s="370">
        <v>0</v>
      </c>
      <c r="AT196" s="370">
        <v>0</v>
      </c>
      <c r="AU196" s="370">
        <v>0</v>
      </c>
      <c r="AV196" s="370">
        <v>0</v>
      </c>
      <c r="AW196" s="370">
        <v>0</v>
      </c>
      <c r="AX196" s="370">
        <v>0</v>
      </c>
      <c r="AY196" s="370">
        <v>0</v>
      </c>
      <c r="AZ196" s="370">
        <v>0</v>
      </c>
      <c r="BA196" s="370">
        <v>0</v>
      </c>
      <c r="BB196" s="370">
        <v>0</v>
      </c>
      <c r="BC196" s="370">
        <v>0</v>
      </c>
      <c r="BD196" s="370">
        <v>0</v>
      </c>
      <c r="BE196" s="370">
        <v>0</v>
      </c>
      <c r="BF196" s="368">
        <v>6.3</v>
      </c>
      <c r="BG196" s="368">
        <v>32.5</v>
      </c>
      <c r="BH196" s="368">
        <v>0</v>
      </c>
    </row>
    <row r="197" spans="1:60" s="270" customFormat="1" ht="38.25">
      <c r="A197" s="368" t="s">
        <v>607</v>
      </c>
      <c r="B197" s="368" t="s">
        <v>9</v>
      </c>
      <c r="C197" s="368" t="s">
        <v>612</v>
      </c>
      <c r="D197" s="368">
        <v>110</v>
      </c>
      <c r="E197" s="368" t="s">
        <v>721</v>
      </c>
      <c r="F197" s="368" t="s">
        <v>606</v>
      </c>
      <c r="G197" s="368" t="s">
        <v>1957</v>
      </c>
      <c r="H197" s="368">
        <v>151</v>
      </c>
      <c r="I197" s="368" t="s">
        <v>627</v>
      </c>
      <c r="J197" s="370">
        <v>0</v>
      </c>
      <c r="K197" s="370">
        <v>0</v>
      </c>
      <c r="L197" s="370">
        <v>0</v>
      </c>
      <c r="M197" s="370">
        <v>0</v>
      </c>
      <c r="N197" s="370">
        <v>0</v>
      </c>
      <c r="O197" s="370">
        <v>0</v>
      </c>
      <c r="P197" s="370">
        <v>0</v>
      </c>
      <c r="Q197" s="370">
        <v>0</v>
      </c>
      <c r="R197" s="370">
        <v>0</v>
      </c>
      <c r="S197" s="370">
        <v>0</v>
      </c>
      <c r="T197" s="370">
        <v>0</v>
      </c>
      <c r="U197" s="370">
        <v>0</v>
      </c>
      <c r="V197" s="370">
        <v>0</v>
      </c>
      <c r="W197" s="370">
        <v>0</v>
      </c>
      <c r="X197" s="370">
        <v>0</v>
      </c>
      <c r="Y197" s="370">
        <v>0</v>
      </c>
      <c r="Z197" s="370">
        <v>0</v>
      </c>
      <c r="AA197" s="370">
        <v>0</v>
      </c>
      <c r="AB197" s="370">
        <v>0</v>
      </c>
      <c r="AC197" s="370">
        <v>0</v>
      </c>
      <c r="AD197" s="370">
        <v>0</v>
      </c>
      <c r="AE197" s="370">
        <v>0</v>
      </c>
      <c r="AF197" s="370">
        <v>0</v>
      </c>
      <c r="AG197" s="370">
        <v>0</v>
      </c>
      <c r="AH197" s="370">
        <v>0</v>
      </c>
      <c r="AI197" s="370">
        <v>0</v>
      </c>
      <c r="AJ197" s="370">
        <v>0</v>
      </c>
      <c r="AK197" s="370">
        <v>0</v>
      </c>
      <c r="AL197" s="370">
        <v>0</v>
      </c>
      <c r="AM197" s="370">
        <v>0</v>
      </c>
      <c r="AN197" s="370">
        <v>0</v>
      </c>
      <c r="AO197" s="370">
        <v>0</v>
      </c>
      <c r="AP197" s="370">
        <v>0</v>
      </c>
      <c r="AQ197" s="370">
        <v>0</v>
      </c>
      <c r="AR197" s="370">
        <v>0</v>
      </c>
      <c r="AS197" s="370">
        <v>0</v>
      </c>
      <c r="AT197" s="370">
        <v>0</v>
      </c>
      <c r="AU197" s="370">
        <v>0</v>
      </c>
      <c r="AV197" s="370">
        <v>0</v>
      </c>
      <c r="AW197" s="370">
        <v>0</v>
      </c>
      <c r="AX197" s="370">
        <v>0</v>
      </c>
      <c r="AY197" s="370">
        <v>0</v>
      </c>
      <c r="AZ197" s="370">
        <v>0</v>
      </c>
      <c r="BA197" s="370">
        <v>0</v>
      </c>
      <c r="BB197" s="370">
        <v>0</v>
      </c>
      <c r="BC197" s="370">
        <v>0</v>
      </c>
      <c r="BD197" s="370">
        <v>0</v>
      </c>
      <c r="BE197" s="370">
        <v>0</v>
      </c>
      <c r="BF197" s="368">
        <v>6.3</v>
      </c>
      <c r="BG197" s="368">
        <v>32.5</v>
      </c>
      <c r="BH197" s="368">
        <v>0</v>
      </c>
    </row>
    <row r="198" spans="1:60" s="270" customFormat="1" ht="38.25">
      <c r="A198" s="368" t="s">
        <v>607</v>
      </c>
      <c r="B198" s="368" t="s">
        <v>9</v>
      </c>
      <c r="C198" s="368" t="s">
        <v>612</v>
      </c>
      <c r="D198" s="368">
        <v>110</v>
      </c>
      <c r="E198" s="368" t="s">
        <v>722</v>
      </c>
      <c r="F198" s="368" t="s">
        <v>606</v>
      </c>
      <c r="G198" s="368" t="s">
        <v>1957</v>
      </c>
      <c r="H198" s="368">
        <v>196.3</v>
      </c>
      <c r="I198" s="368" t="s">
        <v>626</v>
      </c>
      <c r="J198" s="370">
        <v>0.1</v>
      </c>
      <c r="K198" s="370">
        <v>0.1</v>
      </c>
      <c r="L198" s="370">
        <v>0.1</v>
      </c>
      <c r="M198" s="370">
        <v>0.1</v>
      </c>
      <c r="N198" s="370">
        <v>0.1</v>
      </c>
      <c r="O198" s="370">
        <v>0.1</v>
      </c>
      <c r="P198" s="370">
        <v>0.1</v>
      </c>
      <c r="Q198" s="370">
        <v>0.1</v>
      </c>
      <c r="R198" s="370">
        <v>0.1</v>
      </c>
      <c r="S198" s="370">
        <v>0.1</v>
      </c>
      <c r="T198" s="370">
        <v>0.1</v>
      </c>
      <c r="U198" s="370">
        <v>2</v>
      </c>
      <c r="V198" s="370">
        <v>5.9</v>
      </c>
      <c r="W198" s="370">
        <v>20.2</v>
      </c>
      <c r="X198" s="370">
        <v>22.8</v>
      </c>
      <c r="Y198" s="370">
        <v>16.100000000000001</v>
      </c>
      <c r="Z198" s="370">
        <v>25.9</v>
      </c>
      <c r="AA198" s="370">
        <v>20.6</v>
      </c>
      <c r="AB198" s="370">
        <v>27.6</v>
      </c>
      <c r="AC198" s="370">
        <v>10.3</v>
      </c>
      <c r="AD198" s="370">
        <v>25</v>
      </c>
      <c r="AE198" s="370">
        <v>35.6</v>
      </c>
      <c r="AF198" s="370">
        <v>29</v>
      </c>
      <c r="AG198" s="370">
        <v>28.2</v>
      </c>
      <c r="AH198" s="370">
        <v>32.700000000000003</v>
      </c>
      <c r="AI198" s="370">
        <v>21</v>
      </c>
      <c r="AJ198" s="370">
        <v>23.1</v>
      </c>
      <c r="AK198" s="370">
        <v>26.4</v>
      </c>
      <c r="AL198" s="370">
        <v>10.7</v>
      </c>
      <c r="AM198" s="370">
        <v>5.5</v>
      </c>
      <c r="AN198" s="370">
        <v>20.3</v>
      </c>
      <c r="AO198" s="370">
        <v>4.5999999999999996</v>
      </c>
      <c r="AP198" s="370">
        <v>4.5999999999999996</v>
      </c>
      <c r="AQ198" s="370">
        <v>0.6</v>
      </c>
      <c r="AR198" s="370">
        <v>0.1</v>
      </c>
      <c r="AS198" s="370">
        <v>0.1</v>
      </c>
      <c r="AT198" s="370">
        <v>0.1</v>
      </c>
      <c r="AU198" s="370">
        <v>0.1</v>
      </c>
      <c r="AV198" s="370">
        <v>0.1</v>
      </c>
      <c r="AW198" s="370">
        <v>0.1</v>
      </c>
      <c r="AX198" s="370">
        <v>0.1</v>
      </c>
      <c r="AY198" s="370">
        <v>0.1</v>
      </c>
      <c r="AZ198" s="370">
        <v>0.1</v>
      </c>
      <c r="BA198" s="370">
        <v>0.1</v>
      </c>
      <c r="BB198" s="370">
        <v>0.1</v>
      </c>
      <c r="BC198" s="370">
        <v>0.1</v>
      </c>
      <c r="BD198" s="370">
        <v>0.1</v>
      </c>
      <c r="BE198" s="370">
        <v>0.1</v>
      </c>
      <c r="BF198" s="368">
        <v>8.1999999999999993</v>
      </c>
      <c r="BG198" s="368">
        <v>39.4</v>
      </c>
      <c r="BH198" s="368">
        <v>0</v>
      </c>
    </row>
    <row r="199" spans="1:60" s="270" customFormat="1" ht="38.25">
      <c r="A199" s="368" t="s">
        <v>607</v>
      </c>
      <c r="B199" s="368" t="s">
        <v>9</v>
      </c>
      <c r="C199" s="368" t="s">
        <v>612</v>
      </c>
      <c r="D199" s="368">
        <v>110</v>
      </c>
      <c r="E199" s="368" t="s">
        <v>722</v>
      </c>
      <c r="F199" s="368" t="s">
        <v>606</v>
      </c>
      <c r="G199" s="368" t="s">
        <v>1957</v>
      </c>
      <c r="H199" s="368">
        <v>196.3</v>
      </c>
      <c r="I199" s="368" t="s">
        <v>627</v>
      </c>
      <c r="J199" s="370">
        <v>-0.3</v>
      </c>
      <c r="K199" s="370">
        <v>-0.2</v>
      </c>
      <c r="L199" s="370">
        <v>-0.2</v>
      </c>
      <c r="M199" s="370">
        <v>-0.2</v>
      </c>
      <c r="N199" s="370">
        <v>-0.2</v>
      </c>
      <c r="O199" s="370">
        <v>-0.2</v>
      </c>
      <c r="P199" s="370">
        <v>-0.2</v>
      </c>
      <c r="Q199" s="370">
        <v>-0.2</v>
      </c>
      <c r="R199" s="370">
        <v>-0.2</v>
      </c>
      <c r="S199" s="370">
        <v>-0.2</v>
      </c>
      <c r="T199" s="370">
        <v>-0.2</v>
      </c>
      <c r="U199" s="370">
        <v>0.1</v>
      </c>
      <c r="V199" s="370">
        <v>0.2</v>
      </c>
      <c r="W199" s="370">
        <v>0.9</v>
      </c>
      <c r="X199" s="370">
        <v>1.2</v>
      </c>
      <c r="Y199" s="370">
        <v>0.5</v>
      </c>
      <c r="Z199" s="370">
        <v>1.4</v>
      </c>
      <c r="AA199" s="370">
        <v>0.9</v>
      </c>
      <c r="AB199" s="370">
        <v>1.8</v>
      </c>
      <c r="AC199" s="370">
        <v>0.1</v>
      </c>
      <c r="AD199" s="370">
        <v>1.4</v>
      </c>
      <c r="AE199" s="370">
        <v>3</v>
      </c>
      <c r="AF199" s="370">
        <v>1.8</v>
      </c>
      <c r="AG199" s="370">
        <v>1.7</v>
      </c>
      <c r="AH199" s="370">
        <v>2.4</v>
      </c>
      <c r="AI199" s="370">
        <v>0.9</v>
      </c>
      <c r="AJ199" s="370">
        <v>1.1000000000000001</v>
      </c>
      <c r="AK199" s="370">
        <v>1.6</v>
      </c>
      <c r="AL199" s="370">
        <v>0.2</v>
      </c>
      <c r="AM199" s="370">
        <v>0</v>
      </c>
      <c r="AN199" s="370">
        <v>0.9</v>
      </c>
      <c r="AO199" s="370">
        <v>0</v>
      </c>
      <c r="AP199" s="370">
        <v>0</v>
      </c>
      <c r="AQ199" s="370">
        <v>-0.1</v>
      </c>
      <c r="AR199" s="370">
        <v>-0.1</v>
      </c>
      <c r="AS199" s="370">
        <v>-0.1</v>
      </c>
      <c r="AT199" s="370">
        <v>-0.1</v>
      </c>
      <c r="AU199" s="370">
        <v>-0.2</v>
      </c>
      <c r="AV199" s="370">
        <v>-0.2</v>
      </c>
      <c r="AW199" s="370">
        <v>-0.2</v>
      </c>
      <c r="AX199" s="370">
        <v>-0.2</v>
      </c>
      <c r="AY199" s="370">
        <v>-0.2</v>
      </c>
      <c r="AZ199" s="370">
        <v>-0.2</v>
      </c>
      <c r="BA199" s="370">
        <v>-0.2</v>
      </c>
      <c r="BB199" s="370">
        <v>-0.2</v>
      </c>
      <c r="BC199" s="370">
        <v>-0.3</v>
      </c>
      <c r="BD199" s="370">
        <v>-0.3</v>
      </c>
      <c r="BE199" s="370">
        <v>-0.2</v>
      </c>
      <c r="BF199" s="368">
        <v>8.1999999999999993</v>
      </c>
      <c r="BG199" s="368">
        <v>39.4</v>
      </c>
      <c r="BH199" s="368">
        <v>0</v>
      </c>
    </row>
    <row r="200" spans="1:60" s="270" customFormat="1" ht="51">
      <c r="A200" s="368" t="s">
        <v>607</v>
      </c>
      <c r="B200" s="368" t="s">
        <v>150</v>
      </c>
      <c r="C200" s="368" t="s">
        <v>612</v>
      </c>
      <c r="D200" s="368">
        <v>110</v>
      </c>
      <c r="E200" s="368" t="s">
        <v>723</v>
      </c>
      <c r="F200" s="368" t="s">
        <v>606</v>
      </c>
      <c r="G200" s="368" t="s">
        <v>1957</v>
      </c>
      <c r="H200" s="368">
        <v>124.7</v>
      </c>
      <c r="I200" s="368" t="s">
        <v>626</v>
      </c>
      <c r="J200" s="370">
        <v>0.2</v>
      </c>
      <c r="K200" s="370">
        <v>0.2</v>
      </c>
      <c r="L200" s="370">
        <v>0.2</v>
      </c>
      <c r="M200" s="370">
        <v>0.2</v>
      </c>
      <c r="N200" s="370">
        <v>0.2</v>
      </c>
      <c r="O200" s="370">
        <v>0.2</v>
      </c>
      <c r="P200" s="370">
        <v>0.2</v>
      </c>
      <c r="Q200" s="370">
        <v>0.2</v>
      </c>
      <c r="R200" s="370">
        <v>0.2</v>
      </c>
      <c r="S200" s="370">
        <v>0.2</v>
      </c>
      <c r="T200" s="370">
        <v>0.2</v>
      </c>
      <c r="U200" s="370">
        <v>1.2</v>
      </c>
      <c r="V200" s="370">
        <v>2.5</v>
      </c>
      <c r="W200" s="370">
        <v>2.4</v>
      </c>
      <c r="X200" s="370">
        <v>5.4</v>
      </c>
      <c r="Y200" s="370">
        <v>6</v>
      </c>
      <c r="Z200" s="370">
        <v>8.6999999999999993</v>
      </c>
      <c r="AA200" s="370">
        <v>20.399999999999999</v>
      </c>
      <c r="AB200" s="370">
        <v>28.9</v>
      </c>
      <c r="AC200" s="370">
        <v>34.299999999999997</v>
      </c>
      <c r="AD200" s="370">
        <v>30.4</v>
      </c>
      <c r="AE200" s="370">
        <v>18.7</v>
      </c>
      <c r="AF200" s="370">
        <v>21.8</v>
      </c>
      <c r="AG200" s="370">
        <v>23.9</v>
      </c>
      <c r="AH200" s="370">
        <v>2.4</v>
      </c>
      <c r="AI200" s="370">
        <v>5.9</v>
      </c>
      <c r="AJ200" s="370">
        <v>15.5</v>
      </c>
      <c r="AK200" s="370">
        <v>12.7</v>
      </c>
      <c r="AL200" s="370">
        <v>8.3000000000000007</v>
      </c>
      <c r="AM200" s="370">
        <v>9.6999999999999993</v>
      </c>
      <c r="AN200" s="370">
        <v>7.9</v>
      </c>
      <c r="AO200" s="370">
        <v>5.0999999999999996</v>
      </c>
      <c r="AP200" s="370">
        <v>3.5</v>
      </c>
      <c r="AQ200" s="370">
        <v>1.6</v>
      </c>
      <c r="AR200" s="370">
        <v>0</v>
      </c>
      <c r="AS200" s="370">
        <v>0.2</v>
      </c>
      <c r="AT200" s="370">
        <v>0.2</v>
      </c>
      <c r="AU200" s="370">
        <v>0.2</v>
      </c>
      <c r="AV200" s="370">
        <v>0.2</v>
      </c>
      <c r="AW200" s="370">
        <v>0.2</v>
      </c>
      <c r="AX200" s="370">
        <v>0.2</v>
      </c>
      <c r="AY200" s="370">
        <v>0.2</v>
      </c>
      <c r="AZ200" s="370">
        <v>0.2</v>
      </c>
      <c r="BA200" s="370">
        <v>0.2</v>
      </c>
      <c r="BB200" s="370">
        <v>0.2</v>
      </c>
      <c r="BC200" s="370">
        <v>0.2</v>
      </c>
      <c r="BD200" s="370">
        <v>0.2</v>
      </c>
      <c r="BE200" s="370">
        <v>0.2</v>
      </c>
      <c r="BF200" s="368">
        <v>5.2</v>
      </c>
      <c r="BG200" s="368">
        <v>40.4</v>
      </c>
      <c r="BH200" s="368">
        <v>0</v>
      </c>
    </row>
    <row r="201" spans="1:60" s="270" customFormat="1" ht="51">
      <c r="A201" s="368" t="s">
        <v>607</v>
      </c>
      <c r="B201" s="368" t="s">
        <v>150</v>
      </c>
      <c r="C201" s="368" t="s">
        <v>612</v>
      </c>
      <c r="D201" s="368">
        <v>110</v>
      </c>
      <c r="E201" s="368" t="s">
        <v>723</v>
      </c>
      <c r="F201" s="368" t="s">
        <v>606</v>
      </c>
      <c r="G201" s="368" t="s">
        <v>1957</v>
      </c>
      <c r="H201" s="368">
        <v>124.7</v>
      </c>
      <c r="I201" s="368" t="s">
        <v>627</v>
      </c>
      <c r="J201" s="370">
        <v>-0.3</v>
      </c>
      <c r="K201" s="370">
        <v>-0.3</v>
      </c>
      <c r="L201" s="370">
        <v>-0.3</v>
      </c>
      <c r="M201" s="370">
        <v>-0.3</v>
      </c>
      <c r="N201" s="370">
        <v>-0.3</v>
      </c>
      <c r="O201" s="370">
        <v>-0.3</v>
      </c>
      <c r="P201" s="370">
        <v>-0.3</v>
      </c>
      <c r="Q201" s="370">
        <v>-0.3</v>
      </c>
      <c r="R201" s="370">
        <v>-0.3</v>
      </c>
      <c r="S201" s="370">
        <v>-0.3</v>
      </c>
      <c r="T201" s="370">
        <v>-0.3</v>
      </c>
      <c r="U201" s="370">
        <v>-0.3</v>
      </c>
      <c r="V201" s="370">
        <v>-0.3</v>
      </c>
      <c r="W201" s="370">
        <v>-0.3</v>
      </c>
      <c r="X201" s="370">
        <v>-0.3</v>
      </c>
      <c r="Y201" s="370">
        <v>-0.2</v>
      </c>
      <c r="Z201" s="370">
        <v>-0.1</v>
      </c>
      <c r="AA201" s="370">
        <v>1.3</v>
      </c>
      <c r="AB201" s="370">
        <v>3</v>
      </c>
      <c r="AC201" s="370">
        <v>4.4000000000000004</v>
      </c>
      <c r="AD201" s="370">
        <v>3.3</v>
      </c>
      <c r="AE201" s="370">
        <v>1.6</v>
      </c>
      <c r="AF201" s="370">
        <v>2.2000000000000002</v>
      </c>
      <c r="AG201" s="370">
        <v>2.6</v>
      </c>
      <c r="AH201" s="370">
        <v>0.4</v>
      </c>
      <c r="AI201" s="370">
        <v>0.4</v>
      </c>
      <c r="AJ201" s="370">
        <v>0.3</v>
      </c>
      <c r="AK201" s="370">
        <v>0.1</v>
      </c>
      <c r="AL201" s="370">
        <v>-0.3</v>
      </c>
      <c r="AM201" s="370">
        <v>-0.3</v>
      </c>
      <c r="AN201" s="370">
        <v>-0.3</v>
      </c>
      <c r="AO201" s="370">
        <v>-0.4</v>
      </c>
      <c r="AP201" s="370">
        <v>-0.5</v>
      </c>
      <c r="AQ201" s="370">
        <v>-0.5</v>
      </c>
      <c r="AR201" s="370">
        <v>-0.3</v>
      </c>
      <c r="AS201" s="370">
        <v>0.5</v>
      </c>
      <c r="AT201" s="370">
        <v>0.5</v>
      </c>
      <c r="AU201" s="370">
        <v>0.5</v>
      </c>
      <c r="AV201" s="370">
        <v>0.5</v>
      </c>
      <c r="AW201" s="370">
        <v>0.5</v>
      </c>
      <c r="AX201" s="370">
        <v>0.5</v>
      </c>
      <c r="AY201" s="370">
        <v>0.5</v>
      </c>
      <c r="AZ201" s="370">
        <v>0.5</v>
      </c>
      <c r="BA201" s="370">
        <v>0.5</v>
      </c>
      <c r="BB201" s="370">
        <v>0.4</v>
      </c>
      <c r="BC201" s="370">
        <v>0.4</v>
      </c>
      <c r="BD201" s="370">
        <v>0.4</v>
      </c>
      <c r="BE201" s="370">
        <v>0.4</v>
      </c>
      <c r="BF201" s="368">
        <v>5.2</v>
      </c>
      <c r="BG201" s="368">
        <v>40.4</v>
      </c>
      <c r="BH201" s="368">
        <v>0</v>
      </c>
    </row>
    <row r="202" spans="1:60" s="270" customFormat="1" ht="38.25">
      <c r="A202" s="368" t="s">
        <v>607</v>
      </c>
      <c r="B202" s="368" t="s">
        <v>9</v>
      </c>
      <c r="C202" s="368" t="s">
        <v>612</v>
      </c>
      <c r="D202" s="368">
        <v>110</v>
      </c>
      <c r="E202" s="368" t="s">
        <v>724</v>
      </c>
      <c r="F202" s="368" t="s">
        <v>608</v>
      </c>
      <c r="G202" s="368" t="s">
        <v>1957</v>
      </c>
      <c r="H202" s="368">
        <v>130.5</v>
      </c>
      <c r="I202" s="368" t="s">
        <v>626</v>
      </c>
      <c r="J202" s="370">
        <v>0.1</v>
      </c>
      <c r="K202" s="370">
        <v>0.1</v>
      </c>
      <c r="L202" s="370">
        <v>0.1</v>
      </c>
      <c r="M202" s="370">
        <v>0.1</v>
      </c>
      <c r="N202" s="370">
        <v>0.1</v>
      </c>
      <c r="O202" s="370">
        <v>0.1</v>
      </c>
      <c r="P202" s="370">
        <v>0.1</v>
      </c>
      <c r="Q202" s="370">
        <v>0.1</v>
      </c>
      <c r="R202" s="370">
        <v>0.1</v>
      </c>
      <c r="S202" s="370">
        <v>0.1</v>
      </c>
      <c r="T202" s="370">
        <v>0.1</v>
      </c>
      <c r="U202" s="370">
        <v>0.6</v>
      </c>
      <c r="V202" s="370">
        <v>1.9</v>
      </c>
      <c r="W202" s="370">
        <v>7.6</v>
      </c>
      <c r="X202" s="370">
        <v>11.1</v>
      </c>
      <c r="Y202" s="370">
        <v>13.9</v>
      </c>
      <c r="Z202" s="370">
        <v>17.100000000000001</v>
      </c>
      <c r="AA202" s="370">
        <v>18.600000000000001</v>
      </c>
      <c r="AB202" s="370">
        <v>18.8</v>
      </c>
      <c r="AC202" s="370">
        <v>16.8</v>
      </c>
      <c r="AD202" s="370">
        <v>21.5</v>
      </c>
      <c r="AE202" s="370">
        <v>23</v>
      </c>
      <c r="AF202" s="370">
        <v>15.5</v>
      </c>
      <c r="AG202" s="370">
        <v>20.9</v>
      </c>
      <c r="AH202" s="370">
        <v>13.8</v>
      </c>
      <c r="AI202" s="370">
        <v>15.3</v>
      </c>
      <c r="AJ202" s="370">
        <v>22</v>
      </c>
      <c r="AK202" s="370">
        <v>22.4</v>
      </c>
      <c r="AL202" s="370">
        <v>6.8</v>
      </c>
      <c r="AM202" s="370">
        <v>4.5</v>
      </c>
      <c r="AN202" s="370">
        <v>5.6</v>
      </c>
      <c r="AO202" s="370">
        <v>2</v>
      </c>
      <c r="AP202" s="370">
        <v>3.1</v>
      </c>
      <c r="AQ202" s="370">
        <v>0.4</v>
      </c>
      <c r="AR202" s="370">
        <v>0.1</v>
      </c>
      <c r="AS202" s="370">
        <v>0.1</v>
      </c>
      <c r="AT202" s="370">
        <v>0.1</v>
      </c>
      <c r="AU202" s="370">
        <v>0.1</v>
      </c>
      <c r="AV202" s="370">
        <v>0.1</v>
      </c>
      <c r="AW202" s="370">
        <v>0.1</v>
      </c>
      <c r="AX202" s="370">
        <v>0.1</v>
      </c>
      <c r="AY202" s="370">
        <v>0.1</v>
      </c>
      <c r="AZ202" s="370">
        <v>0.1</v>
      </c>
      <c r="BA202" s="370">
        <v>0.1</v>
      </c>
      <c r="BB202" s="370">
        <v>0.1</v>
      </c>
      <c r="BC202" s="370">
        <v>0.1</v>
      </c>
      <c r="BD202" s="370">
        <v>0.1</v>
      </c>
      <c r="BE202" s="370">
        <v>0.1</v>
      </c>
      <c r="BF202" s="368">
        <v>5.4</v>
      </c>
      <c r="BG202" s="368">
        <v>25.6</v>
      </c>
      <c r="BH202" s="368">
        <v>0</v>
      </c>
    </row>
    <row r="203" spans="1:60" s="270" customFormat="1" ht="38.25">
      <c r="A203" s="368" t="s">
        <v>607</v>
      </c>
      <c r="B203" s="368" t="s">
        <v>9</v>
      </c>
      <c r="C203" s="368" t="s">
        <v>612</v>
      </c>
      <c r="D203" s="368">
        <v>110</v>
      </c>
      <c r="E203" s="368" t="s">
        <v>724</v>
      </c>
      <c r="F203" s="368" t="s">
        <v>608</v>
      </c>
      <c r="G203" s="368" t="s">
        <v>1957</v>
      </c>
      <c r="H203" s="368">
        <v>130.5</v>
      </c>
      <c r="I203" s="368" t="s">
        <v>627</v>
      </c>
      <c r="J203" s="370">
        <v>0</v>
      </c>
      <c r="K203" s="370">
        <v>0</v>
      </c>
      <c r="L203" s="370">
        <v>0</v>
      </c>
      <c r="M203" s="370">
        <v>0</v>
      </c>
      <c r="N203" s="370">
        <v>0</v>
      </c>
      <c r="O203" s="370">
        <v>0</v>
      </c>
      <c r="P203" s="370">
        <v>0</v>
      </c>
      <c r="Q203" s="370">
        <v>0</v>
      </c>
      <c r="R203" s="370">
        <v>0</v>
      </c>
      <c r="S203" s="370">
        <v>0</v>
      </c>
      <c r="T203" s="370">
        <v>0</v>
      </c>
      <c r="U203" s="370">
        <v>-0.3</v>
      </c>
      <c r="V203" s="370">
        <v>-0.5</v>
      </c>
      <c r="W203" s="370">
        <v>0.4</v>
      </c>
      <c r="X203" s="370">
        <v>0.4</v>
      </c>
      <c r="Y203" s="370">
        <v>-0.5</v>
      </c>
      <c r="Z203" s="370">
        <v>-0.7</v>
      </c>
      <c r="AA203" s="370">
        <v>-0.9</v>
      </c>
      <c r="AB203" s="370">
        <v>-0.7</v>
      </c>
      <c r="AC203" s="370">
        <v>-0.5</v>
      </c>
      <c r="AD203" s="370">
        <v>0.2</v>
      </c>
      <c r="AE203" s="370">
        <v>0.4</v>
      </c>
      <c r="AF203" s="370">
        <v>0.1</v>
      </c>
      <c r="AG203" s="370">
        <v>0.5</v>
      </c>
      <c r="AH203" s="370">
        <v>0</v>
      </c>
      <c r="AI203" s="370">
        <v>-0.6</v>
      </c>
      <c r="AJ203" s="370">
        <v>0.2</v>
      </c>
      <c r="AK203" s="370">
        <v>0.5</v>
      </c>
      <c r="AL203" s="370">
        <v>-0.8</v>
      </c>
      <c r="AM203" s="370">
        <v>-0.9</v>
      </c>
      <c r="AN203" s="370">
        <v>-0.8</v>
      </c>
      <c r="AO203" s="370">
        <v>-0.9</v>
      </c>
      <c r="AP203" s="370">
        <v>-0.6</v>
      </c>
      <c r="AQ203" s="370">
        <v>-0.7</v>
      </c>
      <c r="AR203" s="370">
        <v>0</v>
      </c>
      <c r="AS203" s="370">
        <v>0</v>
      </c>
      <c r="AT203" s="370">
        <v>0</v>
      </c>
      <c r="AU203" s="370">
        <v>0</v>
      </c>
      <c r="AV203" s="370">
        <v>0</v>
      </c>
      <c r="AW203" s="370">
        <v>0</v>
      </c>
      <c r="AX203" s="370">
        <v>0</v>
      </c>
      <c r="AY203" s="370">
        <v>0</v>
      </c>
      <c r="AZ203" s="370">
        <v>0</v>
      </c>
      <c r="BA203" s="370">
        <v>0</v>
      </c>
      <c r="BB203" s="370">
        <v>0</v>
      </c>
      <c r="BC203" s="370">
        <v>0</v>
      </c>
      <c r="BD203" s="370">
        <v>0</v>
      </c>
      <c r="BE203" s="370">
        <v>0</v>
      </c>
      <c r="BF203" s="368">
        <v>5.4</v>
      </c>
      <c r="BG203" s="368">
        <v>25.6</v>
      </c>
      <c r="BH203" s="368">
        <v>0</v>
      </c>
    </row>
    <row r="204" spans="1:60" s="270" customFormat="1" ht="25.5">
      <c r="A204" s="368" t="s">
        <v>607</v>
      </c>
      <c r="B204" s="368" t="s">
        <v>16</v>
      </c>
      <c r="C204" s="368" t="s">
        <v>612</v>
      </c>
      <c r="D204" s="368">
        <v>220</v>
      </c>
      <c r="E204" s="368" t="s">
        <v>725</v>
      </c>
      <c r="F204" s="368" t="s">
        <v>606</v>
      </c>
      <c r="G204" s="368" t="s">
        <v>1957</v>
      </c>
      <c r="H204" s="368">
        <v>1217.9000000000001</v>
      </c>
      <c r="I204" s="368" t="s">
        <v>626</v>
      </c>
      <c r="J204" s="370">
        <v>0.1</v>
      </c>
      <c r="K204" s="370">
        <v>0.2</v>
      </c>
      <c r="L204" s="370">
        <v>0.1</v>
      </c>
      <c r="M204" s="370">
        <v>0.1</v>
      </c>
      <c r="N204" s="370">
        <v>0.2</v>
      </c>
      <c r="O204" s="370">
        <v>0.2</v>
      </c>
      <c r="P204" s="370">
        <v>0.1</v>
      </c>
      <c r="Q204" s="370">
        <v>0.1</v>
      </c>
      <c r="R204" s="370">
        <v>0.2</v>
      </c>
      <c r="S204" s="370">
        <v>0.1</v>
      </c>
      <c r="T204" s="370">
        <v>0.1</v>
      </c>
      <c r="U204" s="370">
        <v>9</v>
      </c>
      <c r="V204" s="370">
        <v>39.200000000000003</v>
      </c>
      <c r="W204" s="370">
        <v>51.4</v>
      </c>
      <c r="X204" s="370">
        <v>84</v>
      </c>
      <c r="Y204" s="370">
        <v>166.2</v>
      </c>
      <c r="Z204" s="370">
        <v>156.69999999999999</v>
      </c>
      <c r="AA204" s="370">
        <v>149</v>
      </c>
      <c r="AB204" s="370">
        <v>129</v>
      </c>
      <c r="AC204" s="370">
        <v>101.7</v>
      </c>
      <c r="AD204" s="370">
        <v>139.9</v>
      </c>
      <c r="AE204" s="370">
        <v>139</v>
      </c>
      <c r="AF204" s="370">
        <v>125.9</v>
      </c>
      <c r="AG204" s="370">
        <v>70.599999999999994</v>
      </c>
      <c r="AH204" s="370">
        <v>152.80000000000001</v>
      </c>
      <c r="AI204" s="370">
        <v>238.7</v>
      </c>
      <c r="AJ204" s="370">
        <v>228.9</v>
      </c>
      <c r="AK204" s="370">
        <v>154.5</v>
      </c>
      <c r="AL204" s="370">
        <v>118.9</v>
      </c>
      <c r="AM204" s="370">
        <v>118.4</v>
      </c>
      <c r="AN204" s="370">
        <v>81.2</v>
      </c>
      <c r="AO204" s="370">
        <v>54.9</v>
      </c>
      <c r="AP204" s="370">
        <v>57.3</v>
      </c>
      <c r="AQ204" s="370">
        <v>5.9</v>
      </c>
      <c r="AR204" s="370">
        <v>0.5</v>
      </c>
      <c r="AS204" s="370">
        <v>0.2</v>
      </c>
      <c r="AT204" s="370">
        <v>0.2</v>
      </c>
      <c r="AU204" s="370">
        <v>0.2</v>
      </c>
      <c r="AV204" s="370">
        <v>0.2</v>
      </c>
      <c r="AW204" s="370">
        <v>0.3</v>
      </c>
      <c r="AX204" s="370">
        <v>0.2</v>
      </c>
      <c r="AY204" s="370">
        <v>0.1</v>
      </c>
      <c r="AZ204" s="370">
        <v>0.3</v>
      </c>
      <c r="BA204" s="370">
        <v>0.3</v>
      </c>
      <c r="BB204" s="370">
        <v>0.1</v>
      </c>
      <c r="BC204" s="370">
        <v>0.2</v>
      </c>
      <c r="BD204" s="370">
        <v>0.2</v>
      </c>
      <c r="BE204" s="370">
        <v>0.2</v>
      </c>
      <c r="BF204" s="368">
        <v>50.7</v>
      </c>
      <c r="BG204" s="368">
        <v>238.7</v>
      </c>
      <c r="BH204" s="368">
        <v>0</v>
      </c>
    </row>
    <row r="205" spans="1:60" s="270" customFormat="1" ht="25.5">
      <c r="A205" s="368" t="s">
        <v>607</v>
      </c>
      <c r="B205" s="368" t="s">
        <v>16</v>
      </c>
      <c r="C205" s="368" t="s">
        <v>612</v>
      </c>
      <c r="D205" s="368">
        <v>220</v>
      </c>
      <c r="E205" s="368" t="s">
        <v>725</v>
      </c>
      <c r="F205" s="368" t="s">
        <v>606</v>
      </c>
      <c r="G205" s="368" t="s">
        <v>1957</v>
      </c>
      <c r="H205" s="368">
        <v>1217.9000000000001</v>
      </c>
      <c r="I205" s="368" t="s">
        <v>627</v>
      </c>
      <c r="J205" s="370">
        <v>-0.8</v>
      </c>
      <c r="K205" s="370">
        <v>-0.8</v>
      </c>
      <c r="L205" s="370">
        <v>-0.8</v>
      </c>
      <c r="M205" s="370">
        <v>-0.8</v>
      </c>
      <c r="N205" s="370">
        <v>-0.8</v>
      </c>
      <c r="O205" s="370">
        <v>-0.8</v>
      </c>
      <c r="P205" s="370">
        <v>-0.8</v>
      </c>
      <c r="Q205" s="370">
        <v>-0.9</v>
      </c>
      <c r="R205" s="370">
        <v>-0.8</v>
      </c>
      <c r="S205" s="370">
        <v>-0.9</v>
      </c>
      <c r="T205" s="370">
        <v>-0.9</v>
      </c>
      <c r="U205" s="370">
        <v>-1.2</v>
      </c>
      <c r="V205" s="370">
        <v>-1</v>
      </c>
      <c r="W205" s="370">
        <v>4</v>
      </c>
      <c r="X205" s="370">
        <v>-1.8</v>
      </c>
      <c r="Y205" s="370">
        <v>-8.1</v>
      </c>
      <c r="Z205" s="370">
        <v>1.7</v>
      </c>
      <c r="AA205" s="370">
        <v>-5.2</v>
      </c>
      <c r="AB205" s="370">
        <v>-2.4</v>
      </c>
      <c r="AC205" s="370">
        <v>-3.1</v>
      </c>
      <c r="AD205" s="370">
        <v>-2</v>
      </c>
      <c r="AE205" s="370">
        <v>1.6</v>
      </c>
      <c r="AF205" s="370">
        <v>7.8</v>
      </c>
      <c r="AG205" s="370">
        <v>-3.1</v>
      </c>
      <c r="AH205" s="370">
        <v>-6.8</v>
      </c>
      <c r="AI205" s="370">
        <v>-4.5</v>
      </c>
      <c r="AJ205" s="370">
        <v>-4.0999999999999996</v>
      </c>
      <c r="AK205" s="370">
        <v>-1.2</v>
      </c>
      <c r="AL205" s="370">
        <v>2.2999999999999998</v>
      </c>
      <c r="AM205" s="370">
        <v>1.6</v>
      </c>
      <c r="AN205" s="370">
        <v>-1.2</v>
      </c>
      <c r="AO205" s="370">
        <v>0.8</v>
      </c>
      <c r="AP205" s="370">
        <v>7.3</v>
      </c>
      <c r="AQ205" s="370">
        <v>5.6</v>
      </c>
      <c r="AR205" s="370">
        <v>5.3</v>
      </c>
      <c r="AS205" s="370">
        <v>-0.8</v>
      </c>
      <c r="AT205" s="370">
        <v>-0.8</v>
      </c>
      <c r="AU205" s="370">
        <v>-0.9</v>
      </c>
      <c r="AV205" s="370">
        <v>-0.8</v>
      </c>
      <c r="AW205" s="370">
        <v>-0.8</v>
      </c>
      <c r="AX205" s="370">
        <v>-0.8</v>
      </c>
      <c r="AY205" s="370">
        <v>-0.8</v>
      </c>
      <c r="AZ205" s="370">
        <v>-0.8</v>
      </c>
      <c r="BA205" s="370">
        <v>-0.8</v>
      </c>
      <c r="BB205" s="370">
        <v>-0.8</v>
      </c>
      <c r="BC205" s="370">
        <v>-0.8</v>
      </c>
      <c r="BD205" s="370">
        <v>-0.8</v>
      </c>
      <c r="BE205" s="370">
        <v>-0.8</v>
      </c>
      <c r="BF205" s="368">
        <v>50.7</v>
      </c>
      <c r="BG205" s="368">
        <v>238.7</v>
      </c>
      <c r="BH205" s="368">
        <v>0</v>
      </c>
    </row>
    <row r="206" spans="1:60" s="270" customFormat="1" ht="25.5">
      <c r="A206" s="368" t="s">
        <v>607</v>
      </c>
      <c r="B206" s="368" t="s">
        <v>16</v>
      </c>
      <c r="C206" s="368" t="s">
        <v>612</v>
      </c>
      <c r="D206" s="368">
        <v>220</v>
      </c>
      <c r="E206" s="368" t="s">
        <v>726</v>
      </c>
      <c r="F206" s="368" t="s">
        <v>606</v>
      </c>
      <c r="G206" s="368" t="s">
        <v>1957</v>
      </c>
      <c r="H206" s="368">
        <v>163.5</v>
      </c>
      <c r="I206" s="368" t="s">
        <v>626</v>
      </c>
      <c r="J206" s="370">
        <v>0.1</v>
      </c>
      <c r="K206" s="370">
        <v>0.1</v>
      </c>
      <c r="L206" s="370">
        <v>0.1</v>
      </c>
      <c r="M206" s="370">
        <v>0.1</v>
      </c>
      <c r="N206" s="370">
        <v>0.1</v>
      </c>
      <c r="O206" s="370">
        <v>0.1</v>
      </c>
      <c r="P206" s="370">
        <v>0.1</v>
      </c>
      <c r="Q206" s="370">
        <v>0.1</v>
      </c>
      <c r="R206" s="370">
        <v>0.1</v>
      </c>
      <c r="S206" s="370">
        <v>0</v>
      </c>
      <c r="T206" s="370">
        <v>0.1</v>
      </c>
      <c r="U206" s="370">
        <v>1.7</v>
      </c>
      <c r="V206" s="370">
        <v>4.9000000000000004</v>
      </c>
      <c r="W206" s="370">
        <v>5.0999999999999996</v>
      </c>
      <c r="X206" s="370">
        <v>22.8</v>
      </c>
      <c r="Y206" s="370">
        <v>26.6</v>
      </c>
      <c r="Z206" s="370">
        <v>19.5</v>
      </c>
      <c r="AA206" s="370">
        <v>34.9</v>
      </c>
      <c r="AB206" s="370">
        <v>34.700000000000003</v>
      </c>
      <c r="AC206" s="370">
        <v>15.2</v>
      </c>
      <c r="AD206" s="370">
        <v>17.399999999999999</v>
      </c>
      <c r="AE206" s="370">
        <v>18.100000000000001</v>
      </c>
      <c r="AF206" s="370">
        <v>23.9</v>
      </c>
      <c r="AG206" s="370">
        <v>12.6</v>
      </c>
      <c r="AH206" s="370">
        <v>8.9</v>
      </c>
      <c r="AI206" s="370">
        <v>28.9</v>
      </c>
      <c r="AJ206" s="370">
        <v>16.5</v>
      </c>
      <c r="AK206" s="370">
        <v>27.6</v>
      </c>
      <c r="AL206" s="370">
        <v>28.9</v>
      </c>
      <c r="AM206" s="370">
        <v>14.5</v>
      </c>
      <c r="AN206" s="370">
        <v>8.4</v>
      </c>
      <c r="AO206" s="370">
        <v>6.8</v>
      </c>
      <c r="AP206" s="370">
        <v>6</v>
      </c>
      <c r="AQ206" s="370">
        <v>0.4</v>
      </c>
      <c r="AR206" s="370">
        <v>0.2</v>
      </c>
      <c r="AS206" s="370">
        <v>0.1</v>
      </c>
      <c r="AT206" s="370">
        <v>0.1</v>
      </c>
      <c r="AU206" s="370">
        <v>0.1</v>
      </c>
      <c r="AV206" s="370">
        <v>0.1</v>
      </c>
      <c r="AW206" s="370">
        <v>0.1</v>
      </c>
      <c r="AX206" s="370">
        <v>0.1</v>
      </c>
      <c r="AY206" s="370">
        <v>0.1</v>
      </c>
      <c r="AZ206" s="370">
        <v>0.1</v>
      </c>
      <c r="BA206" s="370">
        <v>0.1</v>
      </c>
      <c r="BB206" s="370">
        <v>0.1</v>
      </c>
      <c r="BC206" s="370">
        <v>0</v>
      </c>
      <c r="BD206" s="370">
        <v>0</v>
      </c>
      <c r="BE206" s="370">
        <v>0.1</v>
      </c>
      <c r="BF206" s="368">
        <v>6.8</v>
      </c>
      <c r="BG206" s="368">
        <v>37.700000000000003</v>
      </c>
      <c r="BH206" s="368">
        <v>0</v>
      </c>
    </row>
    <row r="207" spans="1:60" s="270" customFormat="1" ht="25.5">
      <c r="A207" s="368" t="s">
        <v>607</v>
      </c>
      <c r="B207" s="368" t="s">
        <v>16</v>
      </c>
      <c r="C207" s="368" t="s">
        <v>612</v>
      </c>
      <c r="D207" s="368">
        <v>220</v>
      </c>
      <c r="E207" s="368" t="s">
        <v>726</v>
      </c>
      <c r="F207" s="368" t="s">
        <v>606</v>
      </c>
      <c r="G207" s="368" t="s">
        <v>1957</v>
      </c>
      <c r="H207" s="368">
        <v>163.5</v>
      </c>
      <c r="I207" s="368" t="s">
        <v>627</v>
      </c>
      <c r="J207" s="370">
        <v>-0.2</v>
      </c>
      <c r="K207" s="370">
        <v>-0.2</v>
      </c>
      <c r="L207" s="370">
        <v>-0.2</v>
      </c>
      <c r="M207" s="370">
        <v>-0.2</v>
      </c>
      <c r="N207" s="370">
        <v>-0.2</v>
      </c>
      <c r="O207" s="370">
        <v>-0.2</v>
      </c>
      <c r="P207" s="370">
        <v>-0.2</v>
      </c>
      <c r="Q207" s="370">
        <v>-0.2</v>
      </c>
      <c r="R207" s="370">
        <v>-0.2</v>
      </c>
      <c r="S207" s="370">
        <v>-0.2</v>
      </c>
      <c r="T207" s="370">
        <v>-0.2</v>
      </c>
      <c r="U207" s="370">
        <v>0.4</v>
      </c>
      <c r="V207" s="370">
        <v>0.4</v>
      </c>
      <c r="W207" s="370">
        <v>0.9</v>
      </c>
      <c r="X207" s="370">
        <v>0.9</v>
      </c>
      <c r="Y207" s="370">
        <v>-1.8</v>
      </c>
      <c r="Z207" s="370">
        <v>-2.8</v>
      </c>
      <c r="AA207" s="370">
        <v>-1.4</v>
      </c>
      <c r="AB207" s="370">
        <v>1.4</v>
      </c>
      <c r="AC207" s="370">
        <v>0</v>
      </c>
      <c r="AD207" s="370">
        <v>0.1</v>
      </c>
      <c r="AE207" s="370">
        <v>1</v>
      </c>
      <c r="AF207" s="370">
        <v>4.0999999999999996</v>
      </c>
      <c r="AG207" s="370">
        <v>2.7</v>
      </c>
      <c r="AH207" s="370">
        <v>-1.2</v>
      </c>
      <c r="AI207" s="370">
        <v>-1.8</v>
      </c>
      <c r="AJ207" s="370">
        <v>-3</v>
      </c>
      <c r="AK207" s="370">
        <v>0.4</v>
      </c>
      <c r="AL207" s="370">
        <v>2.6</v>
      </c>
      <c r="AM207" s="370">
        <v>2.4</v>
      </c>
      <c r="AN207" s="370">
        <v>2.2000000000000002</v>
      </c>
      <c r="AO207" s="370">
        <v>3.2</v>
      </c>
      <c r="AP207" s="370">
        <v>4.0999999999999996</v>
      </c>
      <c r="AQ207" s="370">
        <v>4.3</v>
      </c>
      <c r="AR207" s="370">
        <v>1.7</v>
      </c>
      <c r="AS207" s="370">
        <v>-0.2</v>
      </c>
      <c r="AT207" s="370">
        <v>-0.2</v>
      </c>
      <c r="AU207" s="370">
        <v>-0.2</v>
      </c>
      <c r="AV207" s="370">
        <v>-0.2</v>
      </c>
      <c r="AW207" s="370">
        <v>-0.2</v>
      </c>
      <c r="AX207" s="370">
        <v>-0.2</v>
      </c>
      <c r="AY207" s="370">
        <v>-0.2</v>
      </c>
      <c r="AZ207" s="370">
        <v>-0.2</v>
      </c>
      <c r="BA207" s="370">
        <v>-0.2</v>
      </c>
      <c r="BB207" s="370">
        <v>-0.2</v>
      </c>
      <c r="BC207" s="370">
        <v>-0.2</v>
      </c>
      <c r="BD207" s="370">
        <v>-0.2</v>
      </c>
      <c r="BE207" s="370">
        <v>-0.2</v>
      </c>
      <c r="BF207" s="368">
        <v>6.8</v>
      </c>
      <c r="BG207" s="368">
        <v>37.700000000000003</v>
      </c>
      <c r="BH207" s="368">
        <v>0</v>
      </c>
    </row>
    <row r="208" spans="1:60" s="270" customFormat="1" ht="25.5">
      <c r="A208" s="368" t="s">
        <v>607</v>
      </c>
      <c r="B208" s="368" t="s">
        <v>21</v>
      </c>
      <c r="C208" s="368" t="s">
        <v>612</v>
      </c>
      <c r="D208" s="368">
        <v>220</v>
      </c>
      <c r="E208" s="368" t="s">
        <v>727</v>
      </c>
      <c r="F208" s="368" t="s">
        <v>606</v>
      </c>
      <c r="G208" s="368" t="s">
        <v>1957</v>
      </c>
      <c r="H208" s="368">
        <v>147.80000000000001</v>
      </c>
      <c r="I208" s="368" t="s">
        <v>626</v>
      </c>
      <c r="J208" s="370">
        <v>0</v>
      </c>
      <c r="K208" s="370">
        <v>0</v>
      </c>
      <c r="L208" s="370">
        <v>0</v>
      </c>
      <c r="M208" s="370">
        <v>0</v>
      </c>
      <c r="N208" s="370">
        <v>0</v>
      </c>
      <c r="O208" s="370">
        <v>0</v>
      </c>
      <c r="P208" s="370">
        <v>0</v>
      </c>
      <c r="Q208" s="370">
        <v>0</v>
      </c>
      <c r="R208" s="370">
        <v>0</v>
      </c>
      <c r="S208" s="370">
        <v>0</v>
      </c>
      <c r="T208" s="370">
        <v>0</v>
      </c>
      <c r="U208" s="370">
        <v>0</v>
      </c>
      <c r="V208" s="370">
        <v>0</v>
      </c>
      <c r="W208" s="370">
        <v>6.2</v>
      </c>
      <c r="X208" s="370">
        <v>6.2</v>
      </c>
      <c r="Y208" s="370">
        <v>22.4</v>
      </c>
      <c r="Z208" s="370">
        <v>14.5</v>
      </c>
      <c r="AA208" s="370">
        <v>35.299999999999997</v>
      </c>
      <c r="AB208" s="370">
        <v>20.7</v>
      </c>
      <c r="AC208" s="370">
        <v>6.5</v>
      </c>
      <c r="AD208" s="370">
        <v>24.2</v>
      </c>
      <c r="AE208" s="370">
        <v>28.2</v>
      </c>
      <c r="AF208" s="370">
        <v>32.200000000000003</v>
      </c>
      <c r="AG208" s="370">
        <v>19.100000000000001</v>
      </c>
      <c r="AH208" s="370">
        <v>10.9</v>
      </c>
      <c r="AI208" s="370">
        <v>25.4</v>
      </c>
      <c r="AJ208" s="370">
        <v>10.7</v>
      </c>
      <c r="AK208" s="370">
        <v>16.3</v>
      </c>
      <c r="AL208" s="370">
        <v>16</v>
      </c>
      <c r="AM208" s="370">
        <v>13.2</v>
      </c>
      <c r="AN208" s="370">
        <v>6.6</v>
      </c>
      <c r="AO208" s="370">
        <v>0</v>
      </c>
      <c r="AP208" s="370">
        <v>0</v>
      </c>
      <c r="AQ208" s="370">
        <v>0</v>
      </c>
      <c r="AR208" s="370">
        <v>0</v>
      </c>
      <c r="AS208" s="370">
        <v>0</v>
      </c>
      <c r="AT208" s="370">
        <v>0</v>
      </c>
      <c r="AU208" s="370">
        <v>0</v>
      </c>
      <c r="AV208" s="370">
        <v>0</v>
      </c>
      <c r="AW208" s="370">
        <v>0</v>
      </c>
      <c r="AX208" s="370">
        <v>0</v>
      </c>
      <c r="AY208" s="370">
        <v>0</v>
      </c>
      <c r="AZ208" s="370">
        <v>0</v>
      </c>
      <c r="BA208" s="370">
        <v>0</v>
      </c>
      <c r="BB208" s="370">
        <v>0</v>
      </c>
      <c r="BC208" s="370">
        <v>0</v>
      </c>
      <c r="BD208" s="370">
        <v>0</v>
      </c>
      <c r="BE208" s="370">
        <v>0</v>
      </c>
      <c r="BF208" s="368">
        <v>6.2</v>
      </c>
      <c r="BG208" s="368">
        <v>44.4</v>
      </c>
      <c r="BH208" s="368">
        <v>0</v>
      </c>
    </row>
    <row r="209" spans="1:60" s="270" customFormat="1" ht="25.5">
      <c r="A209" s="368" t="s">
        <v>607</v>
      </c>
      <c r="B209" s="368" t="s">
        <v>21</v>
      </c>
      <c r="C209" s="368" t="s">
        <v>612</v>
      </c>
      <c r="D209" s="368">
        <v>220</v>
      </c>
      <c r="E209" s="368" t="s">
        <v>727</v>
      </c>
      <c r="F209" s="368" t="s">
        <v>606</v>
      </c>
      <c r="G209" s="368" t="s">
        <v>1957</v>
      </c>
      <c r="H209" s="368">
        <v>147.80000000000001</v>
      </c>
      <c r="I209" s="368" t="s">
        <v>627</v>
      </c>
      <c r="J209" s="370">
        <v>0</v>
      </c>
      <c r="K209" s="370">
        <v>0</v>
      </c>
      <c r="L209" s="370">
        <v>0</v>
      </c>
      <c r="M209" s="370">
        <v>0</v>
      </c>
      <c r="N209" s="370">
        <v>0</v>
      </c>
      <c r="O209" s="370">
        <v>0</v>
      </c>
      <c r="P209" s="370">
        <v>0</v>
      </c>
      <c r="Q209" s="370">
        <v>0</v>
      </c>
      <c r="R209" s="370">
        <v>0</v>
      </c>
      <c r="S209" s="370">
        <v>0</v>
      </c>
      <c r="T209" s="370">
        <v>0</v>
      </c>
      <c r="U209" s="370">
        <v>0</v>
      </c>
      <c r="V209" s="370">
        <v>0</v>
      </c>
      <c r="W209" s="370">
        <v>0</v>
      </c>
      <c r="X209" s="370">
        <v>0</v>
      </c>
      <c r="Y209" s="370">
        <v>0.8</v>
      </c>
      <c r="Z209" s="370">
        <v>0.3</v>
      </c>
      <c r="AA209" s="370">
        <v>2.2000000000000002</v>
      </c>
      <c r="AB209" s="370">
        <v>0.7</v>
      </c>
      <c r="AC209" s="370">
        <v>-0.1</v>
      </c>
      <c r="AD209" s="370">
        <v>1</v>
      </c>
      <c r="AE209" s="370">
        <v>1.5</v>
      </c>
      <c r="AF209" s="370">
        <v>1.8</v>
      </c>
      <c r="AG209" s="370">
        <v>0.5</v>
      </c>
      <c r="AH209" s="370">
        <v>0</v>
      </c>
      <c r="AI209" s="370">
        <v>1</v>
      </c>
      <c r="AJ209" s="370">
        <v>0.1</v>
      </c>
      <c r="AK209" s="370">
        <v>0.4</v>
      </c>
      <c r="AL209" s="370">
        <v>0.3</v>
      </c>
      <c r="AM209" s="370">
        <v>0.1</v>
      </c>
      <c r="AN209" s="370">
        <v>-0.1</v>
      </c>
      <c r="AO209" s="370">
        <v>0</v>
      </c>
      <c r="AP209" s="370">
        <v>0</v>
      </c>
      <c r="AQ209" s="370">
        <v>0</v>
      </c>
      <c r="AR209" s="370">
        <v>0</v>
      </c>
      <c r="AS209" s="370">
        <v>0</v>
      </c>
      <c r="AT209" s="370">
        <v>0</v>
      </c>
      <c r="AU209" s="370">
        <v>0</v>
      </c>
      <c r="AV209" s="370">
        <v>0</v>
      </c>
      <c r="AW209" s="370">
        <v>0</v>
      </c>
      <c r="AX209" s="370">
        <v>0</v>
      </c>
      <c r="AY209" s="370">
        <v>0</v>
      </c>
      <c r="AZ209" s="370">
        <v>0</v>
      </c>
      <c r="BA209" s="370">
        <v>0</v>
      </c>
      <c r="BB209" s="370">
        <v>0</v>
      </c>
      <c r="BC209" s="370">
        <v>0</v>
      </c>
      <c r="BD209" s="370">
        <v>0</v>
      </c>
      <c r="BE209" s="370">
        <v>0</v>
      </c>
      <c r="BF209" s="368">
        <v>6.2</v>
      </c>
      <c r="BG209" s="368">
        <v>44.4</v>
      </c>
      <c r="BH209" s="368">
        <v>0</v>
      </c>
    </row>
    <row r="210" spans="1:60" s="270" customFormat="1" ht="25.5">
      <c r="A210" s="368" t="s">
        <v>607</v>
      </c>
      <c r="B210" s="368" t="s">
        <v>21</v>
      </c>
      <c r="C210" s="368" t="s">
        <v>612</v>
      </c>
      <c r="D210" s="368">
        <v>220</v>
      </c>
      <c r="E210" s="368" t="s">
        <v>728</v>
      </c>
      <c r="F210" s="368" t="s">
        <v>606</v>
      </c>
      <c r="G210" s="368" t="s">
        <v>1957</v>
      </c>
      <c r="H210" s="368">
        <v>156.19999999999999</v>
      </c>
      <c r="I210" s="368" t="s">
        <v>626</v>
      </c>
      <c r="J210" s="370">
        <v>0</v>
      </c>
      <c r="K210" s="370">
        <v>0</v>
      </c>
      <c r="L210" s="370">
        <v>0</v>
      </c>
      <c r="M210" s="370">
        <v>0</v>
      </c>
      <c r="N210" s="370">
        <v>0</v>
      </c>
      <c r="O210" s="370">
        <v>0</v>
      </c>
      <c r="P210" s="370">
        <v>0</v>
      </c>
      <c r="Q210" s="370">
        <v>0</v>
      </c>
      <c r="R210" s="370">
        <v>0</v>
      </c>
      <c r="S210" s="370">
        <v>0</v>
      </c>
      <c r="T210" s="370">
        <v>0</v>
      </c>
      <c r="U210" s="370">
        <v>0</v>
      </c>
      <c r="V210" s="370">
        <v>3.4</v>
      </c>
      <c r="W210" s="370">
        <v>6</v>
      </c>
      <c r="X210" s="370">
        <v>5.5</v>
      </c>
      <c r="Y210" s="370">
        <v>20.9</v>
      </c>
      <c r="Z210" s="370">
        <v>15.8</v>
      </c>
      <c r="AA210" s="370">
        <v>29.6</v>
      </c>
      <c r="AB210" s="370">
        <v>12.5</v>
      </c>
      <c r="AC210" s="370">
        <v>6.3</v>
      </c>
      <c r="AD210" s="370">
        <v>30.2</v>
      </c>
      <c r="AE210" s="370">
        <v>28.3</v>
      </c>
      <c r="AF210" s="370">
        <v>32.9</v>
      </c>
      <c r="AG210" s="370">
        <v>23.3</v>
      </c>
      <c r="AH210" s="370">
        <v>18.100000000000001</v>
      </c>
      <c r="AI210" s="370">
        <v>24.8</v>
      </c>
      <c r="AJ210" s="370">
        <v>12.4</v>
      </c>
      <c r="AK210" s="370">
        <v>17.600000000000001</v>
      </c>
      <c r="AL210" s="370">
        <v>16.7</v>
      </c>
      <c r="AM210" s="370">
        <v>14.2</v>
      </c>
      <c r="AN210" s="370">
        <v>5.8</v>
      </c>
      <c r="AO210" s="370">
        <v>0</v>
      </c>
      <c r="AP210" s="370">
        <v>0</v>
      </c>
      <c r="AQ210" s="370">
        <v>0</v>
      </c>
      <c r="AR210" s="370">
        <v>0</v>
      </c>
      <c r="AS210" s="370">
        <v>0</v>
      </c>
      <c r="AT210" s="370">
        <v>0</v>
      </c>
      <c r="AU210" s="370">
        <v>0</v>
      </c>
      <c r="AV210" s="370">
        <v>0</v>
      </c>
      <c r="AW210" s="370">
        <v>0</v>
      </c>
      <c r="AX210" s="370">
        <v>0</v>
      </c>
      <c r="AY210" s="370">
        <v>0</v>
      </c>
      <c r="AZ210" s="370">
        <v>0</v>
      </c>
      <c r="BA210" s="370">
        <v>0</v>
      </c>
      <c r="BB210" s="370">
        <v>0</v>
      </c>
      <c r="BC210" s="370">
        <v>0</v>
      </c>
      <c r="BD210" s="370">
        <v>0</v>
      </c>
      <c r="BE210" s="370">
        <v>0</v>
      </c>
      <c r="BF210" s="368">
        <v>6.5</v>
      </c>
      <c r="BG210" s="368">
        <v>47.7</v>
      </c>
      <c r="BH210" s="368">
        <v>0</v>
      </c>
    </row>
    <row r="211" spans="1:60" s="270" customFormat="1" ht="25.5">
      <c r="A211" s="368" t="s">
        <v>607</v>
      </c>
      <c r="B211" s="368" t="s">
        <v>21</v>
      </c>
      <c r="C211" s="368" t="s">
        <v>612</v>
      </c>
      <c r="D211" s="368">
        <v>220</v>
      </c>
      <c r="E211" s="368" t="s">
        <v>728</v>
      </c>
      <c r="F211" s="368" t="s">
        <v>606</v>
      </c>
      <c r="G211" s="368" t="s">
        <v>1957</v>
      </c>
      <c r="H211" s="368">
        <v>156.19999999999999</v>
      </c>
      <c r="I211" s="368" t="s">
        <v>627</v>
      </c>
      <c r="J211" s="370">
        <v>0</v>
      </c>
      <c r="K211" s="370">
        <v>0</v>
      </c>
      <c r="L211" s="370">
        <v>0</v>
      </c>
      <c r="M211" s="370">
        <v>0</v>
      </c>
      <c r="N211" s="370">
        <v>0</v>
      </c>
      <c r="O211" s="370">
        <v>0</v>
      </c>
      <c r="P211" s="370">
        <v>0</v>
      </c>
      <c r="Q211" s="370">
        <v>0</v>
      </c>
      <c r="R211" s="370">
        <v>0</v>
      </c>
      <c r="S211" s="370">
        <v>0</v>
      </c>
      <c r="T211" s="370">
        <v>0</v>
      </c>
      <c r="U211" s="370">
        <v>0</v>
      </c>
      <c r="V211" s="370">
        <v>0</v>
      </c>
      <c r="W211" s="370">
        <v>0</v>
      </c>
      <c r="X211" s="370">
        <v>0</v>
      </c>
      <c r="Y211" s="370">
        <v>0.7</v>
      </c>
      <c r="Z211" s="370">
        <v>0.4</v>
      </c>
      <c r="AA211" s="370">
        <v>1.5</v>
      </c>
      <c r="AB211" s="370">
        <v>0.1</v>
      </c>
      <c r="AC211" s="370">
        <v>-0.1</v>
      </c>
      <c r="AD211" s="370">
        <v>1.6</v>
      </c>
      <c r="AE211" s="370">
        <v>1.4</v>
      </c>
      <c r="AF211" s="370">
        <v>1.9</v>
      </c>
      <c r="AG211" s="370">
        <v>0.8</v>
      </c>
      <c r="AH211" s="370">
        <v>0.4</v>
      </c>
      <c r="AI211" s="370">
        <v>1</v>
      </c>
      <c r="AJ211" s="370">
        <v>0.2</v>
      </c>
      <c r="AK211" s="370">
        <v>0.4</v>
      </c>
      <c r="AL211" s="370">
        <v>0.4</v>
      </c>
      <c r="AM211" s="370">
        <v>0.2</v>
      </c>
      <c r="AN211" s="370">
        <v>-0.2</v>
      </c>
      <c r="AO211" s="370">
        <v>0</v>
      </c>
      <c r="AP211" s="370">
        <v>0</v>
      </c>
      <c r="AQ211" s="370">
        <v>0</v>
      </c>
      <c r="AR211" s="370">
        <v>0</v>
      </c>
      <c r="AS211" s="370">
        <v>0</v>
      </c>
      <c r="AT211" s="370">
        <v>0</v>
      </c>
      <c r="AU211" s="370">
        <v>0</v>
      </c>
      <c r="AV211" s="370">
        <v>0</v>
      </c>
      <c r="AW211" s="370">
        <v>0</v>
      </c>
      <c r="AX211" s="370">
        <v>0</v>
      </c>
      <c r="AY211" s="370">
        <v>0</v>
      </c>
      <c r="AZ211" s="370">
        <v>0</v>
      </c>
      <c r="BA211" s="370">
        <v>0</v>
      </c>
      <c r="BB211" s="370">
        <v>0</v>
      </c>
      <c r="BC211" s="370">
        <v>0</v>
      </c>
      <c r="BD211" s="370">
        <v>0</v>
      </c>
      <c r="BE211" s="370">
        <v>0</v>
      </c>
      <c r="BF211" s="368">
        <v>6.5</v>
      </c>
      <c r="BG211" s="368">
        <v>47.7</v>
      </c>
      <c r="BH211" s="368">
        <v>0</v>
      </c>
    </row>
    <row r="212" spans="1:60" s="270" customFormat="1" ht="25.5">
      <c r="A212" s="368" t="s">
        <v>607</v>
      </c>
      <c r="B212" s="368" t="s">
        <v>21</v>
      </c>
      <c r="C212" s="368" t="s">
        <v>612</v>
      </c>
      <c r="D212" s="368">
        <v>220</v>
      </c>
      <c r="E212" s="368" t="s">
        <v>729</v>
      </c>
      <c r="F212" s="368" t="s">
        <v>606</v>
      </c>
      <c r="G212" s="368" t="s">
        <v>1957</v>
      </c>
      <c r="H212" s="368">
        <v>129.30000000000001</v>
      </c>
      <c r="I212" s="368" t="s">
        <v>626</v>
      </c>
      <c r="J212" s="370">
        <v>1</v>
      </c>
      <c r="K212" s="370">
        <v>1</v>
      </c>
      <c r="L212" s="370">
        <v>1</v>
      </c>
      <c r="M212" s="370">
        <v>1</v>
      </c>
      <c r="N212" s="370">
        <v>1</v>
      </c>
      <c r="O212" s="370">
        <v>1</v>
      </c>
      <c r="P212" s="370">
        <v>1</v>
      </c>
      <c r="Q212" s="370">
        <v>1</v>
      </c>
      <c r="R212" s="370">
        <v>1</v>
      </c>
      <c r="S212" s="370">
        <v>1</v>
      </c>
      <c r="T212" s="370">
        <v>1</v>
      </c>
      <c r="U212" s="370">
        <v>1</v>
      </c>
      <c r="V212" s="370">
        <v>1.1000000000000001</v>
      </c>
      <c r="W212" s="370">
        <v>4.5</v>
      </c>
      <c r="X212" s="370">
        <v>4.3</v>
      </c>
      <c r="Y212" s="370">
        <v>18.2</v>
      </c>
      <c r="Z212" s="370">
        <v>10.9</v>
      </c>
      <c r="AA212" s="370">
        <v>20.2</v>
      </c>
      <c r="AB212" s="370">
        <v>9.3000000000000007</v>
      </c>
      <c r="AC212" s="370">
        <v>4.8</v>
      </c>
      <c r="AD212" s="370">
        <v>26.8</v>
      </c>
      <c r="AE212" s="370">
        <v>22.5</v>
      </c>
      <c r="AF212" s="370">
        <v>25.8</v>
      </c>
      <c r="AG212" s="370">
        <v>24.9</v>
      </c>
      <c r="AH212" s="370">
        <v>9</v>
      </c>
      <c r="AI212" s="370">
        <v>18.399999999999999</v>
      </c>
      <c r="AJ212" s="370">
        <v>10.8</v>
      </c>
      <c r="AK212" s="370">
        <v>13.2</v>
      </c>
      <c r="AL212" s="370">
        <v>14.6</v>
      </c>
      <c r="AM212" s="370">
        <v>13</v>
      </c>
      <c r="AN212" s="370">
        <v>4.4000000000000004</v>
      </c>
      <c r="AO212" s="370">
        <v>0</v>
      </c>
      <c r="AP212" s="370">
        <v>0</v>
      </c>
      <c r="AQ212" s="370">
        <v>0</v>
      </c>
      <c r="AR212" s="370">
        <v>0</v>
      </c>
      <c r="AS212" s="370">
        <v>0</v>
      </c>
      <c r="AT212" s="370">
        <v>0</v>
      </c>
      <c r="AU212" s="370">
        <v>0</v>
      </c>
      <c r="AV212" s="370">
        <v>0</v>
      </c>
      <c r="AW212" s="370">
        <v>0</v>
      </c>
      <c r="AX212" s="370">
        <v>0</v>
      </c>
      <c r="AY212" s="370">
        <v>0</v>
      </c>
      <c r="AZ212" s="370">
        <v>0</v>
      </c>
      <c r="BA212" s="370">
        <v>0</v>
      </c>
      <c r="BB212" s="370">
        <v>0</v>
      </c>
      <c r="BC212" s="370">
        <v>0</v>
      </c>
      <c r="BD212" s="370">
        <v>0</v>
      </c>
      <c r="BE212" s="370">
        <v>0</v>
      </c>
      <c r="BF212" s="368">
        <v>5.4</v>
      </c>
      <c r="BG212" s="368">
        <v>36.5</v>
      </c>
      <c r="BH212" s="368">
        <v>0</v>
      </c>
    </row>
    <row r="213" spans="1:60" s="270" customFormat="1" ht="25.5">
      <c r="A213" s="368" t="s">
        <v>607</v>
      </c>
      <c r="B213" s="368" t="s">
        <v>21</v>
      </c>
      <c r="C213" s="368" t="s">
        <v>612</v>
      </c>
      <c r="D213" s="368">
        <v>220</v>
      </c>
      <c r="E213" s="368" t="s">
        <v>729</v>
      </c>
      <c r="F213" s="368" t="s">
        <v>606</v>
      </c>
      <c r="G213" s="368" t="s">
        <v>1957</v>
      </c>
      <c r="H213" s="368">
        <v>129.30000000000001</v>
      </c>
      <c r="I213" s="368" t="s">
        <v>627</v>
      </c>
      <c r="J213" s="370">
        <v>-0.1</v>
      </c>
      <c r="K213" s="370">
        <v>-0.1</v>
      </c>
      <c r="L213" s="370">
        <v>-0.1</v>
      </c>
      <c r="M213" s="370">
        <v>-0.1</v>
      </c>
      <c r="N213" s="370">
        <v>-0.1</v>
      </c>
      <c r="O213" s="370">
        <v>-0.1</v>
      </c>
      <c r="P213" s="370">
        <v>-0.1</v>
      </c>
      <c r="Q213" s="370">
        <v>-0.1</v>
      </c>
      <c r="R213" s="370">
        <v>-0.1</v>
      </c>
      <c r="S213" s="370">
        <v>-0.1</v>
      </c>
      <c r="T213" s="370">
        <v>-0.1</v>
      </c>
      <c r="U213" s="370">
        <v>-0.1</v>
      </c>
      <c r="V213" s="370">
        <v>0.1</v>
      </c>
      <c r="W213" s="370">
        <v>0</v>
      </c>
      <c r="X213" s="370">
        <v>0</v>
      </c>
      <c r="Y213" s="370">
        <v>0.6</v>
      </c>
      <c r="Z213" s="370">
        <v>0.1</v>
      </c>
      <c r="AA213" s="370">
        <v>0.6</v>
      </c>
      <c r="AB213" s="370">
        <v>0</v>
      </c>
      <c r="AC213" s="370">
        <v>-0.2</v>
      </c>
      <c r="AD213" s="370">
        <v>1.3</v>
      </c>
      <c r="AE213" s="370">
        <v>0.9</v>
      </c>
      <c r="AF213" s="370">
        <v>1.1000000000000001</v>
      </c>
      <c r="AG213" s="370">
        <v>1</v>
      </c>
      <c r="AH213" s="370">
        <v>0</v>
      </c>
      <c r="AI213" s="370">
        <v>0.6</v>
      </c>
      <c r="AJ213" s="370">
        <v>0.1</v>
      </c>
      <c r="AK213" s="370">
        <v>0.2</v>
      </c>
      <c r="AL213" s="370">
        <v>0.2</v>
      </c>
      <c r="AM213" s="370">
        <v>0.2</v>
      </c>
      <c r="AN213" s="370">
        <v>-0.1</v>
      </c>
      <c r="AO213" s="370">
        <v>0</v>
      </c>
      <c r="AP213" s="370">
        <v>0</v>
      </c>
      <c r="AQ213" s="370">
        <v>0</v>
      </c>
      <c r="AR213" s="370">
        <v>0</v>
      </c>
      <c r="AS213" s="370">
        <v>0</v>
      </c>
      <c r="AT213" s="370">
        <v>0</v>
      </c>
      <c r="AU213" s="370">
        <v>0</v>
      </c>
      <c r="AV213" s="370">
        <v>0</v>
      </c>
      <c r="AW213" s="370">
        <v>0</v>
      </c>
      <c r="AX213" s="370">
        <v>0</v>
      </c>
      <c r="AY213" s="370">
        <v>0</v>
      </c>
      <c r="AZ213" s="370">
        <v>0</v>
      </c>
      <c r="BA213" s="370">
        <v>0</v>
      </c>
      <c r="BB213" s="370">
        <v>0</v>
      </c>
      <c r="BC213" s="370">
        <v>0</v>
      </c>
      <c r="BD213" s="370">
        <v>0</v>
      </c>
      <c r="BE213" s="370">
        <v>0</v>
      </c>
      <c r="BF213" s="368">
        <v>5.4</v>
      </c>
      <c r="BG213" s="368">
        <v>36.5</v>
      </c>
      <c r="BH213" s="368">
        <v>0</v>
      </c>
    </row>
    <row r="214" spans="1:60" s="270" customFormat="1" ht="25.5">
      <c r="A214" s="368" t="s">
        <v>607</v>
      </c>
      <c r="B214" s="368" t="s">
        <v>21</v>
      </c>
      <c r="C214" s="368" t="s">
        <v>612</v>
      </c>
      <c r="D214" s="368">
        <v>220</v>
      </c>
      <c r="E214" s="368" t="s">
        <v>730</v>
      </c>
      <c r="F214" s="368" t="s">
        <v>606</v>
      </c>
      <c r="G214" s="368" t="s">
        <v>1957</v>
      </c>
      <c r="H214" s="368">
        <v>130.1</v>
      </c>
      <c r="I214" s="368" t="s">
        <v>626</v>
      </c>
      <c r="J214" s="370">
        <v>0</v>
      </c>
      <c r="K214" s="370">
        <v>0</v>
      </c>
      <c r="L214" s="370">
        <v>0</v>
      </c>
      <c r="M214" s="370">
        <v>0</v>
      </c>
      <c r="N214" s="370">
        <v>0</v>
      </c>
      <c r="O214" s="370">
        <v>0</v>
      </c>
      <c r="P214" s="370">
        <v>0</v>
      </c>
      <c r="Q214" s="370">
        <v>0</v>
      </c>
      <c r="R214" s="370">
        <v>0</v>
      </c>
      <c r="S214" s="370">
        <v>0</v>
      </c>
      <c r="T214" s="370">
        <v>0</v>
      </c>
      <c r="U214" s="370">
        <v>0</v>
      </c>
      <c r="V214" s="370">
        <v>0</v>
      </c>
      <c r="W214" s="370">
        <v>4.9000000000000004</v>
      </c>
      <c r="X214" s="370">
        <v>4.9000000000000004</v>
      </c>
      <c r="Y214" s="370">
        <v>18.600000000000001</v>
      </c>
      <c r="Z214" s="370">
        <v>12.5</v>
      </c>
      <c r="AA214" s="370">
        <v>24.5</v>
      </c>
      <c r="AB214" s="370">
        <v>10.1</v>
      </c>
      <c r="AC214" s="370">
        <v>5.5</v>
      </c>
      <c r="AD214" s="370">
        <v>18.600000000000001</v>
      </c>
      <c r="AE214" s="370">
        <v>22.5</v>
      </c>
      <c r="AF214" s="370">
        <v>26</v>
      </c>
      <c r="AG214" s="370">
        <v>24.3</v>
      </c>
      <c r="AH214" s="370">
        <v>14.9</v>
      </c>
      <c r="AI214" s="370">
        <v>15.1</v>
      </c>
      <c r="AJ214" s="370">
        <v>9.1999999999999993</v>
      </c>
      <c r="AK214" s="370">
        <v>15.6</v>
      </c>
      <c r="AL214" s="370">
        <v>18.100000000000001</v>
      </c>
      <c r="AM214" s="370">
        <v>12.3</v>
      </c>
      <c r="AN214" s="370">
        <v>6</v>
      </c>
      <c r="AO214" s="370">
        <v>0</v>
      </c>
      <c r="AP214" s="370">
        <v>0</v>
      </c>
      <c r="AQ214" s="370">
        <v>0</v>
      </c>
      <c r="AR214" s="370">
        <v>0</v>
      </c>
      <c r="AS214" s="370">
        <v>0</v>
      </c>
      <c r="AT214" s="370">
        <v>0</v>
      </c>
      <c r="AU214" s="370">
        <v>0</v>
      </c>
      <c r="AV214" s="370">
        <v>0</v>
      </c>
      <c r="AW214" s="370">
        <v>0</v>
      </c>
      <c r="AX214" s="370">
        <v>0</v>
      </c>
      <c r="AY214" s="370">
        <v>0</v>
      </c>
      <c r="AZ214" s="370">
        <v>0</v>
      </c>
      <c r="BA214" s="370">
        <v>0</v>
      </c>
      <c r="BB214" s="370">
        <v>0</v>
      </c>
      <c r="BC214" s="370">
        <v>0</v>
      </c>
      <c r="BD214" s="370">
        <v>0</v>
      </c>
      <c r="BE214" s="370">
        <v>0</v>
      </c>
      <c r="BF214" s="368">
        <v>5.4</v>
      </c>
      <c r="BG214" s="368">
        <v>39.4</v>
      </c>
      <c r="BH214" s="368">
        <v>0</v>
      </c>
    </row>
    <row r="215" spans="1:60" s="270" customFormat="1" ht="25.5">
      <c r="A215" s="368" t="s">
        <v>607</v>
      </c>
      <c r="B215" s="368" t="s">
        <v>21</v>
      </c>
      <c r="C215" s="368" t="s">
        <v>612</v>
      </c>
      <c r="D215" s="368">
        <v>220</v>
      </c>
      <c r="E215" s="368" t="s">
        <v>730</v>
      </c>
      <c r="F215" s="368" t="s">
        <v>606</v>
      </c>
      <c r="G215" s="368" t="s">
        <v>1957</v>
      </c>
      <c r="H215" s="368">
        <v>130.1</v>
      </c>
      <c r="I215" s="368" t="s">
        <v>627</v>
      </c>
      <c r="J215" s="370">
        <v>0</v>
      </c>
      <c r="K215" s="370">
        <v>0</v>
      </c>
      <c r="L215" s="370">
        <v>0</v>
      </c>
      <c r="M215" s="370">
        <v>0</v>
      </c>
      <c r="N215" s="370">
        <v>0</v>
      </c>
      <c r="O215" s="370">
        <v>0</v>
      </c>
      <c r="P215" s="370">
        <v>0</v>
      </c>
      <c r="Q215" s="370">
        <v>0</v>
      </c>
      <c r="R215" s="370">
        <v>0</v>
      </c>
      <c r="S215" s="370">
        <v>0</v>
      </c>
      <c r="T215" s="370">
        <v>0</v>
      </c>
      <c r="U215" s="370">
        <v>0</v>
      </c>
      <c r="V215" s="370">
        <v>0</v>
      </c>
      <c r="W215" s="370">
        <v>0</v>
      </c>
      <c r="X215" s="370">
        <v>0</v>
      </c>
      <c r="Y215" s="370">
        <v>0.6</v>
      </c>
      <c r="Z215" s="370">
        <v>0.2</v>
      </c>
      <c r="AA215" s="370">
        <v>0.9</v>
      </c>
      <c r="AB215" s="370">
        <v>0</v>
      </c>
      <c r="AC215" s="370">
        <v>-0.2</v>
      </c>
      <c r="AD215" s="370">
        <v>0.5</v>
      </c>
      <c r="AE215" s="370">
        <v>0.7</v>
      </c>
      <c r="AF215" s="370">
        <v>1.1000000000000001</v>
      </c>
      <c r="AG215" s="370">
        <v>0.9</v>
      </c>
      <c r="AH215" s="370">
        <v>0.3</v>
      </c>
      <c r="AI215" s="370">
        <v>0.3</v>
      </c>
      <c r="AJ215" s="370">
        <v>0</v>
      </c>
      <c r="AK215" s="370">
        <v>0.3</v>
      </c>
      <c r="AL215" s="370">
        <v>0.4</v>
      </c>
      <c r="AM215" s="370">
        <v>0.1</v>
      </c>
      <c r="AN215" s="370">
        <v>-0.1</v>
      </c>
      <c r="AO215" s="370">
        <v>0</v>
      </c>
      <c r="AP215" s="370">
        <v>0</v>
      </c>
      <c r="AQ215" s="370">
        <v>0</v>
      </c>
      <c r="AR215" s="370">
        <v>0</v>
      </c>
      <c r="AS215" s="370">
        <v>0</v>
      </c>
      <c r="AT215" s="370">
        <v>0</v>
      </c>
      <c r="AU215" s="370">
        <v>0</v>
      </c>
      <c r="AV215" s="370">
        <v>0</v>
      </c>
      <c r="AW215" s="370">
        <v>0</v>
      </c>
      <c r="AX215" s="370">
        <v>0</v>
      </c>
      <c r="AY215" s="370">
        <v>0</v>
      </c>
      <c r="AZ215" s="370">
        <v>0</v>
      </c>
      <c r="BA215" s="370">
        <v>0</v>
      </c>
      <c r="BB215" s="370">
        <v>0</v>
      </c>
      <c r="BC215" s="370">
        <v>0</v>
      </c>
      <c r="BD215" s="370">
        <v>0</v>
      </c>
      <c r="BE215" s="370">
        <v>0</v>
      </c>
      <c r="BF215" s="368">
        <v>5.4</v>
      </c>
      <c r="BG215" s="368">
        <v>39.4</v>
      </c>
      <c r="BH215" s="368">
        <v>0</v>
      </c>
    </row>
    <row r="216" spans="1:60" s="270" customFormat="1" ht="38.25">
      <c r="A216" s="368" t="s">
        <v>607</v>
      </c>
      <c r="B216" s="368" t="s">
        <v>18</v>
      </c>
      <c r="C216" s="368" t="s">
        <v>612</v>
      </c>
      <c r="D216" s="368">
        <v>220</v>
      </c>
      <c r="E216" s="368" t="s">
        <v>731</v>
      </c>
      <c r="F216" s="368" t="s">
        <v>606</v>
      </c>
      <c r="G216" s="368" t="s">
        <v>1957</v>
      </c>
      <c r="H216" s="368">
        <v>487.6</v>
      </c>
      <c r="I216" s="368" t="s">
        <v>626</v>
      </c>
      <c r="J216" s="370">
        <v>0</v>
      </c>
      <c r="K216" s="370">
        <v>0</v>
      </c>
      <c r="L216" s="370">
        <v>0</v>
      </c>
      <c r="M216" s="370">
        <v>0</v>
      </c>
      <c r="N216" s="370">
        <v>0</v>
      </c>
      <c r="O216" s="370">
        <v>0.3</v>
      </c>
      <c r="P216" s="370">
        <v>0.3</v>
      </c>
      <c r="Q216" s="370">
        <v>0.3</v>
      </c>
      <c r="R216" s="370">
        <v>0.4</v>
      </c>
      <c r="S216" s="370">
        <v>0.3</v>
      </c>
      <c r="T216" s="370">
        <v>0.3</v>
      </c>
      <c r="U216" s="370">
        <v>0.5</v>
      </c>
      <c r="V216" s="370">
        <v>8.4</v>
      </c>
      <c r="W216" s="370">
        <v>14</v>
      </c>
      <c r="X216" s="370">
        <v>26.2</v>
      </c>
      <c r="Y216" s="370">
        <v>22.9</v>
      </c>
      <c r="Z216" s="370">
        <v>66.2</v>
      </c>
      <c r="AA216" s="370">
        <v>32.700000000000003</v>
      </c>
      <c r="AB216" s="370">
        <v>56.1</v>
      </c>
      <c r="AC216" s="370">
        <v>55.9</v>
      </c>
      <c r="AD216" s="370">
        <v>132</v>
      </c>
      <c r="AE216" s="370">
        <v>115.3</v>
      </c>
      <c r="AF216" s="370">
        <v>54.1</v>
      </c>
      <c r="AG216" s="370">
        <v>41.1</v>
      </c>
      <c r="AH216" s="370">
        <v>50.4</v>
      </c>
      <c r="AI216" s="370">
        <v>106.5</v>
      </c>
      <c r="AJ216" s="370">
        <v>67.2</v>
      </c>
      <c r="AK216" s="370">
        <v>57.6</v>
      </c>
      <c r="AL216" s="370">
        <v>34.299999999999997</v>
      </c>
      <c r="AM216" s="370">
        <v>20.6</v>
      </c>
      <c r="AN216" s="370">
        <v>40.1</v>
      </c>
      <c r="AO216" s="370">
        <v>11.5</v>
      </c>
      <c r="AP216" s="370">
        <v>17.5</v>
      </c>
      <c r="AQ216" s="370">
        <v>7.5</v>
      </c>
      <c r="AR216" s="370">
        <v>0</v>
      </c>
      <c r="AS216" s="370">
        <v>0</v>
      </c>
      <c r="AT216" s="370">
        <v>0</v>
      </c>
      <c r="AU216" s="370">
        <v>0</v>
      </c>
      <c r="AV216" s="370">
        <v>0</v>
      </c>
      <c r="AW216" s="370">
        <v>0</v>
      </c>
      <c r="AX216" s="370">
        <v>0</v>
      </c>
      <c r="AY216" s="370">
        <v>0</v>
      </c>
      <c r="AZ216" s="370">
        <v>0</v>
      </c>
      <c r="BA216" s="370">
        <v>0</v>
      </c>
      <c r="BB216" s="370">
        <v>0</v>
      </c>
      <c r="BC216" s="370">
        <v>0</v>
      </c>
      <c r="BD216" s="370">
        <v>0</v>
      </c>
      <c r="BE216" s="370">
        <v>0</v>
      </c>
      <c r="BF216" s="368">
        <v>20.3</v>
      </c>
      <c r="BG216" s="368">
        <v>131.30000000000001</v>
      </c>
      <c r="BH216" s="368">
        <v>0</v>
      </c>
    </row>
    <row r="217" spans="1:60" s="270" customFormat="1" ht="38.25">
      <c r="A217" s="368" t="s">
        <v>607</v>
      </c>
      <c r="B217" s="368" t="s">
        <v>18</v>
      </c>
      <c r="C217" s="368" t="s">
        <v>612</v>
      </c>
      <c r="D217" s="368">
        <v>220</v>
      </c>
      <c r="E217" s="368" t="s">
        <v>731</v>
      </c>
      <c r="F217" s="368" t="s">
        <v>606</v>
      </c>
      <c r="G217" s="368" t="s">
        <v>1957</v>
      </c>
      <c r="H217" s="368">
        <v>487.6</v>
      </c>
      <c r="I217" s="368" t="s">
        <v>627</v>
      </c>
      <c r="J217" s="370">
        <v>0</v>
      </c>
      <c r="K217" s="370">
        <v>0</v>
      </c>
      <c r="L217" s="370">
        <v>0</v>
      </c>
      <c r="M217" s="370">
        <v>0</v>
      </c>
      <c r="N217" s="370">
        <v>0</v>
      </c>
      <c r="O217" s="370">
        <v>-0.9</v>
      </c>
      <c r="P217" s="370">
        <v>-1</v>
      </c>
      <c r="Q217" s="370">
        <v>-1</v>
      </c>
      <c r="R217" s="370">
        <v>-1</v>
      </c>
      <c r="S217" s="370">
        <v>-1</v>
      </c>
      <c r="T217" s="370">
        <v>-1</v>
      </c>
      <c r="U217" s="370">
        <v>-0.5</v>
      </c>
      <c r="V217" s="370">
        <v>0.4</v>
      </c>
      <c r="W217" s="370">
        <v>0.6</v>
      </c>
      <c r="X217" s="370">
        <v>1.2</v>
      </c>
      <c r="Y217" s="370">
        <v>-9.6999999999999993</v>
      </c>
      <c r="Z217" s="370">
        <v>-15.6</v>
      </c>
      <c r="AA217" s="370">
        <v>12.1</v>
      </c>
      <c r="AB217" s="370">
        <v>4.2</v>
      </c>
      <c r="AC217" s="370">
        <v>9.3000000000000007</v>
      </c>
      <c r="AD217" s="370">
        <v>3.9</v>
      </c>
      <c r="AE217" s="370">
        <v>6.4</v>
      </c>
      <c r="AF217" s="370">
        <v>0</v>
      </c>
      <c r="AG217" s="370">
        <v>0.6</v>
      </c>
      <c r="AH217" s="370">
        <v>0.6</v>
      </c>
      <c r="AI217" s="370">
        <v>1</v>
      </c>
      <c r="AJ217" s="370">
        <v>0.2</v>
      </c>
      <c r="AK217" s="370">
        <v>0.5</v>
      </c>
      <c r="AL217" s="370">
        <v>0.1</v>
      </c>
      <c r="AM217" s="370">
        <v>0.1</v>
      </c>
      <c r="AN217" s="370">
        <v>0.6</v>
      </c>
      <c r="AO217" s="370">
        <v>7.1</v>
      </c>
      <c r="AP217" s="370">
        <v>7</v>
      </c>
      <c r="AQ217" s="370">
        <v>0</v>
      </c>
      <c r="AR217" s="370">
        <v>0</v>
      </c>
      <c r="AS217" s="370">
        <v>0</v>
      </c>
      <c r="AT217" s="370">
        <v>0</v>
      </c>
      <c r="AU217" s="370">
        <v>0</v>
      </c>
      <c r="AV217" s="370">
        <v>0</v>
      </c>
      <c r="AW217" s="370">
        <v>0</v>
      </c>
      <c r="AX217" s="370">
        <v>0</v>
      </c>
      <c r="AY217" s="370">
        <v>0</v>
      </c>
      <c r="AZ217" s="370">
        <v>0</v>
      </c>
      <c r="BA217" s="370">
        <v>0</v>
      </c>
      <c r="BB217" s="370">
        <v>0</v>
      </c>
      <c r="BC217" s="370">
        <v>0</v>
      </c>
      <c r="BD217" s="370">
        <v>0</v>
      </c>
      <c r="BE217" s="370">
        <v>0</v>
      </c>
      <c r="BF217" s="368">
        <v>20.3</v>
      </c>
      <c r="BG217" s="368">
        <v>131.30000000000001</v>
      </c>
      <c r="BH217" s="368">
        <v>0</v>
      </c>
    </row>
    <row r="218" spans="1:60" s="270" customFormat="1" ht="38.25">
      <c r="A218" s="368" t="s">
        <v>607</v>
      </c>
      <c r="B218" s="368" t="s">
        <v>18</v>
      </c>
      <c r="C218" s="368" t="s">
        <v>612</v>
      </c>
      <c r="D218" s="368">
        <v>220</v>
      </c>
      <c r="E218" s="368" t="s">
        <v>732</v>
      </c>
      <c r="F218" s="368" t="s">
        <v>606</v>
      </c>
      <c r="G218" s="368" t="s">
        <v>1957</v>
      </c>
      <c r="H218" s="368">
        <v>704.1</v>
      </c>
      <c r="I218" s="368" t="s">
        <v>626</v>
      </c>
      <c r="J218" s="370">
        <v>0.4</v>
      </c>
      <c r="K218" s="370">
        <v>0.4</v>
      </c>
      <c r="L218" s="370">
        <v>0.4</v>
      </c>
      <c r="M218" s="370">
        <v>0.4</v>
      </c>
      <c r="N218" s="370">
        <v>0.4</v>
      </c>
      <c r="O218" s="370">
        <v>0.4</v>
      </c>
      <c r="P218" s="370">
        <v>0.4</v>
      </c>
      <c r="Q218" s="370">
        <v>0.4</v>
      </c>
      <c r="R218" s="370">
        <v>0.4</v>
      </c>
      <c r="S218" s="370">
        <v>0.4</v>
      </c>
      <c r="T218" s="370">
        <v>0.4</v>
      </c>
      <c r="U218" s="370">
        <v>0.7</v>
      </c>
      <c r="V218" s="370">
        <v>8.1999999999999993</v>
      </c>
      <c r="W218" s="370">
        <v>23.3</v>
      </c>
      <c r="X218" s="370">
        <v>33.6</v>
      </c>
      <c r="Y218" s="370">
        <v>32.9</v>
      </c>
      <c r="Z218" s="370">
        <v>63.9</v>
      </c>
      <c r="AA218" s="370">
        <v>42.1</v>
      </c>
      <c r="AB218" s="370">
        <v>77.7</v>
      </c>
      <c r="AC218" s="370">
        <v>143.30000000000001</v>
      </c>
      <c r="AD218" s="370">
        <v>157.4</v>
      </c>
      <c r="AE218" s="370">
        <v>150.9</v>
      </c>
      <c r="AF218" s="370">
        <v>128</v>
      </c>
      <c r="AG218" s="370">
        <v>40.200000000000003</v>
      </c>
      <c r="AH218" s="370">
        <v>92</v>
      </c>
      <c r="AI218" s="370">
        <v>158.80000000000001</v>
      </c>
      <c r="AJ218" s="370">
        <v>109.7</v>
      </c>
      <c r="AK218" s="370">
        <v>68.8</v>
      </c>
      <c r="AL218" s="370">
        <v>51.1</v>
      </c>
      <c r="AM218" s="370">
        <v>11.3</v>
      </c>
      <c r="AN218" s="370">
        <v>46.5</v>
      </c>
      <c r="AO218" s="370">
        <v>19.7</v>
      </c>
      <c r="AP218" s="370">
        <v>34.9</v>
      </c>
      <c r="AQ218" s="370">
        <v>11.4</v>
      </c>
      <c r="AR218" s="370">
        <v>0.3</v>
      </c>
      <c r="AS218" s="370">
        <v>0.4</v>
      </c>
      <c r="AT218" s="370">
        <v>0.3</v>
      </c>
      <c r="AU218" s="370">
        <v>0.3</v>
      </c>
      <c r="AV218" s="370">
        <v>0.3</v>
      </c>
      <c r="AW218" s="370">
        <v>0.3</v>
      </c>
      <c r="AX218" s="370">
        <v>0.3</v>
      </c>
      <c r="AY218" s="370">
        <v>0.3</v>
      </c>
      <c r="AZ218" s="370">
        <v>0.3</v>
      </c>
      <c r="BA218" s="370">
        <v>0.3</v>
      </c>
      <c r="BB218" s="370">
        <v>0.3</v>
      </c>
      <c r="BC218" s="370">
        <v>0.3</v>
      </c>
      <c r="BD218" s="370">
        <v>0.3</v>
      </c>
      <c r="BE218" s="370">
        <v>0.4</v>
      </c>
      <c r="BF218" s="368">
        <v>29.3</v>
      </c>
      <c r="BG218" s="368">
        <v>169.6</v>
      </c>
      <c r="BH218" s="368">
        <v>0.2</v>
      </c>
    </row>
    <row r="219" spans="1:60" s="270" customFormat="1" ht="38.25">
      <c r="A219" s="368" t="s">
        <v>607</v>
      </c>
      <c r="B219" s="368" t="s">
        <v>18</v>
      </c>
      <c r="C219" s="368" t="s">
        <v>612</v>
      </c>
      <c r="D219" s="368">
        <v>220</v>
      </c>
      <c r="E219" s="368" t="s">
        <v>732</v>
      </c>
      <c r="F219" s="368" t="s">
        <v>606</v>
      </c>
      <c r="G219" s="368" t="s">
        <v>1957</v>
      </c>
      <c r="H219" s="368">
        <v>704.1</v>
      </c>
      <c r="I219" s="368" t="s">
        <v>627</v>
      </c>
      <c r="J219" s="370">
        <v>1</v>
      </c>
      <c r="K219" s="370">
        <v>1</v>
      </c>
      <c r="L219" s="370">
        <v>1</v>
      </c>
      <c r="M219" s="370">
        <v>1</v>
      </c>
      <c r="N219" s="370">
        <v>1</v>
      </c>
      <c r="O219" s="370">
        <v>-1</v>
      </c>
      <c r="P219" s="370">
        <v>-1</v>
      </c>
      <c r="Q219" s="370">
        <v>-1</v>
      </c>
      <c r="R219" s="370">
        <v>-1</v>
      </c>
      <c r="S219" s="370">
        <v>-1</v>
      </c>
      <c r="T219" s="370">
        <v>-1</v>
      </c>
      <c r="U219" s="370">
        <v>-0.8</v>
      </c>
      <c r="V219" s="370">
        <v>-0.4</v>
      </c>
      <c r="W219" s="370">
        <v>0.2</v>
      </c>
      <c r="X219" s="370">
        <v>1</v>
      </c>
      <c r="Y219" s="370">
        <v>-9.4</v>
      </c>
      <c r="Z219" s="370">
        <v>-17.399999999999999</v>
      </c>
      <c r="AA219" s="370">
        <v>14</v>
      </c>
      <c r="AB219" s="370">
        <v>2.2000000000000002</v>
      </c>
      <c r="AC219" s="370">
        <v>7.4</v>
      </c>
      <c r="AD219" s="370">
        <v>8.4</v>
      </c>
      <c r="AE219" s="370">
        <v>14.8</v>
      </c>
      <c r="AF219" s="370">
        <v>13.9</v>
      </c>
      <c r="AG219" s="370">
        <v>1</v>
      </c>
      <c r="AH219" s="370">
        <v>7.7</v>
      </c>
      <c r="AI219" s="370">
        <v>27.4</v>
      </c>
      <c r="AJ219" s="370">
        <v>12</v>
      </c>
      <c r="AK219" s="370">
        <v>5.0999999999999996</v>
      </c>
      <c r="AL219" s="370">
        <v>1.6</v>
      </c>
      <c r="AM219" s="370">
        <v>0.3</v>
      </c>
      <c r="AN219" s="370">
        <v>2</v>
      </c>
      <c r="AO219" s="370">
        <v>7.9</v>
      </c>
      <c r="AP219" s="370">
        <v>7</v>
      </c>
      <c r="AQ219" s="370">
        <v>0.4</v>
      </c>
      <c r="AR219" s="370">
        <v>0.4</v>
      </c>
      <c r="AS219" s="370">
        <v>1</v>
      </c>
      <c r="AT219" s="370">
        <v>1</v>
      </c>
      <c r="AU219" s="370">
        <v>1</v>
      </c>
      <c r="AV219" s="370">
        <v>1</v>
      </c>
      <c r="AW219" s="370">
        <v>1</v>
      </c>
      <c r="AX219" s="370">
        <v>1</v>
      </c>
      <c r="AY219" s="370">
        <v>1</v>
      </c>
      <c r="AZ219" s="370">
        <v>1</v>
      </c>
      <c r="BA219" s="370">
        <v>1</v>
      </c>
      <c r="BB219" s="370">
        <v>1</v>
      </c>
      <c r="BC219" s="370">
        <v>1</v>
      </c>
      <c r="BD219" s="370">
        <v>1</v>
      </c>
      <c r="BE219" s="370">
        <v>1</v>
      </c>
      <c r="BF219" s="368">
        <v>29.3</v>
      </c>
      <c r="BG219" s="368">
        <v>169.6</v>
      </c>
      <c r="BH219" s="368">
        <v>0.2</v>
      </c>
    </row>
    <row r="220" spans="1:60" s="270" customFormat="1" ht="38.25">
      <c r="A220" s="368" t="s">
        <v>607</v>
      </c>
      <c r="B220" s="368" t="s">
        <v>18</v>
      </c>
      <c r="C220" s="368" t="s">
        <v>612</v>
      </c>
      <c r="D220" s="368">
        <v>220</v>
      </c>
      <c r="E220" s="368" t="s">
        <v>1057</v>
      </c>
      <c r="F220" s="368" t="s">
        <v>606</v>
      </c>
      <c r="G220" s="368" t="s">
        <v>1957</v>
      </c>
      <c r="H220" s="368">
        <v>470.5</v>
      </c>
      <c r="I220" s="368" t="s">
        <v>626</v>
      </c>
      <c r="J220" s="370">
        <v>0</v>
      </c>
      <c r="K220" s="370">
        <v>0</v>
      </c>
      <c r="L220" s="370">
        <v>0</v>
      </c>
      <c r="M220" s="370">
        <v>0</v>
      </c>
      <c r="N220" s="370">
        <v>0</v>
      </c>
      <c r="O220" s="370">
        <v>0</v>
      </c>
      <c r="P220" s="370" t="s">
        <v>1958</v>
      </c>
      <c r="Q220" s="370" t="s">
        <v>1958</v>
      </c>
      <c r="R220" s="370" t="s">
        <v>1958</v>
      </c>
      <c r="S220" s="370" t="s">
        <v>1958</v>
      </c>
      <c r="T220" s="370" t="s">
        <v>1958</v>
      </c>
      <c r="U220" s="370" t="s">
        <v>1958</v>
      </c>
      <c r="V220" s="370" t="s">
        <v>1958</v>
      </c>
      <c r="W220" s="370" t="s">
        <v>1958</v>
      </c>
      <c r="X220" s="370" t="s">
        <v>1958</v>
      </c>
      <c r="Y220" s="370" t="s">
        <v>1958</v>
      </c>
      <c r="Z220" s="370">
        <v>58.5</v>
      </c>
      <c r="AA220" s="370">
        <v>34.200000000000003</v>
      </c>
      <c r="AB220" s="370">
        <v>51.8</v>
      </c>
      <c r="AC220" s="370">
        <v>64.8</v>
      </c>
      <c r="AD220" s="370" t="s">
        <v>1958</v>
      </c>
      <c r="AE220" s="370">
        <v>132.5</v>
      </c>
      <c r="AF220" s="370">
        <v>54.7</v>
      </c>
      <c r="AG220" s="370">
        <v>44.6</v>
      </c>
      <c r="AH220" s="370">
        <v>39.799999999999997</v>
      </c>
      <c r="AI220" s="370">
        <v>96.6</v>
      </c>
      <c r="AJ220" s="370">
        <v>63.9</v>
      </c>
      <c r="AK220" s="370">
        <v>54.6</v>
      </c>
      <c r="AL220" s="370">
        <v>25.3</v>
      </c>
      <c r="AM220" s="370">
        <v>17.8</v>
      </c>
      <c r="AN220" s="370">
        <v>45.3</v>
      </c>
      <c r="AO220" s="370">
        <v>10.5</v>
      </c>
      <c r="AP220" s="370">
        <v>15</v>
      </c>
      <c r="AQ220" s="370">
        <v>8.1999999999999993</v>
      </c>
      <c r="AR220" s="370">
        <v>0</v>
      </c>
      <c r="AS220" s="370">
        <v>0</v>
      </c>
      <c r="AT220" s="370">
        <v>0</v>
      </c>
      <c r="AU220" s="370">
        <v>0</v>
      </c>
      <c r="AV220" s="370">
        <v>0</v>
      </c>
      <c r="AW220" s="370">
        <v>0</v>
      </c>
      <c r="AX220" s="370">
        <v>0</v>
      </c>
      <c r="AY220" s="370">
        <v>0</v>
      </c>
      <c r="AZ220" s="370">
        <v>0</v>
      </c>
      <c r="BA220" s="370">
        <v>0</v>
      </c>
      <c r="BB220" s="370">
        <v>0</v>
      </c>
      <c r="BC220" s="370">
        <v>0</v>
      </c>
      <c r="BD220" s="370">
        <v>0</v>
      </c>
      <c r="BE220" s="370">
        <v>0</v>
      </c>
      <c r="BF220" s="368">
        <v>19.600000000000001</v>
      </c>
      <c r="BG220" s="368">
        <v>134.1</v>
      </c>
      <c r="BH220" s="368">
        <v>0</v>
      </c>
    </row>
    <row r="221" spans="1:60" s="270" customFormat="1" ht="38.25">
      <c r="A221" s="368" t="s">
        <v>607</v>
      </c>
      <c r="B221" s="368" t="s">
        <v>18</v>
      </c>
      <c r="C221" s="368" t="s">
        <v>612</v>
      </c>
      <c r="D221" s="368">
        <v>220</v>
      </c>
      <c r="E221" s="368" t="s">
        <v>1057</v>
      </c>
      <c r="F221" s="368" t="s">
        <v>606</v>
      </c>
      <c r="G221" s="368" t="s">
        <v>1957</v>
      </c>
      <c r="H221" s="368">
        <v>470.5</v>
      </c>
      <c r="I221" s="368" t="s">
        <v>627</v>
      </c>
      <c r="J221" s="370">
        <v>0</v>
      </c>
      <c r="K221" s="370">
        <v>0</v>
      </c>
      <c r="L221" s="370">
        <v>0</v>
      </c>
      <c r="M221" s="370">
        <v>0</v>
      </c>
      <c r="N221" s="370">
        <v>0</v>
      </c>
      <c r="O221" s="370">
        <v>0</v>
      </c>
      <c r="P221" s="370" t="s">
        <v>1958</v>
      </c>
      <c r="Q221" s="370" t="s">
        <v>1958</v>
      </c>
      <c r="R221" s="370" t="s">
        <v>1958</v>
      </c>
      <c r="S221" s="370" t="s">
        <v>1958</v>
      </c>
      <c r="T221" s="370" t="s">
        <v>1958</v>
      </c>
      <c r="U221" s="370" t="s">
        <v>1958</v>
      </c>
      <c r="V221" s="370" t="s">
        <v>1958</v>
      </c>
      <c r="W221" s="370" t="s">
        <v>1958</v>
      </c>
      <c r="X221" s="370" t="s">
        <v>1958</v>
      </c>
      <c r="Y221" s="370" t="s">
        <v>1958</v>
      </c>
      <c r="Z221" s="370">
        <v>12</v>
      </c>
      <c r="AA221" s="370">
        <v>12.1</v>
      </c>
      <c r="AB221" s="370">
        <v>5.9</v>
      </c>
      <c r="AC221" s="370">
        <v>6.1</v>
      </c>
      <c r="AD221" s="370" t="s">
        <v>1958</v>
      </c>
      <c r="AE221" s="370">
        <v>5.8</v>
      </c>
      <c r="AF221" s="370">
        <v>0.3</v>
      </c>
      <c r="AG221" s="370">
        <v>0</v>
      </c>
      <c r="AH221" s="370">
        <v>0.1</v>
      </c>
      <c r="AI221" s="370">
        <v>0.3</v>
      </c>
      <c r="AJ221" s="370">
        <v>0.2</v>
      </c>
      <c r="AK221" s="370">
        <v>0.1</v>
      </c>
      <c r="AL221" s="370">
        <v>0.1</v>
      </c>
      <c r="AM221" s="370">
        <v>0</v>
      </c>
      <c r="AN221" s="370">
        <v>0.2</v>
      </c>
      <c r="AO221" s="370">
        <v>6.2</v>
      </c>
      <c r="AP221" s="370">
        <v>6</v>
      </c>
      <c r="AQ221" s="370">
        <v>0</v>
      </c>
      <c r="AR221" s="370">
        <v>1.2</v>
      </c>
      <c r="AS221" s="370">
        <v>0</v>
      </c>
      <c r="AT221" s="370">
        <v>0</v>
      </c>
      <c r="AU221" s="370">
        <v>0</v>
      </c>
      <c r="AV221" s="370">
        <v>0</v>
      </c>
      <c r="AW221" s="370">
        <v>0</v>
      </c>
      <c r="AX221" s="370">
        <v>0</v>
      </c>
      <c r="AY221" s="370">
        <v>0</v>
      </c>
      <c r="AZ221" s="370">
        <v>0</v>
      </c>
      <c r="BA221" s="370">
        <v>0</v>
      </c>
      <c r="BB221" s="370">
        <v>0</v>
      </c>
      <c r="BC221" s="370">
        <v>0</v>
      </c>
      <c r="BD221" s="370">
        <v>0</v>
      </c>
      <c r="BE221" s="370">
        <v>0</v>
      </c>
      <c r="BF221" s="368">
        <v>19.600000000000001</v>
      </c>
      <c r="BG221" s="368">
        <v>134.1</v>
      </c>
      <c r="BH221" s="368">
        <v>0</v>
      </c>
    </row>
    <row r="222" spans="1:60" s="270" customFormat="1" ht="38.25">
      <c r="A222" s="368" t="s">
        <v>607</v>
      </c>
      <c r="B222" s="368" t="s">
        <v>16</v>
      </c>
      <c r="C222" s="368" t="s">
        <v>612</v>
      </c>
      <c r="D222" s="368">
        <v>220</v>
      </c>
      <c r="E222" s="368" t="s">
        <v>733</v>
      </c>
      <c r="F222" s="368" t="s">
        <v>606</v>
      </c>
      <c r="G222" s="368" t="s">
        <v>1957</v>
      </c>
      <c r="H222" s="368">
        <v>137.9</v>
      </c>
      <c r="I222" s="368" t="s">
        <v>626</v>
      </c>
      <c r="J222" s="370">
        <v>0</v>
      </c>
      <c r="K222" s="370">
        <v>0</v>
      </c>
      <c r="L222" s="370">
        <v>0</v>
      </c>
      <c r="M222" s="370">
        <v>0</v>
      </c>
      <c r="N222" s="370">
        <v>0</v>
      </c>
      <c r="O222" s="370">
        <v>0</v>
      </c>
      <c r="P222" s="370">
        <v>0</v>
      </c>
      <c r="Q222" s="370">
        <v>0</v>
      </c>
      <c r="R222" s="370">
        <v>0</v>
      </c>
      <c r="S222" s="370">
        <v>0</v>
      </c>
      <c r="T222" s="370">
        <v>0</v>
      </c>
      <c r="U222" s="370">
        <v>1.8</v>
      </c>
      <c r="V222" s="370">
        <v>5.2</v>
      </c>
      <c r="W222" s="370">
        <v>3.8</v>
      </c>
      <c r="X222" s="370">
        <v>14.1</v>
      </c>
      <c r="Y222" s="370">
        <v>28.6</v>
      </c>
      <c r="Z222" s="370">
        <v>12.3</v>
      </c>
      <c r="AA222" s="370">
        <v>6.8</v>
      </c>
      <c r="AB222" s="370">
        <v>8.6</v>
      </c>
      <c r="AC222" s="370">
        <v>9.6</v>
      </c>
      <c r="AD222" s="370">
        <v>10.7</v>
      </c>
      <c r="AE222" s="370">
        <v>10.9</v>
      </c>
      <c r="AF222" s="370">
        <v>11.6</v>
      </c>
      <c r="AG222" s="370">
        <v>13.6</v>
      </c>
      <c r="AH222" s="370">
        <v>14.2</v>
      </c>
      <c r="AI222" s="370">
        <v>37.4</v>
      </c>
      <c r="AJ222" s="370">
        <v>39.200000000000003</v>
      </c>
      <c r="AK222" s="370">
        <v>29.2</v>
      </c>
      <c r="AL222" s="370">
        <v>27.5</v>
      </c>
      <c r="AM222" s="370">
        <v>13.5</v>
      </c>
      <c r="AN222" s="370">
        <v>7.7</v>
      </c>
      <c r="AO222" s="370">
        <v>6.1</v>
      </c>
      <c r="AP222" s="370">
        <v>9.1</v>
      </c>
      <c r="AQ222" s="370">
        <v>0</v>
      </c>
      <c r="AR222" s="370">
        <v>0</v>
      </c>
      <c r="AS222" s="370">
        <v>0</v>
      </c>
      <c r="AT222" s="370">
        <v>0</v>
      </c>
      <c r="AU222" s="370">
        <v>0</v>
      </c>
      <c r="AV222" s="370">
        <v>0</v>
      </c>
      <c r="AW222" s="370">
        <v>0</v>
      </c>
      <c r="AX222" s="370">
        <v>0</v>
      </c>
      <c r="AY222" s="370">
        <v>0</v>
      </c>
      <c r="AZ222" s="370">
        <v>0</v>
      </c>
      <c r="BA222" s="370">
        <v>0</v>
      </c>
      <c r="BB222" s="370">
        <v>0</v>
      </c>
      <c r="BC222" s="370">
        <v>0</v>
      </c>
      <c r="BD222" s="370">
        <v>0</v>
      </c>
      <c r="BE222" s="370">
        <v>0</v>
      </c>
      <c r="BF222" s="368">
        <v>5.7</v>
      </c>
      <c r="BG222" s="368">
        <v>39.200000000000003</v>
      </c>
      <c r="BH222" s="368">
        <v>0</v>
      </c>
    </row>
    <row r="223" spans="1:60" s="270" customFormat="1" ht="38.25">
      <c r="A223" s="368" t="s">
        <v>607</v>
      </c>
      <c r="B223" s="368" t="s">
        <v>16</v>
      </c>
      <c r="C223" s="368" t="s">
        <v>612</v>
      </c>
      <c r="D223" s="368">
        <v>220</v>
      </c>
      <c r="E223" s="368" t="s">
        <v>733</v>
      </c>
      <c r="F223" s="368" t="s">
        <v>606</v>
      </c>
      <c r="G223" s="368" t="s">
        <v>1957</v>
      </c>
      <c r="H223" s="368">
        <v>137.9</v>
      </c>
      <c r="I223" s="368" t="s">
        <v>627</v>
      </c>
      <c r="J223" s="370">
        <v>0</v>
      </c>
      <c r="K223" s="370">
        <v>0</v>
      </c>
      <c r="L223" s="370">
        <v>0</v>
      </c>
      <c r="M223" s="370">
        <v>0</v>
      </c>
      <c r="N223" s="370">
        <v>0</v>
      </c>
      <c r="O223" s="370">
        <v>0</v>
      </c>
      <c r="P223" s="370">
        <v>0</v>
      </c>
      <c r="Q223" s="370">
        <v>0</v>
      </c>
      <c r="R223" s="370">
        <v>0</v>
      </c>
      <c r="S223" s="370">
        <v>0</v>
      </c>
      <c r="T223" s="370">
        <v>0</v>
      </c>
      <c r="U223" s="370">
        <v>0</v>
      </c>
      <c r="V223" s="370">
        <v>0.2</v>
      </c>
      <c r="W223" s="370">
        <v>0.1</v>
      </c>
      <c r="X223" s="370">
        <v>0.9</v>
      </c>
      <c r="Y223" s="370">
        <v>3</v>
      </c>
      <c r="Z223" s="370">
        <v>0.7</v>
      </c>
      <c r="AA223" s="370">
        <v>0.3</v>
      </c>
      <c r="AB223" s="370">
        <v>0.4</v>
      </c>
      <c r="AC223" s="370">
        <v>0.5</v>
      </c>
      <c r="AD223" s="370">
        <v>0.6</v>
      </c>
      <c r="AE223" s="370">
        <v>0.6</v>
      </c>
      <c r="AF223" s="370">
        <v>0.6</v>
      </c>
      <c r="AG223" s="370">
        <v>0.9</v>
      </c>
      <c r="AH223" s="370">
        <v>1</v>
      </c>
      <c r="AI223" s="370">
        <v>1</v>
      </c>
      <c r="AJ223" s="370">
        <v>1</v>
      </c>
      <c r="AK223" s="370">
        <v>1</v>
      </c>
      <c r="AL223" s="370">
        <v>2</v>
      </c>
      <c r="AM223" s="370">
        <v>2</v>
      </c>
      <c r="AN223" s="370">
        <v>0.3</v>
      </c>
      <c r="AO223" s="370">
        <v>0.2</v>
      </c>
      <c r="AP223" s="370">
        <v>0.4</v>
      </c>
      <c r="AQ223" s="370">
        <v>0</v>
      </c>
      <c r="AR223" s="370">
        <v>0</v>
      </c>
      <c r="AS223" s="370">
        <v>0</v>
      </c>
      <c r="AT223" s="370">
        <v>0</v>
      </c>
      <c r="AU223" s="370">
        <v>0</v>
      </c>
      <c r="AV223" s="370">
        <v>0</v>
      </c>
      <c r="AW223" s="370">
        <v>0</v>
      </c>
      <c r="AX223" s="370">
        <v>0</v>
      </c>
      <c r="AY223" s="370">
        <v>0</v>
      </c>
      <c r="AZ223" s="370">
        <v>0</v>
      </c>
      <c r="BA223" s="370">
        <v>0</v>
      </c>
      <c r="BB223" s="370">
        <v>0</v>
      </c>
      <c r="BC223" s="370">
        <v>0</v>
      </c>
      <c r="BD223" s="370">
        <v>0</v>
      </c>
      <c r="BE223" s="370">
        <v>0</v>
      </c>
      <c r="BF223" s="368">
        <v>5.7</v>
      </c>
      <c r="BG223" s="368">
        <v>39.200000000000003</v>
      </c>
      <c r="BH223" s="368">
        <v>0</v>
      </c>
    </row>
    <row r="224" spans="1:60" s="270" customFormat="1" ht="38.25">
      <c r="A224" s="368" t="s">
        <v>607</v>
      </c>
      <c r="B224" s="368" t="s">
        <v>9</v>
      </c>
      <c r="C224" s="368" t="s">
        <v>612</v>
      </c>
      <c r="D224" s="368">
        <v>220</v>
      </c>
      <c r="E224" s="368" t="s">
        <v>734</v>
      </c>
      <c r="F224" s="368" t="s">
        <v>606</v>
      </c>
      <c r="G224" s="368" t="s">
        <v>1957</v>
      </c>
      <c r="H224" s="368">
        <v>866.9</v>
      </c>
      <c r="I224" s="368" t="s">
        <v>626</v>
      </c>
      <c r="J224" s="370">
        <v>0.3</v>
      </c>
      <c r="K224" s="370">
        <v>0.3</v>
      </c>
      <c r="L224" s="370">
        <v>0.3</v>
      </c>
      <c r="M224" s="370">
        <v>0.3</v>
      </c>
      <c r="N224" s="370">
        <v>0.3</v>
      </c>
      <c r="O224" s="370">
        <v>0.3</v>
      </c>
      <c r="P224" s="370">
        <v>0.3</v>
      </c>
      <c r="Q224" s="370">
        <v>0.3</v>
      </c>
      <c r="R224" s="370">
        <v>0.3</v>
      </c>
      <c r="S224" s="370">
        <v>0.3</v>
      </c>
      <c r="T224" s="370">
        <v>0.3</v>
      </c>
      <c r="U224" s="370">
        <v>3</v>
      </c>
      <c r="V224" s="370">
        <v>7.6</v>
      </c>
      <c r="W224" s="370">
        <v>37.299999999999997</v>
      </c>
      <c r="X224" s="370">
        <v>41.9</v>
      </c>
      <c r="Y224" s="370">
        <v>79.3</v>
      </c>
      <c r="Z224" s="370">
        <v>90</v>
      </c>
      <c r="AA224" s="370">
        <v>103.4</v>
      </c>
      <c r="AB224" s="370">
        <v>96.9</v>
      </c>
      <c r="AC224" s="370">
        <v>91.9</v>
      </c>
      <c r="AD224" s="370">
        <v>104</v>
      </c>
      <c r="AE224" s="370">
        <v>100.6</v>
      </c>
      <c r="AF224" s="370">
        <v>144.30000000000001</v>
      </c>
      <c r="AG224" s="370">
        <v>107.8</v>
      </c>
      <c r="AH224" s="370">
        <v>138.5</v>
      </c>
      <c r="AI224" s="370">
        <v>137.6</v>
      </c>
      <c r="AJ224" s="370">
        <v>137.5</v>
      </c>
      <c r="AK224" s="370">
        <v>85.6</v>
      </c>
      <c r="AL224" s="370">
        <v>91.8</v>
      </c>
      <c r="AM224" s="370">
        <v>81.3</v>
      </c>
      <c r="AN224" s="370">
        <v>78.3</v>
      </c>
      <c r="AO224" s="370">
        <v>49.1</v>
      </c>
      <c r="AP224" s="370">
        <v>19.2</v>
      </c>
      <c r="AQ224" s="370">
        <v>3.8</v>
      </c>
      <c r="AR224" s="370">
        <v>0</v>
      </c>
      <c r="AS224" s="370">
        <v>0.3</v>
      </c>
      <c r="AT224" s="370">
        <v>0.3</v>
      </c>
      <c r="AU224" s="370">
        <v>0.3</v>
      </c>
      <c r="AV224" s="370">
        <v>0.3</v>
      </c>
      <c r="AW224" s="370">
        <v>0.3</v>
      </c>
      <c r="AX224" s="370">
        <v>0.3</v>
      </c>
      <c r="AY224" s="370">
        <v>0.3</v>
      </c>
      <c r="AZ224" s="370">
        <v>0.3</v>
      </c>
      <c r="BA224" s="370">
        <v>0.3</v>
      </c>
      <c r="BB224" s="370">
        <v>0.3</v>
      </c>
      <c r="BC224" s="370">
        <v>0.3</v>
      </c>
      <c r="BD224" s="370">
        <v>0.3</v>
      </c>
      <c r="BE224" s="370">
        <v>0.3</v>
      </c>
      <c r="BF224" s="368">
        <v>36.1</v>
      </c>
      <c r="BG224" s="368">
        <v>144.30000000000001</v>
      </c>
      <c r="BH224" s="368">
        <v>0</v>
      </c>
    </row>
    <row r="225" spans="1:60" s="270" customFormat="1" ht="38.25">
      <c r="A225" s="368" t="s">
        <v>607</v>
      </c>
      <c r="B225" s="368" t="s">
        <v>9</v>
      </c>
      <c r="C225" s="368" t="s">
        <v>612</v>
      </c>
      <c r="D225" s="368">
        <v>220</v>
      </c>
      <c r="E225" s="368" t="s">
        <v>734</v>
      </c>
      <c r="F225" s="368" t="s">
        <v>606</v>
      </c>
      <c r="G225" s="368" t="s">
        <v>1957</v>
      </c>
      <c r="H225" s="368">
        <v>866.9</v>
      </c>
      <c r="I225" s="368" t="s">
        <v>627</v>
      </c>
      <c r="J225" s="370">
        <v>-1</v>
      </c>
      <c r="K225" s="370">
        <v>-1</v>
      </c>
      <c r="L225" s="370">
        <v>-1</v>
      </c>
      <c r="M225" s="370">
        <v>-1</v>
      </c>
      <c r="N225" s="370">
        <v>-1</v>
      </c>
      <c r="O225" s="370">
        <v>-1</v>
      </c>
      <c r="P225" s="370">
        <v>-1</v>
      </c>
      <c r="Q225" s="370">
        <v>-1</v>
      </c>
      <c r="R225" s="370">
        <v>-1</v>
      </c>
      <c r="S225" s="370">
        <v>-1</v>
      </c>
      <c r="T225" s="370">
        <v>-1</v>
      </c>
      <c r="U225" s="370">
        <v>-6.4</v>
      </c>
      <c r="V225" s="370">
        <v>-6.3</v>
      </c>
      <c r="W225" s="370">
        <v>-4.9000000000000004</v>
      </c>
      <c r="X225" s="370">
        <v>-4.3</v>
      </c>
      <c r="Y225" s="370">
        <v>0.9</v>
      </c>
      <c r="Z225" s="370">
        <v>3.3</v>
      </c>
      <c r="AA225" s="370">
        <v>6</v>
      </c>
      <c r="AB225" s="370">
        <v>4.0999999999999996</v>
      </c>
      <c r="AC225" s="370">
        <v>4</v>
      </c>
      <c r="AD225" s="370">
        <v>6.2</v>
      </c>
      <c r="AE225" s="370">
        <v>5.6</v>
      </c>
      <c r="AF225" s="370">
        <v>15.7</v>
      </c>
      <c r="AG225" s="370">
        <v>7.1</v>
      </c>
      <c r="AH225" s="370">
        <v>1.7</v>
      </c>
      <c r="AI225" s="370">
        <v>13.8</v>
      </c>
      <c r="AJ225" s="370">
        <v>12.6</v>
      </c>
      <c r="AK225" s="370">
        <v>0.4</v>
      </c>
      <c r="AL225" s="370">
        <v>1.4</v>
      </c>
      <c r="AM225" s="370">
        <v>-0.9</v>
      </c>
      <c r="AN225" s="370">
        <v>-1.7</v>
      </c>
      <c r="AO225" s="370">
        <v>-5.5</v>
      </c>
      <c r="AP225" s="370">
        <v>-8</v>
      </c>
      <c r="AQ225" s="370">
        <v>-8.3000000000000007</v>
      </c>
      <c r="AR225" s="370">
        <v>-8.4</v>
      </c>
      <c r="AS225" s="370">
        <v>-1</v>
      </c>
      <c r="AT225" s="370">
        <v>-1</v>
      </c>
      <c r="AU225" s="370">
        <v>-1</v>
      </c>
      <c r="AV225" s="370">
        <v>-1</v>
      </c>
      <c r="AW225" s="370">
        <v>-1</v>
      </c>
      <c r="AX225" s="370">
        <v>-1</v>
      </c>
      <c r="AY225" s="370">
        <v>-1</v>
      </c>
      <c r="AZ225" s="370">
        <v>-1</v>
      </c>
      <c r="BA225" s="370">
        <v>-1</v>
      </c>
      <c r="BB225" s="370">
        <v>-1</v>
      </c>
      <c r="BC225" s="370">
        <v>-1</v>
      </c>
      <c r="BD225" s="370">
        <v>-1</v>
      </c>
      <c r="BE225" s="370">
        <v>-1</v>
      </c>
      <c r="BF225" s="368">
        <v>36.1</v>
      </c>
      <c r="BG225" s="368">
        <v>144.30000000000001</v>
      </c>
      <c r="BH225" s="368">
        <v>0</v>
      </c>
    </row>
    <row r="226" spans="1:60" s="270" customFormat="1" ht="38.25">
      <c r="A226" s="368" t="s">
        <v>607</v>
      </c>
      <c r="B226" s="368" t="s">
        <v>9</v>
      </c>
      <c r="C226" s="368" t="s">
        <v>612</v>
      </c>
      <c r="D226" s="368">
        <v>220</v>
      </c>
      <c r="E226" s="368" t="s">
        <v>735</v>
      </c>
      <c r="F226" s="368" t="s">
        <v>606</v>
      </c>
      <c r="G226" s="368" t="s">
        <v>1957</v>
      </c>
      <c r="H226" s="368">
        <v>537.29999999999995</v>
      </c>
      <c r="I226" s="368" t="s">
        <v>626</v>
      </c>
      <c r="J226" s="370">
        <v>0.2</v>
      </c>
      <c r="K226" s="370">
        <v>0.2</v>
      </c>
      <c r="L226" s="370">
        <v>0.2</v>
      </c>
      <c r="M226" s="370">
        <v>0.2</v>
      </c>
      <c r="N226" s="370">
        <v>0.2</v>
      </c>
      <c r="O226" s="370">
        <v>0.2</v>
      </c>
      <c r="P226" s="370">
        <v>0.2</v>
      </c>
      <c r="Q226" s="370">
        <v>0.2</v>
      </c>
      <c r="R226" s="370">
        <v>0.2</v>
      </c>
      <c r="S226" s="370">
        <v>0.2</v>
      </c>
      <c r="T226" s="370">
        <v>0.2</v>
      </c>
      <c r="U226" s="370">
        <v>2.2000000000000002</v>
      </c>
      <c r="V226" s="370">
        <v>5.7</v>
      </c>
      <c r="W226" s="370">
        <v>26.1</v>
      </c>
      <c r="X226" s="370">
        <v>18</v>
      </c>
      <c r="Y226" s="370">
        <v>51.2</v>
      </c>
      <c r="Z226" s="370">
        <v>62.4</v>
      </c>
      <c r="AA226" s="370">
        <v>59.8</v>
      </c>
      <c r="AB226" s="370">
        <v>41</v>
      </c>
      <c r="AC226" s="370">
        <v>63.6</v>
      </c>
      <c r="AD226" s="370">
        <v>65.3</v>
      </c>
      <c r="AE226" s="370">
        <v>61.1</v>
      </c>
      <c r="AF226" s="370">
        <v>75.7</v>
      </c>
      <c r="AG226" s="370">
        <v>90.1</v>
      </c>
      <c r="AH226" s="370">
        <v>57.4</v>
      </c>
      <c r="AI226" s="370">
        <v>88.3</v>
      </c>
      <c r="AJ226" s="370">
        <v>86.7</v>
      </c>
      <c r="AK226" s="370">
        <v>82.8</v>
      </c>
      <c r="AL226" s="370">
        <v>57</v>
      </c>
      <c r="AM226" s="370">
        <v>47.8</v>
      </c>
      <c r="AN226" s="370">
        <v>47.2</v>
      </c>
      <c r="AO226" s="370">
        <v>28.5</v>
      </c>
      <c r="AP226" s="370">
        <v>9.4</v>
      </c>
      <c r="AQ226" s="370">
        <v>2.2000000000000002</v>
      </c>
      <c r="AR226" s="370">
        <v>0.1</v>
      </c>
      <c r="AS226" s="370">
        <v>0.2</v>
      </c>
      <c r="AT226" s="370">
        <v>0.2</v>
      </c>
      <c r="AU226" s="370">
        <v>0.2</v>
      </c>
      <c r="AV226" s="370">
        <v>0.2</v>
      </c>
      <c r="AW226" s="370">
        <v>0.2</v>
      </c>
      <c r="AX226" s="370">
        <v>0.2</v>
      </c>
      <c r="AY226" s="370">
        <v>0.2</v>
      </c>
      <c r="AZ226" s="370">
        <v>0.2</v>
      </c>
      <c r="BA226" s="370">
        <v>0.2</v>
      </c>
      <c r="BB226" s="370">
        <v>0.2</v>
      </c>
      <c r="BC226" s="370">
        <v>0.2</v>
      </c>
      <c r="BD226" s="370">
        <v>0.2</v>
      </c>
      <c r="BE226" s="370">
        <v>0.2</v>
      </c>
      <c r="BF226" s="368">
        <v>22.4</v>
      </c>
      <c r="BG226" s="368">
        <v>95.8</v>
      </c>
      <c r="BH226" s="368">
        <v>0.1</v>
      </c>
    </row>
    <row r="227" spans="1:60" s="270" customFormat="1" ht="38.25">
      <c r="A227" s="368" t="s">
        <v>607</v>
      </c>
      <c r="B227" s="368" t="s">
        <v>9</v>
      </c>
      <c r="C227" s="368" t="s">
        <v>612</v>
      </c>
      <c r="D227" s="368">
        <v>220</v>
      </c>
      <c r="E227" s="368" t="s">
        <v>735</v>
      </c>
      <c r="F227" s="368" t="s">
        <v>606</v>
      </c>
      <c r="G227" s="368" t="s">
        <v>1957</v>
      </c>
      <c r="H227" s="368">
        <v>537.29999999999995</v>
      </c>
      <c r="I227" s="368" t="s">
        <v>627</v>
      </c>
      <c r="J227" s="370">
        <v>-0.6</v>
      </c>
      <c r="K227" s="370">
        <v>-0.6</v>
      </c>
      <c r="L227" s="370">
        <v>-0.6</v>
      </c>
      <c r="M227" s="370">
        <v>-0.6</v>
      </c>
      <c r="N227" s="370">
        <v>-0.6</v>
      </c>
      <c r="O227" s="370">
        <v>-0.6</v>
      </c>
      <c r="P227" s="370">
        <v>-0.6</v>
      </c>
      <c r="Q227" s="370">
        <v>-0.6</v>
      </c>
      <c r="R227" s="370">
        <v>-0.6</v>
      </c>
      <c r="S227" s="370">
        <v>-0.6</v>
      </c>
      <c r="T227" s="370">
        <v>-0.6</v>
      </c>
      <c r="U227" s="370">
        <v>-4.4000000000000004</v>
      </c>
      <c r="V227" s="370">
        <v>-4.4000000000000004</v>
      </c>
      <c r="W227" s="370">
        <v>-3.3</v>
      </c>
      <c r="X227" s="370">
        <v>-3.8</v>
      </c>
      <c r="Y227" s="370">
        <v>0.3</v>
      </c>
      <c r="Z227" s="370">
        <v>2.6</v>
      </c>
      <c r="AA227" s="370">
        <v>2</v>
      </c>
      <c r="AB227" s="370">
        <v>-1.3</v>
      </c>
      <c r="AC227" s="370">
        <v>2.6</v>
      </c>
      <c r="AD227" s="370">
        <v>3.4</v>
      </c>
      <c r="AE227" s="370">
        <v>2.2999999999999998</v>
      </c>
      <c r="AF227" s="370">
        <v>5.2</v>
      </c>
      <c r="AG227" s="370">
        <v>9.4</v>
      </c>
      <c r="AH227" s="370">
        <v>-0.3</v>
      </c>
      <c r="AI227" s="370">
        <v>9</v>
      </c>
      <c r="AJ227" s="370">
        <v>7.8</v>
      </c>
      <c r="AK227" s="370">
        <v>6.5</v>
      </c>
      <c r="AL227" s="370">
        <v>0.6</v>
      </c>
      <c r="AM227" s="370">
        <v>-1</v>
      </c>
      <c r="AN227" s="370">
        <v>-1.3</v>
      </c>
      <c r="AO227" s="370">
        <v>-3.5</v>
      </c>
      <c r="AP227" s="370">
        <v>-4.9000000000000004</v>
      </c>
      <c r="AQ227" s="370">
        <v>-5</v>
      </c>
      <c r="AR227" s="370">
        <v>-4.8</v>
      </c>
      <c r="AS227" s="370">
        <v>-0.6</v>
      </c>
      <c r="AT227" s="370">
        <v>-0.6</v>
      </c>
      <c r="AU227" s="370">
        <v>-0.6</v>
      </c>
      <c r="AV227" s="370">
        <v>-0.6</v>
      </c>
      <c r="AW227" s="370">
        <v>-0.6</v>
      </c>
      <c r="AX227" s="370">
        <v>-0.6</v>
      </c>
      <c r="AY227" s="370">
        <v>-0.6</v>
      </c>
      <c r="AZ227" s="370">
        <v>-0.6</v>
      </c>
      <c r="BA227" s="370">
        <v>-0.6</v>
      </c>
      <c r="BB227" s="370">
        <v>-0.6</v>
      </c>
      <c r="BC227" s="370">
        <v>-0.6</v>
      </c>
      <c r="BD227" s="370">
        <v>-0.6</v>
      </c>
      <c r="BE227" s="370">
        <v>-0.6</v>
      </c>
      <c r="BF227" s="368">
        <v>22.4</v>
      </c>
      <c r="BG227" s="368">
        <v>95.8</v>
      </c>
      <c r="BH227" s="368">
        <v>0.1</v>
      </c>
    </row>
    <row r="228" spans="1:60" s="270" customFormat="1" ht="38.25">
      <c r="A228" s="368" t="s">
        <v>607</v>
      </c>
      <c r="B228" s="368" t="s">
        <v>8</v>
      </c>
      <c r="C228" s="368" t="s">
        <v>612</v>
      </c>
      <c r="D228" s="368">
        <v>220</v>
      </c>
      <c r="E228" s="368" t="s">
        <v>736</v>
      </c>
      <c r="F228" s="368" t="s">
        <v>606</v>
      </c>
      <c r="G228" s="368" t="s">
        <v>1957</v>
      </c>
      <c r="H228" s="368">
        <v>576.1</v>
      </c>
      <c r="I228" s="368" t="s">
        <v>626</v>
      </c>
      <c r="J228" s="370">
        <v>0</v>
      </c>
      <c r="K228" s="370">
        <v>0</v>
      </c>
      <c r="L228" s="370">
        <v>0</v>
      </c>
      <c r="M228" s="370">
        <v>0</v>
      </c>
      <c r="N228" s="370">
        <v>0</v>
      </c>
      <c r="O228" s="370">
        <v>0</v>
      </c>
      <c r="P228" s="370">
        <v>0</v>
      </c>
      <c r="Q228" s="370">
        <v>0</v>
      </c>
      <c r="R228" s="370">
        <v>0</v>
      </c>
      <c r="S228" s="370">
        <v>0</v>
      </c>
      <c r="T228" s="370">
        <v>0</v>
      </c>
      <c r="U228" s="370">
        <v>3.1</v>
      </c>
      <c r="V228" s="370">
        <v>9.9</v>
      </c>
      <c r="W228" s="370">
        <v>19</v>
      </c>
      <c r="X228" s="370">
        <v>25.8</v>
      </c>
      <c r="Y228" s="370">
        <v>25.3</v>
      </c>
      <c r="Z228" s="370">
        <v>35.1</v>
      </c>
      <c r="AA228" s="370">
        <v>42</v>
      </c>
      <c r="AB228" s="370">
        <v>57.2</v>
      </c>
      <c r="AC228" s="370">
        <v>81.599999999999994</v>
      </c>
      <c r="AD228" s="370">
        <v>152.1</v>
      </c>
      <c r="AE228" s="370">
        <v>122</v>
      </c>
      <c r="AF228" s="370">
        <v>85.7</v>
      </c>
      <c r="AG228" s="370">
        <v>94.2</v>
      </c>
      <c r="AH228" s="370">
        <v>70.3</v>
      </c>
      <c r="AI228" s="370">
        <v>58</v>
      </c>
      <c r="AJ228" s="370">
        <v>94.3</v>
      </c>
      <c r="AK228" s="370">
        <v>88</v>
      </c>
      <c r="AL228" s="370">
        <v>62.4</v>
      </c>
      <c r="AM228" s="370">
        <v>35.6</v>
      </c>
      <c r="AN228" s="370">
        <v>13.7</v>
      </c>
      <c r="AO228" s="370">
        <v>21.3</v>
      </c>
      <c r="AP228" s="370">
        <v>14.2</v>
      </c>
      <c r="AQ228" s="370">
        <v>8.8000000000000007</v>
      </c>
      <c r="AR228" s="370">
        <v>0</v>
      </c>
      <c r="AS228" s="370">
        <v>0</v>
      </c>
      <c r="AT228" s="370">
        <v>0</v>
      </c>
      <c r="AU228" s="370">
        <v>0</v>
      </c>
      <c r="AV228" s="370">
        <v>0</v>
      </c>
      <c r="AW228" s="370">
        <v>0</v>
      </c>
      <c r="AX228" s="370">
        <v>0</v>
      </c>
      <c r="AY228" s="370">
        <v>0</v>
      </c>
      <c r="AZ228" s="370">
        <v>0</v>
      </c>
      <c r="BA228" s="370">
        <v>0</v>
      </c>
      <c r="BB228" s="370">
        <v>0</v>
      </c>
      <c r="BC228" s="370">
        <v>0</v>
      </c>
      <c r="BD228" s="370">
        <v>0</v>
      </c>
      <c r="BE228" s="370">
        <v>0</v>
      </c>
      <c r="BF228" s="368">
        <v>24</v>
      </c>
      <c r="BG228" s="368">
        <v>153.5</v>
      </c>
      <c r="BH228" s="368">
        <v>0</v>
      </c>
    </row>
    <row r="229" spans="1:60" s="270" customFormat="1" ht="38.25">
      <c r="A229" s="368" t="s">
        <v>607</v>
      </c>
      <c r="B229" s="368" t="s">
        <v>8</v>
      </c>
      <c r="C229" s="368" t="s">
        <v>612</v>
      </c>
      <c r="D229" s="368">
        <v>220</v>
      </c>
      <c r="E229" s="368" t="s">
        <v>736</v>
      </c>
      <c r="F229" s="368" t="s">
        <v>606</v>
      </c>
      <c r="G229" s="368" t="s">
        <v>1957</v>
      </c>
      <c r="H229" s="368">
        <v>576.1</v>
      </c>
      <c r="I229" s="368" t="s">
        <v>627</v>
      </c>
      <c r="J229" s="370">
        <v>0</v>
      </c>
      <c r="K229" s="370">
        <v>0</v>
      </c>
      <c r="L229" s="370">
        <v>0</v>
      </c>
      <c r="M229" s="370">
        <v>0</v>
      </c>
      <c r="N229" s="370">
        <v>0</v>
      </c>
      <c r="O229" s="370">
        <v>0</v>
      </c>
      <c r="P229" s="370">
        <v>0</v>
      </c>
      <c r="Q229" s="370">
        <v>0</v>
      </c>
      <c r="R229" s="370">
        <v>0</v>
      </c>
      <c r="S229" s="370">
        <v>0</v>
      </c>
      <c r="T229" s="370">
        <v>0</v>
      </c>
      <c r="U229" s="370">
        <v>0</v>
      </c>
      <c r="V229" s="370">
        <v>0</v>
      </c>
      <c r="W229" s="370">
        <v>-3.7</v>
      </c>
      <c r="X229" s="370">
        <v>-11</v>
      </c>
      <c r="Y229" s="370">
        <v>-9.1999999999999993</v>
      </c>
      <c r="Z229" s="370">
        <v>-3.2</v>
      </c>
      <c r="AA229" s="370">
        <v>-4.4000000000000004</v>
      </c>
      <c r="AB229" s="370">
        <v>7.6</v>
      </c>
      <c r="AC229" s="370">
        <v>3.9</v>
      </c>
      <c r="AD229" s="370">
        <v>14.3</v>
      </c>
      <c r="AE229" s="370">
        <v>20.2</v>
      </c>
      <c r="AF229" s="370">
        <v>18.399999999999999</v>
      </c>
      <c r="AG229" s="370">
        <v>15.7</v>
      </c>
      <c r="AH229" s="370">
        <v>-5.4</v>
      </c>
      <c r="AI229" s="370">
        <v>-22.2</v>
      </c>
      <c r="AJ229" s="370">
        <v>-8.1999999999999993</v>
      </c>
      <c r="AK229" s="370">
        <v>-9.9</v>
      </c>
      <c r="AL229" s="370">
        <v>-13.2</v>
      </c>
      <c r="AM229" s="370">
        <v>0</v>
      </c>
      <c r="AN229" s="370">
        <v>0</v>
      </c>
      <c r="AO229" s="370">
        <v>0</v>
      </c>
      <c r="AP229" s="370">
        <v>0</v>
      </c>
      <c r="AQ229" s="370">
        <v>0</v>
      </c>
      <c r="AR229" s="370">
        <v>0</v>
      </c>
      <c r="AS229" s="370">
        <v>0</v>
      </c>
      <c r="AT229" s="370">
        <v>0</v>
      </c>
      <c r="AU229" s="370">
        <v>0</v>
      </c>
      <c r="AV229" s="370">
        <v>0</v>
      </c>
      <c r="AW229" s="370">
        <v>0</v>
      </c>
      <c r="AX229" s="370">
        <v>0</v>
      </c>
      <c r="AY229" s="370">
        <v>0</v>
      </c>
      <c r="AZ229" s="370">
        <v>0</v>
      </c>
      <c r="BA229" s="370">
        <v>0</v>
      </c>
      <c r="BB229" s="370">
        <v>0</v>
      </c>
      <c r="BC229" s="370">
        <v>0</v>
      </c>
      <c r="BD229" s="370">
        <v>0</v>
      </c>
      <c r="BE229" s="370">
        <v>0</v>
      </c>
      <c r="BF229" s="368">
        <v>24</v>
      </c>
      <c r="BG229" s="368">
        <v>153.5</v>
      </c>
      <c r="BH229" s="368">
        <v>0</v>
      </c>
    </row>
    <row r="230" spans="1:60" s="270" customFormat="1" ht="38.25">
      <c r="A230" s="368" t="s">
        <v>607</v>
      </c>
      <c r="B230" s="368" t="s">
        <v>8</v>
      </c>
      <c r="C230" s="368" t="s">
        <v>612</v>
      </c>
      <c r="D230" s="368">
        <v>220</v>
      </c>
      <c r="E230" s="368" t="s">
        <v>737</v>
      </c>
      <c r="F230" s="368" t="s">
        <v>606</v>
      </c>
      <c r="G230" s="368" t="s">
        <v>1957</v>
      </c>
      <c r="H230" s="368">
        <v>491.6</v>
      </c>
      <c r="I230" s="368" t="s">
        <v>626</v>
      </c>
      <c r="J230" s="370">
        <v>0</v>
      </c>
      <c r="K230" s="370">
        <v>0</v>
      </c>
      <c r="L230" s="370">
        <v>0</v>
      </c>
      <c r="M230" s="370">
        <v>0</v>
      </c>
      <c r="N230" s="370">
        <v>0</v>
      </c>
      <c r="O230" s="370">
        <v>0</v>
      </c>
      <c r="P230" s="370">
        <v>0</v>
      </c>
      <c r="Q230" s="370">
        <v>0</v>
      </c>
      <c r="R230" s="370">
        <v>0</v>
      </c>
      <c r="S230" s="370">
        <v>0</v>
      </c>
      <c r="T230" s="370">
        <v>0</v>
      </c>
      <c r="U230" s="370">
        <v>3.6</v>
      </c>
      <c r="V230" s="370">
        <v>8.1</v>
      </c>
      <c r="W230" s="370">
        <v>16.3</v>
      </c>
      <c r="X230" s="370">
        <v>18.3</v>
      </c>
      <c r="Y230" s="370">
        <v>27.7</v>
      </c>
      <c r="Z230" s="370">
        <v>27.1</v>
      </c>
      <c r="AA230" s="370">
        <v>45.5</v>
      </c>
      <c r="AB230" s="370">
        <v>44.6</v>
      </c>
      <c r="AC230" s="370">
        <v>82.1</v>
      </c>
      <c r="AD230" s="370">
        <v>95.1</v>
      </c>
      <c r="AE230" s="370">
        <v>93.2</v>
      </c>
      <c r="AF230" s="370">
        <v>62.4</v>
      </c>
      <c r="AG230" s="370">
        <v>76.5</v>
      </c>
      <c r="AH230" s="370">
        <v>51.5</v>
      </c>
      <c r="AI230" s="370">
        <v>78.099999999999994</v>
      </c>
      <c r="AJ230" s="370">
        <v>64.099999999999994</v>
      </c>
      <c r="AK230" s="370">
        <v>57.3</v>
      </c>
      <c r="AL230" s="370">
        <v>47.9</v>
      </c>
      <c r="AM230" s="370">
        <v>47</v>
      </c>
      <c r="AN230" s="370">
        <v>13.8</v>
      </c>
      <c r="AO230" s="370">
        <v>17.399999999999999</v>
      </c>
      <c r="AP230" s="370">
        <v>18.3</v>
      </c>
      <c r="AQ230" s="370">
        <v>8.1999999999999993</v>
      </c>
      <c r="AR230" s="370">
        <v>0</v>
      </c>
      <c r="AS230" s="370">
        <v>0</v>
      </c>
      <c r="AT230" s="370">
        <v>0</v>
      </c>
      <c r="AU230" s="370">
        <v>0</v>
      </c>
      <c r="AV230" s="370">
        <v>0</v>
      </c>
      <c r="AW230" s="370">
        <v>0</v>
      </c>
      <c r="AX230" s="370">
        <v>0</v>
      </c>
      <c r="AY230" s="370">
        <v>0</v>
      </c>
      <c r="AZ230" s="370">
        <v>0</v>
      </c>
      <c r="BA230" s="370">
        <v>0</v>
      </c>
      <c r="BB230" s="370">
        <v>0</v>
      </c>
      <c r="BC230" s="370">
        <v>0</v>
      </c>
      <c r="BD230" s="370">
        <v>0</v>
      </c>
      <c r="BE230" s="370">
        <v>0</v>
      </c>
      <c r="BF230" s="368">
        <v>20.5</v>
      </c>
      <c r="BG230" s="368">
        <v>124.6</v>
      </c>
      <c r="BH230" s="368">
        <v>0</v>
      </c>
    </row>
    <row r="231" spans="1:60" s="270" customFormat="1" ht="38.25">
      <c r="A231" s="368" t="s">
        <v>607</v>
      </c>
      <c r="B231" s="368" t="s">
        <v>8</v>
      </c>
      <c r="C231" s="368" t="s">
        <v>612</v>
      </c>
      <c r="D231" s="368">
        <v>220</v>
      </c>
      <c r="E231" s="368" t="s">
        <v>737</v>
      </c>
      <c r="F231" s="368" t="s">
        <v>606</v>
      </c>
      <c r="G231" s="368" t="s">
        <v>1957</v>
      </c>
      <c r="H231" s="368">
        <v>491.6</v>
      </c>
      <c r="I231" s="368" t="s">
        <v>627</v>
      </c>
      <c r="J231" s="370">
        <v>0</v>
      </c>
      <c r="K231" s="370">
        <v>0</v>
      </c>
      <c r="L231" s="370">
        <v>0</v>
      </c>
      <c r="M231" s="370">
        <v>0</v>
      </c>
      <c r="N231" s="370">
        <v>0</v>
      </c>
      <c r="O231" s="370">
        <v>0</v>
      </c>
      <c r="P231" s="370">
        <v>0</v>
      </c>
      <c r="Q231" s="370">
        <v>0</v>
      </c>
      <c r="R231" s="370">
        <v>0</v>
      </c>
      <c r="S231" s="370">
        <v>0</v>
      </c>
      <c r="T231" s="370">
        <v>0</v>
      </c>
      <c r="U231" s="370">
        <v>0</v>
      </c>
      <c r="V231" s="370">
        <v>0</v>
      </c>
      <c r="W231" s="370">
        <v>0</v>
      </c>
      <c r="X231" s="370">
        <v>-7.6</v>
      </c>
      <c r="Y231" s="370">
        <v>-7.1</v>
      </c>
      <c r="Z231" s="370">
        <v>-2</v>
      </c>
      <c r="AA231" s="370">
        <v>-2.2999999999999998</v>
      </c>
      <c r="AB231" s="370">
        <v>8.4</v>
      </c>
      <c r="AC231" s="370">
        <v>5.6</v>
      </c>
      <c r="AD231" s="370">
        <v>9.8000000000000007</v>
      </c>
      <c r="AE231" s="370">
        <v>18</v>
      </c>
      <c r="AF231" s="370">
        <v>19.5</v>
      </c>
      <c r="AG231" s="370">
        <v>16.2</v>
      </c>
      <c r="AH231" s="370">
        <v>-4.7</v>
      </c>
      <c r="AI231" s="370">
        <v>-19.600000000000001</v>
      </c>
      <c r="AJ231" s="370">
        <v>-10.1</v>
      </c>
      <c r="AK231" s="370">
        <v>-9.9</v>
      </c>
      <c r="AL231" s="370">
        <v>-12</v>
      </c>
      <c r="AM231" s="370">
        <v>0</v>
      </c>
      <c r="AN231" s="370">
        <v>0</v>
      </c>
      <c r="AO231" s="370">
        <v>0</v>
      </c>
      <c r="AP231" s="370">
        <v>0</v>
      </c>
      <c r="AQ231" s="370">
        <v>0</v>
      </c>
      <c r="AR231" s="370">
        <v>0</v>
      </c>
      <c r="AS231" s="370">
        <v>0</v>
      </c>
      <c r="AT231" s="370">
        <v>0</v>
      </c>
      <c r="AU231" s="370">
        <v>0</v>
      </c>
      <c r="AV231" s="370">
        <v>0</v>
      </c>
      <c r="AW231" s="370">
        <v>0</v>
      </c>
      <c r="AX231" s="370">
        <v>0</v>
      </c>
      <c r="AY231" s="370">
        <v>0</v>
      </c>
      <c r="AZ231" s="370">
        <v>0</v>
      </c>
      <c r="BA231" s="370">
        <v>0</v>
      </c>
      <c r="BB231" s="370">
        <v>0</v>
      </c>
      <c r="BC231" s="370">
        <v>0</v>
      </c>
      <c r="BD231" s="370">
        <v>0</v>
      </c>
      <c r="BE231" s="370">
        <v>0</v>
      </c>
      <c r="BF231" s="368">
        <v>20.5</v>
      </c>
      <c r="BG231" s="368">
        <v>124.6</v>
      </c>
      <c r="BH231" s="368">
        <v>0</v>
      </c>
    </row>
    <row r="232" spans="1:60" s="270" customFormat="1" ht="38.25">
      <c r="A232" s="368" t="s">
        <v>607</v>
      </c>
      <c r="B232" s="368" t="s">
        <v>8</v>
      </c>
      <c r="C232" s="368" t="s">
        <v>612</v>
      </c>
      <c r="D232" s="368">
        <v>220</v>
      </c>
      <c r="E232" s="368" t="s">
        <v>738</v>
      </c>
      <c r="F232" s="368" t="s">
        <v>606</v>
      </c>
      <c r="G232" s="368" t="s">
        <v>1957</v>
      </c>
      <c r="H232" s="368">
        <v>434.7</v>
      </c>
      <c r="I232" s="368" t="s">
        <v>626</v>
      </c>
      <c r="J232" s="370">
        <v>0</v>
      </c>
      <c r="K232" s="370">
        <v>0</v>
      </c>
      <c r="L232" s="370">
        <v>0</v>
      </c>
      <c r="M232" s="370">
        <v>0</v>
      </c>
      <c r="N232" s="370">
        <v>0</v>
      </c>
      <c r="O232" s="370">
        <v>0</v>
      </c>
      <c r="P232" s="370">
        <v>0</v>
      </c>
      <c r="Q232" s="370">
        <v>0</v>
      </c>
      <c r="R232" s="370">
        <v>0</v>
      </c>
      <c r="S232" s="370">
        <v>0</v>
      </c>
      <c r="T232" s="370">
        <v>0</v>
      </c>
      <c r="U232" s="370">
        <v>2.1</v>
      </c>
      <c r="V232" s="370">
        <v>8.9</v>
      </c>
      <c r="W232" s="370">
        <v>14.7</v>
      </c>
      <c r="X232" s="370">
        <v>17.2</v>
      </c>
      <c r="Y232" s="370">
        <v>13.2</v>
      </c>
      <c r="Z232" s="370">
        <v>14.8</v>
      </c>
      <c r="AA232" s="370">
        <v>29.2</v>
      </c>
      <c r="AB232" s="370">
        <v>40.799999999999997</v>
      </c>
      <c r="AC232" s="370">
        <v>70</v>
      </c>
      <c r="AD232" s="370">
        <v>67.900000000000006</v>
      </c>
      <c r="AE232" s="370">
        <v>76.3</v>
      </c>
      <c r="AF232" s="370">
        <v>56.8</v>
      </c>
      <c r="AG232" s="370">
        <v>55.4</v>
      </c>
      <c r="AH232" s="370">
        <v>54.3</v>
      </c>
      <c r="AI232" s="370">
        <v>69.099999999999994</v>
      </c>
      <c r="AJ232" s="370">
        <v>99.3</v>
      </c>
      <c r="AK232" s="370">
        <v>83.6</v>
      </c>
      <c r="AL232" s="370">
        <v>52.5</v>
      </c>
      <c r="AM232" s="370">
        <v>15.5</v>
      </c>
      <c r="AN232" s="370">
        <v>16.600000000000001</v>
      </c>
      <c r="AO232" s="370">
        <v>13.5</v>
      </c>
      <c r="AP232" s="370">
        <v>11.3</v>
      </c>
      <c r="AQ232" s="370">
        <v>6.6</v>
      </c>
      <c r="AR232" s="370">
        <v>0</v>
      </c>
      <c r="AS232" s="370">
        <v>0</v>
      </c>
      <c r="AT232" s="370">
        <v>0</v>
      </c>
      <c r="AU232" s="370">
        <v>0</v>
      </c>
      <c r="AV232" s="370">
        <v>0</v>
      </c>
      <c r="AW232" s="370">
        <v>0</v>
      </c>
      <c r="AX232" s="370">
        <v>0</v>
      </c>
      <c r="AY232" s="370">
        <v>0</v>
      </c>
      <c r="AZ232" s="370">
        <v>0</v>
      </c>
      <c r="BA232" s="370">
        <v>0</v>
      </c>
      <c r="BB232" s="370">
        <v>0</v>
      </c>
      <c r="BC232" s="370">
        <v>0</v>
      </c>
      <c r="BD232" s="370">
        <v>0</v>
      </c>
      <c r="BE232" s="370">
        <v>0</v>
      </c>
      <c r="BF232" s="368">
        <v>18.100000000000001</v>
      </c>
      <c r="BG232" s="368">
        <v>104.2</v>
      </c>
      <c r="BH232" s="368">
        <v>0</v>
      </c>
    </row>
    <row r="233" spans="1:60" s="270" customFormat="1" ht="38.25">
      <c r="A233" s="368" t="s">
        <v>607</v>
      </c>
      <c r="B233" s="368" t="s">
        <v>8</v>
      </c>
      <c r="C233" s="368" t="s">
        <v>612</v>
      </c>
      <c r="D233" s="368">
        <v>220</v>
      </c>
      <c r="E233" s="368" t="s">
        <v>738</v>
      </c>
      <c r="F233" s="368" t="s">
        <v>606</v>
      </c>
      <c r="G233" s="368" t="s">
        <v>1957</v>
      </c>
      <c r="H233" s="368">
        <v>434.7</v>
      </c>
      <c r="I233" s="368" t="s">
        <v>627</v>
      </c>
      <c r="J233" s="370">
        <v>0</v>
      </c>
      <c r="K233" s="370">
        <v>0</v>
      </c>
      <c r="L233" s="370">
        <v>0</v>
      </c>
      <c r="M233" s="370">
        <v>0</v>
      </c>
      <c r="N233" s="370">
        <v>0</v>
      </c>
      <c r="O233" s="370">
        <v>0</v>
      </c>
      <c r="P233" s="370">
        <v>0</v>
      </c>
      <c r="Q233" s="370">
        <v>0</v>
      </c>
      <c r="R233" s="370">
        <v>0</v>
      </c>
      <c r="S233" s="370">
        <v>0</v>
      </c>
      <c r="T233" s="370">
        <v>0</v>
      </c>
      <c r="U233" s="370">
        <v>0</v>
      </c>
      <c r="V233" s="370">
        <v>0</v>
      </c>
      <c r="W233" s="370">
        <v>0</v>
      </c>
      <c r="X233" s="370">
        <v>-5.2</v>
      </c>
      <c r="Y233" s="370">
        <v>-8.8000000000000007</v>
      </c>
      <c r="Z233" s="370">
        <v>-3</v>
      </c>
      <c r="AA233" s="370">
        <v>-3.6</v>
      </c>
      <c r="AB233" s="370">
        <v>4.0999999999999996</v>
      </c>
      <c r="AC233" s="370">
        <v>5.5</v>
      </c>
      <c r="AD233" s="370">
        <v>4.5</v>
      </c>
      <c r="AE233" s="370">
        <v>11.7</v>
      </c>
      <c r="AF233" s="370">
        <v>21.8</v>
      </c>
      <c r="AG233" s="370">
        <v>9.6999999999999993</v>
      </c>
      <c r="AH233" s="370">
        <v>-6.1</v>
      </c>
      <c r="AI233" s="370">
        <v>-24.8</v>
      </c>
      <c r="AJ233" s="370">
        <v>-6.8</v>
      </c>
      <c r="AK233" s="370">
        <v>-6.4</v>
      </c>
      <c r="AL233" s="370">
        <v>-9.6</v>
      </c>
      <c r="AM233" s="370">
        <v>0</v>
      </c>
      <c r="AN233" s="370">
        <v>0</v>
      </c>
      <c r="AO233" s="370">
        <v>0</v>
      </c>
      <c r="AP233" s="370">
        <v>0</v>
      </c>
      <c r="AQ233" s="370">
        <v>0</v>
      </c>
      <c r="AR233" s="370">
        <v>0</v>
      </c>
      <c r="AS233" s="370">
        <v>0</v>
      </c>
      <c r="AT233" s="370">
        <v>0</v>
      </c>
      <c r="AU233" s="370">
        <v>0</v>
      </c>
      <c r="AV233" s="370">
        <v>0</v>
      </c>
      <c r="AW233" s="370">
        <v>0</v>
      </c>
      <c r="AX233" s="370">
        <v>0</v>
      </c>
      <c r="AY233" s="370">
        <v>0</v>
      </c>
      <c r="AZ233" s="370">
        <v>0</v>
      </c>
      <c r="BA233" s="370">
        <v>0</v>
      </c>
      <c r="BB233" s="370">
        <v>0</v>
      </c>
      <c r="BC233" s="370">
        <v>0</v>
      </c>
      <c r="BD233" s="370">
        <v>0</v>
      </c>
      <c r="BE233" s="370">
        <v>0</v>
      </c>
      <c r="BF233" s="368">
        <v>18.100000000000001</v>
      </c>
      <c r="BG233" s="368">
        <v>104.2</v>
      </c>
      <c r="BH233" s="368">
        <v>0</v>
      </c>
    </row>
    <row r="234" spans="1:60" s="270" customFormat="1" ht="38.25">
      <c r="A234" s="368" t="s">
        <v>607</v>
      </c>
      <c r="B234" s="368" t="s">
        <v>8</v>
      </c>
      <c r="C234" s="368" t="s">
        <v>612</v>
      </c>
      <c r="D234" s="368">
        <v>220</v>
      </c>
      <c r="E234" s="368" t="s">
        <v>739</v>
      </c>
      <c r="F234" s="368" t="s">
        <v>606</v>
      </c>
      <c r="G234" s="368" t="s">
        <v>1957</v>
      </c>
      <c r="H234" s="368">
        <v>507.6</v>
      </c>
      <c r="I234" s="368" t="s">
        <v>626</v>
      </c>
      <c r="J234" s="370">
        <v>0</v>
      </c>
      <c r="K234" s="370">
        <v>0</v>
      </c>
      <c r="L234" s="370">
        <v>0</v>
      </c>
      <c r="M234" s="370">
        <v>0</v>
      </c>
      <c r="N234" s="370">
        <v>0</v>
      </c>
      <c r="O234" s="370">
        <v>0</v>
      </c>
      <c r="P234" s="370">
        <v>0</v>
      </c>
      <c r="Q234" s="370">
        <v>0</v>
      </c>
      <c r="R234" s="370">
        <v>0</v>
      </c>
      <c r="S234" s="370">
        <v>0</v>
      </c>
      <c r="T234" s="370">
        <v>0</v>
      </c>
      <c r="U234" s="370">
        <v>0</v>
      </c>
      <c r="V234" s="370">
        <v>9.1</v>
      </c>
      <c r="W234" s="370">
        <v>19.3</v>
      </c>
      <c r="X234" s="370">
        <v>31</v>
      </c>
      <c r="Y234" s="370">
        <v>15.5</v>
      </c>
      <c r="Z234" s="370">
        <v>18.5</v>
      </c>
      <c r="AA234" s="370">
        <v>21.4</v>
      </c>
      <c r="AB234" s="370">
        <v>39.9</v>
      </c>
      <c r="AC234" s="370">
        <v>79.099999999999994</v>
      </c>
      <c r="AD234" s="370">
        <v>74</v>
      </c>
      <c r="AE234" s="370">
        <v>87</v>
      </c>
      <c r="AF234" s="370">
        <v>62.4</v>
      </c>
      <c r="AG234" s="370">
        <v>96.5</v>
      </c>
      <c r="AH234" s="370">
        <v>62.5</v>
      </c>
      <c r="AI234" s="370">
        <v>73.5</v>
      </c>
      <c r="AJ234" s="370">
        <v>104</v>
      </c>
      <c r="AK234" s="370">
        <v>119.6</v>
      </c>
      <c r="AL234" s="370">
        <v>26.9</v>
      </c>
      <c r="AM234" s="370">
        <v>16.5</v>
      </c>
      <c r="AN234" s="370">
        <v>48.8</v>
      </c>
      <c r="AO234" s="370">
        <v>17.8</v>
      </c>
      <c r="AP234" s="370">
        <v>14.8</v>
      </c>
      <c r="AQ234" s="370">
        <v>8.1999999999999993</v>
      </c>
      <c r="AR234" s="370">
        <v>0</v>
      </c>
      <c r="AS234" s="370">
        <v>0</v>
      </c>
      <c r="AT234" s="370">
        <v>0</v>
      </c>
      <c r="AU234" s="370">
        <v>0</v>
      </c>
      <c r="AV234" s="370">
        <v>0</v>
      </c>
      <c r="AW234" s="370">
        <v>0</v>
      </c>
      <c r="AX234" s="370">
        <v>0</v>
      </c>
      <c r="AY234" s="370">
        <v>0</v>
      </c>
      <c r="AZ234" s="370">
        <v>0</v>
      </c>
      <c r="BA234" s="370">
        <v>0</v>
      </c>
      <c r="BB234" s="370">
        <v>0</v>
      </c>
      <c r="BC234" s="370">
        <v>0</v>
      </c>
      <c r="BD234" s="370">
        <v>0</v>
      </c>
      <c r="BE234" s="370">
        <v>0</v>
      </c>
      <c r="BF234" s="368">
        <v>21.1</v>
      </c>
      <c r="BG234" s="368">
        <v>119.6</v>
      </c>
      <c r="BH234" s="368">
        <v>0</v>
      </c>
    </row>
    <row r="235" spans="1:60" s="270" customFormat="1" ht="38.25">
      <c r="A235" s="368" t="s">
        <v>607</v>
      </c>
      <c r="B235" s="368" t="s">
        <v>8</v>
      </c>
      <c r="C235" s="368" t="s">
        <v>612</v>
      </c>
      <c r="D235" s="368">
        <v>220</v>
      </c>
      <c r="E235" s="368" t="s">
        <v>739</v>
      </c>
      <c r="F235" s="368" t="s">
        <v>606</v>
      </c>
      <c r="G235" s="368" t="s">
        <v>1957</v>
      </c>
      <c r="H235" s="368">
        <v>507.6</v>
      </c>
      <c r="I235" s="368" t="s">
        <v>627</v>
      </c>
      <c r="J235" s="370">
        <v>0.1</v>
      </c>
      <c r="K235" s="370">
        <v>0.1</v>
      </c>
      <c r="L235" s="370">
        <v>0.1</v>
      </c>
      <c r="M235" s="370">
        <v>0.1</v>
      </c>
      <c r="N235" s="370">
        <v>0.1</v>
      </c>
      <c r="O235" s="370">
        <v>0.1</v>
      </c>
      <c r="P235" s="370">
        <v>0.1</v>
      </c>
      <c r="Q235" s="370">
        <v>0.1</v>
      </c>
      <c r="R235" s="370">
        <v>0.1</v>
      </c>
      <c r="S235" s="370">
        <v>0.1</v>
      </c>
      <c r="T235" s="370">
        <v>0.1</v>
      </c>
      <c r="U235" s="370">
        <v>0.1</v>
      </c>
      <c r="V235" s="370">
        <v>0.1</v>
      </c>
      <c r="W235" s="370">
        <v>0.8</v>
      </c>
      <c r="X235" s="370">
        <v>1.6</v>
      </c>
      <c r="Y235" s="370">
        <v>0.8</v>
      </c>
      <c r="Z235" s="370">
        <v>0.8</v>
      </c>
      <c r="AA235" s="370">
        <v>0.8</v>
      </c>
      <c r="AB235" s="370">
        <v>2.2999999999999998</v>
      </c>
      <c r="AC235" s="370">
        <v>8.1</v>
      </c>
      <c r="AD235" s="370">
        <v>7.1</v>
      </c>
      <c r="AE235" s="370">
        <v>10.199999999999999</v>
      </c>
      <c r="AF235" s="370">
        <v>5.4</v>
      </c>
      <c r="AG235" s="370">
        <v>12.3</v>
      </c>
      <c r="AH235" s="370">
        <v>5</v>
      </c>
      <c r="AI235" s="370">
        <v>7.2</v>
      </c>
      <c r="AJ235" s="370">
        <v>14.5</v>
      </c>
      <c r="AK235" s="370">
        <v>19.2</v>
      </c>
      <c r="AL235" s="370">
        <v>0.8</v>
      </c>
      <c r="AM235" s="370">
        <v>0.8</v>
      </c>
      <c r="AN235" s="370">
        <v>3.2</v>
      </c>
      <c r="AO235" s="370">
        <v>0.2</v>
      </c>
      <c r="AP235" s="370">
        <v>0.2</v>
      </c>
      <c r="AQ235" s="370">
        <v>0.2</v>
      </c>
      <c r="AR235" s="370">
        <v>0.2</v>
      </c>
      <c r="AS235" s="370">
        <v>0.2</v>
      </c>
      <c r="AT235" s="370">
        <v>0.2</v>
      </c>
      <c r="AU235" s="370">
        <v>0.2</v>
      </c>
      <c r="AV235" s="370">
        <v>0.2</v>
      </c>
      <c r="AW235" s="370">
        <v>0.2</v>
      </c>
      <c r="AX235" s="370">
        <v>0.2</v>
      </c>
      <c r="AY235" s="370">
        <v>0.2</v>
      </c>
      <c r="AZ235" s="370">
        <v>0.2</v>
      </c>
      <c r="BA235" s="370">
        <v>0.2</v>
      </c>
      <c r="BB235" s="370">
        <v>0.2</v>
      </c>
      <c r="BC235" s="370">
        <v>0.2</v>
      </c>
      <c r="BD235" s="370">
        <v>0.2</v>
      </c>
      <c r="BE235" s="370">
        <v>0.2</v>
      </c>
      <c r="BF235" s="368">
        <v>21.1</v>
      </c>
      <c r="BG235" s="368">
        <v>119.6</v>
      </c>
      <c r="BH235" s="368">
        <v>0</v>
      </c>
    </row>
    <row r="236" spans="1:60" s="270" customFormat="1" ht="38.25">
      <c r="A236" s="368" t="s">
        <v>607</v>
      </c>
      <c r="B236" s="368" t="s">
        <v>8</v>
      </c>
      <c r="C236" s="368" t="s">
        <v>612</v>
      </c>
      <c r="D236" s="368">
        <v>220</v>
      </c>
      <c r="E236" s="368" t="s">
        <v>740</v>
      </c>
      <c r="F236" s="368" t="s">
        <v>606</v>
      </c>
      <c r="G236" s="368" t="s">
        <v>1957</v>
      </c>
      <c r="H236" s="368">
        <v>148.9</v>
      </c>
      <c r="I236" s="368" t="s">
        <v>626</v>
      </c>
      <c r="J236" s="370">
        <v>0.3</v>
      </c>
      <c r="K236" s="370">
        <v>0.3</v>
      </c>
      <c r="L236" s="370">
        <v>0.3</v>
      </c>
      <c r="M236" s="370">
        <v>0.3</v>
      </c>
      <c r="N236" s="370">
        <v>0.3</v>
      </c>
      <c r="O236" s="370">
        <v>0.3</v>
      </c>
      <c r="P236" s="370">
        <v>0.3</v>
      </c>
      <c r="Q236" s="370">
        <v>0.3</v>
      </c>
      <c r="R236" s="370">
        <v>0.3</v>
      </c>
      <c r="S236" s="370">
        <v>0.3</v>
      </c>
      <c r="T236" s="370">
        <v>0.3</v>
      </c>
      <c r="U236" s="370">
        <v>0.3</v>
      </c>
      <c r="V236" s="370">
        <v>2.8</v>
      </c>
      <c r="W236" s="370">
        <v>4.8</v>
      </c>
      <c r="X236" s="370">
        <v>6.2</v>
      </c>
      <c r="Y236" s="370">
        <v>5.3</v>
      </c>
      <c r="Z236" s="370">
        <v>3.8</v>
      </c>
      <c r="AA236" s="370">
        <v>8.1999999999999993</v>
      </c>
      <c r="AB236" s="370">
        <v>12.5</v>
      </c>
      <c r="AC236" s="370">
        <v>21.9</v>
      </c>
      <c r="AD236" s="370">
        <v>18</v>
      </c>
      <c r="AE236" s="370">
        <v>24.7</v>
      </c>
      <c r="AF236" s="370">
        <v>17.5</v>
      </c>
      <c r="AG236" s="370">
        <v>22.2</v>
      </c>
      <c r="AH236" s="370">
        <v>14.6</v>
      </c>
      <c r="AI236" s="370">
        <v>21.2</v>
      </c>
      <c r="AJ236" s="370">
        <v>27.1</v>
      </c>
      <c r="AK236" s="370">
        <v>35.6</v>
      </c>
      <c r="AL236" s="370">
        <v>10.6</v>
      </c>
      <c r="AM236" s="370">
        <v>4.3</v>
      </c>
      <c r="AN236" s="370">
        <v>7.7</v>
      </c>
      <c r="AO236" s="370">
        <v>4.3</v>
      </c>
      <c r="AP236" s="370">
        <v>3.9</v>
      </c>
      <c r="AQ236" s="370">
        <v>2.4</v>
      </c>
      <c r="AR236" s="370">
        <v>0.3</v>
      </c>
      <c r="AS236" s="370">
        <v>0.3</v>
      </c>
      <c r="AT236" s="370">
        <v>0.3</v>
      </c>
      <c r="AU236" s="370">
        <v>0.3</v>
      </c>
      <c r="AV236" s="370">
        <v>0.3</v>
      </c>
      <c r="AW236" s="370">
        <v>0.3</v>
      </c>
      <c r="AX236" s="370">
        <v>0.3</v>
      </c>
      <c r="AY236" s="370">
        <v>0.3</v>
      </c>
      <c r="AZ236" s="370">
        <v>0.3</v>
      </c>
      <c r="BA236" s="370">
        <v>0.3</v>
      </c>
      <c r="BB236" s="370">
        <v>0.3</v>
      </c>
      <c r="BC236" s="370">
        <v>0.3</v>
      </c>
      <c r="BD236" s="370">
        <v>0.3</v>
      </c>
      <c r="BE236" s="370">
        <v>0.3</v>
      </c>
      <c r="BF236" s="368">
        <v>6.2</v>
      </c>
      <c r="BG236" s="368">
        <v>38</v>
      </c>
      <c r="BH236" s="368">
        <v>0.3</v>
      </c>
    </row>
    <row r="237" spans="1:60" s="270" customFormat="1" ht="38.25">
      <c r="A237" s="368" t="s">
        <v>607</v>
      </c>
      <c r="B237" s="368" t="s">
        <v>8</v>
      </c>
      <c r="C237" s="368" t="s">
        <v>612</v>
      </c>
      <c r="D237" s="368">
        <v>220</v>
      </c>
      <c r="E237" s="368" t="s">
        <v>740</v>
      </c>
      <c r="F237" s="368" t="s">
        <v>606</v>
      </c>
      <c r="G237" s="368" t="s">
        <v>1957</v>
      </c>
      <c r="H237" s="368">
        <v>148.9</v>
      </c>
      <c r="I237" s="368" t="s">
        <v>627</v>
      </c>
      <c r="J237" s="370">
        <v>-0.2</v>
      </c>
      <c r="K237" s="370">
        <v>-0.2</v>
      </c>
      <c r="L237" s="370">
        <v>-0.2</v>
      </c>
      <c r="M237" s="370">
        <v>-0.2</v>
      </c>
      <c r="N237" s="370">
        <v>-0.2</v>
      </c>
      <c r="O237" s="370">
        <v>-0.2</v>
      </c>
      <c r="P237" s="370">
        <v>-0.2</v>
      </c>
      <c r="Q237" s="370">
        <v>-0.2</v>
      </c>
      <c r="R237" s="370">
        <v>-0.2</v>
      </c>
      <c r="S237" s="370">
        <v>-0.2</v>
      </c>
      <c r="T237" s="370">
        <v>-0.2</v>
      </c>
      <c r="U237" s="370">
        <v>-0.2</v>
      </c>
      <c r="V237" s="370">
        <v>-0.2</v>
      </c>
      <c r="W237" s="370">
        <v>-0.2</v>
      </c>
      <c r="X237" s="370">
        <v>-0.2</v>
      </c>
      <c r="Y237" s="370">
        <v>-0.2</v>
      </c>
      <c r="Z237" s="370">
        <v>-0.2</v>
      </c>
      <c r="AA237" s="370">
        <v>-0.2</v>
      </c>
      <c r="AB237" s="370">
        <v>0.3</v>
      </c>
      <c r="AC237" s="370">
        <v>1.3</v>
      </c>
      <c r="AD237" s="370">
        <v>2.5</v>
      </c>
      <c r="AE237" s="370">
        <v>1.9</v>
      </c>
      <c r="AF237" s="370">
        <v>1</v>
      </c>
      <c r="AG237" s="370">
        <v>1.5</v>
      </c>
      <c r="AH237" s="370">
        <v>0.5</v>
      </c>
      <c r="AI237" s="370">
        <v>1.5</v>
      </c>
      <c r="AJ237" s="370">
        <v>2.5</v>
      </c>
      <c r="AK237" s="370">
        <v>4.4000000000000004</v>
      </c>
      <c r="AL237" s="370">
        <v>0</v>
      </c>
      <c r="AM237" s="370">
        <v>0</v>
      </c>
      <c r="AN237" s="370">
        <v>0</v>
      </c>
      <c r="AO237" s="370">
        <v>0</v>
      </c>
      <c r="AP237" s="370">
        <v>0</v>
      </c>
      <c r="AQ237" s="370">
        <v>0</v>
      </c>
      <c r="AR237" s="370">
        <v>0</v>
      </c>
      <c r="AS237" s="370">
        <v>0</v>
      </c>
      <c r="AT237" s="370">
        <v>0</v>
      </c>
      <c r="AU237" s="370">
        <v>0</v>
      </c>
      <c r="AV237" s="370">
        <v>0</v>
      </c>
      <c r="AW237" s="370">
        <v>0</v>
      </c>
      <c r="AX237" s="370">
        <v>0</v>
      </c>
      <c r="AY237" s="370">
        <v>0</v>
      </c>
      <c r="AZ237" s="370">
        <v>0</v>
      </c>
      <c r="BA237" s="370">
        <v>0</v>
      </c>
      <c r="BB237" s="370">
        <v>0</v>
      </c>
      <c r="BC237" s="370">
        <v>0</v>
      </c>
      <c r="BD237" s="370">
        <v>0</v>
      </c>
      <c r="BE237" s="370">
        <v>0</v>
      </c>
      <c r="BF237" s="368">
        <v>6.2</v>
      </c>
      <c r="BG237" s="368">
        <v>38</v>
      </c>
      <c r="BH237" s="368">
        <v>0.3</v>
      </c>
    </row>
    <row r="238" spans="1:60" s="270" customFormat="1" ht="38.25">
      <c r="A238" s="368" t="s">
        <v>607</v>
      </c>
      <c r="B238" s="368" t="s">
        <v>16</v>
      </c>
      <c r="C238" s="368" t="s">
        <v>612</v>
      </c>
      <c r="D238" s="368">
        <v>220</v>
      </c>
      <c r="E238" s="368" t="s">
        <v>741</v>
      </c>
      <c r="F238" s="368" t="s">
        <v>606</v>
      </c>
      <c r="G238" s="368" t="s">
        <v>1957</v>
      </c>
      <c r="H238" s="368">
        <v>206.3</v>
      </c>
      <c r="I238" s="368" t="s">
        <v>626</v>
      </c>
      <c r="J238" s="370">
        <v>0.3</v>
      </c>
      <c r="K238" s="370">
        <v>0.3</v>
      </c>
      <c r="L238" s="370">
        <v>0.3</v>
      </c>
      <c r="M238" s="370">
        <v>0.3</v>
      </c>
      <c r="N238" s="370">
        <v>0.3</v>
      </c>
      <c r="O238" s="370">
        <v>0.3</v>
      </c>
      <c r="P238" s="370">
        <v>0.3</v>
      </c>
      <c r="Q238" s="370">
        <v>0.3</v>
      </c>
      <c r="R238" s="370">
        <v>0.3</v>
      </c>
      <c r="S238" s="370">
        <v>0.3</v>
      </c>
      <c r="T238" s="370">
        <v>0.3</v>
      </c>
      <c r="U238" s="370">
        <v>0.3</v>
      </c>
      <c r="V238" s="370">
        <v>0.3</v>
      </c>
      <c r="W238" s="370">
        <v>7.3</v>
      </c>
      <c r="X238" s="370">
        <v>4.3</v>
      </c>
      <c r="Y238" s="370">
        <v>8.3000000000000007</v>
      </c>
      <c r="Z238" s="370">
        <v>28.3</v>
      </c>
      <c r="AA238" s="370">
        <v>29.3</v>
      </c>
      <c r="AB238" s="370">
        <v>19.3</v>
      </c>
      <c r="AC238" s="370">
        <v>22.3</v>
      </c>
      <c r="AD238" s="370">
        <v>18.3</v>
      </c>
      <c r="AE238" s="370">
        <v>34.9</v>
      </c>
      <c r="AF238" s="370">
        <v>26.2</v>
      </c>
      <c r="AG238" s="370">
        <v>18.2</v>
      </c>
      <c r="AH238" s="370">
        <v>18.2</v>
      </c>
      <c r="AI238" s="370">
        <v>40.5</v>
      </c>
      <c r="AJ238" s="370">
        <v>38.5</v>
      </c>
      <c r="AK238" s="370">
        <v>34.5</v>
      </c>
      <c r="AL238" s="370">
        <v>23.4</v>
      </c>
      <c r="AM238" s="370">
        <v>13.3</v>
      </c>
      <c r="AN238" s="370">
        <v>9.3000000000000007</v>
      </c>
      <c r="AO238" s="370">
        <v>10.3</v>
      </c>
      <c r="AP238" s="370">
        <v>9.3000000000000007</v>
      </c>
      <c r="AQ238" s="370">
        <v>1.3</v>
      </c>
      <c r="AR238" s="370">
        <v>0.3</v>
      </c>
      <c r="AS238" s="370">
        <v>0.3</v>
      </c>
      <c r="AT238" s="370">
        <v>0.3</v>
      </c>
      <c r="AU238" s="370">
        <v>0.3</v>
      </c>
      <c r="AV238" s="370">
        <v>0.3</v>
      </c>
      <c r="AW238" s="370">
        <v>0.3</v>
      </c>
      <c r="AX238" s="370">
        <v>0.3</v>
      </c>
      <c r="AY238" s="370">
        <v>0.3</v>
      </c>
      <c r="AZ238" s="370">
        <v>0.3</v>
      </c>
      <c r="BA238" s="370">
        <v>0.3</v>
      </c>
      <c r="BB238" s="370">
        <v>0.3</v>
      </c>
      <c r="BC238" s="370">
        <v>0.3</v>
      </c>
      <c r="BD238" s="370">
        <v>0.3</v>
      </c>
      <c r="BE238" s="370">
        <v>0.3</v>
      </c>
      <c r="BF238" s="368">
        <v>8.6</v>
      </c>
      <c r="BG238" s="368">
        <v>40.5</v>
      </c>
      <c r="BH238" s="368">
        <v>0.3</v>
      </c>
    </row>
    <row r="239" spans="1:60" s="270" customFormat="1" ht="38.25">
      <c r="A239" s="368" t="s">
        <v>607</v>
      </c>
      <c r="B239" s="368" t="s">
        <v>16</v>
      </c>
      <c r="C239" s="368" t="s">
        <v>612</v>
      </c>
      <c r="D239" s="368">
        <v>220</v>
      </c>
      <c r="E239" s="368" t="s">
        <v>741</v>
      </c>
      <c r="F239" s="368" t="s">
        <v>606</v>
      </c>
      <c r="G239" s="368" t="s">
        <v>1957</v>
      </c>
      <c r="H239" s="368">
        <v>206.3</v>
      </c>
      <c r="I239" s="368" t="s">
        <v>627</v>
      </c>
      <c r="J239" s="370">
        <v>-0.1</v>
      </c>
      <c r="K239" s="370">
        <v>-0.1</v>
      </c>
      <c r="L239" s="370">
        <v>-0.1</v>
      </c>
      <c r="M239" s="370">
        <v>-0.1</v>
      </c>
      <c r="N239" s="370">
        <v>-0.1</v>
      </c>
      <c r="O239" s="370">
        <v>-0.1</v>
      </c>
      <c r="P239" s="370">
        <v>-0.1</v>
      </c>
      <c r="Q239" s="370">
        <v>-0.1</v>
      </c>
      <c r="R239" s="370">
        <v>-0.1</v>
      </c>
      <c r="S239" s="370">
        <v>-0.1</v>
      </c>
      <c r="T239" s="370">
        <v>-0.1</v>
      </c>
      <c r="U239" s="370">
        <v>-0.1</v>
      </c>
      <c r="V239" s="370">
        <v>-0.1</v>
      </c>
      <c r="W239" s="370">
        <v>-0.1</v>
      </c>
      <c r="X239" s="370">
        <v>-0.1</v>
      </c>
      <c r="Y239" s="370">
        <v>-0.1</v>
      </c>
      <c r="Z239" s="370">
        <v>-0.1</v>
      </c>
      <c r="AA239" s="370">
        <v>-0.1</v>
      </c>
      <c r="AB239" s="370">
        <v>-0.1</v>
      </c>
      <c r="AC239" s="370">
        <v>-0.1</v>
      </c>
      <c r="AD239" s="370">
        <v>-0.1</v>
      </c>
      <c r="AE239" s="370">
        <v>-0.1</v>
      </c>
      <c r="AF239" s="370">
        <v>-0.1</v>
      </c>
      <c r="AG239" s="370">
        <v>-0.1</v>
      </c>
      <c r="AH239" s="370">
        <v>-0.1</v>
      </c>
      <c r="AI239" s="370">
        <v>-0.1</v>
      </c>
      <c r="AJ239" s="370">
        <v>-0.1</v>
      </c>
      <c r="AK239" s="370">
        <v>-0.1</v>
      </c>
      <c r="AL239" s="370">
        <v>-0.1</v>
      </c>
      <c r="AM239" s="370">
        <v>-0.1</v>
      </c>
      <c r="AN239" s="370">
        <v>-0.1</v>
      </c>
      <c r="AO239" s="370">
        <v>-0.1</v>
      </c>
      <c r="AP239" s="370">
        <v>-0.1</v>
      </c>
      <c r="AQ239" s="370">
        <v>-0.1</v>
      </c>
      <c r="AR239" s="370">
        <v>-0.1</v>
      </c>
      <c r="AS239" s="370">
        <v>-0.1</v>
      </c>
      <c r="AT239" s="370">
        <v>-0.1</v>
      </c>
      <c r="AU239" s="370">
        <v>-0.1</v>
      </c>
      <c r="AV239" s="370">
        <v>-0.1</v>
      </c>
      <c r="AW239" s="370">
        <v>-0.1</v>
      </c>
      <c r="AX239" s="370">
        <v>-0.1</v>
      </c>
      <c r="AY239" s="370">
        <v>-0.1</v>
      </c>
      <c r="AZ239" s="370">
        <v>-0.1</v>
      </c>
      <c r="BA239" s="370">
        <v>-0.1</v>
      </c>
      <c r="BB239" s="370">
        <v>-0.1</v>
      </c>
      <c r="BC239" s="370">
        <v>-0.1</v>
      </c>
      <c r="BD239" s="370">
        <v>-0.1</v>
      </c>
      <c r="BE239" s="370">
        <v>-0.1</v>
      </c>
      <c r="BF239" s="368">
        <v>8.6</v>
      </c>
      <c r="BG239" s="368">
        <v>40.5</v>
      </c>
      <c r="BH239" s="368">
        <v>0.3</v>
      </c>
    </row>
    <row r="240" spans="1:60" s="270" customFormat="1" ht="25.5">
      <c r="A240" s="368" t="s">
        <v>607</v>
      </c>
      <c r="B240" s="368" t="s">
        <v>16</v>
      </c>
      <c r="C240" s="368" t="s">
        <v>612</v>
      </c>
      <c r="D240" s="368">
        <v>220</v>
      </c>
      <c r="E240" s="368" t="s">
        <v>742</v>
      </c>
      <c r="F240" s="368" t="s">
        <v>606</v>
      </c>
      <c r="G240" s="368" t="s">
        <v>1957</v>
      </c>
      <c r="H240" s="368">
        <v>133.19999999999999</v>
      </c>
      <c r="I240" s="368" t="s">
        <v>626</v>
      </c>
      <c r="J240" s="370">
        <v>0</v>
      </c>
      <c r="K240" s="370">
        <v>0</v>
      </c>
      <c r="L240" s="370">
        <v>0</v>
      </c>
      <c r="M240" s="370">
        <v>0</v>
      </c>
      <c r="N240" s="370">
        <v>0</v>
      </c>
      <c r="O240" s="370">
        <v>0</v>
      </c>
      <c r="P240" s="370">
        <v>0</v>
      </c>
      <c r="Q240" s="370">
        <v>0</v>
      </c>
      <c r="R240" s="370">
        <v>0</v>
      </c>
      <c r="S240" s="370">
        <v>0</v>
      </c>
      <c r="T240" s="370">
        <v>0</v>
      </c>
      <c r="U240" s="370">
        <v>0</v>
      </c>
      <c r="V240" s="370">
        <v>3.7</v>
      </c>
      <c r="W240" s="370">
        <v>5.8</v>
      </c>
      <c r="X240" s="370">
        <v>10</v>
      </c>
      <c r="Y240" s="370">
        <v>22.1</v>
      </c>
      <c r="Z240" s="370">
        <v>7.5</v>
      </c>
      <c r="AA240" s="370">
        <v>8.6</v>
      </c>
      <c r="AB240" s="370">
        <v>11.3</v>
      </c>
      <c r="AC240" s="370">
        <v>10.9</v>
      </c>
      <c r="AD240" s="370">
        <v>10.9</v>
      </c>
      <c r="AE240" s="370">
        <v>11.6</v>
      </c>
      <c r="AF240" s="370">
        <v>12.4</v>
      </c>
      <c r="AG240" s="370">
        <v>13.9</v>
      </c>
      <c r="AH240" s="370">
        <v>30.7</v>
      </c>
      <c r="AI240" s="370">
        <v>18.600000000000001</v>
      </c>
      <c r="AJ240" s="370">
        <v>11.1</v>
      </c>
      <c r="AK240" s="370">
        <v>27.7</v>
      </c>
      <c r="AL240" s="370">
        <v>27.2</v>
      </c>
      <c r="AM240" s="370">
        <v>28.8</v>
      </c>
      <c r="AN240" s="370">
        <v>6.4</v>
      </c>
      <c r="AO240" s="370">
        <v>16.5</v>
      </c>
      <c r="AP240" s="370">
        <v>11.6</v>
      </c>
      <c r="AQ240" s="370">
        <v>0</v>
      </c>
      <c r="AR240" s="370">
        <v>0</v>
      </c>
      <c r="AS240" s="370">
        <v>0</v>
      </c>
      <c r="AT240" s="370">
        <v>0</v>
      </c>
      <c r="AU240" s="370">
        <v>0</v>
      </c>
      <c r="AV240" s="370">
        <v>0</v>
      </c>
      <c r="AW240" s="370">
        <v>0</v>
      </c>
      <c r="AX240" s="370">
        <v>0</v>
      </c>
      <c r="AY240" s="370">
        <v>0</v>
      </c>
      <c r="AZ240" s="370">
        <v>0</v>
      </c>
      <c r="BA240" s="370">
        <v>0</v>
      </c>
      <c r="BB240" s="370">
        <v>0</v>
      </c>
      <c r="BC240" s="370">
        <v>0</v>
      </c>
      <c r="BD240" s="370">
        <v>0</v>
      </c>
      <c r="BE240" s="370">
        <v>0</v>
      </c>
      <c r="BF240" s="368">
        <v>5.6</v>
      </c>
      <c r="BG240" s="368">
        <v>40.200000000000003</v>
      </c>
      <c r="BH240" s="368">
        <v>0</v>
      </c>
    </row>
    <row r="241" spans="1:60" s="270" customFormat="1" ht="25.5">
      <c r="A241" s="368" t="s">
        <v>607</v>
      </c>
      <c r="B241" s="368" t="s">
        <v>16</v>
      </c>
      <c r="C241" s="368" t="s">
        <v>612</v>
      </c>
      <c r="D241" s="368">
        <v>220</v>
      </c>
      <c r="E241" s="368" t="s">
        <v>742</v>
      </c>
      <c r="F241" s="368" t="s">
        <v>606</v>
      </c>
      <c r="G241" s="368" t="s">
        <v>1957</v>
      </c>
      <c r="H241" s="368">
        <v>133.19999999999999</v>
      </c>
      <c r="I241" s="368" t="s">
        <v>627</v>
      </c>
      <c r="J241" s="370">
        <v>0</v>
      </c>
      <c r="K241" s="370">
        <v>0</v>
      </c>
      <c r="L241" s="370">
        <v>0</v>
      </c>
      <c r="M241" s="370">
        <v>0</v>
      </c>
      <c r="N241" s="370">
        <v>0</v>
      </c>
      <c r="O241" s="370">
        <v>0</v>
      </c>
      <c r="P241" s="370">
        <v>0</v>
      </c>
      <c r="Q241" s="370">
        <v>0</v>
      </c>
      <c r="R241" s="370">
        <v>0</v>
      </c>
      <c r="S241" s="370">
        <v>0</v>
      </c>
      <c r="T241" s="370">
        <v>0</v>
      </c>
      <c r="U241" s="370">
        <v>0</v>
      </c>
      <c r="V241" s="370">
        <v>0</v>
      </c>
      <c r="W241" s="370">
        <v>0</v>
      </c>
      <c r="X241" s="370">
        <v>0</v>
      </c>
      <c r="Y241" s="370">
        <v>0</v>
      </c>
      <c r="Z241" s="370">
        <v>0</v>
      </c>
      <c r="AA241" s="370">
        <v>0</v>
      </c>
      <c r="AB241" s="370">
        <v>0</v>
      </c>
      <c r="AC241" s="370">
        <v>0</v>
      </c>
      <c r="AD241" s="370">
        <v>0</v>
      </c>
      <c r="AE241" s="370">
        <v>0</v>
      </c>
      <c r="AF241" s="370">
        <v>-0.1</v>
      </c>
      <c r="AG241" s="370">
        <v>0</v>
      </c>
      <c r="AH241" s="370">
        <v>0</v>
      </c>
      <c r="AI241" s="370">
        <v>-0.1</v>
      </c>
      <c r="AJ241" s="370">
        <v>0</v>
      </c>
      <c r="AK241" s="370">
        <v>0</v>
      </c>
      <c r="AL241" s="370">
        <v>-0.1</v>
      </c>
      <c r="AM241" s="370">
        <v>0</v>
      </c>
      <c r="AN241" s="370">
        <v>0</v>
      </c>
      <c r="AO241" s="370">
        <v>0</v>
      </c>
      <c r="AP241" s="370">
        <v>0</v>
      </c>
      <c r="AQ241" s="370">
        <v>0</v>
      </c>
      <c r="AR241" s="370">
        <v>0</v>
      </c>
      <c r="AS241" s="370">
        <v>0</v>
      </c>
      <c r="AT241" s="370">
        <v>0</v>
      </c>
      <c r="AU241" s="370">
        <v>0</v>
      </c>
      <c r="AV241" s="370">
        <v>0</v>
      </c>
      <c r="AW241" s="370">
        <v>0</v>
      </c>
      <c r="AX241" s="370">
        <v>0</v>
      </c>
      <c r="AY241" s="370">
        <v>0</v>
      </c>
      <c r="AZ241" s="370">
        <v>0</v>
      </c>
      <c r="BA241" s="370">
        <v>0</v>
      </c>
      <c r="BB241" s="370">
        <v>0</v>
      </c>
      <c r="BC241" s="370">
        <v>0</v>
      </c>
      <c r="BD241" s="370">
        <v>0</v>
      </c>
      <c r="BE241" s="370">
        <v>0</v>
      </c>
      <c r="BF241" s="368">
        <v>5.6</v>
      </c>
      <c r="BG241" s="368">
        <v>40.200000000000003</v>
      </c>
      <c r="BH241" s="368">
        <v>0</v>
      </c>
    </row>
    <row r="242" spans="1:60" s="270" customFormat="1" ht="38.25">
      <c r="A242" s="368" t="s">
        <v>611</v>
      </c>
      <c r="B242" s="368" t="s">
        <v>16</v>
      </c>
      <c r="C242" s="368" t="s">
        <v>612</v>
      </c>
      <c r="D242" s="368">
        <v>220</v>
      </c>
      <c r="E242" s="368" t="s">
        <v>743</v>
      </c>
      <c r="F242" s="368" t="s">
        <v>606</v>
      </c>
      <c r="G242" s="368" t="s">
        <v>1957</v>
      </c>
      <c r="H242" s="368">
        <v>157.5</v>
      </c>
      <c r="I242" s="368" t="s">
        <v>626</v>
      </c>
      <c r="J242" s="370">
        <v>0</v>
      </c>
      <c r="K242" s="370">
        <v>0</v>
      </c>
      <c r="L242" s="370">
        <v>0</v>
      </c>
      <c r="M242" s="370">
        <v>0</v>
      </c>
      <c r="N242" s="370">
        <v>0</v>
      </c>
      <c r="O242" s="370">
        <v>0</v>
      </c>
      <c r="P242" s="370" t="s">
        <v>1958</v>
      </c>
      <c r="Q242" s="370" t="s">
        <v>1958</v>
      </c>
      <c r="R242" s="370" t="s">
        <v>1958</v>
      </c>
      <c r="S242" s="370" t="s">
        <v>1958</v>
      </c>
      <c r="T242" s="370" t="s">
        <v>1958</v>
      </c>
      <c r="U242" s="370" t="s">
        <v>1958</v>
      </c>
      <c r="V242" s="370" t="s">
        <v>1958</v>
      </c>
      <c r="W242" s="370" t="s">
        <v>1958</v>
      </c>
      <c r="X242" s="370" t="s">
        <v>1958</v>
      </c>
      <c r="Y242" s="370" t="s">
        <v>1958</v>
      </c>
      <c r="Z242" s="370">
        <v>22.3</v>
      </c>
      <c r="AA242" s="370">
        <v>26.7</v>
      </c>
      <c r="AB242" s="370">
        <v>24.2</v>
      </c>
      <c r="AC242" s="370">
        <v>23.6</v>
      </c>
      <c r="AD242" s="370" t="s">
        <v>1958</v>
      </c>
      <c r="AE242" s="370">
        <v>18.5</v>
      </c>
      <c r="AF242" s="370">
        <v>12</v>
      </c>
      <c r="AG242" s="370">
        <v>23.1</v>
      </c>
      <c r="AH242" s="370">
        <v>11</v>
      </c>
      <c r="AI242" s="370">
        <v>12.3</v>
      </c>
      <c r="AJ242" s="370">
        <v>20</v>
      </c>
      <c r="AK242" s="370">
        <v>14.3</v>
      </c>
      <c r="AL242" s="370">
        <v>9.5</v>
      </c>
      <c r="AM242" s="370">
        <v>4.5999999999999996</v>
      </c>
      <c r="AN242" s="370">
        <v>22.1</v>
      </c>
      <c r="AO242" s="370">
        <v>4.8</v>
      </c>
      <c r="AP242" s="370">
        <v>4.5999999999999996</v>
      </c>
      <c r="AQ242" s="370">
        <v>1</v>
      </c>
      <c r="AR242" s="370">
        <v>0.1</v>
      </c>
      <c r="AS242" s="370">
        <v>0</v>
      </c>
      <c r="AT242" s="370">
        <v>0</v>
      </c>
      <c r="AU242" s="370">
        <v>0</v>
      </c>
      <c r="AV242" s="370">
        <v>0</v>
      </c>
      <c r="AW242" s="370">
        <v>0</v>
      </c>
      <c r="AX242" s="370">
        <v>0</v>
      </c>
      <c r="AY242" s="370">
        <v>0</v>
      </c>
      <c r="AZ242" s="370">
        <v>0</v>
      </c>
      <c r="BA242" s="370">
        <v>0</v>
      </c>
      <c r="BB242" s="370">
        <v>0</v>
      </c>
      <c r="BC242" s="370">
        <v>0</v>
      </c>
      <c r="BD242" s="370">
        <v>0</v>
      </c>
      <c r="BE242" s="370">
        <v>0</v>
      </c>
      <c r="BF242" s="368">
        <v>6.6</v>
      </c>
      <c r="BG242" s="368">
        <v>40.9</v>
      </c>
      <c r="BH242" s="368">
        <v>0</v>
      </c>
    </row>
    <row r="243" spans="1:60" s="270" customFormat="1" ht="38.25">
      <c r="A243" s="368" t="s">
        <v>611</v>
      </c>
      <c r="B243" s="368" t="s">
        <v>16</v>
      </c>
      <c r="C243" s="368" t="s">
        <v>612</v>
      </c>
      <c r="D243" s="368">
        <v>220</v>
      </c>
      <c r="E243" s="368" t="s">
        <v>743</v>
      </c>
      <c r="F243" s="368" t="s">
        <v>606</v>
      </c>
      <c r="G243" s="368" t="s">
        <v>1957</v>
      </c>
      <c r="H243" s="368">
        <v>157.5</v>
      </c>
      <c r="I243" s="368" t="s">
        <v>627</v>
      </c>
      <c r="J243" s="370">
        <v>0</v>
      </c>
      <c r="K243" s="370">
        <v>0</v>
      </c>
      <c r="L243" s="370">
        <v>0</v>
      </c>
      <c r="M243" s="370">
        <v>0</v>
      </c>
      <c r="N243" s="370">
        <v>0</v>
      </c>
      <c r="O243" s="370">
        <v>0</v>
      </c>
      <c r="P243" s="370" t="s">
        <v>1958</v>
      </c>
      <c r="Q243" s="370" t="s">
        <v>1958</v>
      </c>
      <c r="R243" s="370" t="s">
        <v>1958</v>
      </c>
      <c r="S243" s="370" t="s">
        <v>1958</v>
      </c>
      <c r="T243" s="370" t="s">
        <v>1958</v>
      </c>
      <c r="U243" s="370" t="s">
        <v>1958</v>
      </c>
      <c r="V243" s="370" t="s">
        <v>1958</v>
      </c>
      <c r="W243" s="370" t="s">
        <v>1958</v>
      </c>
      <c r="X243" s="370" t="s">
        <v>1958</v>
      </c>
      <c r="Y243" s="370" t="s">
        <v>1958</v>
      </c>
      <c r="Z243" s="370">
        <v>3.4</v>
      </c>
      <c r="AA243" s="370">
        <v>3.6</v>
      </c>
      <c r="AB243" s="370">
        <v>2.9</v>
      </c>
      <c r="AC243" s="370">
        <v>2.5</v>
      </c>
      <c r="AD243" s="370" t="s">
        <v>1958</v>
      </c>
      <c r="AE243" s="370">
        <v>1.6</v>
      </c>
      <c r="AF243" s="370">
        <v>1.6</v>
      </c>
      <c r="AG243" s="370">
        <v>1.5</v>
      </c>
      <c r="AH243" s="370">
        <v>3.5</v>
      </c>
      <c r="AI243" s="370">
        <v>6.8</v>
      </c>
      <c r="AJ243" s="370">
        <v>6.6</v>
      </c>
      <c r="AK243" s="370">
        <v>3.8</v>
      </c>
      <c r="AL243" s="370">
        <v>1.5</v>
      </c>
      <c r="AM243" s="370">
        <v>0.8</v>
      </c>
      <c r="AN243" s="370">
        <v>1.5</v>
      </c>
      <c r="AO243" s="370">
        <v>1.7</v>
      </c>
      <c r="AP243" s="370">
        <v>2.2999999999999998</v>
      </c>
      <c r="AQ243" s="370">
        <v>2.9</v>
      </c>
      <c r="AR243" s="370">
        <v>1.1000000000000001</v>
      </c>
      <c r="AS243" s="370">
        <v>0</v>
      </c>
      <c r="AT243" s="370">
        <v>0</v>
      </c>
      <c r="AU243" s="370">
        <v>0</v>
      </c>
      <c r="AV243" s="370">
        <v>0</v>
      </c>
      <c r="AW243" s="370">
        <v>0</v>
      </c>
      <c r="AX243" s="370">
        <v>0</v>
      </c>
      <c r="AY243" s="370">
        <v>0</v>
      </c>
      <c r="AZ243" s="370">
        <v>0</v>
      </c>
      <c r="BA243" s="370">
        <v>0</v>
      </c>
      <c r="BB243" s="370">
        <v>0</v>
      </c>
      <c r="BC243" s="370">
        <v>0</v>
      </c>
      <c r="BD243" s="370">
        <v>0</v>
      </c>
      <c r="BE243" s="370">
        <v>0</v>
      </c>
      <c r="BF243" s="368">
        <v>6.6</v>
      </c>
      <c r="BG243" s="368">
        <v>40.9</v>
      </c>
      <c r="BH243" s="368">
        <v>0</v>
      </c>
    </row>
    <row r="244" spans="1:60" s="270" customFormat="1" ht="38.25">
      <c r="A244" s="368" t="s">
        <v>607</v>
      </c>
      <c r="B244" s="368" t="s">
        <v>16</v>
      </c>
      <c r="C244" s="368" t="s">
        <v>612</v>
      </c>
      <c r="D244" s="368">
        <v>220</v>
      </c>
      <c r="E244" s="368" t="s">
        <v>744</v>
      </c>
      <c r="F244" s="368" t="s">
        <v>606</v>
      </c>
      <c r="G244" s="368" t="s">
        <v>1957</v>
      </c>
      <c r="H244" s="368">
        <v>339.1</v>
      </c>
      <c r="I244" s="368" t="s">
        <v>626</v>
      </c>
      <c r="J244" s="370">
        <v>0</v>
      </c>
      <c r="K244" s="370">
        <v>0</v>
      </c>
      <c r="L244" s="370">
        <v>0</v>
      </c>
      <c r="M244" s="370">
        <v>0</v>
      </c>
      <c r="N244" s="370">
        <v>0</v>
      </c>
      <c r="O244" s="370">
        <v>0</v>
      </c>
      <c r="P244" s="370">
        <v>0</v>
      </c>
      <c r="Q244" s="370">
        <v>0</v>
      </c>
      <c r="R244" s="370">
        <v>0</v>
      </c>
      <c r="S244" s="370">
        <v>0</v>
      </c>
      <c r="T244" s="370">
        <v>0</v>
      </c>
      <c r="U244" s="370">
        <v>0</v>
      </c>
      <c r="V244" s="370">
        <v>0</v>
      </c>
      <c r="W244" s="370">
        <v>0</v>
      </c>
      <c r="X244" s="370">
        <v>0</v>
      </c>
      <c r="Y244" s="370">
        <v>62.3</v>
      </c>
      <c r="Z244" s="370">
        <v>64.3</v>
      </c>
      <c r="AA244" s="370">
        <v>73.400000000000006</v>
      </c>
      <c r="AB244" s="370">
        <v>70.8</v>
      </c>
      <c r="AC244" s="370">
        <v>32.799999999999997</v>
      </c>
      <c r="AD244" s="370">
        <v>67.900000000000006</v>
      </c>
      <c r="AE244" s="370">
        <v>20.399999999999999</v>
      </c>
      <c r="AF244" s="370">
        <v>20.399999999999999</v>
      </c>
      <c r="AG244" s="370">
        <v>61.9</v>
      </c>
      <c r="AH244" s="370">
        <v>8.9</v>
      </c>
      <c r="AI244" s="370">
        <v>44.5</v>
      </c>
      <c r="AJ244" s="370">
        <v>21.2</v>
      </c>
      <c r="AK244" s="370">
        <v>25.2</v>
      </c>
      <c r="AL244" s="370">
        <v>21.2</v>
      </c>
      <c r="AM244" s="370">
        <v>19.2</v>
      </c>
      <c r="AN244" s="370">
        <v>11.2</v>
      </c>
      <c r="AO244" s="370">
        <v>7.2</v>
      </c>
      <c r="AP244" s="370">
        <v>7.2</v>
      </c>
      <c r="AQ244" s="370">
        <v>0</v>
      </c>
      <c r="AR244" s="370">
        <v>0</v>
      </c>
      <c r="AS244" s="370">
        <v>0</v>
      </c>
      <c r="AT244" s="370">
        <v>0</v>
      </c>
      <c r="AU244" s="370">
        <v>0</v>
      </c>
      <c r="AV244" s="370">
        <v>0</v>
      </c>
      <c r="AW244" s="370">
        <v>0</v>
      </c>
      <c r="AX244" s="370">
        <v>0</v>
      </c>
      <c r="AY244" s="370">
        <v>0</v>
      </c>
      <c r="AZ244" s="370">
        <v>0</v>
      </c>
      <c r="BA244" s="370">
        <v>0</v>
      </c>
      <c r="BB244" s="370">
        <v>0</v>
      </c>
      <c r="BC244" s="370">
        <v>0</v>
      </c>
      <c r="BD244" s="370">
        <v>0</v>
      </c>
      <c r="BE244" s="370">
        <v>0</v>
      </c>
      <c r="BF244" s="368">
        <v>14.1</v>
      </c>
      <c r="BG244" s="368">
        <v>84.8</v>
      </c>
      <c r="BH244" s="368">
        <v>0</v>
      </c>
    </row>
    <row r="245" spans="1:60" s="270" customFormat="1" ht="38.25">
      <c r="A245" s="368" t="s">
        <v>607</v>
      </c>
      <c r="B245" s="368" t="s">
        <v>16</v>
      </c>
      <c r="C245" s="368" t="s">
        <v>612</v>
      </c>
      <c r="D245" s="368">
        <v>220</v>
      </c>
      <c r="E245" s="368" t="s">
        <v>744</v>
      </c>
      <c r="F245" s="368" t="s">
        <v>606</v>
      </c>
      <c r="G245" s="368" t="s">
        <v>1957</v>
      </c>
      <c r="H245" s="368">
        <v>339.1</v>
      </c>
      <c r="I245" s="368" t="s">
        <v>627</v>
      </c>
      <c r="J245" s="370">
        <v>0</v>
      </c>
      <c r="K245" s="370">
        <v>0</v>
      </c>
      <c r="L245" s="370">
        <v>0</v>
      </c>
      <c r="M245" s="370">
        <v>0</v>
      </c>
      <c r="N245" s="370">
        <v>0</v>
      </c>
      <c r="O245" s="370">
        <v>0</v>
      </c>
      <c r="P245" s="370">
        <v>0</v>
      </c>
      <c r="Q245" s="370">
        <v>0</v>
      </c>
      <c r="R245" s="370">
        <v>0</v>
      </c>
      <c r="S245" s="370">
        <v>0</v>
      </c>
      <c r="T245" s="370">
        <v>20.7</v>
      </c>
      <c r="U245" s="370">
        <v>7.5</v>
      </c>
      <c r="V245" s="370">
        <v>7.5</v>
      </c>
      <c r="W245" s="370">
        <v>7.5</v>
      </c>
      <c r="X245" s="370">
        <v>0</v>
      </c>
      <c r="Y245" s="370">
        <v>0</v>
      </c>
      <c r="Z245" s="370">
        <v>0</v>
      </c>
      <c r="AA245" s="370">
        <v>-17.8</v>
      </c>
      <c r="AB245" s="370">
        <v>-18.5</v>
      </c>
      <c r="AC245" s="370">
        <v>0</v>
      </c>
      <c r="AD245" s="370">
        <v>-4.0999999999999996</v>
      </c>
      <c r="AE245" s="370">
        <v>0</v>
      </c>
      <c r="AF245" s="370">
        <v>0</v>
      </c>
      <c r="AG245" s="370">
        <v>-2</v>
      </c>
      <c r="AH245" s="370">
        <v>-23.2</v>
      </c>
      <c r="AI245" s="370">
        <v>0</v>
      </c>
      <c r="AJ245" s="370">
        <v>0</v>
      </c>
      <c r="AK245" s="370">
        <v>0</v>
      </c>
      <c r="AL245" s="370">
        <v>0</v>
      </c>
      <c r="AM245" s="370">
        <v>0</v>
      </c>
      <c r="AN245" s="370">
        <v>0</v>
      </c>
      <c r="AO245" s="370">
        <v>0</v>
      </c>
      <c r="AP245" s="370">
        <v>0</v>
      </c>
      <c r="AQ245" s="370">
        <v>0</v>
      </c>
      <c r="AR245" s="370">
        <v>0</v>
      </c>
      <c r="AS245" s="370">
        <v>0</v>
      </c>
      <c r="AT245" s="370">
        <v>0</v>
      </c>
      <c r="AU245" s="370">
        <v>0</v>
      </c>
      <c r="AV245" s="370">
        <v>0</v>
      </c>
      <c r="AW245" s="370">
        <v>0</v>
      </c>
      <c r="AX245" s="370">
        <v>0</v>
      </c>
      <c r="AY245" s="370">
        <v>0</v>
      </c>
      <c r="AZ245" s="370">
        <v>0</v>
      </c>
      <c r="BA245" s="370">
        <v>0</v>
      </c>
      <c r="BB245" s="370">
        <v>0</v>
      </c>
      <c r="BC245" s="370">
        <v>0</v>
      </c>
      <c r="BD245" s="370">
        <v>0</v>
      </c>
      <c r="BE245" s="370">
        <v>0</v>
      </c>
      <c r="BF245" s="368">
        <v>14.1</v>
      </c>
      <c r="BG245" s="368">
        <v>84.8</v>
      </c>
      <c r="BH245" s="368">
        <v>0</v>
      </c>
    </row>
    <row r="246" spans="1:60" s="270" customFormat="1" ht="38.25">
      <c r="A246" s="368" t="s">
        <v>607</v>
      </c>
      <c r="B246" s="368" t="s">
        <v>16</v>
      </c>
      <c r="C246" s="368" t="s">
        <v>612</v>
      </c>
      <c r="D246" s="368">
        <v>220</v>
      </c>
      <c r="E246" s="368" t="s">
        <v>745</v>
      </c>
      <c r="F246" s="368" t="s">
        <v>606</v>
      </c>
      <c r="G246" s="368" t="s">
        <v>1957</v>
      </c>
      <c r="H246" s="368">
        <v>184</v>
      </c>
      <c r="I246" s="368" t="s">
        <v>626</v>
      </c>
      <c r="J246" s="370">
        <v>0</v>
      </c>
      <c r="K246" s="370">
        <v>0</v>
      </c>
      <c r="L246" s="370">
        <v>0</v>
      </c>
      <c r="M246" s="370">
        <v>0</v>
      </c>
      <c r="N246" s="370">
        <v>0</v>
      </c>
      <c r="O246" s="370">
        <v>0</v>
      </c>
      <c r="P246" s="370">
        <v>0</v>
      </c>
      <c r="Q246" s="370">
        <v>0</v>
      </c>
      <c r="R246" s="370">
        <v>0</v>
      </c>
      <c r="S246" s="370">
        <v>0</v>
      </c>
      <c r="T246" s="370">
        <v>0</v>
      </c>
      <c r="U246" s="370">
        <v>1</v>
      </c>
      <c r="V246" s="370">
        <v>4.9000000000000004</v>
      </c>
      <c r="W246" s="370">
        <v>7.5</v>
      </c>
      <c r="X246" s="370">
        <v>10.199999999999999</v>
      </c>
      <c r="Y246" s="370">
        <v>19.8</v>
      </c>
      <c r="Z246" s="370">
        <v>8.5</v>
      </c>
      <c r="AA246" s="370">
        <v>19.2</v>
      </c>
      <c r="AB246" s="370">
        <v>16</v>
      </c>
      <c r="AC246" s="370">
        <v>42.5</v>
      </c>
      <c r="AD246" s="370">
        <v>16</v>
      </c>
      <c r="AE246" s="370">
        <v>22.9</v>
      </c>
      <c r="AF246" s="370">
        <v>17.7</v>
      </c>
      <c r="AG246" s="370">
        <v>16.2</v>
      </c>
      <c r="AH246" s="370">
        <v>23.8</v>
      </c>
      <c r="AI246" s="370">
        <v>31</v>
      </c>
      <c r="AJ246" s="370">
        <v>36</v>
      </c>
      <c r="AK246" s="370">
        <v>36.1</v>
      </c>
      <c r="AL246" s="370">
        <v>20.399999999999999</v>
      </c>
      <c r="AM246" s="370">
        <v>21</v>
      </c>
      <c r="AN246" s="370">
        <v>8</v>
      </c>
      <c r="AO246" s="370">
        <v>9</v>
      </c>
      <c r="AP246" s="370">
        <v>11.3</v>
      </c>
      <c r="AQ246" s="370">
        <v>0</v>
      </c>
      <c r="AR246" s="370">
        <v>0</v>
      </c>
      <c r="AS246" s="370">
        <v>0</v>
      </c>
      <c r="AT246" s="370">
        <v>0</v>
      </c>
      <c r="AU246" s="370">
        <v>0</v>
      </c>
      <c r="AV246" s="370">
        <v>0</v>
      </c>
      <c r="AW246" s="370">
        <v>0</v>
      </c>
      <c r="AX246" s="370">
        <v>0</v>
      </c>
      <c r="AY246" s="370">
        <v>0</v>
      </c>
      <c r="AZ246" s="370">
        <v>0</v>
      </c>
      <c r="BA246" s="370">
        <v>0</v>
      </c>
      <c r="BB246" s="370">
        <v>0</v>
      </c>
      <c r="BC246" s="370">
        <v>0</v>
      </c>
      <c r="BD246" s="370">
        <v>0</v>
      </c>
      <c r="BE246" s="370">
        <v>0</v>
      </c>
      <c r="BF246" s="368">
        <v>7.7</v>
      </c>
      <c r="BG246" s="368">
        <v>42.8</v>
      </c>
      <c r="BH246" s="368">
        <v>0</v>
      </c>
    </row>
    <row r="247" spans="1:60" s="270" customFormat="1" ht="38.25">
      <c r="A247" s="368" t="s">
        <v>607</v>
      </c>
      <c r="B247" s="368" t="s">
        <v>16</v>
      </c>
      <c r="C247" s="368" t="s">
        <v>612</v>
      </c>
      <c r="D247" s="368">
        <v>220</v>
      </c>
      <c r="E247" s="368" t="s">
        <v>745</v>
      </c>
      <c r="F247" s="368" t="s">
        <v>606</v>
      </c>
      <c r="G247" s="368" t="s">
        <v>1957</v>
      </c>
      <c r="H247" s="368">
        <v>184</v>
      </c>
      <c r="I247" s="368" t="s">
        <v>627</v>
      </c>
      <c r="J247" s="370">
        <v>0</v>
      </c>
      <c r="K247" s="370">
        <v>0</v>
      </c>
      <c r="L247" s="370">
        <v>0</v>
      </c>
      <c r="M247" s="370">
        <v>0</v>
      </c>
      <c r="N247" s="370">
        <v>0</v>
      </c>
      <c r="O247" s="370">
        <v>0</v>
      </c>
      <c r="P247" s="370">
        <v>0</v>
      </c>
      <c r="Q247" s="370">
        <v>0</v>
      </c>
      <c r="R247" s="370">
        <v>0</v>
      </c>
      <c r="S247" s="370">
        <v>0</v>
      </c>
      <c r="T247" s="370">
        <v>0</v>
      </c>
      <c r="U247" s="370">
        <v>0</v>
      </c>
      <c r="V247" s="370">
        <v>0</v>
      </c>
      <c r="W247" s="370">
        <v>-0.1</v>
      </c>
      <c r="X247" s="370">
        <v>-0.6</v>
      </c>
      <c r="Y247" s="370">
        <v>-1.7</v>
      </c>
      <c r="Z247" s="370">
        <v>-0.1</v>
      </c>
      <c r="AA247" s="370">
        <v>-0.3</v>
      </c>
      <c r="AB247" s="370">
        <v>0.3</v>
      </c>
      <c r="AC247" s="370">
        <v>0.5</v>
      </c>
      <c r="AD247" s="370">
        <v>0.7</v>
      </c>
      <c r="AE247" s="370">
        <v>-0.9</v>
      </c>
      <c r="AF247" s="370">
        <v>2</v>
      </c>
      <c r="AG247" s="370">
        <v>-0.9</v>
      </c>
      <c r="AH247" s="370">
        <v>-2.9</v>
      </c>
      <c r="AI247" s="370">
        <v>-2.2000000000000002</v>
      </c>
      <c r="AJ247" s="370">
        <v>-0.4</v>
      </c>
      <c r="AK247" s="370">
        <v>-0.3</v>
      </c>
      <c r="AL247" s="370">
        <v>-1.3</v>
      </c>
      <c r="AM247" s="370">
        <v>-1.4</v>
      </c>
      <c r="AN247" s="370">
        <v>-0.4</v>
      </c>
      <c r="AO247" s="370">
        <v>0</v>
      </c>
      <c r="AP247" s="370">
        <v>0.1</v>
      </c>
      <c r="AQ247" s="370">
        <v>0</v>
      </c>
      <c r="AR247" s="370">
        <v>0</v>
      </c>
      <c r="AS247" s="370">
        <v>0</v>
      </c>
      <c r="AT247" s="370">
        <v>0</v>
      </c>
      <c r="AU247" s="370">
        <v>0</v>
      </c>
      <c r="AV247" s="370">
        <v>0</v>
      </c>
      <c r="AW247" s="370">
        <v>0</v>
      </c>
      <c r="AX247" s="370">
        <v>0</v>
      </c>
      <c r="AY247" s="370">
        <v>0</v>
      </c>
      <c r="AZ247" s="370">
        <v>0</v>
      </c>
      <c r="BA247" s="370">
        <v>0</v>
      </c>
      <c r="BB247" s="370">
        <v>0</v>
      </c>
      <c r="BC247" s="370">
        <v>0</v>
      </c>
      <c r="BD247" s="370">
        <v>0</v>
      </c>
      <c r="BE247" s="370">
        <v>0</v>
      </c>
      <c r="BF247" s="368">
        <v>7.7</v>
      </c>
      <c r="BG247" s="368">
        <v>42.8</v>
      </c>
      <c r="BH247" s="368">
        <v>0</v>
      </c>
    </row>
    <row r="248" spans="1:60" s="270" customFormat="1" ht="38.25">
      <c r="A248" s="368" t="s">
        <v>607</v>
      </c>
      <c r="B248" s="368" t="s">
        <v>16</v>
      </c>
      <c r="C248" s="368" t="s">
        <v>612</v>
      </c>
      <c r="D248" s="368">
        <v>220</v>
      </c>
      <c r="E248" s="368" t="s">
        <v>746</v>
      </c>
      <c r="F248" s="368" t="s">
        <v>606</v>
      </c>
      <c r="G248" s="368" t="s">
        <v>1957</v>
      </c>
      <c r="H248" s="368">
        <v>358.8</v>
      </c>
      <c r="I248" s="368" t="s">
        <v>626</v>
      </c>
      <c r="J248" s="370">
        <v>0.2</v>
      </c>
      <c r="K248" s="370">
        <v>0.2</v>
      </c>
      <c r="L248" s="370">
        <v>0.2</v>
      </c>
      <c r="M248" s="370">
        <v>0.2</v>
      </c>
      <c r="N248" s="370">
        <v>0.2</v>
      </c>
      <c r="O248" s="370">
        <v>0.2</v>
      </c>
      <c r="P248" s="370">
        <v>0.2</v>
      </c>
      <c r="Q248" s="370">
        <v>0.2</v>
      </c>
      <c r="R248" s="370">
        <v>0.2</v>
      </c>
      <c r="S248" s="370">
        <v>0.2</v>
      </c>
      <c r="T248" s="370">
        <v>0.2</v>
      </c>
      <c r="U248" s="370">
        <v>3.3</v>
      </c>
      <c r="V248" s="370">
        <v>10.5</v>
      </c>
      <c r="W248" s="370">
        <v>14.7</v>
      </c>
      <c r="X248" s="370">
        <v>17.7</v>
      </c>
      <c r="Y248" s="370">
        <v>59.6</v>
      </c>
      <c r="Z248" s="370">
        <v>16.8</v>
      </c>
      <c r="AA248" s="370">
        <v>22.8</v>
      </c>
      <c r="AB248" s="370">
        <v>28.8</v>
      </c>
      <c r="AC248" s="370">
        <v>73.599999999999994</v>
      </c>
      <c r="AD248" s="370">
        <v>48.6</v>
      </c>
      <c r="AE248" s="370">
        <v>71.7</v>
      </c>
      <c r="AF248" s="370">
        <v>37.6</v>
      </c>
      <c r="AG248" s="370">
        <v>35.9</v>
      </c>
      <c r="AH248" s="370">
        <v>64.2</v>
      </c>
      <c r="AI248" s="370">
        <v>56.3</v>
      </c>
      <c r="AJ248" s="370">
        <v>33.5</v>
      </c>
      <c r="AK248" s="370">
        <v>50.5</v>
      </c>
      <c r="AL248" s="370">
        <v>16.5</v>
      </c>
      <c r="AM248" s="370">
        <v>33.4</v>
      </c>
      <c r="AN248" s="370">
        <v>15.4</v>
      </c>
      <c r="AO248" s="370">
        <v>20.100000000000001</v>
      </c>
      <c r="AP248" s="370">
        <v>19.600000000000001</v>
      </c>
      <c r="AQ248" s="370">
        <v>1.3</v>
      </c>
      <c r="AR248" s="370">
        <v>0.1</v>
      </c>
      <c r="AS248" s="370">
        <v>0.2</v>
      </c>
      <c r="AT248" s="370">
        <v>0.2</v>
      </c>
      <c r="AU248" s="370">
        <v>0.2</v>
      </c>
      <c r="AV248" s="370">
        <v>0.2</v>
      </c>
      <c r="AW248" s="370">
        <v>0.2</v>
      </c>
      <c r="AX248" s="370">
        <v>0.1</v>
      </c>
      <c r="AY248" s="370">
        <v>0.1</v>
      </c>
      <c r="AZ248" s="370">
        <v>0.1</v>
      </c>
      <c r="BA248" s="370">
        <v>0.1</v>
      </c>
      <c r="BB248" s="370">
        <v>0.1</v>
      </c>
      <c r="BC248" s="370">
        <v>0.1</v>
      </c>
      <c r="BD248" s="370">
        <v>0.1</v>
      </c>
      <c r="BE248" s="370">
        <v>0.1</v>
      </c>
      <c r="BF248" s="368">
        <v>15</v>
      </c>
      <c r="BG248" s="368">
        <v>83.3</v>
      </c>
      <c r="BH248" s="368">
        <v>0</v>
      </c>
    </row>
    <row r="249" spans="1:60" s="270" customFormat="1" ht="38.25">
      <c r="A249" s="368" t="s">
        <v>607</v>
      </c>
      <c r="B249" s="368" t="s">
        <v>16</v>
      </c>
      <c r="C249" s="368" t="s">
        <v>612</v>
      </c>
      <c r="D249" s="368">
        <v>220</v>
      </c>
      <c r="E249" s="368" t="s">
        <v>746</v>
      </c>
      <c r="F249" s="368" t="s">
        <v>606</v>
      </c>
      <c r="G249" s="368" t="s">
        <v>1957</v>
      </c>
      <c r="H249" s="368">
        <v>358.8</v>
      </c>
      <c r="I249" s="368" t="s">
        <v>627</v>
      </c>
      <c r="J249" s="370">
        <v>-0.1</v>
      </c>
      <c r="K249" s="370">
        <v>-0.1</v>
      </c>
      <c r="L249" s="370">
        <v>-0.1</v>
      </c>
      <c r="M249" s="370">
        <v>-0.1</v>
      </c>
      <c r="N249" s="370">
        <v>-0.1</v>
      </c>
      <c r="O249" s="370">
        <v>-0.1</v>
      </c>
      <c r="P249" s="370">
        <v>-0.1</v>
      </c>
      <c r="Q249" s="370">
        <v>-0.1</v>
      </c>
      <c r="R249" s="370">
        <v>-0.1</v>
      </c>
      <c r="S249" s="370">
        <v>-0.1</v>
      </c>
      <c r="T249" s="370">
        <v>-0.1</v>
      </c>
      <c r="U249" s="370">
        <v>0</v>
      </c>
      <c r="V249" s="370">
        <v>0.2</v>
      </c>
      <c r="W249" s="370">
        <v>0.5</v>
      </c>
      <c r="X249" s="370">
        <v>0.7</v>
      </c>
      <c r="Y249" s="370">
        <v>3.5</v>
      </c>
      <c r="Z249" s="370">
        <v>-0.9</v>
      </c>
      <c r="AA249" s="370">
        <v>0.4</v>
      </c>
      <c r="AB249" s="370">
        <v>3.5</v>
      </c>
      <c r="AC249" s="370">
        <v>5.4</v>
      </c>
      <c r="AD249" s="370">
        <v>0.4</v>
      </c>
      <c r="AE249" s="370">
        <v>6.5</v>
      </c>
      <c r="AF249" s="370">
        <v>10.3</v>
      </c>
      <c r="AG249" s="370">
        <v>2.9</v>
      </c>
      <c r="AH249" s="370">
        <v>-5.4</v>
      </c>
      <c r="AI249" s="370">
        <v>-6.3</v>
      </c>
      <c r="AJ249" s="370">
        <v>-1</v>
      </c>
      <c r="AK249" s="370">
        <v>1.6</v>
      </c>
      <c r="AL249" s="370">
        <v>0.8</v>
      </c>
      <c r="AM249" s="370">
        <v>4.4000000000000004</v>
      </c>
      <c r="AN249" s="370">
        <v>1.2</v>
      </c>
      <c r="AO249" s="370">
        <v>1</v>
      </c>
      <c r="AP249" s="370">
        <v>0.9</v>
      </c>
      <c r="AQ249" s="370">
        <v>0</v>
      </c>
      <c r="AR249" s="370">
        <v>0</v>
      </c>
      <c r="AS249" s="370">
        <v>-0.1</v>
      </c>
      <c r="AT249" s="370">
        <v>-0.1</v>
      </c>
      <c r="AU249" s="370">
        <v>-0.1</v>
      </c>
      <c r="AV249" s="370">
        <v>-0.1</v>
      </c>
      <c r="AW249" s="370">
        <v>-0.1</v>
      </c>
      <c r="AX249" s="370">
        <v>0</v>
      </c>
      <c r="AY249" s="370">
        <v>0</v>
      </c>
      <c r="AZ249" s="370">
        <v>0</v>
      </c>
      <c r="BA249" s="370">
        <v>0</v>
      </c>
      <c r="BB249" s="370">
        <v>0</v>
      </c>
      <c r="BC249" s="370">
        <v>0</v>
      </c>
      <c r="BD249" s="370">
        <v>0</v>
      </c>
      <c r="BE249" s="370">
        <v>0</v>
      </c>
      <c r="BF249" s="368">
        <v>15</v>
      </c>
      <c r="BG249" s="368">
        <v>83.3</v>
      </c>
      <c r="BH249" s="368">
        <v>0</v>
      </c>
    </row>
    <row r="250" spans="1:60" s="270" customFormat="1" ht="38.25">
      <c r="A250" s="368" t="s">
        <v>607</v>
      </c>
      <c r="B250" s="368" t="s">
        <v>16</v>
      </c>
      <c r="C250" s="368" t="s">
        <v>612</v>
      </c>
      <c r="D250" s="368">
        <v>220</v>
      </c>
      <c r="E250" s="368" t="s">
        <v>747</v>
      </c>
      <c r="F250" s="368" t="s">
        <v>606</v>
      </c>
      <c r="G250" s="368" t="s">
        <v>1957</v>
      </c>
      <c r="H250" s="368">
        <v>116.2</v>
      </c>
      <c r="I250" s="368" t="s">
        <v>626</v>
      </c>
      <c r="J250" s="370">
        <v>0</v>
      </c>
      <c r="K250" s="370">
        <v>0</v>
      </c>
      <c r="L250" s="370">
        <v>0</v>
      </c>
      <c r="M250" s="370">
        <v>0</v>
      </c>
      <c r="N250" s="370">
        <v>0</v>
      </c>
      <c r="O250" s="370">
        <v>0</v>
      </c>
      <c r="P250" s="370">
        <v>0</v>
      </c>
      <c r="Q250" s="370">
        <v>0</v>
      </c>
      <c r="R250" s="370">
        <v>0</v>
      </c>
      <c r="S250" s="370">
        <v>0</v>
      </c>
      <c r="T250" s="370">
        <v>0</v>
      </c>
      <c r="U250" s="370">
        <v>1.2</v>
      </c>
      <c r="V250" s="370">
        <v>6</v>
      </c>
      <c r="W250" s="370">
        <v>7.9</v>
      </c>
      <c r="X250" s="370">
        <v>4.0999999999999996</v>
      </c>
      <c r="Y250" s="370">
        <v>8.1999999999999993</v>
      </c>
      <c r="Z250" s="370">
        <v>23.8</v>
      </c>
      <c r="AA250" s="370">
        <v>20.2</v>
      </c>
      <c r="AB250" s="370">
        <v>14</v>
      </c>
      <c r="AC250" s="370">
        <v>13.7</v>
      </c>
      <c r="AD250" s="370">
        <v>14.8</v>
      </c>
      <c r="AE250" s="370">
        <v>12.5</v>
      </c>
      <c r="AF250" s="370">
        <v>10.199999999999999</v>
      </c>
      <c r="AG250" s="370">
        <v>12.8</v>
      </c>
      <c r="AH250" s="370">
        <v>18.399999999999999</v>
      </c>
      <c r="AI250" s="370">
        <v>19.2</v>
      </c>
      <c r="AJ250" s="370">
        <v>13.3</v>
      </c>
      <c r="AK250" s="370">
        <v>16.2</v>
      </c>
      <c r="AL250" s="370">
        <v>10.8</v>
      </c>
      <c r="AM250" s="370">
        <v>5.9</v>
      </c>
      <c r="AN250" s="370">
        <v>16</v>
      </c>
      <c r="AO250" s="370">
        <v>3.9</v>
      </c>
      <c r="AP250" s="370">
        <v>3.7</v>
      </c>
      <c r="AQ250" s="370">
        <v>0</v>
      </c>
      <c r="AR250" s="370">
        <v>0</v>
      </c>
      <c r="AS250" s="370">
        <v>0</v>
      </c>
      <c r="AT250" s="370">
        <v>0</v>
      </c>
      <c r="AU250" s="370">
        <v>0</v>
      </c>
      <c r="AV250" s="370">
        <v>0</v>
      </c>
      <c r="AW250" s="370">
        <v>0</v>
      </c>
      <c r="AX250" s="370">
        <v>0</v>
      </c>
      <c r="AY250" s="370">
        <v>0</v>
      </c>
      <c r="AZ250" s="370">
        <v>0</v>
      </c>
      <c r="BA250" s="370">
        <v>0</v>
      </c>
      <c r="BB250" s="370">
        <v>0</v>
      </c>
      <c r="BC250" s="370">
        <v>0</v>
      </c>
      <c r="BD250" s="370">
        <v>0</v>
      </c>
      <c r="BE250" s="370">
        <v>0</v>
      </c>
      <c r="BF250" s="368">
        <v>4.8</v>
      </c>
      <c r="BG250" s="368">
        <v>26.9</v>
      </c>
      <c r="BH250" s="368">
        <v>0</v>
      </c>
    </row>
    <row r="251" spans="1:60" s="270" customFormat="1" ht="38.25">
      <c r="A251" s="368" t="s">
        <v>607</v>
      </c>
      <c r="B251" s="368" t="s">
        <v>16</v>
      </c>
      <c r="C251" s="368" t="s">
        <v>612</v>
      </c>
      <c r="D251" s="368">
        <v>220</v>
      </c>
      <c r="E251" s="368" t="s">
        <v>747</v>
      </c>
      <c r="F251" s="368" t="s">
        <v>606</v>
      </c>
      <c r="G251" s="368" t="s">
        <v>1957</v>
      </c>
      <c r="H251" s="368">
        <v>116.2</v>
      </c>
      <c r="I251" s="368" t="s">
        <v>627</v>
      </c>
      <c r="J251" s="370">
        <v>0</v>
      </c>
      <c r="K251" s="370">
        <v>0</v>
      </c>
      <c r="L251" s="370">
        <v>0</v>
      </c>
      <c r="M251" s="370">
        <v>0</v>
      </c>
      <c r="N251" s="370">
        <v>0</v>
      </c>
      <c r="O251" s="370">
        <v>0</v>
      </c>
      <c r="P251" s="370">
        <v>0</v>
      </c>
      <c r="Q251" s="370">
        <v>0</v>
      </c>
      <c r="R251" s="370">
        <v>0</v>
      </c>
      <c r="S251" s="370">
        <v>0</v>
      </c>
      <c r="T251" s="370">
        <v>0</v>
      </c>
      <c r="U251" s="370">
        <v>-0.2</v>
      </c>
      <c r="V251" s="370">
        <v>0</v>
      </c>
      <c r="W251" s="370">
        <v>-0.5</v>
      </c>
      <c r="X251" s="370">
        <v>-0.4</v>
      </c>
      <c r="Y251" s="370">
        <v>-0.2</v>
      </c>
      <c r="Z251" s="370">
        <v>0.5</v>
      </c>
      <c r="AA251" s="370">
        <v>-0.6</v>
      </c>
      <c r="AB251" s="370">
        <v>0.3</v>
      </c>
      <c r="AC251" s="370">
        <v>0.4</v>
      </c>
      <c r="AD251" s="370">
        <v>0.8</v>
      </c>
      <c r="AE251" s="370">
        <v>1.3</v>
      </c>
      <c r="AF251" s="370">
        <v>0.6</v>
      </c>
      <c r="AG251" s="370">
        <v>-0.4</v>
      </c>
      <c r="AH251" s="370">
        <v>-3.2</v>
      </c>
      <c r="AI251" s="370">
        <v>-2.8</v>
      </c>
      <c r="AJ251" s="370">
        <v>-1.2</v>
      </c>
      <c r="AK251" s="370">
        <v>0.5</v>
      </c>
      <c r="AL251" s="370">
        <v>1.3</v>
      </c>
      <c r="AM251" s="370">
        <v>-0.5</v>
      </c>
      <c r="AN251" s="370">
        <v>0.6</v>
      </c>
      <c r="AO251" s="370">
        <v>-0.6</v>
      </c>
      <c r="AP251" s="370">
        <v>-0.6</v>
      </c>
      <c r="AQ251" s="370">
        <v>0</v>
      </c>
      <c r="AR251" s="370">
        <v>0</v>
      </c>
      <c r="AS251" s="370">
        <v>0</v>
      </c>
      <c r="AT251" s="370">
        <v>0</v>
      </c>
      <c r="AU251" s="370">
        <v>0</v>
      </c>
      <c r="AV251" s="370">
        <v>0</v>
      </c>
      <c r="AW251" s="370">
        <v>0</v>
      </c>
      <c r="AX251" s="370">
        <v>0</v>
      </c>
      <c r="AY251" s="370">
        <v>0</v>
      </c>
      <c r="AZ251" s="370">
        <v>0</v>
      </c>
      <c r="BA251" s="370">
        <v>0</v>
      </c>
      <c r="BB251" s="370">
        <v>0</v>
      </c>
      <c r="BC251" s="370">
        <v>0</v>
      </c>
      <c r="BD251" s="370">
        <v>0</v>
      </c>
      <c r="BE251" s="370">
        <v>0</v>
      </c>
      <c r="BF251" s="368">
        <v>4.8</v>
      </c>
      <c r="BG251" s="368">
        <v>26.9</v>
      </c>
      <c r="BH251" s="368">
        <v>0</v>
      </c>
    </row>
    <row r="252" spans="1:60" s="270" customFormat="1" ht="38.25">
      <c r="A252" s="368" t="s">
        <v>607</v>
      </c>
      <c r="B252" s="368" t="s">
        <v>16</v>
      </c>
      <c r="C252" s="368" t="s">
        <v>612</v>
      </c>
      <c r="D252" s="368">
        <v>220</v>
      </c>
      <c r="E252" s="368" t="s">
        <v>748</v>
      </c>
      <c r="F252" s="368" t="s">
        <v>606</v>
      </c>
      <c r="G252" s="368" t="s">
        <v>1957</v>
      </c>
      <c r="H252" s="368">
        <v>203.8</v>
      </c>
      <c r="I252" s="368" t="s">
        <v>626</v>
      </c>
      <c r="J252" s="370">
        <v>0</v>
      </c>
      <c r="K252" s="370">
        <v>0</v>
      </c>
      <c r="L252" s="370">
        <v>0</v>
      </c>
      <c r="M252" s="370">
        <v>0</v>
      </c>
      <c r="N252" s="370">
        <v>0</v>
      </c>
      <c r="O252" s="370">
        <v>0</v>
      </c>
      <c r="P252" s="370">
        <v>0</v>
      </c>
      <c r="Q252" s="370">
        <v>0</v>
      </c>
      <c r="R252" s="370">
        <v>0</v>
      </c>
      <c r="S252" s="370">
        <v>0</v>
      </c>
      <c r="T252" s="370">
        <v>0</v>
      </c>
      <c r="U252" s="370">
        <v>1.6</v>
      </c>
      <c r="V252" s="370">
        <v>11.2</v>
      </c>
      <c r="W252" s="370">
        <v>12.5</v>
      </c>
      <c r="X252" s="370">
        <v>4.5</v>
      </c>
      <c r="Y252" s="370">
        <v>19.100000000000001</v>
      </c>
      <c r="Z252" s="370">
        <v>36.1</v>
      </c>
      <c r="AA252" s="370">
        <v>37.200000000000003</v>
      </c>
      <c r="AB252" s="370">
        <v>34.299999999999997</v>
      </c>
      <c r="AC252" s="370">
        <v>34.799999999999997</v>
      </c>
      <c r="AD252" s="370">
        <v>11.9</v>
      </c>
      <c r="AE252" s="370">
        <v>19</v>
      </c>
      <c r="AF252" s="370">
        <v>14.4</v>
      </c>
      <c r="AG252" s="370">
        <v>21.3</v>
      </c>
      <c r="AH252" s="370">
        <v>25.4</v>
      </c>
      <c r="AI252" s="370">
        <v>21.3</v>
      </c>
      <c r="AJ252" s="370">
        <v>11</v>
      </c>
      <c r="AK252" s="370">
        <v>38.299999999999997</v>
      </c>
      <c r="AL252" s="370">
        <v>13.8</v>
      </c>
      <c r="AM252" s="370">
        <v>9.5</v>
      </c>
      <c r="AN252" s="370">
        <v>10.8</v>
      </c>
      <c r="AO252" s="370">
        <v>7.7</v>
      </c>
      <c r="AP252" s="370">
        <v>7.7</v>
      </c>
      <c r="AQ252" s="370">
        <v>1.7</v>
      </c>
      <c r="AR252" s="370">
        <v>0.9</v>
      </c>
      <c r="AS252" s="370">
        <v>0.9</v>
      </c>
      <c r="AT252" s="370">
        <v>0.9</v>
      </c>
      <c r="AU252" s="370">
        <v>0.9</v>
      </c>
      <c r="AV252" s="370">
        <v>0.9</v>
      </c>
      <c r="AW252" s="370">
        <v>0.9</v>
      </c>
      <c r="AX252" s="370">
        <v>0.9</v>
      </c>
      <c r="AY252" s="370">
        <v>0.9</v>
      </c>
      <c r="AZ252" s="370">
        <v>0.9</v>
      </c>
      <c r="BA252" s="370">
        <v>0.9</v>
      </c>
      <c r="BB252" s="370">
        <v>0.9</v>
      </c>
      <c r="BC252" s="370">
        <v>0.9</v>
      </c>
      <c r="BD252" s="370">
        <v>0.9</v>
      </c>
      <c r="BE252" s="370">
        <v>0.9</v>
      </c>
      <c r="BF252" s="368">
        <v>8.5</v>
      </c>
      <c r="BG252" s="368">
        <v>39.200000000000003</v>
      </c>
      <c r="BH252" s="368">
        <v>0</v>
      </c>
    </row>
    <row r="253" spans="1:60" s="270" customFormat="1" ht="38.25">
      <c r="A253" s="368" t="s">
        <v>607</v>
      </c>
      <c r="B253" s="368" t="s">
        <v>16</v>
      </c>
      <c r="C253" s="368" t="s">
        <v>612</v>
      </c>
      <c r="D253" s="368">
        <v>220</v>
      </c>
      <c r="E253" s="368" t="s">
        <v>748</v>
      </c>
      <c r="F253" s="368" t="s">
        <v>606</v>
      </c>
      <c r="G253" s="368" t="s">
        <v>1957</v>
      </c>
      <c r="H253" s="368">
        <v>203.8</v>
      </c>
      <c r="I253" s="368" t="s">
        <v>627</v>
      </c>
      <c r="J253" s="370">
        <v>0</v>
      </c>
      <c r="K253" s="370">
        <v>0</v>
      </c>
      <c r="L253" s="370">
        <v>0</v>
      </c>
      <c r="M253" s="370">
        <v>0</v>
      </c>
      <c r="N253" s="370">
        <v>0</v>
      </c>
      <c r="O253" s="370">
        <v>0</v>
      </c>
      <c r="P253" s="370">
        <v>0</v>
      </c>
      <c r="Q253" s="370">
        <v>0</v>
      </c>
      <c r="R253" s="370">
        <v>0</v>
      </c>
      <c r="S253" s="370">
        <v>0</v>
      </c>
      <c r="T253" s="370">
        <v>0</v>
      </c>
      <c r="U253" s="370">
        <v>0</v>
      </c>
      <c r="V253" s="370">
        <v>0</v>
      </c>
      <c r="W253" s="370">
        <v>2.2999999999999998</v>
      </c>
      <c r="X253" s="370">
        <v>0.1</v>
      </c>
      <c r="Y253" s="370">
        <v>1.1000000000000001</v>
      </c>
      <c r="Z253" s="370">
        <v>2.9</v>
      </c>
      <c r="AA253" s="370">
        <v>1.6</v>
      </c>
      <c r="AB253" s="370">
        <v>0.5</v>
      </c>
      <c r="AC253" s="370">
        <v>0.4</v>
      </c>
      <c r="AD253" s="370">
        <v>-1.9</v>
      </c>
      <c r="AE253" s="370">
        <v>-1.4</v>
      </c>
      <c r="AF253" s="370">
        <v>0</v>
      </c>
      <c r="AG253" s="370">
        <v>0.6</v>
      </c>
      <c r="AH253" s="370">
        <v>0</v>
      </c>
      <c r="AI253" s="370">
        <v>-0.3</v>
      </c>
      <c r="AJ253" s="370">
        <v>-1.5</v>
      </c>
      <c r="AK253" s="370">
        <v>1.9</v>
      </c>
      <c r="AL253" s="370">
        <v>-0.4</v>
      </c>
      <c r="AM253" s="370">
        <v>-1</v>
      </c>
      <c r="AN253" s="370">
        <v>-1</v>
      </c>
      <c r="AO253" s="370">
        <v>0.9</v>
      </c>
      <c r="AP253" s="370">
        <v>0.9</v>
      </c>
      <c r="AQ253" s="370">
        <v>0.3</v>
      </c>
      <c r="AR253" s="370">
        <v>0</v>
      </c>
      <c r="AS253" s="370">
        <v>0</v>
      </c>
      <c r="AT253" s="370">
        <v>0</v>
      </c>
      <c r="AU253" s="370">
        <v>0</v>
      </c>
      <c r="AV253" s="370">
        <v>0</v>
      </c>
      <c r="AW253" s="370">
        <v>0</v>
      </c>
      <c r="AX253" s="370">
        <v>0</v>
      </c>
      <c r="AY253" s="370">
        <v>0</v>
      </c>
      <c r="AZ253" s="370">
        <v>0</v>
      </c>
      <c r="BA253" s="370">
        <v>0</v>
      </c>
      <c r="BB253" s="370">
        <v>0</v>
      </c>
      <c r="BC253" s="370">
        <v>0</v>
      </c>
      <c r="BD253" s="370">
        <v>0</v>
      </c>
      <c r="BE253" s="370">
        <v>0</v>
      </c>
      <c r="BF253" s="368">
        <v>8.5</v>
      </c>
      <c r="BG253" s="368">
        <v>39.200000000000003</v>
      </c>
      <c r="BH253" s="368">
        <v>0</v>
      </c>
    </row>
    <row r="254" spans="1:60" s="270" customFormat="1" ht="51">
      <c r="A254" s="368" t="s">
        <v>607</v>
      </c>
      <c r="B254" s="368" t="s">
        <v>16</v>
      </c>
      <c r="C254" s="368" t="s">
        <v>612</v>
      </c>
      <c r="D254" s="368">
        <v>220</v>
      </c>
      <c r="E254" s="368" t="s">
        <v>749</v>
      </c>
      <c r="F254" s="368" t="s">
        <v>606</v>
      </c>
      <c r="G254" s="368" t="s">
        <v>1957</v>
      </c>
      <c r="H254" s="368">
        <v>142.5</v>
      </c>
      <c r="I254" s="368" t="s">
        <v>626</v>
      </c>
      <c r="J254" s="370">
        <v>0</v>
      </c>
      <c r="K254" s="370">
        <v>0</v>
      </c>
      <c r="L254" s="370">
        <v>0</v>
      </c>
      <c r="M254" s="370">
        <v>0</v>
      </c>
      <c r="N254" s="370">
        <v>0</v>
      </c>
      <c r="O254" s="370">
        <v>0</v>
      </c>
      <c r="P254" s="370">
        <v>0</v>
      </c>
      <c r="Q254" s="370">
        <v>0</v>
      </c>
      <c r="R254" s="370">
        <v>0</v>
      </c>
      <c r="S254" s="370">
        <v>0</v>
      </c>
      <c r="T254" s="370">
        <v>0</v>
      </c>
      <c r="U254" s="370">
        <v>0</v>
      </c>
      <c r="V254" s="370">
        <v>5.4</v>
      </c>
      <c r="W254" s="370">
        <v>3.7</v>
      </c>
      <c r="X254" s="370">
        <v>12.6</v>
      </c>
      <c r="Y254" s="370">
        <v>29.9</v>
      </c>
      <c r="Z254" s="370">
        <v>11.7</v>
      </c>
      <c r="AA254" s="370">
        <v>7</v>
      </c>
      <c r="AB254" s="370">
        <v>10.9</v>
      </c>
      <c r="AC254" s="370">
        <v>10.8</v>
      </c>
      <c r="AD254" s="370">
        <v>10.9</v>
      </c>
      <c r="AE254" s="370">
        <v>11</v>
      </c>
      <c r="AF254" s="370">
        <v>9.5</v>
      </c>
      <c r="AG254" s="370">
        <v>14.8</v>
      </c>
      <c r="AH254" s="370">
        <v>15.1</v>
      </c>
      <c r="AI254" s="370">
        <v>38.5</v>
      </c>
      <c r="AJ254" s="370">
        <v>30</v>
      </c>
      <c r="AK254" s="370">
        <v>31.1</v>
      </c>
      <c r="AL254" s="370">
        <v>23.6</v>
      </c>
      <c r="AM254" s="370">
        <v>14.7</v>
      </c>
      <c r="AN254" s="370">
        <v>7.9</v>
      </c>
      <c r="AO254" s="370">
        <v>7.7</v>
      </c>
      <c r="AP254" s="370">
        <v>6.5</v>
      </c>
      <c r="AQ254" s="370">
        <v>0</v>
      </c>
      <c r="AR254" s="370">
        <v>0</v>
      </c>
      <c r="AS254" s="370">
        <v>0</v>
      </c>
      <c r="AT254" s="370">
        <v>0</v>
      </c>
      <c r="AU254" s="370">
        <v>0</v>
      </c>
      <c r="AV254" s="370">
        <v>0</v>
      </c>
      <c r="AW254" s="370">
        <v>0</v>
      </c>
      <c r="AX254" s="370">
        <v>0</v>
      </c>
      <c r="AY254" s="370">
        <v>0</v>
      </c>
      <c r="AZ254" s="370">
        <v>0</v>
      </c>
      <c r="BA254" s="370">
        <v>0</v>
      </c>
      <c r="BB254" s="370">
        <v>0</v>
      </c>
      <c r="BC254" s="370">
        <v>0</v>
      </c>
      <c r="BD254" s="370">
        <v>0</v>
      </c>
      <c r="BE254" s="370">
        <v>0</v>
      </c>
      <c r="BF254" s="368">
        <v>5.9</v>
      </c>
      <c r="BG254" s="368">
        <v>39</v>
      </c>
      <c r="BH254" s="368">
        <v>0</v>
      </c>
    </row>
    <row r="255" spans="1:60" s="270" customFormat="1" ht="51">
      <c r="A255" s="368" t="s">
        <v>607</v>
      </c>
      <c r="B255" s="368" t="s">
        <v>16</v>
      </c>
      <c r="C255" s="368" t="s">
        <v>612</v>
      </c>
      <c r="D255" s="368">
        <v>220</v>
      </c>
      <c r="E255" s="368" t="s">
        <v>749</v>
      </c>
      <c r="F255" s="368" t="s">
        <v>606</v>
      </c>
      <c r="G255" s="368" t="s">
        <v>1957</v>
      </c>
      <c r="H255" s="368">
        <v>142.5</v>
      </c>
      <c r="I255" s="368" t="s">
        <v>627</v>
      </c>
      <c r="J255" s="370">
        <v>0</v>
      </c>
      <c r="K255" s="370">
        <v>0</v>
      </c>
      <c r="L255" s="370">
        <v>0</v>
      </c>
      <c r="M255" s="370">
        <v>0</v>
      </c>
      <c r="N255" s="370">
        <v>0</v>
      </c>
      <c r="O255" s="370">
        <v>0</v>
      </c>
      <c r="P255" s="370">
        <v>0</v>
      </c>
      <c r="Q255" s="370">
        <v>0</v>
      </c>
      <c r="R255" s="370">
        <v>0</v>
      </c>
      <c r="S255" s="370">
        <v>0</v>
      </c>
      <c r="T255" s="370">
        <v>0</v>
      </c>
      <c r="U255" s="370">
        <v>0</v>
      </c>
      <c r="V255" s="370">
        <v>0.1</v>
      </c>
      <c r="W255" s="370">
        <v>0.5</v>
      </c>
      <c r="X255" s="370">
        <v>-2.1</v>
      </c>
      <c r="Y255" s="370">
        <v>0.4</v>
      </c>
      <c r="Z255" s="370">
        <v>3.1</v>
      </c>
      <c r="AA255" s="370">
        <v>1.9</v>
      </c>
      <c r="AB255" s="370">
        <v>3</v>
      </c>
      <c r="AC255" s="370">
        <v>3.9</v>
      </c>
      <c r="AD255" s="370">
        <v>3.7</v>
      </c>
      <c r="AE255" s="370">
        <v>2.6</v>
      </c>
      <c r="AF255" s="370">
        <v>2.6</v>
      </c>
      <c r="AG255" s="370">
        <v>1.3</v>
      </c>
      <c r="AH255" s="370">
        <v>-3.4</v>
      </c>
      <c r="AI255" s="370">
        <v>-0.8</v>
      </c>
      <c r="AJ255" s="370">
        <v>0.2</v>
      </c>
      <c r="AK255" s="370">
        <v>4.0999999999999996</v>
      </c>
      <c r="AL255" s="370">
        <v>6.7</v>
      </c>
      <c r="AM255" s="370">
        <v>1.1000000000000001</v>
      </c>
      <c r="AN255" s="370">
        <v>0.8</v>
      </c>
      <c r="AO255" s="370">
        <v>2.4</v>
      </c>
      <c r="AP255" s="370">
        <v>1.3</v>
      </c>
      <c r="AQ255" s="370">
        <v>0</v>
      </c>
      <c r="AR255" s="370">
        <v>0</v>
      </c>
      <c r="AS255" s="370">
        <v>0</v>
      </c>
      <c r="AT255" s="370">
        <v>0</v>
      </c>
      <c r="AU255" s="370">
        <v>0</v>
      </c>
      <c r="AV255" s="370">
        <v>0</v>
      </c>
      <c r="AW255" s="370">
        <v>0</v>
      </c>
      <c r="AX255" s="370">
        <v>0</v>
      </c>
      <c r="AY255" s="370">
        <v>0</v>
      </c>
      <c r="AZ255" s="370">
        <v>0</v>
      </c>
      <c r="BA255" s="370">
        <v>0</v>
      </c>
      <c r="BB255" s="370">
        <v>0</v>
      </c>
      <c r="BC255" s="370">
        <v>0</v>
      </c>
      <c r="BD255" s="370">
        <v>0</v>
      </c>
      <c r="BE255" s="370">
        <v>0</v>
      </c>
      <c r="BF255" s="368">
        <v>5.9</v>
      </c>
      <c r="BG255" s="368">
        <v>39</v>
      </c>
      <c r="BH255" s="368">
        <v>0</v>
      </c>
    </row>
    <row r="256" spans="1:60" s="270" customFormat="1" ht="38.25">
      <c r="A256" s="368" t="s">
        <v>607</v>
      </c>
      <c r="B256" s="368" t="s">
        <v>16</v>
      </c>
      <c r="C256" s="368" t="s">
        <v>612</v>
      </c>
      <c r="D256" s="368">
        <v>220</v>
      </c>
      <c r="E256" s="368" t="s">
        <v>750</v>
      </c>
      <c r="F256" s="368" t="s">
        <v>606</v>
      </c>
      <c r="G256" s="368" t="s">
        <v>1957</v>
      </c>
      <c r="H256" s="368">
        <v>1102.0999999999999</v>
      </c>
      <c r="I256" s="368" t="s">
        <v>626</v>
      </c>
      <c r="J256" s="370">
        <v>0.4</v>
      </c>
      <c r="K256" s="370">
        <v>0.4</v>
      </c>
      <c r="L256" s="370">
        <v>0.4</v>
      </c>
      <c r="M256" s="370">
        <v>0.4</v>
      </c>
      <c r="N256" s="370">
        <v>0.4</v>
      </c>
      <c r="O256" s="370">
        <v>0.4</v>
      </c>
      <c r="P256" s="370">
        <v>0.4</v>
      </c>
      <c r="Q256" s="370">
        <v>0.4</v>
      </c>
      <c r="R256" s="370">
        <v>0.4</v>
      </c>
      <c r="S256" s="370">
        <v>0.4</v>
      </c>
      <c r="T256" s="370">
        <v>0.4</v>
      </c>
      <c r="U256" s="370">
        <v>13.3</v>
      </c>
      <c r="V256" s="370">
        <v>36.799999999999997</v>
      </c>
      <c r="W256" s="370">
        <v>35.9</v>
      </c>
      <c r="X256" s="370">
        <v>26</v>
      </c>
      <c r="Y256" s="370">
        <v>107.4</v>
      </c>
      <c r="Z256" s="370">
        <v>131.4</v>
      </c>
      <c r="AA256" s="370">
        <v>149.9</v>
      </c>
      <c r="AB256" s="370">
        <v>161.9</v>
      </c>
      <c r="AC256" s="370">
        <v>155</v>
      </c>
      <c r="AD256" s="370">
        <v>143.80000000000001</v>
      </c>
      <c r="AE256" s="370">
        <v>170.7</v>
      </c>
      <c r="AF256" s="370">
        <v>120</v>
      </c>
      <c r="AG256" s="370">
        <v>115.6</v>
      </c>
      <c r="AH256" s="370">
        <v>173.4</v>
      </c>
      <c r="AI256" s="370">
        <v>154</v>
      </c>
      <c r="AJ256" s="370">
        <v>170.7</v>
      </c>
      <c r="AK256" s="370">
        <v>136.30000000000001</v>
      </c>
      <c r="AL256" s="370">
        <v>126.3</v>
      </c>
      <c r="AM256" s="370">
        <v>90.9</v>
      </c>
      <c r="AN256" s="370">
        <v>38.799999999999997</v>
      </c>
      <c r="AO256" s="370">
        <v>46.5</v>
      </c>
      <c r="AP256" s="370">
        <v>22</v>
      </c>
      <c r="AQ256" s="370">
        <v>9.1999999999999993</v>
      </c>
      <c r="AR256" s="370">
        <v>0.4</v>
      </c>
      <c r="AS256" s="370">
        <v>0.4</v>
      </c>
      <c r="AT256" s="370">
        <v>0.4</v>
      </c>
      <c r="AU256" s="370">
        <v>0.4</v>
      </c>
      <c r="AV256" s="370">
        <v>0.4</v>
      </c>
      <c r="AW256" s="370">
        <v>0.4</v>
      </c>
      <c r="AX256" s="370">
        <v>0.4</v>
      </c>
      <c r="AY256" s="370">
        <v>0.4</v>
      </c>
      <c r="AZ256" s="370">
        <v>0.4</v>
      </c>
      <c r="BA256" s="370">
        <v>0.4</v>
      </c>
      <c r="BB256" s="370">
        <v>0.4</v>
      </c>
      <c r="BC256" s="370">
        <v>0.4</v>
      </c>
      <c r="BD256" s="370">
        <v>0.4</v>
      </c>
      <c r="BE256" s="370">
        <v>0.4</v>
      </c>
      <c r="BF256" s="368">
        <v>45.9</v>
      </c>
      <c r="BG256" s="368">
        <v>181.1</v>
      </c>
      <c r="BH256" s="368">
        <v>0.4</v>
      </c>
    </row>
    <row r="257" spans="1:60" s="270" customFormat="1" ht="38.25">
      <c r="A257" s="368" t="s">
        <v>607</v>
      </c>
      <c r="B257" s="368" t="s">
        <v>16</v>
      </c>
      <c r="C257" s="368" t="s">
        <v>612</v>
      </c>
      <c r="D257" s="368">
        <v>220</v>
      </c>
      <c r="E257" s="368" t="s">
        <v>750</v>
      </c>
      <c r="F257" s="368" t="s">
        <v>606</v>
      </c>
      <c r="G257" s="368" t="s">
        <v>1957</v>
      </c>
      <c r="H257" s="368">
        <v>1102.0999999999999</v>
      </c>
      <c r="I257" s="368" t="s">
        <v>627</v>
      </c>
      <c r="J257" s="370">
        <v>1.9</v>
      </c>
      <c r="K257" s="370">
        <v>1.9</v>
      </c>
      <c r="L257" s="370">
        <v>1.9</v>
      </c>
      <c r="M257" s="370">
        <v>1.9</v>
      </c>
      <c r="N257" s="370">
        <v>1.9</v>
      </c>
      <c r="O257" s="370">
        <v>1.9</v>
      </c>
      <c r="P257" s="370">
        <v>1.9</v>
      </c>
      <c r="Q257" s="370">
        <v>1.9</v>
      </c>
      <c r="R257" s="370">
        <v>1.9</v>
      </c>
      <c r="S257" s="370">
        <v>1.9</v>
      </c>
      <c r="T257" s="370">
        <v>1.9</v>
      </c>
      <c r="U257" s="370">
        <v>2.1</v>
      </c>
      <c r="V257" s="370">
        <v>2.1</v>
      </c>
      <c r="W257" s="370">
        <v>2.4</v>
      </c>
      <c r="X257" s="370">
        <v>2.2999999999999998</v>
      </c>
      <c r="Y257" s="370">
        <v>-3.1</v>
      </c>
      <c r="Z257" s="370">
        <v>-13.4</v>
      </c>
      <c r="AA257" s="370">
        <v>-17.5</v>
      </c>
      <c r="AB257" s="370">
        <v>-20.2</v>
      </c>
      <c r="AC257" s="370">
        <v>-20.2</v>
      </c>
      <c r="AD257" s="370">
        <v>-15.7</v>
      </c>
      <c r="AE257" s="370">
        <v>-18.899999999999999</v>
      </c>
      <c r="AF257" s="370">
        <v>-4.9000000000000004</v>
      </c>
      <c r="AG257" s="370">
        <v>-4.8</v>
      </c>
      <c r="AH257" s="370">
        <v>-20.8</v>
      </c>
      <c r="AI257" s="370">
        <v>-19.3</v>
      </c>
      <c r="AJ257" s="370">
        <v>-23.7</v>
      </c>
      <c r="AK257" s="370">
        <v>-14.1</v>
      </c>
      <c r="AL257" s="370">
        <v>-12.1</v>
      </c>
      <c r="AM257" s="370">
        <v>-0.4</v>
      </c>
      <c r="AN257" s="370">
        <v>2.4</v>
      </c>
      <c r="AO257" s="370">
        <v>1.8</v>
      </c>
      <c r="AP257" s="370">
        <v>2.2999999999999998</v>
      </c>
      <c r="AQ257" s="370">
        <v>2.2000000000000002</v>
      </c>
      <c r="AR257" s="370">
        <v>2</v>
      </c>
      <c r="AS257" s="370">
        <v>1.7</v>
      </c>
      <c r="AT257" s="370">
        <v>1.7</v>
      </c>
      <c r="AU257" s="370">
        <v>1.7</v>
      </c>
      <c r="AV257" s="370">
        <v>1.7</v>
      </c>
      <c r="AW257" s="370">
        <v>1.7</v>
      </c>
      <c r="AX257" s="370">
        <v>1.8</v>
      </c>
      <c r="AY257" s="370">
        <v>1.9</v>
      </c>
      <c r="AZ257" s="370">
        <v>1.9</v>
      </c>
      <c r="BA257" s="370">
        <v>1.9</v>
      </c>
      <c r="BB257" s="370">
        <v>1.9</v>
      </c>
      <c r="BC257" s="370">
        <v>1.9</v>
      </c>
      <c r="BD257" s="370">
        <v>1.9</v>
      </c>
      <c r="BE257" s="370">
        <v>1.9</v>
      </c>
      <c r="BF257" s="368">
        <v>45.9</v>
      </c>
      <c r="BG257" s="368">
        <v>181.1</v>
      </c>
      <c r="BH257" s="368">
        <v>0.4</v>
      </c>
    </row>
    <row r="258" spans="1:60" s="270" customFormat="1" ht="63.75">
      <c r="A258" s="368" t="s">
        <v>607</v>
      </c>
      <c r="B258" s="368" t="s">
        <v>16</v>
      </c>
      <c r="C258" s="368" t="s">
        <v>612</v>
      </c>
      <c r="D258" s="368">
        <v>220</v>
      </c>
      <c r="E258" s="368" t="s">
        <v>751</v>
      </c>
      <c r="F258" s="368" t="s">
        <v>606</v>
      </c>
      <c r="G258" s="368" t="s">
        <v>1957</v>
      </c>
      <c r="H258" s="368">
        <v>939.4</v>
      </c>
      <c r="I258" s="368" t="s">
        <v>626</v>
      </c>
      <c r="J258" s="370">
        <v>0.1</v>
      </c>
      <c r="K258" s="370">
        <v>0.1</v>
      </c>
      <c r="L258" s="370">
        <v>0.1</v>
      </c>
      <c r="M258" s="370">
        <v>0.1</v>
      </c>
      <c r="N258" s="370">
        <v>0.1</v>
      </c>
      <c r="O258" s="370">
        <v>0.1</v>
      </c>
      <c r="P258" s="370">
        <v>0.1</v>
      </c>
      <c r="Q258" s="370">
        <v>0.1</v>
      </c>
      <c r="R258" s="370">
        <v>0.1</v>
      </c>
      <c r="S258" s="370">
        <v>0.1</v>
      </c>
      <c r="T258" s="370">
        <v>0.1</v>
      </c>
      <c r="U258" s="370">
        <v>7.9</v>
      </c>
      <c r="V258" s="370">
        <v>15.4</v>
      </c>
      <c r="W258" s="370">
        <v>39.799999999999997</v>
      </c>
      <c r="X258" s="370">
        <v>39.799999999999997</v>
      </c>
      <c r="Y258" s="370">
        <v>39.799999999999997</v>
      </c>
      <c r="Z258" s="370">
        <v>81.2</v>
      </c>
      <c r="AA258" s="370">
        <v>90.6</v>
      </c>
      <c r="AB258" s="370">
        <v>105.6</v>
      </c>
      <c r="AC258" s="370">
        <v>115.4</v>
      </c>
      <c r="AD258" s="370">
        <v>115.4</v>
      </c>
      <c r="AE258" s="370">
        <v>84</v>
      </c>
      <c r="AF258" s="370">
        <v>97.9</v>
      </c>
      <c r="AG258" s="370">
        <v>97.9</v>
      </c>
      <c r="AH258" s="370">
        <v>122.4</v>
      </c>
      <c r="AI258" s="370">
        <v>99.6</v>
      </c>
      <c r="AJ258" s="370">
        <v>92.9</v>
      </c>
      <c r="AK258" s="370">
        <v>92.9</v>
      </c>
      <c r="AL258" s="370">
        <v>92.9</v>
      </c>
      <c r="AM258" s="370">
        <v>95.2</v>
      </c>
      <c r="AN258" s="370">
        <v>95.2</v>
      </c>
      <c r="AO258" s="370">
        <v>95.2</v>
      </c>
      <c r="AP258" s="370">
        <v>95.2</v>
      </c>
      <c r="AQ258" s="370">
        <v>95.2</v>
      </c>
      <c r="AR258" s="370">
        <v>0.5</v>
      </c>
      <c r="AS258" s="370">
        <v>0.1</v>
      </c>
      <c r="AT258" s="370">
        <v>0.1</v>
      </c>
      <c r="AU258" s="370">
        <v>0.1</v>
      </c>
      <c r="AV258" s="370">
        <v>0.1</v>
      </c>
      <c r="AW258" s="370">
        <v>0.1</v>
      </c>
      <c r="AX258" s="370">
        <v>0.1</v>
      </c>
      <c r="AY258" s="370">
        <v>0.1</v>
      </c>
      <c r="AZ258" s="370">
        <v>0.1</v>
      </c>
      <c r="BA258" s="370">
        <v>0.1</v>
      </c>
      <c r="BB258" s="370">
        <v>0.1</v>
      </c>
      <c r="BC258" s="370">
        <v>0.1</v>
      </c>
      <c r="BD258" s="370">
        <v>0.1</v>
      </c>
      <c r="BE258" s="370">
        <v>0.1</v>
      </c>
      <c r="BF258" s="368">
        <v>39.1</v>
      </c>
      <c r="BG258" s="368">
        <v>122.4</v>
      </c>
      <c r="BH258" s="368">
        <v>0.1</v>
      </c>
    </row>
    <row r="259" spans="1:60" s="270" customFormat="1" ht="63.75">
      <c r="A259" s="368" t="s">
        <v>607</v>
      </c>
      <c r="B259" s="368" t="s">
        <v>16</v>
      </c>
      <c r="C259" s="368" t="s">
        <v>612</v>
      </c>
      <c r="D259" s="368">
        <v>220</v>
      </c>
      <c r="E259" s="368" t="s">
        <v>751</v>
      </c>
      <c r="F259" s="368" t="s">
        <v>606</v>
      </c>
      <c r="G259" s="368" t="s">
        <v>1957</v>
      </c>
      <c r="H259" s="368">
        <v>939.4</v>
      </c>
      <c r="I259" s="368" t="s">
        <v>627</v>
      </c>
      <c r="J259" s="370">
        <v>0</v>
      </c>
      <c r="K259" s="370">
        <v>0</v>
      </c>
      <c r="L259" s="370">
        <v>0</v>
      </c>
      <c r="M259" s="370">
        <v>0</v>
      </c>
      <c r="N259" s="370">
        <v>0</v>
      </c>
      <c r="O259" s="370">
        <v>0</v>
      </c>
      <c r="P259" s="370">
        <v>0</v>
      </c>
      <c r="Q259" s="370">
        <v>0</v>
      </c>
      <c r="R259" s="370">
        <v>0</v>
      </c>
      <c r="S259" s="370">
        <v>0</v>
      </c>
      <c r="T259" s="370">
        <v>0</v>
      </c>
      <c r="U259" s="370">
        <v>0</v>
      </c>
      <c r="V259" s="370">
        <v>0</v>
      </c>
      <c r="W259" s="370">
        <v>0</v>
      </c>
      <c r="X259" s="370">
        <v>0</v>
      </c>
      <c r="Y259" s="370">
        <v>0</v>
      </c>
      <c r="Z259" s="370">
        <v>0</v>
      </c>
      <c r="AA259" s="370">
        <v>0</v>
      </c>
      <c r="AB259" s="370">
        <v>3.2</v>
      </c>
      <c r="AC259" s="370">
        <v>4.2</v>
      </c>
      <c r="AD259" s="370">
        <v>4.2</v>
      </c>
      <c r="AE259" s="370">
        <v>3.5</v>
      </c>
      <c r="AF259" s="370">
        <v>3.4</v>
      </c>
      <c r="AG259" s="370">
        <v>3.4</v>
      </c>
      <c r="AH259" s="370">
        <v>3.2</v>
      </c>
      <c r="AI259" s="370">
        <v>4.2</v>
      </c>
      <c r="AJ259" s="370">
        <v>0</v>
      </c>
      <c r="AK259" s="370">
        <v>0</v>
      </c>
      <c r="AL259" s="370">
        <v>0</v>
      </c>
      <c r="AM259" s="370">
        <v>1.1000000000000001</v>
      </c>
      <c r="AN259" s="370">
        <v>1.1000000000000001</v>
      </c>
      <c r="AO259" s="370">
        <v>1.1000000000000001</v>
      </c>
      <c r="AP259" s="370">
        <v>1.1000000000000001</v>
      </c>
      <c r="AQ259" s="370">
        <v>1.1000000000000001</v>
      </c>
      <c r="AR259" s="370">
        <v>-0.4</v>
      </c>
      <c r="AS259" s="370">
        <v>0</v>
      </c>
      <c r="AT259" s="370">
        <v>0</v>
      </c>
      <c r="AU259" s="370">
        <v>0</v>
      </c>
      <c r="AV259" s="370">
        <v>0</v>
      </c>
      <c r="AW259" s="370">
        <v>0</v>
      </c>
      <c r="AX259" s="370">
        <v>0</v>
      </c>
      <c r="AY259" s="370">
        <v>0</v>
      </c>
      <c r="AZ259" s="370">
        <v>0</v>
      </c>
      <c r="BA259" s="370">
        <v>0</v>
      </c>
      <c r="BB259" s="370">
        <v>0</v>
      </c>
      <c r="BC259" s="370">
        <v>0</v>
      </c>
      <c r="BD259" s="370">
        <v>0</v>
      </c>
      <c r="BE259" s="370">
        <v>0</v>
      </c>
      <c r="BF259" s="368">
        <v>39.1</v>
      </c>
      <c r="BG259" s="368">
        <v>122.4</v>
      </c>
      <c r="BH259" s="368">
        <v>0.1</v>
      </c>
    </row>
    <row r="260" spans="1:60" s="270" customFormat="1" ht="63.75">
      <c r="A260" s="368" t="s">
        <v>607</v>
      </c>
      <c r="B260" s="368" t="s">
        <v>16</v>
      </c>
      <c r="C260" s="368" t="s">
        <v>612</v>
      </c>
      <c r="D260" s="368">
        <v>220</v>
      </c>
      <c r="E260" s="368" t="s">
        <v>752</v>
      </c>
      <c r="F260" s="368" t="s">
        <v>606</v>
      </c>
      <c r="G260" s="368" t="s">
        <v>1957</v>
      </c>
      <c r="H260" s="368">
        <v>430</v>
      </c>
      <c r="I260" s="368" t="s">
        <v>626</v>
      </c>
      <c r="J260" s="370">
        <v>0</v>
      </c>
      <c r="K260" s="370">
        <v>0</v>
      </c>
      <c r="L260" s="370">
        <v>0</v>
      </c>
      <c r="M260" s="370">
        <v>0</v>
      </c>
      <c r="N260" s="370">
        <v>0</v>
      </c>
      <c r="O260" s="370">
        <v>0</v>
      </c>
      <c r="P260" s="370">
        <v>0</v>
      </c>
      <c r="Q260" s="370">
        <v>0</v>
      </c>
      <c r="R260" s="370">
        <v>0</v>
      </c>
      <c r="S260" s="370">
        <v>0</v>
      </c>
      <c r="T260" s="370">
        <v>0</v>
      </c>
      <c r="U260" s="370">
        <v>5.3</v>
      </c>
      <c r="V260" s="370">
        <v>15.5</v>
      </c>
      <c r="W260" s="370">
        <v>20.3</v>
      </c>
      <c r="X260" s="370">
        <v>10.4</v>
      </c>
      <c r="Y260" s="370">
        <v>38.200000000000003</v>
      </c>
      <c r="Z260" s="370">
        <v>54</v>
      </c>
      <c r="AA260" s="370">
        <v>60.6</v>
      </c>
      <c r="AB260" s="370">
        <v>68.599999999999994</v>
      </c>
      <c r="AC260" s="370">
        <v>71.900000000000006</v>
      </c>
      <c r="AD260" s="370">
        <v>37.6</v>
      </c>
      <c r="AE260" s="370">
        <v>38.200000000000003</v>
      </c>
      <c r="AF260" s="370">
        <v>41.7</v>
      </c>
      <c r="AG260" s="370">
        <v>48.2</v>
      </c>
      <c r="AH260" s="370">
        <v>72.2</v>
      </c>
      <c r="AI260" s="370">
        <v>50.3</v>
      </c>
      <c r="AJ260" s="370">
        <v>43.2</v>
      </c>
      <c r="AK260" s="370">
        <v>61.7</v>
      </c>
      <c r="AL260" s="370">
        <v>43.2</v>
      </c>
      <c r="AM260" s="370">
        <v>38.5</v>
      </c>
      <c r="AN260" s="370">
        <v>22.9</v>
      </c>
      <c r="AO260" s="370">
        <v>19.7</v>
      </c>
      <c r="AP260" s="370">
        <v>8.5</v>
      </c>
      <c r="AQ260" s="370">
        <v>4.0999999999999996</v>
      </c>
      <c r="AR260" s="370">
        <v>0.2</v>
      </c>
      <c r="AS260" s="370">
        <v>0.2</v>
      </c>
      <c r="AT260" s="370">
        <v>0.2</v>
      </c>
      <c r="AU260" s="370">
        <v>0.2</v>
      </c>
      <c r="AV260" s="370">
        <v>0.2</v>
      </c>
      <c r="AW260" s="370">
        <v>0.2</v>
      </c>
      <c r="AX260" s="370">
        <v>0.2</v>
      </c>
      <c r="AY260" s="370">
        <v>0.2</v>
      </c>
      <c r="AZ260" s="370">
        <v>0.2</v>
      </c>
      <c r="BA260" s="370">
        <v>0.2</v>
      </c>
      <c r="BB260" s="370">
        <v>0.2</v>
      </c>
      <c r="BC260" s="370">
        <v>0.2</v>
      </c>
      <c r="BD260" s="370">
        <v>0.2</v>
      </c>
      <c r="BE260" s="370">
        <v>0.2</v>
      </c>
      <c r="BF260" s="368">
        <v>17.899999999999999</v>
      </c>
      <c r="BG260" s="368">
        <v>74.599999999999994</v>
      </c>
      <c r="BH260" s="368">
        <v>0</v>
      </c>
    </row>
    <row r="261" spans="1:60" s="270" customFormat="1" ht="63.75">
      <c r="A261" s="368" t="s">
        <v>607</v>
      </c>
      <c r="B261" s="368" t="s">
        <v>16</v>
      </c>
      <c r="C261" s="368" t="s">
        <v>612</v>
      </c>
      <c r="D261" s="368">
        <v>220</v>
      </c>
      <c r="E261" s="368" t="s">
        <v>752</v>
      </c>
      <c r="F261" s="368" t="s">
        <v>606</v>
      </c>
      <c r="G261" s="368" t="s">
        <v>1957</v>
      </c>
      <c r="H261" s="368">
        <v>430</v>
      </c>
      <c r="I261" s="368" t="s">
        <v>627</v>
      </c>
      <c r="J261" s="370">
        <v>-0.4</v>
      </c>
      <c r="K261" s="370">
        <v>-0.4</v>
      </c>
      <c r="L261" s="370">
        <v>-0.4</v>
      </c>
      <c r="M261" s="370">
        <v>-0.4</v>
      </c>
      <c r="N261" s="370">
        <v>-0.4</v>
      </c>
      <c r="O261" s="370">
        <v>-0.4</v>
      </c>
      <c r="P261" s="370">
        <v>-0.4</v>
      </c>
      <c r="Q261" s="370">
        <v>-0.4</v>
      </c>
      <c r="R261" s="370">
        <v>-0.4</v>
      </c>
      <c r="S261" s="370">
        <v>-0.4</v>
      </c>
      <c r="T261" s="370">
        <v>-0.4</v>
      </c>
      <c r="U261" s="370">
        <v>-0.4</v>
      </c>
      <c r="V261" s="370">
        <v>0</v>
      </c>
      <c r="W261" s="370">
        <v>0</v>
      </c>
      <c r="X261" s="370">
        <v>0</v>
      </c>
      <c r="Y261" s="370">
        <v>0</v>
      </c>
      <c r="Z261" s="370">
        <v>0</v>
      </c>
      <c r="AA261" s="370">
        <v>1.3</v>
      </c>
      <c r="AB261" s="370">
        <v>1.4</v>
      </c>
      <c r="AC261" s="370">
        <v>0</v>
      </c>
      <c r="AD261" s="370">
        <v>0.4</v>
      </c>
      <c r="AE261" s="370">
        <v>0</v>
      </c>
      <c r="AF261" s="370">
        <v>1.3</v>
      </c>
      <c r="AG261" s="370">
        <v>1.9</v>
      </c>
      <c r="AH261" s="370">
        <v>4.3</v>
      </c>
      <c r="AI261" s="370">
        <v>-0.5</v>
      </c>
      <c r="AJ261" s="370">
        <v>-1.4</v>
      </c>
      <c r="AK261" s="370">
        <v>-2.4</v>
      </c>
      <c r="AL261" s="370">
        <v>-0.4</v>
      </c>
      <c r="AM261" s="370">
        <v>-0.4</v>
      </c>
      <c r="AN261" s="370">
        <v>-2.7</v>
      </c>
      <c r="AO261" s="370">
        <v>0</v>
      </c>
      <c r="AP261" s="370">
        <v>0</v>
      </c>
      <c r="AQ261" s="370">
        <v>0</v>
      </c>
      <c r="AR261" s="370">
        <v>0</v>
      </c>
      <c r="AS261" s="370">
        <v>0</v>
      </c>
      <c r="AT261" s="370">
        <v>0</v>
      </c>
      <c r="AU261" s="370">
        <v>0</v>
      </c>
      <c r="AV261" s="370">
        <v>0</v>
      </c>
      <c r="AW261" s="370">
        <v>0</v>
      </c>
      <c r="AX261" s="370">
        <v>0</v>
      </c>
      <c r="AY261" s="370">
        <v>0</v>
      </c>
      <c r="AZ261" s="370">
        <v>0</v>
      </c>
      <c r="BA261" s="370">
        <v>0</v>
      </c>
      <c r="BB261" s="370">
        <v>0</v>
      </c>
      <c r="BC261" s="370">
        <v>0</v>
      </c>
      <c r="BD261" s="370">
        <v>0</v>
      </c>
      <c r="BE261" s="370">
        <v>0</v>
      </c>
      <c r="BF261" s="368">
        <v>17.899999999999999</v>
      </c>
      <c r="BG261" s="368">
        <v>74.599999999999994</v>
      </c>
      <c r="BH261" s="368">
        <v>0</v>
      </c>
    </row>
    <row r="262" spans="1:60" s="270" customFormat="1" ht="63.75">
      <c r="A262" s="368" t="s">
        <v>607</v>
      </c>
      <c r="B262" s="368" t="s">
        <v>16</v>
      </c>
      <c r="C262" s="368" t="s">
        <v>612</v>
      </c>
      <c r="D262" s="368">
        <v>500</v>
      </c>
      <c r="E262" s="368" t="s">
        <v>1058</v>
      </c>
      <c r="F262" s="368" t="s">
        <v>606</v>
      </c>
      <c r="G262" s="368" t="s">
        <v>1957</v>
      </c>
      <c r="H262" s="368">
        <v>1538.1</v>
      </c>
      <c r="I262" s="368" t="s">
        <v>626</v>
      </c>
      <c r="J262" s="370">
        <v>0.7</v>
      </c>
      <c r="K262" s="370">
        <v>0.7</v>
      </c>
      <c r="L262" s="370">
        <v>0.7</v>
      </c>
      <c r="M262" s="370">
        <v>0.7</v>
      </c>
      <c r="N262" s="370">
        <v>0.7</v>
      </c>
      <c r="O262" s="370">
        <v>0.7</v>
      </c>
      <c r="P262" s="370" t="s">
        <v>1958</v>
      </c>
      <c r="Q262" s="370" t="s">
        <v>1958</v>
      </c>
      <c r="R262" s="370" t="s">
        <v>1958</v>
      </c>
      <c r="S262" s="370" t="s">
        <v>1958</v>
      </c>
      <c r="T262" s="370" t="s">
        <v>1958</v>
      </c>
      <c r="U262" s="370" t="s">
        <v>1958</v>
      </c>
      <c r="V262" s="370" t="s">
        <v>1958</v>
      </c>
      <c r="W262" s="370" t="s">
        <v>1958</v>
      </c>
      <c r="X262" s="370" t="s">
        <v>1958</v>
      </c>
      <c r="Y262" s="370" t="s">
        <v>1958</v>
      </c>
      <c r="Z262" s="370">
        <v>178.9</v>
      </c>
      <c r="AA262" s="370">
        <v>112.9</v>
      </c>
      <c r="AB262" s="370">
        <v>187</v>
      </c>
      <c r="AC262" s="370">
        <v>234.3</v>
      </c>
      <c r="AD262" s="370" t="s">
        <v>1958</v>
      </c>
      <c r="AE262" s="370">
        <v>116.7</v>
      </c>
      <c r="AF262" s="370">
        <v>106.5</v>
      </c>
      <c r="AG262" s="370">
        <v>136.6</v>
      </c>
      <c r="AH262" s="370">
        <v>261.39999999999998</v>
      </c>
      <c r="AI262" s="370">
        <v>243</v>
      </c>
      <c r="AJ262" s="370">
        <v>344.9</v>
      </c>
      <c r="AK262" s="370">
        <v>251.1</v>
      </c>
      <c r="AL262" s="370">
        <v>157.9</v>
      </c>
      <c r="AM262" s="370">
        <v>182</v>
      </c>
      <c r="AN262" s="370">
        <v>87.1</v>
      </c>
      <c r="AO262" s="370">
        <v>89.7</v>
      </c>
      <c r="AP262" s="370">
        <v>104.6</v>
      </c>
      <c r="AQ262" s="370">
        <v>9.9</v>
      </c>
      <c r="AR262" s="370">
        <v>0.8</v>
      </c>
      <c r="AS262" s="370">
        <v>0.7</v>
      </c>
      <c r="AT262" s="370">
        <v>0.7</v>
      </c>
      <c r="AU262" s="370">
        <v>0.8</v>
      </c>
      <c r="AV262" s="370">
        <v>0.7</v>
      </c>
      <c r="AW262" s="370">
        <v>0.8</v>
      </c>
      <c r="AX262" s="370">
        <v>0.7</v>
      </c>
      <c r="AY262" s="370">
        <v>0.7</v>
      </c>
      <c r="AZ262" s="370">
        <v>0.7</v>
      </c>
      <c r="BA262" s="370">
        <v>0.7</v>
      </c>
      <c r="BB262" s="370">
        <v>0.7</v>
      </c>
      <c r="BC262" s="370">
        <v>0.7</v>
      </c>
      <c r="BD262" s="370">
        <v>0.7</v>
      </c>
      <c r="BE262" s="370">
        <v>0.7</v>
      </c>
      <c r="BF262" s="368">
        <v>64.099999999999994</v>
      </c>
      <c r="BG262" s="368">
        <v>344.9</v>
      </c>
      <c r="BH262" s="368">
        <v>0</v>
      </c>
    </row>
    <row r="263" spans="1:60" s="270" customFormat="1" ht="63.75">
      <c r="A263" s="368" t="s">
        <v>607</v>
      </c>
      <c r="B263" s="368" t="s">
        <v>16</v>
      </c>
      <c r="C263" s="368" t="s">
        <v>612</v>
      </c>
      <c r="D263" s="368">
        <v>500</v>
      </c>
      <c r="E263" s="368" t="s">
        <v>1058</v>
      </c>
      <c r="F263" s="368" t="s">
        <v>606</v>
      </c>
      <c r="G263" s="368" t="s">
        <v>1957</v>
      </c>
      <c r="H263" s="368">
        <v>1538.1</v>
      </c>
      <c r="I263" s="368" t="s">
        <v>627</v>
      </c>
      <c r="J263" s="370">
        <v>7.5</v>
      </c>
      <c r="K263" s="370">
        <v>7.4</v>
      </c>
      <c r="L263" s="370">
        <v>7.4</v>
      </c>
      <c r="M263" s="370">
        <v>7.4</v>
      </c>
      <c r="N263" s="370">
        <v>7.3</v>
      </c>
      <c r="O263" s="370">
        <v>7.4</v>
      </c>
      <c r="P263" s="370" t="s">
        <v>1958</v>
      </c>
      <c r="Q263" s="370" t="s">
        <v>1958</v>
      </c>
      <c r="R263" s="370" t="s">
        <v>1958</v>
      </c>
      <c r="S263" s="370" t="s">
        <v>1958</v>
      </c>
      <c r="T263" s="370" t="s">
        <v>1958</v>
      </c>
      <c r="U263" s="370" t="s">
        <v>1958</v>
      </c>
      <c r="V263" s="370" t="s">
        <v>1958</v>
      </c>
      <c r="W263" s="370" t="s">
        <v>1958</v>
      </c>
      <c r="X263" s="370" t="s">
        <v>1958</v>
      </c>
      <c r="Y263" s="370" t="s">
        <v>1958</v>
      </c>
      <c r="Z263" s="370">
        <v>0.5</v>
      </c>
      <c r="AA263" s="370">
        <v>0.1</v>
      </c>
      <c r="AB263" s="370">
        <v>0.4</v>
      </c>
      <c r="AC263" s="370">
        <v>0</v>
      </c>
      <c r="AD263" s="370" t="s">
        <v>1958</v>
      </c>
      <c r="AE263" s="370">
        <v>0.3</v>
      </c>
      <c r="AF263" s="370">
        <v>0.2</v>
      </c>
      <c r="AG263" s="370">
        <v>0</v>
      </c>
      <c r="AH263" s="370">
        <v>0.1</v>
      </c>
      <c r="AI263" s="370">
        <v>0.4</v>
      </c>
      <c r="AJ263" s="370">
        <v>0</v>
      </c>
      <c r="AK263" s="370">
        <v>0.3</v>
      </c>
      <c r="AL263" s="370">
        <v>0.4</v>
      </c>
      <c r="AM263" s="370">
        <v>0.1</v>
      </c>
      <c r="AN263" s="370">
        <v>0.4</v>
      </c>
      <c r="AO263" s="370">
        <v>0.1</v>
      </c>
      <c r="AP263" s="370">
        <v>0.5</v>
      </c>
      <c r="AQ263" s="370">
        <v>0.3</v>
      </c>
      <c r="AR263" s="370">
        <v>9.9</v>
      </c>
      <c r="AS263" s="370">
        <v>7.4</v>
      </c>
      <c r="AT263" s="370">
        <v>7.4</v>
      </c>
      <c r="AU263" s="370">
        <v>7.4</v>
      </c>
      <c r="AV263" s="370">
        <v>7.4</v>
      </c>
      <c r="AW263" s="370">
        <v>7.3</v>
      </c>
      <c r="AX263" s="370">
        <v>7.3</v>
      </c>
      <c r="AY263" s="370">
        <v>7.3</v>
      </c>
      <c r="AZ263" s="370">
        <v>7.4</v>
      </c>
      <c r="BA263" s="370">
        <v>7.4</v>
      </c>
      <c r="BB263" s="370">
        <v>7.4</v>
      </c>
      <c r="BC263" s="370">
        <v>7.4</v>
      </c>
      <c r="BD263" s="370">
        <v>7.4</v>
      </c>
      <c r="BE263" s="370">
        <v>7.4</v>
      </c>
      <c r="BF263" s="368">
        <v>64.099999999999994</v>
      </c>
      <c r="BG263" s="368">
        <v>344.9</v>
      </c>
      <c r="BH263" s="368">
        <v>0</v>
      </c>
    </row>
    <row r="264" spans="1:60" s="270" customFormat="1" ht="51">
      <c r="A264" s="368" t="s">
        <v>607</v>
      </c>
      <c r="B264" s="368" t="s">
        <v>14</v>
      </c>
      <c r="C264" s="368" t="s">
        <v>145</v>
      </c>
      <c r="D264" s="368">
        <v>110</v>
      </c>
      <c r="E264" s="368" t="s">
        <v>753</v>
      </c>
      <c r="F264" s="368" t="s">
        <v>608</v>
      </c>
      <c r="G264" s="368" t="s">
        <v>1957</v>
      </c>
      <c r="H264" s="368">
        <v>244</v>
      </c>
      <c r="I264" s="368" t="s">
        <v>626</v>
      </c>
      <c r="J264" s="370">
        <v>10.3</v>
      </c>
      <c r="K264" s="370">
        <v>10.5</v>
      </c>
      <c r="L264" s="370">
        <v>10.5</v>
      </c>
      <c r="M264" s="370">
        <v>10.3</v>
      </c>
      <c r="N264" s="370">
        <v>10.7</v>
      </c>
      <c r="O264" s="370">
        <v>12.7</v>
      </c>
      <c r="P264" s="370">
        <v>12.9</v>
      </c>
      <c r="Q264" s="370">
        <v>12.7</v>
      </c>
      <c r="R264" s="370">
        <v>12.8</v>
      </c>
      <c r="S264" s="370">
        <v>12.8</v>
      </c>
      <c r="T264" s="370">
        <v>12.6</v>
      </c>
      <c r="U264" s="370">
        <v>12.5</v>
      </c>
      <c r="V264" s="370">
        <v>12</v>
      </c>
      <c r="W264" s="370">
        <v>12.6</v>
      </c>
      <c r="X264" s="370">
        <v>12.9</v>
      </c>
      <c r="Y264" s="370">
        <v>12.9</v>
      </c>
      <c r="Z264" s="370">
        <v>13.2</v>
      </c>
      <c r="AA264" s="370">
        <v>10.5</v>
      </c>
      <c r="AB264" s="370">
        <v>9.6</v>
      </c>
      <c r="AC264" s="370">
        <v>9.8000000000000007</v>
      </c>
      <c r="AD264" s="370">
        <v>13.4</v>
      </c>
      <c r="AE264" s="370">
        <v>9.6999999999999993</v>
      </c>
      <c r="AF264" s="370">
        <v>9.3000000000000007</v>
      </c>
      <c r="AG264" s="370">
        <v>9.8000000000000007</v>
      </c>
      <c r="AH264" s="370">
        <v>9.9</v>
      </c>
      <c r="AI264" s="370">
        <v>10.199999999999999</v>
      </c>
      <c r="AJ264" s="370">
        <v>9.8000000000000007</v>
      </c>
      <c r="AK264" s="370">
        <v>9.8000000000000007</v>
      </c>
      <c r="AL264" s="370">
        <v>10</v>
      </c>
      <c r="AM264" s="370">
        <v>10.1</v>
      </c>
      <c r="AN264" s="370">
        <v>10.199999999999999</v>
      </c>
      <c r="AO264" s="370">
        <v>10.199999999999999</v>
      </c>
      <c r="AP264" s="370">
        <v>9.9</v>
      </c>
      <c r="AQ264" s="370">
        <v>9.9</v>
      </c>
      <c r="AR264" s="370">
        <v>9.6999999999999993</v>
      </c>
      <c r="AS264" s="370">
        <v>10.1</v>
      </c>
      <c r="AT264" s="370">
        <v>9.6999999999999993</v>
      </c>
      <c r="AU264" s="370">
        <v>10</v>
      </c>
      <c r="AV264" s="370">
        <v>10.3</v>
      </c>
      <c r="AW264" s="370">
        <v>10.199999999999999</v>
      </c>
      <c r="AX264" s="370">
        <v>10.1</v>
      </c>
      <c r="AY264" s="370">
        <v>10</v>
      </c>
      <c r="AZ264" s="370">
        <v>10</v>
      </c>
      <c r="BA264" s="370">
        <v>10</v>
      </c>
      <c r="BB264" s="370">
        <v>10.199999999999999</v>
      </c>
      <c r="BC264" s="370">
        <v>10.7</v>
      </c>
      <c r="BD264" s="370">
        <v>10.7</v>
      </c>
      <c r="BE264" s="370">
        <v>10.4</v>
      </c>
      <c r="BF264" s="368">
        <v>10.199999999999999</v>
      </c>
      <c r="BG264" s="368">
        <v>10.9</v>
      </c>
      <c r="BH264" s="368">
        <v>9.3000000000000007</v>
      </c>
    </row>
    <row r="265" spans="1:60" s="270" customFormat="1" ht="51">
      <c r="A265" s="368" t="s">
        <v>607</v>
      </c>
      <c r="B265" s="368" t="s">
        <v>14</v>
      </c>
      <c r="C265" s="368" t="s">
        <v>145</v>
      </c>
      <c r="D265" s="368">
        <v>110</v>
      </c>
      <c r="E265" s="368" t="s">
        <v>753</v>
      </c>
      <c r="F265" s="368" t="s">
        <v>608</v>
      </c>
      <c r="G265" s="368" t="s">
        <v>1957</v>
      </c>
      <c r="H265" s="368">
        <v>244</v>
      </c>
      <c r="I265" s="368" t="s">
        <v>627</v>
      </c>
      <c r="J265" s="370">
        <v>9.6999999999999993</v>
      </c>
      <c r="K265" s="370">
        <v>9.6999999999999993</v>
      </c>
      <c r="L265" s="370">
        <v>9.6</v>
      </c>
      <c r="M265" s="370">
        <v>9.6999999999999993</v>
      </c>
      <c r="N265" s="370">
        <v>9.9</v>
      </c>
      <c r="O265" s="370">
        <v>-6.7</v>
      </c>
      <c r="P265" s="370">
        <v>-6.8</v>
      </c>
      <c r="Q265" s="370">
        <v>-6.9</v>
      </c>
      <c r="R265" s="370">
        <v>-6.7</v>
      </c>
      <c r="S265" s="370">
        <v>-6.8</v>
      </c>
      <c r="T265" s="370">
        <v>-6.8</v>
      </c>
      <c r="U265" s="370">
        <v>-6.7</v>
      </c>
      <c r="V265" s="370">
        <v>-6.3</v>
      </c>
      <c r="W265" s="370">
        <v>-6.8</v>
      </c>
      <c r="X265" s="370">
        <v>-6.9</v>
      </c>
      <c r="Y265" s="370">
        <v>-7</v>
      </c>
      <c r="Z265" s="370">
        <v>-6.9</v>
      </c>
      <c r="AA265" s="370">
        <v>11.2</v>
      </c>
      <c r="AB265" s="370">
        <v>11.3</v>
      </c>
      <c r="AC265" s="370">
        <v>11.1</v>
      </c>
      <c r="AD265" s="370">
        <v>-7.1</v>
      </c>
      <c r="AE265" s="370">
        <v>9.6</v>
      </c>
      <c r="AF265" s="370">
        <v>9.5</v>
      </c>
      <c r="AG265" s="370">
        <v>9.6</v>
      </c>
      <c r="AH265" s="370">
        <v>9.5</v>
      </c>
      <c r="AI265" s="370">
        <v>10.8</v>
      </c>
      <c r="AJ265" s="370">
        <v>11.1</v>
      </c>
      <c r="AK265" s="370">
        <v>11.1</v>
      </c>
      <c r="AL265" s="370">
        <v>9.5</v>
      </c>
      <c r="AM265" s="370">
        <v>9.5</v>
      </c>
      <c r="AN265" s="370">
        <v>9.4</v>
      </c>
      <c r="AO265" s="370">
        <v>9.6</v>
      </c>
      <c r="AP265" s="370">
        <v>9.8000000000000007</v>
      </c>
      <c r="AQ265" s="370">
        <v>9.6</v>
      </c>
      <c r="AR265" s="370">
        <v>9.6</v>
      </c>
      <c r="AS265" s="370">
        <v>9.3000000000000007</v>
      </c>
      <c r="AT265" s="370">
        <v>9.4</v>
      </c>
      <c r="AU265" s="370">
        <v>9.6</v>
      </c>
      <c r="AV265" s="370">
        <v>9.4</v>
      </c>
      <c r="AW265" s="370">
        <v>9.4</v>
      </c>
      <c r="AX265" s="370">
        <v>9.5</v>
      </c>
      <c r="AY265" s="370">
        <v>9.5</v>
      </c>
      <c r="AZ265" s="370">
        <v>9.5</v>
      </c>
      <c r="BA265" s="370">
        <v>9.5</v>
      </c>
      <c r="BB265" s="370">
        <v>9.5</v>
      </c>
      <c r="BC265" s="370">
        <v>9.6</v>
      </c>
      <c r="BD265" s="370">
        <v>9.6</v>
      </c>
      <c r="BE265" s="370">
        <v>9.6</v>
      </c>
      <c r="BF265" s="368">
        <v>10.199999999999999</v>
      </c>
      <c r="BG265" s="368">
        <v>10.9</v>
      </c>
      <c r="BH265" s="368">
        <v>9.3000000000000007</v>
      </c>
    </row>
    <row r="266" spans="1:60" s="270" customFormat="1" ht="25.5">
      <c r="A266" s="368" t="s">
        <v>607</v>
      </c>
      <c r="B266" s="368" t="s">
        <v>18</v>
      </c>
      <c r="C266" s="368" t="s">
        <v>145</v>
      </c>
      <c r="D266" s="368">
        <v>110</v>
      </c>
      <c r="E266" s="368" t="s">
        <v>754</v>
      </c>
      <c r="F266" s="368" t="s">
        <v>606</v>
      </c>
      <c r="G266" s="368" t="s">
        <v>1957</v>
      </c>
      <c r="H266" s="368">
        <v>184.3</v>
      </c>
      <c r="I266" s="368" t="s">
        <v>626</v>
      </c>
      <c r="J266" s="370">
        <v>8.1</v>
      </c>
      <c r="K266" s="370">
        <v>8</v>
      </c>
      <c r="L266" s="370">
        <v>8.1</v>
      </c>
      <c r="M266" s="370">
        <v>5.7</v>
      </c>
      <c r="N266" s="370">
        <v>8.3000000000000007</v>
      </c>
      <c r="O266" s="370">
        <v>7.9</v>
      </c>
      <c r="P266" s="370">
        <v>8.1</v>
      </c>
      <c r="Q266" s="370">
        <v>7.9</v>
      </c>
      <c r="R266" s="370">
        <v>8.1999999999999993</v>
      </c>
      <c r="S266" s="370">
        <v>7.8</v>
      </c>
      <c r="T266" s="370">
        <v>7.7</v>
      </c>
      <c r="U266" s="370">
        <v>7.7</v>
      </c>
      <c r="V266" s="370">
        <v>7.9</v>
      </c>
      <c r="W266" s="370">
        <v>8.1999999999999993</v>
      </c>
      <c r="X266" s="370">
        <v>8</v>
      </c>
      <c r="Y266" s="370">
        <v>7.2</v>
      </c>
      <c r="Z266" s="370">
        <v>7.8</v>
      </c>
      <c r="AA266" s="370">
        <v>7.9</v>
      </c>
      <c r="AB266" s="370">
        <v>8.4</v>
      </c>
      <c r="AC266" s="370">
        <v>7.9</v>
      </c>
      <c r="AD266" s="370">
        <v>8</v>
      </c>
      <c r="AE266" s="370">
        <v>6.5</v>
      </c>
      <c r="AF266" s="370">
        <v>7.4</v>
      </c>
      <c r="AG266" s="370">
        <v>7.4</v>
      </c>
      <c r="AH266" s="370">
        <v>7.5</v>
      </c>
      <c r="AI266" s="370">
        <v>8.1999999999999993</v>
      </c>
      <c r="AJ266" s="370">
        <v>6.4</v>
      </c>
      <c r="AK266" s="370">
        <v>7.8</v>
      </c>
      <c r="AL266" s="370">
        <v>7</v>
      </c>
      <c r="AM266" s="370">
        <v>6.6</v>
      </c>
      <c r="AN266" s="370">
        <v>6.9</v>
      </c>
      <c r="AO266" s="370">
        <v>8.1999999999999993</v>
      </c>
      <c r="AP266" s="370">
        <v>7.9</v>
      </c>
      <c r="AQ266" s="370">
        <v>7.8</v>
      </c>
      <c r="AR266" s="370">
        <v>8.1999999999999993</v>
      </c>
      <c r="AS266" s="370">
        <v>7.4</v>
      </c>
      <c r="AT266" s="370">
        <v>8.3000000000000007</v>
      </c>
      <c r="AU266" s="370">
        <v>7.7</v>
      </c>
      <c r="AV266" s="370">
        <v>8.1999999999999993</v>
      </c>
      <c r="AW266" s="370">
        <v>8.5</v>
      </c>
      <c r="AX266" s="370">
        <v>8.1999999999999993</v>
      </c>
      <c r="AY266" s="370">
        <v>8.3000000000000007</v>
      </c>
      <c r="AZ266" s="370">
        <v>7.2</v>
      </c>
      <c r="BA266" s="370">
        <v>7.2</v>
      </c>
      <c r="BB266" s="370">
        <v>7.5</v>
      </c>
      <c r="BC266" s="370">
        <v>8</v>
      </c>
      <c r="BD266" s="370">
        <v>8</v>
      </c>
      <c r="BE266" s="370">
        <v>7.5</v>
      </c>
      <c r="BF266" s="368">
        <v>7.7</v>
      </c>
      <c r="BG266" s="368">
        <v>8.6999999999999993</v>
      </c>
      <c r="BH266" s="368">
        <v>4.5999999999999996</v>
      </c>
    </row>
    <row r="267" spans="1:60" s="270" customFormat="1" ht="25.5">
      <c r="A267" s="368" t="s">
        <v>607</v>
      </c>
      <c r="B267" s="368" t="s">
        <v>18</v>
      </c>
      <c r="C267" s="368" t="s">
        <v>145</v>
      </c>
      <c r="D267" s="368">
        <v>110</v>
      </c>
      <c r="E267" s="368" t="s">
        <v>754</v>
      </c>
      <c r="F267" s="368" t="s">
        <v>606</v>
      </c>
      <c r="G267" s="368" t="s">
        <v>1957</v>
      </c>
      <c r="H267" s="368">
        <v>184.3</v>
      </c>
      <c r="I267" s="368" t="s">
        <v>627</v>
      </c>
      <c r="J267" s="370">
        <v>0</v>
      </c>
      <c r="K267" s="370">
        <v>0</v>
      </c>
      <c r="L267" s="370">
        <v>0</v>
      </c>
      <c r="M267" s="370">
        <v>0</v>
      </c>
      <c r="N267" s="370">
        <v>0</v>
      </c>
      <c r="O267" s="370">
        <v>6</v>
      </c>
      <c r="P267" s="370">
        <v>6.4</v>
      </c>
      <c r="Q267" s="370">
        <v>6.1</v>
      </c>
      <c r="R267" s="370">
        <v>6</v>
      </c>
      <c r="S267" s="370">
        <v>6.1</v>
      </c>
      <c r="T267" s="370">
        <v>5.9</v>
      </c>
      <c r="U267" s="370">
        <v>6</v>
      </c>
      <c r="V267" s="370">
        <v>6</v>
      </c>
      <c r="W267" s="370">
        <v>6</v>
      </c>
      <c r="X267" s="370">
        <v>6.2</v>
      </c>
      <c r="Y267" s="370">
        <v>6</v>
      </c>
      <c r="Z267" s="370">
        <v>6.4</v>
      </c>
      <c r="AA267" s="370">
        <v>0</v>
      </c>
      <c r="AB267" s="370">
        <v>0</v>
      </c>
      <c r="AC267" s="370">
        <v>0</v>
      </c>
      <c r="AD267" s="370">
        <v>6.2</v>
      </c>
      <c r="AE267" s="370">
        <v>0</v>
      </c>
      <c r="AF267" s="370">
        <v>0</v>
      </c>
      <c r="AG267" s="370">
        <v>0</v>
      </c>
      <c r="AH267" s="370">
        <v>0</v>
      </c>
      <c r="AI267" s="370">
        <v>0</v>
      </c>
      <c r="AJ267" s="370">
        <v>0</v>
      </c>
      <c r="AK267" s="370">
        <v>0</v>
      </c>
      <c r="AL267" s="370">
        <v>0</v>
      </c>
      <c r="AM267" s="370">
        <v>0</v>
      </c>
      <c r="AN267" s="370">
        <v>0</v>
      </c>
      <c r="AO267" s="370">
        <v>0</v>
      </c>
      <c r="AP267" s="370">
        <v>0</v>
      </c>
      <c r="AQ267" s="370">
        <v>0</v>
      </c>
      <c r="AR267" s="370">
        <v>0</v>
      </c>
      <c r="AS267" s="370">
        <v>0</v>
      </c>
      <c r="AT267" s="370">
        <v>0</v>
      </c>
      <c r="AU267" s="370">
        <v>0</v>
      </c>
      <c r="AV267" s="370">
        <v>0</v>
      </c>
      <c r="AW267" s="370">
        <v>0</v>
      </c>
      <c r="AX267" s="370">
        <v>0</v>
      </c>
      <c r="AY267" s="370">
        <v>0</v>
      </c>
      <c r="AZ267" s="370">
        <v>0</v>
      </c>
      <c r="BA267" s="370">
        <v>0</v>
      </c>
      <c r="BB267" s="370">
        <v>0</v>
      </c>
      <c r="BC267" s="370">
        <v>0</v>
      </c>
      <c r="BD267" s="370">
        <v>0</v>
      </c>
      <c r="BE267" s="370">
        <v>0</v>
      </c>
      <c r="BF267" s="368">
        <v>7.7</v>
      </c>
      <c r="BG267" s="368">
        <v>8.6999999999999993</v>
      </c>
      <c r="BH267" s="368">
        <v>4.5999999999999996</v>
      </c>
    </row>
    <row r="268" spans="1:60" s="270" customFormat="1" ht="25.5">
      <c r="A268" s="368" t="s">
        <v>607</v>
      </c>
      <c r="B268" s="368" t="s">
        <v>613</v>
      </c>
      <c r="C268" s="368" t="s">
        <v>145</v>
      </c>
      <c r="D268" s="368">
        <v>110</v>
      </c>
      <c r="E268" s="368" t="s">
        <v>755</v>
      </c>
      <c r="F268" s="368" t="s">
        <v>606</v>
      </c>
      <c r="G268" s="368" t="s">
        <v>1957</v>
      </c>
      <c r="H268" s="368">
        <v>0</v>
      </c>
      <c r="I268" s="368" t="s">
        <v>626</v>
      </c>
      <c r="J268" s="370">
        <v>0</v>
      </c>
      <c r="K268" s="370">
        <v>0</v>
      </c>
      <c r="L268" s="370">
        <v>0</v>
      </c>
      <c r="M268" s="370">
        <v>0</v>
      </c>
      <c r="N268" s="370">
        <v>0</v>
      </c>
      <c r="O268" s="370">
        <v>0</v>
      </c>
      <c r="P268" s="370">
        <v>0</v>
      </c>
      <c r="Q268" s="370">
        <v>0</v>
      </c>
      <c r="R268" s="370">
        <v>0</v>
      </c>
      <c r="S268" s="370">
        <v>0</v>
      </c>
      <c r="T268" s="370">
        <v>0</v>
      </c>
      <c r="U268" s="370">
        <v>0</v>
      </c>
      <c r="V268" s="370">
        <v>0</v>
      </c>
      <c r="W268" s="370">
        <v>0</v>
      </c>
      <c r="X268" s="370">
        <v>0</v>
      </c>
      <c r="Y268" s="370">
        <v>0</v>
      </c>
      <c r="Z268" s="370">
        <v>0</v>
      </c>
      <c r="AA268" s="370">
        <v>0</v>
      </c>
      <c r="AB268" s="370">
        <v>0</v>
      </c>
      <c r="AC268" s="370">
        <v>0</v>
      </c>
      <c r="AD268" s="370" t="s">
        <v>1958</v>
      </c>
      <c r="AE268" s="370">
        <v>0</v>
      </c>
      <c r="AF268" s="370">
        <v>0</v>
      </c>
      <c r="AG268" s="370">
        <v>0</v>
      </c>
      <c r="AH268" s="370">
        <v>0</v>
      </c>
      <c r="AI268" s="370">
        <v>0</v>
      </c>
      <c r="AJ268" s="370">
        <v>0</v>
      </c>
      <c r="AK268" s="370">
        <v>0</v>
      </c>
      <c r="AL268" s="370">
        <v>0</v>
      </c>
      <c r="AM268" s="370">
        <v>0</v>
      </c>
      <c r="AN268" s="370">
        <v>0</v>
      </c>
      <c r="AO268" s="370">
        <v>0</v>
      </c>
      <c r="AP268" s="370">
        <v>0</v>
      </c>
      <c r="AQ268" s="370">
        <v>0</v>
      </c>
      <c r="AR268" s="370">
        <v>0</v>
      </c>
      <c r="AS268" s="370">
        <v>0</v>
      </c>
      <c r="AT268" s="370">
        <v>0</v>
      </c>
      <c r="AU268" s="370">
        <v>0</v>
      </c>
      <c r="AV268" s="370">
        <v>0</v>
      </c>
      <c r="AW268" s="370">
        <v>0</v>
      </c>
      <c r="AX268" s="370">
        <v>0</v>
      </c>
      <c r="AY268" s="370">
        <v>0</v>
      </c>
      <c r="AZ268" s="370">
        <v>0</v>
      </c>
      <c r="BA268" s="370">
        <v>0</v>
      </c>
      <c r="BB268" s="370">
        <v>0</v>
      </c>
      <c r="BC268" s="370">
        <v>0</v>
      </c>
      <c r="BD268" s="370">
        <v>0</v>
      </c>
      <c r="BE268" s="370">
        <v>0</v>
      </c>
      <c r="BF268" s="368">
        <v>0</v>
      </c>
      <c r="BG268" s="368">
        <v>0</v>
      </c>
      <c r="BH268" s="368">
        <v>0</v>
      </c>
    </row>
    <row r="269" spans="1:60" s="270" customFormat="1" ht="25.5">
      <c r="A269" s="368" t="s">
        <v>607</v>
      </c>
      <c r="B269" s="368" t="s">
        <v>613</v>
      </c>
      <c r="C269" s="368" t="s">
        <v>145</v>
      </c>
      <c r="D269" s="368">
        <v>110</v>
      </c>
      <c r="E269" s="368" t="s">
        <v>755</v>
      </c>
      <c r="F269" s="368" t="s">
        <v>606</v>
      </c>
      <c r="G269" s="368" t="s">
        <v>1957</v>
      </c>
      <c r="H269" s="368">
        <v>0</v>
      </c>
      <c r="I269" s="368" t="s">
        <v>627</v>
      </c>
      <c r="J269" s="370">
        <v>0</v>
      </c>
      <c r="K269" s="370">
        <v>0</v>
      </c>
      <c r="L269" s="370">
        <v>0</v>
      </c>
      <c r="M269" s="370">
        <v>0</v>
      </c>
      <c r="N269" s="370">
        <v>0</v>
      </c>
      <c r="O269" s="370">
        <v>-315</v>
      </c>
      <c r="P269" s="370">
        <v>-315</v>
      </c>
      <c r="Q269" s="370">
        <v>-315</v>
      </c>
      <c r="R269" s="370">
        <v>-315</v>
      </c>
      <c r="S269" s="370">
        <v>-315</v>
      </c>
      <c r="T269" s="370">
        <v>-315</v>
      </c>
      <c r="U269" s="370">
        <v>-315</v>
      </c>
      <c r="V269" s="370">
        <v>-315</v>
      </c>
      <c r="W269" s="370">
        <v>-315</v>
      </c>
      <c r="X269" s="370">
        <v>-315</v>
      </c>
      <c r="Y269" s="370">
        <v>-315</v>
      </c>
      <c r="Z269" s="370">
        <v>-315</v>
      </c>
      <c r="AA269" s="370">
        <v>0</v>
      </c>
      <c r="AB269" s="370">
        <v>0</v>
      </c>
      <c r="AC269" s="370">
        <v>0</v>
      </c>
      <c r="AD269" s="370" t="s">
        <v>1958</v>
      </c>
      <c r="AE269" s="370">
        <v>0</v>
      </c>
      <c r="AF269" s="370">
        <v>0</v>
      </c>
      <c r="AG269" s="370">
        <v>0</v>
      </c>
      <c r="AH269" s="370">
        <v>0</v>
      </c>
      <c r="AI269" s="370">
        <v>0</v>
      </c>
      <c r="AJ269" s="370">
        <v>0</v>
      </c>
      <c r="AK269" s="370">
        <v>0</v>
      </c>
      <c r="AL269" s="370">
        <v>0</v>
      </c>
      <c r="AM269" s="370">
        <v>0</v>
      </c>
      <c r="AN269" s="370">
        <v>0</v>
      </c>
      <c r="AO269" s="370">
        <v>0</v>
      </c>
      <c r="AP269" s="370">
        <v>0</v>
      </c>
      <c r="AQ269" s="370">
        <v>0</v>
      </c>
      <c r="AR269" s="370">
        <v>0</v>
      </c>
      <c r="AS269" s="370">
        <v>0</v>
      </c>
      <c r="AT269" s="370">
        <v>0</v>
      </c>
      <c r="AU269" s="370">
        <v>0</v>
      </c>
      <c r="AV269" s="370">
        <v>0</v>
      </c>
      <c r="AW269" s="370">
        <v>0</v>
      </c>
      <c r="AX269" s="370">
        <v>0</v>
      </c>
      <c r="AY269" s="370">
        <v>0</v>
      </c>
      <c r="AZ269" s="370">
        <v>0</v>
      </c>
      <c r="BA269" s="370">
        <v>0</v>
      </c>
      <c r="BB269" s="370">
        <v>0</v>
      </c>
      <c r="BC269" s="370">
        <v>0</v>
      </c>
      <c r="BD269" s="370">
        <v>0</v>
      </c>
      <c r="BE269" s="370">
        <v>0</v>
      </c>
      <c r="BF269" s="368">
        <v>0</v>
      </c>
      <c r="BG269" s="368">
        <v>0</v>
      </c>
      <c r="BH269" s="368">
        <v>0</v>
      </c>
    </row>
    <row r="270" spans="1:60" s="270" customFormat="1" ht="25.5">
      <c r="A270" s="368" t="s">
        <v>611</v>
      </c>
      <c r="B270" s="368" t="s">
        <v>613</v>
      </c>
      <c r="C270" s="368" t="s">
        <v>145</v>
      </c>
      <c r="D270" s="368">
        <v>110</v>
      </c>
      <c r="E270" s="368" t="s">
        <v>756</v>
      </c>
      <c r="F270" s="368" t="s">
        <v>606</v>
      </c>
      <c r="G270" s="368" t="s">
        <v>1957</v>
      </c>
      <c r="H270" s="368">
        <v>7.2</v>
      </c>
      <c r="I270" s="368" t="s">
        <v>626</v>
      </c>
      <c r="J270" s="370">
        <v>0.3</v>
      </c>
      <c r="K270" s="370">
        <v>0.3</v>
      </c>
      <c r="L270" s="370">
        <v>0.3</v>
      </c>
      <c r="M270" s="370">
        <v>0.3</v>
      </c>
      <c r="N270" s="370">
        <v>0.3</v>
      </c>
      <c r="O270" s="370">
        <v>0.3</v>
      </c>
      <c r="P270" s="370">
        <v>0.3</v>
      </c>
      <c r="Q270" s="370">
        <v>0.3</v>
      </c>
      <c r="R270" s="370">
        <v>0.3</v>
      </c>
      <c r="S270" s="370">
        <v>0.3</v>
      </c>
      <c r="T270" s="370">
        <v>0.3</v>
      </c>
      <c r="U270" s="370">
        <v>0.3</v>
      </c>
      <c r="V270" s="370">
        <v>0.3</v>
      </c>
      <c r="W270" s="370">
        <v>0.3</v>
      </c>
      <c r="X270" s="370">
        <v>0.3</v>
      </c>
      <c r="Y270" s="370">
        <v>0.3</v>
      </c>
      <c r="Z270" s="370">
        <v>0.3</v>
      </c>
      <c r="AA270" s="370">
        <v>0.3</v>
      </c>
      <c r="AB270" s="370">
        <v>0.3</v>
      </c>
      <c r="AC270" s="370">
        <v>0.3</v>
      </c>
      <c r="AD270" s="370">
        <v>0.3</v>
      </c>
      <c r="AE270" s="370">
        <v>0.3</v>
      </c>
      <c r="AF270" s="370">
        <v>0.3</v>
      </c>
      <c r="AG270" s="370">
        <v>0.3</v>
      </c>
      <c r="AH270" s="370">
        <v>0.3</v>
      </c>
      <c r="AI270" s="370">
        <v>0.3</v>
      </c>
      <c r="AJ270" s="370">
        <v>0.3</v>
      </c>
      <c r="AK270" s="370">
        <v>0.3</v>
      </c>
      <c r="AL270" s="370">
        <v>0.3</v>
      </c>
      <c r="AM270" s="370">
        <v>0.3</v>
      </c>
      <c r="AN270" s="370">
        <v>0.3</v>
      </c>
      <c r="AO270" s="370">
        <v>0.3</v>
      </c>
      <c r="AP270" s="370">
        <v>0.3</v>
      </c>
      <c r="AQ270" s="370">
        <v>0.3</v>
      </c>
      <c r="AR270" s="370">
        <v>0.3</v>
      </c>
      <c r="AS270" s="370">
        <v>0.3</v>
      </c>
      <c r="AT270" s="370">
        <v>0.3</v>
      </c>
      <c r="AU270" s="370">
        <v>0.3</v>
      </c>
      <c r="AV270" s="370">
        <v>0.3</v>
      </c>
      <c r="AW270" s="370">
        <v>0.3</v>
      </c>
      <c r="AX270" s="370">
        <v>0.3</v>
      </c>
      <c r="AY270" s="370">
        <v>0.3</v>
      </c>
      <c r="AZ270" s="370">
        <v>0.3</v>
      </c>
      <c r="BA270" s="370">
        <v>0.3</v>
      </c>
      <c r="BB270" s="370">
        <v>0.3</v>
      </c>
      <c r="BC270" s="370">
        <v>0.3</v>
      </c>
      <c r="BD270" s="370">
        <v>0.3</v>
      </c>
      <c r="BE270" s="370">
        <v>0.3</v>
      </c>
      <c r="BF270" s="368">
        <v>0.3</v>
      </c>
      <c r="BG270" s="368">
        <v>0.3</v>
      </c>
      <c r="BH270" s="368">
        <v>0.3</v>
      </c>
    </row>
    <row r="271" spans="1:60" s="270" customFormat="1" ht="25.5">
      <c r="A271" s="368" t="s">
        <v>611</v>
      </c>
      <c r="B271" s="368" t="s">
        <v>613</v>
      </c>
      <c r="C271" s="368" t="s">
        <v>145</v>
      </c>
      <c r="D271" s="368">
        <v>110</v>
      </c>
      <c r="E271" s="368" t="s">
        <v>756</v>
      </c>
      <c r="F271" s="368" t="s">
        <v>606</v>
      </c>
      <c r="G271" s="368" t="s">
        <v>1957</v>
      </c>
      <c r="H271" s="368">
        <v>7.2</v>
      </c>
      <c r="I271" s="368" t="s">
        <v>627</v>
      </c>
      <c r="J271" s="370">
        <v>0</v>
      </c>
      <c r="K271" s="370">
        <v>0</v>
      </c>
      <c r="L271" s="370">
        <v>0</v>
      </c>
      <c r="M271" s="370">
        <v>0</v>
      </c>
      <c r="N271" s="370">
        <v>0</v>
      </c>
      <c r="O271" s="370">
        <v>0.6</v>
      </c>
      <c r="P271" s="370">
        <v>0.6</v>
      </c>
      <c r="Q271" s="370">
        <v>0.6</v>
      </c>
      <c r="R271" s="370">
        <v>0.6</v>
      </c>
      <c r="S271" s="370">
        <v>0.6</v>
      </c>
      <c r="T271" s="370">
        <v>0.6</v>
      </c>
      <c r="U271" s="370">
        <v>0.6</v>
      </c>
      <c r="V271" s="370">
        <v>0.6</v>
      </c>
      <c r="W271" s="370">
        <v>0.6</v>
      </c>
      <c r="X271" s="370">
        <v>0.6</v>
      </c>
      <c r="Y271" s="370">
        <v>0.6</v>
      </c>
      <c r="Z271" s="370">
        <v>0.6</v>
      </c>
      <c r="AA271" s="370">
        <v>0</v>
      </c>
      <c r="AB271" s="370">
        <v>0</v>
      </c>
      <c r="AC271" s="370">
        <v>0</v>
      </c>
      <c r="AD271" s="370">
        <v>0.6</v>
      </c>
      <c r="AE271" s="370">
        <v>0</v>
      </c>
      <c r="AF271" s="370">
        <v>0</v>
      </c>
      <c r="AG271" s="370">
        <v>0</v>
      </c>
      <c r="AH271" s="370">
        <v>0</v>
      </c>
      <c r="AI271" s="370">
        <v>0</v>
      </c>
      <c r="AJ271" s="370">
        <v>0</v>
      </c>
      <c r="AK271" s="370">
        <v>0</v>
      </c>
      <c r="AL271" s="370">
        <v>0</v>
      </c>
      <c r="AM271" s="370">
        <v>0</v>
      </c>
      <c r="AN271" s="370">
        <v>0</v>
      </c>
      <c r="AO271" s="370">
        <v>0</v>
      </c>
      <c r="AP271" s="370">
        <v>0</v>
      </c>
      <c r="AQ271" s="370">
        <v>0</v>
      </c>
      <c r="AR271" s="370">
        <v>0</v>
      </c>
      <c r="AS271" s="370">
        <v>0</v>
      </c>
      <c r="AT271" s="370">
        <v>0</v>
      </c>
      <c r="AU271" s="370">
        <v>0</v>
      </c>
      <c r="AV271" s="370">
        <v>0</v>
      </c>
      <c r="AW271" s="370">
        <v>0</v>
      </c>
      <c r="AX271" s="370">
        <v>0</v>
      </c>
      <c r="AY271" s="370">
        <v>0</v>
      </c>
      <c r="AZ271" s="370">
        <v>0</v>
      </c>
      <c r="BA271" s="370">
        <v>0</v>
      </c>
      <c r="BB271" s="370">
        <v>0</v>
      </c>
      <c r="BC271" s="370">
        <v>0</v>
      </c>
      <c r="BD271" s="370">
        <v>0</v>
      </c>
      <c r="BE271" s="370">
        <v>0</v>
      </c>
      <c r="BF271" s="368">
        <v>0.3</v>
      </c>
      <c r="BG271" s="368">
        <v>0.3</v>
      </c>
      <c r="BH271" s="368">
        <v>0.3</v>
      </c>
    </row>
    <row r="272" spans="1:60" s="270" customFormat="1" ht="38.25">
      <c r="A272" s="368" t="s">
        <v>610</v>
      </c>
      <c r="B272" s="368" t="s">
        <v>20</v>
      </c>
      <c r="C272" s="368" t="s">
        <v>145</v>
      </c>
      <c r="D272" s="368">
        <v>220</v>
      </c>
      <c r="E272" s="368" t="s">
        <v>757</v>
      </c>
      <c r="F272" s="368" t="s">
        <v>606</v>
      </c>
      <c r="G272" s="368" t="s">
        <v>1957</v>
      </c>
      <c r="H272" s="368">
        <v>11189.9</v>
      </c>
      <c r="I272" s="368" t="s">
        <v>626</v>
      </c>
      <c r="J272" s="370">
        <v>466</v>
      </c>
      <c r="K272" s="370">
        <v>466</v>
      </c>
      <c r="L272" s="370">
        <v>466.3</v>
      </c>
      <c r="M272" s="370">
        <v>466.2</v>
      </c>
      <c r="N272" s="370">
        <v>465.7</v>
      </c>
      <c r="O272" s="370">
        <v>466.4</v>
      </c>
      <c r="P272" s="370">
        <v>466.7</v>
      </c>
      <c r="Q272" s="370">
        <v>466.4</v>
      </c>
      <c r="R272" s="370">
        <v>465.8</v>
      </c>
      <c r="S272" s="370">
        <v>466.5</v>
      </c>
      <c r="T272" s="370">
        <v>466.5</v>
      </c>
      <c r="U272" s="370">
        <v>466.8</v>
      </c>
      <c r="V272" s="370">
        <v>466</v>
      </c>
      <c r="W272" s="370">
        <v>465.7</v>
      </c>
      <c r="X272" s="370">
        <v>466</v>
      </c>
      <c r="Y272" s="370">
        <v>465.9</v>
      </c>
      <c r="Z272" s="370">
        <v>466.1</v>
      </c>
      <c r="AA272" s="370">
        <v>465.8</v>
      </c>
      <c r="AB272" s="370">
        <v>465.9</v>
      </c>
      <c r="AC272" s="370">
        <v>466.2</v>
      </c>
      <c r="AD272" s="370">
        <v>465</v>
      </c>
      <c r="AE272" s="370">
        <v>466.3</v>
      </c>
      <c r="AF272" s="370">
        <v>466.6</v>
      </c>
      <c r="AG272" s="370">
        <v>466.4</v>
      </c>
      <c r="AH272" s="370">
        <v>465.5</v>
      </c>
      <c r="AI272" s="370">
        <v>466.2</v>
      </c>
      <c r="AJ272" s="370">
        <v>466</v>
      </c>
      <c r="AK272" s="370">
        <v>465.5</v>
      </c>
      <c r="AL272" s="370">
        <v>465.7</v>
      </c>
      <c r="AM272" s="370">
        <v>466.5</v>
      </c>
      <c r="AN272" s="370">
        <v>466.9</v>
      </c>
      <c r="AO272" s="370">
        <v>466.3</v>
      </c>
      <c r="AP272" s="370">
        <v>465.5</v>
      </c>
      <c r="AQ272" s="370">
        <v>466.8</v>
      </c>
      <c r="AR272" s="370">
        <v>466.6</v>
      </c>
      <c r="AS272" s="370">
        <v>466.5</v>
      </c>
      <c r="AT272" s="370">
        <v>470.8</v>
      </c>
      <c r="AU272" s="370">
        <v>462.5</v>
      </c>
      <c r="AV272" s="370">
        <v>470</v>
      </c>
      <c r="AW272" s="370">
        <v>465.6</v>
      </c>
      <c r="AX272" s="370">
        <v>465.5</v>
      </c>
      <c r="AY272" s="370">
        <v>466</v>
      </c>
      <c r="AZ272" s="370">
        <v>466</v>
      </c>
      <c r="BA272" s="370">
        <v>466</v>
      </c>
      <c r="BB272" s="370">
        <v>466.4</v>
      </c>
      <c r="BC272" s="370">
        <v>466.4</v>
      </c>
      <c r="BD272" s="370">
        <v>466.4</v>
      </c>
      <c r="BE272" s="370">
        <v>465.5</v>
      </c>
      <c r="BF272" s="368">
        <v>466.2</v>
      </c>
      <c r="BG272" s="368">
        <v>475.2</v>
      </c>
      <c r="BH272" s="368">
        <v>462</v>
      </c>
    </row>
    <row r="273" spans="1:60" s="270" customFormat="1" ht="38.25">
      <c r="A273" s="368" t="s">
        <v>610</v>
      </c>
      <c r="B273" s="368" t="s">
        <v>20</v>
      </c>
      <c r="C273" s="368" t="s">
        <v>145</v>
      </c>
      <c r="D273" s="368">
        <v>220</v>
      </c>
      <c r="E273" s="368" t="s">
        <v>757</v>
      </c>
      <c r="F273" s="368" t="s">
        <v>606</v>
      </c>
      <c r="G273" s="368" t="s">
        <v>1957</v>
      </c>
      <c r="H273" s="368">
        <v>11189.9</v>
      </c>
      <c r="I273" s="368" t="s">
        <v>627</v>
      </c>
      <c r="J273" s="370">
        <v>0</v>
      </c>
      <c r="K273" s="370">
        <v>0</v>
      </c>
      <c r="L273" s="370">
        <v>0</v>
      </c>
      <c r="M273" s="370">
        <v>0</v>
      </c>
      <c r="N273" s="370">
        <v>0</v>
      </c>
      <c r="O273" s="370">
        <v>-2.2999999999999998</v>
      </c>
      <c r="P273" s="370">
        <v>-0.4</v>
      </c>
      <c r="Q273" s="370">
        <v>-1.2</v>
      </c>
      <c r="R273" s="370">
        <v>4.3</v>
      </c>
      <c r="S273" s="370">
        <v>7.5</v>
      </c>
      <c r="T273" s="370">
        <v>14.3</v>
      </c>
      <c r="U273" s="370">
        <v>17.600000000000001</v>
      </c>
      <c r="V273" s="370">
        <v>22.5</v>
      </c>
      <c r="W273" s="370">
        <v>40</v>
      </c>
      <c r="X273" s="370">
        <v>78.2</v>
      </c>
      <c r="Y273" s="370">
        <v>94.6</v>
      </c>
      <c r="Z273" s="370">
        <v>85.5</v>
      </c>
      <c r="AA273" s="370">
        <v>0</v>
      </c>
      <c r="AB273" s="370">
        <v>0</v>
      </c>
      <c r="AC273" s="370">
        <v>0</v>
      </c>
      <c r="AD273" s="370">
        <v>38.799999999999997</v>
      </c>
      <c r="AE273" s="370">
        <v>0</v>
      </c>
      <c r="AF273" s="370">
        <v>0</v>
      </c>
      <c r="AG273" s="370">
        <v>0</v>
      </c>
      <c r="AH273" s="370">
        <v>0</v>
      </c>
      <c r="AI273" s="370">
        <v>0</v>
      </c>
      <c r="AJ273" s="370">
        <v>0</v>
      </c>
      <c r="AK273" s="370">
        <v>0</v>
      </c>
      <c r="AL273" s="370">
        <v>0</v>
      </c>
      <c r="AM273" s="370">
        <v>0</v>
      </c>
      <c r="AN273" s="370">
        <v>0</v>
      </c>
      <c r="AO273" s="370">
        <v>0</v>
      </c>
      <c r="AP273" s="370">
        <v>0</v>
      </c>
      <c r="AQ273" s="370">
        <v>0</v>
      </c>
      <c r="AR273" s="370">
        <v>0</v>
      </c>
      <c r="AS273" s="370">
        <v>0</v>
      </c>
      <c r="AT273" s="370">
        <v>0</v>
      </c>
      <c r="AU273" s="370">
        <v>0</v>
      </c>
      <c r="AV273" s="370">
        <v>0</v>
      </c>
      <c r="AW273" s="370">
        <v>0</v>
      </c>
      <c r="AX273" s="370">
        <v>0</v>
      </c>
      <c r="AY273" s="370">
        <v>0</v>
      </c>
      <c r="AZ273" s="370">
        <v>0</v>
      </c>
      <c r="BA273" s="370">
        <v>0</v>
      </c>
      <c r="BB273" s="370">
        <v>0</v>
      </c>
      <c r="BC273" s="370">
        <v>0</v>
      </c>
      <c r="BD273" s="370">
        <v>0</v>
      </c>
      <c r="BE273" s="370">
        <v>0</v>
      </c>
      <c r="BF273" s="368">
        <v>466.2</v>
      </c>
      <c r="BG273" s="368">
        <v>475.2</v>
      </c>
      <c r="BH273" s="368">
        <v>462</v>
      </c>
    </row>
    <row r="274" spans="1:60" s="270" customFormat="1" ht="25.5">
      <c r="A274" s="368" t="s">
        <v>607</v>
      </c>
      <c r="B274" s="368" t="s">
        <v>4</v>
      </c>
      <c r="C274" s="368" t="s">
        <v>145</v>
      </c>
      <c r="D274" s="368">
        <v>220</v>
      </c>
      <c r="E274" s="368" t="s">
        <v>758</v>
      </c>
      <c r="F274" s="368" t="s">
        <v>606</v>
      </c>
      <c r="G274" s="368" t="s">
        <v>1957</v>
      </c>
      <c r="H274" s="368">
        <v>2585.1999999999998</v>
      </c>
      <c r="I274" s="368" t="s">
        <v>626</v>
      </c>
      <c r="J274" s="370">
        <v>116.2</v>
      </c>
      <c r="K274" s="370">
        <v>116.5</v>
      </c>
      <c r="L274" s="370">
        <v>116.7</v>
      </c>
      <c r="M274" s="370">
        <v>111.1</v>
      </c>
      <c r="N274" s="370">
        <v>110.1</v>
      </c>
      <c r="O274" s="370">
        <v>113.1</v>
      </c>
      <c r="P274" s="370">
        <v>105.5</v>
      </c>
      <c r="Q274" s="370">
        <v>108</v>
      </c>
      <c r="R274" s="370">
        <v>106.1</v>
      </c>
      <c r="S274" s="370">
        <v>106.2</v>
      </c>
      <c r="T274" s="370">
        <v>107.7</v>
      </c>
      <c r="U274" s="370">
        <v>112.6</v>
      </c>
      <c r="V274" s="370">
        <v>111.9</v>
      </c>
      <c r="W274" s="370">
        <v>110.6</v>
      </c>
      <c r="X274" s="370">
        <v>113.1</v>
      </c>
      <c r="Y274" s="370">
        <v>114.2</v>
      </c>
      <c r="Z274" s="370">
        <v>111.8</v>
      </c>
      <c r="AA274" s="370">
        <v>111.7</v>
      </c>
      <c r="AB274" s="370">
        <v>115.2</v>
      </c>
      <c r="AC274" s="370">
        <v>113</v>
      </c>
      <c r="AD274" s="370">
        <v>114.5</v>
      </c>
      <c r="AE274" s="370">
        <v>118.6</v>
      </c>
      <c r="AF274" s="370">
        <v>112.7</v>
      </c>
      <c r="AG274" s="370">
        <v>113.2</v>
      </c>
      <c r="AH274" s="370">
        <v>113.9</v>
      </c>
      <c r="AI274" s="370">
        <v>112.1</v>
      </c>
      <c r="AJ274" s="370">
        <v>113.3</v>
      </c>
      <c r="AK274" s="370">
        <v>110.5</v>
      </c>
      <c r="AL274" s="370">
        <v>112.6</v>
      </c>
      <c r="AM274" s="370">
        <v>115.8</v>
      </c>
      <c r="AN274" s="370">
        <v>113.8</v>
      </c>
      <c r="AO274" s="370">
        <v>110.5</v>
      </c>
      <c r="AP274" s="370">
        <v>112.4</v>
      </c>
      <c r="AQ274" s="370">
        <v>118.3</v>
      </c>
      <c r="AR274" s="370">
        <v>110.6</v>
      </c>
      <c r="AS274" s="370">
        <v>99.3</v>
      </c>
      <c r="AT274" s="370">
        <v>97.4</v>
      </c>
      <c r="AU274" s="370">
        <v>98.7</v>
      </c>
      <c r="AV274" s="370">
        <v>98.1</v>
      </c>
      <c r="AW274" s="370">
        <v>97.3</v>
      </c>
      <c r="AX274" s="370">
        <v>94.9</v>
      </c>
      <c r="AY274" s="370">
        <v>97.5</v>
      </c>
      <c r="AZ274" s="370">
        <v>97.1</v>
      </c>
      <c r="BA274" s="370">
        <v>97.1</v>
      </c>
      <c r="BB274" s="370">
        <v>97</v>
      </c>
      <c r="BC274" s="370">
        <v>99.8</v>
      </c>
      <c r="BD274" s="370">
        <v>99.8</v>
      </c>
      <c r="BE274" s="370">
        <v>99.1</v>
      </c>
      <c r="BF274" s="368">
        <v>107.7</v>
      </c>
      <c r="BG274" s="368">
        <v>118.6</v>
      </c>
      <c r="BH274" s="368">
        <v>92.4</v>
      </c>
    </row>
    <row r="275" spans="1:60" s="270" customFormat="1" ht="25.5">
      <c r="A275" s="368" t="s">
        <v>607</v>
      </c>
      <c r="B275" s="368" t="s">
        <v>4</v>
      </c>
      <c r="C275" s="368" t="s">
        <v>145</v>
      </c>
      <c r="D275" s="368">
        <v>220</v>
      </c>
      <c r="E275" s="368" t="s">
        <v>758</v>
      </c>
      <c r="F275" s="368" t="s">
        <v>606</v>
      </c>
      <c r="G275" s="368" t="s">
        <v>1957</v>
      </c>
      <c r="H275" s="368">
        <v>2585.1999999999998</v>
      </c>
      <c r="I275" s="368" t="s">
        <v>627</v>
      </c>
      <c r="J275" s="370">
        <v>0</v>
      </c>
      <c r="K275" s="370">
        <v>0</v>
      </c>
      <c r="L275" s="370">
        <v>0</v>
      </c>
      <c r="M275" s="370">
        <v>0</v>
      </c>
      <c r="N275" s="370">
        <v>0</v>
      </c>
      <c r="O275" s="370">
        <v>41.5</v>
      </c>
      <c r="P275" s="370">
        <v>38.5</v>
      </c>
      <c r="Q275" s="370">
        <v>41.7</v>
      </c>
      <c r="R275" s="370">
        <v>39.1</v>
      </c>
      <c r="S275" s="370">
        <v>38.4</v>
      </c>
      <c r="T275" s="370">
        <v>40.700000000000003</v>
      </c>
      <c r="U275" s="370">
        <v>39.9</v>
      </c>
      <c r="V275" s="370">
        <v>41.9</v>
      </c>
      <c r="W275" s="370">
        <v>42.8</v>
      </c>
      <c r="X275" s="370">
        <v>40.299999999999997</v>
      </c>
      <c r="Y275" s="370">
        <v>42.3</v>
      </c>
      <c r="Z275" s="370">
        <v>40.700000000000003</v>
      </c>
      <c r="AA275" s="370">
        <v>0</v>
      </c>
      <c r="AB275" s="370">
        <v>0</v>
      </c>
      <c r="AC275" s="370">
        <v>0</v>
      </c>
      <c r="AD275" s="370">
        <v>43.7</v>
      </c>
      <c r="AE275" s="370">
        <v>0</v>
      </c>
      <c r="AF275" s="370">
        <v>0</v>
      </c>
      <c r="AG275" s="370">
        <v>0</v>
      </c>
      <c r="AH275" s="370">
        <v>0</v>
      </c>
      <c r="AI275" s="370">
        <v>0</v>
      </c>
      <c r="AJ275" s="370">
        <v>0</v>
      </c>
      <c r="AK275" s="370">
        <v>0</v>
      </c>
      <c r="AL275" s="370">
        <v>0</v>
      </c>
      <c r="AM275" s="370">
        <v>0</v>
      </c>
      <c r="AN275" s="370">
        <v>0</v>
      </c>
      <c r="AO275" s="370">
        <v>0</v>
      </c>
      <c r="AP275" s="370">
        <v>0</v>
      </c>
      <c r="AQ275" s="370">
        <v>0</v>
      </c>
      <c r="AR275" s="370">
        <v>0</v>
      </c>
      <c r="AS275" s="370">
        <v>0</v>
      </c>
      <c r="AT275" s="370">
        <v>0</v>
      </c>
      <c r="AU275" s="370">
        <v>0</v>
      </c>
      <c r="AV275" s="370">
        <v>0</v>
      </c>
      <c r="AW275" s="370">
        <v>0</v>
      </c>
      <c r="AX275" s="370">
        <v>0</v>
      </c>
      <c r="AY275" s="370">
        <v>0</v>
      </c>
      <c r="AZ275" s="370">
        <v>0</v>
      </c>
      <c r="BA275" s="370">
        <v>0</v>
      </c>
      <c r="BB275" s="370">
        <v>0</v>
      </c>
      <c r="BC275" s="370">
        <v>0</v>
      </c>
      <c r="BD275" s="370">
        <v>0</v>
      </c>
      <c r="BE275" s="370">
        <v>0</v>
      </c>
      <c r="BF275" s="368">
        <v>107.7</v>
      </c>
      <c r="BG275" s="368">
        <v>118.6</v>
      </c>
      <c r="BH275" s="368">
        <v>92.4</v>
      </c>
    </row>
    <row r="276" spans="1:60" s="270" customFormat="1" ht="25.5">
      <c r="A276" s="368" t="s">
        <v>605</v>
      </c>
      <c r="B276" s="368" t="s">
        <v>10</v>
      </c>
      <c r="C276" s="368" t="s">
        <v>145</v>
      </c>
      <c r="D276" s="368">
        <v>220</v>
      </c>
      <c r="E276" s="368" t="s">
        <v>759</v>
      </c>
      <c r="F276" s="368" t="s">
        <v>606</v>
      </c>
      <c r="G276" s="368" t="s">
        <v>1957</v>
      </c>
      <c r="H276" s="368">
        <v>12</v>
      </c>
      <c r="I276" s="368" t="s">
        <v>626</v>
      </c>
      <c r="J276" s="370">
        <v>0.5</v>
      </c>
      <c r="K276" s="370">
        <v>0.5</v>
      </c>
      <c r="L276" s="370">
        <v>0.5</v>
      </c>
      <c r="M276" s="370">
        <v>0.5</v>
      </c>
      <c r="N276" s="370">
        <v>0.5</v>
      </c>
      <c r="O276" s="370">
        <v>0.5</v>
      </c>
      <c r="P276" s="370">
        <v>0.5</v>
      </c>
      <c r="Q276" s="370">
        <v>0.5</v>
      </c>
      <c r="R276" s="370">
        <v>0.5</v>
      </c>
      <c r="S276" s="370">
        <v>0.5</v>
      </c>
      <c r="T276" s="370">
        <v>0.5</v>
      </c>
      <c r="U276" s="370">
        <v>0.5</v>
      </c>
      <c r="V276" s="370">
        <v>0.5</v>
      </c>
      <c r="W276" s="370">
        <v>0.5</v>
      </c>
      <c r="X276" s="370">
        <v>0.5</v>
      </c>
      <c r="Y276" s="370">
        <v>0.5</v>
      </c>
      <c r="Z276" s="370">
        <v>0.5</v>
      </c>
      <c r="AA276" s="370">
        <v>0.5</v>
      </c>
      <c r="AB276" s="370">
        <v>0.5</v>
      </c>
      <c r="AC276" s="370">
        <v>0.5</v>
      </c>
      <c r="AD276" s="370">
        <v>0</v>
      </c>
      <c r="AE276" s="370">
        <v>0.5</v>
      </c>
      <c r="AF276" s="370">
        <v>0.5</v>
      </c>
      <c r="AG276" s="370">
        <v>0.5</v>
      </c>
      <c r="AH276" s="370">
        <v>0.5</v>
      </c>
      <c r="AI276" s="370">
        <v>0.5</v>
      </c>
      <c r="AJ276" s="370">
        <v>0.5</v>
      </c>
      <c r="AK276" s="370">
        <v>0.5</v>
      </c>
      <c r="AL276" s="370">
        <v>0.5</v>
      </c>
      <c r="AM276" s="370">
        <v>0.5</v>
      </c>
      <c r="AN276" s="370">
        <v>0.5</v>
      </c>
      <c r="AO276" s="370">
        <v>0.5</v>
      </c>
      <c r="AP276" s="370">
        <v>0.5</v>
      </c>
      <c r="AQ276" s="370">
        <v>0.5</v>
      </c>
      <c r="AR276" s="370">
        <v>0.5</v>
      </c>
      <c r="AS276" s="370">
        <v>0.5</v>
      </c>
      <c r="AT276" s="370">
        <v>0.5</v>
      </c>
      <c r="AU276" s="370">
        <v>0.5</v>
      </c>
      <c r="AV276" s="370">
        <v>0.5</v>
      </c>
      <c r="AW276" s="370">
        <v>0.5</v>
      </c>
      <c r="AX276" s="370">
        <v>0.5</v>
      </c>
      <c r="AY276" s="370">
        <v>0.5</v>
      </c>
      <c r="AZ276" s="370">
        <v>0.5</v>
      </c>
      <c r="BA276" s="370">
        <v>0.5</v>
      </c>
      <c r="BB276" s="370">
        <v>0.5</v>
      </c>
      <c r="BC276" s="370">
        <v>0.5</v>
      </c>
      <c r="BD276" s="370">
        <v>0.5</v>
      </c>
      <c r="BE276" s="370">
        <v>0.5</v>
      </c>
      <c r="BF276" s="368">
        <v>0.5</v>
      </c>
      <c r="BG276" s="368">
        <v>0.5</v>
      </c>
      <c r="BH276" s="368">
        <v>0.5</v>
      </c>
    </row>
    <row r="277" spans="1:60" s="270" customFormat="1" ht="25.5">
      <c r="A277" s="368" t="s">
        <v>605</v>
      </c>
      <c r="B277" s="368" t="s">
        <v>10</v>
      </c>
      <c r="C277" s="368" t="s">
        <v>145</v>
      </c>
      <c r="D277" s="368">
        <v>220</v>
      </c>
      <c r="E277" s="368" t="s">
        <v>759</v>
      </c>
      <c r="F277" s="368" t="s">
        <v>606</v>
      </c>
      <c r="G277" s="368" t="s">
        <v>1957</v>
      </c>
      <c r="H277" s="368">
        <v>12</v>
      </c>
      <c r="I277" s="368" t="s">
        <v>627</v>
      </c>
      <c r="J277" s="370">
        <v>0</v>
      </c>
      <c r="K277" s="370">
        <v>0</v>
      </c>
      <c r="L277" s="370">
        <v>0</v>
      </c>
      <c r="M277" s="370">
        <v>0</v>
      </c>
      <c r="N277" s="370">
        <v>0</v>
      </c>
      <c r="O277" s="370">
        <v>-0.1</v>
      </c>
      <c r="P277" s="370">
        <v>-0.1</v>
      </c>
      <c r="Q277" s="370">
        <v>-0.1</v>
      </c>
      <c r="R277" s="370">
        <v>-0.1</v>
      </c>
      <c r="S277" s="370">
        <v>-0.1</v>
      </c>
      <c r="T277" s="370">
        <v>-0.1</v>
      </c>
      <c r="U277" s="370">
        <v>-0.1</v>
      </c>
      <c r="V277" s="370">
        <v>-0.1</v>
      </c>
      <c r="W277" s="370">
        <v>-0.1</v>
      </c>
      <c r="X277" s="370">
        <v>-0.1</v>
      </c>
      <c r="Y277" s="370">
        <v>-0.1</v>
      </c>
      <c r="Z277" s="370">
        <v>-0.1</v>
      </c>
      <c r="AA277" s="370">
        <v>0</v>
      </c>
      <c r="AB277" s="370">
        <v>0</v>
      </c>
      <c r="AC277" s="370">
        <v>0</v>
      </c>
      <c r="AD277" s="370">
        <v>-0.1</v>
      </c>
      <c r="AE277" s="370">
        <v>0</v>
      </c>
      <c r="AF277" s="370">
        <v>0</v>
      </c>
      <c r="AG277" s="370">
        <v>0</v>
      </c>
      <c r="AH277" s="370">
        <v>0</v>
      </c>
      <c r="AI277" s="370">
        <v>0</v>
      </c>
      <c r="AJ277" s="370">
        <v>0</v>
      </c>
      <c r="AK277" s="370">
        <v>0</v>
      </c>
      <c r="AL277" s="370">
        <v>0</v>
      </c>
      <c r="AM277" s="370">
        <v>0</v>
      </c>
      <c r="AN277" s="370">
        <v>0</v>
      </c>
      <c r="AO277" s="370">
        <v>0</v>
      </c>
      <c r="AP277" s="370">
        <v>0</v>
      </c>
      <c r="AQ277" s="370">
        <v>0</v>
      </c>
      <c r="AR277" s="370">
        <v>0</v>
      </c>
      <c r="AS277" s="370">
        <v>0</v>
      </c>
      <c r="AT277" s="370">
        <v>0</v>
      </c>
      <c r="AU277" s="370">
        <v>0</v>
      </c>
      <c r="AV277" s="370">
        <v>0</v>
      </c>
      <c r="AW277" s="370">
        <v>0</v>
      </c>
      <c r="AX277" s="370">
        <v>0</v>
      </c>
      <c r="AY277" s="370">
        <v>0</v>
      </c>
      <c r="AZ277" s="370">
        <v>0</v>
      </c>
      <c r="BA277" s="370">
        <v>0</v>
      </c>
      <c r="BB277" s="370">
        <v>0</v>
      </c>
      <c r="BC277" s="370">
        <v>0</v>
      </c>
      <c r="BD277" s="370">
        <v>0</v>
      </c>
      <c r="BE277" s="370">
        <v>0</v>
      </c>
      <c r="BF277" s="368">
        <v>0.5</v>
      </c>
      <c r="BG277" s="368">
        <v>0.5</v>
      </c>
      <c r="BH277" s="368">
        <v>0.5</v>
      </c>
    </row>
    <row r="278" spans="1:60" s="270" customFormat="1" ht="25.5">
      <c r="A278" s="368" t="s">
        <v>609</v>
      </c>
      <c r="B278" s="368" t="s">
        <v>9</v>
      </c>
      <c r="C278" s="368" t="s">
        <v>145</v>
      </c>
      <c r="D278" s="368">
        <v>220</v>
      </c>
      <c r="E278" s="368" t="s">
        <v>760</v>
      </c>
      <c r="F278" s="368" t="s">
        <v>606</v>
      </c>
      <c r="G278" s="368" t="s">
        <v>1957</v>
      </c>
      <c r="H278" s="368">
        <v>23133.7</v>
      </c>
      <c r="I278" s="368" t="s">
        <v>626</v>
      </c>
      <c r="J278" s="370">
        <v>950.8</v>
      </c>
      <c r="K278" s="370">
        <v>951.2</v>
      </c>
      <c r="L278" s="370">
        <v>946.3</v>
      </c>
      <c r="M278" s="370">
        <v>938.2</v>
      </c>
      <c r="N278" s="370">
        <v>936.7</v>
      </c>
      <c r="O278" s="370">
        <v>940.8</v>
      </c>
      <c r="P278" s="370">
        <v>942.2</v>
      </c>
      <c r="Q278" s="370">
        <v>938.1</v>
      </c>
      <c r="R278" s="370">
        <v>935.8</v>
      </c>
      <c r="S278" s="370">
        <v>935.5</v>
      </c>
      <c r="T278" s="370">
        <v>942.7</v>
      </c>
      <c r="U278" s="370">
        <v>954</v>
      </c>
      <c r="V278" s="370">
        <v>952</v>
      </c>
      <c r="W278" s="370">
        <v>953.4</v>
      </c>
      <c r="X278" s="370">
        <v>954.6</v>
      </c>
      <c r="Y278" s="370">
        <v>954.4</v>
      </c>
      <c r="Z278" s="370">
        <v>953.4</v>
      </c>
      <c r="AA278" s="370">
        <v>953.3</v>
      </c>
      <c r="AB278" s="370">
        <v>947.5</v>
      </c>
      <c r="AC278" s="370">
        <v>954.3</v>
      </c>
      <c r="AD278" s="370">
        <v>960.9</v>
      </c>
      <c r="AE278" s="370">
        <v>953.3</v>
      </c>
      <c r="AF278" s="370">
        <v>952.1</v>
      </c>
      <c r="AG278" s="370">
        <v>955</v>
      </c>
      <c r="AH278" s="370">
        <v>953.9</v>
      </c>
      <c r="AI278" s="370">
        <v>950.3</v>
      </c>
      <c r="AJ278" s="370">
        <v>950.4</v>
      </c>
      <c r="AK278" s="370">
        <v>945.6</v>
      </c>
      <c r="AL278" s="370">
        <v>948.5</v>
      </c>
      <c r="AM278" s="370">
        <v>950.9</v>
      </c>
      <c r="AN278" s="370">
        <v>951.9</v>
      </c>
      <c r="AO278" s="370">
        <v>947.4</v>
      </c>
      <c r="AP278" s="370">
        <v>948.7</v>
      </c>
      <c r="AQ278" s="370">
        <v>949.7</v>
      </c>
      <c r="AR278" s="370">
        <v>1099.3</v>
      </c>
      <c r="AS278" s="370">
        <v>1116.0999999999999</v>
      </c>
      <c r="AT278" s="370">
        <v>1115.2</v>
      </c>
      <c r="AU278" s="370">
        <v>1073.0999999999999</v>
      </c>
      <c r="AV278" s="370">
        <v>1075.9000000000001</v>
      </c>
      <c r="AW278" s="370">
        <v>950.9</v>
      </c>
      <c r="AX278" s="370">
        <v>955.4</v>
      </c>
      <c r="AY278" s="370">
        <v>952.1</v>
      </c>
      <c r="AZ278" s="370">
        <v>949.5</v>
      </c>
      <c r="BA278" s="370">
        <v>949.5</v>
      </c>
      <c r="BB278" s="370">
        <v>953.3</v>
      </c>
      <c r="BC278" s="370">
        <v>953.5</v>
      </c>
      <c r="BD278" s="370">
        <v>953.5</v>
      </c>
      <c r="BE278" s="370">
        <v>950.2</v>
      </c>
      <c r="BF278" s="368">
        <v>963.9</v>
      </c>
      <c r="BG278" s="368">
        <v>1119.3</v>
      </c>
      <c r="BH278" s="368">
        <v>934.8</v>
      </c>
    </row>
    <row r="279" spans="1:60" s="270" customFormat="1" ht="25.5">
      <c r="A279" s="368" t="s">
        <v>609</v>
      </c>
      <c r="B279" s="368" t="s">
        <v>9</v>
      </c>
      <c r="C279" s="368" t="s">
        <v>145</v>
      </c>
      <c r="D279" s="368">
        <v>220</v>
      </c>
      <c r="E279" s="368" t="s">
        <v>760</v>
      </c>
      <c r="F279" s="368" t="s">
        <v>606</v>
      </c>
      <c r="G279" s="368" t="s">
        <v>1957</v>
      </c>
      <c r="H279" s="368">
        <v>23133.7</v>
      </c>
      <c r="I279" s="368" t="s">
        <v>627</v>
      </c>
      <c r="J279" s="370">
        <v>0</v>
      </c>
      <c r="K279" s="370">
        <v>0</v>
      </c>
      <c r="L279" s="370">
        <v>0</v>
      </c>
      <c r="M279" s="370">
        <v>0</v>
      </c>
      <c r="N279" s="370">
        <v>0</v>
      </c>
      <c r="O279" s="370">
        <v>-64.099999999999994</v>
      </c>
      <c r="P279" s="370">
        <v>-52.3</v>
      </c>
      <c r="Q279" s="370">
        <v>-64.5</v>
      </c>
      <c r="R279" s="370">
        <v>-58.7</v>
      </c>
      <c r="S279" s="370">
        <v>-56.4</v>
      </c>
      <c r="T279" s="370">
        <v>-43.3</v>
      </c>
      <c r="U279" s="370">
        <v>-35.799999999999997</v>
      </c>
      <c r="V279" s="370">
        <v>-23.6</v>
      </c>
      <c r="W279" s="370">
        <v>-39.4</v>
      </c>
      <c r="X279" s="370">
        <v>-3</v>
      </c>
      <c r="Y279" s="370">
        <v>58</v>
      </c>
      <c r="Z279" s="370">
        <v>57.3</v>
      </c>
      <c r="AA279" s="370">
        <v>0</v>
      </c>
      <c r="AB279" s="370">
        <v>0</v>
      </c>
      <c r="AC279" s="370">
        <v>0</v>
      </c>
      <c r="AD279" s="370">
        <v>43.7</v>
      </c>
      <c r="AE279" s="370">
        <v>0</v>
      </c>
      <c r="AF279" s="370">
        <v>0</v>
      </c>
      <c r="AG279" s="370">
        <v>0</v>
      </c>
      <c r="AH279" s="370">
        <v>0</v>
      </c>
      <c r="AI279" s="370">
        <v>0</v>
      </c>
      <c r="AJ279" s="370">
        <v>0</v>
      </c>
      <c r="AK279" s="370">
        <v>0</v>
      </c>
      <c r="AL279" s="370">
        <v>0</v>
      </c>
      <c r="AM279" s="370">
        <v>0</v>
      </c>
      <c r="AN279" s="370">
        <v>0</v>
      </c>
      <c r="AO279" s="370">
        <v>0</v>
      </c>
      <c r="AP279" s="370">
        <v>0</v>
      </c>
      <c r="AQ279" s="370">
        <v>0</v>
      </c>
      <c r="AR279" s="370">
        <v>0</v>
      </c>
      <c r="AS279" s="370">
        <v>0</v>
      </c>
      <c r="AT279" s="370">
        <v>0</v>
      </c>
      <c r="AU279" s="370">
        <v>0</v>
      </c>
      <c r="AV279" s="370">
        <v>0</v>
      </c>
      <c r="AW279" s="370">
        <v>0</v>
      </c>
      <c r="AX279" s="370">
        <v>0</v>
      </c>
      <c r="AY279" s="370">
        <v>0</v>
      </c>
      <c r="AZ279" s="370">
        <v>0</v>
      </c>
      <c r="BA279" s="370">
        <v>0</v>
      </c>
      <c r="BB279" s="370">
        <v>0</v>
      </c>
      <c r="BC279" s="370">
        <v>0</v>
      </c>
      <c r="BD279" s="370">
        <v>0</v>
      </c>
      <c r="BE279" s="370">
        <v>0</v>
      </c>
      <c r="BF279" s="368">
        <v>963.9</v>
      </c>
      <c r="BG279" s="368">
        <v>1119.3</v>
      </c>
      <c r="BH279" s="368">
        <v>934.8</v>
      </c>
    </row>
    <row r="280" spans="1:60" s="270" customFormat="1" ht="38.25">
      <c r="A280" s="368" t="s">
        <v>607</v>
      </c>
      <c r="B280" s="368" t="s">
        <v>20</v>
      </c>
      <c r="C280" s="368" t="s">
        <v>145</v>
      </c>
      <c r="D280" s="368">
        <v>500</v>
      </c>
      <c r="E280" s="368" t="s">
        <v>761</v>
      </c>
      <c r="F280" s="368" t="s">
        <v>606</v>
      </c>
      <c r="G280" s="368" t="s">
        <v>1957</v>
      </c>
      <c r="H280" s="368">
        <v>26186.2</v>
      </c>
      <c r="I280" s="368" t="s">
        <v>626</v>
      </c>
      <c r="J280" s="370">
        <v>1226.5999999999999</v>
      </c>
      <c r="K280" s="370">
        <v>1227.5</v>
      </c>
      <c r="L280" s="370">
        <v>1227.0999999999999</v>
      </c>
      <c r="M280" s="370">
        <v>1228.9000000000001</v>
      </c>
      <c r="N280" s="370">
        <v>1227</v>
      </c>
      <c r="O280" s="370">
        <v>1226.4000000000001</v>
      </c>
      <c r="P280" s="370">
        <v>1228.0999999999999</v>
      </c>
      <c r="Q280" s="370">
        <v>1227.7</v>
      </c>
      <c r="R280" s="370">
        <v>1226.9000000000001</v>
      </c>
      <c r="S280" s="370">
        <v>1226.9000000000001</v>
      </c>
      <c r="T280" s="370">
        <v>1227.9000000000001</v>
      </c>
      <c r="U280" s="370">
        <v>1228.2</v>
      </c>
      <c r="V280" s="370">
        <v>1228</v>
      </c>
      <c r="W280" s="370">
        <v>1227.2</v>
      </c>
      <c r="X280" s="370">
        <v>1225.5999999999999</v>
      </c>
      <c r="Y280" s="370">
        <v>1228.0999999999999</v>
      </c>
      <c r="Z280" s="370">
        <v>1226</v>
      </c>
      <c r="AA280" s="370">
        <v>1225.5999999999999</v>
      </c>
      <c r="AB280" s="370">
        <v>1226.5</v>
      </c>
      <c r="AC280" s="370">
        <v>1055.4000000000001</v>
      </c>
      <c r="AD280" s="370">
        <v>376.2</v>
      </c>
      <c r="AE280" s="370">
        <v>549.6</v>
      </c>
      <c r="AF280" s="370">
        <v>548.79999999999995</v>
      </c>
      <c r="AG280" s="370">
        <v>545.79999999999995</v>
      </c>
      <c r="AH280" s="370">
        <v>546.1</v>
      </c>
      <c r="AI280" s="370">
        <v>547.1</v>
      </c>
      <c r="AJ280" s="370">
        <v>598.70000000000005</v>
      </c>
      <c r="AK280" s="370">
        <v>750.1</v>
      </c>
      <c r="AL280" s="370">
        <v>1003.9</v>
      </c>
      <c r="AM280" s="370">
        <v>1152.7</v>
      </c>
      <c r="AN280" s="370">
        <v>1222.9000000000001</v>
      </c>
      <c r="AO280" s="370">
        <v>1227.0999999999999</v>
      </c>
      <c r="AP280" s="370">
        <v>1225.5999999999999</v>
      </c>
      <c r="AQ280" s="370">
        <v>1228.0999999999999</v>
      </c>
      <c r="AR280" s="370">
        <v>1226.9000000000001</v>
      </c>
      <c r="AS280" s="370">
        <v>1228.7</v>
      </c>
      <c r="AT280" s="370">
        <v>1227.0999999999999</v>
      </c>
      <c r="AU280" s="370">
        <v>1227.5999999999999</v>
      </c>
      <c r="AV280" s="370">
        <v>1228.4000000000001</v>
      </c>
      <c r="AW280" s="370">
        <v>1227.5</v>
      </c>
      <c r="AX280" s="370">
        <v>1227</v>
      </c>
      <c r="AY280" s="370">
        <v>1226.3</v>
      </c>
      <c r="AZ280" s="370">
        <v>1225.5</v>
      </c>
      <c r="BA280" s="370">
        <v>1225.5</v>
      </c>
      <c r="BB280" s="370">
        <v>1227.5999999999999</v>
      </c>
      <c r="BC280" s="370">
        <v>1218.0999999999999</v>
      </c>
      <c r="BD280" s="370">
        <v>1218.0999999999999</v>
      </c>
      <c r="BE280" s="370">
        <v>1044.3</v>
      </c>
      <c r="BF280" s="368">
        <v>1091.0999999999999</v>
      </c>
      <c r="BG280" s="368">
        <v>1241.2</v>
      </c>
      <c r="BH280" s="368">
        <v>544.20000000000005</v>
      </c>
    </row>
    <row r="281" spans="1:60" s="270" customFormat="1" ht="38.25">
      <c r="A281" s="368" t="s">
        <v>607</v>
      </c>
      <c r="B281" s="368" t="s">
        <v>20</v>
      </c>
      <c r="C281" s="368" t="s">
        <v>145</v>
      </c>
      <c r="D281" s="368">
        <v>500</v>
      </c>
      <c r="E281" s="368" t="s">
        <v>761</v>
      </c>
      <c r="F281" s="368" t="s">
        <v>606</v>
      </c>
      <c r="G281" s="368" t="s">
        <v>1957</v>
      </c>
      <c r="H281" s="368">
        <v>26186.2</v>
      </c>
      <c r="I281" s="368" t="s">
        <v>627</v>
      </c>
      <c r="J281" s="370">
        <v>0</v>
      </c>
      <c r="K281" s="370">
        <v>0</v>
      </c>
      <c r="L281" s="370">
        <v>0</v>
      </c>
      <c r="M281" s="370">
        <v>0</v>
      </c>
      <c r="N281" s="370">
        <v>0</v>
      </c>
      <c r="O281" s="370">
        <v>-144.19999999999999</v>
      </c>
      <c r="P281" s="370">
        <v>-142.4</v>
      </c>
      <c r="Q281" s="370">
        <v>-142.6</v>
      </c>
      <c r="R281" s="370">
        <v>-139.9</v>
      </c>
      <c r="S281" s="370">
        <v>-131.6</v>
      </c>
      <c r="T281" s="370">
        <v>-120.3</v>
      </c>
      <c r="U281" s="370">
        <v>-117.8</v>
      </c>
      <c r="V281" s="370">
        <v>-104.2</v>
      </c>
      <c r="W281" s="370">
        <v>-83.8</v>
      </c>
      <c r="X281" s="370">
        <v>-45.7</v>
      </c>
      <c r="Y281" s="370">
        <v>-27.7</v>
      </c>
      <c r="Z281" s="370">
        <v>-48.4</v>
      </c>
      <c r="AA281" s="370">
        <v>0</v>
      </c>
      <c r="AB281" s="370">
        <v>0</v>
      </c>
      <c r="AC281" s="370">
        <v>0</v>
      </c>
      <c r="AD281" s="370">
        <v>-80.900000000000006</v>
      </c>
      <c r="AE281" s="370">
        <v>0</v>
      </c>
      <c r="AF281" s="370">
        <v>0</v>
      </c>
      <c r="AG281" s="370">
        <v>0</v>
      </c>
      <c r="AH281" s="370">
        <v>0</v>
      </c>
      <c r="AI281" s="370">
        <v>0</v>
      </c>
      <c r="AJ281" s="370">
        <v>0</v>
      </c>
      <c r="AK281" s="370">
        <v>0</v>
      </c>
      <c r="AL281" s="370">
        <v>0</v>
      </c>
      <c r="AM281" s="370">
        <v>0</v>
      </c>
      <c r="AN281" s="370">
        <v>0</v>
      </c>
      <c r="AO281" s="370">
        <v>0</v>
      </c>
      <c r="AP281" s="370">
        <v>0</v>
      </c>
      <c r="AQ281" s="370">
        <v>0</v>
      </c>
      <c r="AR281" s="370">
        <v>0</v>
      </c>
      <c r="AS281" s="370">
        <v>0</v>
      </c>
      <c r="AT281" s="370">
        <v>0</v>
      </c>
      <c r="AU281" s="370">
        <v>0</v>
      </c>
      <c r="AV281" s="370">
        <v>0</v>
      </c>
      <c r="AW281" s="370">
        <v>0</v>
      </c>
      <c r="AX281" s="370">
        <v>0</v>
      </c>
      <c r="AY281" s="370">
        <v>0</v>
      </c>
      <c r="AZ281" s="370">
        <v>0</v>
      </c>
      <c r="BA281" s="370">
        <v>0</v>
      </c>
      <c r="BB281" s="370">
        <v>0</v>
      </c>
      <c r="BC281" s="370">
        <v>0</v>
      </c>
      <c r="BD281" s="370">
        <v>0</v>
      </c>
      <c r="BE281" s="370">
        <v>0</v>
      </c>
      <c r="BF281" s="368">
        <v>1091.0999999999999</v>
      </c>
      <c r="BG281" s="368">
        <v>1241.2</v>
      </c>
      <c r="BH281" s="368">
        <v>544.20000000000005</v>
      </c>
    </row>
    <row r="282" spans="1:60" s="270" customFormat="1" ht="38.25">
      <c r="A282" s="368" t="s">
        <v>610</v>
      </c>
      <c r="B282" s="368" t="s">
        <v>20</v>
      </c>
      <c r="C282" s="368" t="s">
        <v>145</v>
      </c>
      <c r="D282" s="368">
        <v>500</v>
      </c>
      <c r="E282" s="368" t="s">
        <v>762</v>
      </c>
      <c r="F282" s="368" t="s">
        <v>606</v>
      </c>
      <c r="G282" s="368" t="s">
        <v>1957</v>
      </c>
      <c r="H282" s="368">
        <v>6940.9</v>
      </c>
      <c r="I282" s="368" t="s">
        <v>626</v>
      </c>
      <c r="J282" s="370">
        <v>296.5</v>
      </c>
      <c r="K282" s="370">
        <v>294.39999999999998</v>
      </c>
      <c r="L282" s="370">
        <v>289.7</v>
      </c>
      <c r="M282" s="370">
        <v>287</v>
      </c>
      <c r="N282" s="370">
        <v>291</v>
      </c>
      <c r="O282" s="370">
        <v>286.3</v>
      </c>
      <c r="P282" s="370">
        <v>287.89999999999998</v>
      </c>
      <c r="Q282" s="370">
        <v>280.60000000000002</v>
      </c>
      <c r="R282" s="370">
        <v>282.89999999999998</v>
      </c>
      <c r="S282" s="370">
        <v>286.10000000000002</v>
      </c>
      <c r="T282" s="370">
        <v>286.10000000000002</v>
      </c>
      <c r="U282" s="370">
        <v>286.10000000000002</v>
      </c>
      <c r="V282" s="370">
        <v>286.10000000000002</v>
      </c>
      <c r="W282" s="370">
        <v>286.7</v>
      </c>
      <c r="X282" s="370">
        <v>290.60000000000002</v>
      </c>
      <c r="Y282" s="370">
        <v>283.60000000000002</v>
      </c>
      <c r="Z282" s="370">
        <v>285.5</v>
      </c>
      <c r="AA282" s="370">
        <v>292.60000000000002</v>
      </c>
      <c r="AB282" s="370">
        <v>291.3</v>
      </c>
      <c r="AC282" s="370">
        <v>290.60000000000002</v>
      </c>
      <c r="AD282" s="370">
        <v>289.39999999999998</v>
      </c>
      <c r="AE282" s="370">
        <v>288.39999999999998</v>
      </c>
      <c r="AF282" s="370">
        <v>294.2</v>
      </c>
      <c r="AG282" s="370">
        <v>288.8</v>
      </c>
      <c r="AH282" s="370">
        <v>288.5</v>
      </c>
      <c r="AI282" s="370">
        <v>287.3</v>
      </c>
      <c r="AJ282" s="370">
        <v>290.3</v>
      </c>
      <c r="AK282" s="370">
        <v>289.3</v>
      </c>
      <c r="AL282" s="370">
        <v>297.60000000000002</v>
      </c>
      <c r="AM282" s="370">
        <v>289.3</v>
      </c>
      <c r="AN282" s="370">
        <v>289.2</v>
      </c>
      <c r="AO282" s="370">
        <v>289.60000000000002</v>
      </c>
      <c r="AP282" s="370">
        <v>287.8</v>
      </c>
      <c r="AQ282" s="370">
        <v>289</v>
      </c>
      <c r="AR282" s="370">
        <v>287.7</v>
      </c>
      <c r="AS282" s="370">
        <v>290.3</v>
      </c>
      <c r="AT282" s="370">
        <v>292.39999999999998</v>
      </c>
      <c r="AU282" s="370">
        <v>293.60000000000002</v>
      </c>
      <c r="AV282" s="370">
        <v>285.8</v>
      </c>
      <c r="AW282" s="370">
        <v>294.5</v>
      </c>
      <c r="AX282" s="370">
        <v>290.60000000000002</v>
      </c>
      <c r="AY282" s="370">
        <v>282</v>
      </c>
      <c r="AZ282" s="370">
        <v>298</v>
      </c>
      <c r="BA282" s="370">
        <v>298</v>
      </c>
      <c r="BB282" s="370">
        <v>284.8</v>
      </c>
      <c r="BC282" s="370">
        <v>293</v>
      </c>
      <c r="BD282" s="370">
        <v>293</v>
      </c>
      <c r="BE282" s="370">
        <v>289.39999999999998</v>
      </c>
      <c r="BF282" s="368">
        <v>289.2</v>
      </c>
      <c r="BG282" s="368">
        <v>299.7</v>
      </c>
      <c r="BH282" s="368">
        <v>267.89999999999998</v>
      </c>
    </row>
    <row r="283" spans="1:60" s="270" customFormat="1" ht="38.25">
      <c r="A283" s="368" t="s">
        <v>610</v>
      </c>
      <c r="B283" s="368" t="s">
        <v>20</v>
      </c>
      <c r="C283" s="368" t="s">
        <v>145</v>
      </c>
      <c r="D283" s="368">
        <v>500</v>
      </c>
      <c r="E283" s="368" t="s">
        <v>762</v>
      </c>
      <c r="F283" s="368" t="s">
        <v>606</v>
      </c>
      <c r="G283" s="368" t="s">
        <v>1957</v>
      </c>
      <c r="H283" s="368">
        <v>6940.9</v>
      </c>
      <c r="I283" s="368" t="s">
        <v>627</v>
      </c>
      <c r="J283" s="370">
        <v>0</v>
      </c>
      <c r="K283" s="370">
        <v>0</v>
      </c>
      <c r="L283" s="370">
        <v>0</v>
      </c>
      <c r="M283" s="370">
        <v>0</v>
      </c>
      <c r="N283" s="370">
        <v>0</v>
      </c>
      <c r="O283" s="370">
        <v>34.700000000000003</v>
      </c>
      <c r="P283" s="370">
        <v>38.200000000000003</v>
      </c>
      <c r="Q283" s="370">
        <v>37</v>
      </c>
      <c r="R283" s="370">
        <v>36.6</v>
      </c>
      <c r="S283" s="370">
        <v>35.9</v>
      </c>
      <c r="T283" s="370">
        <v>35.9</v>
      </c>
      <c r="U283" s="370">
        <v>35.9</v>
      </c>
      <c r="V283" s="370">
        <v>35.9</v>
      </c>
      <c r="W283" s="370">
        <v>35.9</v>
      </c>
      <c r="X283" s="370">
        <v>69.3</v>
      </c>
      <c r="Y283" s="370">
        <v>93.2</v>
      </c>
      <c r="Z283" s="370">
        <v>96.9</v>
      </c>
      <c r="AA283" s="370">
        <v>0</v>
      </c>
      <c r="AB283" s="370">
        <v>0</v>
      </c>
      <c r="AC283" s="370">
        <v>0</v>
      </c>
      <c r="AD283" s="370">
        <v>48.2</v>
      </c>
      <c r="AE283" s="370">
        <v>0</v>
      </c>
      <c r="AF283" s="370">
        <v>0</v>
      </c>
      <c r="AG283" s="370">
        <v>0</v>
      </c>
      <c r="AH283" s="370">
        <v>0</v>
      </c>
      <c r="AI283" s="370">
        <v>0</v>
      </c>
      <c r="AJ283" s="370">
        <v>0</v>
      </c>
      <c r="AK283" s="370">
        <v>0</v>
      </c>
      <c r="AL283" s="370">
        <v>0</v>
      </c>
      <c r="AM283" s="370">
        <v>0</v>
      </c>
      <c r="AN283" s="370">
        <v>0</v>
      </c>
      <c r="AO283" s="370">
        <v>0</v>
      </c>
      <c r="AP283" s="370">
        <v>0</v>
      </c>
      <c r="AQ283" s="370">
        <v>0</v>
      </c>
      <c r="AR283" s="370">
        <v>0</v>
      </c>
      <c r="AS283" s="370">
        <v>0</v>
      </c>
      <c r="AT283" s="370">
        <v>0</v>
      </c>
      <c r="AU283" s="370">
        <v>0</v>
      </c>
      <c r="AV283" s="370">
        <v>0</v>
      </c>
      <c r="AW283" s="370">
        <v>0</v>
      </c>
      <c r="AX283" s="370">
        <v>0</v>
      </c>
      <c r="AY283" s="370">
        <v>0</v>
      </c>
      <c r="AZ283" s="370">
        <v>0</v>
      </c>
      <c r="BA283" s="370">
        <v>0</v>
      </c>
      <c r="BB283" s="370">
        <v>0</v>
      </c>
      <c r="BC283" s="370">
        <v>0</v>
      </c>
      <c r="BD283" s="370">
        <v>0</v>
      </c>
      <c r="BE283" s="370">
        <v>0</v>
      </c>
      <c r="BF283" s="368">
        <v>289.2</v>
      </c>
      <c r="BG283" s="368">
        <v>299.7</v>
      </c>
      <c r="BH283" s="368">
        <v>267.89999999999998</v>
      </c>
    </row>
    <row r="284" spans="1:60" s="270" customFormat="1" ht="38.25">
      <c r="A284" s="368" t="s">
        <v>610</v>
      </c>
      <c r="B284" s="368" t="s">
        <v>20</v>
      </c>
      <c r="C284" s="368" t="s">
        <v>145</v>
      </c>
      <c r="D284" s="368">
        <v>500</v>
      </c>
      <c r="E284" s="368" t="s">
        <v>763</v>
      </c>
      <c r="F284" s="368" t="s">
        <v>606</v>
      </c>
      <c r="G284" s="368" t="s">
        <v>1957</v>
      </c>
      <c r="H284" s="368">
        <v>9048.6</v>
      </c>
      <c r="I284" s="368" t="s">
        <v>626</v>
      </c>
      <c r="J284" s="370">
        <v>349.8</v>
      </c>
      <c r="K284" s="370">
        <v>349.8</v>
      </c>
      <c r="L284" s="370">
        <v>349.8</v>
      </c>
      <c r="M284" s="370">
        <v>350.3</v>
      </c>
      <c r="N284" s="370">
        <v>350.3</v>
      </c>
      <c r="O284" s="370">
        <v>350.1</v>
      </c>
      <c r="P284" s="370">
        <v>350.1</v>
      </c>
      <c r="Q284" s="370">
        <v>350.1</v>
      </c>
      <c r="R284" s="370">
        <v>349.5</v>
      </c>
      <c r="S284" s="370">
        <v>349.8</v>
      </c>
      <c r="T284" s="370">
        <v>349.8</v>
      </c>
      <c r="U284" s="370">
        <v>349.8</v>
      </c>
      <c r="V284" s="370">
        <v>348.9</v>
      </c>
      <c r="W284" s="370">
        <v>348.9</v>
      </c>
      <c r="X284" s="370">
        <v>349.8</v>
      </c>
      <c r="Y284" s="370">
        <v>350.4</v>
      </c>
      <c r="Z284" s="370">
        <v>349.5</v>
      </c>
      <c r="AA284" s="370">
        <v>350.1</v>
      </c>
      <c r="AB284" s="370">
        <v>350.7</v>
      </c>
      <c r="AC284" s="370">
        <v>348.9</v>
      </c>
      <c r="AD284" s="370">
        <v>350.1</v>
      </c>
      <c r="AE284" s="370">
        <v>351.1</v>
      </c>
      <c r="AF284" s="370">
        <v>350.8</v>
      </c>
      <c r="AG284" s="370">
        <v>350.1</v>
      </c>
      <c r="AH284" s="370">
        <v>350.1</v>
      </c>
      <c r="AI284" s="370">
        <v>350.1</v>
      </c>
      <c r="AJ284" s="370">
        <v>349.8</v>
      </c>
      <c r="AK284" s="370">
        <v>350.4</v>
      </c>
      <c r="AL284" s="370">
        <v>350.4</v>
      </c>
      <c r="AM284" s="370">
        <v>350.2</v>
      </c>
      <c r="AN284" s="370">
        <v>350.2</v>
      </c>
      <c r="AO284" s="370">
        <v>349.2</v>
      </c>
      <c r="AP284" s="370">
        <v>348.8</v>
      </c>
      <c r="AQ284" s="370">
        <v>355.8</v>
      </c>
      <c r="AR284" s="370">
        <v>355.8</v>
      </c>
      <c r="AS284" s="370">
        <v>369.5</v>
      </c>
      <c r="AT284" s="370">
        <v>369.5</v>
      </c>
      <c r="AU284" s="370">
        <v>516.70000000000005</v>
      </c>
      <c r="AV284" s="370">
        <v>516.70000000000005</v>
      </c>
      <c r="AW284" s="370">
        <v>441.1</v>
      </c>
      <c r="AX284" s="370">
        <v>440.8</v>
      </c>
      <c r="AY284" s="370">
        <v>438.3</v>
      </c>
      <c r="AZ284" s="370">
        <v>385.8</v>
      </c>
      <c r="BA284" s="370">
        <v>385.8</v>
      </c>
      <c r="BB284" s="370">
        <v>349.6</v>
      </c>
      <c r="BC284" s="370">
        <v>351</v>
      </c>
      <c r="BD284" s="370">
        <v>351</v>
      </c>
      <c r="BE284" s="370">
        <v>350.7</v>
      </c>
      <c r="BF284" s="368">
        <v>377</v>
      </c>
      <c r="BG284" s="368">
        <v>516.70000000000005</v>
      </c>
      <c r="BH284" s="368">
        <v>348.8</v>
      </c>
    </row>
    <row r="285" spans="1:60" s="270" customFormat="1" ht="38.25">
      <c r="A285" s="368" t="s">
        <v>610</v>
      </c>
      <c r="B285" s="368" t="s">
        <v>20</v>
      </c>
      <c r="C285" s="368" t="s">
        <v>145</v>
      </c>
      <c r="D285" s="368">
        <v>500</v>
      </c>
      <c r="E285" s="368" t="s">
        <v>763</v>
      </c>
      <c r="F285" s="368" t="s">
        <v>606</v>
      </c>
      <c r="G285" s="368" t="s">
        <v>1957</v>
      </c>
      <c r="H285" s="368">
        <v>9048.6</v>
      </c>
      <c r="I285" s="368" t="s">
        <v>627</v>
      </c>
      <c r="J285" s="370">
        <v>0</v>
      </c>
      <c r="K285" s="370">
        <v>0</v>
      </c>
      <c r="L285" s="370">
        <v>0</v>
      </c>
      <c r="M285" s="370">
        <v>0</v>
      </c>
      <c r="N285" s="370">
        <v>0</v>
      </c>
      <c r="O285" s="370">
        <v>98.2</v>
      </c>
      <c r="P285" s="370">
        <v>99.6</v>
      </c>
      <c r="Q285" s="370">
        <v>100.9</v>
      </c>
      <c r="R285" s="370">
        <v>102.8</v>
      </c>
      <c r="S285" s="370">
        <v>106.3</v>
      </c>
      <c r="T285" s="370">
        <v>106.3</v>
      </c>
      <c r="U285" s="370">
        <v>112.2</v>
      </c>
      <c r="V285" s="370">
        <v>117.7</v>
      </c>
      <c r="W285" s="370">
        <v>122.2</v>
      </c>
      <c r="X285" s="370">
        <v>132.30000000000001</v>
      </c>
      <c r="Y285" s="370">
        <v>162.9</v>
      </c>
      <c r="Z285" s="370">
        <v>168</v>
      </c>
      <c r="AA285" s="370">
        <v>0</v>
      </c>
      <c r="AB285" s="370">
        <v>0</v>
      </c>
      <c r="AC285" s="370">
        <v>0</v>
      </c>
      <c r="AD285" s="370">
        <v>115.8</v>
      </c>
      <c r="AE285" s="370">
        <v>0</v>
      </c>
      <c r="AF285" s="370">
        <v>0</v>
      </c>
      <c r="AG285" s="370">
        <v>0</v>
      </c>
      <c r="AH285" s="370">
        <v>0</v>
      </c>
      <c r="AI285" s="370">
        <v>0</v>
      </c>
      <c r="AJ285" s="370">
        <v>0</v>
      </c>
      <c r="AK285" s="370">
        <v>0</v>
      </c>
      <c r="AL285" s="370">
        <v>0</v>
      </c>
      <c r="AM285" s="370">
        <v>0</v>
      </c>
      <c r="AN285" s="370">
        <v>0</v>
      </c>
      <c r="AO285" s="370">
        <v>0</v>
      </c>
      <c r="AP285" s="370">
        <v>0</v>
      </c>
      <c r="AQ285" s="370">
        <v>0</v>
      </c>
      <c r="AR285" s="370">
        <v>0</v>
      </c>
      <c r="AS285" s="370">
        <v>0</v>
      </c>
      <c r="AT285" s="370">
        <v>0</v>
      </c>
      <c r="AU285" s="370">
        <v>0</v>
      </c>
      <c r="AV285" s="370">
        <v>0</v>
      </c>
      <c r="AW285" s="370">
        <v>0</v>
      </c>
      <c r="AX285" s="370">
        <v>0</v>
      </c>
      <c r="AY285" s="370">
        <v>0</v>
      </c>
      <c r="AZ285" s="370">
        <v>0</v>
      </c>
      <c r="BA285" s="370">
        <v>0</v>
      </c>
      <c r="BB285" s="370">
        <v>0</v>
      </c>
      <c r="BC285" s="370">
        <v>0</v>
      </c>
      <c r="BD285" s="370">
        <v>0</v>
      </c>
      <c r="BE285" s="370">
        <v>0</v>
      </c>
      <c r="BF285" s="368">
        <v>377</v>
      </c>
      <c r="BG285" s="368">
        <v>516.70000000000005</v>
      </c>
      <c r="BH285" s="368">
        <v>348.8</v>
      </c>
    </row>
    <row r="286" spans="1:60" s="270" customFormat="1" ht="38.25">
      <c r="A286" s="368" t="s">
        <v>607</v>
      </c>
      <c r="B286" s="368" t="s">
        <v>12</v>
      </c>
      <c r="C286" s="368" t="s">
        <v>145</v>
      </c>
      <c r="D286" s="368">
        <v>500</v>
      </c>
      <c r="E286" s="368" t="s">
        <v>1059</v>
      </c>
      <c r="F286" s="368" t="s">
        <v>606</v>
      </c>
      <c r="G286" s="368" t="s">
        <v>1957</v>
      </c>
      <c r="H286" s="368">
        <v>8757.6</v>
      </c>
      <c r="I286" s="368" t="s">
        <v>626</v>
      </c>
      <c r="J286" s="370">
        <v>358.7</v>
      </c>
      <c r="K286" s="370">
        <v>363</v>
      </c>
      <c r="L286" s="370">
        <v>361.7</v>
      </c>
      <c r="M286" s="370">
        <v>359.8</v>
      </c>
      <c r="N286" s="370">
        <v>360.5</v>
      </c>
      <c r="O286" s="370">
        <v>358.6</v>
      </c>
      <c r="P286" s="370">
        <v>364.9</v>
      </c>
      <c r="Q286" s="370">
        <v>360.9</v>
      </c>
      <c r="R286" s="370">
        <v>361.2</v>
      </c>
      <c r="S286" s="370">
        <v>362.8</v>
      </c>
      <c r="T286" s="370">
        <v>359.7</v>
      </c>
      <c r="U286" s="370">
        <v>361.6</v>
      </c>
      <c r="V286" s="370">
        <v>361.7</v>
      </c>
      <c r="W286" s="370">
        <v>359.3</v>
      </c>
      <c r="X286" s="370">
        <v>358.9</v>
      </c>
      <c r="Y286" s="370">
        <v>359.9</v>
      </c>
      <c r="Z286" s="370">
        <v>359.8</v>
      </c>
      <c r="AA286" s="370">
        <v>360.9</v>
      </c>
      <c r="AB286" s="370">
        <v>362.4</v>
      </c>
      <c r="AC286" s="370">
        <v>361</v>
      </c>
      <c r="AD286" s="370">
        <v>361.2</v>
      </c>
      <c r="AE286" s="370">
        <v>360.7</v>
      </c>
      <c r="AF286" s="370">
        <v>361.5</v>
      </c>
      <c r="AG286" s="370">
        <v>362</v>
      </c>
      <c r="AH286" s="370">
        <v>360.2</v>
      </c>
      <c r="AI286" s="370">
        <v>362.1</v>
      </c>
      <c r="AJ286" s="370">
        <v>361.2</v>
      </c>
      <c r="AK286" s="370">
        <v>360.5</v>
      </c>
      <c r="AL286" s="370">
        <v>359.6</v>
      </c>
      <c r="AM286" s="370">
        <v>360.1</v>
      </c>
      <c r="AN286" s="370">
        <v>358.6</v>
      </c>
      <c r="AO286" s="370">
        <v>360.1</v>
      </c>
      <c r="AP286" s="370">
        <v>354.9</v>
      </c>
      <c r="AQ286" s="370">
        <v>357</v>
      </c>
      <c r="AR286" s="370">
        <v>375.5</v>
      </c>
      <c r="AS286" s="370">
        <v>376.9</v>
      </c>
      <c r="AT286" s="370">
        <v>361.8</v>
      </c>
      <c r="AU286" s="370">
        <v>361.1</v>
      </c>
      <c r="AV286" s="370">
        <v>360.1</v>
      </c>
      <c r="AW286" s="370">
        <v>358.4</v>
      </c>
      <c r="AX286" s="370">
        <v>428.9</v>
      </c>
      <c r="AY286" s="370">
        <v>400.7</v>
      </c>
      <c r="AZ286" s="370">
        <v>361.3</v>
      </c>
      <c r="BA286" s="370">
        <v>361.3</v>
      </c>
      <c r="BB286" s="370">
        <v>360.1</v>
      </c>
      <c r="BC286" s="370">
        <v>356.9</v>
      </c>
      <c r="BD286" s="370">
        <v>356.9</v>
      </c>
      <c r="BE286" s="370">
        <v>361.1</v>
      </c>
      <c r="BF286" s="368">
        <v>364.9</v>
      </c>
      <c r="BG286" s="368">
        <v>448.6</v>
      </c>
      <c r="BH286" s="368">
        <v>331.1</v>
      </c>
    </row>
    <row r="287" spans="1:60" s="270" customFormat="1" ht="38.25">
      <c r="A287" s="368" t="s">
        <v>607</v>
      </c>
      <c r="B287" s="368" t="s">
        <v>12</v>
      </c>
      <c r="C287" s="368" t="s">
        <v>145</v>
      </c>
      <c r="D287" s="368">
        <v>500</v>
      </c>
      <c r="E287" s="368" t="s">
        <v>1059</v>
      </c>
      <c r="F287" s="368" t="s">
        <v>606</v>
      </c>
      <c r="G287" s="368" t="s">
        <v>1957</v>
      </c>
      <c r="H287" s="368">
        <v>8757.6</v>
      </c>
      <c r="I287" s="368" t="s">
        <v>627</v>
      </c>
      <c r="J287" s="370">
        <v>0</v>
      </c>
      <c r="K287" s="370">
        <v>0</v>
      </c>
      <c r="L287" s="370">
        <v>0</v>
      </c>
      <c r="M287" s="370">
        <v>0</v>
      </c>
      <c r="N287" s="370">
        <v>0</v>
      </c>
      <c r="O287" s="370">
        <v>-157.30000000000001</v>
      </c>
      <c r="P287" s="370">
        <v>-155.30000000000001</v>
      </c>
      <c r="Q287" s="370">
        <v>-157.4</v>
      </c>
      <c r="R287" s="370">
        <v>-151</v>
      </c>
      <c r="S287" s="370">
        <v>-148.30000000000001</v>
      </c>
      <c r="T287" s="370">
        <v>-139.19999999999999</v>
      </c>
      <c r="U287" s="370">
        <v>-132.6</v>
      </c>
      <c r="V287" s="370">
        <v>-121.7</v>
      </c>
      <c r="W287" s="370">
        <v>-116.8</v>
      </c>
      <c r="X287" s="370">
        <v>-88.1</v>
      </c>
      <c r="Y287" s="370">
        <v>-28.6</v>
      </c>
      <c r="Z287" s="370">
        <v>-31.2</v>
      </c>
      <c r="AA287" s="370">
        <v>0</v>
      </c>
      <c r="AB287" s="370">
        <v>0</v>
      </c>
      <c r="AC287" s="370">
        <v>0</v>
      </c>
      <c r="AD287" s="370">
        <v>-86.2</v>
      </c>
      <c r="AE287" s="370">
        <v>0</v>
      </c>
      <c r="AF287" s="370">
        <v>0</v>
      </c>
      <c r="AG287" s="370">
        <v>0</v>
      </c>
      <c r="AH287" s="370">
        <v>0</v>
      </c>
      <c r="AI287" s="370">
        <v>0</v>
      </c>
      <c r="AJ287" s="370">
        <v>0</v>
      </c>
      <c r="AK287" s="370">
        <v>0</v>
      </c>
      <c r="AL287" s="370">
        <v>0</v>
      </c>
      <c r="AM287" s="370">
        <v>0</v>
      </c>
      <c r="AN287" s="370">
        <v>0</v>
      </c>
      <c r="AO287" s="370">
        <v>0</v>
      </c>
      <c r="AP287" s="370">
        <v>0</v>
      </c>
      <c r="AQ287" s="370">
        <v>0</v>
      </c>
      <c r="AR287" s="370">
        <v>0</v>
      </c>
      <c r="AS287" s="370">
        <v>0</v>
      </c>
      <c r="AT287" s="370">
        <v>0</v>
      </c>
      <c r="AU287" s="370">
        <v>0</v>
      </c>
      <c r="AV287" s="370">
        <v>0</v>
      </c>
      <c r="AW287" s="370">
        <v>0</v>
      </c>
      <c r="AX287" s="370">
        <v>0</v>
      </c>
      <c r="AY287" s="370">
        <v>0</v>
      </c>
      <c r="AZ287" s="370">
        <v>0</v>
      </c>
      <c r="BA287" s="370">
        <v>0</v>
      </c>
      <c r="BB287" s="370">
        <v>0</v>
      </c>
      <c r="BC287" s="370">
        <v>0</v>
      </c>
      <c r="BD287" s="370">
        <v>0</v>
      </c>
      <c r="BE287" s="370">
        <v>0</v>
      </c>
      <c r="BF287" s="368">
        <v>364.9</v>
      </c>
      <c r="BG287" s="368">
        <v>448.6</v>
      </c>
      <c r="BH287" s="368">
        <v>331.1</v>
      </c>
    </row>
    <row r="288" spans="1:60" s="270" customFormat="1" ht="25.5">
      <c r="A288" s="368" t="s">
        <v>607</v>
      </c>
      <c r="B288" s="368" t="s">
        <v>9</v>
      </c>
      <c r="C288" s="368" t="s">
        <v>145</v>
      </c>
      <c r="D288" s="368">
        <v>500</v>
      </c>
      <c r="E288" s="368" t="s">
        <v>764</v>
      </c>
      <c r="F288" s="368" t="s">
        <v>606</v>
      </c>
      <c r="G288" s="368" t="s">
        <v>1957</v>
      </c>
      <c r="H288" s="368">
        <v>10729.3</v>
      </c>
      <c r="I288" s="368" t="s">
        <v>626</v>
      </c>
      <c r="J288" s="370">
        <v>369.5</v>
      </c>
      <c r="K288" s="370">
        <v>370.4</v>
      </c>
      <c r="L288" s="370">
        <v>369</v>
      </c>
      <c r="M288" s="370">
        <v>369.3</v>
      </c>
      <c r="N288" s="370">
        <v>368.4</v>
      </c>
      <c r="O288" s="370">
        <v>370.5</v>
      </c>
      <c r="P288" s="370">
        <v>369.8</v>
      </c>
      <c r="Q288" s="370">
        <v>369.6</v>
      </c>
      <c r="R288" s="370">
        <v>369.1</v>
      </c>
      <c r="S288" s="370">
        <v>370.8</v>
      </c>
      <c r="T288" s="370">
        <v>370.6</v>
      </c>
      <c r="U288" s="370">
        <v>370.9</v>
      </c>
      <c r="V288" s="370">
        <v>369.1</v>
      </c>
      <c r="W288" s="370">
        <v>369.4</v>
      </c>
      <c r="X288" s="370">
        <v>444.9</v>
      </c>
      <c r="Y288" s="370">
        <v>381.6</v>
      </c>
      <c r="Z288" s="370">
        <v>369.9</v>
      </c>
      <c r="AA288" s="370">
        <v>370.3</v>
      </c>
      <c r="AB288" s="370">
        <v>370.4</v>
      </c>
      <c r="AC288" s="370">
        <v>369.9</v>
      </c>
      <c r="AD288" s="370">
        <v>369.5</v>
      </c>
      <c r="AE288" s="370">
        <v>369.6</v>
      </c>
      <c r="AF288" s="370">
        <v>368.9</v>
      </c>
      <c r="AG288" s="370">
        <v>369.7</v>
      </c>
      <c r="AH288" s="370">
        <v>369.4</v>
      </c>
      <c r="AI288" s="370">
        <v>369.8</v>
      </c>
      <c r="AJ288" s="370">
        <v>370</v>
      </c>
      <c r="AK288" s="370">
        <v>371.4</v>
      </c>
      <c r="AL288" s="370">
        <v>369</v>
      </c>
      <c r="AM288" s="370">
        <v>370.5</v>
      </c>
      <c r="AN288" s="370">
        <v>412.5</v>
      </c>
      <c r="AO288" s="370">
        <v>367.5</v>
      </c>
      <c r="AP288" s="370">
        <v>453</v>
      </c>
      <c r="AQ288" s="370">
        <v>480.3</v>
      </c>
      <c r="AR288" s="370">
        <v>586.70000000000005</v>
      </c>
      <c r="AS288" s="370">
        <v>594.70000000000005</v>
      </c>
      <c r="AT288" s="370">
        <v>594.6</v>
      </c>
      <c r="AU288" s="370">
        <v>596.29999999999995</v>
      </c>
      <c r="AV288" s="370">
        <v>595.20000000000005</v>
      </c>
      <c r="AW288" s="370">
        <v>594.70000000000005</v>
      </c>
      <c r="AX288" s="370">
        <v>593.6</v>
      </c>
      <c r="AY288" s="370">
        <v>595.1</v>
      </c>
      <c r="AZ288" s="370">
        <v>595</v>
      </c>
      <c r="BA288" s="370">
        <v>595</v>
      </c>
      <c r="BB288" s="370">
        <v>448.2</v>
      </c>
      <c r="BC288" s="370">
        <v>370.1</v>
      </c>
      <c r="BD288" s="370">
        <v>370.1</v>
      </c>
      <c r="BE288" s="370">
        <v>369.6</v>
      </c>
      <c r="BF288" s="368">
        <v>447.1</v>
      </c>
      <c r="BG288" s="368">
        <v>596.79999999999995</v>
      </c>
      <c r="BH288" s="368">
        <v>367.5</v>
      </c>
    </row>
    <row r="289" spans="1:60" s="270" customFormat="1" ht="25.5">
      <c r="A289" s="368" t="s">
        <v>607</v>
      </c>
      <c r="B289" s="368" t="s">
        <v>9</v>
      </c>
      <c r="C289" s="368" t="s">
        <v>145</v>
      </c>
      <c r="D289" s="368">
        <v>500</v>
      </c>
      <c r="E289" s="368" t="s">
        <v>764</v>
      </c>
      <c r="F289" s="368" t="s">
        <v>606</v>
      </c>
      <c r="G289" s="368" t="s">
        <v>1957</v>
      </c>
      <c r="H289" s="368">
        <v>10729.3</v>
      </c>
      <c r="I289" s="368" t="s">
        <v>627</v>
      </c>
      <c r="J289" s="370">
        <v>0</v>
      </c>
      <c r="K289" s="370">
        <v>0</v>
      </c>
      <c r="L289" s="370">
        <v>0</v>
      </c>
      <c r="M289" s="370">
        <v>0</v>
      </c>
      <c r="N289" s="370">
        <v>0</v>
      </c>
      <c r="O289" s="370">
        <v>-29.5</v>
      </c>
      <c r="P289" s="370">
        <v>-28.6</v>
      </c>
      <c r="Q289" s="370">
        <v>-31.4</v>
      </c>
      <c r="R289" s="370">
        <v>-27.3</v>
      </c>
      <c r="S289" s="370">
        <v>-24.7</v>
      </c>
      <c r="T289" s="370">
        <v>-8.3000000000000007</v>
      </c>
      <c r="U289" s="370">
        <v>-4.2</v>
      </c>
      <c r="V289" s="370">
        <v>11.2</v>
      </c>
      <c r="W289" s="370">
        <v>-13.4</v>
      </c>
      <c r="X289" s="370">
        <v>35.799999999999997</v>
      </c>
      <c r="Y289" s="370">
        <v>77.099999999999994</v>
      </c>
      <c r="Z289" s="370">
        <v>61.9</v>
      </c>
      <c r="AA289" s="370">
        <v>0</v>
      </c>
      <c r="AB289" s="370">
        <v>0</v>
      </c>
      <c r="AC289" s="370">
        <v>0</v>
      </c>
      <c r="AD289" s="370">
        <v>37.1</v>
      </c>
      <c r="AE289" s="370">
        <v>0</v>
      </c>
      <c r="AF289" s="370">
        <v>0</v>
      </c>
      <c r="AG289" s="370">
        <v>0</v>
      </c>
      <c r="AH289" s="370">
        <v>0</v>
      </c>
      <c r="AI289" s="370">
        <v>0</v>
      </c>
      <c r="AJ289" s="370">
        <v>0</v>
      </c>
      <c r="AK289" s="370">
        <v>0</v>
      </c>
      <c r="AL289" s="370">
        <v>0</v>
      </c>
      <c r="AM289" s="370">
        <v>0</v>
      </c>
      <c r="AN289" s="370">
        <v>0</v>
      </c>
      <c r="AO289" s="370">
        <v>0</v>
      </c>
      <c r="AP289" s="370">
        <v>0</v>
      </c>
      <c r="AQ289" s="370">
        <v>0</v>
      </c>
      <c r="AR289" s="370">
        <v>0</v>
      </c>
      <c r="AS289" s="370">
        <v>0</v>
      </c>
      <c r="AT289" s="370">
        <v>0</v>
      </c>
      <c r="AU289" s="370">
        <v>0</v>
      </c>
      <c r="AV289" s="370">
        <v>0</v>
      </c>
      <c r="AW289" s="370">
        <v>0</v>
      </c>
      <c r="AX289" s="370">
        <v>0</v>
      </c>
      <c r="AY289" s="370">
        <v>0</v>
      </c>
      <c r="AZ289" s="370">
        <v>0</v>
      </c>
      <c r="BA289" s="370">
        <v>0</v>
      </c>
      <c r="BB289" s="370">
        <v>0</v>
      </c>
      <c r="BC289" s="370">
        <v>0</v>
      </c>
      <c r="BD289" s="370">
        <v>0</v>
      </c>
      <c r="BE289" s="370">
        <v>0</v>
      </c>
      <c r="BF289" s="368">
        <v>447.1</v>
      </c>
      <c r="BG289" s="368">
        <v>596.79999999999995</v>
      </c>
      <c r="BH289" s="368">
        <v>367.5</v>
      </c>
    </row>
    <row r="290" spans="1:60" s="270" customFormat="1" ht="25.5">
      <c r="A290" s="368" t="s">
        <v>611</v>
      </c>
      <c r="B290" s="368" t="s">
        <v>9</v>
      </c>
      <c r="C290" s="368" t="s">
        <v>145</v>
      </c>
      <c r="D290" s="368">
        <v>500</v>
      </c>
      <c r="E290" s="368" t="s">
        <v>765</v>
      </c>
      <c r="F290" s="368" t="s">
        <v>606</v>
      </c>
      <c r="G290" s="368" t="s">
        <v>1957</v>
      </c>
      <c r="H290" s="368">
        <v>15849.5</v>
      </c>
      <c r="I290" s="368" t="s">
        <v>626</v>
      </c>
      <c r="J290" s="370">
        <v>610.20000000000005</v>
      </c>
      <c r="K290" s="370">
        <v>611.9</v>
      </c>
      <c r="L290" s="370">
        <v>613.1</v>
      </c>
      <c r="M290" s="370">
        <v>612.29999999999995</v>
      </c>
      <c r="N290" s="370">
        <v>611.6</v>
      </c>
      <c r="O290" s="370">
        <v>614.20000000000005</v>
      </c>
      <c r="P290" s="370">
        <v>610.9</v>
      </c>
      <c r="Q290" s="370">
        <v>613.79999999999995</v>
      </c>
      <c r="R290" s="370">
        <v>613.5</v>
      </c>
      <c r="S290" s="370">
        <v>618.5</v>
      </c>
      <c r="T290" s="370">
        <v>614.1</v>
      </c>
      <c r="U290" s="370">
        <v>613.4</v>
      </c>
      <c r="V290" s="370">
        <v>613.1</v>
      </c>
      <c r="W290" s="370">
        <v>613.1</v>
      </c>
      <c r="X290" s="370">
        <v>611.6</v>
      </c>
      <c r="Y290" s="370">
        <v>613.1</v>
      </c>
      <c r="Z290" s="370">
        <v>611.6</v>
      </c>
      <c r="AA290" s="370">
        <v>610.20000000000005</v>
      </c>
      <c r="AB290" s="370">
        <v>611.6</v>
      </c>
      <c r="AC290" s="370">
        <v>612.70000000000005</v>
      </c>
      <c r="AD290" s="370">
        <v>612</v>
      </c>
      <c r="AE290" s="370">
        <v>612</v>
      </c>
      <c r="AF290" s="370">
        <v>613.79999999999995</v>
      </c>
      <c r="AG290" s="370">
        <v>610.20000000000005</v>
      </c>
      <c r="AH290" s="370">
        <v>610.9</v>
      </c>
      <c r="AI290" s="370">
        <v>613.79999999999995</v>
      </c>
      <c r="AJ290" s="370">
        <v>613.4</v>
      </c>
      <c r="AK290" s="370">
        <v>616.4</v>
      </c>
      <c r="AL290" s="370">
        <v>612.70000000000005</v>
      </c>
      <c r="AM290" s="370">
        <v>603.70000000000005</v>
      </c>
      <c r="AN290" s="370">
        <v>606.9</v>
      </c>
      <c r="AO290" s="370">
        <v>614.20000000000005</v>
      </c>
      <c r="AP290" s="370">
        <v>610.20000000000005</v>
      </c>
      <c r="AQ290" s="370">
        <v>612</v>
      </c>
      <c r="AR290" s="370">
        <v>614.6</v>
      </c>
      <c r="AS290" s="370">
        <v>664.7</v>
      </c>
      <c r="AT290" s="370">
        <v>827.2</v>
      </c>
      <c r="AU290" s="370">
        <v>903.1</v>
      </c>
      <c r="AV290" s="370">
        <v>804.4</v>
      </c>
      <c r="AW290" s="370">
        <v>730.4</v>
      </c>
      <c r="AX290" s="370">
        <v>875.6</v>
      </c>
      <c r="AY290" s="370">
        <v>767.2</v>
      </c>
      <c r="AZ290" s="370">
        <v>736.2</v>
      </c>
      <c r="BA290" s="370">
        <v>736.2</v>
      </c>
      <c r="BB290" s="370">
        <v>607.6</v>
      </c>
      <c r="BC290" s="370">
        <v>614.5</v>
      </c>
      <c r="BD290" s="370">
        <v>614.5</v>
      </c>
      <c r="BE290" s="370">
        <v>611.29999999999995</v>
      </c>
      <c r="BF290" s="368">
        <v>660.4</v>
      </c>
      <c r="BG290" s="368">
        <v>909.2</v>
      </c>
      <c r="BH290" s="368">
        <v>603.70000000000005</v>
      </c>
    </row>
    <row r="291" spans="1:60" s="270" customFormat="1" ht="25.5">
      <c r="A291" s="368" t="s">
        <v>611</v>
      </c>
      <c r="B291" s="368" t="s">
        <v>9</v>
      </c>
      <c r="C291" s="368" t="s">
        <v>145</v>
      </c>
      <c r="D291" s="368">
        <v>500</v>
      </c>
      <c r="E291" s="368" t="s">
        <v>765</v>
      </c>
      <c r="F291" s="368" t="s">
        <v>606</v>
      </c>
      <c r="G291" s="368" t="s">
        <v>1957</v>
      </c>
      <c r="H291" s="368">
        <v>15849.5</v>
      </c>
      <c r="I291" s="368" t="s">
        <v>627</v>
      </c>
      <c r="J291" s="370">
        <v>0</v>
      </c>
      <c r="K291" s="370">
        <v>0</v>
      </c>
      <c r="L291" s="370">
        <v>0</v>
      </c>
      <c r="M291" s="370">
        <v>0</v>
      </c>
      <c r="N291" s="370">
        <v>0</v>
      </c>
      <c r="O291" s="370">
        <v>-252.7</v>
      </c>
      <c r="P291" s="370">
        <v>-259.2</v>
      </c>
      <c r="Q291" s="370">
        <v>-254.7</v>
      </c>
      <c r="R291" s="370">
        <v>-255.1</v>
      </c>
      <c r="S291" s="370">
        <v>-250.8</v>
      </c>
      <c r="T291" s="370">
        <v>-220.9</v>
      </c>
      <c r="U291" s="370">
        <v>-224.5</v>
      </c>
      <c r="V291" s="370">
        <v>-206.1</v>
      </c>
      <c r="W291" s="370">
        <v>55.4</v>
      </c>
      <c r="X291" s="370">
        <v>107.8</v>
      </c>
      <c r="Y291" s="370">
        <v>221.5</v>
      </c>
      <c r="Z291" s="370">
        <v>261.89999999999998</v>
      </c>
      <c r="AA291" s="370">
        <v>0</v>
      </c>
      <c r="AB291" s="370">
        <v>0</v>
      </c>
      <c r="AC291" s="370">
        <v>0</v>
      </c>
      <c r="AD291" s="370">
        <v>223.7</v>
      </c>
      <c r="AE291" s="370">
        <v>0</v>
      </c>
      <c r="AF291" s="370">
        <v>0</v>
      </c>
      <c r="AG291" s="370">
        <v>0</v>
      </c>
      <c r="AH291" s="370">
        <v>0</v>
      </c>
      <c r="AI291" s="370">
        <v>0</v>
      </c>
      <c r="AJ291" s="370">
        <v>0</v>
      </c>
      <c r="AK291" s="370">
        <v>0</v>
      </c>
      <c r="AL291" s="370">
        <v>0</v>
      </c>
      <c r="AM291" s="370">
        <v>0</v>
      </c>
      <c r="AN291" s="370">
        <v>0</v>
      </c>
      <c r="AO291" s="370">
        <v>0</v>
      </c>
      <c r="AP291" s="370">
        <v>0</v>
      </c>
      <c r="AQ291" s="370">
        <v>0</v>
      </c>
      <c r="AR291" s="370">
        <v>0</v>
      </c>
      <c r="AS291" s="370">
        <v>0</v>
      </c>
      <c r="AT291" s="370">
        <v>0</v>
      </c>
      <c r="AU291" s="370">
        <v>0</v>
      </c>
      <c r="AV291" s="370">
        <v>0</v>
      </c>
      <c r="AW291" s="370">
        <v>0</v>
      </c>
      <c r="AX291" s="370">
        <v>0</v>
      </c>
      <c r="AY291" s="370">
        <v>0</v>
      </c>
      <c r="AZ291" s="370">
        <v>0</v>
      </c>
      <c r="BA291" s="370">
        <v>0</v>
      </c>
      <c r="BB291" s="370">
        <v>0</v>
      </c>
      <c r="BC291" s="370">
        <v>0</v>
      </c>
      <c r="BD291" s="370">
        <v>0</v>
      </c>
      <c r="BE291" s="370">
        <v>0</v>
      </c>
      <c r="BF291" s="368">
        <v>660.4</v>
      </c>
      <c r="BG291" s="368">
        <v>909.2</v>
      </c>
      <c r="BH291" s="368">
        <v>603.70000000000005</v>
      </c>
    </row>
    <row r="292" spans="1:60" s="270" customFormat="1" ht="25.5">
      <c r="A292" s="368" t="s">
        <v>607</v>
      </c>
      <c r="B292" s="368" t="s">
        <v>6</v>
      </c>
      <c r="C292" s="368" t="s">
        <v>614</v>
      </c>
      <c r="D292" s="368">
        <v>110</v>
      </c>
      <c r="E292" s="368" t="s">
        <v>766</v>
      </c>
      <c r="F292" s="368" t="s">
        <v>608</v>
      </c>
      <c r="G292" s="368" t="s">
        <v>1957</v>
      </c>
      <c r="H292" s="368">
        <v>157.4</v>
      </c>
      <c r="I292" s="368" t="s">
        <v>626</v>
      </c>
      <c r="J292" s="370">
        <v>8.4</v>
      </c>
      <c r="K292" s="370">
        <v>5.5</v>
      </c>
      <c r="L292" s="370">
        <v>4.8</v>
      </c>
      <c r="M292" s="370">
        <v>3.6</v>
      </c>
      <c r="N292" s="370">
        <v>7.1</v>
      </c>
      <c r="O292" s="370">
        <v>6.8</v>
      </c>
      <c r="P292" s="370">
        <v>7.9</v>
      </c>
      <c r="Q292" s="370">
        <v>8.6</v>
      </c>
      <c r="R292" s="370">
        <v>7</v>
      </c>
      <c r="S292" s="370">
        <v>4.5</v>
      </c>
      <c r="T292" s="370">
        <v>2.5</v>
      </c>
      <c r="U292" s="370">
        <v>1.9</v>
      </c>
      <c r="V292" s="370">
        <v>3</v>
      </c>
      <c r="W292" s="370">
        <v>2.5</v>
      </c>
      <c r="X292" s="370">
        <v>1.9</v>
      </c>
      <c r="Y292" s="370">
        <v>1.1000000000000001</v>
      </c>
      <c r="Z292" s="370">
        <v>0.6</v>
      </c>
      <c r="AA292" s="370">
        <v>3.6</v>
      </c>
      <c r="AB292" s="370">
        <v>4</v>
      </c>
      <c r="AC292" s="370">
        <v>1.8</v>
      </c>
      <c r="AD292" s="370">
        <v>8.6999999999999993</v>
      </c>
      <c r="AE292" s="370">
        <v>0.1</v>
      </c>
      <c r="AF292" s="370">
        <v>1.9</v>
      </c>
      <c r="AG292" s="370">
        <v>1</v>
      </c>
      <c r="AH292" s="370">
        <v>2</v>
      </c>
      <c r="AI292" s="370">
        <v>0.2</v>
      </c>
      <c r="AJ292" s="370">
        <v>1</v>
      </c>
      <c r="AK292" s="370">
        <v>5</v>
      </c>
      <c r="AL292" s="370">
        <v>24.7</v>
      </c>
      <c r="AM292" s="370">
        <v>22.2</v>
      </c>
      <c r="AN292" s="370">
        <v>19.100000000000001</v>
      </c>
      <c r="AO292" s="370">
        <v>8.3000000000000007</v>
      </c>
      <c r="AP292" s="370">
        <v>9.5</v>
      </c>
      <c r="AQ292" s="370">
        <v>5.5</v>
      </c>
      <c r="AR292" s="370">
        <v>6.1</v>
      </c>
      <c r="AS292" s="370">
        <v>7.2</v>
      </c>
      <c r="AT292" s="370">
        <v>5.0999999999999996</v>
      </c>
      <c r="AU292" s="370">
        <v>5.9</v>
      </c>
      <c r="AV292" s="370">
        <v>5.3</v>
      </c>
      <c r="AW292" s="370">
        <v>7.6</v>
      </c>
      <c r="AX292" s="370">
        <v>10.6</v>
      </c>
      <c r="AY292" s="370">
        <v>6.8</v>
      </c>
      <c r="AZ292" s="370">
        <v>8.8000000000000007</v>
      </c>
      <c r="BA292" s="370">
        <v>8.8000000000000007</v>
      </c>
      <c r="BB292" s="370">
        <v>8.1999999999999993</v>
      </c>
      <c r="BC292" s="370">
        <v>6.4</v>
      </c>
      <c r="BD292" s="370">
        <v>6.4</v>
      </c>
      <c r="BE292" s="370">
        <v>7.5</v>
      </c>
      <c r="BF292" s="368">
        <v>6.6</v>
      </c>
      <c r="BG292" s="368">
        <v>29.5</v>
      </c>
      <c r="BH292" s="368">
        <v>0</v>
      </c>
    </row>
    <row r="293" spans="1:60" s="270" customFormat="1" ht="25.5">
      <c r="A293" s="368" t="s">
        <v>607</v>
      </c>
      <c r="B293" s="368" t="s">
        <v>6</v>
      </c>
      <c r="C293" s="368" t="s">
        <v>614</v>
      </c>
      <c r="D293" s="368">
        <v>110</v>
      </c>
      <c r="E293" s="368" t="s">
        <v>766</v>
      </c>
      <c r="F293" s="368" t="s">
        <v>608</v>
      </c>
      <c r="G293" s="368" t="s">
        <v>1957</v>
      </c>
      <c r="H293" s="368">
        <v>157.4</v>
      </c>
      <c r="I293" s="368" t="s">
        <v>627</v>
      </c>
      <c r="J293" s="370">
        <v>1.8</v>
      </c>
      <c r="K293" s="370">
        <v>1.3</v>
      </c>
      <c r="L293" s="370">
        <v>0.9</v>
      </c>
      <c r="M293" s="370">
        <v>0.8</v>
      </c>
      <c r="N293" s="370">
        <v>1</v>
      </c>
      <c r="O293" s="370">
        <v>1.3</v>
      </c>
      <c r="P293" s="370">
        <v>1.7</v>
      </c>
      <c r="Q293" s="370">
        <v>1.7</v>
      </c>
      <c r="R293" s="370">
        <v>0.8</v>
      </c>
      <c r="S293" s="370">
        <v>0</v>
      </c>
      <c r="T293" s="370">
        <v>-0.7</v>
      </c>
      <c r="U293" s="370">
        <v>-1</v>
      </c>
      <c r="V293" s="370">
        <v>0.1</v>
      </c>
      <c r="W293" s="370">
        <v>-0.6</v>
      </c>
      <c r="X293" s="370">
        <v>-2.4</v>
      </c>
      <c r="Y293" s="370">
        <v>-2.1</v>
      </c>
      <c r="Z293" s="370">
        <v>0</v>
      </c>
      <c r="AA293" s="370">
        <v>-1.4</v>
      </c>
      <c r="AB293" s="370">
        <v>-0.3</v>
      </c>
      <c r="AC293" s="370">
        <v>-0.6</v>
      </c>
      <c r="AD293" s="370">
        <v>0.8</v>
      </c>
      <c r="AE293" s="370">
        <v>0</v>
      </c>
      <c r="AF293" s="370">
        <v>0.3</v>
      </c>
      <c r="AG293" s="370">
        <v>-0.1</v>
      </c>
      <c r="AH293" s="370">
        <v>-1.4</v>
      </c>
      <c r="AI293" s="370">
        <v>-1.4</v>
      </c>
      <c r="AJ293" s="370">
        <v>-1</v>
      </c>
      <c r="AK293" s="370">
        <v>1.3</v>
      </c>
      <c r="AL293" s="370">
        <v>2.4</v>
      </c>
      <c r="AM293" s="370">
        <v>2.1</v>
      </c>
      <c r="AN293" s="370">
        <v>1.4</v>
      </c>
      <c r="AO293" s="370">
        <v>0.3</v>
      </c>
      <c r="AP293" s="370">
        <v>0.4</v>
      </c>
      <c r="AQ293" s="370">
        <v>0.4</v>
      </c>
      <c r="AR293" s="370">
        <v>-0.4</v>
      </c>
      <c r="AS293" s="370">
        <v>-0.6</v>
      </c>
      <c r="AT293" s="370">
        <v>-1.1000000000000001</v>
      </c>
      <c r="AU293" s="370">
        <v>-0.5</v>
      </c>
      <c r="AV293" s="370">
        <v>-0.5</v>
      </c>
      <c r="AW293" s="370">
        <v>-0.4</v>
      </c>
      <c r="AX293" s="370">
        <v>-0.5</v>
      </c>
      <c r="AY293" s="370">
        <v>-0.1</v>
      </c>
      <c r="AZ293" s="370">
        <v>0.6</v>
      </c>
      <c r="BA293" s="370">
        <v>0.6</v>
      </c>
      <c r="BB293" s="370">
        <v>1.3</v>
      </c>
      <c r="BC293" s="370">
        <v>0.3</v>
      </c>
      <c r="BD293" s="370">
        <v>0.3</v>
      </c>
      <c r="BE293" s="370">
        <v>0.7</v>
      </c>
      <c r="BF293" s="368">
        <v>6.6</v>
      </c>
      <c r="BG293" s="368">
        <v>29.5</v>
      </c>
      <c r="BH293" s="368">
        <v>0</v>
      </c>
    </row>
    <row r="294" spans="1:60" s="270" customFormat="1" ht="38.25">
      <c r="A294" s="368" t="s">
        <v>607</v>
      </c>
      <c r="B294" s="368" t="s">
        <v>6</v>
      </c>
      <c r="C294" s="368" t="s">
        <v>614</v>
      </c>
      <c r="D294" s="368">
        <v>110</v>
      </c>
      <c r="E294" s="368" t="s">
        <v>767</v>
      </c>
      <c r="F294" s="368" t="s">
        <v>606</v>
      </c>
      <c r="G294" s="368" t="s">
        <v>1957</v>
      </c>
      <c r="H294" s="368">
        <v>282</v>
      </c>
      <c r="I294" s="368" t="s">
        <v>626</v>
      </c>
      <c r="J294" s="370">
        <v>17.3</v>
      </c>
      <c r="K294" s="370">
        <v>13.5</v>
      </c>
      <c r="L294" s="370">
        <v>12.3</v>
      </c>
      <c r="M294" s="370">
        <v>10.7</v>
      </c>
      <c r="N294" s="370">
        <v>14.5</v>
      </c>
      <c r="O294" s="370">
        <v>16.399999999999999</v>
      </c>
      <c r="P294" s="370">
        <v>18.399999999999999</v>
      </c>
      <c r="Q294" s="370">
        <v>16.8</v>
      </c>
      <c r="R294" s="370">
        <v>16.2</v>
      </c>
      <c r="S294" s="370">
        <v>8.3000000000000007</v>
      </c>
      <c r="T294" s="370">
        <v>6.2</v>
      </c>
      <c r="U294" s="370">
        <v>4.4000000000000004</v>
      </c>
      <c r="V294" s="370">
        <v>6.9</v>
      </c>
      <c r="W294" s="370">
        <v>5.5</v>
      </c>
      <c r="X294" s="370">
        <v>5.0999999999999996</v>
      </c>
      <c r="Y294" s="370">
        <v>3.8</v>
      </c>
      <c r="Z294" s="370">
        <v>1.7</v>
      </c>
      <c r="AA294" s="370">
        <v>6.3</v>
      </c>
      <c r="AB294" s="370">
        <v>8.4</v>
      </c>
      <c r="AC294" s="370">
        <v>5.2</v>
      </c>
      <c r="AD294" s="370">
        <v>11.8</v>
      </c>
      <c r="AE294" s="370">
        <v>0.2</v>
      </c>
      <c r="AF294" s="370">
        <v>0.4</v>
      </c>
      <c r="AG294" s="370">
        <v>0.1</v>
      </c>
      <c r="AH294" s="370">
        <v>0.9</v>
      </c>
      <c r="AI294" s="370">
        <v>0.6</v>
      </c>
      <c r="AJ294" s="370">
        <v>0.4</v>
      </c>
      <c r="AK294" s="370">
        <v>0.6</v>
      </c>
      <c r="AL294" s="370">
        <v>25.3</v>
      </c>
      <c r="AM294" s="370">
        <v>25.2</v>
      </c>
      <c r="AN294" s="370">
        <v>25.1</v>
      </c>
      <c r="AO294" s="370">
        <v>20.8</v>
      </c>
      <c r="AP294" s="370">
        <v>19.3</v>
      </c>
      <c r="AQ294" s="370">
        <v>13.8</v>
      </c>
      <c r="AR294" s="370">
        <v>10.3</v>
      </c>
      <c r="AS294" s="370">
        <v>12.3</v>
      </c>
      <c r="AT294" s="370">
        <v>10.8</v>
      </c>
      <c r="AU294" s="370">
        <v>12</v>
      </c>
      <c r="AV294" s="370">
        <v>11.6</v>
      </c>
      <c r="AW294" s="370">
        <v>15</v>
      </c>
      <c r="AX294" s="370">
        <v>13.4</v>
      </c>
      <c r="AY294" s="370">
        <v>10.8</v>
      </c>
      <c r="AZ294" s="370">
        <v>17.399999999999999</v>
      </c>
      <c r="BA294" s="370">
        <v>17.399999999999999</v>
      </c>
      <c r="BB294" s="370">
        <v>15.6</v>
      </c>
      <c r="BC294" s="370">
        <v>13.6</v>
      </c>
      <c r="BD294" s="370">
        <v>13.6</v>
      </c>
      <c r="BE294" s="370">
        <v>14.5</v>
      </c>
      <c r="BF294" s="368">
        <v>11.7</v>
      </c>
      <c r="BG294" s="368">
        <v>48.1</v>
      </c>
      <c r="BH294" s="368">
        <v>0</v>
      </c>
    </row>
    <row r="295" spans="1:60" s="270" customFormat="1" ht="38.25">
      <c r="A295" s="368" t="s">
        <v>607</v>
      </c>
      <c r="B295" s="368" t="s">
        <v>6</v>
      </c>
      <c r="C295" s="368" t="s">
        <v>614</v>
      </c>
      <c r="D295" s="368">
        <v>110</v>
      </c>
      <c r="E295" s="368" t="s">
        <v>767</v>
      </c>
      <c r="F295" s="368" t="s">
        <v>606</v>
      </c>
      <c r="G295" s="368" t="s">
        <v>1957</v>
      </c>
      <c r="H295" s="368">
        <v>282</v>
      </c>
      <c r="I295" s="368" t="s">
        <v>627</v>
      </c>
      <c r="J295" s="370">
        <v>3.1</v>
      </c>
      <c r="K295" s="370">
        <v>2.2000000000000002</v>
      </c>
      <c r="L295" s="370">
        <v>1.7</v>
      </c>
      <c r="M295" s="370">
        <v>1.6</v>
      </c>
      <c r="N295" s="370">
        <v>2</v>
      </c>
      <c r="O295" s="370">
        <v>2.6</v>
      </c>
      <c r="P295" s="370">
        <v>3.1</v>
      </c>
      <c r="Q295" s="370">
        <v>2.8</v>
      </c>
      <c r="R295" s="370">
        <v>1.7</v>
      </c>
      <c r="S295" s="370">
        <v>0.3</v>
      </c>
      <c r="T295" s="370">
        <v>-0.7</v>
      </c>
      <c r="U295" s="370">
        <v>-1.1000000000000001</v>
      </c>
      <c r="V295" s="370">
        <v>0.5</v>
      </c>
      <c r="W295" s="370">
        <v>-0.6</v>
      </c>
      <c r="X295" s="370">
        <v>-3.1</v>
      </c>
      <c r="Y295" s="370">
        <v>-2.8</v>
      </c>
      <c r="Z295" s="370">
        <v>-3.7</v>
      </c>
      <c r="AA295" s="370">
        <v>-1.6</v>
      </c>
      <c r="AB295" s="370">
        <v>-0.2</v>
      </c>
      <c r="AC295" s="370">
        <v>-0.5</v>
      </c>
      <c r="AD295" s="370">
        <v>1.6</v>
      </c>
      <c r="AE295" s="370">
        <v>-0.6</v>
      </c>
      <c r="AF295" s="370">
        <v>1</v>
      </c>
      <c r="AG295" s="370">
        <v>0</v>
      </c>
      <c r="AH295" s="370">
        <v>-2.2000000000000002</v>
      </c>
      <c r="AI295" s="370">
        <v>-3.9</v>
      </c>
      <c r="AJ295" s="370">
        <v>-2</v>
      </c>
      <c r="AK295" s="370">
        <v>-1.6</v>
      </c>
      <c r="AL295" s="370">
        <v>3</v>
      </c>
      <c r="AM295" s="370">
        <v>2.5</v>
      </c>
      <c r="AN295" s="370">
        <v>2</v>
      </c>
      <c r="AO295" s="370">
        <v>1.3</v>
      </c>
      <c r="AP295" s="370">
        <v>1.3</v>
      </c>
      <c r="AQ295" s="370">
        <v>0.9</v>
      </c>
      <c r="AR295" s="370">
        <v>-0.1</v>
      </c>
      <c r="AS295" s="370">
        <v>-0.7</v>
      </c>
      <c r="AT295" s="370">
        <v>-1.4</v>
      </c>
      <c r="AU295" s="370">
        <v>-0.2</v>
      </c>
      <c r="AV295" s="370">
        <v>-0.4</v>
      </c>
      <c r="AW295" s="370">
        <v>-0.6</v>
      </c>
      <c r="AX295" s="370">
        <v>-0.5</v>
      </c>
      <c r="AY295" s="370">
        <v>0.3</v>
      </c>
      <c r="AZ295" s="370">
        <v>1.6</v>
      </c>
      <c r="BA295" s="370">
        <v>1.6</v>
      </c>
      <c r="BB295" s="370">
        <v>2.2000000000000002</v>
      </c>
      <c r="BC295" s="370">
        <v>0.9</v>
      </c>
      <c r="BD295" s="370">
        <v>0.9</v>
      </c>
      <c r="BE295" s="370">
        <v>1.5</v>
      </c>
      <c r="BF295" s="368">
        <v>11.7</v>
      </c>
      <c r="BG295" s="368">
        <v>48.1</v>
      </c>
      <c r="BH295" s="368">
        <v>0</v>
      </c>
    </row>
    <row r="296" spans="1:60" s="270" customFormat="1" ht="38.25">
      <c r="A296" s="368" t="s">
        <v>607</v>
      </c>
      <c r="B296" s="368" t="s">
        <v>6</v>
      </c>
      <c r="C296" s="368" t="s">
        <v>614</v>
      </c>
      <c r="D296" s="368">
        <v>110</v>
      </c>
      <c r="E296" s="368" t="s">
        <v>768</v>
      </c>
      <c r="F296" s="368" t="s">
        <v>606</v>
      </c>
      <c r="G296" s="368" t="s">
        <v>1957</v>
      </c>
      <c r="H296" s="368">
        <v>279</v>
      </c>
      <c r="I296" s="368" t="s">
        <v>626</v>
      </c>
      <c r="J296" s="370">
        <v>26.4</v>
      </c>
      <c r="K296" s="370">
        <v>17.100000000000001</v>
      </c>
      <c r="L296" s="370">
        <v>13.4</v>
      </c>
      <c r="M296" s="370">
        <v>11</v>
      </c>
      <c r="N296" s="370">
        <v>10.9</v>
      </c>
      <c r="O296" s="370">
        <v>18.399999999999999</v>
      </c>
      <c r="P296" s="370">
        <v>30.1</v>
      </c>
      <c r="Q296" s="370">
        <v>19.5</v>
      </c>
      <c r="R296" s="370">
        <v>16.7</v>
      </c>
      <c r="S296" s="370">
        <v>13.5</v>
      </c>
      <c r="T296" s="370">
        <v>11.2</v>
      </c>
      <c r="U296" s="370">
        <v>9</v>
      </c>
      <c r="V296" s="370">
        <v>9.1999999999999993</v>
      </c>
      <c r="W296" s="370">
        <v>6.9</v>
      </c>
      <c r="X296" s="370">
        <v>3.4</v>
      </c>
      <c r="Y296" s="370">
        <v>3.5</v>
      </c>
      <c r="Z296" s="370">
        <v>1.9</v>
      </c>
      <c r="AA296" s="370">
        <v>1.1000000000000001</v>
      </c>
      <c r="AB296" s="370">
        <v>15.4</v>
      </c>
      <c r="AC296" s="370">
        <v>9.1</v>
      </c>
      <c r="AD296" s="370">
        <v>7.1</v>
      </c>
      <c r="AE296" s="370">
        <v>0.2</v>
      </c>
      <c r="AF296" s="370">
        <v>0.5</v>
      </c>
      <c r="AG296" s="370">
        <v>0.3</v>
      </c>
      <c r="AH296" s="370">
        <v>0.5</v>
      </c>
      <c r="AI296" s="370">
        <v>0.5</v>
      </c>
      <c r="AJ296" s="370">
        <v>0.4</v>
      </c>
      <c r="AK296" s="370">
        <v>0.4</v>
      </c>
      <c r="AL296" s="370">
        <v>36.299999999999997</v>
      </c>
      <c r="AM296" s="370">
        <v>20.8</v>
      </c>
      <c r="AN296" s="370">
        <v>22.4</v>
      </c>
      <c r="AO296" s="370">
        <v>22</v>
      </c>
      <c r="AP296" s="370">
        <v>13</v>
      </c>
      <c r="AQ296" s="370">
        <v>10.4</v>
      </c>
      <c r="AR296" s="370">
        <v>12.4</v>
      </c>
      <c r="AS296" s="370">
        <v>10.9</v>
      </c>
      <c r="AT296" s="370">
        <v>15.6</v>
      </c>
      <c r="AU296" s="370">
        <v>17.3</v>
      </c>
      <c r="AV296" s="370">
        <v>13.9</v>
      </c>
      <c r="AW296" s="370">
        <v>14.2</v>
      </c>
      <c r="AX296" s="370">
        <v>14.6</v>
      </c>
      <c r="AY296" s="370">
        <v>15.3</v>
      </c>
      <c r="AZ296" s="370">
        <v>13.8</v>
      </c>
      <c r="BA296" s="370">
        <v>13.8</v>
      </c>
      <c r="BB296" s="370">
        <v>12.7</v>
      </c>
      <c r="BC296" s="370">
        <v>11.2</v>
      </c>
      <c r="BD296" s="370">
        <v>11.2</v>
      </c>
      <c r="BE296" s="370">
        <v>14</v>
      </c>
      <c r="BF296" s="368">
        <v>11.6</v>
      </c>
      <c r="BG296" s="368">
        <v>41.5</v>
      </c>
      <c r="BH296" s="368">
        <v>0</v>
      </c>
    </row>
    <row r="297" spans="1:60" s="270" customFormat="1" ht="38.25">
      <c r="A297" s="368" t="s">
        <v>607</v>
      </c>
      <c r="B297" s="368" t="s">
        <v>6</v>
      </c>
      <c r="C297" s="368" t="s">
        <v>614</v>
      </c>
      <c r="D297" s="368">
        <v>110</v>
      </c>
      <c r="E297" s="368" t="s">
        <v>768</v>
      </c>
      <c r="F297" s="368" t="s">
        <v>606</v>
      </c>
      <c r="G297" s="368" t="s">
        <v>1957</v>
      </c>
      <c r="H297" s="368">
        <v>279</v>
      </c>
      <c r="I297" s="368" t="s">
        <v>627</v>
      </c>
      <c r="J297" s="370">
        <v>4.5999999999999996</v>
      </c>
      <c r="K297" s="370">
        <v>3.5</v>
      </c>
      <c r="L297" s="370">
        <v>2.6</v>
      </c>
      <c r="M297" s="370">
        <v>2.2999999999999998</v>
      </c>
      <c r="N297" s="370">
        <v>2.5</v>
      </c>
      <c r="O297" s="370">
        <v>3.7</v>
      </c>
      <c r="P297" s="370">
        <v>4.8</v>
      </c>
      <c r="Q297" s="370">
        <v>3.8</v>
      </c>
      <c r="R297" s="370">
        <v>2.7</v>
      </c>
      <c r="S297" s="370">
        <v>1.6</v>
      </c>
      <c r="T297" s="370">
        <v>0.5</v>
      </c>
      <c r="U297" s="370">
        <v>-0.1</v>
      </c>
      <c r="V297" s="370">
        <v>1.5</v>
      </c>
      <c r="W297" s="370">
        <v>0.5</v>
      </c>
      <c r="X297" s="370">
        <v>-2.2000000000000002</v>
      </c>
      <c r="Y297" s="370">
        <v>-2</v>
      </c>
      <c r="Z297" s="370">
        <v>-2.7</v>
      </c>
      <c r="AA297" s="370">
        <v>-0.9</v>
      </c>
      <c r="AB297" s="370">
        <v>1.1000000000000001</v>
      </c>
      <c r="AC297" s="370">
        <v>0.6</v>
      </c>
      <c r="AD297" s="370">
        <v>2.5</v>
      </c>
      <c r="AE297" s="370">
        <v>-0.1</v>
      </c>
      <c r="AF297" s="370">
        <v>1.5</v>
      </c>
      <c r="AG297" s="370">
        <v>1</v>
      </c>
      <c r="AH297" s="370">
        <v>-1.2</v>
      </c>
      <c r="AI297" s="370">
        <v>-3.2</v>
      </c>
      <c r="AJ297" s="370">
        <v>-1.6</v>
      </c>
      <c r="AK297" s="370">
        <v>-1.6</v>
      </c>
      <c r="AL297" s="370">
        <v>4.9000000000000004</v>
      </c>
      <c r="AM297" s="370">
        <v>3</v>
      </c>
      <c r="AN297" s="370">
        <v>2.6</v>
      </c>
      <c r="AO297" s="370">
        <v>2.1</v>
      </c>
      <c r="AP297" s="370">
        <v>1.9</v>
      </c>
      <c r="AQ297" s="370">
        <v>1.8</v>
      </c>
      <c r="AR297" s="370">
        <v>0.9</v>
      </c>
      <c r="AS297" s="370">
        <v>0.2</v>
      </c>
      <c r="AT297" s="370">
        <v>-0.3</v>
      </c>
      <c r="AU297" s="370">
        <v>0.9</v>
      </c>
      <c r="AV297" s="370">
        <v>0.6</v>
      </c>
      <c r="AW297" s="370">
        <v>0.4</v>
      </c>
      <c r="AX297" s="370">
        <v>0.6</v>
      </c>
      <c r="AY297" s="370">
        <v>1.6</v>
      </c>
      <c r="AZ297" s="370">
        <v>2.2999999999999998</v>
      </c>
      <c r="BA297" s="370">
        <v>2.2999999999999998</v>
      </c>
      <c r="BB297" s="370">
        <v>3</v>
      </c>
      <c r="BC297" s="370">
        <v>1.7</v>
      </c>
      <c r="BD297" s="370">
        <v>1.7</v>
      </c>
      <c r="BE297" s="370">
        <v>2.5</v>
      </c>
      <c r="BF297" s="368">
        <v>11.6</v>
      </c>
      <c r="BG297" s="368">
        <v>41.5</v>
      </c>
      <c r="BH297" s="368">
        <v>0</v>
      </c>
    </row>
    <row r="298" spans="1:60" s="270" customFormat="1" ht="25.5">
      <c r="A298" s="368" t="s">
        <v>607</v>
      </c>
      <c r="B298" s="368" t="s">
        <v>14</v>
      </c>
      <c r="C298" s="368" t="s">
        <v>614</v>
      </c>
      <c r="D298" s="368">
        <v>110</v>
      </c>
      <c r="E298" s="368" t="s">
        <v>769</v>
      </c>
      <c r="F298" s="368" t="s">
        <v>606</v>
      </c>
      <c r="G298" s="368" t="s">
        <v>1957</v>
      </c>
      <c r="H298" s="368">
        <v>5</v>
      </c>
      <c r="I298" s="368" t="s">
        <v>626</v>
      </c>
      <c r="J298" s="370">
        <v>0.1</v>
      </c>
      <c r="K298" s="370">
        <v>0.1</v>
      </c>
      <c r="L298" s="370">
        <v>0.4</v>
      </c>
      <c r="M298" s="370">
        <v>0</v>
      </c>
      <c r="N298" s="370">
        <v>0.3</v>
      </c>
      <c r="O298" s="370">
        <v>0.1</v>
      </c>
      <c r="P298" s="370">
        <v>0.1</v>
      </c>
      <c r="Q298" s="370">
        <v>0.1</v>
      </c>
      <c r="R298" s="370">
        <v>0.2</v>
      </c>
      <c r="S298" s="370">
        <v>0.3</v>
      </c>
      <c r="T298" s="370">
        <v>0.5</v>
      </c>
      <c r="U298" s="370">
        <v>0.5</v>
      </c>
      <c r="V298" s="370">
        <v>0.3</v>
      </c>
      <c r="W298" s="370">
        <v>0.5</v>
      </c>
      <c r="X298" s="370">
        <v>0.1</v>
      </c>
      <c r="Y298" s="370">
        <v>0.2</v>
      </c>
      <c r="Z298" s="370">
        <v>0.2</v>
      </c>
      <c r="AA298" s="370">
        <v>0.2</v>
      </c>
      <c r="AB298" s="370">
        <v>0.2</v>
      </c>
      <c r="AC298" s="370">
        <v>0.2</v>
      </c>
      <c r="AD298" s="370">
        <v>0.2</v>
      </c>
      <c r="AE298" s="370">
        <v>0.2</v>
      </c>
      <c r="AF298" s="370">
        <v>0.2</v>
      </c>
      <c r="AG298" s="370">
        <v>0.2</v>
      </c>
      <c r="AH298" s="370">
        <v>0.2</v>
      </c>
      <c r="AI298" s="370">
        <v>0.2</v>
      </c>
      <c r="AJ298" s="370">
        <v>0.2</v>
      </c>
      <c r="AK298" s="370">
        <v>0.2</v>
      </c>
      <c r="AL298" s="370">
        <v>0.2</v>
      </c>
      <c r="AM298" s="370">
        <v>0.2</v>
      </c>
      <c r="AN298" s="370">
        <v>0.2</v>
      </c>
      <c r="AO298" s="370">
        <v>0.2</v>
      </c>
      <c r="AP298" s="370">
        <v>0.2</v>
      </c>
      <c r="AQ298" s="370">
        <v>0.2</v>
      </c>
      <c r="AR298" s="370">
        <v>0.2</v>
      </c>
      <c r="AS298" s="370">
        <v>0.2</v>
      </c>
      <c r="AT298" s="370">
        <v>0.2</v>
      </c>
      <c r="AU298" s="370">
        <v>0.2</v>
      </c>
      <c r="AV298" s="370">
        <v>0.2</v>
      </c>
      <c r="AW298" s="370">
        <v>0.2</v>
      </c>
      <c r="AX298" s="370">
        <v>0.2</v>
      </c>
      <c r="AY298" s="370">
        <v>0.2</v>
      </c>
      <c r="AZ298" s="370">
        <v>0.2</v>
      </c>
      <c r="BA298" s="370">
        <v>0.2</v>
      </c>
      <c r="BB298" s="370">
        <v>0.1</v>
      </c>
      <c r="BC298" s="370">
        <v>0.2</v>
      </c>
      <c r="BD298" s="370">
        <v>0.2</v>
      </c>
      <c r="BE298" s="370">
        <v>0.2</v>
      </c>
      <c r="BF298" s="368">
        <v>0.2</v>
      </c>
      <c r="BG298" s="368">
        <v>0.7</v>
      </c>
      <c r="BH298" s="368">
        <v>0</v>
      </c>
    </row>
    <row r="299" spans="1:60" s="270" customFormat="1" ht="25.5">
      <c r="A299" s="368" t="s">
        <v>607</v>
      </c>
      <c r="B299" s="368" t="s">
        <v>14</v>
      </c>
      <c r="C299" s="368" t="s">
        <v>614</v>
      </c>
      <c r="D299" s="368">
        <v>110</v>
      </c>
      <c r="E299" s="368" t="s">
        <v>769</v>
      </c>
      <c r="F299" s="368" t="s">
        <v>606</v>
      </c>
      <c r="G299" s="368" t="s">
        <v>1957</v>
      </c>
      <c r="H299" s="368">
        <v>5</v>
      </c>
      <c r="I299" s="368" t="s">
        <v>627</v>
      </c>
      <c r="J299" s="370">
        <v>2.2999999999999998</v>
      </c>
      <c r="K299" s="370">
        <v>2.2999999999999998</v>
      </c>
      <c r="L299" s="370">
        <v>2.2999999999999998</v>
      </c>
      <c r="M299" s="370">
        <v>2.2999999999999998</v>
      </c>
      <c r="N299" s="370">
        <v>1</v>
      </c>
      <c r="O299" s="370">
        <v>2.5</v>
      </c>
      <c r="P299" s="370">
        <v>2.5</v>
      </c>
      <c r="Q299" s="370">
        <v>2.4</v>
      </c>
      <c r="R299" s="370">
        <v>2.4</v>
      </c>
      <c r="S299" s="370">
        <v>2.2999999999999998</v>
      </c>
      <c r="T299" s="370">
        <v>1.9</v>
      </c>
      <c r="U299" s="370">
        <v>0.9</v>
      </c>
      <c r="V299" s="370">
        <v>-0.3</v>
      </c>
      <c r="W299" s="370">
        <v>-0.9</v>
      </c>
      <c r="X299" s="370">
        <v>-1.5</v>
      </c>
      <c r="Y299" s="370">
        <v>-2.9</v>
      </c>
      <c r="Z299" s="370">
        <v>-1.6</v>
      </c>
      <c r="AA299" s="370">
        <v>-1.7</v>
      </c>
      <c r="AB299" s="370">
        <v>-0.3</v>
      </c>
      <c r="AC299" s="370">
        <v>-0.4</v>
      </c>
      <c r="AD299" s="370">
        <v>-0.4</v>
      </c>
      <c r="AE299" s="370">
        <v>-1.7</v>
      </c>
      <c r="AF299" s="370">
        <v>-0.3</v>
      </c>
      <c r="AG299" s="370">
        <v>-0.3</v>
      </c>
      <c r="AH299" s="370">
        <v>-0.3</v>
      </c>
      <c r="AI299" s="370">
        <v>-0.4</v>
      </c>
      <c r="AJ299" s="370">
        <v>-0.4</v>
      </c>
      <c r="AK299" s="370">
        <v>-0.4</v>
      </c>
      <c r="AL299" s="370">
        <v>-0.4</v>
      </c>
      <c r="AM299" s="370">
        <v>-0.3</v>
      </c>
      <c r="AN299" s="370">
        <v>-0.4</v>
      </c>
      <c r="AO299" s="370">
        <v>-0.3</v>
      </c>
      <c r="AP299" s="370">
        <v>-0.3</v>
      </c>
      <c r="AQ299" s="370">
        <v>-0.3</v>
      </c>
      <c r="AR299" s="370">
        <v>-0.3</v>
      </c>
      <c r="AS299" s="370">
        <v>-0.3</v>
      </c>
      <c r="AT299" s="370">
        <v>-0.3</v>
      </c>
      <c r="AU299" s="370">
        <v>-0.3</v>
      </c>
      <c r="AV299" s="370">
        <v>-0.3</v>
      </c>
      <c r="AW299" s="370">
        <v>-0.3</v>
      </c>
      <c r="AX299" s="370">
        <v>-0.3</v>
      </c>
      <c r="AY299" s="370">
        <v>0</v>
      </c>
      <c r="AZ299" s="370">
        <v>-0.4</v>
      </c>
      <c r="BA299" s="370">
        <v>-0.4</v>
      </c>
      <c r="BB299" s="370">
        <v>0.6</v>
      </c>
      <c r="BC299" s="370">
        <v>-0.3</v>
      </c>
      <c r="BD299" s="370">
        <v>-0.3</v>
      </c>
      <c r="BE299" s="370">
        <v>-0.3</v>
      </c>
      <c r="BF299" s="368">
        <v>0.2</v>
      </c>
      <c r="BG299" s="368">
        <v>0.7</v>
      </c>
      <c r="BH299" s="368">
        <v>0</v>
      </c>
    </row>
    <row r="300" spans="1:60" s="270" customFormat="1" ht="38.25">
      <c r="A300" s="368" t="s">
        <v>607</v>
      </c>
      <c r="B300" s="368" t="s">
        <v>16</v>
      </c>
      <c r="C300" s="368" t="s">
        <v>614</v>
      </c>
      <c r="D300" s="368">
        <v>110</v>
      </c>
      <c r="E300" s="368" t="s">
        <v>770</v>
      </c>
      <c r="F300" s="368" t="s">
        <v>606</v>
      </c>
      <c r="G300" s="368" t="s">
        <v>1957</v>
      </c>
      <c r="H300" s="368">
        <v>297.39999999999998</v>
      </c>
      <c r="I300" s="368" t="s">
        <v>626</v>
      </c>
      <c r="J300" s="370">
        <v>0.4</v>
      </c>
      <c r="K300" s="370">
        <v>0.4</v>
      </c>
      <c r="L300" s="370">
        <v>0.3</v>
      </c>
      <c r="M300" s="370">
        <v>0.3</v>
      </c>
      <c r="N300" s="370">
        <v>0.3</v>
      </c>
      <c r="O300" s="370">
        <v>0.4</v>
      </c>
      <c r="P300" s="370">
        <v>0.4</v>
      </c>
      <c r="Q300" s="370">
        <v>0.3</v>
      </c>
      <c r="R300" s="370">
        <v>0.3</v>
      </c>
      <c r="S300" s="370">
        <v>0.3</v>
      </c>
      <c r="T300" s="370">
        <v>0.3</v>
      </c>
      <c r="U300" s="370">
        <v>0.3</v>
      </c>
      <c r="V300" s="370">
        <v>0.2</v>
      </c>
      <c r="W300" s="370">
        <v>0.3</v>
      </c>
      <c r="X300" s="370">
        <v>0.2</v>
      </c>
      <c r="Y300" s="370">
        <v>0.2</v>
      </c>
      <c r="Z300" s="370">
        <v>0.2</v>
      </c>
      <c r="AA300" s="370">
        <v>0.2</v>
      </c>
      <c r="AB300" s="370">
        <v>0.2</v>
      </c>
      <c r="AC300" s="370">
        <v>0.1</v>
      </c>
      <c r="AD300" s="370">
        <v>0.1</v>
      </c>
      <c r="AE300" s="370">
        <v>6.7</v>
      </c>
      <c r="AF300" s="370">
        <v>6.9</v>
      </c>
      <c r="AG300" s="370">
        <v>9.8000000000000007</v>
      </c>
      <c r="AH300" s="370">
        <v>26.5</v>
      </c>
      <c r="AI300" s="370">
        <v>23.3</v>
      </c>
      <c r="AJ300" s="370">
        <v>22.4</v>
      </c>
      <c r="AK300" s="370">
        <v>16.8</v>
      </c>
      <c r="AL300" s="370">
        <v>22.4</v>
      </c>
      <c r="AM300" s="370">
        <v>24.9</v>
      </c>
      <c r="AN300" s="370">
        <v>20.5</v>
      </c>
      <c r="AO300" s="370">
        <v>26</v>
      </c>
      <c r="AP300" s="370">
        <v>31.7</v>
      </c>
      <c r="AQ300" s="370">
        <v>25.8</v>
      </c>
      <c r="AR300" s="370">
        <v>29.1</v>
      </c>
      <c r="AS300" s="370">
        <v>14.1</v>
      </c>
      <c r="AT300" s="370">
        <v>5.7</v>
      </c>
      <c r="AU300" s="370">
        <v>11.4</v>
      </c>
      <c r="AV300" s="370">
        <v>15.3</v>
      </c>
      <c r="AW300" s="370">
        <v>20.6</v>
      </c>
      <c r="AX300" s="370">
        <v>32.5</v>
      </c>
      <c r="AY300" s="370">
        <v>23.8</v>
      </c>
      <c r="AZ300" s="370">
        <v>10.4</v>
      </c>
      <c r="BA300" s="370">
        <v>10.4</v>
      </c>
      <c r="BB300" s="370">
        <v>16.5</v>
      </c>
      <c r="BC300" s="370">
        <v>8.5</v>
      </c>
      <c r="BD300" s="370">
        <v>8.5</v>
      </c>
      <c r="BE300" s="370">
        <v>11.8</v>
      </c>
      <c r="BF300" s="368">
        <v>12.4</v>
      </c>
      <c r="BG300" s="368">
        <v>35.4</v>
      </c>
      <c r="BH300" s="368">
        <v>0</v>
      </c>
    </row>
    <row r="301" spans="1:60" s="270" customFormat="1" ht="38.25">
      <c r="A301" s="368" t="s">
        <v>607</v>
      </c>
      <c r="B301" s="368" t="s">
        <v>16</v>
      </c>
      <c r="C301" s="368" t="s">
        <v>614</v>
      </c>
      <c r="D301" s="368">
        <v>110</v>
      </c>
      <c r="E301" s="368" t="s">
        <v>770</v>
      </c>
      <c r="F301" s="368" t="s">
        <v>606</v>
      </c>
      <c r="G301" s="368" t="s">
        <v>1957</v>
      </c>
      <c r="H301" s="368">
        <v>297.39999999999998</v>
      </c>
      <c r="I301" s="368" t="s">
        <v>627</v>
      </c>
      <c r="J301" s="370">
        <v>12.6</v>
      </c>
      <c r="K301" s="370">
        <v>12.5</v>
      </c>
      <c r="L301" s="370">
        <v>12.8</v>
      </c>
      <c r="M301" s="370">
        <v>12.5</v>
      </c>
      <c r="N301" s="370">
        <v>12.4</v>
      </c>
      <c r="O301" s="370">
        <v>12.6</v>
      </c>
      <c r="P301" s="370">
        <v>12.5</v>
      </c>
      <c r="Q301" s="370">
        <v>12.4</v>
      </c>
      <c r="R301" s="370">
        <v>12.5</v>
      </c>
      <c r="S301" s="370">
        <v>12.4</v>
      </c>
      <c r="T301" s="370">
        <v>12.4</v>
      </c>
      <c r="U301" s="370">
        <v>11.1</v>
      </c>
      <c r="V301" s="370">
        <v>9.6999999999999993</v>
      </c>
      <c r="W301" s="370">
        <v>8.1</v>
      </c>
      <c r="X301" s="370">
        <v>3.7</v>
      </c>
      <c r="Y301" s="370">
        <v>1.2</v>
      </c>
      <c r="Z301" s="370">
        <v>-1.5</v>
      </c>
      <c r="AA301" s="370">
        <v>-5.0999999999999996</v>
      </c>
      <c r="AB301" s="370">
        <v>-4.2</v>
      </c>
      <c r="AC301" s="370">
        <v>-0.9</v>
      </c>
      <c r="AD301" s="370">
        <v>-2.2999999999999998</v>
      </c>
      <c r="AE301" s="370">
        <v>-4.9000000000000004</v>
      </c>
      <c r="AF301" s="370">
        <v>-0.8</v>
      </c>
      <c r="AG301" s="370">
        <v>-1.8</v>
      </c>
      <c r="AH301" s="370">
        <v>-2.1</v>
      </c>
      <c r="AI301" s="370">
        <v>-4.7</v>
      </c>
      <c r="AJ301" s="370">
        <v>-2.2000000000000002</v>
      </c>
      <c r="AK301" s="370">
        <v>-2.6</v>
      </c>
      <c r="AL301" s="370">
        <v>-1.7</v>
      </c>
      <c r="AM301" s="370">
        <v>2.8</v>
      </c>
      <c r="AN301" s="370">
        <v>0.7</v>
      </c>
      <c r="AO301" s="370">
        <v>5.5</v>
      </c>
      <c r="AP301" s="370">
        <v>7.1</v>
      </c>
      <c r="AQ301" s="370">
        <v>9.1999999999999993</v>
      </c>
      <c r="AR301" s="370">
        <v>9.6</v>
      </c>
      <c r="AS301" s="370">
        <v>9.9</v>
      </c>
      <c r="AT301" s="370">
        <v>9.1</v>
      </c>
      <c r="AU301" s="370">
        <v>10.3</v>
      </c>
      <c r="AV301" s="370">
        <v>10.6</v>
      </c>
      <c r="AW301" s="370">
        <v>11.3</v>
      </c>
      <c r="AX301" s="370">
        <v>11.6</v>
      </c>
      <c r="AY301" s="370">
        <v>11.4</v>
      </c>
      <c r="AZ301" s="370">
        <v>10.1</v>
      </c>
      <c r="BA301" s="370">
        <v>10.1</v>
      </c>
      <c r="BB301" s="370">
        <v>10.7</v>
      </c>
      <c r="BC301" s="370">
        <v>10.4</v>
      </c>
      <c r="BD301" s="370">
        <v>10.4</v>
      </c>
      <c r="BE301" s="370">
        <v>11.4</v>
      </c>
      <c r="BF301" s="368">
        <v>12.4</v>
      </c>
      <c r="BG301" s="368">
        <v>35.4</v>
      </c>
      <c r="BH301" s="368">
        <v>0</v>
      </c>
    </row>
    <row r="302" spans="1:60" s="270" customFormat="1" ht="25.5">
      <c r="A302" s="368" t="s">
        <v>607</v>
      </c>
      <c r="B302" s="368" t="s">
        <v>9</v>
      </c>
      <c r="C302" s="368" t="s">
        <v>614</v>
      </c>
      <c r="D302" s="368">
        <v>110</v>
      </c>
      <c r="E302" s="368" t="s">
        <v>771</v>
      </c>
      <c r="F302" s="368" t="s">
        <v>606</v>
      </c>
      <c r="G302" s="368" t="s">
        <v>1957</v>
      </c>
      <c r="H302" s="368">
        <v>333.2</v>
      </c>
      <c r="I302" s="368" t="s">
        <v>626</v>
      </c>
      <c r="J302" s="370">
        <v>6.9</v>
      </c>
      <c r="K302" s="370">
        <v>11.4</v>
      </c>
      <c r="L302" s="370">
        <v>10.199999999999999</v>
      </c>
      <c r="M302" s="370">
        <v>12.1</v>
      </c>
      <c r="N302" s="370">
        <v>17.399999999999999</v>
      </c>
      <c r="O302" s="370">
        <v>12.8</v>
      </c>
      <c r="P302" s="370">
        <v>11.9</v>
      </c>
      <c r="Q302" s="370">
        <v>8.6</v>
      </c>
      <c r="R302" s="370">
        <v>4.5</v>
      </c>
      <c r="S302" s="370">
        <v>3.9</v>
      </c>
      <c r="T302" s="370">
        <v>1.7</v>
      </c>
      <c r="U302" s="370">
        <v>1.5</v>
      </c>
      <c r="V302" s="370">
        <v>0.5</v>
      </c>
      <c r="W302" s="370">
        <v>0.7</v>
      </c>
      <c r="X302" s="370">
        <v>0.2</v>
      </c>
      <c r="Y302" s="370">
        <v>0.4</v>
      </c>
      <c r="Z302" s="370">
        <v>0.3</v>
      </c>
      <c r="AA302" s="370">
        <v>0</v>
      </c>
      <c r="AB302" s="370">
        <v>2.6</v>
      </c>
      <c r="AC302" s="370">
        <v>2.9</v>
      </c>
      <c r="AD302" s="370">
        <v>4.2</v>
      </c>
      <c r="AE302" s="370">
        <v>3.7</v>
      </c>
      <c r="AF302" s="370">
        <v>3.7</v>
      </c>
      <c r="AG302" s="370">
        <v>5</v>
      </c>
      <c r="AH302" s="370">
        <v>7.6</v>
      </c>
      <c r="AI302" s="370">
        <v>10.3</v>
      </c>
      <c r="AJ302" s="370">
        <v>11.7</v>
      </c>
      <c r="AK302" s="370">
        <v>8.8000000000000007</v>
      </c>
      <c r="AL302" s="370">
        <v>14.9</v>
      </c>
      <c r="AM302" s="370">
        <v>14</v>
      </c>
      <c r="AN302" s="370">
        <v>21.1</v>
      </c>
      <c r="AO302" s="370">
        <v>28.5</v>
      </c>
      <c r="AP302" s="370">
        <v>26.8</v>
      </c>
      <c r="AQ302" s="370">
        <v>30.2</v>
      </c>
      <c r="AR302" s="370">
        <v>29.8</v>
      </c>
      <c r="AS302" s="370">
        <v>35.1</v>
      </c>
      <c r="AT302" s="370">
        <v>28.9</v>
      </c>
      <c r="AU302" s="370">
        <v>18.2</v>
      </c>
      <c r="AV302" s="370">
        <v>23.4</v>
      </c>
      <c r="AW302" s="370">
        <v>17.899999999999999</v>
      </c>
      <c r="AX302" s="370">
        <v>22.7</v>
      </c>
      <c r="AY302" s="370">
        <v>14</v>
      </c>
      <c r="AZ302" s="370">
        <v>14.1</v>
      </c>
      <c r="BA302" s="370">
        <v>14.1</v>
      </c>
      <c r="BB302" s="370">
        <v>16.7</v>
      </c>
      <c r="BC302" s="370">
        <v>14.1</v>
      </c>
      <c r="BD302" s="370">
        <v>14.1</v>
      </c>
      <c r="BE302" s="370">
        <v>10.4</v>
      </c>
      <c r="BF302" s="368">
        <v>13.9</v>
      </c>
      <c r="BG302" s="368">
        <v>35.1</v>
      </c>
      <c r="BH302" s="368">
        <v>0</v>
      </c>
    </row>
    <row r="303" spans="1:60" s="270" customFormat="1" ht="25.5">
      <c r="A303" s="368" t="s">
        <v>607</v>
      </c>
      <c r="B303" s="368" t="s">
        <v>9</v>
      </c>
      <c r="C303" s="368" t="s">
        <v>614</v>
      </c>
      <c r="D303" s="368">
        <v>110</v>
      </c>
      <c r="E303" s="368" t="s">
        <v>771</v>
      </c>
      <c r="F303" s="368" t="s">
        <v>606</v>
      </c>
      <c r="G303" s="368" t="s">
        <v>1957</v>
      </c>
      <c r="H303" s="368">
        <v>333.2</v>
      </c>
      <c r="I303" s="368" t="s">
        <v>627</v>
      </c>
      <c r="J303" s="370">
        <v>-0.5</v>
      </c>
      <c r="K303" s="370">
        <v>0.4</v>
      </c>
      <c r="L303" s="370">
        <v>0.4</v>
      </c>
      <c r="M303" s="370">
        <v>0.6</v>
      </c>
      <c r="N303" s="370">
        <v>1.6</v>
      </c>
      <c r="O303" s="370">
        <v>1.2</v>
      </c>
      <c r="P303" s="370">
        <v>0.9</v>
      </c>
      <c r="Q303" s="370">
        <v>0.1</v>
      </c>
      <c r="R303" s="370">
        <v>-0.5</v>
      </c>
      <c r="S303" s="370">
        <v>-0.6</v>
      </c>
      <c r="T303" s="370">
        <v>-0.6</v>
      </c>
      <c r="U303" s="370">
        <v>-0.7</v>
      </c>
      <c r="V303" s="370">
        <v>-0.7</v>
      </c>
      <c r="W303" s="370">
        <v>-0.7</v>
      </c>
      <c r="X303" s="370">
        <v>-0.7</v>
      </c>
      <c r="Y303" s="370">
        <v>-0.7</v>
      </c>
      <c r="Z303" s="370">
        <v>-0.6</v>
      </c>
      <c r="AA303" s="370">
        <v>-0.7</v>
      </c>
      <c r="AB303" s="370">
        <v>-0.6</v>
      </c>
      <c r="AC303" s="370">
        <v>-0.6</v>
      </c>
      <c r="AD303" s="370">
        <v>-0.5</v>
      </c>
      <c r="AE303" s="370">
        <v>-0.6</v>
      </c>
      <c r="AF303" s="370">
        <v>-0.6</v>
      </c>
      <c r="AG303" s="370">
        <v>-0.5</v>
      </c>
      <c r="AH303" s="370">
        <v>-0.4</v>
      </c>
      <c r="AI303" s="370">
        <v>0.1</v>
      </c>
      <c r="AJ303" s="370">
        <v>0.2</v>
      </c>
      <c r="AK303" s="370">
        <v>0.6</v>
      </c>
      <c r="AL303" s="370">
        <v>2</v>
      </c>
      <c r="AM303" s="370">
        <v>1.8</v>
      </c>
      <c r="AN303" s="370">
        <v>0.4</v>
      </c>
      <c r="AO303" s="370">
        <v>3.5</v>
      </c>
      <c r="AP303" s="370">
        <v>3</v>
      </c>
      <c r="AQ303" s="370">
        <v>2.6</v>
      </c>
      <c r="AR303" s="370">
        <v>2.4</v>
      </c>
      <c r="AS303" s="370">
        <v>3.5</v>
      </c>
      <c r="AT303" s="370">
        <v>2</v>
      </c>
      <c r="AU303" s="370">
        <v>0.4</v>
      </c>
      <c r="AV303" s="370">
        <v>1.5</v>
      </c>
      <c r="AW303" s="370">
        <v>0.5</v>
      </c>
      <c r="AX303" s="370">
        <v>0.9</v>
      </c>
      <c r="AY303" s="370">
        <v>-0.3</v>
      </c>
      <c r="AZ303" s="370">
        <v>0</v>
      </c>
      <c r="BA303" s="370">
        <v>0</v>
      </c>
      <c r="BB303" s="370">
        <v>0.2</v>
      </c>
      <c r="BC303" s="370">
        <v>-0.1</v>
      </c>
      <c r="BD303" s="370">
        <v>-0.1</v>
      </c>
      <c r="BE303" s="370">
        <v>-0.5</v>
      </c>
      <c r="BF303" s="368">
        <v>13.9</v>
      </c>
      <c r="BG303" s="368">
        <v>35.1</v>
      </c>
      <c r="BH303" s="368">
        <v>0</v>
      </c>
    </row>
    <row r="304" spans="1:60" s="270" customFormat="1" ht="25.5">
      <c r="A304" s="368" t="s">
        <v>607</v>
      </c>
      <c r="B304" s="368" t="s">
        <v>16</v>
      </c>
      <c r="C304" s="368" t="s">
        <v>614</v>
      </c>
      <c r="D304" s="368">
        <v>110</v>
      </c>
      <c r="E304" s="368" t="s">
        <v>772</v>
      </c>
      <c r="F304" s="368" t="s">
        <v>606</v>
      </c>
      <c r="G304" s="368" t="s">
        <v>1957</v>
      </c>
      <c r="H304" s="368">
        <v>25.7</v>
      </c>
      <c r="I304" s="368" t="s">
        <v>626</v>
      </c>
      <c r="J304" s="370">
        <v>0.4</v>
      </c>
      <c r="K304" s="370">
        <v>0.4</v>
      </c>
      <c r="L304" s="370">
        <v>0.4</v>
      </c>
      <c r="M304" s="370">
        <v>0.4</v>
      </c>
      <c r="N304" s="370">
        <v>0.4</v>
      </c>
      <c r="O304" s="370">
        <v>0.4</v>
      </c>
      <c r="P304" s="370">
        <v>0.4</v>
      </c>
      <c r="Q304" s="370">
        <v>0.4</v>
      </c>
      <c r="R304" s="370">
        <v>0.4</v>
      </c>
      <c r="S304" s="370">
        <v>0.4</v>
      </c>
      <c r="T304" s="370">
        <v>0.4</v>
      </c>
      <c r="U304" s="370">
        <v>0.4</v>
      </c>
      <c r="V304" s="370">
        <v>0.4</v>
      </c>
      <c r="W304" s="370">
        <v>0.4</v>
      </c>
      <c r="X304" s="370">
        <v>0.4</v>
      </c>
      <c r="Y304" s="370">
        <v>0.4</v>
      </c>
      <c r="Z304" s="370">
        <v>0.4</v>
      </c>
      <c r="AA304" s="370">
        <v>0.4</v>
      </c>
      <c r="AB304" s="370">
        <v>0.4</v>
      </c>
      <c r="AC304" s="370">
        <v>0.4</v>
      </c>
      <c r="AD304" s="370">
        <v>0.4</v>
      </c>
      <c r="AE304" s="370">
        <v>0.4</v>
      </c>
      <c r="AF304" s="370">
        <v>0.4</v>
      </c>
      <c r="AG304" s="370">
        <v>0.4</v>
      </c>
      <c r="AH304" s="370">
        <v>0.4</v>
      </c>
      <c r="AI304" s="370">
        <v>3.4</v>
      </c>
      <c r="AJ304" s="370">
        <v>3.4</v>
      </c>
      <c r="AK304" s="370">
        <v>2.4</v>
      </c>
      <c r="AL304" s="370">
        <v>4.4000000000000004</v>
      </c>
      <c r="AM304" s="370">
        <v>4.4000000000000004</v>
      </c>
      <c r="AN304" s="370">
        <v>3.4</v>
      </c>
      <c r="AO304" s="370">
        <v>3.4</v>
      </c>
      <c r="AP304" s="370">
        <v>5.4</v>
      </c>
      <c r="AQ304" s="370">
        <v>2.4</v>
      </c>
      <c r="AR304" s="370">
        <v>2.4</v>
      </c>
      <c r="AS304" s="370">
        <v>2.4</v>
      </c>
      <c r="AT304" s="370">
        <v>1.4</v>
      </c>
      <c r="AU304" s="370">
        <v>1.4</v>
      </c>
      <c r="AV304" s="370">
        <v>0.4</v>
      </c>
      <c r="AW304" s="370">
        <v>0.4</v>
      </c>
      <c r="AX304" s="370">
        <v>0.4</v>
      </c>
      <c r="AY304" s="370">
        <v>0.4</v>
      </c>
      <c r="AZ304" s="370">
        <v>0.4</v>
      </c>
      <c r="BA304" s="370">
        <v>0.4</v>
      </c>
      <c r="BB304" s="370">
        <v>0.4</v>
      </c>
      <c r="BC304" s="370">
        <v>0.4</v>
      </c>
      <c r="BD304" s="370">
        <v>0.4</v>
      </c>
      <c r="BE304" s="370">
        <v>0.4</v>
      </c>
      <c r="BF304" s="368">
        <v>1.1000000000000001</v>
      </c>
      <c r="BG304" s="368">
        <v>5.4</v>
      </c>
      <c r="BH304" s="368">
        <v>0.4</v>
      </c>
    </row>
    <row r="305" spans="1:60" s="270" customFormat="1" ht="25.5">
      <c r="A305" s="368" t="s">
        <v>607</v>
      </c>
      <c r="B305" s="368" t="s">
        <v>16</v>
      </c>
      <c r="C305" s="368" t="s">
        <v>614</v>
      </c>
      <c r="D305" s="368">
        <v>110</v>
      </c>
      <c r="E305" s="368" t="s">
        <v>772</v>
      </c>
      <c r="F305" s="368" t="s">
        <v>606</v>
      </c>
      <c r="G305" s="368" t="s">
        <v>1957</v>
      </c>
      <c r="H305" s="368">
        <v>25.7</v>
      </c>
      <c r="I305" s="368" t="s">
        <v>627</v>
      </c>
      <c r="J305" s="370">
        <v>0.2</v>
      </c>
      <c r="K305" s="370">
        <v>0.2</v>
      </c>
      <c r="L305" s="370">
        <v>0.2</v>
      </c>
      <c r="M305" s="370">
        <v>0.2</v>
      </c>
      <c r="N305" s="370">
        <v>0.2</v>
      </c>
      <c r="O305" s="370">
        <v>0.2</v>
      </c>
      <c r="P305" s="370">
        <v>0.2</v>
      </c>
      <c r="Q305" s="370">
        <v>0.2</v>
      </c>
      <c r="R305" s="370">
        <v>0.2</v>
      </c>
      <c r="S305" s="370">
        <v>0.2</v>
      </c>
      <c r="T305" s="370">
        <v>0.2</v>
      </c>
      <c r="U305" s="370">
        <v>0.2</v>
      </c>
      <c r="V305" s="370">
        <v>0.2</v>
      </c>
      <c r="W305" s="370">
        <v>0.2</v>
      </c>
      <c r="X305" s="370">
        <v>0.2</v>
      </c>
      <c r="Y305" s="370">
        <v>0.2</v>
      </c>
      <c r="Z305" s="370">
        <v>0.2</v>
      </c>
      <c r="AA305" s="370">
        <v>0.2</v>
      </c>
      <c r="AB305" s="370">
        <v>0.2</v>
      </c>
      <c r="AC305" s="370">
        <v>0.2</v>
      </c>
      <c r="AD305" s="370">
        <v>0.2</v>
      </c>
      <c r="AE305" s="370">
        <v>0.2</v>
      </c>
      <c r="AF305" s="370">
        <v>0.2</v>
      </c>
      <c r="AG305" s="370">
        <v>0.2</v>
      </c>
      <c r="AH305" s="370">
        <v>0.2</v>
      </c>
      <c r="AI305" s="370">
        <v>0.2</v>
      </c>
      <c r="AJ305" s="370">
        <v>0.2</v>
      </c>
      <c r="AK305" s="370">
        <v>0.2</v>
      </c>
      <c r="AL305" s="370">
        <v>0.2</v>
      </c>
      <c r="AM305" s="370">
        <v>0.2</v>
      </c>
      <c r="AN305" s="370">
        <v>0.2</v>
      </c>
      <c r="AO305" s="370">
        <v>0.2</v>
      </c>
      <c r="AP305" s="370">
        <v>0.2</v>
      </c>
      <c r="AQ305" s="370">
        <v>0.2</v>
      </c>
      <c r="AR305" s="370">
        <v>0.2</v>
      </c>
      <c r="AS305" s="370">
        <v>0.2</v>
      </c>
      <c r="AT305" s="370">
        <v>0.2</v>
      </c>
      <c r="AU305" s="370">
        <v>0.2</v>
      </c>
      <c r="AV305" s="370">
        <v>0.2</v>
      </c>
      <c r="AW305" s="370">
        <v>0.2</v>
      </c>
      <c r="AX305" s="370">
        <v>0.2</v>
      </c>
      <c r="AY305" s="370">
        <v>0.2</v>
      </c>
      <c r="AZ305" s="370">
        <v>0.2</v>
      </c>
      <c r="BA305" s="370">
        <v>0.2</v>
      </c>
      <c r="BB305" s="370">
        <v>0.2</v>
      </c>
      <c r="BC305" s="370">
        <v>0.2</v>
      </c>
      <c r="BD305" s="370">
        <v>0.2</v>
      </c>
      <c r="BE305" s="370">
        <v>0.2</v>
      </c>
      <c r="BF305" s="368">
        <v>1.1000000000000001</v>
      </c>
      <c r="BG305" s="368">
        <v>5.4</v>
      </c>
      <c r="BH305" s="368">
        <v>0.4</v>
      </c>
    </row>
    <row r="306" spans="1:60" s="270" customFormat="1" ht="38.25">
      <c r="A306" s="368" t="s">
        <v>607</v>
      </c>
      <c r="B306" s="368" t="s">
        <v>20</v>
      </c>
      <c r="C306" s="368" t="s">
        <v>614</v>
      </c>
      <c r="D306" s="368">
        <v>110</v>
      </c>
      <c r="E306" s="368" t="s">
        <v>773</v>
      </c>
      <c r="F306" s="368" t="s">
        <v>606</v>
      </c>
      <c r="G306" s="368" t="s">
        <v>1957</v>
      </c>
      <c r="H306" s="368">
        <v>434.4</v>
      </c>
      <c r="I306" s="368" t="s">
        <v>626</v>
      </c>
      <c r="J306" s="370">
        <v>18.399999999999999</v>
      </c>
      <c r="K306" s="370">
        <v>18</v>
      </c>
      <c r="L306" s="370">
        <v>16.100000000000001</v>
      </c>
      <c r="M306" s="370">
        <v>18</v>
      </c>
      <c r="N306" s="370">
        <v>22</v>
      </c>
      <c r="O306" s="370">
        <v>14.9</v>
      </c>
      <c r="P306" s="370">
        <v>11.3</v>
      </c>
      <c r="Q306" s="370">
        <v>15</v>
      </c>
      <c r="R306" s="370">
        <v>14.9</v>
      </c>
      <c r="S306" s="370">
        <v>17</v>
      </c>
      <c r="T306" s="370">
        <v>12</v>
      </c>
      <c r="U306" s="370">
        <v>11.8</v>
      </c>
      <c r="V306" s="370">
        <v>10.6</v>
      </c>
      <c r="W306" s="370">
        <v>11.2</v>
      </c>
      <c r="X306" s="370">
        <v>9</v>
      </c>
      <c r="Y306" s="370">
        <v>8</v>
      </c>
      <c r="Z306" s="370">
        <v>3.4</v>
      </c>
      <c r="AA306" s="370">
        <v>3</v>
      </c>
      <c r="AB306" s="370">
        <v>46.8</v>
      </c>
      <c r="AC306" s="370">
        <v>1</v>
      </c>
      <c r="AD306" s="370">
        <v>13</v>
      </c>
      <c r="AE306" s="370">
        <v>4.5</v>
      </c>
      <c r="AF306" s="370">
        <v>4</v>
      </c>
      <c r="AG306" s="370">
        <v>0</v>
      </c>
      <c r="AH306" s="370">
        <v>3</v>
      </c>
      <c r="AI306" s="370">
        <v>18.600000000000001</v>
      </c>
      <c r="AJ306" s="370">
        <v>12</v>
      </c>
      <c r="AK306" s="370">
        <v>13</v>
      </c>
      <c r="AL306" s="370">
        <v>35.799999999999997</v>
      </c>
      <c r="AM306" s="370">
        <v>25.4</v>
      </c>
      <c r="AN306" s="370">
        <v>9</v>
      </c>
      <c r="AO306" s="370">
        <v>33</v>
      </c>
      <c r="AP306" s="370">
        <v>35.9</v>
      </c>
      <c r="AQ306" s="370">
        <v>45.6</v>
      </c>
      <c r="AR306" s="370">
        <v>36.9</v>
      </c>
      <c r="AS306" s="370">
        <v>27.7</v>
      </c>
      <c r="AT306" s="370">
        <v>23.4</v>
      </c>
      <c r="AU306" s="370">
        <v>17.399999999999999</v>
      </c>
      <c r="AV306" s="370">
        <v>20.399999999999999</v>
      </c>
      <c r="AW306" s="370">
        <v>25</v>
      </c>
      <c r="AX306" s="370">
        <v>24.1</v>
      </c>
      <c r="AY306" s="370">
        <v>21.7</v>
      </c>
      <c r="AZ306" s="370">
        <v>12.6</v>
      </c>
      <c r="BA306" s="370">
        <v>12.6</v>
      </c>
      <c r="BB306" s="370">
        <v>11</v>
      </c>
      <c r="BC306" s="370">
        <v>12</v>
      </c>
      <c r="BD306" s="370">
        <v>12</v>
      </c>
      <c r="BE306" s="370">
        <v>11</v>
      </c>
      <c r="BF306" s="368">
        <v>18.100000000000001</v>
      </c>
      <c r="BG306" s="368">
        <v>48</v>
      </c>
      <c r="BH306" s="368">
        <v>0</v>
      </c>
    </row>
    <row r="307" spans="1:60" s="270" customFormat="1" ht="38.25">
      <c r="A307" s="368" t="s">
        <v>607</v>
      </c>
      <c r="B307" s="368" t="s">
        <v>20</v>
      </c>
      <c r="C307" s="368" t="s">
        <v>614</v>
      </c>
      <c r="D307" s="368">
        <v>110</v>
      </c>
      <c r="E307" s="368" t="s">
        <v>773</v>
      </c>
      <c r="F307" s="368" t="s">
        <v>606</v>
      </c>
      <c r="G307" s="368" t="s">
        <v>1957</v>
      </c>
      <c r="H307" s="368">
        <v>434.4</v>
      </c>
      <c r="I307" s="368" t="s">
        <v>627</v>
      </c>
      <c r="J307" s="370">
        <v>6.9</v>
      </c>
      <c r="K307" s="370">
        <v>7</v>
      </c>
      <c r="L307" s="370">
        <v>6.3</v>
      </c>
      <c r="M307" s="370">
        <v>7</v>
      </c>
      <c r="N307" s="370">
        <v>7</v>
      </c>
      <c r="O307" s="370">
        <v>7</v>
      </c>
      <c r="P307" s="370">
        <v>6</v>
      </c>
      <c r="Q307" s="370">
        <v>6.2</v>
      </c>
      <c r="R307" s="370">
        <v>6.2</v>
      </c>
      <c r="S307" s="370">
        <v>6.5</v>
      </c>
      <c r="T307" s="370">
        <v>5.3</v>
      </c>
      <c r="U307" s="370">
        <v>5</v>
      </c>
      <c r="V307" s="370">
        <v>5</v>
      </c>
      <c r="W307" s="370">
        <v>4.7</v>
      </c>
      <c r="X307" s="370">
        <v>4</v>
      </c>
      <c r="Y307" s="370">
        <v>4.4000000000000004</v>
      </c>
      <c r="Z307" s="370">
        <v>4.0999999999999996</v>
      </c>
      <c r="AA307" s="370">
        <v>4</v>
      </c>
      <c r="AB307" s="370">
        <v>8.6999999999999993</v>
      </c>
      <c r="AC307" s="370">
        <v>3</v>
      </c>
      <c r="AD307" s="370">
        <v>3.8</v>
      </c>
      <c r="AE307" s="370">
        <v>3.5</v>
      </c>
      <c r="AF307" s="370">
        <v>3</v>
      </c>
      <c r="AG307" s="370">
        <v>3</v>
      </c>
      <c r="AH307" s="370">
        <v>3.2</v>
      </c>
      <c r="AI307" s="370">
        <v>4.4000000000000004</v>
      </c>
      <c r="AJ307" s="370">
        <v>4</v>
      </c>
      <c r="AK307" s="370">
        <v>4</v>
      </c>
      <c r="AL307" s="370">
        <v>5.8</v>
      </c>
      <c r="AM307" s="370">
        <v>4.5999999999999996</v>
      </c>
      <c r="AN307" s="370">
        <v>3</v>
      </c>
      <c r="AO307" s="370">
        <v>7</v>
      </c>
      <c r="AP307" s="370">
        <v>7.3</v>
      </c>
      <c r="AQ307" s="370">
        <v>7.9</v>
      </c>
      <c r="AR307" s="370">
        <v>7</v>
      </c>
      <c r="AS307" s="370">
        <v>6</v>
      </c>
      <c r="AT307" s="370">
        <v>5</v>
      </c>
      <c r="AU307" s="370">
        <v>3.1</v>
      </c>
      <c r="AV307" s="370">
        <v>4</v>
      </c>
      <c r="AW307" s="370">
        <v>4.9000000000000004</v>
      </c>
      <c r="AX307" s="370">
        <v>5.2</v>
      </c>
      <c r="AY307" s="370">
        <v>4.5999999999999996</v>
      </c>
      <c r="AZ307" s="370">
        <v>3</v>
      </c>
      <c r="BA307" s="370">
        <v>3</v>
      </c>
      <c r="BB307" s="370">
        <v>3</v>
      </c>
      <c r="BC307" s="370">
        <v>4</v>
      </c>
      <c r="BD307" s="370">
        <v>4</v>
      </c>
      <c r="BE307" s="370">
        <v>4</v>
      </c>
      <c r="BF307" s="368">
        <v>18.100000000000001</v>
      </c>
      <c r="BG307" s="368">
        <v>48</v>
      </c>
      <c r="BH307" s="368">
        <v>0</v>
      </c>
    </row>
    <row r="308" spans="1:60" s="270" customFormat="1" ht="38.25">
      <c r="A308" s="368" t="s">
        <v>607</v>
      </c>
      <c r="B308" s="368" t="s">
        <v>2</v>
      </c>
      <c r="C308" s="368" t="s">
        <v>614</v>
      </c>
      <c r="D308" s="368">
        <v>110</v>
      </c>
      <c r="E308" s="368" t="s">
        <v>774</v>
      </c>
      <c r="F308" s="368" t="s">
        <v>606</v>
      </c>
      <c r="G308" s="368" t="s">
        <v>1957</v>
      </c>
      <c r="H308" s="368">
        <v>436.8</v>
      </c>
      <c r="I308" s="368" t="s">
        <v>626</v>
      </c>
      <c r="J308" s="370">
        <v>16.100000000000001</v>
      </c>
      <c r="K308" s="370">
        <v>15.6</v>
      </c>
      <c r="L308" s="370">
        <v>18.100000000000001</v>
      </c>
      <c r="M308" s="370">
        <v>19.899999999999999</v>
      </c>
      <c r="N308" s="370">
        <v>16.2</v>
      </c>
      <c r="O308" s="370">
        <v>12</v>
      </c>
      <c r="P308" s="370">
        <v>10.8</v>
      </c>
      <c r="Q308" s="370">
        <v>13.8</v>
      </c>
      <c r="R308" s="370">
        <v>14.4</v>
      </c>
      <c r="S308" s="370">
        <v>14.5</v>
      </c>
      <c r="T308" s="370">
        <v>10.199999999999999</v>
      </c>
      <c r="U308" s="370">
        <v>12.1</v>
      </c>
      <c r="V308" s="370">
        <v>11.5</v>
      </c>
      <c r="W308" s="370">
        <v>10.199999999999999</v>
      </c>
      <c r="X308" s="370">
        <v>8.4</v>
      </c>
      <c r="Y308" s="370">
        <v>7.2</v>
      </c>
      <c r="Z308" s="370">
        <v>3</v>
      </c>
      <c r="AA308" s="370">
        <v>1.2</v>
      </c>
      <c r="AB308" s="370">
        <v>32.5</v>
      </c>
      <c r="AC308" s="370">
        <v>13.6</v>
      </c>
      <c r="AD308" s="370">
        <v>11.2</v>
      </c>
      <c r="AE308" s="370">
        <v>12.5</v>
      </c>
      <c r="AF308" s="370">
        <v>10.1</v>
      </c>
      <c r="AG308" s="370">
        <v>8.3000000000000007</v>
      </c>
      <c r="AH308" s="370">
        <v>17</v>
      </c>
      <c r="AI308" s="370">
        <v>38.9</v>
      </c>
      <c r="AJ308" s="370">
        <v>11.4</v>
      </c>
      <c r="AK308" s="370">
        <v>3.5</v>
      </c>
      <c r="AL308" s="370">
        <v>39.6</v>
      </c>
      <c r="AM308" s="370">
        <v>18.3</v>
      </c>
      <c r="AN308" s="370">
        <v>10.4</v>
      </c>
      <c r="AO308" s="370">
        <v>31.6</v>
      </c>
      <c r="AP308" s="370">
        <v>34.1</v>
      </c>
      <c r="AQ308" s="370">
        <v>47</v>
      </c>
      <c r="AR308" s="370">
        <v>36.6</v>
      </c>
      <c r="AS308" s="370">
        <v>31.1</v>
      </c>
      <c r="AT308" s="370">
        <v>25</v>
      </c>
      <c r="AU308" s="370">
        <v>17.7</v>
      </c>
      <c r="AV308" s="370">
        <v>18.3</v>
      </c>
      <c r="AW308" s="370">
        <v>23.1</v>
      </c>
      <c r="AX308" s="370">
        <v>22.5</v>
      </c>
      <c r="AY308" s="370">
        <v>20.8</v>
      </c>
      <c r="AZ308" s="370">
        <v>14.7</v>
      </c>
      <c r="BA308" s="370">
        <v>14.7</v>
      </c>
      <c r="BB308" s="370">
        <v>8.1</v>
      </c>
      <c r="BC308" s="370">
        <v>0</v>
      </c>
      <c r="BD308" s="370">
        <v>0</v>
      </c>
      <c r="BE308" s="370">
        <v>10.3</v>
      </c>
      <c r="BF308" s="368">
        <v>18.2</v>
      </c>
      <c r="BG308" s="368">
        <v>47</v>
      </c>
      <c r="BH308" s="368">
        <v>0</v>
      </c>
    </row>
    <row r="309" spans="1:60" s="270" customFormat="1" ht="38.25">
      <c r="A309" s="368" t="s">
        <v>607</v>
      </c>
      <c r="B309" s="368" t="s">
        <v>2</v>
      </c>
      <c r="C309" s="368" t="s">
        <v>614</v>
      </c>
      <c r="D309" s="368">
        <v>110</v>
      </c>
      <c r="E309" s="368" t="s">
        <v>774</v>
      </c>
      <c r="F309" s="368" t="s">
        <v>606</v>
      </c>
      <c r="G309" s="368" t="s">
        <v>1957</v>
      </c>
      <c r="H309" s="368">
        <v>436.8</v>
      </c>
      <c r="I309" s="368" t="s">
        <v>627</v>
      </c>
      <c r="J309" s="370">
        <v>3.6</v>
      </c>
      <c r="K309" s="370">
        <v>3.9</v>
      </c>
      <c r="L309" s="370">
        <v>4.2</v>
      </c>
      <c r="M309" s="370">
        <v>4.5</v>
      </c>
      <c r="N309" s="370">
        <v>4.2</v>
      </c>
      <c r="O309" s="370">
        <v>3.6</v>
      </c>
      <c r="P309" s="370">
        <v>3.3</v>
      </c>
      <c r="Q309" s="370">
        <v>3.6</v>
      </c>
      <c r="R309" s="370">
        <v>3.6</v>
      </c>
      <c r="S309" s="370">
        <v>3.9</v>
      </c>
      <c r="T309" s="370">
        <v>3.3</v>
      </c>
      <c r="U309" s="370">
        <v>3.3</v>
      </c>
      <c r="V309" s="370">
        <v>3.3</v>
      </c>
      <c r="W309" s="370">
        <v>3</v>
      </c>
      <c r="X309" s="370">
        <v>1.5</v>
      </c>
      <c r="Y309" s="370">
        <v>0</v>
      </c>
      <c r="Z309" s="370">
        <v>-1.2</v>
      </c>
      <c r="AA309" s="370">
        <v>-1.2</v>
      </c>
      <c r="AB309" s="370">
        <v>4.9000000000000004</v>
      </c>
      <c r="AC309" s="370">
        <v>1.4</v>
      </c>
      <c r="AD309" s="370">
        <v>1.1000000000000001</v>
      </c>
      <c r="AE309" s="370">
        <v>1.7</v>
      </c>
      <c r="AF309" s="370">
        <v>2</v>
      </c>
      <c r="AG309" s="370">
        <v>2</v>
      </c>
      <c r="AH309" s="370">
        <v>2.2999999999999998</v>
      </c>
      <c r="AI309" s="370">
        <v>3.6</v>
      </c>
      <c r="AJ309" s="370">
        <v>0.5</v>
      </c>
      <c r="AK309" s="370">
        <v>0.2</v>
      </c>
      <c r="AL309" s="370">
        <v>4.5</v>
      </c>
      <c r="AM309" s="370">
        <v>1.5</v>
      </c>
      <c r="AN309" s="370">
        <v>0.6</v>
      </c>
      <c r="AO309" s="370">
        <v>3.3</v>
      </c>
      <c r="AP309" s="370">
        <v>4.5</v>
      </c>
      <c r="AQ309" s="370">
        <v>7.1</v>
      </c>
      <c r="AR309" s="370">
        <v>4.5999999999999996</v>
      </c>
      <c r="AS309" s="370">
        <v>3.5</v>
      </c>
      <c r="AT309" s="370">
        <v>1.9</v>
      </c>
      <c r="AU309" s="370">
        <v>1.6</v>
      </c>
      <c r="AV309" s="370">
        <v>1.6</v>
      </c>
      <c r="AW309" s="370">
        <v>2.5</v>
      </c>
      <c r="AX309" s="370">
        <v>2.5</v>
      </c>
      <c r="AY309" s="370">
        <v>1.9</v>
      </c>
      <c r="AZ309" s="370">
        <v>1</v>
      </c>
      <c r="BA309" s="370">
        <v>1</v>
      </c>
      <c r="BB309" s="370">
        <v>1.6</v>
      </c>
      <c r="BC309" s="370">
        <v>0.7</v>
      </c>
      <c r="BD309" s="370">
        <v>0.7</v>
      </c>
      <c r="BE309" s="370">
        <v>2.6</v>
      </c>
      <c r="BF309" s="368">
        <v>18.2</v>
      </c>
      <c r="BG309" s="368">
        <v>47</v>
      </c>
      <c r="BH309" s="368">
        <v>0</v>
      </c>
    </row>
    <row r="310" spans="1:60" s="270" customFormat="1" ht="38.25">
      <c r="A310" s="368" t="s">
        <v>607</v>
      </c>
      <c r="B310" s="368" t="s">
        <v>9</v>
      </c>
      <c r="C310" s="368" t="s">
        <v>614</v>
      </c>
      <c r="D310" s="368">
        <v>110</v>
      </c>
      <c r="E310" s="368" t="s">
        <v>775</v>
      </c>
      <c r="F310" s="368" t="s">
        <v>608</v>
      </c>
      <c r="G310" s="368" t="s">
        <v>1957</v>
      </c>
      <c r="H310" s="368">
        <v>141</v>
      </c>
      <c r="I310" s="368" t="s">
        <v>626</v>
      </c>
      <c r="J310" s="370">
        <v>1.3</v>
      </c>
      <c r="K310" s="370">
        <v>1.2</v>
      </c>
      <c r="L310" s="370">
        <v>3.4</v>
      </c>
      <c r="M310" s="370">
        <v>5.5</v>
      </c>
      <c r="N310" s="370">
        <v>5.3</v>
      </c>
      <c r="O310" s="370">
        <v>6.1</v>
      </c>
      <c r="P310" s="370">
        <v>3.4</v>
      </c>
      <c r="Q310" s="370">
        <v>3.5</v>
      </c>
      <c r="R310" s="370">
        <v>2.9</v>
      </c>
      <c r="S310" s="370">
        <v>1.9</v>
      </c>
      <c r="T310" s="370">
        <v>2.2000000000000002</v>
      </c>
      <c r="U310" s="370">
        <v>1.5</v>
      </c>
      <c r="V310" s="370">
        <v>1.4</v>
      </c>
      <c r="W310" s="370">
        <v>3.4</v>
      </c>
      <c r="X310" s="370">
        <v>4.5999999999999996</v>
      </c>
      <c r="Y310" s="370">
        <v>1.7</v>
      </c>
      <c r="Z310" s="370">
        <v>0.8</v>
      </c>
      <c r="AA310" s="370">
        <v>1.2</v>
      </c>
      <c r="AB310" s="370">
        <v>1.3</v>
      </c>
      <c r="AC310" s="370">
        <v>1.3</v>
      </c>
      <c r="AD310" s="370">
        <v>1.8</v>
      </c>
      <c r="AE310" s="370">
        <v>1.5</v>
      </c>
      <c r="AF310" s="370">
        <v>1.4</v>
      </c>
      <c r="AG310" s="370">
        <v>1</v>
      </c>
      <c r="AH310" s="370">
        <v>2.5</v>
      </c>
      <c r="AI310" s="370">
        <v>1.1000000000000001</v>
      </c>
      <c r="AJ310" s="370">
        <v>2.5</v>
      </c>
      <c r="AK310" s="370">
        <v>3.1</v>
      </c>
      <c r="AL310" s="370">
        <v>4.5999999999999996</v>
      </c>
      <c r="AM310" s="370">
        <v>8.6</v>
      </c>
      <c r="AN310" s="370">
        <v>10.6</v>
      </c>
      <c r="AO310" s="370">
        <v>8</v>
      </c>
      <c r="AP310" s="370">
        <v>10.8</v>
      </c>
      <c r="AQ310" s="370">
        <v>9.8000000000000007</v>
      </c>
      <c r="AR310" s="370">
        <v>16</v>
      </c>
      <c r="AS310" s="370">
        <v>8.1999999999999993</v>
      </c>
      <c r="AT310" s="370">
        <v>10</v>
      </c>
      <c r="AU310" s="370">
        <v>9.6</v>
      </c>
      <c r="AV310" s="370">
        <v>8.8000000000000007</v>
      </c>
      <c r="AW310" s="370">
        <v>5.9</v>
      </c>
      <c r="AX310" s="370">
        <v>9</v>
      </c>
      <c r="AY310" s="370">
        <v>11.1</v>
      </c>
      <c r="AZ310" s="370">
        <v>10.1</v>
      </c>
      <c r="BA310" s="370">
        <v>10.1</v>
      </c>
      <c r="BB310" s="370">
        <v>11.6</v>
      </c>
      <c r="BC310" s="370">
        <v>1.4</v>
      </c>
      <c r="BD310" s="370">
        <v>1.4</v>
      </c>
      <c r="BE310" s="370">
        <v>1.7</v>
      </c>
      <c r="BF310" s="368">
        <v>5.9</v>
      </c>
      <c r="BG310" s="368">
        <v>16</v>
      </c>
      <c r="BH310" s="368">
        <v>0.7</v>
      </c>
    </row>
    <row r="311" spans="1:60" s="270" customFormat="1" ht="38.25">
      <c r="A311" s="368" t="s">
        <v>607</v>
      </c>
      <c r="B311" s="368" t="s">
        <v>9</v>
      </c>
      <c r="C311" s="368" t="s">
        <v>614</v>
      </c>
      <c r="D311" s="368">
        <v>110</v>
      </c>
      <c r="E311" s="368" t="s">
        <v>775</v>
      </c>
      <c r="F311" s="368" t="s">
        <v>608</v>
      </c>
      <c r="G311" s="368" t="s">
        <v>1957</v>
      </c>
      <c r="H311" s="368">
        <v>141</v>
      </c>
      <c r="I311" s="368" t="s">
        <v>627</v>
      </c>
      <c r="J311" s="370">
        <v>-2.6</v>
      </c>
      <c r="K311" s="370">
        <v>-2.7</v>
      </c>
      <c r="L311" s="370">
        <v>-2.8</v>
      </c>
      <c r="M311" s="370">
        <v>-2.1</v>
      </c>
      <c r="N311" s="370">
        <v>-2.8</v>
      </c>
      <c r="O311" s="370">
        <v>-2.1</v>
      </c>
      <c r="P311" s="370">
        <v>-2.7</v>
      </c>
      <c r="Q311" s="370">
        <v>-2.2000000000000002</v>
      </c>
      <c r="R311" s="370">
        <v>-2.5</v>
      </c>
      <c r="S311" s="370">
        <v>-2.7</v>
      </c>
      <c r="T311" s="370">
        <v>-2.2000000000000002</v>
      </c>
      <c r="U311" s="370">
        <v>-0.8</v>
      </c>
      <c r="V311" s="370">
        <v>-0.5</v>
      </c>
      <c r="W311" s="370">
        <v>-0.6</v>
      </c>
      <c r="X311" s="370">
        <v>-1.1000000000000001</v>
      </c>
      <c r="Y311" s="370">
        <v>-1.6</v>
      </c>
      <c r="Z311" s="370">
        <v>-1.9</v>
      </c>
      <c r="AA311" s="370">
        <v>-2</v>
      </c>
      <c r="AB311" s="370">
        <v>-1.6</v>
      </c>
      <c r="AC311" s="370">
        <v>-1.3</v>
      </c>
      <c r="AD311" s="370">
        <v>-1.2</v>
      </c>
      <c r="AE311" s="370">
        <v>-0.8</v>
      </c>
      <c r="AF311" s="370">
        <v>0.2</v>
      </c>
      <c r="AG311" s="370">
        <v>0.4</v>
      </c>
      <c r="AH311" s="370">
        <v>-0.5</v>
      </c>
      <c r="AI311" s="370">
        <v>-2</v>
      </c>
      <c r="AJ311" s="370">
        <v>-2.6</v>
      </c>
      <c r="AK311" s="370">
        <v>-1.9</v>
      </c>
      <c r="AL311" s="370">
        <v>-1.2</v>
      </c>
      <c r="AM311" s="370">
        <v>-0.6</v>
      </c>
      <c r="AN311" s="370">
        <v>-0.7</v>
      </c>
      <c r="AO311" s="370">
        <v>-0.2</v>
      </c>
      <c r="AP311" s="370">
        <v>0.5</v>
      </c>
      <c r="AQ311" s="370">
        <v>0.6</v>
      </c>
      <c r="AR311" s="370">
        <v>1.2</v>
      </c>
      <c r="AS311" s="370">
        <v>0.1</v>
      </c>
      <c r="AT311" s="370">
        <v>0.1</v>
      </c>
      <c r="AU311" s="370">
        <v>0.6</v>
      </c>
      <c r="AV311" s="370">
        <v>0.2</v>
      </c>
      <c r="AW311" s="370">
        <v>-0.3</v>
      </c>
      <c r="AX311" s="370">
        <v>0.1</v>
      </c>
      <c r="AY311" s="370">
        <v>0.1</v>
      </c>
      <c r="AZ311" s="370">
        <v>-0.1</v>
      </c>
      <c r="BA311" s="370">
        <v>-0.1</v>
      </c>
      <c r="BB311" s="370">
        <v>-0.1</v>
      </c>
      <c r="BC311" s="370">
        <v>-0.8</v>
      </c>
      <c r="BD311" s="370">
        <v>-0.8</v>
      </c>
      <c r="BE311" s="370">
        <v>-0.1</v>
      </c>
      <c r="BF311" s="368">
        <v>5.9</v>
      </c>
      <c r="BG311" s="368">
        <v>16</v>
      </c>
      <c r="BH311" s="368">
        <v>0.7</v>
      </c>
    </row>
    <row r="312" spans="1:60" s="270" customFormat="1" ht="38.25">
      <c r="A312" s="368" t="s">
        <v>607</v>
      </c>
      <c r="B312" s="368" t="s">
        <v>9</v>
      </c>
      <c r="C312" s="368" t="s">
        <v>614</v>
      </c>
      <c r="D312" s="368">
        <v>110</v>
      </c>
      <c r="E312" s="368" t="s">
        <v>776</v>
      </c>
      <c r="F312" s="368" t="s">
        <v>606</v>
      </c>
      <c r="G312" s="368" t="s">
        <v>1957</v>
      </c>
      <c r="H312" s="368">
        <v>0</v>
      </c>
      <c r="I312" s="368" t="s">
        <v>626</v>
      </c>
      <c r="J312" s="370">
        <v>0</v>
      </c>
      <c r="K312" s="370">
        <v>0</v>
      </c>
      <c r="L312" s="370">
        <v>0</v>
      </c>
      <c r="M312" s="370">
        <v>0</v>
      </c>
      <c r="N312" s="370">
        <v>0</v>
      </c>
      <c r="O312" s="370">
        <v>0</v>
      </c>
      <c r="P312" s="370">
        <v>0</v>
      </c>
      <c r="Q312" s="370">
        <v>0</v>
      </c>
      <c r="R312" s="370">
        <v>0</v>
      </c>
      <c r="S312" s="370">
        <v>0</v>
      </c>
      <c r="T312" s="370">
        <v>0</v>
      </c>
      <c r="U312" s="370">
        <v>0</v>
      </c>
      <c r="V312" s="370">
        <v>0</v>
      </c>
      <c r="W312" s="370">
        <v>0</v>
      </c>
      <c r="X312" s="370">
        <v>0</v>
      </c>
      <c r="Y312" s="370">
        <v>0</v>
      </c>
      <c r="Z312" s="370">
        <v>0</v>
      </c>
      <c r="AA312" s="370">
        <v>0</v>
      </c>
      <c r="AB312" s="370">
        <v>0</v>
      </c>
      <c r="AC312" s="370">
        <v>0</v>
      </c>
      <c r="AD312" s="370" t="s">
        <v>1958</v>
      </c>
      <c r="AE312" s="370">
        <v>0</v>
      </c>
      <c r="AF312" s="370">
        <v>0</v>
      </c>
      <c r="AG312" s="370">
        <v>0</v>
      </c>
      <c r="AH312" s="370">
        <v>0</v>
      </c>
      <c r="AI312" s="370">
        <v>0</v>
      </c>
      <c r="AJ312" s="370">
        <v>0</v>
      </c>
      <c r="AK312" s="370">
        <v>0</v>
      </c>
      <c r="AL312" s="370">
        <v>0</v>
      </c>
      <c r="AM312" s="370">
        <v>0</v>
      </c>
      <c r="AN312" s="370">
        <v>0</v>
      </c>
      <c r="AO312" s="370">
        <v>0</v>
      </c>
      <c r="AP312" s="370">
        <v>0</v>
      </c>
      <c r="AQ312" s="370">
        <v>0</v>
      </c>
      <c r="AR312" s="370">
        <v>0</v>
      </c>
      <c r="AS312" s="370">
        <v>0</v>
      </c>
      <c r="AT312" s="370">
        <v>0</v>
      </c>
      <c r="AU312" s="370">
        <v>0</v>
      </c>
      <c r="AV312" s="370">
        <v>0</v>
      </c>
      <c r="AW312" s="370">
        <v>0</v>
      </c>
      <c r="AX312" s="370">
        <v>0</v>
      </c>
      <c r="AY312" s="370">
        <v>0</v>
      </c>
      <c r="AZ312" s="370">
        <v>0</v>
      </c>
      <c r="BA312" s="370">
        <v>0</v>
      </c>
      <c r="BB312" s="370">
        <v>0</v>
      </c>
      <c r="BC312" s="370">
        <v>0</v>
      </c>
      <c r="BD312" s="370">
        <v>0</v>
      </c>
      <c r="BE312" s="370">
        <v>0</v>
      </c>
      <c r="BF312" s="368">
        <v>0</v>
      </c>
      <c r="BG312" s="368">
        <v>0</v>
      </c>
      <c r="BH312" s="368">
        <v>0</v>
      </c>
    </row>
    <row r="313" spans="1:60" s="270" customFormat="1" ht="38.25">
      <c r="A313" s="368" t="s">
        <v>607</v>
      </c>
      <c r="B313" s="368" t="s">
        <v>9</v>
      </c>
      <c r="C313" s="368" t="s">
        <v>614</v>
      </c>
      <c r="D313" s="368">
        <v>110</v>
      </c>
      <c r="E313" s="368" t="s">
        <v>776</v>
      </c>
      <c r="F313" s="368" t="s">
        <v>606</v>
      </c>
      <c r="G313" s="368" t="s">
        <v>1957</v>
      </c>
      <c r="H313" s="368">
        <v>0</v>
      </c>
      <c r="I313" s="368" t="s">
        <v>627</v>
      </c>
      <c r="J313" s="370">
        <v>0</v>
      </c>
      <c r="K313" s="370">
        <v>0</v>
      </c>
      <c r="L313" s="370">
        <v>0</v>
      </c>
      <c r="M313" s="370">
        <v>0</v>
      </c>
      <c r="N313" s="370">
        <v>0</v>
      </c>
      <c r="O313" s="370">
        <v>0</v>
      </c>
      <c r="P313" s="370">
        <v>0</v>
      </c>
      <c r="Q313" s="370">
        <v>0</v>
      </c>
      <c r="R313" s="370">
        <v>0</v>
      </c>
      <c r="S313" s="370">
        <v>0</v>
      </c>
      <c r="T313" s="370">
        <v>0</v>
      </c>
      <c r="U313" s="370">
        <v>0</v>
      </c>
      <c r="V313" s="370">
        <v>0</v>
      </c>
      <c r="W313" s="370">
        <v>0</v>
      </c>
      <c r="X313" s="370">
        <v>0</v>
      </c>
      <c r="Y313" s="370">
        <v>0</v>
      </c>
      <c r="Z313" s="370">
        <v>0</v>
      </c>
      <c r="AA313" s="370">
        <v>0</v>
      </c>
      <c r="AB313" s="370">
        <v>0</v>
      </c>
      <c r="AC313" s="370">
        <v>0</v>
      </c>
      <c r="AD313" s="370" t="s">
        <v>1958</v>
      </c>
      <c r="AE313" s="370">
        <v>0</v>
      </c>
      <c r="AF313" s="370">
        <v>0</v>
      </c>
      <c r="AG313" s="370">
        <v>0</v>
      </c>
      <c r="AH313" s="370">
        <v>0</v>
      </c>
      <c r="AI313" s="370">
        <v>0</v>
      </c>
      <c r="AJ313" s="370">
        <v>0</v>
      </c>
      <c r="AK313" s="370">
        <v>0</v>
      </c>
      <c r="AL313" s="370">
        <v>0</v>
      </c>
      <c r="AM313" s="370">
        <v>0</v>
      </c>
      <c r="AN313" s="370">
        <v>0</v>
      </c>
      <c r="AO313" s="370">
        <v>0</v>
      </c>
      <c r="AP313" s="370">
        <v>0</v>
      </c>
      <c r="AQ313" s="370">
        <v>0</v>
      </c>
      <c r="AR313" s="370">
        <v>0</v>
      </c>
      <c r="AS313" s="370">
        <v>0</v>
      </c>
      <c r="AT313" s="370">
        <v>0</v>
      </c>
      <c r="AU313" s="370">
        <v>0</v>
      </c>
      <c r="AV313" s="370">
        <v>0</v>
      </c>
      <c r="AW313" s="370">
        <v>0</v>
      </c>
      <c r="AX313" s="370">
        <v>0</v>
      </c>
      <c r="AY313" s="370">
        <v>0</v>
      </c>
      <c r="AZ313" s="370">
        <v>0</v>
      </c>
      <c r="BA313" s="370">
        <v>0</v>
      </c>
      <c r="BB313" s="370">
        <v>0</v>
      </c>
      <c r="BC313" s="370">
        <v>0</v>
      </c>
      <c r="BD313" s="370">
        <v>0</v>
      </c>
      <c r="BE313" s="370">
        <v>0</v>
      </c>
      <c r="BF313" s="368">
        <v>0</v>
      </c>
      <c r="BG313" s="368">
        <v>0</v>
      </c>
      <c r="BH313" s="368">
        <v>0</v>
      </c>
    </row>
    <row r="314" spans="1:60" s="270" customFormat="1" ht="38.25">
      <c r="A314" s="368" t="s">
        <v>607</v>
      </c>
      <c r="B314" s="368" t="s">
        <v>16</v>
      </c>
      <c r="C314" s="368" t="s">
        <v>614</v>
      </c>
      <c r="D314" s="368">
        <v>110</v>
      </c>
      <c r="E314" s="368" t="s">
        <v>777</v>
      </c>
      <c r="F314" s="368" t="s">
        <v>608</v>
      </c>
      <c r="G314" s="368" t="s">
        <v>1957</v>
      </c>
      <c r="H314" s="368">
        <v>0</v>
      </c>
      <c r="I314" s="368" t="s">
        <v>626</v>
      </c>
      <c r="J314" s="370">
        <v>0</v>
      </c>
      <c r="K314" s="370">
        <v>0</v>
      </c>
      <c r="L314" s="370">
        <v>0</v>
      </c>
      <c r="M314" s="370">
        <v>0</v>
      </c>
      <c r="N314" s="370">
        <v>0</v>
      </c>
      <c r="O314" s="370">
        <v>0</v>
      </c>
      <c r="P314" s="370">
        <v>0</v>
      </c>
      <c r="Q314" s="370">
        <v>0</v>
      </c>
      <c r="R314" s="370">
        <v>0</v>
      </c>
      <c r="S314" s="370">
        <v>0</v>
      </c>
      <c r="T314" s="370">
        <v>0</v>
      </c>
      <c r="U314" s="370">
        <v>0</v>
      </c>
      <c r="V314" s="370">
        <v>0</v>
      </c>
      <c r="W314" s="370">
        <v>0</v>
      </c>
      <c r="X314" s="370">
        <v>0</v>
      </c>
      <c r="Y314" s="370">
        <v>0</v>
      </c>
      <c r="Z314" s="370">
        <v>0</v>
      </c>
      <c r="AA314" s="370">
        <v>0</v>
      </c>
      <c r="AB314" s="370">
        <v>0</v>
      </c>
      <c r="AC314" s="370">
        <v>0</v>
      </c>
      <c r="AD314" s="370" t="s">
        <v>1958</v>
      </c>
      <c r="AE314" s="370">
        <v>0</v>
      </c>
      <c r="AF314" s="370">
        <v>0</v>
      </c>
      <c r="AG314" s="370">
        <v>0</v>
      </c>
      <c r="AH314" s="370">
        <v>0</v>
      </c>
      <c r="AI314" s="370">
        <v>0</v>
      </c>
      <c r="AJ314" s="370">
        <v>0</v>
      </c>
      <c r="AK314" s="370">
        <v>0</v>
      </c>
      <c r="AL314" s="370">
        <v>0</v>
      </c>
      <c r="AM314" s="370">
        <v>0</v>
      </c>
      <c r="AN314" s="370">
        <v>0</v>
      </c>
      <c r="AO314" s="370">
        <v>0</v>
      </c>
      <c r="AP314" s="370">
        <v>0</v>
      </c>
      <c r="AQ314" s="370">
        <v>0</v>
      </c>
      <c r="AR314" s="370">
        <v>0</v>
      </c>
      <c r="AS314" s="370">
        <v>0</v>
      </c>
      <c r="AT314" s="370">
        <v>0</v>
      </c>
      <c r="AU314" s="370">
        <v>0</v>
      </c>
      <c r="AV314" s="370">
        <v>0</v>
      </c>
      <c r="AW314" s="370">
        <v>0</v>
      </c>
      <c r="AX314" s="370">
        <v>0</v>
      </c>
      <c r="AY314" s="370">
        <v>0</v>
      </c>
      <c r="AZ314" s="370">
        <v>0</v>
      </c>
      <c r="BA314" s="370">
        <v>0</v>
      </c>
      <c r="BB314" s="370">
        <v>0</v>
      </c>
      <c r="BC314" s="370">
        <v>0</v>
      </c>
      <c r="BD314" s="370">
        <v>0</v>
      </c>
      <c r="BE314" s="370">
        <v>0</v>
      </c>
      <c r="BF314" s="368">
        <v>0</v>
      </c>
      <c r="BG314" s="368">
        <v>0</v>
      </c>
      <c r="BH314" s="368">
        <v>0</v>
      </c>
    </row>
    <row r="315" spans="1:60" s="270" customFormat="1" ht="38.25">
      <c r="A315" s="368" t="s">
        <v>607</v>
      </c>
      <c r="B315" s="368" t="s">
        <v>16</v>
      </c>
      <c r="C315" s="368" t="s">
        <v>614</v>
      </c>
      <c r="D315" s="368">
        <v>110</v>
      </c>
      <c r="E315" s="368" t="s">
        <v>777</v>
      </c>
      <c r="F315" s="368" t="s">
        <v>608</v>
      </c>
      <c r="G315" s="368" t="s">
        <v>1957</v>
      </c>
      <c r="H315" s="368">
        <v>0</v>
      </c>
      <c r="I315" s="368" t="s">
        <v>627</v>
      </c>
      <c r="J315" s="370">
        <v>0</v>
      </c>
      <c r="K315" s="370">
        <v>0</v>
      </c>
      <c r="L315" s="370">
        <v>0</v>
      </c>
      <c r="M315" s="370">
        <v>0</v>
      </c>
      <c r="N315" s="370">
        <v>0</v>
      </c>
      <c r="O315" s="370">
        <v>0</v>
      </c>
      <c r="P315" s="370">
        <v>0</v>
      </c>
      <c r="Q315" s="370">
        <v>0</v>
      </c>
      <c r="R315" s="370">
        <v>0</v>
      </c>
      <c r="S315" s="370">
        <v>0</v>
      </c>
      <c r="T315" s="370">
        <v>0</v>
      </c>
      <c r="U315" s="370">
        <v>0</v>
      </c>
      <c r="V315" s="370">
        <v>0</v>
      </c>
      <c r="W315" s="370">
        <v>0</v>
      </c>
      <c r="X315" s="370">
        <v>0</v>
      </c>
      <c r="Y315" s="370">
        <v>0</v>
      </c>
      <c r="Z315" s="370">
        <v>0</v>
      </c>
      <c r="AA315" s="370">
        <v>0</v>
      </c>
      <c r="AB315" s="370">
        <v>0</v>
      </c>
      <c r="AC315" s="370">
        <v>0</v>
      </c>
      <c r="AD315" s="370" t="s">
        <v>1958</v>
      </c>
      <c r="AE315" s="370">
        <v>0</v>
      </c>
      <c r="AF315" s="370">
        <v>0</v>
      </c>
      <c r="AG315" s="370">
        <v>0</v>
      </c>
      <c r="AH315" s="370">
        <v>0</v>
      </c>
      <c r="AI315" s="370">
        <v>0</v>
      </c>
      <c r="AJ315" s="370">
        <v>0</v>
      </c>
      <c r="AK315" s="370">
        <v>0</v>
      </c>
      <c r="AL315" s="370">
        <v>0</v>
      </c>
      <c r="AM315" s="370">
        <v>0</v>
      </c>
      <c r="AN315" s="370">
        <v>0</v>
      </c>
      <c r="AO315" s="370">
        <v>0</v>
      </c>
      <c r="AP315" s="370">
        <v>0</v>
      </c>
      <c r="AQ315" s="370">
        <v>0</v>
      </c>
      <c r="AR315" s="370">
        <v>0</v>
      </c>
      <c r="AS315" s="370">
        <v>0</v>
      </c>
      <c r="AT315" s="370">
        <v>0</v>
      </c>
      <c r="AU315" s="370">
        <v>0</v>
      </c>
      <c r="AV315" s="370">
        <v>0</v>
      </c>
      <c r="AW315" s="370">
        <v>0</v>
      </c>
      <c r="AX315" s="370">
        <v>0</v>
      </c>
      <c r="AY315" s="370">
        <v>0</v>
      </c>
      <c r="AZ315" s="370">
        <v>0</v>
      </c>
      <c r="BA315" s="370">
        <v>0</v>
      </c>
      <c r="BB315" s="370">
        <v>0</v>
      </c>
      <c r="BC315" s="370">
        <v>0</v>
      </c>
      <c r="BD315" s="370">
        <v>0</v>
      </c>
      <c r="BE315" s="370">
        <v>0</v>
      </c>
      <c r="BF315" s="368">
        <v>0</v>
      </c>
      <c r="BG315" s="368">
        <v>0</v>
      </c>
      <c r="BH315" s="368">
        <v>0</v>
      </c>
    </row>
    <row r="316" spans="1:60" s="270" customFormat="1" ht="38.25">
      <c r="A316" s="368" t="s">
        <v>607</v>
      </c>
      <c r="B316" s="368" t="s">
        <v>2</v>
      </c>
      <c r="C316" s="368" t="s">
        <v>614</v>
      </c>
      <c r="D316" s="368">
        <v>110</v>
      </c>
      <c r="E316" s="368" t="s">
        <v>778</v>
      </c>
      <c r="F316" s="368" t="s">
        <v>606</v>
      </c>
      <c r="G316" s="368" t="s">
        <v>1957</v>
      </c>
      <c r="H316" s="368">
        <v>433.7</v>
      </c>
      <c r="I316" s="368" t="s">
        <v>626</v>
      </c>
      <c r="J316" s="370">
        <v>14.5</v>
      </c>
      <c r="K316" s="370">
        <v>18.7</v>
      </c>
      <c r="L316" s="370">
        <v>16.8</v>
      </c>
      <c r="M316" s="370">
        <v>17.8</v>
      </c>
      <c r="N316" s="370">
        <v>23.4</v>
      </c>
      <c r="O316" s="370">
        <v>18.600000000000001</v>
      </c>
      <c r="P316" s="370">
        <v>16.600000000000001</v>
      </c>
      <c r="Q316" s="370">
        <v>10.1</v>
      </c>
      <c r="R316" s="370">
        <v>11.2</v>
      </c>
      <c r="S316" s="370">
        <v>9</v>
      </c>
      <c r="T316" s="370">
        <v>10.1</v>
      </c>
      <c r="U316" s="370">
        <v>11.9</v>
      </c>
      <c r="V316" s="370">
        <v>14.7</v>
      </c>
      <c r="W316" s="370">
        <v>12.5</v>
      </c>
      <c r="X316" s="370">
        <v>5.8</v>
      </c>
      <c r="Y316" s="370">
        <v>4.5</v>
      </c>
      <c r="Z316" s="370">
        <v>4.0999999999999996</v>
      </c>
      <c r="AA316" s="370">
        <v>2.8</v>
      </c>
      <c r="AB316" s="370">
        <v>3.2</v>
      </c>
      <c r="AC316" s="370">
        <v>31.9</v>
      </c>
      <c r="AD316" s="370">
        <v>15.9</v>
      </c>
      <c r="AE316" s="370">
        <v>8.4</v>
      </c>
      <c r="AF316" s="370">
        <v>12</v>
      </c>
      <c r="AG316" s="370">
        <v>11.7</v>
      </c>
      <c r="AH316" s="370">
        <v>11.3</v>
      </c>
      <c r="AI316" s="370">
        <v>10.6</v>
      </c>
      <c r="AJ316" s="370">
        <v>12.7</v>
      </c>
      <c r="AK316" s="370">
        <v>16.8</v>
      </c>
      <c r="AL316" s="370">
        <v>25.1</v>
      </c>
      <c r="AM316" s="370">
        <v>39.1</v>
      </c>
      <c r="AN316" s="370">
        <v>31.8</v>
      </c>
      <c r="AO316" s="370">
        <v>17.8</v>
      </c>
      <c r="AP316" s="370">
        <v>36.700000000000003</v>
      </c>
      <c r="AQ316" s="370">
        <v>36.299999999999997</v>
      </c>
      <c r="AR316" s="370">
        <v>31.7</v>
      </c>
      <c r="AS316" s="370">
        <v>29.2</v>
      </c>
      <c r="AT316" s="370">
        <v>28.5</v>
      </c>
      <c r="AU316" s="370">
        <v>29.7</v>
      </c>
      <c r="AV316" s="370">
        <v>33.700000000000003</v>
      </c>
      <c r="AW316" s="370">
        <v>21.1</v>
      </c>
      <c r="AX316" s="370">
        <v>16.8</v>
      </c>
      <c r="AY316" s="370">
        <v>10.7</v>
      </c>
      <c r="AZ316" s="370">
        <v>9.4</v>
      </c>
      <c r="BA316" s="370">
        <v>9.4</v>
      </c>
      <c r="BB316" s="370">
        <v>7.7</v>
      </c>
      <c r="BC316" s="370">
        <v>14.4</v>
      </c>
      <c r="BD316" s="370">
        <v>14.4</v>
      </c>
      <c r="BE316" s="370">
        <v>14</v>
      </c>
      <c r="BF316" s="368">
        <v>18.100000000000001</v>
      </c>
      <c r="BG316" s="368">
        <v>42</v>
      </c>
      <c r="BH316" s="368">
        <v>2.2999999999999998</v>
      </c>
    </row>
    <row r="317" spans="1:60" s="270" customFormat="1" ht="38.25">
      <c r="A317" s="368" t="s">
        <v>607</v>
      </c>
      <c r="B317" s="368" t="s">
        <v>2</v>
      </c>
      <c r="C317" s="368" t="s">
        <v>614</v>
      </c>
      <c r="D317" s="368">
        <v>110</v>
      </c>
      <c r="E317" s="368" t="s">
        <v>778</v>
      </c>
      <c r="F317" s="368" t="s">
        <v>606</v>
      </c>
      <c r="G317" s="368" t="s">
        <v>1957</v>
      </c>
      <c r="H317" s="368">
        <v>433.7</v>
      </c>
      <c r="I317" s="368" t="s">
        <v>627</v>
      </c>
      <c r="J317" s="370">
        <v>1.4</v>
      </c>
      <c r="K317" s="370">
        <v>2</v>
      </c>
      <c r="L317" s="370">
        <v>1.7</v>
      </c>
      <c r="M317" s="370">
        <v>1.8</v>
      </c>
      <c r="N317" s="370">
        <v>2.8</v>
      </c>
      <c r="O317" s="370">
        <v>2.9</v>
      </c>
      <c r="P317" s="370">
        <v>2.7</v>
      </c>
      <c r="Q317" s="370">
        <v>1</v>
      </c>
      <c r="R317" s="370">
        <v>1.5</v>
      </c>
      <c r="S317" s="370">
        <v>2</v>
      </c>
      <c r="T317" s="370">
        <v>2.2000000000000002</v>
      </c>
      <c r="U317" s="370">
        <v>1</v>
      </c>
      <c r="V317" s="370">
        <v>2.8</v>
      </c>
      <c r="W317" s="370">
        <v>2.6</v>
      </c>
      <c r="X317" s="370">
        <v>0</v>
      </c>
      <c r="Y317" s="370">
        <v>0</v>
      </c>
      <c r="Z317" s="370">
        <v>0</v>
      </c>
      <c r="AA317" s="370">
        <v>0</v>
      </c>
      <c r="AB317" s="370">
        <v>0</v>
      </c>
      <c r="AC317" s="370">
        <v>4.8</v>
      </c>
      <c r="AD317" s="370">
        <v>2.6</v>
      </c>
      <c r="AE317" s="370">
        <v>0</v>
      </c>
      <c r="AF317" s="370">
        <v>1</v>
      </c>
      <c r="AG317" s="370">
        <v>1</v>
      </c>
      <c r="AH317" s="370">
        <v>1</v>
      </c>
      <c r="AI317" s="370">
        <v>1</v>
      </c>
      <c r="AJ317" s="370">
        <v>0.4</v>
      </c>
      <c r="AK317" s="370">
        <v>0.7</v>
      </c>
      <c r="AL317" s="370">
        <v>1.5</v>
      </c>
      <c r="AM317" s="370">
        <v>4.2</v>
      </c>
      <c r="AN317" s="370">
        <v>2.4</v>
      </c>
      <c r="AO317" s="370">
        <v>0.4</v>
      </c>
      <c r="AP317" s="370">
        <v>4.0999999999999996</v>
      </c>
      <c r="AQ317" s="370">
        <v>5.0999999999999996</v>
      </c>
      <c r="AR317" s="370">
        <v>3.1</v>
      </c>
      <c r="AS317" s="370">
        <v>4.3</v>
      </c>
      <c r="AT317" s="370">
        <v>3.5</v>
      </c>
      <c r="AU317" s="370">
        <v>4.3</v>
      </c>
      <c r="AV317" s="370">
        <v>4.7</v>
      </c>
      <c r="AW317" s="370">
        <v>2.9</v>
      </c>
      <c r="AX317" s="370">
        <v>1.9</v>
      </c>
      <c r="AY317" s="370">
        <v>1.6</v>
      </c>
      <c r="AZ317" s="370">
        <v>1.8</v>
      </c>
      <c r="BA317" s="370">
        <v>1.8</v>
      </c>
      <c r="BB317" s="370">
        <v>0</v>
      </c>
      <c r="BC317" s="370">
        <v>1.7</v>
      </c>
      <c r="BD317" s="370">
        <v>1.7</v>
      </c>
      <c r="BE317" s="370">
        <v>1.9</v>
      </c>
      <c r="BF317" s="368">
        <v>18.100000000000001</v>
      </c>
      <c r="BG317" s="368">
        <v>42</v>
      </c>
      <c r="BH317" s="368">
        <v>2.2999999999999998</v>
      </c>
    </row>
    <row r="318" spans="1:60" s="270" customFormat="1" ht="38.25">
      <c r="A318" s="368" t="s">
        <v>607</v>
      </c>
      <c r="B318" s="368" t="s">
        <v>2</v>
      </c>
      <c r="C318" s="368" t="s">
        <v>614</v>
      </c>
      <c r="D318" s="368">
        <v>110</v>
      </c>
      <c r="E318" s="368" t="s">
        <v>779</v>
      </c>
      <c r="F318" s="368" t="s">
        <v>606</v>
      </c>
      <c r="G318" s="368" t="s">
        <v>1957</v>
      </c>
      <c r="H318" s="368">
        <v>423.9</v>
      </c>
      <c r="I318" s="368" t="s">
        <v>626</v>
      </c>
      <c r="J318" s="370">
        <v>19</v>
      </c>
      <c r="K318" s="370">
        <v>22</v>
      </c>
      <c r="L318" s="370">
        <v>16.7</v>
      </c>
      <c r="M318" s="370">
        <v>16.899999999999999</v>
      </c>
      <c r="N318" s="370">
        <v>18.5</v>
      </c>
      <c r="O318" s="370">
        <v>17.8</v>
      </c>
      <c r="P318" s="370">
        <v>17.100000000000001</v>
      </c>
      <c r="Q318" s="370">
        <v>13.6</v>
      </c>
      <c r="R318" s="370">
        <v>15.4</v>
      </c>
      <c r="S318" s="370">
        <v>11.3</v>
      </c>
      <c r="T318" s="370">
        <v>10.3</v>
      </c>
      <c r="U318" s="370">
        <v>12.7</v>
      </c>
      <c r="V318" s="370">
        <v>15.9</v>
      </c>
      <c r="W318" s="370">
        <v>15</v>
      </c>
      <c r="X318" s="370">
        <v>9.4</v>
      </c>
      <c r="Y318" s="370">
        <v>4.5999999999999996</v>
      </c>
      <c r="Z318" s="370">
        <v>4.3</v>
      </c>
      <c r="AA318" s="370">
        <v>3.9</v>
      </c>
      <c r="AB318" s="370">
        <v>3.7</v>
      </c>
      <c r="AC318" s="370">
        <v>34.1</v>
      </c>
      <c r="AD318" s="370">
        <v>12.2</v>
      </c>
      <c r="AE318" s="370">
        <v>0</v>
      </c>
      <c r="AF318" s="370">
        <v>0</v>
      </c>
      <c r="AG318" s="370">
        <v>0</v>
      </c>
      <c r="AH318" s="370">
        <v>0</v>
      </c>
      <c r="AI318" s="370">
        <v>0</v>
      </c>
      <c r="AJ318" s="370">
        <v>16.8</v>
      </c>
      <c r="AK318" s="370">
        <v>18.399999999999999</v>
      </c>
      <c r="AL318" s="370">
        <v>30.3</v>
      </c>
      <c r="AM318" s="370">
        <v>37.5</v>
      </c>
      <c r="AN318" s="370">
        <v>31.2</v>
      </c>
      <c r="AO318" s="370">
        <v>17.600000000000001</v>
      </c>
      <c r="AP318" s="370">
        <v>35.1</v>
      </c>
      <c r="AQ318" s="370">
        <v>34.1</v>
      </c>
      <c r="AR318" s="370">
        <v>27.7</v>
      </c>
      <c r="AS318" s="370">
        <v>26.9</v>
      </c>
      <c r="AT318" s="370">
        <v>24.3</v>
      </c>
      <c r="AU318" s="370">
        <v>27.4</v>
      </c>
      <c r="AV318" s="370">
        <v>29.6</v>
      </c>
      <c r="AW318" s="370">
        <v>28</v>
      </c>
      <c r="AX318" s="370">
        <v>25.6</v>
      </c>
      <c r="AY318" s="370">
        <v>19.7</v>
      </c>
      <c r="AZ318" s="370">
        <v>15.7</v>
      </c>
      <c r="BA318" s="370">
        <v>15.7</v>
      </c>
      <c r="BB318" s="370">
        <v>10.1</v>
      </c>
      <c r="BC318" s="370">
        <v>15.1</v>
      </c>
      <c r="BD318" s="370">
        <v>15.1</v>
      </c>
      <c r="BE318" s="370">
        <v>15.6</v>
      </c>
      <c r="BF318" s="368">
        <v>17.7</v>
      </c>
      <c r="BG318" s="368">
        <v>37.5</v>
      </c>
      <c r="BH318" s="368">
        <v>0</v>
      </c>
    </row>
    <row r="319" spans="1:60" s="270" customFormat="1" ht="38.25">
      <c r="A319" s="368" t="s">
        <v>607</v>
      </c>
      <c r="B319" s="368" t="s">
        <v>2</v>
      </c>
      <c r="C319" s="368" t="s">
        <v>614</v>
      </c>
      <c r="D319" s="368">
        <v>110</v>
      </c>
      <c r="E319" s="368" t="s">
        <v>779</v>
      </c>
      <c r="F319" s="368" t="s">
        <v>606</v>
      </c>
      <c r="G319" s="368" t="s">
        <v>1957</v>
      </c>
      <c r="H319" s="368">
        <v>423.9</v>
      </c>
      <c r="I319" s="368" t="s">
        <v>627</v>
      </c>
      <c r="J319" s="370">
        <v>2.9</v>
      </c>
      <c r="K319" s="370">
        <v>3.4</v>
      </c>
      <c r="L319" s="370">
        <v>2.5</v>
      </c>
      <c r="M319" s="370">
        <v>2.6</v>
      </c>
      <c r="N319" s="370">
        <v>3</v>
      </c>
      <c r="O319" s="370">
        <v>2.9</v>
      </c>
      <c r="P319" s="370">
        <v>2.7</v>
      </c>
      <c r="Q319" s="370">
        <v>1.7</v>
      </c>
      <c r="R319" s="370">
        <v>1.8</v>
      </c>
      <c r="S319" s="370">
        <v>2</v>
      </c>
      <c r="T319" s="370">
        <v>1.7</v>
      </c>
      <c r="U319" s="370">
        <v>1</v>
      </c>
      <c r="V319" s="370">
        <v>1.8</v>
      </c>
      <c r="W319" s="370">
        <v>1.6</v>
      </c>
      <c r="X319" s="370">
        <v>0</v>
      </c>
      <c r="Y319" s="370">
        <v>0</v>
      </c>
      <c r="Z319" s="370">
        <v>0</v>
      </c>
      <c r="AA319" s="370">
        <v>0</v>
      </c>
      <c r="AB319" s="370">
        <v>0</v>
      </c>
      <c r="AC319" s="370">
        <v>3.3</v>
      </c>
      <c r="AD319" s="370">
        <v>0.7</v>
      </c>
      <c r="AE319" s="370">
        <v>0</v>
      </c>
      <c r="AF319" s="370">
        <v>0</v>
      </c>
      <c r="AG319" s="370">
        <v>0</v>
      </c>
      <c r="AH319" s="370">
        <v>0</v>
      </c>
      <c r="AI319" s="370">
        <v>0</v>
      </c>
      <c r="AJ319" s="370">
        <v>-0.1</v>
      </c>
      <c r="AK319" s="370">
        <v>0.1</v>
      </c>
      <c r="AL319" s="370">
        <v>0.6</v>
      </c>
      <c r="AM319" s="370">
        <v>2.5</v>
      </c>
      <c r="AN319" s="370">
        <v>1.4</v>
      </c>
      <c r="AO319" s="370">
        <v>-0.6</v>
      </c>
      <c r="AP319" s="370">
        <v>2.2999999999999998</v>
      </c>
      <c r="AQ319" s="370">
        <v>3.4</v>
      </c>
      <c r="AR319" s="370">
        <v>1.6</v>
      </c>
      <c r="AS319" s="370">
        <v>2.5</v>
      </c>
      <c r="AT319" s="370">
        <v>1.9</v>
      </c>
      <c r="AU319" s="370">
        <v>2.8</v>
      </c>
      <c r="AV319" s="370">
        <v>3.1</v>
      </c>
      <c r="AW319" s="370">
        <v>3.1</v>
      </c>
      <c r="AX319" s="370">
        <v>1.9</v>
      </c>
      <c r="AY319" s="370">
        <v>1.1000000000000001</v>
      </c>
      <c r="AZ319" s="370">
        <v>0.8</v>
      </c>
      <c r="BA319" s="370">
        <v>0.8</v>
      </c>
      <c r="BB319" s="370">
        <v>0</v>
      </c>
      <c r="BC319" s="370">
        <v>1.7</v>
      </c>
      <c r="BD319" s="370">
        <v>1.7</v>
      </c>
      <c r="BE319" s="370">
        <v>1.8</v>
      </c>
      <c r="BF319" s="368">
        <v>17.7</v>
      </c>
      <c r="BG319" s="368">
        <v>37.5</v>
      </c>
      <c r="BH319" s="368">
        <v>0</v>
      </c>
    </row>
    <row r="320" spans="1:60" s="270" customFormat="1" ht="38.25">
      <c r="A320" s="368" t="s">
        <v>607</v>
      </c>
      <c r="B320" s="368" t="s">
        <v>16</v>
      </c>
      <c r="C320" s="368" t="s">
        <v>614</v>
      </c>
      <c r="D320" s="368">
        <v>110</v>
      </c>
      <c r="E320" s="368" t="s">
        <v>780</v>
      </c>
      <c r="F320" s="368" t="s">
        <v>606</v>
      </c>
      <c r="G320" s="368" t="s">
        <v>1957</v>
      </c>
      <c r="H320" s="368">
        <v>29.8</v>
      </c>
      <c r="I320" s="368" t="s">
        <v>626</v>
      </c>
      <c r="J320" s="370">
        <v>0.4</v>
      </c>
      <c r="K320" s="370">
        <v>0.3</v>
      </c>
      <c r="L320" s="370">
        <v>0.3</v>
      </c>
      <c r="M320" s="370">
        <v>0</v>
      </c>
      <c r="N320" s="370">
        <v>0.4</v>
      </c>
      <c r="O320" s="370">
        <v>0</v>
      </c>
      <c r="P320" s="370">
        <v>0.3</v>
      </c>
      <c r="Q320" s="370">
        <v>0.4</v>
      </c>
      <c r="R320" s="370">
        <v>0.3</v>
      </c>
      <c r="S320" s="370">
        <v>0.4</v>
      </c>
      <c r="T320" s="370">
        <v>0.2</v>
      </c>
      <c r="U320" s="370">
        <v>0.3</v>
      </c>
      <c r="V320" s="370">
        <v>0.3</v>
      </c>
      <c r="W320" s="370">
        <v>0.3</v>
      </c>
      <c r="X320" s="370">
        <v>0.3</v>
      </c>
      <c r="Y320" s="370">
        <v>0.4</v>
      </c>
      <c r="Z320" s="370">
        <v>0.4</v>
      </c>
      <c r="AA320" s="370">
        <v>0.5</v>
      </c>
      <c r="AB320" s="370">
        <v>0.3</v>
      </c>
      <c r="AC320" s="370">
        <v>0.3</v>
      </c>
      <c r="AD320" s="370">
        <v>0.3</v>
      </c>
      <c r="AE320" s="370">
        <v>0.1</v>
      </c>
      <c r="AF320" s="370">
        <v>0</v>
      </c>
      <c r="AG320" s="370">
        <v>0.2</v>
      </c>
      <c r="AH320" s="370">
        <v>1.1000000000000001</v>
      </c>
      <c r="AI320" s="370">
        <v>0.2</v>
      </c>
      <c r="AJ320" s="370">
        <v>6.2</v>
      </c>
      <c r="AK320" s="370">
        <v>5.0999999999999996</v>
      </c>
      <c r="AL320" s="370">
        <v>5.7</v>
      </c>
      <c r="AM320" s="370">
        <v>5.7</v>
      </c>
      <c r="AN320" s="370">
        <v>1.8</v>
      </c>
      <c r="AO320" s="370">
        <v>2.5</v>
      </c>
      <c r="AP320" s="370">
        <v>4</v>
      </c>
      <c r="AQ320" s="370">
        <v>1.3</v>
      </c>
      <c r="AR320" s="370">
        <v>2.2000000000000002</v>
      </c>
      <c r="AS320" s="370">
        <v>2.4</v>
      </c>
      <c r="AT320" s="370">
        <v>10</v>
      </c>
      <c r="AU320" s="370">
        <v>1.4</v>
      </c>
      <c r="AV320" s="370">
        <v>0.1</v>
      </c>
      <c r="AW320" s="370">
        <v>0.2</v>
      </c>
      <c r="AX320" s="370">
        <v>2.5</v>
      </c>
      <c r="AY320" s="370">
        <v>1.9</v>
      </c>
      <c r="AZ320" s="370">
        <v>1.4</v>
      </c>
      <c r="BA320" s="370">
        <v>1.4</v>
      </c>
      <c r="BB320" s="370">
        <v>0</v>
      </c>
      <c r="BC320" s="370">
        <v>0.4</v>
      </c>
      <c r="BD320" s="370">
        <v>0.4</v>
      </c>
      <c r="BE320" s="370">
        <v>0</v>
      </c>
      <c r="BF320" s="368">
        <v>1.2</v>
      </c>
      <c r="BG320" s="368">
        <v>10</v>
      </c>
      <c r="BH320" s="368">
        <v>0</v>
      </c>
    </row>
    <row r="321" spans="1:60" s="270" customFormat="1" ht="38.25">
      <c r="A321" s="368" t="s">
        <v>607</v>
      </c>
      <c r="B321" s="368" t="s">
        <v>16</v>
      </c>
      <c r="C321" s="368" t="s">
        <v>614</v>
      </c>
      <c r="D321" s="368">
        <v>110</v>
      </c>
      <c r="E321" s="368" t="s">
        <v>780</v>
      </c>
      <c r="F321" s="368" t="s">
        <v>606</v>
      </c>
      <c r="G321" s="368" t="s">
        <v>1957</v>
      </c>
      <c r="H321" s="368">
        <v>29.8</v>
      </c>
      <c r="I321" s="368" t="s">
        <v>627</v>
      </c>
      <c r="J321" s="370">
        <v>0.1</v>
      </c>
      <c r="K321" s="370">
        <v>0.2</v>
      </c>
      <c r="L321" s="370">
        <v>0</v>
      </c>
      <c r="M321" s="370">
        <v>0</v>
      </c>
      <c r="N321" s="370">
        <v>0.2</v>
      </c>
      <c r="O321" s="370">
        <v>0</v>
      </c>
      <c r="P321" s="370">
        <v>0</v>
      </c>
      <c r="Q321" s="370">
        <v>0.2</v>
      </c>
      <c r="R321" s="370">
        <v>0</v>
      </c>
      <c r="S321" s="370">
        <v>0.2</v>
      </c>
      <c r="T321" s="370">
        <v>0</v>
      </c>
      <c r="U321" s="370">
        <v>0.1</v>
      </c>
      <c r="V321" s="370">
        <v>0.1</v>
      </c>
      <c r="W321" s="370">
        <v>0.1</v>
      </c>
      <c r="X321" s="370">
        <v>0</v>
      </c>
      <c r="Y321" s="370">
        <v>-0.1</v>
      </c>
      <c r="Z321" s="370">
        <v>-0.1</v>
      </c>
      <c r="AA321" s="370">
        <v>0</v>
      </c>
      <c r="AB321" s="370">
        <v>-0.1</v>
      </c>
      <c r="AC321" s="370">
        <v>-0.1</v>
      </c>
      <c r="AD321" s="370">
        <v>0</v>
      </c>
      <c r="AE321" s="370">
        <v>0</v>
      </c>
      <c r="AF321" s="370">
        <v>0</v>
      </c>
      <c r="AG321" s="370">
        <v>0.1</v>
      </c>
      <c r="AH321" s="370">
        <v>0</v>
      </c>
      <c r="AI321" s="370">
        <v>-0.2</v>
      </c>
      <c r="AJ321" s="370">
        <v>0.2</v>
      </c>
      <c r="AK321" s="370">
        <v>0.2</v>
      </c>
      <c r="AL321" s="370">
        <v>0.2</v>
      </c>
      <c r="AM321" s="370">
        <v>0.4</v>
      </c>
      <c r="AN321" s="370">
        <v>0.2</v>
      </c>
      <c r="AO321" s="370">
        <v>0.3</v>
      </c>
      <c r="AP321" s="370">
        <v>0.3</v>
      </c>
      <c r="AQ321" s="370">
        <v>0.2</v>
      </c>
      <c r="AR321" s="370">
        <v>0.2</v>
      </c>
      <c r="AS321" s="370">
        <v>0.2</v>
      </c>
      <c r="AT321" s="370">
        <v>0</v>
      </c>
      <c r="AU321" s="370">
        <v>0.1</v>
      </c>
      <c r="AV321" s="370">
        <v>0.1</v>
      </c>
      <c r="AW321" s="370">
        <v>0.1</v>
      </c>
      <c r="AX321" s="370">
        <v>0.3</v>
      </c>
      <c r="AY321" s="370">
        <v>0.2</v>
      </c>
      <c r="AZ321" s="370">
        <v>0.1</v>
      </c>
      <c r="BA321" s="370">
        <v>0.1</v>
      </c>
      <c r="BB321" s="370">
        <v>0</v>
      </c>
      <c r="BC321" s="370">
        <v>0</v>
      </c>
      <c r="BD321" s="370">
        <v>0</v>
      </c>
      <c r="BE321" s="370">
        <v>0</v>
      </c>
      <c r="BF321" s="368">
        <v>1.2</v>
      </c>
      <c r="BG321" s="368">
        <v>10</v>
      </c>
      <c r="BH321" s="368">
        <v>0</v>
      </c>
    </row>
    <row r="322" spans="1:60" s="270" customFormat="1" ht="38.25">
      <c r="A322" s="368" t="s">
        <v>607</v>
      </c>
      <c r="B322" s="368" t="s">
        <v>20</v>
      </c>
      <c r="C322" s="368" t="s">
        <v>614</v>
      </c>
      <c r="D322" s="368">
        <v>110</v>
      </c>
      <c r="E322" s="368" t="s">
        <v>781</v>
      </c>
      <c r="F322" s="368" t="s">
        <v>606</v>
      </c>
      <c r="G322" s="368" t="s">
        <v>1957</v>
      </c>
      <c r="H322" s="368">
        <v>460.1</v>
      </c>
      <c r="I322" s="368" t="s">
        <v>626</v>
      </c>
      <c r="J322" s="370">
        <v>18.600000000000001</v>
      </c>
      <c r="K322" s="370">
        <v>18.3</v>
      </c>
      <c r="L322" s="370">
        <v>15.4</v>
      </c>
      <c r="M322" s="370">
        <v>20.399999999999999</v>
      </c>
      <c r="N322" s="370">
        <v>19.2</v>
      </c>
      <c r="O322" s="370">
        <v>17.399999999999999</v>
      </c>
      <c r="P322" s="370">
        <v>17.100000000000001</v>
      </c>
      <c r="Q322" s="370">
        <v>17.600000000000001</v>
      </c>
      <c r="R322" s="370">
        <v>24.1</v>
      </c>
      <c r="S322" s="370">
        <v>14.9</v>
      </c>
      <c r="T322" s="370">
        <v>12.7</v>
      </c>
      <c r="U322" s="370">
        <v>9.4</v>
      </c>
      <c r="V322" s="370">
        <v>2.5</v>
      </c>
      <c r="W322" s="370">
        <v>3.4</v>
      </c>
      <c r="X322" s="370">
        <v>2.9</v>
      </c>
      <c r="Y322" s="370">
        <v>2.2000000000000002</v>
      </c>
      <c r="Z322" s="370">
        <v>4.4000000000000004</v>
      </c>
      <c r="AA322" s="370">
        <v>2.6</v>
      </c>
      <c r="AB322" s="370">
        <v>3.8</v>
      </c>
      <c r="AC322" s="370">
        <v>6.4</v>
      </c>
      <c r="AD322" s="370">
        <v>10.8</v>
      </c>
      <c r="AE322" s="370">
        <v>5.8</v>
      </c>
      <c r="AF322" s="370">
        <v>7.7</v>
      </c>
      <c r="AG322" s="370">
        <v>6.2</v>
      </c>
      <c r="AH322" s="370">
        <v>12.1</v>
      </c>
      <c r="AI322" s="370">
        <v>39.799999999999997</v>
      </c>
      <c r="AJ322" s="370">
        <v>66</v>
      </c>
      <c r="AK322" s="370">
        <v>61.3</v>
      </c>
      <c r="AL322" s="370">
        <v>67.2</v>
      </c>
      <c r="AM322" s="370">
        <v>36.1</v>
      </c>
      <c r="AN322" s="370">
        <v>32.700000000000003</v>
      </c>
      <c r="AO322" s="370">
        <v>29.2</v>
      </c>
      <c r="AP322" s="370">
        <v>30</v>
      </c>
      <c r="AQ322" s="370">
        <v>22</v>
      </c>
      <c r="AR322" s="370">
        <v>19.600000000000001</v>
      </c>
      <c r="AS322" s="370">
        <v>18</v>
      </c>
      <c r="AT322" s="370">
        <v>11.3</v>
      </c>
      <c r="AU322" s="370">
        <v>16</v>
      </c>
      <c r="AV322" s="370">
        <v>16.600000000000001</v>
      </c>
      <c r="AW322" s="370">
        <v>21.2</v>
      </c>
      <c r="AX322" s="370">
        <v>20.3</v>
      </c>
      <c r="AY322" s="370">
        <v>10.9</v>
      </c>
      <c r="AZ322" s="370">
        <v>12.2</v>
      </c>
      <c r="BA322" s="370">
        <v>12.2</v>
      </c>
      <c r="BB322" s="370">
        <v>17.3</v>
      </c>
      <c r="BC322" s="370">
        <v>13.4</v>
      </c>
      <c r="BD322" s="370">
        <v>13.4</v>
      </c>
      <c r="BE322" s="370">
        <v>22</v>
      </c>
      <c r="BF322" s="368">
        <v>19.2</v>
      </c>
      <c r="BG322" s="368">
        <v>76.5</v>
      </c>
      <c r="BH322" s="368">
        <v>1.3</v>
      </c>
    </row>
    <row r="323" spans="1:60" s="270" customFormat="1" ht="38.25">
      <c r="A323" s="368" t="s">
        <v>607</v>
      </c>
      <c r="B323" s="368" t="s">
        <v>20</v>
      </c>
      <c r="C323" s="368" t="s">
        <v>614</v>
      </c>
      <c r="D323" s="368">
        <v>110</v>
      </c>
      <c r="E323" s="368" t="s">
        <v>781</v>
      </c>
      <c r="F323" s="368" t="s">
        <v>606</v>
      </c>
      <c r="G323" s="368" t="s">
        <v>1957</v>
      </c>
      <c r="H323" s="368">
        <v>460.1</v>
      </c>
      <c r="I323" s="368" t="s">
        <v>627</v>
      </c>
      <c r="J323" s="370">
        <v>11.8</v>
      </c>
      <c r="K323" s="370">
        <v>12.2</v>
      </c>
      <c r="L323" s="370">
        <v>11.8</v>
      </c>
      <c r="M323" s="370">
        <v>12.5</v>
      </c>
      <c r="N323" s="370">
        <v>11.9</v>
      </c>
      <c r="O323" s="370">
        <v>12</v>
      </c>
      <c r="P323" s="370">
        <v>11.4</v>
      </c>
      <c r="Q323" s="370">
        <v>10.9</v>
      </c>
      <c r="R323" s="370">
        <v>10.8</v>
      </c>
      <c r="S323" s="370">
        <v>9.1999999999999993</v>
      </c>
      <c r="T323" s="370">
        <v>7.9</v>
      </c>
      <c r="U323" s="370">
        <v>6.7</v>
      </c>
      <c r="V323" s="370">
        <v>5</v>
      </c>
      <c r="W323" s="370">
        <v>3.7</v>
      </c>
      <c r="X323" s="370">
        <v>0.2</v>
      </c>
      <c r="Y323" s="370">
        <v>-1.3</v>
      </c>
      <c r="Z323" s="370">
        <v>0.3</v>
      </c>
      <c r="AA323" s="370">
        <v>0.3</v>
      </c>
      <c r="AB323" s="370">
        <v>3.1</v>
      </c>
      <c r="AC323" s="370">
        <v>4.5</v>
      </c>
      <c r="AD323" s="370">
        <v>6.2</v>
      </c>
      <c r="AE323" s="370">
        <v>7.4</v>
      </c>
      <c r="AF323" s="370">
        <v>8.6</v>
      </c>
      <c r="AG323" s="370">
        <v>7.1</v>
      </c>
      <c r="AH323" s="370">
        <v>6.7</v>
      </c>
      <c r="AI323" s="370">
        <v>7</v>
      </c>
      <c r="AJ323" s="370">
        <v>10.1</v>
      </c>
      <c r="AK323" s="370">
        <v>8.3000000000000007</v>
      </c>
      <c r="AL323" s="370">
        <v>9.6999999999999993</v>
      </c>
      <c r="AM323" s="370">
        <v>6.8</v>
      </c>
      <c r="AN323" s="370">
        <v>5.9</v>
      </c>
      <c r="AO323" s="370">
        <v>6.6</v>
      </c>
      <c r="AP323" s="370">
        <v>7.6</v>
      </c>
      <c r="AQ323" s="370">
        <v>8.6</v>
      </c>
      <c r="AR323" s="370">
        <v>6.9</v>
      </c>
      <c r="AS323" s="370">
        <v>4.8</v>
      </c>
      <c r="AT323" s="370">
        <v>3.4</v>
      </c>
      <c r="AU323" s="370">
        <v>5</v>
      </c>
      <c r="AV323" s="370">
        <v>5.8</v>
      </c>
      <c r="AW323" s="370">
        <v>6.5</v>
      </c>
      <c r="AX323" s="370">
        <v>4.8</v>
      </c>
      <c r="AY323" s="370">
        <v>5.7</v>
      </c>
      <c r="AZ323" s="370">
        <v>7.4</v>
      </c>
      <c r="BA323" s="370">
        <v>7.4</v>
      </c>
      <c r="BB323" s="370">
        <v>9.5</v>
      </c>
      <c r="BC323" s="370">
        <v>9.1999999999999993</v>
      </c>
      <c r="BD323" s="370">
        <v>9.1999999999999993</v>
      </c>
      <c r="BE323" s="370">
        <v>11.5</v>
      </c>
      <c r="BF323" s="368">
        <v>19.2</v>
      </c>
      <c r="BG323" s="368">
        <v>76.5</v>
      </c>
      <c r="BH323" s="368">
        <v>1.3</v>
      </c>
    </row>
    <row r="324" spans="1:60" s="270" customFormat="1" ht="38.25">
      <c r="A324" s="368" t="s">
        <v>607</v>
      </c>
      <c r="B324" s="368" t="s">
        <v>2</v>
      </c>
      <c r="C324" s="368" t="s">
        <v>614</v>
      </c>
      <c r="D324" s="368">
        <v>110</v>
      </c>
      <c r="E324" s="368" t="s">
        <v>782</v>
      </c>
      <c r="F324" s="368" t="s">
        <v>606</v>
      </c>
      <c r="G324" s="368" t="s">
        <v>1957</v>
      </c>
      <c r="H324" s="368">
        <v>340.8</v>
      </c>
      <c r="I324" s="368" t="s">
        <v>626</v>
      </c>
      <c r="J324" s="370">
        <v>19.8</v>
      </c>
      <c r="K324" s="370">
        <v>16.399999999999999</v>
      </c>
      <c r="L324" s="370">
        <v>10.7</v>
      </c>
      <c r="M324" s="370">
        <v>14.8</v>
      </c>
      <c r="N324" s="370">
        <v>21.4</v>
      </c>
      <c r="O324" s="370">
        <v>13</v>
      </c>
      <c r="P324" s="370">
        <v>13.6</v>
      </c>
      <c r="Q324" s="370">
        <v>17.3</v>
      </c>
      <c r="R324" s="370">
        <v>15.6</v>
      </c>
      <c r="S324" s="370">
        <v>22.8</v>
      </c>
      <c r="T324" s="370">
        <v>16</v>
      </c>
      <c r="U324" s="370">
        <v>15.9</v>
      </c>
      <c r="V324" s="370">
        <v>13.9</v>
      </c>
      <c r="W324" s="370">
        <v>16.899999999999999</v>
      </c>
      <c r="X324" s="370">
        <v>9.5</v>
      </c>
      <c r="Y324" s="370">
        <v>6.7</v>
      </c>
      <c r="Z324" s="370">
        <v>2.8</v>
      </c>
      <c r="AA324" s="370">
        <v>0.9</v>
      </c>
      <c r="AB324" s="370">
        <v>42.1</v>
      </c>
      <c r="AC324" s="370">
        <v>4.9000000000000004</v>
      </c>
      <c r="AD324" s="370">
        <v>5.0999999999999996</v>
      </c>
      <c r="AE324" s="370">
        <v>0.4</v>
      </c>
      <c r="AF324" s="370">
        <v>0.4</v>
      </c>
      <c r="AG324" s="370">
        <v>0.4</v>
      </c>
      <c r="AH324" s="370">
        <v>0.4</v>
      </c>
      <c r="AI324" s="370">
        <v>0.4</v>
      </c>
      <c r="AJ324" s="370">
        <v>10.4</v>
      </c>
      <c r="AK324" s="370">
        <v>14.8</v>
      </c>
      <c r="AL324" s="370">
        <v>28.8</v>
      </c>
      <c r="AM324" s="370">
        <v>23.4</v>
      </c>
      <c r="AN324" s="370">
        <v>15.6</v>
      </c>
      <c r="AO324" s="370">
        <v>28.9</v>
      </c>
      <c r="AP324" s="370">
        <v>30.6</v>
      </c>
      <c r="AQ324" s="370">
        <v>44.6</v>
      </c>
      <c r="AR324" s="370">
        <v>36.9</v>
      </c>
      <c r="AS324" s="370">
        <v>24.6</v>
      </c>
      <c r="AT324" s="370">
        <v>23</v>
      </c>
      <c r="AU324" s="370">
        <v>22</v>
      </c>
      <c r="AV324" s="370">
        <v>17.5</v>
      </c>
      <c r="AW324" s="370">
        <v>18.8</v>
      </c>
      <c r="AX324" s="370">
        <v>19</v>
      </c>
      <c r="AY324" s="370">
        <v>13.6</v>
      </c>
      <c r="AZ324" s="370">
        <v>14</v>
      </c>
      <c r="BA324" s="370">
        <v>14</v>
      </c>
      <c r="BB324" s="370">
        <v>4.3</v>
      </c>
      <c r="BC324" s="370">
        <v>0.1</v>
      </c>
      <c r="BD324" s="370">
        <v>0.1</v>
      </c>
      <c r="BE324" s="370">
        <v>4.9000000000000004</v>
      </c>
      <c r="BF324" s="368">
        <v>14.2</v>
      </c>
      <c r="BG324" s="368">
        <v>45.5</v>
      </c>
      <c r="BH324" s="368">
        <v>0</v>
      </c>
    </row>
    <row r="325" spans="1:60" s="270" customFormat="1" ht="38.25">
      <c r="A325" s="368" t="s">
        <v>607</v>
      </c>
      <c r="B325" s="368" t="s">
        <v>2</v>
      </c>
      <c r="C325" s="368" t="s">
        <v>614</v>
      </c>
      <c r="D325" s="368">
        <v>110</v>
      </c>
      <c r="E325" s="368" t="s">
        <v>782</v>
      </c>
      <c r="F325" s="368" t="s">
        <v>606</v>
      </c>
      <c r="G325" s="368" t="s">
        <v>1957</v>
      </c>
      <c r="H325" s="368">
        <v>340.8</v>
      </c>
      <c r="I325" s="368" t="s">
        <v>627</v>
      </c>
      <c r="J325" s="370">
        <v>2.2000000000000002</v>
      </c>
      <c r="K325" s="370">
        <v>1.8</v>
      </c>
      <c r="L325" s="370">
        <v>1.2</v>
      </c>
      <c r="M325" s="370">
        <v>1.6</v>
      </c>
      <c r="N325" s="370">
        <v>3.1</v>
      </c>
      <c r="O325" s="370">
        <v>2</v>
      </c>
      <c r="P325" s="370">
        <v>1.2</v>
      </c>
      <c r="Q325" s="370">
        <v>1.7</v>
      </c>
      <c r="R325" s="370">
        <v>1.2</v>
      </c>
      <c r="S325" s="370">
        <v>2.7</v>
      </c>
      <c r="T325" s="370">
        <v>1.6</v>
      </c>
      <c r="U325" s="370">
        <v>1.5</v>
      </c>
      <c r="V325" s="370">
        <v>1.3</v>
      </c>
      <c r="W325" s="370">
        <v>1.7</v>
      </c>
      <c r="X325" s="370">
        <v>-0.2</v>
      </c>
      <c r="Y325" s="370">
        <v>0</v>
      </c>
      <c r="Z325" s="370">
        <v>0</v>
      </c>
      <c r="AA325" s="370">
        <v>0</v>
      </c>
      <c r="AB325" s="370">
        <v>5.9</v>
      </c>
      <c r="AC325" s="370">
        <v>1.4</v>
      </c>
      <c r="AD325" s="370">
        <v>0</v>
      </c>
      <c r="AE325" s="370">
        <v>0</v>
      </c>
      <c r="AF325" s="370">
        <v>0</v>
      </c>
      <c r="AG325" s="370">
        <v>0</v>
      </c>
      <c r="AH325" s="370">
        <v>0</v>
      </c>
      <c r="AI325" s="370">
        <v>0</v>
      </c>
      <c r="AJ325" s="370">
        <v>0.5</v>
      </c>
      <c r="AK325" s="370">
        <v>0</v>
      </c>
      <c r="AL325" s="370">
        <v>3.6</v>
      </c>
      <c r="AM325" s="370">
        <v>2</v>
      </c>
      <c r="AN325" s="370">
        <v>0.3</v>
      </c>
      <c r="AO325" s="370">
        <v>2.4</v>
      </c>
      <c r="AP325" s="370">
        <v>3.1</v>
      </c>
      <c r="AQ325" s="370">
        <v>8.4</v>
      </c>
      <c r="AR325" s="370">
        <v>5.0999999999999996</v>
      </c>
      <c r="AS325" s="370">
        <v>1.5</v>
      </c>
      <c r="AT325" s="370">
        <v>1.1000000000000001</v>
      </c>
      <c r="AU325" s="370">
        <v>1.2</v>
      </c>
      <c r="AV325" s="370">
        <v>0.8</v>
      </c>
      <c r="AW325" s="370">
        <v>1.2</v>
      </c>
      <c r="AX325" s="370">
        <v>1.2</v>
      </c>
      <c r="AY325" s="370">
        <v>0.4</v>
      </c>
      <c r="AZ325" s="370">
        <v>0.8</v>
      </c>
      <c r="BA325" s="370">
        <v>0.8</v>
      </c>
      <c r="BB325" s="370">
        <v>0</v>
      </c>
      <c r="BC325" s="370">
        <v>-0.8</v>
      </c>
      <c r="BD325" s="370">
        <v>-0.8</v>
      </c>
      <c r="BE325" s="370">
        <v>0.1</v>
      </c>
      <c r="BF325" s="368">
        <v>14.2</v>
      </c>
      <c r="BG325" s="368">
        <v>45.5</v>
      </c>
      <c r="BH325" s="368">
        <v>0</v>
      </c>
    </row>
    <row r="326" spans="1:60" s="270" customFormat="1" ht="38.25">
      <c r="A326" s="368" t="s">
        <v>607</v>
      </c>
      <c r="B326" s="368" t="s">
        <v>17</v>
      </c>
      <c r="C326" s="368" t="s">
        <v>614</v>
      </c>
      <c r="D326" s="368">
        <v>110</v>
      </c>
      <c r="E326" s="368" t="s">
        <v>783</v>
      </c>
      <c r="F326" s="368" t="s">
        <v>608</v>
      </c>
      <c r="G326" s="368" t="s">
        <v>1957</v>
      </c>
      <c r="H326" s="368">
        <v>3.2</v>
      </c>
      <c r="I326" s="368" t="s">
        <v>626</v>
      </c>
      <c r="J326" s="370">
        <v>0.1</v>
      </c>
      <c r="K326" s="370">
        <v>0.1</v>
      </c>
      <c r="L326" s="370">
        <v>0.1</v>
      </c>
      <c r="M326" s="370">
        <v>0.1</v>
      </c>
      <c r="N326" s="370">
        <v>0.1</v>
      </c>
      <c r="O326" s="370">
        <v>0.2</v>
      </c>
      <c r="P326" s="370">
        <v>0.1</v>
      </c>
      <c r="Q326" s="370">
        <v>0.2</v>
      </c>
      <c r="R326" s="370">
        <v>0.2</v>
      </c>
      <c r="S326" s="370">
        <v>0.1</v>
      </c>
      <c r="T326" s="370">
        <v>0.1</v>
      </c>
      <c r="U326" s="370">
        <v>0.1</v>
      </c>
      <c r="V326" s="370">
        <v>0.1</v>
      </c>
      <c r="W326" s="370">
        <v>0.1</v>
      </c>
      <c r="X326" s="370">
        <v>0.1</v>
      </c>
      <c r="Y326" s="370">
        <v>0.2</v>
      </c>
      <c r="Z326" s="370">
        <v>0.1</v>
      </c>
      <c r="AA326" s="370">
        <v>0.1</v>
      </c>
      <c r="AB326" s="370">
        <v>0.1</v>
      </c>
      <c r="AC326" s="370">
        <v>0.2</v>
      </c>
      <c r="AD326" s="370">
        <v>0.1</v>
      </c>
      <c r="AE326" s="370">
        <v>0.1</v>
      </c>
      <c r="AF326" s="370">
        <v>0.1</v>
      </c>
      <c r="AG326" s="370">
        <v>0.1</v>
      </c>
      <c r="AH326" s="370">
        <v>0.2</v>
      </c>
      <c r="AI326" s="370">
        <v>0.2</v>
      </c>
      <c r="AJ326" s="370">
        <v>0.2</v>
      </c>
      <c r="AK326" s="370">
        <v>0.1</v>
      </c>
      <c r="AL326" s="370">
        <v>0.1</v>
      </c>
      <c r="AM326" s="370">
        <v>0.1</v>
      </c>
      <c r="AN326" s="370">
        <v>0.1</v>
      </c>
      <c r="AO326" s="370">
        <v>0.1</v>
      </c>
      <c r="AP326" s="370">
        <v>0.2</v>
      </c>
      <c r="AQ326" s="370">
        <v>0.1</v>
      </c>
      <c r="AR326" s="370">
        <v>0.1</v>
      </c>
      <c r="AS326" s="370">
        <v>0.1</v>
      </c>
      <c r="AT326" s="370">
        <v>0.2</v>
      </c>
      <c r="AU326" s="370">
        <v>0.1</v>
      </c>
      <c r="AV326" s="370">
        <v>0.1</v>
      </c>
      <c r="AW326" s="370">
        <v>0.1</v>
      </c>
      <c r="AX326" s="370">
        <v>0.1</v>
      </c>
      <c r="AY326" s="370">
        <v>0.1</v>
      </c>
      <c r="AZ326" s="370">
        <v>0.2</v>
      </c>
      <c r="BA326" s="370">
        <v>0.2</v>
      </c>
      <c r="BB326" s="370">
        <v>0.2</v>
      </c>
      <c r="BC326" s="370">
        <v>0.2</v>
      </c>
      <c r="BD326" s="370">
        <v>0.2</v>
      </c>
      <c r="BE326" s="370">
        <v>0.2</v>
      </c>
      <c r="BF326" s="368">
        <v>0.1</v>
      </c>
      <c r="BG326" s="368">
        <v>0.2</v>
      </c>
      <c r="BH326" s="368">
        <v>0.1</v>
      </c>
    </row>
    <row r="327" spans="1:60" s="270" customFormat="1" ht="38.25">
      <c r="A327" s="368" t="s">
        <v>607</v>
      </c>
      <c r="B327" s="368" t="s">
        <v>17</v>
      </c>
      <c r="C327" s="368" t="s">
        <v>614</v>
      </c>
      <c r="D327" s="368">
        <v>110</v>
      </c>
      <c r="E327" s="368" t="s">
        <v>783</v>
      </c>
      <c r="F327" s="368" t="s">
        <v>608</v>
      </c>
      <c r="G327" s="368" t="s">
        <v>1957</v>
      </c>
      <c r="H327" s="368">
        <v>3.2</v>
      </c>
      <c r="I327" s="368" t="s">
        <v>627</v>
      </c>
      <c r="J327" s="370">
        <v>-0.1</v>
      </c>
      <c r="K327" s="370">
        <v>-0.1</v>
      </c>
      <c r="L327" s="370">
        <v>-0.1</v>
      </c>
      <c r="M327" s="370">
        <v>-0.1</v>
      </c>
      <c r="N327" s="370">
        <v>-0.1</v>
      </c>
      <c r="O327" s="370">
        <v>-0.1</v>
      </c>
      <c r="P327" s="370">
        <v>-0.1</v>
      </c>
      <c r="Q327" s="370">
        <v>-0.1</v>
      </c>
      <c r="R327" s="370">
        <v>-0.1</v>
      </c>
      <c r="S327" s="370">
        <v>-0.1</v>
      </c>
      <c r="T327" s="370">
        <v>-0.1</v>
      </c>
      <c r="U327" s="370">
        <v>-0.1</v>
      </c>
      <c r="V327" s="370">
        <v>-0.1</v>
      </c>
      <c r="W327" s="370">
        <v>-0.1</v>
      </c>
      <c r="X327" s="370">
        <v>-0.1</v>
      </c>
      <c r="Y327" s="370">
        <v>-0.1</v>
      </c>
      <c r="Z327" s="370">
        <v>-0.1</v>
      </c>
      <c r="AA327" s="370">
        <v>-0.1</v>
      </c>
      <c r="AB327" s="370">
        <v>-0.1</v>
      </c>
      <c r="AC327" s="370">
        <v>-0.1</v>
      </c>
      <c r="AD327" s="370">
        <v>-0.1</v>
      </c>
      <c r="AE327" s="370">
        <v>-0.1</v>
      </c>
      <c r="AF327" s="370">
        <v>-0.1</v>
      </c>
      <c r="AG327" s="370">
        <v>-0.1</v>
      </c>
      <c r="AH327" s="370">
        <v>-0.1</v>
      </c>
      <c r="AI327" s="370">
        <v>-0.1</v>
      </c>
      <c r="AJ327" s="370">
        <v>-0.1</v>
      </c>
      <c r="AK327" s="370">
        <v>-0.1</v>
      </c>
      <c r="AL327" s="370">
        <v>-0.1</v>
      </c>
      <c r="AM327" s="370">
        <v>-0.1</v>
      </c>
      <c r="AN327" s="370">
        <v>-0.1</v>
      </c>
      <c r="AO327" s="370">
        <v>-0.1</v>
      </c>
      <c r="AP327" s="370">
        <v>-0.1</v>
      </c>
      <c r="AQ327" s="370">
        <v>-0.1</v>
      </c>
      <c r="AR327" s="370">
        <v>-0.1</v>
      </c>
      <c r="AS327" s="370">
        <v>-0.1</v>
      </c>
      <c r="AT327" s="370">
        <v>-0.1</v>
      </c>
      <c r="AU327" s="370">
        <v>-0.1</v>
      </c>
      <c r="AV327" s="370">
        <v>-0.1</v>
      </c>
      <c r="AW327" s="370">
        <v>-0.1</v>
      </c>
      <c r="AX327" s="370">
        <v>-0.1</v>
      </c>
      <c r="AY327" s="370">
        <v>-0.1</v>
      </c>
      <c r="AZ327" s="370">
        <v>-0.1</v>
      </c>
      <c r="BA327" s="370">
        <v>-0.1</v>
      </c>
      <c r="BB327" s="370">
        <v>-0.1</v>
      </c>
      <c r="BC327" s="370">
        <v>-0.1</v>
      </c>
      <c r="BD327" s="370">
        <v>-0.1</v>
      </c>
      <c r="BE327" s="370">
        <v>-0.1</v>
      </c>
      <c r="BF327" s="368">
        <v>0.1</v>
      </c>
      <c r="BG327" s="368">
        <v>0.2</v>
      </c>
      <c r="BH327" s="368">
        <v>0.1</v>
      </c>
    </row>
    <row r="328" spans="1:60" s="270" customFormat="1" ht="51">
      <c r="A328" s="368" t="s">
        <v>607</v>
      </c>
      <c r="B328" s="368" t="s">
        <v>20</v>
      </c>
      <c r="C328" s="368" t="s">
        <v>614</v>
      </c>
      <c r="D328" s="368">
        <v>110</v>
      </c>
      <c r="E328" s="368" t="s">
        <v>784</v>
      </c>
      <c r="F328" s="368" t="s">
        <v>606</v>
      </c>
      <c r="G328" s="368" t="s">
        <v>1957</v>
      </c>
      <c r="H328" s="368">
        <v>649.79999999999995</v>
      </c>
      <c r="I328" s="368" t="s">
        <v>626</v>
      </c>
      <c r="J328" s="370">
        <v>24.1</v>
      </c>
      <c r="K328" s="370">
        <v>18.600000000000001</v>
      </c>
      <c r="L328" s="370">
        <v>13.5</v>
      </c>
      <c r="M328" s="370">
        <v>21.2</v>
      </c>
      <c r="N328" s="370">
        <v>18.3</v>
      </c>
      <c r="O328" s="370">
        <v>25.5</v>
      </c>
      <c r="P328" s="370">
        <v>20.100000000000001</v>
      </c>
      <c r="Q328" s="370">
        <v>22.5</v>
      </c>
      <c r="R328" s="370">
        <v>19.7</v>
      </c>
      <c r="S328" s="370">
        <v>13.8</v>
      </c>
      <c r="T328" s="370">
        <v>11.7</v>
      </c>
      <c r="U328" s="370">
        <v>5.7</v>
      </c>
      <c r="V328" s="370">
        <v>2.7</v>
      </c>
      <c r="W328" s="370">
        <v>2</v>
      </c>
      <c r="X328" s="370">
        <v>2.2000000000000002</v>
      </c>
      <c r="Y328" s="370">
        <v>3.4</v>
      </c>
      <c r="Z328" s="370">
        <v>4.7</v>
      </c>
      <c r="AA328" s="370">
        <v>7.5</v>
      </c>
      <c r="AB328" s="370">
        <v>10.8</v>
      </c>
      <c r="AC328" s="370">
        <v>8.1</v>
      </c>
      <c r="AD328" s="370">
        <v>7.5</v>
      </c>
      <c r="AE328" s="370">
        <v>6.1</v>
      </c>
      <c r="AF328" s="370">
        <v>3.4</v>
      </c>
      <c r="AG328" s="370">
        <v>9.6999999999999993</v>
      </c>
      <c r="AH328" s="370">
        <v>20.100000000000001</v>
      </c>
      <c r="AI328" s="370">
        <v>35.5</v>
      </c>
      <c r="AJ328" s="370">
        <v>29.4</v>
      </c>
      <c r="AK328" s="370">
        <v>38.9</v>
      </c>
      <c r="AL328" s="370">
        <v>38.6</v>
      </c>
      <c r="AM328" s="370">
        <v>38.6</v>
      </c>
      <c r="AN328" s="370">
        <v>38.6</v>
      </c>
      <c r="AO328" s="370">
        <v>38.6</v>
      </c>
      <c r="AP328" s="370">
        <v>38.6</v>
      </c>
      <c r="AQ328" s="370">
        <v>38.6</v>
      </c>
      <c r="AR328" s="370">
        <v>38.6</v>
      </c>
      <c r="AS328" s="370">
        <v>38.6</v>
      </c>
      <c r="AT328" s="370">
        <v>38.6</v>
      </c>
      <c r="AU328" s="370">
        <v>38.6</v>
      </c>
      <c r="AV328" s="370">
        <v>38.6</v>
      </c>
      <c r="AW328" s="370">
        <v>38.6</v>
      </c>
      <c r="AX328" s="370">
        <v>38.6</v>
      </c>
      <c r="AY328" s="370">
        <v>38.6</v>
      </c>
      <c r="AZ328" s="370">
        <v>38.6</v>
      </c>
      <c r="BA328" s="370">
        <v>38.6</v>
      </c>
      <c r="BB328" s="370">
        <v>38.6</v>
      </c>
      <c r="BC328" s="370">
        <v>38.6</v>
      </c>
      <c r="BD328" s="370">
        <v>38.6</v>
      </c>
      <c r="BE328" s="370">
        <v>38.6</v>
      </c>
      <c r="BF328" s="368">
        <v>27.1</v>
      </c>
      <c r="BG328" s="368">
        <v>39</v>
      </c>
      <c r="BH328" s="368">
        <v>1.2</v>
      </c>
    </row>
    <row r="329" spans="1:60" s="270" customFormat="1" ht="51">
      <c r="A329" s="368" t="s">
        <v>607</v>
      </c>
      <c r="B329" s="368" t="s">
        <v>20</v>
      </c>
      <c r="C329" s="368" t="s">
        <v>614</v>
      </c>
      <c r="D329" s="368">
        <v>110</v>
      </c>
      <c r="E329" s="368" t="s">
        <v>784</v>
      </c>
      <c r="F329" s="368" t="s">
        <v>606</v>
      </c>
      <c r="G329" s="368" t="s">
        <v>1957</v>
      </c>
      <c r="H329" s="368">
        <v>649.79999999999995</v>
      </c>
      <c r="I329" s="368" t="s">
        <v>627</v>
      </c>
      <c r="J329" s="370">
        <v>4</v>
      </c>
      <c r="K329" s="370">
        <v>3.2</v>
      </c>
      <c r="L329" s="370">
        <v>2.7</v>
      </c>
      <c r="M329" s="370">
        <v>3.7</v>
      </c>
      <c r="N329" s="370">
        <v>3.1</v>
      </c>
      <c r="O329" s="370">
        <v>4.5</v>
      </c>
      <c r="P329" s="370">
        <v>3.3</v>
      </c>
      <c r="Q329" s="370">
        <v>3.9</v>
      </c>
      <c r="R329" s="370">
        <v>3.3</v>
      </c>
      <c r="S329" s="370">
        <v>2.1</v>
      </c>
      <c r="T329" s="370">
        <v>1.5</v>
      </c>
      <c r="U329" s="370">
        <v>0.5</v>
      </c>
      <c r="V329" s="370">
        <v>-0.5</v>
      </c>
      <c r="W329" s="370">
        <v>-0.8</v>
      </c>
      <c r="X329" s="370">
        <v>-1.9</v>
      </c>
      <c r="Y329" s="370">
        <v>-2.4</v>
      </c>
      <c r="Z329" s="370">
        <v>-2.2999999999999998</v>
      </c>
      <c r="AA329" s="370">
        <v>-2.4</v>
      </c>
      <c r="AB329" s="370">
        <v>-2.5</v>
      </c>
      <c r="AC329" s="370">
        <v>-2.6</v>
      </c>
      <c r="AD329" s="370">
        <v>-2.5</v>
      </c>
      <c r="AE329" s="370">
        <v>-2.2000000000000002</v>
      </c>
      <c r="AF329" s="370">
        <v>-2</v>
      </c>
      <c r="AG329" s="370">
        <v>-1.7</v>
      </c>
      <c r="AH329" s="370">
        <v>-0.4</v>
      </c>
      <c r="AI329" s="370">
        <v>2.9</v>
      </c>
      <c r="AJ329" s="370">
        <v>1.4</v>
      </c>
      <c r="AK329" s="370">
        <v>3.2</v>
      </c>
      <c r="AL329" s="370">
        <v>3</v>
      </c>
      <c r="AM329" s="370">
        <v>3</v>
      </c>
      <c r="AN329" s="370">
        <v>3</v>
      </c>
      <c r="AO329" s="370">
        <v>3</v>
      </c>
      <c r="AP329" s="370">
        <v>3</v>
      </c>
      <c r="AQ329" s="370">
        <v>3</v>
      </c>
      <c r="AR329" s="370">
        <v>3</v>
      </c>
      <c r="AS329" s="370">
        <v>3</v>
      </c>
      <c r="AT329" s="370">
        <v>3</v>
      </c>
      <c r="AU329" s="370">
        <v>3</v>
      </c>
      <c r="AV329" s="370">
        <v>3</v>
      </c>
      <c r="AW329" s="370">
        <v>3</v>
      </c>
      <c r="AX329" s="370">
        <v>3</v>
      </c>
      <c r="AY329" s="370">
        <v>3</v>
      </c>
      <c r="AZ329" s="370">
        <v>3</v>
      </c>
      <c r="BA329" s="370">
        <v>3</v>
      </c>
      <c r="BB329" s="370">
        <v>3</v>
      </c>
      <c r="BC329" s="370">
        <v>3</v>
      </c>
      <c r="BD329" s="370">
        <v>3</v>
      </c>
      <c r="BE329" s="370">
        <v>3</v>
      </c>
      <c r="BF329" s="368">
        <v>27.1</v>
      </c>
      <c r="BG329" s="368">
        <v>39</v>
      </c>
      <c r="BH329" s="368">
        <v>1.2</v>
      </c>
    </row>
    <row r="330" spans="1:60" s="270" customFormat="1" ht="25.5">
      <c r="A330" s="368" t="s">
        <v>607</v>
      </c>
      <c r="B330" s="368" t="s">
        <v>17</v>
      </c>
      <c r="C330" s="368" t="s">
        <v>614</v>
      </c>
      <c r="D330" s="368">
        <v>110</v>
      </c>
      <c r="E330" s="368" t="s">
        <v>785</v>
      </c>
      <c r="F330" s="368" t="s">
        <v>608</v>
      </c>
      <c r="G330" s="368" t="s">
        <v>1957</v>
      </c>
      <c r="H330" s="368">
        <v>194</v>
      </c>
      <c r="I330" s="368" t="s">
        <v>626</v>
      </c>
      <c r="J330" s="370">
        <v>2.1</v>
      </c>
      <c r="K330" s="370">
        <v>2.8</v>
      </c>
      <c r="L330" s="370">
        <v>2.9</v>
      </c>
      <c r="M330" s="370">
        <v>2.8</v>
      </c>
      <c r="N330" s="370">
        <v>3.7</v>
      </c>
      <c r="O330" s="370">
        <v>5.7</v>
      </c>
      <c r="P330" s="370">
        <v>9</v>
      </c>
      <c r="Q330" s="370">
        <v>7.3</v>
      </c>
      <c r="R330" s="370">
        <v>8.9</v>
      </c>
      <c r="S330" s="370">
        <v>10.3</v>
      </c>
      <c r="T330" s="370">
        <v>4.9000000000000004</v>
      </c>
      <c r="U330" s="370">
        <v>4.8</v>
      </c>
      <c r="V330" s="370">
        <v>3.8</v>
      </c>
      <c r="W330" s="370">
        <v>3.5</v>
      </c>
      <c r="X330" s="370">
        <v>2.5</v>
      </c>
      <c r="Y330" s="370">
        <v>1.5</v>
      </c>
      <c r="Z330" s="370">
        <v>0.5</v>
      </c>
      <c r="AA330" s="370">
        <v>0.5</v>
      </c>
      <c r="AB330" s="370">
        <v>1.2</v>
      </c>
      <c r="AC330" s="370">
        <v>2.2999999999999998</v>
      </c>
      <c r="AD330" s="370">
        <v>4.5</v>
      </c>
      <c r="AE330" s="370">
        <v>11.4</v>
      </c>
      <c r="AF330" s="370">
        <v>8.1999999999999993</v>
      </c>
      <c r="AG330" s="370">
        <v>4.9000000000000004</v>
      </c>
      <c r="AH330" s="370">
        <v>3.3</v>
      </c>
      <c r="AI330" s="370">
        <v>4.8</v>
      </c>
      <c r="AJ330" s="370">
        <v>9</v>
      </c>
      <c r="AK330" s="370">
        <v>10.1</v>
      </c>
      <c r="AL330" s="370">
        <v>10.9</v>
      </c>
      <c r="AM330" s="370">
        <v>4.9000000000000004</v>
      </c>
      <c r="AN330" s="370">
        <v>7.7</v>
      </c>
      <c r="AO330" s="370">
        <v>17.600000000000001</v>
      </c>
      <c r="AP330" s="370">
        <v>8.4</v>
      </c>
      <c r="AQ330" s="370">
        <v>7.8</v>
      </c>
      <c r="AR330" s="370">
        <v>10</v>
      </c>
      <c r="AS330" s="370">
        <v>12</v>
      </c>
      <c r="AT330" s="370">
        <v>4.5</v>
      </c>
      <c r="AU330" s="370">
        <v>12</v>
      </c>
      <c r="AV330" s="370">
        <v>14.7</v>
      </c>
      <c r="AW330" s="370">
        <v>12.4</v>
      </c>
      <c r="AX330" s="370">
        <v>16.2</v>
      </c>
      <c r="AY330" s="370">
        <v>13.2</v>
      </c>
      <c r="AZ330" s="370">
        <v>11.9</v>
      </c>
      <c r="BA330" s="370">
        <v>11.9</v>
      </c>
      <c r="BB330" s="370">
        <v>7.5</v>
      </c>
      <c r="BC330" s="370">
        <v>9.1</v>
      </c>
      <c r="BD330" s="370">
        <v>9.1</v>
      </c>
      <c r="BE330" s="370">
        <v>13.9</v>
      </c>
      <c r="BF330" s="368">
        <v>8.1</v>
      </c>
      <c r="BG330" s="368">
        <v>19</v>
      </c>
      <c r="BH330" s="368">
        <v>0.2</v>
      </c>
    </row>
    <row r="331" spans="1:60" s="270" customFormat="1" ht="25.5">
      <c r="A331" s="368" t="s">
        <v>607</v>
      </c>
      <c r="B331" s="368" t="s">
        <v>17</v>
      </c>
      <c r="C331" s="368" t="s">
        <v>614</v>
      </c>
      <c r="D331" s="368">
        <v>110</v>
      </c>
      <c r="E331" s="368" t="s">
        <v>785</v>
      </c>
      <c r="F331" s="368" t="s">
        <v>608</v>
      </c>
      <c r="G331" s="368" t="s">
        <v>1957</v>
      </c>
      <c r="H331" s="368">
        <v>194</v>
      </c>
      <c r="I331" s="368" t="s">
        <v>627</v>
      </c>
      <c r="J331" s="370">
        <v>-1</v>
      </c>
      <c r="K331" s="370">
        <v>-1.1000000000000001</v>
      </c>
      <c r="L331" s="370">
        <v>-1.2</v>
      </c>
      <c r="M331" s="370">
        <v>-1.2</v>
      </c>
      <c r="N331" s="370">
        <v>-1.3</v>
      </c>
      <c r="O331" s="370">
        <v>-1.6</v>
      </c>
      <c r="P331" s="370">
        <v>-1.9</v>
      </c>
      <c r="Q331" s="370">
        <v>-1.5</v>
      </c>
      <c r="R331" s="370">
        <v>-1.2</v>
      </c>
      <c r="S331" s="370">
        <v>-1</v>
      </c>
      <c r="T331" s="370">
        <v>0.1</v>
      </c>
      <c r="U331" s="370">
        <v>-1.2</v>
      </c>
      <c r="V331" s="370">
        <v>-2.4</v>
      </c>
      <c r="W331" s="370">
        <v>-1.4</v>
      </c>
      <c r="X331" s="370">
        <v>-0.2</v>
      </c>
      <c r="Y331" s="370">
        <v>0.9</v>
      </c>
      <c r="Z331" s="370">
        <v>1.3</v>
      </c>
      <c r="AA331" s="370">
        <v>1.8</v>
      </c>
      <c r="AB331" s="370">
        <v>1.1000000000000001</v>
      </c>
      <c r="AC331" s="370">
        <v>-0.1</v>
      </c>
      <c r="AD331" s="370">
        <v>-1.1000000000000001</v>
      </c>
      <c r="AE331" s="370">
        <v>-2.7</v>
      </c>
      <c r="AF331" s="370">
        <v>-2.4</v>
      </c>
      <c r="AG331" s="370">
        <v>-2.7</v>
      </c>
      <c r="AH331" s="370">
        <v>-1.4</v>
      </c>
      <c r="AI331" s="370">
        <v>0.2</v>
      </c>
      <c r="AJ331" s="370">
        <v>-0.6</v>
      </c>
      <c r="AK331" s="370">
        <v>-0.7</v>
      </c>
      <c r="AL331" s="370">
        <v>-0.5</v>
      </c>
      <c r="AM331" s="370">
        <v>-0.3</v>
      </c>
      <c r="AN331" s="370">
        <v>-0.2</v>
      </c>
      <c r="AO331" s="370">
        <v>-2.5</v>
      </c>
      <c r="AP331" s="370">
        <v>-1.8</v>
      </c>
      <c r="AQ331" s="370">
        <v>-1.9</v>
      </c>
      <c r="AR331" s="370">
        <v>-1.5</v>
      </c>
      <c r="AS331" s="370">
        <v>-0.6</v>
      </c>
      <c r="AT331" s="370">
        <v>1.1000000000000001</v>
      </c>
      <c r="AU331" s="370">
        <v>0</v>
      </c>
      <c r="AV331" s="370">
        <v>-0.9</v>
      </c>
      <c r="AW331" s="370">
        <v>-0.1</v>
      </c>
      <c r="AX331" s="370">
        <v>-0.3</v>
      </c>
      <c r="AY331" s="370">
        <v>-0.5</v>
      </c>
      <c r="AZ331" s="370">
        <v>-0.9</v>
      </c>
      <c r="BA331" s="370">
        <v>-0.9</v>
      </c>
      <c r="BB331" s="370">
        <v>-0.9</v>
      </c>
      <c r="BC331" s="370">
        <v>-1.6</v>
      </c>
      <c r="BD331" s="370">
        <v>-1.6</v>
      </c>
      <c r="BE331" s="370">
        <v>-2.5</v>
      </c>
      <c r="BF331" s="368">
        <v>8.1</v>
      </c>
      <c r="BG331" s="368">
        <v>19</v>
      </c>
      <c r="BH331" s="368">
        <v>0.2</v>
      </c>
    </row>
    <row r="332" spans="1:60" s="270" customFormat="1" ht="25.5">
      <c r="A332" s="368" t="s">
        <v>607</v>
      </c>
      <c r="B332" s="368" t="s">
        <v>16</v>
      </c>
      <c r="C332" s="368" t="s">
        <v>614</v>
      </c>
      <c r="D332" s="368">
        <v>110</v>
      </c>
      <c r="E332" s="368" t="s">
        <v>786</v>
      </c>
      <c r="F332" s="368" t="s">
        <v>606</v>
      </c>
      <c r="G332" s="368" t="s">
        <v>1957</v>
      </c>
      <c r="H332" s="368">
        <v>99.1</v>
      </c>
      <c r="I332" s="368" t="s">
        <v>626</v>
      </c>
      <c r="J332" s="370">
        <v>0</v>
      </c>
      <c r="K332" s="370">
        <v>0</v>
      </c>
      <c r="L332" s="370">
        <v>0</v>
      </c>
      <c r="M332" s="370">
        <v>0</v>
      </c>
      <c r="N332" s="370">
        <v>0</v>
      </c>
      <c r="O332" s="370">
        <v>0</v>
      </c>
      <c r="P332" s="370">
        <v>0</v>
      </c>
      <c r="Q332" s="370">
        <v>0</v>
      </c>
      <c r="R332" s="370">
        <v>0</v>
      </c>
      <c r="S332" s="370">
        <v>0</v>
      </c>
      <c r="T332" s="370">
        <v>0</v>
      </c>
      <c r="U332" s="370">
        <v>0</v>
      </c>
      <c r="V332" s="370">
        <v>0</v>
      </c>
      <c r="W332" s="370">
        <v>0</v>
      </c>
      <c r="X332" s="370">
        <v>0</v>
      </c>
      <c r="Y332" s="370">
        <v>0</v>
      </c>
      <c r="Z332" s="370">
        <v>0</v>
      </c>
      <c r="AA332" s="370">
        <v>0</v>
      </c>
      <c r="AB332" s="370">
        <v>0</v>
      </c>
      <c r="AC332" s="370">
        <v>0</v>
      </c>
      <c r="AD332" s="370">
        <v>0</v>
      </c>
      <c r="AE332" s="370">
        <v>0</v>
      </c>
      <c r="AF332" s="370">
        <v>0</v>
      </c>
      <c r="AG332" s="370">
        <v>0</v>
      </c>
      <c r="AH332" s="370">
        <v>2.2999999999999998</v>
      </c>
      <c r="AI332" s="370">
        <v>5.7</v>
      </c>
      <c r="AJ332" s="370">
        <v>3.5</v>
      </c>
      <c r="AK332" s="370">
        <v>4.0999999999999996</v>
      </c>
      <c r="AL332" s="370">
        <v>4.3</v>
      </c>
      <c r="AM332" s="370">
        <v>5.2</v>
      </c>
      <c r="AN332" s="370">
        <v>2</v>
      </c>
      <c r="AO332" s="370">
        <v>2.9</v>
      </c>
      <c r="AP332" s="370">
        <v>4.5999999999999996</v>
      </c>
      <c r="AQ332" s="370">
        <v>2.8</v>
      </c>
      <c r="AR332" s="370">
        <v>5.7</v>
      </c>
      <c r="AS332" s="370">
        <v>10.5</v>
      </c>
      <c r="AT332" s="370">
        <v>12.9</v>
      </c>
      <c r="AU332" s="370">
        <v>4.2</v>
      </c>
      <c r="AV332" s="370">
        <v>5</v>
      </c>
      <c r="AW332" s="370">
        <v>8</v>
      </c>
      <c r="AX332" s="370">
        <v>10</v>
      </c>
      <c r="AY332" s="370">
        <v>12.7</v>
      </c>
      <c r="AZ332" s="370">
        <v>12.2</v>
      </c>
      <c r="BA332" s="370">
        <v>12.2</v>
      </c>
      <c r="BB332" s="370">
        <v>9.1999999999999993</v>
      </c>
      <c r="BC332" s="370">
        <v>11</v>
      </c>
      <c r="BD332" s="370">
        <v>11</v>
      </c>
      <c r="BE332" s="370">
        <v>11.8</v>
      </c>
      <c r="BF332" s="368">
        <v>4.0999999999999996</v>
      </c>
      <c r="BG332" s="368">
        <v>15</v>
      </c>
      <c r="BH332" s="368">
        <v>0</v>
      </c>
    </row>
    <row r="333" spans="1:60" s="270" customFormat="1" ht="25.5">
      <c r="A333" s="368" t="s">
        <v>607</v>
      </c>
      <c r="B333" s="368" t="s">
        <v>16</v>
      </c>
      <c r="C333" s="368" t="s">
        <v>614</v>
      </c>
      <c r="D333" s="368">
        <v>110</v>
      </c>
      <c r="E333" s="368" t="s">
        <v>786</v>
      </c>
      <c r="F333" s="368" t="s">
        <v>606</v>
      </c>
      <c r="G333" s="368" t="s">
        <v>1957</v>
      </c>
      <c r="H333" s="368">
        <v>99.1</v>
      </c>
      <c r="I333" s="368" t="s">
        <v>627</v>
      </c>
      <c r="J333" s="370">
        <v>0</v>
      </c>
      <c r="K333" s="370">
        <v>0</v>
      </c>
      <c r="L333" s="370">
        <v>0</v>
      </c>
      <c r="M333" s="370">
        <v>0</v>
      </c>
      <c r="N333" s="370">
        <v>0</v>
      </c>
      <c r="O333" s="370">
        <v>0</v>
      </c>
      <c r="P333" s="370">
        <v>0</v>
      </c>
      <c r="Q333" s="370">
        <v>0</v>
      </c>
      <c r="R333" s="370">
        <v>0</v>
      </c>
      <c r="S333" s="370">
        <v>0</v>
      </c>
      <c r="T333" s="370">
        <v>0</v>
      </c>
      <c r="U333" s="370">
        <v>0</v>
      </c>
      <c r="V333" s="370">
        <v>0</v>
      </c>
      <c r="W333" s="370">
        <v>0</v>
      </c>
      <c r="X333" s="370">
        <v>0</v>
      </c>
      <c r="Y333" s="370">
        <v>0</v>
      </c>
      <c r="Z333" s="370">
        <v>0</v>
      </c>
      <c r="AA333" s="370">
        <v>0</v>
      </c>
      <c r="AB333" s="370">
        <v>0</v>
      </c>
      <c r="AC333" s="370">
        <v>0</v>
      </c>
      <c r="AD333" s="370">
        <v>0</v>
      </c>
      <c r="AE333" s="370">
        <v>0</v>
      </c>
      <c r="AF333" s="370">
        <v>1.6</v>
      </c>
      <c r="AG333" s="370">
        <v>1.4</v>
      </c>
      <c r="AH333" s="370">
        <v>-0.6</v>
      </c>
      <c r="AI333" s="370">
        <v>0.4</v>
      </c>
      <c r="AJ333" s="370">
        <v>-2.9</v>
      </c>
      <c r="AK333" s="370">
        <v>3.9</v>
      </c>
      <c r="AL333" s="370">
        <v>1.6</v>
      </c>
      <c r="AM333" s="370">
        <v>0.8</v>
      </c>
      <c r="AN333" s="370">
        <v>-0.2</v>
      </c>
      <c r="AO333" s="370">
        <v>-1.1000000000000001</v>
      </c>
      <c r="AP333" s="370">
        <v>-0.6</v>
      </c>
      <c r="AQ333" s="370">
        <v>-0.6</v>
      </c>
      <c r="AR333" s="370">
        <v>0.8</v>
      </c>
      <c r="AS333" s="370">
        <v>0.9</v>
      </c>
      <c r="AT333" s="370">
        <v>1.3</v>
      </c>
      <c r="AU333" s="370">
        <v>1.5</v>
      </c>
      <c r="AV333" s="370">
        <v>2.4</v>
      </c>
      <c r="AW333" s="370">
        <v>1.9</v>
      </c>
      <c r="AX333" s="370">
        <v>0</v>
      </c>
      <c r="AY333" s="370">
        <v>2.2000000000000002</v>
      </c>
      <c r="AZ333" s="370">
        <v>1.2</v>
      </c>
      <c r="BA333" s="370">
        <v>1.2</v>
      </c>
      <c r="BB333" s="370">
        <v>0</v>
      </c>
      <c r="BC333" s="370">
        <v>2</v>
      </c>
      <c r="BD333" s="370">
        <v>2</v>
      </c>
      <c r="BE333" s="370">
        <v>2.7</v>
      </c>
      <c r="BF333" s="368">
        <v>4.0999999999999996</v>
      </c>
      <c r="BG333" s="368">
        <v>15</v>
      </c>
      <c r="BH333" s="368">
        <v>0</v>
      </c>
    </row>
    <row r="334" spans="1:60" s="270" customFormat="1" ht="38.25">
      <c r="A334" s="368" t="s">
        <v>607</v>
      </c>
      <c r="B334" s="368" t="s">
        <v>9</v>
      </c>
      <c r="C334" s="368" t="s">
        <v>614</v>
      </c>
      <c r="D334" s="368">
        <v>110</v>
      </c>
      <c r="E334" s="368" t="s">
        <v>787</v>
      </c>
      <c r="F334" s="368" t="s">
        <v>608</v>
      </c>
      <c r="G334" s="368" t="s">
        <v>1957</v>
      </c>
      <c r="H334" s="368">
        <v>0</v>
      </c>
      <c r="I334" s="368" t="s">
        <v>626</v>
      </c>
      <c r="J334" s="370">
        <v>0</v>
      </c>
      <c r="K334" s="370">
        <v>0</v>
      </c>
      <c r="L334" s="370">
        <v>0</v>
      </c>
      <c r="M334" s="370">
        <v>0</v>
      </c>
      <c r="N334" s="370">
        <v>0</v>
      </c>
      <c r="O334" s="370">
        <v>0</v>
      </c>
      <c r="P334" s="370">
        <v>0</v>
      </c>
      <c r="Q334" s="370">
        <v>0</v>
      </c>
      <c r="R334" s="370">
        <v>0</v>
      </c>
      <c r="S334" s="370">
        <v>0</v>
      </c>
      <c r="T334" s="370">
        <v>0</v>
      </c>
      <c r="U334" s="370">
        <v>0</v>
      </c>
      <c r="V334" s="370">
        <v>0</v>
      </c>
      <c r="W334" s="370">
        <v>0</v>
      </c>
      <c r="X334" s="370">
        <v>0</v>
      </c>
      <c r="Y334" s="370">
        <v>0</v>
      </c>
      <c r="Z334" s="370">
        <v>0</v>
      </c>
      <c r="AA334" s="370">
        <v>0</v>
      </c>
      <c r="AB334" s="370">
        <v>0</v>
      </c>
      <c r="AC334" s="370">
        <v>0</v>
      </c>
      <c r="AD334" s="370">
        <v>0</v>
      </c>
      <c r="AE334" s="370">
        <v>0</v>
      </c>
      <c r="AF334" s="370">
        <v>0</v>
      </c>
      <c r="AG334" s="370">
        <v>0</v>
      </c>
      <c r="AH334" s="370">
        <v>0</v>
      </c>
      <c r="AI334" s="370">
        <v>0</v>
      </c>
      <c r="AJ334" s="370">
        <v>0</v>
      </c>
      <c r="AK334" s="370">
        <v>0</v>
      </c>
      <c r="AL334" s="370">
        <v>0</v>
      </c>
      <c r="AM334" s="370">
        <v>0</v>
      </c>
      <c r="AN334" s="370">
        <v>0</v>
      </c>
      <c r="AO334" s="370">
        <v>0</v>
      </c>
      <c r="AP334" s="370">
        <v>0</v>
      </c>
      <c r="AQ334" s="370">
        <v>0</v>
      </c>
      <c r="AR334" s="370">
        <v>0</v>
      </c>
      <c r="AS334" s="370">
        <v>0</v>
      </c>
      <c r="AT334" s="370">
        <v>0</v>
      </c>
      <c r="AU334" s="370">
        <v>0</v>
      </c>
      <c r="AV334" s="370">
        <v>0</v>
      </c>
      <c r="AW334" s="370">
        <v>0</v>
      </c>
      <c r="AX334" s="370">
        <v>0</v>
      </c>
      <c r="AY334" s="370">
        <v>0</v>
      </c>
      <c r="AZ334" s="370">
        <v>0</v>
      </c>
      <c r="BA334" s="370">
        <v>0</v>
      </c>
      <c r="BB334" s="370">
        <v>0</v>
      </c>
      <c r="BC334" s="370">
        <v>0</v>
      </c>
      <c r="BD334" s="370">
        <v>0</v>
      </c>
      <c r="BE334" s="370">
        <v>0</v>
      </c>
      <c r="BF334" s="368">
        <v>0</v>
      </c>
      <c r="BG334" s="368">
        <v>0</v>
      </c>
      <c r="BH334" s="368">
        <v>0</v>
      </c>
    </row>
    <row r="335" spans="1:60" s="270" customFormat="1" ht="38.25">
      <c r="A335" s="368" t="s">
        <v>607</v>
      </c>
      <c r="B335" s="368" t="s">
        <v>9</v>
      </c>
      <c r="C335" s="368" t="s">
        <v>614</v>
      </c>
      <c r="D335" s="368">
        <v>110</v>
      </c>
      <c r="E335" s="368" t="s">
        <v>787</v>
      </c>
      <c r="F335" s="368" t="s">
        <v>608</v>
      </c>
      <c r="G335" s="368" t="s">
        <v>1957</v>
      </c>
      <c r="H335" s="368">
        <v>0</v>
      </c>
      <c r="I335" s="368" t="s">
        <v>627</v>
      </c>
      <c r="J335" s="370">
        <v>0</v>
      </c>
      <c r="K335" s="370">
        <v>0</v>
      </c>
      <c r="L335" s="370">
        <v>0</v>
      </c>
      <c r="M335" s="370">
        <v>0</v>
      </c>
      <c r="N335" s="370">
        <v>0</v>
      </c>
      <c r="O335" s="370">
        <v>0</v>
      </c>
      <c r="P335" s="370">
        <v>0</v>
      </c>
      <c r="Q335" s="370">
        <v>0</v>
      </c>
      <c r="R335" s="370">
        <v>0</v>
      </c>
      <c r="S335" s="370">
        <v>0</v>
      </c>
      <c r="T335" s="370">
        <v>0</v>
      </c>
      <c r="U335" s="370">
        <v>0</v>
      </c>
      <c r="V335" s="370">
        <v>0</v>
      </c>
      <c r="W335" s="370">
        <v>0</v>
      </c>
      <c r="X335" s="370">
        <v>0</v>
      </c>
      <c r="Y335" s="370">
        <v>0</v>
      </c>
      <c r="Z335" s="370">
        <v>0</v>
      </c>
      <c r="AA335" s="370">
        <v>0</v>
      </c>
      <c r="AB335" s="370">
        <v>0</v>
      </c>
      <c r="AC335" s="370">
        <v>0</v>
      </c>
      <c r="AD335" s="370">
        <v>0</v>
      </c>
      <c r="AE335" s="370">
        <v>0</v>
      </c>
      <c r="AF335" s="370">
        <v>0</v>
      </c>
      <c r="AG335" s="370">
        <v>0</v>
      </c>
      <c r="AH335" s="370">
        <v>0</v>
      </c>
      <c r="AI335" s="370">
        <v>0</v>
      </c>
      <c r="AJ335" s="370">
        <v>0</v>
      </c>
      <c r="AK335" s="370">
        <v>0</v>
      </c>
      <c r="AL335" s="370">
        <v>0</v>
      </c>
      <c r="AM335" s="370">
        <v>0</v>
      </c>
      <c r="AN335" s="370">
        <v>0</v>
      </c>
      <c r="AO335" s="370">
        <v>0</v>
      </c>
      <c r="AP335" s="370">
        <v>0</v>
      </c>
      <c r="AQ335" s="370">
        <v>0</v>
      </c>
      <c r="AR335" s="370">
        <v>0</v>
      </c>
      <c r="AS335" s="370">
        <v>0</v>
      </c>
      <c r="AT335" s="370">
        <v>0</v>
      </c>
      <c r="AU335" s="370">
        <v>0</v>
      </c>
      <c r="AV335" s="370">
        <v>0</v>
      </c>
      <c r="AW335" s="370">
        <v>0</v>
      </c>
      <c r="AX335" s="370">
        <v>0</v>
      </c>
      <c r="AY335" s="370">
        <v>0</v>
      </c>
      <c r="AZ335" s="370">
        <v>0</v>
      </c>
      <c r="BA335" s="370">
        <v>0</v>
      </c>
      <c r="BB335" s="370">
        <v>0</v>
      </c>
      <c r="BC335" s="370">
        <v>0</v>
      </c>
      <c r="BD335" s="370">
        <v>0</v>
      </c>
      <c r="BE335" s="370">
        <v>0</v>
      </c>
      <c r="BF335" s="368">
        <v>0</v>
      </c>
      <c r="BG335" s="368">
        <v>0</v>
      </c>
      <c r="BH335" s="368">
        <v>0</v>
      </c>
    </row>
    <row r="336" spans="1:60" s="270" customFormat="1" ht="63.75">
      <c r="A336" s="368" t="s">
        <v>607</v>
      </c>
      <c r="B336" s="368" t="s">
        <v>16</v>
      </c>
      <c r="C336" s="368" t="s">
        <v>614</v>
      </c>
      <c r="D336" s="368">
        <v>110</v>
      </c>
      <c r="E336" s="368" t="s">
        <v>788</v>
      </c>
      <c r="F336" s="368" t="s">
        <v>608</v>
      </c>
      <c r="G336" s="368" t="s">
        <v>1957</v>
      </c>
      <c r="H336" s="368">
        <v>165.1</v>
      </c>
      <c r="I336" s="368" t="s">
        <v>626</v>
      </c>
      <c r="J336" s="370">
        <v>0.1</v>
      </c>
      <c r="K336" s="370">
        <v>0.1</v>
      </c>
      <c r="L336" s="370">
        <v>0.1</v>
      </c>
      <c r="M336" s="370">
        <v>0.1</v>
      </c>
      <c r="N336" s="370">
        <v>0.1</v>
      </c>
      <c r="O336" s="370">
        <v>0.1</v>
      </c>
      <c r="P336" s="370">
        <v>0.1</v>
      </c>
      <c r="Q336" s="370">
        <v>0.1</v>
      </c>
      <c r="R336" s="370">
        <v>0.1</v>
      </c>
      <c r="S336" s="370">
        <v>0.1</v>
      </c>
      <c r="T336" s="370">
        <v>0.1</v>
      </c>
      <c r="U336" s="370">
        <v>0.1</v>
      </c>
      <c r="V336" s="370">
        <v>0.1</v>
      </c>
      <c r="W336" s="370">
        <v>0.1</v>
      </c>
      <c r="X336" s="370">
        <v>0.1</v>
      </c>
      <c r="Y336" s="370">
        <v>0.1</v>
      </c>
      <c r="Z336" s="370">
        <v>0.1</v>
      </c>
      <c r="AA336" s="370">
        <v>0.1</v>
      </c>
      <c r="AB336" s="370">
        <v>0.1</v>
      </c>
      <c r="AC336" s="370">
        <v>0.1</v>
      </c>
      <c r="AD336" s="370">
        <v>0.1</v>
      </c>
      <c r="AE336" s="370">
        <v>0.5</v>
      </c>
      <c r="AF336" s="370">
        <v>0.3</v>
      </c>
      <c r="AG336" s="370">
        <v>0.1</v>
      </c>
      <c r="AH336" s="370">
        <v>0.6</v>
      </c>
      <c r="AI336" s="370">
        <v>0.5</v>
      </c>
      <c r="AJ336" s="370">
        <v>8.8000000000000007</v>
      </c>
      <c r="AK336" s="370">
        <v>0.1</v>
      </c>
      <c r="AL336" s="370">
        <v>8.5</v>
      </c>
      <c r="AM336" s="370">
        <v>11.5</v>
      </c>
      <c r="AN336" s="370">
        <v>8.3000000000000007</v>
      </c>
      <c r="AO336" s="370">
        <v>8.6</v>
      </c>
      <c r="AP336" s="370">
        <v>7.4</v>
      </c>
      <c r="AQ336" s="370">
        <v>8.8000000000000007</v>
      </c>
      <c r="AR336" s="370">
        <v>10</v>
      </c>
      <c r="AS336" s="370">
        <v>6.8</v>
      </c>
      <c r="AT336" s="370">
        <v>5.7</v>
      </c>
      <c r="AU336" s="370">
        <v>21.3</v>
      </c>
      <c r="AV336" s="370">
        <v>20.3</v>
      </c>
      <c r="AW336" s="370">
        <v>13.4</v>
      </c>
      <c r="AX336" s="370">
        <v>20.2</v>
      </c>
      <c r="AY336" s="370">
        <v>21.9</v>
      </c>
      <c r="AZ336" s="370">
        <v>10.1</v>
      </c>
      <c r="BA336" s="370">
        <v>10.1</v>
      </c>
      <c r="BB336" s="370">
        <v>12.8</v>
      </c>
      <c r="BC336" s="370">
        <v>16.7</v>
      </c>
      <c r="BD336" s="370">
        <v>16.7</v>
      </c>
      <c r="BE336" s="370">
        <v>18.2</v>
      </c>
      <c r="BF336" s="368">
        <v>6.9</v>
      </c>
      <c r="BG336" s="368">
        <v>25</v>
      </c>
      <c r="BH336" s="368">
        <v>0</v>
      </c>
    </row>
    <row r="337" spans="1:60" s="270" customFormat="1" ht="63.75">
      <c r="A337" s="368" t="s">
        <v>607</v>
      </c>
      <c r="B337" s="368" t="s">
        <v>16</v>
      </c>
      <c r="C337" s="368" t="s">
        <v>614</v>
      </c>
      <c r="D337" s="368">
        <v>110</v>
      </c>
      <c r="E337" s="368" t="s">
        <v>788</v>
      </c>
      <c r="F337" s="368" t="s">
        <v>608</v>
      </c>
      <c r="G337" s="368" t="s">
        <v>1957</v>
      </c>
      <c r="H337" s="368">
        <v>165.1</v>
      </c>
      <c r="I337" s="368" t="s">
        <v>627</v>
      </c>
      <c r="J337" s="370">
        <v>2.5</v>
      </c>
      <c r="K337" s="370">
        <v>2.7</v>
      </c>
      <c r="L337" s="370">
        <v>2.2000000000000002</v>
      </c>
      <c r="M337" s="370">
        <v>2.4</v>
      </c>
      <c r="N337" s="370">
        <v>2.4</v>
      </c>
      <c r="O337" s="370">
        <v>2.5</v>
      </c>
      <c r="P337" s="370">
        <v>2.7</v>
      </c>
      <c r="Q337" s="370">
        <v>2.8</v>
      </c>
      <c r="R337" s="370">
        <v>2.7</v>
      </c>
      <c r="S337" s="370">
        <v>2.4</v>
      </c>
      <c r="T337" s="370">
        <v>1.9</v>
      </c>
      <c r="U337" s="370">
        <v>0.6</v>
      </c>
      <c r="V337" s="370">
        <v>0.9</v>
      </c>
      <c r="W337" s="370">
        <v>-1.5</v>
      </c>
      <c r="X337" s="370">
        <v>-3.3</v>
      </c>
      <c r="Y337" s="370">
        <v>0.3</v>
      </c>
      <c r="Z337" s="370">
        <v>-1.2</v>
      </c>
      <c r="AA337" s="370">
        <v>-3.4</v>
      </c>
      <c r="AB337" s="370">
        <v>-2.2000000000000002</v>
      </c>
      <c r="AC337" s="370">
        <v>-0.9</v>
      </c>
      <c r="AD337" s="370">
        <v>-2.2999999999999998</v>
      </c>
      <c r="AE337" s="370">
        <v>-3.6</v>
      </c>
      <c r="AF337" s="370">
        <v>-1.1000000000000001</v>
      </c>
      <c r="AG337" s="370">
        <v>-1.7</v>
      </c>
      <c r="AH337" s="370">
        <v>-3.2</v>
      </c>
      <c r="AI337" s="370">
        <v>-4.5</v>
      </c>
      <c r="AJ337" s="370">
        <v>-2.9</v>
      </c>
      <c r="AK337" s="370">
        <v>-3.1</v>
      </c>
      <c r="AL337" s="370">
        <v>-2.1</v>
      </c>
      <c r="AM337" s="370">
        <v>1.1000000000000001</v>
      </c>
      <c r="AN337" s="370">
        <v>-0.4</v>
      </c>
      <c r="AO337" s="370">
        <v>2.2999999999999998</v>
      </c>
      <c r="AP337" s="370">
        <v>2.5</v>
      </c>
      <c r="AQ337" s="370">
        <v>4.3</v>
      </c>
      <c r="AR337" s="370">
        <v>4.2</v>
      </c>
      <c r="AS337" s="370">
        <v>0.4</v>
      </c>
      <c r="AT337" s="370">
        <v>0.2</v>
      </c>
      <c r="AU337" s="370">
        <v>1.2</v>
      </c>
      <c r="AV337" s="370">
        <v>1.9</v>
      </c>
      <c r="AW337" s="370">
        <v>1</v>
      </c>
      <c r="AX337" s="370">
        <v>1</v>
      </c>
      <c r="AY337" s="370">
        <v>1.2</v>
      </c>
      <c r="AZ337" s="370">
        <v>0.8</v>
      </c>
      <c r="BA337" s="370">
        <v>0.8</v>
      </c>
      <c r="BB337" s="370">
        <v>0.7</v>
      </c>
      <c r="BC337" s="370">
        <v>1.6</v>
      </c>
      <c r="BD337" s="370">
        <v>1.6</v>
      </c>
      <c r="BE337" s="370">
        <v>1.9</v>
      </c>
      <c r="BF337" s="368">
        <v>6.9</v>
      </c>
      <c r="BG337" s="368">
        <v>25</v>
      </c>
      <c r="BH337" s="368">
        <v>0</v>
      </c>
    </row>
    <row r="338" spans="1:60" s="270" customFormat="1" ht="38.25">
      <c r="A338" s="368" t="s">
        <v>607</v>
      </c>
      <c r="B338" s="368" t="s">
        <v>9</v>
      </c>
      <c r="C338" s="368" t="s">
        <v>614</v>
      </c>
      <c r="D338" s="368">
        <v>110</v>
      </c>
      <c r="E338" s="368" t="s">
        <v>789</v>
      </c>
      <c r="F338" s="368" t="s">
        <v>606</v>
      </c>
      <c r="G338" s="368" t="s">
        <v>1957</v>
      </c>
      <c r="H338" s="368">
        <v>313.2</v>
      </c>
      <c r="I338" s="368" t="s">
        <v>626</v>
      </c>
      <c r="J338" s="370">
        <v>11.2</v>
      </c>
      <c r="K338" s="370">
        <v>12.2</v>
      </c>
      <c r="L338" s="370">
        <v>11.3</v>
      </c>
      <c r="M338" s="370">
        <v>11.5</v>
      </c>
      <c r="N338" s="370">
        <v>16</v>
      </c>
      <c r="O338" s="370">
        <v>17.8</v>
      </c>
      <c r="P338" s="370">
        <v>8.5</v>
      </c>
      <c r="Q338" s="370">
        <v>3.1</v>
      </c>
      <c r="R338" s="370">
        <v>0.9</v>
      </c>
      <c r="S338" s="370">
        <v>0.5</v>
      </c>
      <c r="T338" s="370">
        <v>0.2</v>
      </c>
      <c r="U338" s="370">
        <v>0.2</v>
      </c>
      <c r="V338" s="370">
        <v>1.4</v>
      </c>
      <c r="W338" s="370">
        <v>0.3</v>
      </c>
      <c r="X338" s="370">
        <v>0.2</v>
      </c>
      <c r="Y338" s="370">
        <v>0.2</v>
      </c>
      <c r="Z338" s="370">
        <v>0.2</v>
      </c>
      <c r="AA338" s="370">
        <v>0.2</v>
      </c>
      <c r="AB338" s="370">
        <v>2</v>
      </c>
      <c r="AC338" s="370">
        <v>2.2000000000000002</v>
      </c>
      <c r="AD338" s="370">
        <v>1.8</v>
      </c>
      <c r="AE338" s="370">
        <v>3.4</v>
      </c>
      <c r="AF338" s="370">
        <v>2.8</v>
      </c>
      <c r="AG338" s="370">
        <v>3.8</v>
      </c>
      <c r="AH338" s="370">
        <v>5.4</v>
      </c>
      <c r="AI338" s="370">
        <v>6.7</v>
      </c>
      <c r="AJ338" s="370">
        <v>7.6</v>
      </c>
      <c r="AK338" s="370">
        <v>6.1</v>
      </c>
      <c r="AL338" s="370">
        <v>11.7</v>
      </c>
      <c r="AM338" s="370">
        <v>6.4</v>
      </c>
      <c r="AN338" s="370">
        <v>14.3</v>
      </c>
      <c r="AO338" s="370">
        <v>23.2</v>
      </c>
      <c r="AP338" s="370">
        <v>24.7</v>
      </c>
      <c r="AQ338" s="370">
        <v>18.8</v>
      </c>
      <c r="AR338" s="370">
        <v>16.5</v>
      </c>
      <c r="AS338" s="370">
        <v>26.8</v>
      </c>
      <c r="AT338" s="370">
        <v>20.7</v>
      </c>
      <c r="AU338" s="370">
        <v>14.9</v>
      </c>
      <c r="AV338" s="370">
        <v>15.9</v>
      </c>
      <c r="AW338" s="370">
        <v>15.9</v>
      </c>
      <c r="AX338" s="370">
        <v>22.5</v>
      </c>
      <c r="AY338" s="370">
        <v>21.4</v>
      </c>
      <c r="AZ338" s="370">
        <v>17</v>
      </c>
      <c r="BA338" s="370">
        <v>17</v>
      </c>
      <c r="BB338" s="370">
        <v>22.7</v>
      </c>
      <c r="BC338" s="370">
        <v>16.5</v>
      </c>
      <c r="BD338" s="370">
        <v>16.5</v>
      </c>
      <c r="BE338" s="370">
        <v>8.1999999999999993</v>
      </c>
      <c r="BF338" s="368">
        <v>13.1</v>
      </c>
      <c r="BG338" s="368">
        <v>28.1</v>
      </c>
      <c r="BH338" s="368">
        <v>0</v>
      </c>
    </row>
    <row r="339" spans="1:60" s="270" customFormat="1" ht="38.25">
      <c r="A339" s="368" t="s">
        <v>607</v>
      </c>
      <c r="B339" s="368" t="s">
        <v>9</v>
      </c>
      <c r="C339" s="368" t="s">
        <v>614</v>
      </c>
      <c r="D339" s="368">
        <v>110</v>
      </c>
      <c r="E339" s="368" t="s">
        <v>789</v>
      </c>
      <c r="F339" s="368" t="s">
        <v>606</v>
      </c>
      <c r="G339" s="368" t="s">
        <v>1957</v>
      </c>
      <c r="H339" s="368">
        <v>313.2</v>
      </c>
      <c r="I339" s="368" t="s">
        <v>627</v>
      </c>
      <c r="J339" s="370">
        <v>-0.1</v>
      </c>
      <c r="K339" s="370">
        <v>-0.3</v>
      </c>
      <c r="L339" s="370">
        <v>1</v>
      </c>
      <c r="M339" s="370">
        <v>-0.2</v>
      </c>
      <c r="N339" s="370">
        <v>0</v>
      </c>
      <c r="O339" s="370">
        <v>-0.7</v>
      </c>
      <c r="P339" s="370">
        <v>0.1</v>
      </c>
      <c r="Q339" s="370">
        <v>0.3</v>
      </c>
      <c r="R339" s="370">
        <v>0.3</v>
      </c>
      <c r="S339" s="370">
        <v>0.3</v>
      </c>
      <c r="T339" s="370">
        <v>0.3</v>
      </c>
      <c r="U339" s="370">
        <v>0.3</v>
      </c>
      <c r="V339" s="370">
        <v>0.4</v>
      </c>
      <c r="W339" s="370">
        <v>0.3</v>
      </c>
      <c r="X339" s="370">
        <v>0.2</v>
      </c>
      <c r="Y339" s="370">
        <v>0.3</v>
      </c>
      <c r="Z339" s="370">
        <v>0.3</v>
      </c>
      <c r="AA339" s="370">
        <v>0.3</v>
      </c>
      <c r="AB339" s="370">
        <v>0.3</v>
      </c>
      <c r="AC339" s="370">
        <v>0.3</v>
      </c>
      <c r="AD339" s="370">
        <v>0.3</v>
      </c>
      <c r="AE339" s="370">
        <v>0.3</v>
      </c>
      <c r="AF339" s="370">
        <v>0.3</v>
      </c>
      <c r="AG339" s="370">
        <v>0.3</v>
      </c>
      <c r="AH339" s="370">
        <v>0.2</v>
      </c>
      <c r="AI339" s="370">
        <v>0.1</v>
      </c>
      <c r="AJ339" s="370">
        <v>0.1</v>
      </c>
      <c r="AK339" s="370">
        <v>0.2</v>
      </c>
      <c r="AL339" s="370">
        <v>-0.3</v>
      </c>
      <c r="AM339" s="370">
        <v>0.1</v>
      </c>
      <c r="AN339" s="370">
        <v>-0.6</v>
      </c>
      <c r="AO339" s="370">
        <v>-1.6</v>
      </c>
      <c r="AP339" s="370">
        <v>-2.2000000000000002</v>
      </c>
      <c r="AQ339" s="370">
        <v>-2.4</v>
      </c>
      <c r="AR339" s="370">
        <v>-1.3</v>
      </c>
      <c r="AS339" s="370">
        <v>-2.5</v>
      </c>
      <c r="AT339" s="370">
        <v>-1.4</v>
      </c>
      <c r="AU339" s="370">
        <v>-1</v>
      </c>
      <c r="AV339" s="370">
        <v>-0.9</v>
      </c>
      <c r="AW339" s="370">
        <v>-0.6</v>
      </c>
      <c r="AX339" s="370">
        <v>-1.2</v>
      </c>
      <c r="AY339" s="370">
        <v>-1.2</v>
      </c>
      <c r="AZ339" s="370">
        <v>-1.1000000000000001</v>
      </c>
      <c r="BA339" s="370">
        <v>-1.1000000000000001</v>
      </c>
      <c r="BB339" s="370">
        <v>-1.2</v>
      </c>
      <c r="BC339" s="370">
        <v>-1.1000000000000001</v>
      </c>
      <c r="BD339" s="370">
        <v>-1.1000000000000001</v>
      </c>
      <c r="BE339" s="370">
        <v>0.1</v>
      </c>
      <c r="BF339" s="368">
        <v>13.1</v>
      </c>
      <c r="BG339" s="368">
        <v>28.1</v>
      </c>
      <c r="BH339" s="368">
        <v>0</v>
      </c>
    </row>
    <row r="340" spans="1:60" s="270" customFormat="1" ht="38.25">
      <c r="A340" s="368" t="s">
        <v>607</v>
      </c>
      <c r="B340" s="368" t="s">
        <v>16</v>
      </c>
      <c r="C340" s="368" t="s">
        <v>614</v>
      </c>
      <c r="D340" s="368">
        <v>110</v>
      </c>
      <c r="E340" s="368" t="s">
        <v>790</v>
      </c>
      <c r="F340" s="368" t="s">
        <v>608</v>
      </c>
      <c r="G340" s="368" t="s">
        <v>1957</v>
      </c>
      <c r="H340" s="368">
        <v>124.5</v>
      </c>
      <c r="I340" s="368" t="s">
        <v>626</v>
      </c>
      <c r="J340" s="370">
        <v>0.4</v>
      </c>
      <c r="K340" s="370">
        <v>0.2</v>
      </c>
      <c r="L340" s="370">
        <v>1.8</v>
      </c>
      <c r="M340" s="370">
        <v>0.5</v>
      </c>
      <c r="N340" s="370">
        <v>0.3</v>
      </c>
      <c r="O340" s="370">
        <v>0</v>
      </c>
      <c r="P340" s="370">
        <v>0</v>
      </c>
      <c r="Q340" s="370">
        <v>0</v>
      </c>
      <c r="R340" s="370">
        <v>0</v>
      </c>
      <c r="S340" s="370">
        <v>0</v>
      </c>
      <c r="T340" s="370">
        <v>0</v>
      </c>
      <c r="U340" s="370">
        <v>0</v>
      </c>
      <c r="V340" s="370">
        <v>0</v>
      </c>
      <c r="W340" s="370">
        <v>0</v>
      </c>
      <c r="X340" s="370">
        <v>0</v>
      </c>
      <c r="Y340" s="370">
        <v>0</v>
      </c>
      <c r="Z340" s="370">
        <v>0</v>
      </c>
      <c r="AA340" s="370">
        <v>0.2</v>
      </c>
      <c r="AB340" s="370">
        <v>0.2</v>
      </c>
      <c r="AC340" s="370">
        <v>0.5</v>
      </c>
      <c r="AD340" s="370">
        <v>5.6</v>
      </c>
      <c r="AE340" s="370">
        <v>3.6</v>
      </c>
      <c r="AF340" s="370">
        <v>5.5</v>
      </c>
      <c r="AG340" s="370">
        <v>7.2</v>
      </c>
      <c r="AH340" s="370">
        <v>9.6999999999999993</v>
      </c>
      <c r="AI340" s="370">
        <v>11.5</v>
      </c>
      <c r="AJ340" s="370">
        <v>12.2</v>
      </c>
      <c r="AK340" s="370">
        <v>13.2</v>
      </c>
      <c r="AL340" s="370">
        <v>20</v>
      </c>
      <c r="AM340" s="370">
        <v>18.7</v>
      </c>
      <c r="AN340" s="370">
        <v>17.2</v>
      </c>
      <c r="AO340" s="370">
        <v>19.899999999999999</v>
      </c>
      <c r="AP340" s="370">
        <v>24.9</v>
      </c>
      <c r="AQ340" s="370">
        <v>17.399999999999999</v>
      </c>
      <c r="AR340" s="370">
        <v>23.9</v>
      </c>
      <c r="AS340" s="370">
        <v>13.1</v>
      </c>
      <c r="AT340" s="370">
        <v>6.4</v>
      </c>
      <c r="AU340" s="370">
        <v>0</v>
      </c>
      <c r="AV340" s="370">
        <v>0.1</v>
      </c>
      <c r="AW340" s="370">
        <v>0.7</v>
      </c>
      <c r="AX340" s="370">
        <v>0.7</v>
      </c>
      <c r="AY340" s="370">
        <v>0</v>
      </c>
      <c r="AZ340" s="370">
        <v>0.6</v>
      </c>
      <c r="BA340" s="370">
        <v>0.6</v>
      </c>
      <c r="BB340" s="370">
        <v>1.4</v>
      </c>
      <c r="BC340" s="370">
        <v>5.9</v>
      </c>
      <c r="BD340" s="370">
        <v>5.9</v>
      </c>
      <c r="BE340" s="370">
        <v>5.4</v>
      </c>
      <c r="BF340" s="368">
        <v>5.2</v>
      </c>
      <c r="BG340" s="368">
        <v>24.9</v>
      </c>
      <c r="BH340" s="368">
        <v>0</v>
      </c>
    </row>
    <row r="341" spans="1:60" s="270" customFormat="1" ht="38.25">
      <c r="A341" s="368" t="s">
        <v>607</v>
      </c>
      <c r="B341" s="368" t="s">
        <v>16</v>
      </c>
      <c r="C341" s="368" t="s">
        <v>614</v>
      </c>
      <c r="D341" s="368">
        <v>110</v>
      </c>
      <c r="E341" s="368" t="s">
        <v>790</v>
      </c>
      <c r="F341" s="368" t="s">
        <v>608</v>
      </c>
      <c r="G341" s="368" t="s">
        <v>1957</v>
      </c>
      <c r="H341" s="368">
        <v>124.5</v>
      </c>
      <c r="I341" s="368" t="s">
        <v>627</v>
      </c>
      <c r="J341" s="370">
        <v>0.7</v>
      </c>
      <c r="K341" s="370">
        <v>0.5</v>
      </c>
      <c r="L341" s="370">
        <v>0.8</v>
      </c>
      <c r="M341" s="370">
        <v>0.8</v>
      </c>
      <c r="N341" s="370">
        <v>0.7</v>
      </c>
      <c r="O341" s="370">
        <v>0</v>
      </c>
      <c r="P341" s="370">
        <v>0</v>
      </c>
      <c r="Q341" s="370">
        <v>0</v>
      </c>
      <c r="R341" s="370">
        <v>0</v>
      </c>
      <c r="S341" s="370">
        <v>0</v>
      </c>
      <c r="T341" s="370">
        <v>0</v>
      </c>
      <c r="U341" s="370">
        <v>0</v>
      </c>
      <c r="V341" s="370">
        <v>0</v>
      </c>
      <c r="W341" s="370">
        <v>0</v>
      </c>
      <c r="X341" s="370">
        <v>0</v>
      </c>
      <c r="Y341" s="370">
        <v>0</v>
      </c>
      <c r="Z341" s="370">
        <v>0</v>
      </c>
      <c r="AA341" s="370">
        <v>0</v>
      </c>
      <c r="AB341" s="370">
        <v>0</v>
      </c>
      <c r="AC341" s="370">
        <v>0.7</v>
      </c>
      <c r="AD341" s="370">
        <v>-1.4</v>
      </c>
      <c r="AE341" s="370">
        <v>3.3</v>
      </c>
      <c r="AF341" s="370">
        <v>0.5</v>
      </c>
      <c r="AG341" s="370">
        <v>1.2</v>
      </c>
      <c r="AH341" s="370">
        <v>2.4</v>
      </c>
      <c r="AI341" s="370">
        <v>3.9</v>
      </c>
      <c r="AJ341" s="370">
        <v>2.5</v>
      </c>
      <c r="AK341" s="370">
        <v>1.7</v>
      </c>
      <c r="AL341" s="370">
        <v>2</v>
      </c>
      <c r="AM341" s="370">
        <v>0.5</v>
      </c>
      <c r="AN341" s="370">
        <v>0.4</v>
      </c>
      <c r="AO341" s="370">
        <v>0.2</v>
      </c>
      <c r="AP341" s="370">
        <v>0.5</v>
      </c>
      <c r="AQ341" s="370">
        <v>0.3</v>
      </c>
      <c r="AR341" s="370">
        <v>0.1</v>
      </c>
      <c r="AS341" s="370">
        <v>1.9</v>
      </c>
      <c r="AT341" s="370">
        <v>1.7</v>
      </c>
      <c r="AU341" s="370">
        <v>1.2</v>
      </c>
      <c r="AV341" s="370">
        <v>1.4</v>
      </c>
      <c r="AW341" s="370">
        <v>2</v>
      </c>
      <c r="AX341" s="370">
        <v>1.5</v>
      </c>
      <c r="AY341" s="370">
        <v>1.8</v>
      </c>
      <c r="AZ341" s="370">
        <v>2.2000000000000002</v>
      </c>
      <c r="BA341" s="370">
        <v>2.2000000000000002</v>
      </c>
      <c r="BB341" s="370">
        <v>1.9</v>
      </c>
      <c r="BC341" s="370">
        <v>2.4</v>
      </c>
      <c r="BD341" s="370">
        <v>2.4</v>
      </c>
      <c r="BE341" s="370">
        <v>2.6</v>
      </c>
      <c r="BF341" s="368">
        <v>5.2</v>
      </c>
      <c r="BG341" s="368">
        <v>24.9</v>
      </c>
      <c r="BH341" s="368">
        <v>0</v>
      </c>
    </row>
    <row r="342" spans="1:60" s="270" customFormat="1" ht="25.5">
      <c r="A342" s="368" t="s">
        <v>607</v>
      </c>
      <c r="B342" s="368" t="s">
        <v>9</v>
      </c>
      <c r="C342" s="368" t="s">
        <v>614</v>
      </c>
      <c r="D342" s="368">
        <v>110</v>
      </c>
      <c r="E342" s="368" t="s">
        <v>791</v>
      </c>
      <c r="F342" s="368" t="s">
        <v>608</v>
      </c>
      <c r="G342" s="368" t="s">
        <v>1957</v>
      </c>
      <c r="H342" s="368">
        <v>117</v>
      </c>
      <c r="I342" s="368" t="s">
        <v>626</v>
      </c>
      <c r="J342" s="370">
        <v>6.1</v>
      </c>
      <c r="K342" s="370">
        <v>6.1</v>
      </c>
      <c r="L342" s="370">
        <v>3.2</v>
      </c>
      <c r="M342" s="370">
        <v>2.7</v>
      </c>
      <c r="N342" s="370">
        <v>0</v>
      </c>
      <c r="O342" s="370">
        <v>0.4</v>
      </c>
      <c r="P342" s="370">
        <v>2.2000000000000002</v>
      </c>
      <c r="Q342" s="370">
        <v>1.7</v>
      </c>
      <c r="R342" s="370">
        <v>0.1</v>
      </c>
      <c r="S342" s="370">
        <v>0.1</v>
      </c>
      <c r="T342" s="370">
        <v>0.1</v>
      </c>
      <c r="U342" s="370">
        <v>0.1</v>
      </c>
      <c r="V342" s="370">
        <v>0.1</v>
      </c>
      <c r="W342" s="370">
        <v>0.1</v>
      </c>
      <c r="X342" s="370">
        <v>0.1</v>
      </c>
      <c r="Y342" s="370">
        <v>0.1</v>
      </c>
      <c r="Z342" s="370">
        <v>0.1</v>
      </c>
      <c r="AA342" s="370">
        <v>0</v>
      </c>
      <c r="AB342" s="370">
        <v>2</v>
      </c>
      <c r="AC342" s="370">
        <v>3.3</v>
      </c>
      <c r="AD342" s="370">
        <v>3.6</v>
      </c>
      <c r="AE342" s="370">
        <v>4.2</v>
      </c>
      <c r="AF342" s="370">
        <v>5.3</v>
      </c>
      <c r="AG342" s="370">
        <v>5.7</v>
      </c>
      <c r="AH342" s="370">
        <v>5.3</v>
      </c>
      <c r="AI342" s="370">
        <v>4</v>
      </c>
      <c r="AJ342" s="370">
        <v>5.6</v>
      </c>
      <c r="AK342" s="370">
        <v>6</v>
      </c>
      <c r="AL342" s="370">
        <v>5.0999999999999996</v>
      </c>
      <c r="AM342" s="370">
        <v>3.9</v>
      </c>
      <c r="AN342" s="370">
        <v>7.3</v>
      </c>
      <c r="AO342" s="370">
        <v>7.9</v>
      </c>
      <c r="AP342" s="370">
        <v>9.5</v>
      </c>
      <c r="AQ342" s="370">
        <v>15.3</v>
      </c>
      <c r="AR342" s="370">
        <v>13.8</v>
      </c>
      <c r="AS342" s="370">
        <v>9.5</v>
      </c>
      <c r="AT342" s="370">
        <v>6.5</v>
      </c>
      <c r="AU342" s="370">
        <v>4.3</v>
      </c>
      <c r="AV342" s="370">
        <v>3.5</v>
      </c>
      <c r="AW342" s="370">
        <v>4.0999999999999996</v>
      </c>
      <c r="AX342" s="370">
        <v>2.6</v>
      </c>
      <c r="AY342" s="370">
        <v>3.5</v>
      </c>
      <c r="AZ342" s="370">
        <v>3.8</v>
      </c>
      <c r="BA342" s="370">
        <v>3.8</v>
      </c>
      <c r="BB342" s="370">
        <v>5.5</v>
      </c>
      <c r="BC342" s="370">
        <v>3.7</v>
      </c>
      <c r="BD342" s="370">
        <v>3.7</v>
      </c>
      <c r="BE342" s="370">
        <v>2.9</v>
      </c>
      <c r="BF342" s="368">
        <v>4.9000000000000004</v>
      </c>
      <c r="BG342" s="368">
        <v>17.3</v>
      </c>
      <c r="BH342" s="368">
        <v>0</v>
      </c>
    </row>
    <row r="343" spans="1:60" s="270" customFormat="1" ht="25.5">
      <c r="A343" s="368" t="s">
        <v>607</v>
      </c>
      <c r="B343" s="368" t="s">
        <v>9</v>
      </c>
      <c r="C343" s="368" t="s">
        <v>614</v>
      </c>
      <c r="D343" s="368">
        <v>110</v>
      </c>
      <c r="E343" s="368" t="s">
        <v>791</v>
      </c>
      <c r="F343" s="368" t="s">
        <v>608</v>
      </c>
      <c r="G343" s="368" t="s">
        <v>1957</v>
      </c>
      <c r="H343" s="368">
        <v>117</v>
      </c>
      <c r="I343" s="368" t="s">
        <v>627</v>
      </c>
      <c r="J343" s="370">
        <v>-2.7</v>
      </c>
      <c r="K343" s="370">
        <v>-2.7</v>
      </c>
      <c r="L343" s="370">
        <v>-1.6</v>
      </c>
      <c r="M343" s="370">
        <v>-1.3</v>
      </c>
      <c r="N343" s="370">
        <v>-4.4000000000000004</v>
      </c>
      <c r="O343" s="370">
        <v>-2.6</v>
      </c>
      <c r="P343" s="370">
        <v>-1</v>
      </c>
      <c r="Q343" s="370">
        <v>-0.8</v>
      </c>
      <c r="R343" s="370">
        <v>-3.6</v>
      </c>
      <c r="S343" s="370">
        <v>-4.4000000000000004</v>
      </c>
      <c r="T343" s="370">
        <v>-4.3</v>
      </c>
      <c r="U343" s="370">
        <v>-4.5999999999999996</v>
      </c>
      <c r="V343" s="370">
        <v>-4.5999999999999996</v>
      </c>
      <c r="W343" s="370">
        <v>-4.4000000000000004</v>
      </c>
      <c r="X343" s="370">
        <v>-4.5999999999999996</v>
      </c>
      <c r="Y343" s="370">
        <v>-4.5</v>
      </c>
      <c r="Z343" s="370">
        <v>-4.3</v>
      </c>
      <c r="AA343" s="370">
        <v>-4.2</v>
      </c>
      <c r="AB343" s="370">
        <v>-0.9</v>
      </c>
      <c r="AC343" s="370">
        <v>-1.5</v>
      </c>
      <c r="AD343" s="370">
        <v>-1.7</v>
      </c>
      <c r="AE343" s="370">
        <v>-1.8</v>
      </c>
      <c r="AF343" s="370">
        <v>-1.5</v>
      </c>
      <c r="AG343" s="370">
        <v>-1.5</v>
      </c>
      <c r="AH343" s="370">
        <v>-2.2999999999999998</v>
      </c>
      <c r="AI343" s="370">
        <v>-2</v>
      </c>
      <c r="AJ343" s="370">
        <v>-2.6</v>
      </c>
      <c r="AK343" s="370">
        <v>-2.9</v>
      </c>
      <c r="AL343" s="370">
        <v>-2.4</v>
      </c>
      <c r="AM343" s="370">
        <v>-1.9</v>
      </c>
      <c r="AN343" s="370">
        <v>-2.1</v>
      </c>
      <c r="AO343" s="370">
        <v>-1.3</v>
      </c>
      <c r="AP343" s="370">
        <v>-1.3</v>
      </c>
      <c r="AQ343" s="370">
        <v>-1.3</v>
      </c>
      <c r="AR343" s="370">
        <v>-1.3</v>
      </c>
      <c r="AS343" s="370">
        <v>-1.3</v>
      </c>
      <c r="AT343" s="370">
        <v>-1.3</v>
      </c>
      <c r="AU343" s="370">
        <v>-1.3</v>
      </c>
      <c r="AV343" s="370">
        <v>-1.4</v>
      </c>
      <c r="AW343" s="370">
        <v>-1.3</v>
      </c>
      <c r="AX343" s="370">
        <v>-1.2</v>
      </c>
      <c r="AY343" s="370">
        <v>-1.5</v>
      </c>
      <c r="AZ343" s="370">
        <v>-1.8</v>
      </c>
      <c r="BA343" s="370">
        <v>-1.8</v>
      </c>
      <c r="BB343" s="370">
        <v>-2.2999999999999998</v>
      </c>
      <c r="BC343" s="370">
        <v>-1.7</v>
      </c>
      <c r="BD343" s="370">
        <v>-1.7</v>
      </c>
      <c r="BE343" s="370">
        <v>-1.3</v>
      </c>
      <c r="BF343" s="368">
        <v>4.9000000000000004</v>
      </c>
      <c r="BG343" s="368">
        <v>17.3</v>
      </c>
      <c r="BH343" s="368">
        <v>0</v>
      </c>
    </row>
    <row r="344" spans="1:60" s="270" customFormat="1" ht="38.25">
      <c r="A344" s="368" t="s">
        <v>607</v>
      </c>
      <c r="B344" s="368" t="s">
        <v>9</v>
      </c>
      <c r="C344" s="368" t="s">
        <v>614</v>
      </c>
      <c r="D344" s="368">
        <v>110</v>
      </c>
      <c r="E344" s="368" t="s">
        <v>792</v>
      </c>
      <c r="F344" s="368" t="s">
        <v>608</v>
      </c>
      <c r="G344" s="368" t="s">
        <v>1957</v>
      </c>
      <c r="H344" s="368">
        <v>105.1</v>
      </c>
      <c r="I344" s="368" t="s">
        <v>626</v>
      </c>
      <c r="J344" s="370">
        <v>8</v>
      </c>
      <c r="K344" s="370">
        <v>6.8</v>
      </c>
      <c r="L344" s="370">
        <v>3.6</v>
      </c>
      <c r="M344" s="370">
        <v>2.5</v>
      </c>
      <c r="N344" s="370">
        <v>0.3</v>
      </c>
      <c r="O344" s="370">
        <v>0.3</v>
      </c>
      <c r="P344" s="370">
        <v>0.7</v>
      </c>
      <c r="Q344" s="370">
        <v>1.2</v>
      </c>
      <c r="R344" s="370">
        <v>0.2</v>
      </c>
      <c r="S344" s="370">
        <v>0.2</v>
      </c>
      <c r="T344" s="370">
        <v>0.5</v>
      </c>
      <c r="U344" s="370">
        <v>0.2</v>
      </c>
      <c r="V344" s="370">
        <v>0.2</v>
      </c>
      <c r="W344" s="370">
        <v>0.2</v>
      </c>
      <c r="X344" s="370">
        <v>0.2</v>
      </c>
      <c r="Y344" s="370">
        <v>0.2</v>
      </c>
      <c r="Z344" s="370">
        <v>0</v>
      </c>
      <c r="AA344" s="370">
        <v>0</v>
      </c>
      <c r="AB344" s="370">
        <v>1.7</v>
      </c>
      <c r="AC344" s="370">
        <v>2.8</v>
      </c>
      <c r="AD344" s="370">
        <v>3.6</v>
      </c>
      <c r="AE344" s="370">
        <v>3.2</v>
      </c>
      <c r="AF344" s="370">
        <v>2.6</v>
      </c>
      <c r="AG344" s="370">
        <v>2.8</v>
      </c>
      <c r="AH344" s="370">
        <v>3.5</v>
      </c>
      <c r="AI344" s="370">
        <v>1.9</v>
      </c>
      <c r="AJ344" s="370">
        <v>5.0999999999999996</v>
      </c>
      <c r="AK344" s="370">
        <v>5.7</v>
      </c>
      <c r="AL344" s="370">
        <v>3.9</v>
      </c>
      <c r="AM344" s="370">
        <v>3.3</v>
      </c>
      <c r="AN344" s="370">
        <v>6.3</v>
      </c>
      <c r="AO344" s="370">
        <v>6</v>
      </c>
      <c r="AP344" s="370">
        <v>6.9</v>
      </c>
      <c r="AQ344" s="370">
        <v>14</v>
      </c>
      <c r="AR344" s="370">
        <v>11.7</v>
      </c>
      <c r="AS344" s="370">
        <v>7.3</v>
      </c>
      <c r="AT344" s="370">
        <v>4.5999999999999996</v>
      </c>
      <c r="AU344" s="370">
        <v>5.5</v>
      </c>
      <c r="AV344" s="370">
        <v>6.2</v>
      </c>
      <c r="AW344" s="370">
        <v>3.4</v>
      </c>
      <c r="AX344" s="370">
        <v>2</v>
      </c>
      <c r="AY344" s="370">
        <v>3.4</v>
      </c>
      <c r="AZ344" s="370">
        <v>4.5999999999999996</v>
      </c>
      <c r="BA344" s="370">
        <v>4.5999999999999996</v>
      </c>
      <c r="BB344" s="370">
        <v>4.7</v>
      </c>
      <c r="BC344" s="370">
        <v>4.7</v>
      </c>
      <c r="BD344" s="370">
        <v>4.7</v>
      </c>
      <c r="BE344" s="370">
        <v>3.1</v>
      </c>
      <c r="BF344" s="368">
        <v>4.4000000000000004</v>
      </c>
      <c r="BG344" s="368">
        <v>15.6</v>
      </c>
      <c r="BH344" s="368">
        <v>0</v>
      </c>
    </row>
    <row r="345" spans="1:60" s="270" customFormat="1" ht="38.25">
      <c r="A345" s="368" t="s">
        <v>607</v>
      </c>
      <c r="B345" s="368" t="s">
        <v>9</v>
      </c>
      <c r="C345" s="368" t="s">
        <v>614</v>
      </c>
      <c r="D345" s="368">
        <v>110</v>
      </c>
      <c r="E345" s="368" t="s">
        <v>792</v>
      </c>
      <c r="F345" s="368" t="s">
        <v>608</v>
      </c>
      <c r="G345" s="368" t="s">
        <v>1957</v>
      </c>
      <c r="H345" s="368">
        <v>105.1</v>
      </c>
      <c r="I345" s="368" t="s">
        <v>627</v>
      </c>
      <c r="J345" s="370">
        <v>0.5</v>
      </c>
      <c r="K345" s="370">
        <v>0.5</v>
      </c>
      <c r="L345" s="370">
        <v>0</v>
      </c>
      <c r="M345" s="370">
        <v>-1.2</v>
      </c>
      <c r="N345" s="370">
        <v>-1.8</v>
      </c>
      <c r="O345" s="370">
        <v>-2</v>
      </c>
      <c r="P345" s="370">
        <v>-2</v>
      </c>
      <c r="Q345" s="370">
        <v>-1.8</v>
      </c>
      <c r="R345" s="370">
        <v>-1.8</v>
      </c>
      <c r="S345" s="370">
        <v>-0.1</v>
      </c>
      <c r="T345" s="370">
        <v>0</v>
      </c>
      <c r="U345" s="370">
        <v>-0.2</v>
      </c>
      <c r="V345" s="370">
        <v>-0.3</v>
      </c>
      <c r="W345" s="370">
        <v>-0.4</v>
      </c>
      <c r="X345" s="370">
        <v>-0.3</v>
      </c>
      <c r="Y345" s="370">
        <v>0.1</v>
      </c>
      <c r="Z345" s="370">
        <v>1.4</v>
      </c>
      <c r="AA345" s="370">
        <v>1.5</v>
      </c>
      <c r="AB345" s="370">
        <v>0.5</v>
      </c>
      <c r="AC345" s="370">
        <v>0.7</v>
      </c>
      <c r="AD345" s="370">
        <v>1.2</v>
      </c>
      <c r="AE345" s="370">
        <v>1.8</v>
      </c>
      <c r="AF345" s="370">
        <v>1.5</v>
      </c>
      <c r="AG345" s="370">
        <v>1.4</v>
      </c>
      <c r="AH345" s="370">
        <v>0.3</v>
      </c>
      <c r="AI345" s="370">
        <v>0.1</v>
      </c>
      <c r="AJ345" s="370">
        <v>-0.1</v>
      </c>
      <c r="AK345" s="370">
        <v>0.4</v>
      </c>
      <c r="AL345" s="370">
        <v>0</v>
      </c>
      <c r="AM345" s="370">
        <v>-0.1</v>
      </c>
      <c r="AN345" s="370">
        <v>0.2</v>
      </c>
      <c r="AO345" s="370">
        <v>0</v>
      </c>
      <c r="AP345" s="370">
        <v>0.3</v>
      </c>
      <c r="AQ345" s="370">
        <v>0.8</v>
      </c>
      <c r="AR345" s="370">
        <v>0.4</v>
      </c>
      <c r="AS345" s="370">
        <v>0</v>
      </c>
      <c r="AT345" s="370">
        <v>-0.8</v>
      </c>
      <c r="AU345" s="370">
        <v>-0.7</v>
      </c>
      <c r="AV345" s="370">
        <v>-0.3</v>
      </c>
      <c r="AW345" s="370">
        <v>-0.8</v>
      </c>
      <c r="AX345" s="370">
        <v>-1.4</v>
      </c>
      <c r="AY345" s="370">
        <v>-1.4</v>
      </c>
      <c r="AZ345" s="370">
        <v>-0.9</v>
      </c>
      <c r="BA345" s="370">
        <v>-0.9</v>
      </c>
      <c r="BB345" s="370">
        <v>-0.7</v>
      </c>
      <c r="BC345" s="370">
        <v>-0.3</v>
      </c>
      <c r="BD345" s="370">
        <v>-0.3</v>
      </c>
      <c r="BE345" s="370">
        <v>-0.1</v>
      </c>
      <c r="BF345" s="368">
        <v>4.4000000000000004</v>
      </c>
      <c r="BG345" s="368">
        <v>15.6</v>
      </c>
      <c r="BH345" s="368">
        <v>0</v>
      </c>
    </row>
    <row r="346" spans="1:60" s="270" customFormat="1" ht="51">
      <c r="A346" s="368" t="s">
        <v>607</v>
      </c>
      <c r="B346" s="368" t="s">
        <v>17</v>
      </c>
      <c r="C346" s="368" t="s">
        <v>614</v>
      </c>
      <c r="D346" s="368">
        <v>110</v>
      </c>
      <c r="E346" s="368" t="s">
        <v>793</v>
      </c>
      <c r="F346" s="368" t="s">
        <v>608</v>
      </c>
      <c r="G346" s="368" t="s">
        <v>1957</v>
      </c>
      <c r="H346" s="368">
        <v>153.5</v>
      </c>
      <c r="I346" s="368" t="s">
        <v>626</v>
      </c>
      <c r="J346" s="370">
        <v>3.7</v>
      </c>
      <c r="K346" s="370">
        <v>2.8</v>
      </c>
      <c r="L346" s="370">
        <v>3</v>
      </c>
      <c r="M346" s="370">
        <v>3.2</v>
      </c>
      <c r="N346" s="370">
        <v>4.9000000000000004</v>
      </c>
      <c r="O346" s="370">
        <v>6.4</v>
      </c>
      <c r="P346" s="370">
        <v>7.9</v>
      </c>
      <c r="Q346" s="370">
        <v>5.4</v>
      </c>
      <c r="R346" s="370">
        <v>6</v>
      </c>
      <c r="S346" s="370">
        <v>6.4</v>
      </c>
      <c r="T346" s="370">
        <v>4.7</v>
      </c>
      <c r="U346" s="370">
        <v>2.7</v>
      </c>
      <c r="V346" s="370">
        <v>1.7</v>
      </c>
      <c r="W346" s="370">
        <v>1.2</v>
      </c>
      <c r="X346" s="370">
        <v>1.3</v>
      </c>
      <c r="Y346" s="370">
        <v>1.5</v>
      </c>
      <c r="Z346" s="370">
        <v>1.1000000000000001</v>
      </c>
      <c r="AA346" s="370">
        <v>0.5</v>
      </c>
      <c r="AB346" s="370">
        <v>0.2</v>
      </c>
      <c r="AC346" s="370">
        <v>0.7</v>
      </c>
      <c r="AD346" s="370">
        <v>0.2</v>
      </c>
      <c r="AE346" s="370">
        <v>0.8</v>
      </c>
      <c r="AF346" s="370">
        <v>2.7</v>
      </c>
      <c r="AG346" s="370">
        <v>12.2</v>
      </c>
      <c r="AH346" s="370">
        <v>8</v>
      </c>
      <c r="AI346" s="370">
        <v>5.5</v>
      </c>
      <c r="AJ346" s="370">
        <v>15</v>
      </c>
      <c r="AK346" s="370">
        <v>10.4</v>
      </c>
      <c r="AL346" s="370">
        <v>6.5</v>
      </c>
      <c r="AM346" s="370">
        <v>6.4</v>
      </c>
      <c r="AN346" s="370">
        <v>7.1</v>
      </c>
      <c r="AO346" s="370">
        <v>7.6</v>
      </c>
      <c r="AP346" s="370">
        <v>6.2</v>
      </c>
      <c r="AQ346" s="370">
        <v>5.2</v>
      </c>
      <c r="AR346" s="370">
        <v>8.9</v>
      </c>
      <c r="AS346" s="370">
        <v>8.9</v>
      </c>
      <c r="AT346" s="370">
        <v>5.4</v>
      </c>
      <c r="AU346" s="370">
        <v>7.3</v>
      </c>
      <c r="AV346" s="370">
        <v>10.3</v>
      </c>
      <c r="AW346" s="370">
        <v>10.5</v>
      </c>
      <c r="AX346" s="370">
        <v>12.7</v>
      </c>
      <c r="AY346" s="370">
        <v>9.4</v>
      </c>
      <c r="AZ346" s="370">
        <v>6.5</v>
      </c>
      <c r="BA346" s="370">
        <v>6.5</v>
      </c>
      <c r="BB346" s="370">
        <v>6.5</v>
      </c>
      <c r="BC346" s="370">
        <v>8.4</v>
      </c>
      <c r="BD346" s="370">
        <v>8.4</v>
      </c>
      <c r="BE346" s="370">
        <v>7.8</v>
      </c>
      <c r="BF346" s="368">
        <v>6.4</v>
      </c>
      <c r="BG346" s="368">
        <v>19.100000000000001</v>
      </c>
      <c r="BH346" s="368">
        <v>0.1</v>
      </c>
    </row>
    <row r="347" spans="1:60" s="270" customFormat="1" ht="51">
      <c r="A347" s="368" t="s">
        <v>607</v>
      </c>
      <c r="B347" s="368" t="s">
        <v>17</v>
      </c>
      <c r="C347" s="368" t="s">
        <v>614</v>
      </c>
      <c r="D347" s="368">
        <v>110</v>
      </c>
      <c r="E347" s="368" t="s">
        <v>793</v>
      </c>
      <c r="F347" s="368" t="s">
        <v>608</v>
      </c>
      <c r="G347" s="368" t="s">
        <v>1957</v>
      </c>
      <c r="H347" s="368">
        <v>153.5</v>
      </c>
      <c r="I347" s="368" t="s">
        <v>627</v>
      </c>
      <c r="J347" s="370">
        <v>0.4</v>
      </c>
      <c r="K347" s="370">
        <v>0.4</v>
      </c>
      <c r="L347" s="370">
        <v>0.5</v>
      </c>
      <c r="M347" s="370">
        <v>0.6</v>
      </c>
      <c r="N347" s="370">
        <v>0.8</v>
      </c>
      <c r="O347" s="370">
        <v>1.1000000000000001</v>
      </c>
      <c r="P347" s="370">
        <v>1.3</v>
      </c>
      <c r="Q347" s="370">
        <v>0.8</v>
      </c>
      <c r="R347" s="370">
        <v>0.5</v>
      </c>
      <c r="S347" s="370">
        <v>0.2</v>
      </c>
      <c r="T347" s="370">
        <v>-0.8</v>
      </c>
      <c r="U347" s="370">
        <v>0.5</v>
      </c>
      <c r="V347" s="370">
        <v>1.1000000000000001</v>
      </c>
      <c r="W347" s="370">
        <v>0.7</v>
      </c>
      <c r="X347" s="370">
        <v>-0.6</v>
      </c>
      <c r="Y347" s="370">
        <v>-1.4</v>
      </c>
      <c r="Z347" s="370">
        <v>-1.9</v>
      </c>
      <c r="AA347" s="370">
        <v>-2.4</v>
      </c>
      <c r="AB347" s="370">
        <v>-1.6</v>
      </c>
      <c r="AC347" s="370">
        <v>-0.6</v>
      </c>
      <c r="AD347" s="370">
        <v>0.2</v>
      </c>
      <c r="AE347" s="370">
        <v>1.5</v>
      </c>
      <c r="AF347" s="370">
        <v>1.5</v>
      </c>
      <c r="AG347" s="370">
        <v>2.2000000000000002</v>
      </c>
      <c r="AH347" s="370">
        <v>0.8</v>
      </c>
      <c r="AI347" s="370">
        <v>-0.9</v>
      </c>
      <c r="AJ347" s="370">
        <v>0.5</v>
      </c>
      <c r="AK347" s="370">
        <v>-0.1</v>
      </c>
      <c r="AL347" s="370">
        <v>-0.2</v>
      </c>
      <c r="AM347" s="370">
        <v>-0.7</v>
      </c>
      <c r="AN347" s="370">
        <v>-0.4</v>
      </c>
      <c r="AO347" s="370">
        <v>0.6</v>
      </c>
      <c r="AP347" s="370">
        <v>1.1000000000000001</v>
      </c>
      <c r="AQ347" s="370">
        <v>1.1000000000000001</v>
      </c>
      <c r="AR347" s="370">
        <v>0.7</v>
      </c>
      <c r="AS347" s="370">
        <v>-0.4</v>
      </c>
      <c r="AT347" s="370">
        <v>-1.9</v>
      </c>
      <c r="AU347" s="370">
        <v>-0.9</v>
      </c>
      <c r="AV347" s="370">
        <v>-0.4</v>
      </c>
      <c r="AW347" s="370">
        <v>-0.7</v>
      </c>
      <c r="AX347" s="370">
        <v>-0.5</v>
      </c>
      <c r="AY347" s="370">
        <v>-0.3</v>
      </c>
      <c r="AZ347" s="370">
        <v>-0.2</v>
      </c>
      <c r="BA347" s="370">
        <v>-0.2</v>
      </c>
      <c r="BB347" s="370">
        <v>0.2</v>
      </c>
      <c r="BC347" s="370">
        <v>0.9</v>
      </c>
      <c r="BD347" s="370">
        <v>0.9</v>
      </c>
      <c r="BE347" s="370">
        <v>1.3</v>
      </c>
      <c r="BF347" s="368">
        <v>6.4</v>
      </c>
      <c r="BG347" s="368">
        <v>19.100000000000001</v>
      </c>
      <c r="BH347" s="368">
        <v>0.1</v>
      </c>
    </row>
    <row r="348" spans="1:60" s="270" customFormat="1" ht="38.25">
      <c r="A348" s="368" t="s">
        <v>607</v>
      </c>
      <c r="B348" s="368" t="s">
        <v>6</v>
      </c>
      <c r="C348" s="368" t="s">
        <v>614</v>
      </c>
      <c r="D348" s="368">
        <v>110</v>
      </c>
      <c r="E348" s="368" t="s">
        <v>878</v>
      </c>
      <c r="F348" s="368" t="s">
        <v>608</v>
      </c>
      <c r="G348" s="368" t="s">
        <v>1957</v>
      </c>
      <c r="H348" s="368">
        <v>143.6</v>
      </c>
      <c r="I348" s="368" t="s">
        <v>626</v>
      </c>
      <c r="J348" s="370">
        <v>10.8</v>
      </c>
      <c r="K348" s="370">
        <v>10.199999999999999</v>
      </c>
      <c r="L348" s="370">
        <v>8.5</v>
      </c>
      <c r="M348" s="370">
        <v>4.7</v>
      </c>
      <c r="N348" s="370">
        <v>3.8</v>
      </c>
      <c r="O348" s="370">
        <v>4.3</v>
      </c>
      <c r="P348" s="370">
        <v>4.7</v>
      </c>
      <c r="Q348" s="370">
        <v>3.6</v>
      </c>
      <c r="R348" s="370">
        <v>3.6</v>
      </c>
      <c r="S348" s="370">
        <v>3.6</v>
      </c>
      <c r="T348" s="370">
        <v>3.1</v>
      </c>
      <c r="U348" s="370">
        <v>1.9</v>
      </c>
      <c r="V348" s="370">
        <v>1.5</v>
      </c>
      <c r="W348" s="370">
        <v>1.5</v>
      </c>
      <c r="X348" s="370">
        <v>1</v>
      </c>
      <c r="Y348" s="370">
        <v>2.7</v>
      </c>
      <c r="Z348" s="370">
        <v>5.2</v>
      </c>
      <c r="AA348" s="370">
        <v>1.9</v>
      </c>
      <c r="AB348" s="370">
        <v>1.9</v>
      </c>
      <c r="AC348" s="370">
        <v>2.4</v>
      </c>
      <c r="AD348" s="370">
        <v>0.8</v>
      </c>
      <c r="AE348" s="370">
        <v>1.5</v>
      </c>
      <c r="AF348" s="370">
        <v>1.4</v>
      </c>
      <c r="AG348" s="370">
        <v>2.2000000000000002</v>
      </c>
      <c r="AH348" s="370">
        <v>0</v>
      </c>
      <c r="AI348" s="370">
        <v>4.4000000000000004</v>
      </c>
      <c r="AJ348" s="370">
        <v>18</v>
      </c>
      <c r="AK348" s="370">
        <v>15.6</v>
      </c>
      <c r="AL348" s="370">
        <v>18.7</v>
      </c>
      <c r="AM348" s="370">
        <v>13.3</v>
      </c>
      <c r="AN348" s="370">
        <v>13</v>
      </c>
      <c r="AO348" s="370">
        <v>7.5</v>
      </c>
      <c r="AP348" s="370">
        <v>6.5</v>
      </c>
      <c r="AQ348" s="370">
        <v>4.9000000000000004</v>
      </c>
      <c r="AR348" s="370">
        <v>8.6999999999999993</v>
      </c>
      <c r="AS348" s="370">
        <v>2.9</v>
      </c>
      <c r="AT348" s="370">
        <v>2.8</v>
      </c>
      <c r="AU348" s="370">
        <v>2.5</v>
      </c>
      <c r="AV348" s="370">
        <v>5</v>
      </c>
      <c r="AW348" s="370">
        <v>8.6</v>
      </c>
      <c r="AX348" s="370">
        <v>8.6</v>
      </c>
      <c r="AY348" s="370">
        <v>5.9</v>
      </c>
      <c r="AZ348" s="370">
        <v>4.9000000000000004</v>
      </c>
      <c r="BA348" s="370">
        <v>4.9000000000000004</v>
      </c>
      <c r="BB348" s="370">
        <v>3.5</v>
      </c>
      <c r="BC348" s="370">
        <v>4.3</v>
      </c>
      <c r="BD348" s="370">
        <v>4.3</v>
      </c>
      <c r="BE348" s="370">
        <v>4.0999999999999996</v>
      </c>
      <c r="BF348" s="368">
        <v>6</v>
      </c>
      <c r="BG348" s="368">
        <v>18.7</v>
      </c>
      <c r="BH348" s="368">
        <v>0</v>
      </c>
    </row>
    <row r="349" spans="1:60" s="270" customFormat="1" ht="38.25">
      <c r="A349" s="368" t="s">
        <v>607</v>
      </c>
      <c r="B349" s="368" t="s">
        <v>6</v>
      </c>
      <c r="C349" s="368" t="s">
        <v>614</v>
      </c>
      <c r="D349" s="368">
        <v>110</v>
      </c>
      <c r="E349" s="368" t="s">
        <v>878</v>
      </c>
      <c r="F349" s="368" t="s">
        <v>608</v>
      </c>
      <c r="G349" s="368" t="s">
        <v>1957</v>
      </c>
      <c r="H349" s="368">
        <v>143.6</v>
      </c>
      <c r="I349" s="368" t="s">
        <v>627</v>
      </c>
      <c r="J349" s="370">
        <v>2</v>
      </c>
      <c r="K349" s="370">
        <v>2.2000000000000002</v>
      </c>
      <c r="L349" s="370">
        <v>1.8</v>
      </c>
      <c r="M349" s="370">
        <v>1.4</v>
      </c>
      <c r="N349" s="370">
        <v>1.1000000000000001</v>
      </c>
      <c r="O349" s="370">
        <v>1</v>
      </c>
      <c r="P349" s="370">
        <v>0.8</v>
      </c>
      <c r="Q349" s="370">
        <v>0.9</v>
      </c>
      <c r="R349" s="370">
        <v>0</v>
      </c>
      <c r="S349" s="370">
        <v>-0.2</v>
      </c>
      <c r="T349" s="370">
        <v>-1.4</v>
      </c>
      <c r="U349" s="370">
        <v>-0.9</v>
      </c>
      <c r="V349" s="370">
        <v>-0.3</v>
      </c>
      <c r="W349" s="370">
        <v>-1</v>
      </c>
      <c r="X349" s="370">
        <v>-0.9</v>
      </c>
      <c r="Y349" s="370">
        <v>0.7</v>
      </c>
      <c r="Z349" s="370">
        <v>1.9</v>
      </c>
      <c r="AA349" s="370">
        <v>1.7</v>
      </c>
      <c r="AB349" s="370">
        <v>3.4</v>
      </c>
      <c r="AC349" s="370">
        <v>6.3</v>
      </c>
      <c r="AD349" s="370">
        <v>1.4</v>
      </c>
      <c r="AE349" s="370">
        <v>2.2000000000000002</v>
      </c>
      <c r="AF349" s="370">
        <v>3.7</v>
      </c>
      <c r="AG349" s="370">
        <v>3.5</v>
      </c>
      <c r="AH349" s="370">
        <v>0</v>
      </c>
      <c r="AI349" s="370">
        <v>-0.6</v>
      </c>
      <c r="AJ349" s="370">
        <v>1.2</v>
      </c>
      <c r="AK349" s="370">
        <v>0.8</v>
      </c>
      <c r="AL349" s="370">
        <v>1.1000000000000001</v>
      </c>
      <c r="AM349" s="370">
        <v>0</v>
      </c>
      <c r="AN349" s="370">
        <v>-0.4</v>
      </c>
      <c r="AO349" s="370">
        <v>0.3</v>
      </c>
      <c r="AP349" s="370">
        <v>0.8</v>
      </c>
      <c r="AQ349" s="370">
        <v>2.2000000000000002</v>
      </c>
      <c r="AR349" s="370">
        <v>0.6</v>
      </c>
      <c r="AS349" s="370">
        <v>-0.4</v>
      </c>
      <c r="AT349" s="370">
        <v>-0.8</v>
      </c>
      <c r="AU349" s="370">
        <v>0.6</v>
      </c>
      <c r="AV349" s="370">
        <v>1</v>
      </c>
      <c r="AW349" s="370">
        <v>0.5</v>
      </c>
      <c r="AX349" s="370">
        <v>0.2</v>
      </c>
      <c r="AY349" s="370">
        <v>0.8</v>
      </c>
      <c r="AZ349" s="370">
        <v>1.3</v>
      </c>
      <c r="BA349" s="370">
        <v>1.3</v>
      </c>
      <c r="BB349" s="370">
        <v>1.9</v>
      </c>
      <c r="BC349" s="370">
        <v>4.0999999999999996</v>
      </c>
      <c r="BD349" s="370">
        <v>4.0999999999999996</v>
      </c>
      <c r="BE349" s="370">
        <v>1.1000000000000001</v>
      </c>
      <c r="BF349" s="368">
        <v>6</v>
      </c>
      <c r="BG349" s="368">
        <v>18.7</v>
      </c>
      <c r="BH349" s="368">
        <v>0</v>
      </c>
    </row>
    <row r="350" spans="1:60" s="270" customFormat="1" ht="38.25">
      <c r="A350" s="368" t="s">
        <v>607</v>
      </c>
      <c r="B350" s="368" t="s">
        <v>6</v>
      </c>
      <c r="C350" s="368" t="s">
        <v>614</v>
      </c>
      <c r="D350" s="368">
        <v>110</v>
      </c>
      <c r="E350" s="368" t="s">
        <v>879</v>
      </c>
      <c r="F350" s="368" t="s">
        <v>608</v>
      </c>
      <c r="G350" s="368" t="s">
        <v>1957</v>
      </c>
      <c r="H350" s="368">
        <v>0</v>
      </c>
      <c r="I350" s="368" t="s">
        <v>626</v>
      </c>
      <c r="J350" s="370">
        <v>0</v>
      </c>
      <c r="K350" s="370">
        <v>0</v>
      </c>
      <c r="L350" s="370">
        <v>0</v>
      </c>
      <c r="M350" s="370">
        <v>0</v>
      </c>
      <c r="N350" s="370">
        <v>0</v>
      </c>
      <c r="O350" s="370">
        <v>0</v>
      </c>
      <c r="P350" s="370">
        <v>0</v>
      </c>
      <c r="Q350" s="370">
        <v>0</v>
      </c>
      <c r="R350" s="370">
        <v>0</v>
      </c>
      <c r="S350" s="370">
        <v>0</v>
      </c>
      <c r="T350" s="370">
        <v>0</v>
      </c>
      <c r="U350" s="370">
        <v>0</v>
      </c>
      <c r="V350" s="370">
        <v>0</v>
      </c>
      <c r="W350" s="370">
        <v>0</v>
      </c>
      <c r="X350" s="370">
        <v>0</v>
      </c>
      <c r="Y350" s="370">
        <v>0</v>
      </c>
      <c r="Z350" s="370">
        <v>0</v>
      </c>
      <c r="AA350" s="370">
        <v>0</v>
      </c>
      <c r="AB350" s="370">
        <v>0</v>
      </c>
      <c r="AC350" s="370">
        <v>0</v>
      </c>
      <c r="AD350" s="370" t="s">
        <v>1958</v>
      </c>
      <c r="AE350" s="370">
        <v>0</v>
      </c>
      <c r="AF350" s="370">
        <v>0</v>
      </c>
      <c r="AG350" s="370">
        <v>0</v>
      </c>
      <c r="AH350" s="370">
        <v>0</v>
      </c>
      <c r="AI350" s="370">
        <v>0</v>
      </c>
      <c r="AJ350" s="370">
        <v>0</v>
      </c>
      <c r="AK350" s="370">
        <v>0</v>
      </c>
      <c r="AL350" s="370">
        <v>0</v>
      </c>
      <c r="AM350" s="370">
        <v>0</v>
      </c>
      <c r="AN350" s="370">
        <v>0</v>
      </c>
      <c r="AO350" s="370">
        <v>0</v>
      </c>
      <c r="AP350" s="370">
        <v>0</v>
      </c>
      <c r="AQ350" s="370">
        <v>0</v>
      </c>
      <c r="AR350" s="370">
        <v>0</v>
      </c>
      <c r="AS350" s="370">
        <v>0</v>
      </c>
      <c r="AT350" s="370">
        <v>0</v>
      </c>
      <c r="AU350" s="370">
        <v>0</v>
      </c>
      <c r="AV350" s="370">
        <v>0</v>
      </c>
      <c r="AW350" s="370">
        <v>0</v>
      </c>
      <c r="AX350" s="370">
        <v>0</v>
      </c>
      <c r="AY350" s="370">
        <v>0</v>
      </c>
      <c r="AZ350" s="370">
        <v>0</v>
      </c>
      <c r="BA350" s="370">
        <v>0</v>
      </c>
      <c r="BB350" s="370">
        <v>0</v>
      </c>
      <c r="BC350" s="370">
        <v>0</v>
      </c>
      <c r="BD350" s="370">
        <v>0</v>
      </c>
      <c r="BE350" s="370">
        <v>0</v>
      </c>
      <c r="BF350" s="368">
        <v>0</v>
      </c>
      <c r="BG350" s="368">
        <v>0</v>
      </c>
      <c r="BH350" s="368">
        <v>0</v>
      </c>
    </row>
    <row r="351" spans="1:60" s="270" customFormat="1" ht="38.25">
      <c r="A351" s="368" t="s">
        <v>607</v>
      </c>
      <c r="B351" s="368" t="s">
        <v>6</v>
      </c>
      <c r="C351" s="368" t="s">
        <v>614</v>
      </c>
      <c r="D351" s="368">
        <v>110</v>
      </c>
      <c r="E351" s="368" t="s">
        <v>879</v>
      </c>
      <c r="F351" s="368" t="s">
        <v>608</v>
      </c>
      <c r="G351" s="368" t="s">
        <v>1957</v>
      </c>
      <c r="H351" s="368">
        <v>0</v>
      </c>
      <c r="I351" s="368" t="s">
        <v>627</v>
      </c>
      <c r="J351" s="370">
        <v>0</v>
      </c>
      <c r="K351" s="370">
        <v>0</v>
      </c>
      <c r="L351" s="370">
        <v>0</v>
      </c>
      <c r="M351" s="370">
        <v>0</v>
      </c>
      <c r="N351" s="370">
        <v>0</v>
      </c>
      <c r="O351" s="370">
        <v>0</v>
      </c>
      <c r="P351" s="370">
        <v>0</v>
      </c>
      <c r="Q351" s="370">
        <v>0</v>
      </c>
      <c r="R351" s="370">
        <v>0</v>
      </c>
      <c r="S351" s="370">
        <v>0</v>
      </c>
      <c r="T351" s="370">
        <v>0</v>
      </c>
      <c r="U351" s="370">
        <v>0</v>
      </c>
      <c r="V351" s="370">
        <v>0</v>
      </c>
      <c r="W351" s="370">
        <v>0</v>
      </c>
      <c r="X351" s="370">
        <v>0</v>
      </c>
      <c r="Y351" s="370">
        <v>0</v>
      </c>
      <c r="Z351" s="370">
        <v>0</v>
      </c>
      <c r="AA351" s="370">
        <v>0</v>
      </c>
      <c r="AB351" s="370">
        <v>0</v>
      </c>
      <c r="AC351" s="370">
        <v>0</v>
      </c>
      <c r="AD351" s="370" t="s">
        <v>1958</v>
      </c>
      <c r="AE351" s="370">
        <v>0</v>
      </c>
      <c r="AF351" s="370">
        <v>0</v>
      </c>
      <c r="AG351" s="370">
        <v>0</v>
      </c>
      <c r="AH351" s="370">
        <v>0</v>
      </c>
      <c r="AI351" s="370">
        <v>0</v>
      </c>
      <c r="AJ351" s="370">
        <v>0</v>
      </c>
      <c r="AK351" s="370">
        <v>0</v>
      </c>
      <c r="AL351" s="370">
        <v>0</v>
      </c>
      <c r="AM351" s="370">
        <v>0</v>
      </c>
      <c r="AN351" s="370">
        <v>0</v>
      </c>
      <c r="AO351" s="370">
        <v>0</v>
      </c>
      <c r="AP351" s="370">
        <v>0</v>
      </c>
      <c r="AQ351" s="370">
        <v>0</v>
      </c>
      <c r="AR351" s="370">
        <v>0</v>
      </c>
      <c r="AS351" s="370">
        <v>0</v>
      </c>
      <c r="AT351" s="370">
        <v>0</v>
      </c>
      <c r="AU351" s="370">
        <v>0</v>
      </c>
      <c r="AV351" s="370">
        <v>0</v>
      </c>
      <c r="AW351" s="370">
        <v>0</v>
      </c>
      <c r="AX351" s="370">
        <v>0</v>
      </c>
      <c r="AY351" s="370">
        <v>0</v>
      </c>
      <c r="AZ351" s="370">
        <v>0</v>
      </c>
      <c r="BA351" s="370">
        <v>0</v>
      </c>
      <c r="BB351" s="370">
        <v>0</v>
      </c>
      <c r="BC351" s="370">
        <v>0</v>
      </c>
      <c r="BD351" s="370">
        <v>0</v>
      </c>
      <c r="BE351" s="370">
        <v>0</v>
      </c>
      <c r="BF351" s="368">
        <v>0</v>
      </c>
      <c r="BG351" s="368">
        <v>0</v>
      </c>
      <c r="BH351" s="368">
        <v>0</v>
      </c>
    </row>
    <row r="352" spans="1:60" s="270" customFormat="1" ht="38.25">
      <c r="A352" s="368" t="s">
        <v>607</v>
      </c>
      <c r="B352" s="368" t="s">
        <v>6</v>
      </c>
      <c r="C352" s="368" t="s">
        <v>614</v>
      </c>
      <c r="D352" s="368">
        <v>110</v>
      </c>
      <c r="E352" s="368" t="s">
        <v>1060</v>
      </c>
      <c r="F352" s="368" t="s">
        <v>608</v>
      </c>
      <c r="G352" s="368" t="s">
        <v>1957</v>
      </c>
      <c r="H352" s="368">
        <v>0</v>
      </c>
      <c r="I352" s="368" t="s">
        <v>626</v>
      </c>
      <c r="J352" s="370">
        <v>0</v>
      </c>
      <c r="K352" s="370">
        <v>0</v>
      </c>
      <c r="L352" s="370">
        <v>0</v>
      </c>
      <c r="M352" s="370">
        <v>0</v>
      </c>
      <c r="N352" s="370">
        <v>0</v>
      </c>
      <c r="O352" s="370">
        <v>0</v>
      </c>
      <c r="P352" s="370">
        <v>0</v>
      </c>
      <c r="Q352" s="370">
        <v>0</v>
      </c>
      <c r="R352" s="370">
        <v>0</v>
      </c>
      <c r="S352" s="370">
        <v>0</v>
      </c>
      <c r="T352" s="370">
        <v>0</v>
      </c>
      <c r="U352" s="370">
        <v>0</v>
      </c>
      <c r="V352" s="370">
        <v>0</v>
      </c>
      <c r="W352" s="370">
        <v>0</v>
      </c>
      <c r="X352" s="370">
        <v>0</v>
      </c>
      <c r="Y352" s="370">
        <v>0</v>
      </c>
      <c r="Z352" s="370">
        <v>0</v>
      </c>
      <c r="AA352" s="370">
        <v>0</v>
      </c>
      <c r="AB352" s="370">
        <v>0</v>
      </c>
      <c r="AC352" s="370">
        <v>0</v>
      </c>
      <c r="AD352" s="370">
        <v>0</v>
      </c>
      <c r="AE352" s="370">
        <v>0</v>
      </c>
      <c r="AF352" s="370">
        <v>0</v>
      </c>
      <c r="AG352" s="370">
        <v>0</v>
      </c>
      <c r="AH352" s="370">
        <v>0</v>
      </c>
      <c r="AI352" s="370">
        <v>0</v>
      </c>
      <c r="AJ352" s="370">
        <v>0</v>
      </c>
      <c r="AK352" s="370">
        <v>0</v>
      </c>
      <c r="AL352" s="370">
        <v>0</v>
      </c>
      <c r="AM352" s="370">
        <v>0</v>
      </c>
      <c r="AN352" s="370">
        <v>0</v>
      </c>
      <c r="AO352" s="370">
        <v>0</v>
      </c>
      <c r="AP352" s="370">
        <v>0</v>
      </c>
      <c r="AQ352" s="370">
        <v>0</v>
      </c>
      <c r="AR352" s="370">
        <v>0</v>
      </c>
      <c r="AS352" s="370">
        <v>0</v>
      </c>
      <c r="AT352" s="370">
        <v>0</v>
      </c>
      <c r="AU352" s="370">
        <v>0</v>
      </c>
      <c r="AV352" s="370">
        <v>0</v>
      </c>
      <c r="AW352" s="370">
        <v>0</v>
      </c>
      <c r="AX352" s="370">
        <v>0</v>
      </c>
      <c r="AY352" s="370">
        <v>0</v>
      </c>
      <c r="AZ352" s="370">
        <v>0</v>
      </c>
      <c r="BA352" s="370">
        <v>0</v>
      </c>
      <c r="BB352" s="370">
        <v>0</v>
      </c>
      <c r="BC352" s="370">
        <v>0</v>
      </c>
      <c r="BD352" s="370">
        <v>0</v>
      </c>
      <c r="BE352" s="370">
        <v>0</v>
      </c>
      <c r="BF352" s="368">
        <v>0</v>
      </c>
      <c r="BG352" s="368">
        <v>0</v>
      </c>
      <c r="BH352" s="368">
        <v>0</v>
      </c>
    </row>
    <row r="353" spans="1:60" s="270" customFormat="1" ht="38.25">
      <c r="A353" s="368" t="s">
        <v>607</v>
      </c>
      <c r="B353" s="368" t="s">
        <v>6</v>
      </c>
      <c r="C353" s="368" t="s">
        <v>614</v>
      </c>
      <c r="D353" s="368">
        <v>110</v>
      </c>
      <c r="E353" s="368" t="s">
        <v>1060</v>
      </c>
      <c r="F353" s="368" t="s">
        <v>608</v>
      </c>
      <c r="G353" s="368" t="s">
        <v>1957</v>
      </c>
      <c r="H353" s="368">
        <v>0</v>
      </c>
      <c r="I353" s="368" t="s">
        <v>627</v>
      </c>
      <c r="J353" s="370">
        <v>0</v>
      </c>
      <c r="K353" s="370">
        <v>0</v>
      </c>
      <c r="L353" s="370">
        <v>0</v>
      </c>
      <c r="M353" s="370">
        <v>0</v>
      </c>
      <c r="N353" s="370">
        <v>0</v>
      </c>
      <c r="O353" s="370">
        <v>0</v>
      </c>
      <c r="P353" s="370">
        <v>0</v>
      </c>
      <c r="Q353" s="370">
        <v>0</v>
      </c>
      <c r="R353" s="370">
        <v>0</v>
      </c>
      <c r="S353" s="370">
        <v>0</v>
      </c>
      <c r="T353" s="370">
        <v>0</v>
      </c>
      <c r="U353" s="370">
        <v>0</v>
      </c>
      <c r="V353" s="370">
        <v>0</v>
      </c>
      <c r="W353" s="370">
        <v>0</v>
      </c>
      <c r="X353" s="370">
        <v>0</v>
      </c>
      <c r="Y353" s="370">
        <v>0</v>
      </c>
      <c r="Z353" s="370">
        <v>0</v>
      </c>
      <c r="AA353" s="370">
        <v>0</v>
      </c>
      <c r="AB353" s="370">
        <v>0</v>
      </c>
      <c r="AC353" s="370">
        <v>0</v>
      </c>
      <c r="AD353" s="370">
        <v>0</v>
      </c>
      <c r="AE353" s="370">
        <v>0</v>
      </c>
      <c r="AF353" s="370">
        <v>0</v>
      </c>
      <c r="AG353" s="370">
        <v>0</v>
      </c>
      <c r="AH353" s="370">
        <v>0</v>
      </c>
      <c r="AI353" s="370">
        <v>0</v>
      </c>
      <c r="AJ353" s="370">
        <v>0</v>
      </c>
      <c r="AK353" s="370">
        <v>0</v>
      </c>
      <c r="AL353" s="370">
        <v>0</v>
      </c>
      <c r="AM353" s="370">
        <v>0</v>
      </c>
      <c r="AN353" s="370">
        <v>0</v>
      </c>
      <c r="AO353" s="370">
        <v>0</v>
      </c>
      <c r="AP353" s="370">
        <v>0</v>
      </c>
      <c r="AQ353" s="370">
        <v>0</v>
      </c>
      <c r="AR353" s="370">
        <v>0</v>
      </c>
      <c r="AS353" s="370">
        <v>0</v>
      </c>
      <c r="AT353" s="370">
        <v>0</v>
      </c>
      <c r="AU353" s="370">
        <v>0</v>
      </c>
      <c r="AV353" s="370">
        <v>0</v>
      </c>
      <c r="AW353" s="370">
        <v>0</v>
      </c>
      <c r="AX353" s="370">
        <v>0</v>
      </c>
      <c r="AY353" s="370">
        <v>0</v>
      </c>
      <c r="AZ353" s="370">
        <v>0</v>
      </c>
      <c r="BA353" s="370">
        <v>0</v>
      </c>
      <c r="BB353" s="370">
        <v>0</v>
      </c>
      <c r="BC353" s="370">
        <v>0</v>
      </c>
      <c r="BD353" s="370">
        <v>0</v>
      </c>
      <c r="BE353" s="370">
        <v>0</v>
      </c>
      <c r="BF353" s="368">
        <v>0</v>
      </c>
      <c r="BG353" s="368">
        <v>0</v>
      </c>
      <c r="BH353" s="368">
        <v>0</v>
      </c>
    </row>
    <row r="354" spans="1:60" s="270" customFormat="1" ht="38.25">
      <c r="A354" s="368" t="s">
        <v>607</v>
      </c>
      <c r="B354" s="368" t="s">
        <v>6</v>
      </c>
      <c r="C354" s="368" t="s">
        <v>614</v>
      </c>
      <c r="D354" s="368">
        <v>110</v>
      </c>
      <c r="E354" s="368" t="s">
        <v>1061</v>
      </c>
      <c r="F354" s="368" t="s">
        <v>608</v>
      </c>
      <c r="G354" s="368" t="s">
        <v>1957</v>
      </c>
      <c r="H354" s="368">
        <v>0</v>
      </c>
      <c r="I354" s="368" t="s">
        <v>626</v>
      </c>
      <c r="J354" s="370">
        <v>0</v>
      </c>
      <c r="K354" s="370">
        <v>0</v>
      </c>
      <c r="L354" s="370">
        <v>0</v>
      </c>
      <c r="M354" s="370">
        <v>0</v>
      </c>
      <c r="N354" s="370">
        <v>0</v>
      </c>
      <c r="O354" s="370">
        <v>0</v>
      </c>
      <c r="P354" s="370">
        <v>0</v>
      </c>
      <c r="Q354" s="370">
        <v>0</v>
      </c>
      <c r="R354" s="370">
        <v>0</v>
      </c>
      <c r="S354" s="370">
        <v>0</v>
      </c>
      <c r="T354" s="370">
        <v>0</v>
      </c>
      <c r="U354" s="370">
        <v>0</v>
      </c>
      <c r="V354" s="370">
        <v>0</v>
      </c>
      <c r="W354" s="370">
        <v>0</v>
      </c>
      <c r="X354" s="370">
        <v>0</v>
      </c>
      <c r="Y354" s="370">
        <v>0</v>
      </c>
      <c r="Z354" s="370">
        <v>0</v>
      </c>
      <c r="AA354" s="370">
        <v>0</v>
      </c>
      <c r="AB354" s="370">
        <v>0</v>
      </c>
      <c r="AC354" s="370">
        <v>0</v>
      </c>
      <c r="AD354" s="370">
        <v>0</v>
      </c>
      <c r="AE354" s="370">
        <v>0</v>
      </c>
      <c r="AF354" s="370">
        <v>0</v>
      </c>
      <c r="AG354" s="370">
        <v>0</v>
      </c>
      <c r="AH354" s="370">
        <v>0</v>
      </c>
      <c r="AI354" s="370">
        <v>0</v>
      </c>
      <c r="AJ354" s="370">
        <v>0</v>
      </c>
      <c r="AK354" s="370">
        <v>0</v>
      </c>
      <c r="AL354" s="370">
        <v>0</v>
      </c>
      <c r="AM354" s="370">
        <v>0</v>
      </c>
      <c r="AN354" s="370">
        <v>0</v>
      </c>
      <c r="AO354" s="370">
        <v>0</v>
      </c>
      <c r="AP354" s="370">
        <v>0</v>
      </c>
      <c r="AQ354" s="370">
        <v>0</v>
      </c>
      <c r="AR354" s="370">
        <v>0</v>
      </c>
      <c r="AS354" s="370">
        <v>0</v>
      </c>
      <c r="AT354" s="370">
        <v>0</v>
      </c>
      <c r="AU354" s="370">
        <v>0</v>
      </c>
      <c r="AV354" s="370">
        <v>0</v>
      </c>
      <c r="AW354" s="370">
        <v>0</v>
      </c>
      <c r="AX354" s="370">
        <v>0</v>
      </c>
      <c r="AY354" s="370">
        <v>0</v>
      </c>
      <c r="AZ354" s="370">
        <v>0</v>
      </c>
      <c r="BA354" s="370">
        <v>0</v>
      </c>
      <c r="BB354" s="370">
        <v>0</v>
      </c>
      <c r="BC354" s="370">
        <v>0</v>
      </c>
      <c r="BD354" s="370">
        <v>0</v>
      </c>
      <c r="BE354" s="370">
        <v>0</v>
      </c>
      <c r="BF354" s="368">
        <v>0</v>
      </c>
      <c r="BG354" s="368">
        <v>0</v>
      </c>
      <c r="BH354" s="368">
        <v>0</v>
      </c>
    </row>
    <row r="355" spans="1:60" s="270" customFormat="1" ht="38.25">
      <c r="A355" s="368" t="s">
        <v>607</v>
      </c>
      <c r="B355" s="368" t="s">
        <v>6</v>
      </c>
      <c r="C355" s="368" t="s">
        <v>614</v>
      </c>
      <c r="D355" s="368">
        <v>110</v>
      </c>
      <c r="E355" s="368" t="s">
        <v>1061</v>
      </c>
      <c r="F355" s="368" t="s">
        <v>608</v>
      </c>
      <c r="G355" s="368" t="s">
        <v>1957</v>
      </c>
      <c r="H355" s="368">
        <v>0</v>
      </c>
      <c r="I355" s="368" t="s">
        <v>627</v>
      </c>
      <c r="J355" s="370">
        <v>0</v>
      </c>
      <c r="K355" s="370">
        <v>0</v>
      </c>
      <c r="L355" s="370">
        <v>0</v>
      </c>
      <c r="M355" s="370">
        <v>0</v>
      </c>
      <c r="N355" s="370">
        <v>0</v>
      </c>
      <c r="O355" s="370">
        <v>0</v>
      </c>
      <c r="P355" s="370">
        <v>0</v>
      </c>
      <c r="Q355" s="370">
        <v>0</v>
      </c>
      <c r="R355" s="370">
        <v>0</v>
      </c>
      <c r="S355" s="370">
        <v>0</v>
      </c>
      <c r="T355" s="370">
        <v>0</v>
      </c>
      <c r="U355" s="370">
        <v>0</v>
      </c>
      <c r="V355" s="370">
        <v>0</v>
      </c>
      <c r="W355" s="370">
        <v>0</v>
      </c>
      <c r="X355" s="370">
        <v>0</v>
      </c>
      <c r="Y355" s="370">
        <v>0</v>
      </c>
      <c r="Z355" s="370">
        <v>0</v>
      </c>
      <c r="AA355" s="370">
        <v>0</v>
      </c>
      <c r="AB355" s="370">
        <v>0</v>
      </c>
      <c r="AC355" s="370">
        <v>0</v>
      </c>
      <c r="AD355" s="370">
        <v>0</v>
      </c>
      <c r="AE355" s="370">
        <v>0</v>
      </c>
      <c r="AF355" s="370">
        <v>0</v>
      </c>
      <c r="AG355" s="370">
        <v>0</v>
      </c>
      <c r="AH355" s="370">
        <v>0</v>
      </c>
      <c r="AI355" s="370">
        <v>0</v>
      </c>
      <c r="AJ355" s="370">
        <v>0</v>
      </c>
      <c r="AK355" s="370">
        <v>0</v>
      </c>
      <c r="AL355" s="370">
        <v>0</v>
      </c>
      <c r="AM355" s="370">
        <v>0</v>
      </c>
      <c r="AN355" s="370">
        <v>0</v>
      </c>
      <c r="AO355" s="370">
        <v>0</v>
      </c>
      <c r="AP355" s="370">
        <v>0</v>
      </c>
      <c r="AQ355" s="370">
        <v>0</v>
      </c>
      <c r="AR355" s="370">
        <v>0</v>
      </c>
      <c r="AS355" s="370">
        <v>0</v>
      </c>
      <c r="AT355" s="370">
        <v>0</v>
      </c>
      <c r="AU355" s="370">
        <v>0</v>
      </c>
      <c r="AV355" s="370">
        <v>0</v>
      </c>
      <c r="AW355" s="370">
        <v>0</v>
      </c>
      <c r="AX355" s="370">
        <v>0</v>
      </c>
      <c r="AY355" s="370">
        <v>0</v>
      </c>
      <c r="AZ355" s="370">
        <v>0</v>
      </c>
      <c r="BA355" s="370">
        <v>0</v>
      </c>
      <c r="BB355" s="370">
        <v>0</v>
      </c>
      <c r="BC355" s="370">
        <v>0</v>
      </c>
      <c r="BD355" s="370">
        <v>0</v>
      </c>
      <c r="BE355" s="370">
        <v>0</v>
      </c>
      <c r="BF355" s="368">
        <v>0</v>
      </c>
      <c r="BG355" s="368">
        <v>0</v>
      </c>
      <c r="BH355" s="368">
        <v>0</v>
      </c>
    </row>
    <row r="356" spans="1:60" s="270" customFormat="1" ht="38.25">
      <c r="A356" s="368" t="s">
        <v>607</v>
      </c>
      <c r="B356" s="368" t="s">
        <v>17</v>
      </c>
      <c r="C356" s="368" t="s">
        <v>614</v>
      </c>
      <c r="D356" s="368">
        <v>110</v>
      </c>
      <c r="E356" s="368" t="s">
        <v>794</v>
      </c>
      <c r="F356" s="368" t="s">
        <v>606</v>
      </c>
      <c r="G356" s="368" t="s">
        <v>1957</v>
      </c>
      <c r="H356" s="368">
        <v>354.7</v>
      </c>
      <c r="I356" s="368" t="s">
        <v>626</v>
      </c>
      <c r="J356" s="370">
        <v>9.3000000000000007</v>
      </c>
      <c r="K356" s="370">
        <v>10.3</v>
      </c>
      <c r="L356" s="370">
        <v>12.4</v>
      </c>
      <c r="M356" s="370">
        <v>8.5</v>
      </c>
      <c r="N356" s="370">
        <v>13.1</v>
      </c>
      <c r="O356" s="370">
        <v>15.4</v>
      </c>
      <c r="P356" s="370">
        <v>18.399999999999999</v>
      </c>
      <c r="Q356" s="370">
        <v>17.7</v>
      </c>
      <c r="R356" s="370">
        <v>15.3</v>
      </c>
      <c r="S356" s="370">
        <v>8.6</v>
      </c>
      <c r="T356" s="370">
        <v>7.7</v>
      </c>
      <c r="U356" s="370">
        <v>7.4</v>
      </c>
      <c r="V356" s="370">
        <v>6.7</v>
      </c>
      <c r="W356" s="370">
        <v>6.9</v>
      </c>
      <c r="X356" s="370">
        <v>6.8</v>
      </c>
      <c r="Y356" s="370">
        <v>6.6</v>
      </c>
      <c r="Z356" s="370">
        <v>5.4</v>
      </c>
      <c r="AA356" s="370">
        <v>3.3</v>
      </c>
      <c r="AB356" s="370">
        <v>3.9</v>
      </c>
      <c r="AC356" s="370">
        <v>5.9</v>
      </c>
      <c r="AD356" s="370">
        <v>6.4</v>
      </c>
      <c r="AE356" s="370">
        <v>11</v>
      </c>
      <c r="AF356" s="370">
        <v>8</v>
      </c>
      <c r="AG356" s="370">
        <v>14.4</v>
      </c>
      <c r="AH356" s="370">
        <v>10.199999999999999</v>
      </c>
      <c r="AI356" s="370">
        <v>9.6999999999999993</v>
      </c>
      <c r="AJ356" s="370">
        <v>23</v>
      </c>
      <c r="AK356" s="370">
        <v>24.4</v>
      </c>
      <c r="AL356" s="370">
        <v>15.8</v>
      </c>
      <c r="AM356" s="370">
        <v>11.1</v>
      </c>
      <c r="AN356" s="370">
        <v>14.5</v>
      </c>
      <c r="AO356" s="370">
        <v>27.9</v>
      </c>
      <c r="AP356" s="370">
        <v>24.7</v>
      </c>
      <c r="AQ356" s="370">
        <v>23.6</v>
      </c>
      <c r="AR356" s="370">
        <v>22.3</v>
      </c>
      <c r="AS356" s="370">
        <v>19.600000000000001</v>
      </c>
      <c r="AT356" s="370">
        <v>15.9</v>
      </c>
      <c r="AU356" s="370">
        <v>24</v>
      </c>
      <c r="AV356" s="370">
        <v>26.9</v>
      </c>
      <c r="AW356" s="370">
        <v>21.2</v>
      </c>
      <c r="AX356" s="370">
        <v>18.5</v>
      </c>
      <c r="AY356" s="370">
        <v>20.3</v>
      </c>
      <c r="AZ356" s="370">
        <v>17.399999999999999</v>
      </c>
      <c r="BA356" s="370">
        <v>17.399999999999999</v>
      </c>
      <c r="BB356" s="370">
        <v>11</v>
      </c>
      <c r="BC356" s="370">
        <v>11.7</v>
      </c>
      <c r="BD356" s="370">
        <v>11.7</v>
      </c>
      <c r="BE356" s="370">
        <v>14.2</v>
      </c>
      <c r="BF356" s="368">
        <v>14.8</v>
      </c>
      <c r="BG356" s="368">
        <v>28.1</v>
      </c>
      <c r="BH356" s="368">
        <v>2.9</v>
      </c>
    </row>
    <row r="357" spans="1:60" s="270" customFormat="1" ht="38.25">
      <c r="A357" s="368" t="s">
        <v>607</v>
      </c>
      <c r="B357" s="368" t="s">
        <v>17</v>
      </c>
      <c r="C357" s="368" t="s">
        <v>614</v>
      </c>
      <c r="D357" s="368">
        <v>110</v>
      </c>
      <c r="E357" s="368" t="s">
        <v>794</v>
      </c>
      <c r="F357" s="368" t="s">
        <v>606</v>
      </c>
      <c r="G357" s="368" t="s">
        <v>1957</v>
      </c>
      <c r="H357" s="368">
        <v>354.7</v>
      </c>
      <c r="I357" s="368" t="s">
        <v>627</v>
      </c>
      <c r="J357" s="370">
        <v>1.3</v>
      </c>
      <c r="K357" s="370">
        <v>1.5</v>
      </c>
      <c r="L357" s="370">
        <v>1.8</v>
      </c>
      <c r="M357" s="370">
        <v>1.3</v>
      </c>
      <c r="N357" s="370">
        <v>2</v>
      </c>
      <c r="O357" s="370">
        <v>2.4</v>
      </c>
      <c r="P357" s="370">
        <v>3</v>
      </c>
      <c r="Q357" s="370">
        <v>2.8</v>
      </c>
      <c r="R357" s="370">
        <v>1.9</v>
      </c>
      <c r="S357" s="370">
        <v>0.8</v>
      </c>
      <c r="T357" s="370">
        <v>0.8</v>
      </c>
      <c r="U357" s="370">
        <v>0.8</v>
      </c>
      <c r="V357" s="370">
        <v>1.6</v>
      </c>
      <c r="W357" s="370">
        <v>1.8</v>
      </c>
      <c r="X357" s="370">
        <v>1.2</v>
      </c>
      <c r="Y357" s="370">
        <v>0.5</v>
      </c>
      <c r="Z357" s="370">
        <v>-0.3</v>
      </c>
      <c r="AA357" s="370">
        <v>-0.5</v>
      </c>
      <c r="AB357" s="370">
        <v>-0.8</v>
      </c>
      <c r="AC357" s="370">
        <v>-0.1</v>
      </c>
      <c r="AD357" s="370">
        <v>0.7</v>
      </c>
      <c r="AE357" s="370">
        <v>2.1</v>
      </c>
      <c r="AF357" s="370">
        <v>2</v>
      </c>
      <c r="AG357" s="370">
        <v>3.2</v>
      </c>
      <c r="AH357" s="370">
        <v>2.2000000000000002</v>
      </c>
      <c r="AI357" s="370">
        <v>1</v>
      </c>
      <c r="AJ357" s="370">
        <v>2.8</v>
      </c>
      <c r="AK357" s="370">
        <v>2.9</v>
      </c>
      <c r="AL357" s="370">
        <v>0.7</v>
      </c>
      <c r="AM357" s="370">
        <v>0.3</v>
      </c>
      <c r="AN357" s="370">
        <v>0.9</v>
      </c>
      <c r="AO357" s="370">
        <v>3.7</v>
      </c>
      <c r="AP357" s="370">
        <v>2.8</v>
      </c>
      <c r="AQ357" s="370">
        <v>3.2</v>
      </c>
      <c r="AR357" s="370">
        <v>2.2000000000000002</v>
      </c>
      <c r="AS357" s="370">
        <v>1.6</v>
      </c>
      <c r="AT357" s="370">
        <v>0.4</v>
      </c>
      <c r="AU357" s="370">
        <v>2.2999999999999998</v>
      </c>
      <c r="AV357" s="370">
        <v>2.4</v>
      </c>
      <c r="AW357" s="370">
        <v>1.3</v>
      </c>
      <c r="AX357" s="370">
        <v>0.6</v>
      </c>
      <c r="AY357" s="370">
        <v>1.2</v>
      </c>
      <c r="AZ357" s="370">
        <v>1</v>
      </c>
      <c r="BA357" s="370">
        <v>1</v>
      </c>
      <c r="BB357" s="370">
        <v>0.8</v>
      </c>
      <c r="BC357" s="370">
        <v>1.6</v>
      </c>
      <c r="BD357" s="370">
        <v>1.6</v>
      </c>
      <c r="BE357" s="370">
        <v>2.1</v>
      </c>
      <c r="BF357" s="368">
        <v>14.8</v>
      </c>
      <c r="BG357" s="368">
        <v>28.1</v>
      </c>
      <c r="BH357" s="368">
        <v>2.9</v>
      </c>
    </row>
    <row r="358" spans="1:60" s="270" customFormat="1" ht="38.25">
      <c r="A358" s="368" t="s">
        <v>607</v>
      </c>
      <c r="B358" s="368" t="s">
        <v>17</v>
      </c>
      <c r="C358" s="368" t="s">
        <v>614</v>
      </c>
      <c r="D358" s="368">
        <v>110</v>
      </c>
      <c r="E358" s="368" t="s">
        <v>795</v>
      </c>
      <c r="F358" s="368" t="s">
        <v>608</v>
      </c>
      <c r="G358" s="368" t="s">
        <v>1957</v>
      </c>
      <c r="H358" s="368">
        <v>2.8</v>
      </c>
      <c r="I358" s="368" t="s">
        <v>626</v>
      </c>
      <c r="J358" s="370">
        <v>0.2</v>
      </c>
      <c r="K358" s="370">
        <v>0.1</v>
      </c>
      <c r="L358" s="370">
        <v>0.1</v>
      </c>
      <c r="M358" s="370">
        <v>0.1</v>
      </c>
      <c r="N358" s="370">
        <v>0.1</v>
      </c>
      <c r="O358" s="370">
        <v>0.2</v>
      </c>
      <c r="P358" s="370">
        <v>0.1</v>
      </c>
      <c r="Q358" s="370">
        <v>0.1</v>
      </c>
      <c r="R358" s="370">
        <v>0.1</v>
      </c>
      <c r="S358" s="370">
        <v>0.1</v>
      </c>
      <c r="T358" s="370">
        <v>0.1</v>
      </c>
      <c r="U358" s="370">
        <v>0.1</v>
      </c>
      <c r="V358" s="370">
        <v>0.1</v>
      </c>
      <c r="W358" s="370">
        <v>0.1</v>
      </c>
      <c r="X358" s="370">
        <v>0.1</v>
      </c>
      <c r="Y358" s="370">
        <v>0.1</v>
      </c>
      <c r="Z358" s="370">
        <v>0.1</v>
      </c>
      <c r="AA358" s="370">
        <v>0.1</v>
      </c>
      <c r="AB358" s="370">
        <v>0.1</v>
      </c>
      <c r="AC358" s="370">
        <v>0.1</v>
      </c>
      <c r="AD358" s="370">
        <v>0.1</v>
      </c>
      <c r="AE358" s="370">
        <v>0.2</v>
      </c>
      <c r="AF358" s="370">
        <v>0.1</v>
      </c>
      <c r="AG358" s="370">
        <v>0.1</v>
      </c>
      <c r="AH358" s="370">
        <v>0.1</v>
      </c>
      <c r="AI358" s="370">
        <v>0.2</v>
      </c>
      <c r="AJ358" s="370">
        <v>0.1</v>
      </c>
      <c r="AK358" s="370">
        <v>0.1</v>
      </c>
      <c r="AL358" s="370">
        <v>0.1</v>
      </c>
      <c r="AM358" s="370">
        <v>0.1</v>
      </c>
      <c r="AN358" s="370">
        <v>0.1</v>
      </c>
      <c r="AO358" s="370">
        <v>0.1</v>
      </c>
      <c r="AP358" s="370">
        <v>0.1</v>
      </c>
      <c r="AQ358" s="370">
        <v>0.1</v>
      </c>
      <c r="AR358" s="370">
        <v>0.1</v>
      </c>
      <c r="AS358" s="370">
        <v>0.1</v>
      </c>
      <c r="AT358" s="370">
        <v>0.1</v>
      </c>
      <c r="AU358" s="370">
        <v>0.1</v>
      </c>
      <c r="AV358" s="370">
        <v>0.1</v>
      </c>
      <c r="AW358" s="370">
        <v>0.1</v>
      </c>
      <c r="AX358" s="370">
        <v>0.1</v>
      </c>
      <c r="AY358" s="370">
        <v>0.1</v>
      </c>
      <c r="AZ358" s="370">
        <v>0.1</v>
      </c>
      <c r="BA358" s="370">
        <v>0.1</v>
      </c>
      <c r="BB358" s="370">
        <v>0.2</v>
      </c>
      <c r="BC358" s="370">
        <v>0.1</v>
      </c>
      <c r="BD358" s="370">
        <v>0.1</v>
      </c>
      <c r="BE358" s="370">
        <v>0.1</v>
      </c>
      <c r="BF358" s="368">
        <v>0.1</v>
      </c>
      <c r="BG358" s="368">
        <v>0.2</v>
      </c>
      <c r="BH358" s="368">
        <v>0.1</v>
      </c>
    </row>
    <row r="359" spans="1:60" s="270" customFormat="1" ht="38.25">
      <c r="A359" s="368" t="s">
        <v>607</v>
      </c>
      <c r="B359" s="368" t="s">
        <v>17</v>
      </c>
      <c r="C359" s="368" t="s">
        <v>614</v>
      </c>
      <c r="D359" s="368">
        <v>110</v>
      </c>
      <c r="E359" s="368" t="s">
        <v>795</v>
      </c>
      <c r="F359" s="368" t="s">
        <v>608</v>
      </c>
      <c r="G359" s="368" t="s">
        <v>1957</v>
      </c>
      <c r="H359" s="368">
        <v>2.8</v>
      </c>
      <c r="I359" s="368" t="s">
        <v>627</v>
      </c>
      <c r="J359" s="370">
        <v>0</v>
      </c>
      <c r="K359" s="370">
        <v>0</v>
      </c>
      <c r="L359" s="370">
        <v>0</v>
      </c>
      <c r="M359" s="370">
        <v>0</v>
      </c>
      <c r="N359" s="370">
        <v>0</v>
      </c>
      <c r="O359" s="370">
        <v>0</v>
      </c>
      <c r="P359" s="370">
        <v>0</v>
      </c>
      <c r="Q359" s="370">
        <v>0</v>
      </c>
      <c r="R359" s="370">
        <v>0</v>
      </c>
      <c r="S359" s="370">
        <v>0</v>
      </c>
      <c r="T359" s="370">
        <v>0</v>
      </c>
      <c r="U359" s="370">
        <v>0</v>
      </c>
      <c r="V359" s="370">
        <v>0</v>
      </c>
      <c r="W359" s="370">
        <v>0</v>
      </c>
      <c r="X359" s="370">
        <v>0</v>
      </c>
      <c r="Y359" s="370">
        <v>0</v>
      </c>
      <c r="Z359" s="370">
        <v>0</v>
      </c>
      <c r="AA359" s="370">
        <v>0</v>
      </c>
      <c r="AB359" s="370">
        <v>0</v>
      </c>
      <c r="AC359" s="370">
        <v>0</v>
      </c>
      <c r="AD359" s="370">
        <v>0</v>
      </c>
      <c r="AE359" s="370">
        <v>0</v>
      </c>
      <c r="AF359" s="370">
        <v>0</v>
      </c>
      <c r="AG359" s="370">
        <v>0</v>
      </c>
      <c r="AH359" s="370">
        <v>0</v>
      </c>
      <c r="AI359" s="370">
        <v>0</v>
      </c>
      <c r="AJ359" s="370">
        <v>0</v>
      </c>
      <c r="AK359" s="370">
        <v>0</v>
      </c>
      <c r="AL359" s="370">
        <v>0</v>
      </c>
      <c r="AM359" s="370">
        <v>0</v>
      </c>
      <c r="AN359" s="370">
        <v>0</v>
      </c>
      <c r="AO359" s="370">
        <v>0</v>
      </c>
      <c r="AP359" s="370">
        <v>0</v>
      </c>
      <c r="AQ359" s="370">
        <v>0</v>
      </c>
      <c r="AR359" s="370">
        <v>0</v>
      </c>
      <c r="AS359" s="370">
        <v>0</v>
      </c>
      <c r="AT359" s="370">
        <v>0</v>
      </c>
      <c r="AU359" s="370">
        <v>0</v>
      </c>
      <c r="AV359" s="370">
        <v>0</v>
      </c>
      <c r="AW359" s="370">
        <v>0</v>
      </c>
      <c r="AX359" s="370">
        <v>0</v>
      </c>
      <c r="AY359" s="370">
        <v>0</v>
      </c>
      <c r="AZ359" s="370">
        <v>0</v>
      </c>
      <c r="BA359" s="370">
        <v>0</v>
      </c>
      <c r="BB359" s="370">
        <v>0</v>
      </c>
      <c r="BC359" s="370">
        <v>0</v>
      </c>
      <c r="BD359" s="370">
        <v>0</v>
      </c>
      <c r="BE359" s="370">
        <v>0</v>
      </c>
      <c r="BF359" s="368">
        <v>0.1</v>
      </c>
      <c r="BG359" s="368">
        <v>0.2</v>
      </c>
      <c r="BH359" s="368">
        <v>0.1</v>
      </c>
    </row>
    <row r="360" spans="1:60" s="270" customFormat="1" ht="38.25">
      <c r="A360" s="368" t="s">
        <v>607</v>
      </c>
      <c r="B360" s="368" t="s">
        <v>17</v>
      </c>
      <c r="C360" s="368" t="s">
        <v>614</v>
      </c>
      <c r="D360" s="368">
        <v>110</v>
      </c>
      <c r="E360" s="368" t="s">
        <v>796</v>
      </c>
      <c r="F360" s="368" t="s">
        <v>608</v>
      </c>
      <c r="G360" s="368" t="s">
        <v>1957</v>
      </c>
      <c r="H360" s="368">
        <v>0</v>
      </c>
      <c r="I360" s="368" t="s">
        <v>626</v>
      </c>
      <c r="J360" s="370">
        <v>0</v>
      </c>
      <c r="K360" s="370">
        <v>0</v>
      </c>
      <c r="L360" s="370">
        <v>0</v>
      </c>
      <c r="M360" s="370">
        <v>0</v>
      </c>
      <c r="N360" s="370">
        <v>0</v>
      </c>
      <c r="O360" s="370">
        <v>0</v>
      </c>
      <c r="P360" s="370">
        <v>0</v>
      </c>
      <c r="Q360" s="370">
        <v>0</v>
      </c>
      <c r="R360" s="370">
        <v>0</v>
      </c>
      <c r="S360" s="370">
        <v>0</v>
      </c>
      <c r="T360" s="370">
        <v>0</v>
      </c>
      <c r="U360" s="370">
        <v>0</v>
      </c>
      <c r="V360" s="370">
        <v>0</v>
      </c>
      <c r="W360" s="370">
        <v>0</v>
      </c>
      <c r="X360" s="370">
        <v>0</v>
      </c>
      <c r="Y360" s="370">
        <v>0</v>
      </c>
      <c r="Z360" s="370">
        <v>0</v>
      </c>
      <c r="AA360" s="370">
        <v>0</v>
      </c>
      <c r="AB360" s="370">
        <v>0</v>
      </c>
      <c r="AC360" s="370">
        <v>0</v>
      </c>
      <c r="AD360" s="370">
        <v>0</v>
      </c>
      <c r="AE360" s="370">
        <v>0</v>
      </c>
      <c r="AF360" s="370">
        <v>0</v>
      </c>
      <c r="AG360" s="370">
        <v>0</v>
      </c>
      <c r="AH360" s="370">
        <v>0</v>
      </c>
      <c r="AI360" s="370">
        <v>0</v>
      </c>
      <c r="AJ360" s="370">
        <v>0</v>
      </c>
      <c r="AK360" s="370">
        <v>0</v>
      </c>
      <c r="AL360" s="370">
        <v>0</v>
      </c>
      <c r="AM360" s="370">
        <v>0</v>
      </c>
      <c r="AN360" s="370">
        <v>0</v>
      </c>
      <c r="AO360" s="370">
        <v>0</v>
      </c>
      <c r="AP360" s="370">
        <v>0</v>
      </c>
      <c r="AQ360" s="370">
        <v>0</v>
      </c>
      <c r="AR360" s="370">
        <v>0</v>
      </c>
      <c r="AS360" s="370">
        <v>0</v>
      </c>
      <c r="AT360" s="370">
        <v>0</v>
      </c>
      <c r="AU360" s="370">
        <v>0</v>
      </c>
      <c r="AV360" s="370">
        <v>0</v>
      </c>
      <c r="AW360" s="370">
        <v>0</v>
      </c>
      <c r="AX360" s="370">
        <v>0</v>
      </c>
      <c r="AY360" s="370">
        <v>0</v>
      </c>
      <c r="AZ360" s="370">
        <v>0</v>
      </c>
      <c r="BA360" s="370">
        <v>0</v>
      </c>
      <c r="BB360" s="370">
        <v>0</v>
      </c>
      <c r="BC360" s="370">
        <v>0</v>
      </c>
      <c r="BD360" s="370">
        <v>0</v>
      </c>
      <c r="BE360" s="370">
        <v>0</v>
      </c>
      <c r="BF360" s="368">
        <v>0</v>
      </c>
      <c r="BG360" s="368">
        <v>0</v>
      </c>
      <c r="BH360" s="368">
        <v>0</v>
      </c>
    </row>
    <row r="361" spans="1:60" s="270" customFormat="1" ht="38.25">
      <c r="A361" s="368" t="s">
        <v>607</v>
      </c>
      <c r="B361" s="368" t="s">
        <v>17</v>
      </c>
      <c r="C361" s="368" t="s">
        <v>614</v>
      </c>
      <c r="D361" s="368">
        <v>110</v>
      </c>
      <c r="E361" s="368" t="s">
        <v>796</v>
      </c>
      <c r="F361" s="368" t="s">
        <v>608</v>
      </c>
      <c r="G361" s="368" t="s">
        <v>1957</v>
      </c>
      <c r="H361" s="368">
        <v>0</v>
      </c>
      <c r="I361" s="368" t="s">
        <v>627</v>
      </c>
      <c r="J361" s="370">
        <v>0</v>
      </c>
      <c r="K361" s="370">
        <v>0</v>
      </c>
      <c r="L361" s="370">
        <v>0</v>
      </c>
      <c r="M361" s="370">
        <v>0</v>
      </c>
      <c r="N361" s="370">
        <v>0</v>
      </c>
      <c r="O361" s="370">
        <v>0</v>
      </c>
      <c r="P361" s="370">
        <v>0</v>
      </c>
      <c r="Q361" s="370">
        <v>0</v>
      </c>
      <c r="R361" s="370">
        <v>0</v>
      </c>
      <c r="S361" s="370">
        <v>0</v>
      </c>
      <c r="T361" s="370">
        <v>0</v>
      </c>
      <c r="U361" s="370">
        <v>0</v>
      </c>
      <c r="V361" s="370">
        <v>0</v>
      </c>
      <c r="W361" s="370">
        <v>0</v>
      </c>
      <c r="X361" s="370">
        <v>0</v>
      </c>
      <c r="Y361" s="370">
        <v>0</v>
      </c>
      <c r="Z361" s="370">
        <v>0</v>
      </c>
      <c r="AA361" s="370">
        <v>0</v>
      </c>
      <c r="AB361" s="370">
        <v>0</v>
      </c>
      <c r="AC361" s="370">
        <v>0</v>
      </c>
      <c r="AD361" s="370">
        <v>0</v>
      </c>
      <c r="AE361" s="370">
        <v>0</v>
      </c>
      <c r="AF361" s="370">
        <v>0</v>
      </c>
      <c r="AG361" s="370">
        <v>0</v>
      </c>
      <c r="AH361" s="370">
        <v>0</v>
      </c>
      <c r="AI361" s="370">
        <v>0</v>
      </c>
      <c r="AJ361" s="370">
        <v>0</v>
      </c>
      <c r="AK361" s="370">
        <v>0</v>
      </c>
      <c r="AL361" s="370">
        <v>0</v>
      </c>
      <c r="AM361" s="370">
        <v>0</v>
      </c>
      <c r="AN361" s="370">
        <v>0</v>
      </c>
      <c r="AO361" s="370">
        <v>0</v>
      </c>
      <c r="AP361" s="370">
        <v>0</v>
      </c>
      <c r="AQ361" s="370">
        <v>0</v>
      </c>
      <c r="AR361" s="370">
        <v>0</v>
      </c>
      <c r="AS361" s="370">
        <v>0</v>
      </c>
      <c r="AT361" s="370">
        <v>0</v>
      </c>
      <c r="AU361" s="370">
        <v>0</v>
      </c>
      <c r="AV361" s="370">
        <v>0</v>
      </c>
      <c r="AW361" s="370">
        <v>0</v>
      </c>
      <c r="AX361" s="370">
        <v>0</v>
      </c>
      <c r="AY361" s="370">
        <v>0</v>
      </c>
      <c r="AZ361" s="370">
        <v>0</v>
      </c>
      <c r="BA361" s="370">
        <v>0</v>
      </c>
      <c r="BB361" s="370">
        <v>0</v>
      </c>
      <c r="BC361" s="370">
        <v>0</v>
      </c>
      <c r="BD361" s="370">
        <v>0</v>
      </c>
      <c r="BE361" s="370">
        <v>0</v>
      </c>
      <c r="BF361" s="368">
        <v>0</v>
      </c>
      <c r="BG361" s="368">
        <v>0</v>
      </c>
      <c r="BH361" s="368">
        <v>0</v>
      </c>
    </row>
    <row r="362" spans="1:60" s="270" customFormat="1" ht="25.5">
      <c r="A362" s="368" t="s">
        <v>607</v>
      </c>
      <c r="B362" s="368" t="s">
        <v>16</v>
      </c>
      <c r="C362" s="368" t="s">
        <v>614</v>
      </c>
      <c r="D362" s="368">
        <v>110</v>
      </c>
      <c r="E362" s="368" t="s">
        <v>797</v>
      </c>
      <c r="F362" s="368" t="s">
        <v>606</v>
      </c>
      <c r="G362" s="368" t="s">
        <v>1957</v>
      </c>
      <c r="H362" s="368">
        <v>231.6</v>
      </c>
      <c r="I362" s="368" t="s">
        <v>626</v>
      </c>
      <c r="J362" s="370">
        <v>0</v>
      </c>
      <c r="K362" s="370">
        <v>0</v>
      </c>
      <c r="L362" s="370">
        <v>0</v>
      </c>
      <c r="M362" s="370">
        <v>0</v>
      </c>
      <c r="N362" s="370">
        <v>0</v>
      </c>
      <c r="O362" s="370">
        <v>0</v>
      </c>
      <c r="P362" s="370">
        <v>0</v>
      </c>
      <c r="Q362" s="370">
        <v>0</v>
      </c>
      <c r="R362" s="370">
        <v>0</v>
      </c>
      <c r="S362" s="370">
        <v>0</v>
      </c>
      <c r="T362" s="370">
        <v>0</v>
      </c>
      <c r="U362" s="370">
        <v>0</v>
      </c>
      <c r="V362" s="370">
        <v>0</v>
      </c>
      <c r="W362" s="370">
        <v>0</v>
      </c>
      <c r="X362" s="370">
        <v>0</v>
      </c>
      <c r="Y362" s="370">
        <v>0</v>
      </c>
      <c r="Z362" s="370">
        <v>0</v>
      </c>
      <c r="AA362" s="370">
        <v>0</v>
      </c>
      <c r="AB362" s="370">
        <v>0</v>
      </c>
      <c r="AC362" s="370">
        <v>0</v>
      </c>
      <c r="AD362" s="370">
        <v>0</v>
      </c>
      <c r="AE362" s="370">
        <v>0</v>
      </c>
      <c r="AF362" s="370">
        <v>0</v>
      </c>
      <c r="AG362" s="370">
        <v>0</v>
      </c>
      <c r="AH362" s="370">
        <v>1.1000000000000001</v>
      </c>
      <c r="AI362" s="370">
        <v>1.3</v>
      </c>
      <c r="AJ362" s="370">
        <v>5.8</v>
      </c>
      <c r="AK362" s="370">
        <v>0</v>
      </c>
      <c r="AL362" s="370">
        <v>27.7</v>
      </c>
      <c r="AM362" s="370">
        <v>18.899999999999999</v>
      </c>
      <c r="AN362" s="370">
        <v>18.600000000000001</v>
      </c>
      <c r="AO362" s="370">
        <v>21.3</v>
      </c>
      <c r="AP362" s="370">
        <v>30.5</v>
      </c>
      <c r="AQ362" s="370">
        <v>30.1</v>
      </c>
      <c r="AR362" s="370">
        <v>39.6</v>
      </c>
      <c r="AS362" s="370">
        <v>28.9</v>
      </c>
      <c r="AT362" s="370">
        <v>33.799999999999997</v>
      </c>
      <c r="AU362" s="370">
        <v>23</v>
      </c>
      <c r="AV362" s="370">
        <v>14.1</v>
      </c>
      <c r="AW362" s="370">
        <v>15.6</v>
      </c>
      <c r="AX362" s="370">
        <v>7.3</v>
      </c>
      <c r="AY362" s="370">
        <v>9.1</v>
      </c>
      <c r="AZ362" s="370">
        <v>14.9</v>
      </c>
      <c r="BA362" s="370">
        <v>14.9</v>
      </c>
      <c r="BB362" s="370">
        <v>8.6999999999999993</v>
      </c>
      <c r="BC362" s="370">
        <v>22.7</v>
      </c>
      <c r="BD362" s="370">
        <v>22.7</v>
      </c>
      <c r="BE362" s="370">
        <v>25.9</v>
      </c>
      <c r="BF362" s="368">
        <v>9.6</v>
      </c>
      <c r="BG362" s="368">
        <v>44.9</v>
      </c>
      <c r="BH362" s="368">
        <v>0</v>
      </c>
    </row>
    <row r="363" spans="1:60" s="270" customFormat="1" ht="25.5">
      <c r="A363" s="368" t="s">
        <v>607</v>
      </c>
      <c r="B363" s="368" t="s">
        <v>16</v>
      </c>
      <c r="C363" s="368" t="s">
        <v>614</v>
      </c>
      <c r="D363" s="368">
        <v>110</v>
      </c>
      <c r="E363" s="368" t="s">
        <v>797</v>
      </c>
      <c r="F363" s="368" t="s">
        <v>606</v>
      </c>
      <c r="G363" s="368" t="s">
        <v>1957</v>
      </c>
      <c r="H363" s="368">
        <v>231.6</v>
      </c>
      <c r="I363" s="368" t="s">
        <v>627</v>
      </c>
      <c r="J363" s="370">
        <v>0</v>
      </c>
      <c r="K363" s="370">
        <v>0</v>
      </c>
      <c r="L363" s="370">
        <v>0</v>
      </c>
      <c r="M363" s="370">
        <v>0</v>
      </c>
      <c r="N363" s="370">
        <v>0</v>
      </c>
      <c r="O363" s="370">
        <v>0</v>
      </c>
      <c r="P363" s="370">
        <v>0</v>
      </c>
      <c r="Q363" s="370">
        <v>0</v>
      </c>
      <c r="R363" s="370">
        <v>0</v>
      </c>
      <c r="S363" s="370">
        <v>0</v>
      </c>
      <c r="T363" s="370">
        <v>0</v>
      </c>
      <c r="U363" s="370">
        <v>0</v>
      </c>
      <c r="V363" s="370">
        <v>0</v>
      </c>
      <c r="W363" s="370">
        <v>0</v>
      </c>
      <c r="X363" s="370">
        <v>0</v>
      </c>
      <c r="Y363" s="370">
        <v>0</v>
      </c>
      <c r="Z363" s="370">
        <v>0</v>
      </c>
      <c r="AA363" s="370">
        <v>0</v>
      </c>
      <c r="AB363" s="370">
        <v>0</v>
      </c>
      <c r="AC363" s="370">
        <v>0</v>
      </c>
      <c r="AD363" s="370">
        <v>0</v>
      </c>
      <c r="AE363" s="370">
        <v>0</v>
      </c>
      <c r="AF363" s="370">
        <v>0</v>
      </c>
      <c r="AG363" s="370">
        <v>0</v>
      </c>
      <c r="AH363" s="370">
        <v>-1.8</v>
      </c>
      <c r="AI363" s="370">
        <v>-2.2000000000000002</v>
      </c>
      <c r="AJ363" s="370">
        <v>-4.5999999999999996</v>
      </c>
      <c r="AK363" s="370">
        <v>0</v>
      </c>
      <c r="AL363" s="370">
        <v>-1.4</v>
      </c>
      <c r="AM363" s="370">
        <v>1.8</v>
      </c>
      <c r="AN363" s="370">
        <v>0.4</v>
      </c>
      <c r="AO363" s="370">
        <v>4.4000000000000004</v>
      </c>
      <c r="AP363" s="370">
        <v>6</v>
      </c>
      <c r="AQ363" s="370">
        <v>8.1999999999999993</v>
      </c>
      <c r="AR363" s="370">
        <v>9.1999999999999993</v>
      </c>
      <c r="AS363" s="370">
        <v>9.5</v>
      </c>
      <c r="AT363" s="370">
        <v>9.6999999999999993</v>
      </c>
      <c r="AU363" s="370">
        <v>9.1</v>
      </c>
      <c r="AV363" s="370">
        <v>8.3000000000000007</v>
      </c>
      <c r="AW363" s="370">
        <v>8.6</v>
      </c>
      <c r="AX363" s="370">
        <v>7.1</v>
      </c>
      <c r="AY363" s="370">
        <v>7.6</v>
      </c>
      <c r="AZ363" s="370">
        <v>8.6999999999999993</v>
      </c>
      <c r="BA363" s="370">
        <v>8.6999999999999993</v>
      </c>
      <c r="BB363" s="370">
        <v>7.7</v>
      </c>
      <c r="BC363" s="370">
        <v>9.6</v>
      </c>
      <c r="BD363" s="370">
        <v>9.6</v>
      </c>
      <c r="BE363" s="370">
        <v>10.1</v>
      </c>
      <c r="BF363" s="368">
        <v>9.6</v>
      </c>
      <c r="BG363" s="368">
        <v>44.9</v>
      </c>
      <c r="BH363" s="368">
        <v>0</v>
      </c>
    </row>
    <row r="364" spans="1:60" s="270" customFormat="1" ht="51">
      <c r="A364" s="368" t="s">
        <v>607</v>
      </c>
      <c r="B364" s="368" t="s">
        <v>9</v>
      </c>
      <c r="C364" s="368" t="s">
        <v>614</v>
      </c>
      <c r="D364" s="368">
        <v>110</v>
      </c>
      <c r="E364" s="368" t="s">
        <v>798</v>
      </c>
      <c r="F364" s="368" t="s">
        <v>606</v>
      </c>
      <c r="G364" s="368" t="s">
        <v>1957</v>
      </c>
      <c r="H364" s="368">
        <v>96.5</v>
      </c>
      <c r="I364" s="368" t="s">
        <v>626</v>
      </c>
      <c r="J364" s="370">
        <v>2.4</v>
      </c>
      <c r="K364" s="370">
        <v>2</v>
      </c>
      <c r="L364" s="370">
        <v>2.2999999999999998</v>
      </c>
      <c r="M364" s="370">
        <v>1.5</v>
      </c>
      <c r="N364" s="370">
        <v>2.2000000000000002</v>
      </c>
      <c r="O364" s="370">
        <v>2.1</v>
      </c>
      <c r="P364" s="370">
        <v>2</v>
      </c>
      <c r="Q364" s="370">
        <v>0.5</v>
      </c>
      <c r="R364" s="370">
        <v>0.3</v>
      </c>
      <c r="S364" s="370">
        <v>0.4</v>
      </c>
      <c r="T364" s="370">
        <v>0.5</v>
      </c>
      <c r="U364" s="370">
        <v>1</v>
      </c>
      <c r="V364" s="370">
        <v>0.6</v>
      </c>
      <c r="W364" s="370">
        <v>0.2</v>
      </c>
      <c r="X364" s="370">
        <v>0.1</v>
      </c>
      <c r="Y364" s="370">
        <v>0.1</v>
      </c>
      <c r="Z364" s="370">
        <v>0.1</v>
      </c>
      <c r="AA364" s="370">
        <v>0.1</v>
      </c>
      <c r="AB364" s="370">
        <v>0.2</v>
      </c>
      <c r="AC364" s="370">
        <v>0.3</v>
      </c>
      <c r="AD364" s="370">
        <v>0.5</v>
      </c>
      <c r="AE364" s="370">
        <v>0.6</v>
      </c>
      <c r="AF364" s="370">
        <v>1</v>
      </c>
      <c r="AG364" s="370">
        <v>1.6</v>
      </c>
      <c r="AH364" s="370">
        <v>1.5</v>
      </c>
      <c r="AI364" s="370">
        <v>2.2999999999999998</v>
      </c>
      <c r="AJ364" s="370">
        <v>2.5</v>
      </c>
      <c r="AK364" s="370">
        <v>3.4</v>
      </c>
      <c r="AL364" s="370">
        <v>7.7</v>
      </c>
      <c r="AM364" s="370">
        <v>6.3</v>
      </c>
      <c r="AN364" s="370">
        <v>8.1</v>
      </c>
      <c r="AO364" s="370">
        <v>10.4</v>
      </c>
      <c r="AP364" s="370">
        <v>10.199999999999999</v>
      </c>
      <c r="AQ364" s="370">
        <v>9.3000000000000007</v>
      </c>
      <c r="AR364" s="370">
        <v>10.9</v>
      </c>
      <c r="AS364" s="370">
        <v>11.2</v>
      </c>
      <c r="AT364" s="370">
        <v>9.1999999999999993</v>
      </c>
      <c r="AU364" s="370">
        <v>6.1</v>
      </c>
      <c r="AV364" s="370">
        <v>5.4</v>
      </c>
      <c r="AW364" s="370">
        <v>5.5</v>
      </c>
      <c r="AX364" s="370">
        <v>3.1</v>
      </c>
      <c r="AY364" s="370">
        <v>6.1</v>
      </c>
      <c r="AZ364" s="370">
        <v>4.5</v>
      </c>
      <c r="BA364" s="370">
        <v>4.5</v>
      </c>
      <c r="BB364" s="370">
        <v>4</v>
      </c>
      <c r="BC364" s="370">
        <v>4.7</v>
      </c>
      <c r="BD364" s="370">
        <v>4.7</v>
      </c>
      <c r="BE364" s="370">
        <v>3.3</v>
      </c>
      <c r="BF364" s="368">
        <v>4</v>
      </c>
      <c r="BG364" s="368">
        <v>13.2</v>
      </c>
      <c r="BH364" s="368">
        <v>0</v>
      </c>
    </row>
    <row r="365" spans="1:60" s="270" customFormat="1" ht="51">
      <c r="A365" s="368" t="s">
        <v>607</v>
      </c>
      <c r="B365" s="368" t="s">
        <v>9</v>
      </c>
      <c r="C365" s="368" t="s">
        <v>614</v>
      </c>
      <c r="D365" s="368">
        <v>110</v>
      </c>
      <c r="E365" s="368" t="s">
        <v>798</v>
      </c>
      <c r="F365" s="368" t="s">
        <v>606</v>
      </c>
      <c r="G365" s="368" t="s">
        <v>1957</v>
      </c>
      <c r="H365" s="368">
        <v>96.5</v>
      </c>
      <c r="I365" s="368" t="s">
        <v>627</v>
      </c>
      <c r="J365" s="370">
        <v>0.7</v>
      </c>
      <c r="K365" s="370">
        <v>0.4</v>
      </c>
      <c r="L365" s="370">
        <v>0.4</v>
      </c>
      <c r="M365" s="370">
        <v>0.9</v>
      </c>
      <c r="N365" s="370">
        <v>0.8</v>
      </c>
      <c r="O365" s="370">
        <v>1.2</v>
      </c>
      <c r="P365" s="370">
        <v>0.4</v>
      </c>
      <c r="Q365" s="370">
        <v>0.2</v>
      </c>
      <c r="R365" s="370">
        <v>-0.8</v>
      </c>
      <c r="S365" s="370">
        <v>-0.4</v>
      </c>
      <c r="T365" s="370">
        <v>-0.8</v>
      </c>
      <c r="U365" s="370">
        <v>0.5</v>
      </c>
      <c r="V365" s="370">
        <v>1.1000000000000001</v>
      </c>
      <c r="W365" s="370">
        <v>1.1000000000000001</v>
      </c>
      <c r="X365" s="370">
        <v>0</v>
      </c>
      <c r="Y365" s="370">
        <v>0</v>
      </c>
      <c r="Z365" s="370">
        <v>0</v>
      </c>
      <c r="AA365" s="370">
        <v>0</v>
      </c>
      <c r="AB365" s="370">
        <v>0.4</v>
      </c>
      <c r="AC365" s="370">
        <v>1</v>
      </c>
      <c r="AD365" s="370">
        <v>0.8</v>
      </c>
      <c r="AE365" s="370">
        <v>1.7</v>
      </c>
      <c r="AF365" s="370">
        <v>2.5</v>
      </c>
      <c r="AG365" s="370">
        <v>1.2</v>
      </c>
      <c r="AH365" s="370">
        <v>-1.1000000000000001</v>
      </c>
      <c r="AI365" s="370">
        <v>-1.4</v>
      </c>
      <c r="AJ365" s="370">
        <v>-0.8</v>
      </c>
      <c r="AK365" s="370">
        <v>-0.5</v>
      </c>
      <c r="AL365" s="370">
        <v>1.7</v>
      </c>
      <c r="AM365" s="370">
        <v>1.9</v>
      </c>
      <c r="AN365" s="370">
        <v>2</v>
      </c>
      <c r="AO365" s="370">
        <v>1.6</v>
      </c>
      <c r="AP365" s="370">
        <v>2</v>
      </c>
      <c r="AQ365" s="370">
        <v>2.4</v>
      </c>
      <c r="AR365" s="370">
        <v>1.9</v>
      </c>
      <c r="AS365" s="370">
        <v>2.2000000000000002</v>
      </c>
      <c r="AT365" s="370">
        <v>1.5</v>
      </c>
      <c r="AU365" s="370">
        <v>1.1000000000000001</v>
      </c>
      <c r="AV365" s="370">
        <v>0.8</v>
      </c>
      <c r="AW365" s="370">
        <v>0.7</v>
      </c>
      <c r="AX365" s="370">
        <v>0.5</v>
      </c>
      <c r="AY365" s="370">
        <v>1</v>
      </c>
      <c r="AZ365" s="370">
        <v>0.9</v>
      </c>
      <c r="BA365" s="370">
        <v>0.9</v>
      </c>
      <c r="BB365" s="370">
        <v>0.5</v>
      </c>
      <c r="BC365" s="370">
        <v>0.9</v>
      </c>
      <c r="BD365" s="370">
        <v>0.9</v>
      </c>
      <c r="BE365" s="370">
        <v>0.8</v>
      </c>
      <c r="BF365" s="368">
        <v>4</v>
      </c>
      <c r="BG365" s="368">
        <v>13.2</v>
      </c>
      <c r="BH365" s="368">
        <v>0</v>
      </c>
    </row>
    <row r="366" spans="1:60" s="270" customFormat="1" ht="38.25">
      <c r="A366" s="368" t="s">
        <v>607</v>
      </c>
      <c r="B366" s="368" t="s">
        <v>19</v>
      </c>
      <c r="C366" s="368" t="s">
        <v>614</v>
      </c>
      <c r="D366" s="368">
        <v>110</v>
      </c>
      <c r="E366" s="368" t="s">
        <v>1872</v>
      </c>
      <c r="F366" s="368" t="s">
        <v>606</v>
      </c>
      <c r="G366" s="368" t="s">
        <v>1957</v>
      </c>
      <c r="H366" s="368">
        <v>625.20000000000005</v>
      </c>
      <c r="I366" s="368" t="s">
        <v>626</v>
      </c>
      <c r="J366" s="370">
        <v>39.6</v>
      </c>
      <c r="K366" s="370">
        <v>39.6</v>
      </c>
      <c r="L366" s="370">
        <v>39.6</v>
      </c>
      <c r="M366" s="370">
        <v>39.6</v>
      </c>
      <c r="N366" s="370">
        <v>39.6</v>
      </c>
      <c r="O366" s="370">
        <v>39.6</v>
      </c>
      <c r="P366" s="370">
        <v>39.6</v>
      </c>
      <c r="Q366" s="370">
        <v>39.6</v>
      </c>
      <c r="R366" s="370">
        <v>39.6</v>
      </c>
      <c r="S366" s="370">
        <v>26.2</v>
      </c>
      <c r="T366" s="370">
        <v>27.2</v>
      </c>
      <c r="U366" s="370">
        <v>20.8</v>
      </c>
      <c r="V366" s="370">
        <v>23.3</v>
      </c>
      <c r="W366" s="370">
        <v>19.5</v>
      </c>
      <c r="X366" s="370">
        <v>8.3000000000000007</v>
      </c>
      <c r="Y366" s="370">
        <v>6.5</v>
      </c>
      <c r="Z366" s="370">
        <v>3.4</v>
      </c>
      <c r="AA366" s="370">
        <v>2.8</v>
      </c>
      <c r="AB366" s="370">
        <v>19.399999999999999</v>
      </c>
      <c r="AC366" s="370">
        <v>18.399999999999999</v>
      </c>
      <c r="AD366" s="370">
        <v>20.3</v>
      </c>
      <c r="AE366" s="370">
        <v>11.1</v>
      </c>
      <c r="AF366" s="370">
        <v>6</v>
      </c>
      <c r="AG366" s="370">
        <v>1.4</v>
      </c>
      <c r="AH366" s="370">
        <v>1.2</v>
      </c>
      <c r="AI366" s="370">
        <v>0.7</v>
      </c>
      <c r="AJ366" s="370">
        <v>0.9</v>
      </c>
      <c r="AK366" s="370">
        <v>80.8</v>
      </c>
      <c r="AL366" s="370">
        <v>89.9</v>
      </c>
      <c r="AM366" s="370">
        <v>76.900000000000006</v>
      </c>
      <c r="AN366" s="370">
        <v>60.6</v>
      </c>
      <c r="AO366" s="370">
        <v>31.4</v>
      </c>
      <c r="AP366" s="370">
        <v>29.7</v>
      </c>
      <c r="AQ366" s="370">
        <v>28.1</v>
      </c>
      <c r="AR366" s="370">
        <v>21.3</v>
      </c>
      <c r="AS366" s="370">
        <v>17.600000000000001</v>
      </c>
      <c r="AT366" s="370">
        <v>26.9</v>
      </c>
      <c r="AU366" s="370">
        <v>30.8</v>
      </c>
      <c r="AV366" s="370">
        <v>31.4</v>
      </c>
      <c r="AW366" s="370">
        <v>19.899999999999999</v>
      </c>
      <c r="AX366" s="370">
        <v>17.399999999999999</v>
      </c>
      <c r="AY366" s="370">
        <v>22.4</v>
      </c>
      <c r="AZ366" s="370">
        <v>25.1</v>
      </c>
      <c r="BA366" s="370">
        <v>25.1</v>
      </c>
      <c r="BB366" s="370">
        <v>20.5</v>
      </c>
      <c r="BC366" s="370">
        <v>17</v>
      </c>
      <c r="BD366" s="370">
        <v>17</v>
      </c>
      <c r="BE366" s="370">
        <v>22.8</v>
      </c>
      <c r="BF366" s="368">
        <v>26.1</v>
      </c>
      <c r="BG366" s="368">
        <v>91</v>
      </c>
      <c r="BH366" s="368">
        <v>0.2</v>
      </c>
    </row>
    <row r="367" spans="1:60" s="270" customFormat="1" ht="38.25">
      <c r="A367" s="368" t="s">
        <v>607</v>
      </c>
      <c r="B367" s="368" t="s">
        <v>19</v>
      </c>
      <c r="C367" s="368" t="s">
        <v>614</v>
      </c>
      <c r="D367" s="368">
        <v>110</v>
      </c>
      <c r="E367" s="368" t="s">
        <v>1872</v>
      </c>
      <c r="F367" s="368" t="s">
        <v>606</v>
      </c>
      <c r="G367" s="368" t="s">
        <v>1957</v>
      </c>
      <c r="H367" s="368">
        <v>625.20000000000005</v>
      </c>
      <c r="I367" s="368" t="s">
        <v>627</v>
      </c>
      <c r="J367" s="370">
        <v>13</v>
      </c>
      <c r="K367" s="370">
        <v>13</v>
      </c>
      <c r="L367" s="370">
        <v>13</v>
      </c>
      <c r="M367" s="370">
        <v>13</v>
      </c>
      <c r="N367" s="370">
        <v>13</v>
      </c>
      <c r="O367" s="370">
        <v>13</v>
      </c>
      <c r="P367" s="370">
        <v>13</v>
      </c>
      <c r="Q367" s="370">
        <v>13</v>
      </c>
      <c r="R367" s="370">
        <v>13</v>
      </c>
      <c r="S367" s="370">
        <v>11</v>
      </c>
      <c r="T367" s="370">
        <v>9.1999999999999993</v>
      </c>
      <c r="U367" s="370">
        <v>9.3000000000000007</v>
      </c>
      <c r="V367" s="370">
        <v>10</v>
      </c>
      <c r="W367" s="370">
        <v>6.8</v>
      </c>
      <c r="X367" s="370">
        <v>-4.0999999999999996</v>
      </c>
      <c r="Y367" s="370">
        <v>-4.3</v>
      </c>
      <c r="Z367" s="370">
        <v>-3.7</v>
      </c>
      <c r="AA367" s="370">
        <v>-3.3</v>
      </c>
      <c r="AB367" s="370">
        <v>1.3</v>
      </c>
      <c r="AC367" s="370">
        <v>3.7</v>
      </c>
      <c r="AD367" s="370">
        <v>5.5</v>
      </c>
      <c r="AE367" s="370">
        <v>7.1</v>
      </c>
      <c r="AF367" s="370">
        <v>7.3</v>
      </c>
      <c r="AG367" s="370">
        <v>7.1</v>
      </c>
      <c r="AH367" s="370">
        <v>0.8</v>
      </c>
      <c r="AI367" s="370">
        <v>-6</v>
      </c>
      <c r="AJ367" s="370">
        <v>-7.6</v>
      </c>
      <c r="AK367" s="370">
        <v>3.5</v>
      </c>
      <c r="AL367" s="370">
        <v>8.5</v>
      </c>
      <c r="AM367" s="370">
        <v>6.8</v>
      </c>
      <c r="AN367" s="370">
        <v>3.9</v>
      </c>
      <c r="AO367" s="370">
        <v>2</v>
      </c>
      <c r="AP367" s="370">
        <v>5.6</v>
      </c>
      <c r="AQ367" s="370">
        <v>7.7</v>
      </c>
      <c r="AR367" s="370">
        <v>4.0999999999999996</v>
      </c>
      <c r="AS367" s="370">
        <v>0.7</v>
      </c>
      <c r="AT367" s="370">
        <v>0.2</v>
      </c>
      <c r="AU367" s="370">
        <v>2.7</v>
      </c>
      <c r="AV367" s="370">
        <v>3.9</v>
      </c>
      <c r="AW367" s="370">
        <v>1.9</v>
      </c>
      <c r="AX367" s="370">
        <v>-0.4</v>
      </c>
      <c r="AY367" s="370">
        <v>2.6</v>
      </c>
      <c r="AZ367" s="370">
        <v>4.5</v>
      </c>
      <c r="BA367" s="370">
        <v>4.5</v>
      </c>
      <c r="BB367" s="370">
        <v>6</v>
      </c>
      <c r="BC367" s="370">
        <v>8.5</v>
      </c>
      <c r="BD367" s="370">
        <v>8.5</v>
      </c>
      <c r="BE367" s="370">
        <v>11</v>
      </c>
      <c r="BF367" s="368">
        <v>26.1</v>
      </c>
      <c r="BG367" s="368">
        <v>91</v>
      </c>
      <c r="BH367" s="368">
        <v>0.2</v>
      </c>
    </row>
    <row r="368" spans="1:60" s="270" customFormat="1" ht="38.25">
      <c r="A368" s="368" t="s">
        <v>607</v>
      </c>
      <c r="B368" s="368" t="s">
        <v>19</v>
      </c>
      <c r="C368" s="368" t="s">
        <v>614</v>
      </c>
      <c r="D368" s="368">
        <v>110</v>
      </c>
      <c r="E368" s="368" t="s">
        <v>799</v>
      </c>
      <c r="F368" s="368" t="s">
        <v>606</v>
      </c>
      <c r="G368" s="368" t="s">
        <v>1957</v>
      </c>
      <c r="H368" s="368">
        <v>244.3</v>
      </c>
      <c r="I368" s="368" t="s">
        <v>626</v>
      </c>
      <c r="J368" s="370">
        <v>15.3</v>
      </c>
      <c r="K368" s="370">
        <v>14</v>
      </c>
      <c r="L368" s="370">
        <v>8.6</v>
      </c>
      <c r="M368" s="370">
        <v>13.4</v>
      </c>
      <c r="N368" s="370">
        <v>16.600000000000001</v>
      </c>
      <c r="O368" s="370">
        <v>14.9</v>
      </c>
      <c r="P368" s="370">
        <v>13.6</v>
      </c>
      <c r="Q368" s="370">
        <v>20.8</v>
      </c>
      <c r="R368" s="370">
        <v>17.3</v>
      </c>
      <c r="S368" s="370">
        <v>10.199999999999999</v>
      </c>
      <c r="T368" s="370">
        <v>5.8</v>
      </c>
      <c r="U368" s="370">
        <v>7.8</v>
      </c>
      <c r="V368" s="370">
        <v>6.9</v>
      </c>
      <c r="W368" s="370">
        <v>3.2</v>
      </c>
      <c r="X368" s="370">
        <v>2.8</v>
      </c>
      <c r="Y368" s="370">
        <v>1.1000000000000001</v>
      </c>
      <c r="Z368" s="370">
        <v>1.6</v>
      </c>
      <c r="AA368" s="370">
        <v>1</v>
      </c>
      <c r="AB368" s="370">
        <v>2.6</v>
      </c>
      <c r="AC368" s="370">
        <v>7.8</v>
      </c>
      <c r="AD368" s="370">
        <v>9.6</v>
      </c>
      <c r="AE368" s="370">
        <v>4.0999999999999996</v>
      </c>
      <c r="AF368" s="370">
        <v>0</v>
      </c>
      <c r="AG368" s="370">
        <v>3.4</v>
      </c>
      <c r="AH368" s="370">
        <v>0.2</v>
      </c>
      <c r="AI368" s="370">
        <v>0.2</v>
      </c>
      <c r="AJ368" s="370">
        <v>0.4</v>
      </c>
      <c r="AK368" s="370">
        <v>38.299999999999997</v>
      </c>
      <c r="AL368" s="370">
        <v>40.200000000000003</v>
      </c>
      <c r="AM368" s="370">
        <v>26.2</v>
      </c>
      <c r="AN368" s="370">
        <v>19.100000000000001</v>
      </c>
      <c r="AO368" s="370">
        <v>14.2</v>
      </c>
      <c r="AP368" s="370">
        <v>10.199999999999999</v>
      </c>
      <c r="AQ368" s="370">
        <v>17.399999999999999</v>
      </c>
      <c r="AR368" s="370">
        <v>9.5</v>
      </c>
      <c r="AS368" s="370">
        <v>10</v>
      </c>
      <c r="AT368" s="370">
        <v>10.3</v>
      </c>
      <c r="AU368" s="370">
        <v>11</v>
      </c>
      <c r="AV368" s="370">
        <v>12.3</v>
      </c>
      <c r="AW368" s="370">
        <v>10.199999999999999</v>
      </c>
      <c r="AX368" s="370">
        <v>7.4</v>
      </c>
      <c r="AY368" s="370">
        <v>9.9</v>
      </c>
      <c r="AZ368" s="370">
        <v>8.6</v>
      </c>
      <c r="BA368" s="370">
        <v>8.6</v>
      </c>
      <c r="BB368" s="370">
        <v>10</v>
      </c>
      <c r="BC368" s="370">
        <v>7.3</v>
      </c>
      <c r="BD368" s="370">
        <v>7.3</v>
      </c>
      <c r="BE368" s="370">
        <v>8.1</v>
      </c>
      <c r="BF368" s="368">
        <v>10.199999999999999</v>
      </c>
      <c r="BG368" s="368">
        <v>40.299999999999997</v>
      </c>
      <c r="BH368" s="368">
        <v>0</v>
      </c>
    </row>
    <row r="369" spans="1:60" s="270" customFormat="1" ht="38.25">
      <c r="A369" s="368" t="s">
        <v>607</v>
      </c>
      <c r="B369" s="368" t="s">
        <v>19</v>
      </c>
      <c r="C369" s="368" t="s">
        <v>614</v>
      </c>
      <c r="D369" s="368">
        <v>110</v>
      </c>
      <c r="E369" s="368" t="s">
        <v>799</v>
      </c>
      <c r="F369" s="368" t="s">
        <v>606</v>
      </c>
      <c r="G369" s="368" t="s">
        <v>1957</v>
      </c>
      <c r="H369" s="368">
        <v>244.3</v>
      </c>
      <c r="I369" s="368" t="s">
        <v>627</v>
      </c>
      <c r="J369" s="370">
        <v>6.5</v>
      </c>
      <c r="K369" s="370">
        <v>6.4</v>
      </c>
      <c r="L369" s="370">
        <v>5.4</v>
      </c>
      <c r="M369" s="370">
        <v>6.2</v>
      </c>
      <c r="N369" s="370">
        <v>6.2</v>
      </c>
      <c r="O369" s="370">
        <v>6.5</v>
      </c>
      <c r="P369" s="370">
        <v>6.9</v>
      </c>
      <c r="Q369" s="370">
        <v>7.4</v>
      </c>
      <c r="R369" s="370">
        <v>6.1</v>
      </c>
      <c r="S369" s="370">
        <v>5.3</v>
      </c>
      <c r="T369" s="370">
        <v>4.3</v>
      </c>
      <c r="U369" s="370">
        <v>4.5</v>
      </c>
      <c r="V369" s="370">
        <v>4.8</v>
      </c>
      <c r="W369" s="370">
        <v>3.3</v>
      </c>
      <c r="X369" s="370">
        <v>-1.7</v>
      </c>
      <c r="Y369" s="370">
        <v>-1.9</v>
      </c>
      <c r="Z369" s="370">
        <v>-1.6</v>
      </c>
      <c r="AA369" s="370">
        <v>-1.3</v>
      </c>
      <c r="AB369" s="370">
        <v>0.8</v>
      </c>
      <c r="AC369" s="370">
        <v>2.4</v>
      </c>
      <c r="AD369" s="370">
        <v>2.9</v>
      </c>
      <c r="AE369" s="370">
        <v>3.9</v>
      </c>
      <c r="AF369" s="370">
        <v>4.3</v>
      </c>
      <c r="AG369" s="370">
        <v>4.3</v>
      </c>
      <c r="AH369" s="370">
        <v>0.9</v>
      </c>
      <c r="AI369" s="370">
        <v>-2.6</v>
      </c>
      <c r="AJ369" s="370">
        <v>-3.3</v>
      </c>
      <c r="AK369" s="370">
        <v>3.4</v>
      </c>
      <c r="AL369" s="370">
        <v>4.7</v>
      </c>
      <c r="AM369" s="370">
        <v>3.4</v>
      </c>
      <c r="AN369" s="370">
        <v>1.6</v>
      </c>
      <c r="AO369" s="370">
        <v>1.6</v>
      </c>
      <c r="AP369" s="370">
        <v>3.3</v>
      </c>
      <c r="AQ369" s="370">
        <v>4.4000000000000004</v>
      </c>
      <c r="AR369" s="370">
        <v>2.4</v>
      </c>
      <c r="AS369" s="370">
        <v>1.1000000000000001</v>
      </c>
      <c r="AT369" s="370">
        <v>0.3</v>
      </c>
      <c r="AU369" s="370">
        <v>1.4</v>
      </c>
      <c r="AV369" s="370">
        <v>2</v>
      </c>
      <c r="AW369" s="370">
        <v>1.3</v>
      </c>
      <c r="AX369" s="370">
        <v>0.2</v>
      </c>
      <c r="AY369" s="370">
        <v>1.7</v>
      </c>
      <c r="AZ369" s="370">
        <v>2.5</v>
      </c>
      <c r="BA369" s="370">
        <v>2.5</v>
      </c>
      <c r="BB369" s="370">
        <v>3.3</v>
      </c>
      <c r="BC369" s="370">
        <v>4.5</v>
      </c>
      <c r="BD369" s="370">
        <v>4.5</v>
      </c>
      <c r="BE369" s="370">
        <v>5.8</v>
      </c>
      <c r="BF369" s="368">
        <v>10.199999999999999</v>
      </c>
      <c r="BG369" s="368">
        <v>40.299999999999997</v>
      </c>
      <c r="BH369" s="368">
        <v>0</v>
      </c>
    </row>
    <row r="370" spans="1:60" s="270" customFormat="1" ht="38.25">
      <c r="A370" s="368" t="s">
        <v>607</v>
      </c>
      <c r="B370" s="368" t="s">
        <v>149</v>
      </c>
      <c r="C370" s="368" t="s">
        <v>614</v>
      </c>
      <c r="D370" s="368">
        <v>110</v>
      </c>
      <c r="E370" s="368" t="s">
        <v>800</v>
      </c>
      <c r="F370" s="368" t="s">
        <v>606</v>
      </c>
      <c r="G370" s="368" t="s">
        <v>1957</v>
      </c>
      <c r="H370" s="368">
        <v>491</v>
      </c>
      <c r="I370" s="368" t="s">
        <v>626</v>
      </c>
      <c r="J370" s="370">
        <v>12.6</v>
      </c>
      <c r="K370" s="370">
        <v>10.6</v>
      </c>
      <c r="L370" s="370">
        <v>17.100000000000001</v>
      </c>
      <c r="M370" s="370">
        <v>14.1</v>
      </c>
      <c r="N370" s="370">
        <v>13.6</v>
      </c>
      <c r="O370" s="370">
        <v>9.1</v>
      </c>
      <c r="P370" s="370">
        <v>6.1</v>
      </c>
      <c r="Q370" s="370">
        <v>7.1</v>
      </c>
      <c r="R370" s="370">
        <v>10.6</v>
      </c>
      <c r="S370" s="370">
        <v>16.600000000000001</v>
      </c>
      <c r="T370" s="370">
        <v>15.6</v>
      </c>
      <c r="U370" s="370">
        <v>13.1</v>
      </c>
      <c r="V370" s="370">
        <v>17.600000000000001</v>
      </c>
      <c r="W370" s="370">
        <v>9</v>
      </c>
      <c r="X370" s="370">
        <v>3.5</v>
      </c>
      <c r="Y370" s="370">
        <v>3</v>
      </c>
      <c r="Z370" s="370">
        <v>1</v>
      </c>
      <c r="AA370" s="370">
        <v>58.5</v>
      </c>
      <c r="AB370" s="370">
        <v>18.899999999999999</v>
      </c>
      <c r="AC370" s="370">
        <v>17.8</v>
      </c>
      <c r="AD370" s="370">
        <v>8.1999999999999993</v>
      </c>
      <c r="AE370" s="370">
        <v>12.7</v>
      </c>
      <c r="AF370" s="370">
        <v>9.6999999999999993</v>
      </c>
      <c r="AG370" s="370">
        <v>12.3</v>
      </c>
      <c r="AH370" s="370">
        <v>20.7</v>
      </c>
      <c r="AI370" s="370">
        <v>51.1</v>
      </c>
      <c r="AJ370" s="370">
        <v>24.2</v>
      </c>
      <c r="AK370" s="370">
        <v>9.6</v>
      </c>
      <c r="AL370" s="370">
        <v>10.199999999999999</v>
      </c>
      <c r="AM370" s="370">
        <v>8.6</v>
      </c>
      <c r="AN370" s="370">
        <v>28.3</v>
      </c>
      <c r="AO370" s="370">
        <v>32.5</v>
      </c>
      <c r="AP370" s="370">
        <v>42.8</v>
      </c>
      <c r="AQ370" s="370">
        <v>41</v>
      </c>
      <c r="AR370" s="370">
        <v>27.8</v>
      </c>
      <c r="AS370" s="370">
        <v>22.2</v>
      </c>
      <c r="AT370" s="370">
        <v>9.1999999999999993</v>
      </c>
      <c r="AU370" s="370">
        <v>13.7</v>
      </c>
      <c r="AV370" s="370">
        <v>21.3</v>
      </c>
      <c r="AW370" s="370">
        <v>32.4</v>
      </c>
      <c r="AX370" s="370">
        <v>25.9</v>
      </c>
      <c r="AY370" s="370">
        <v>23.9</v>
      </c>
      <c r="AZ370" s="370">
        <v>19.3</v>
      </c>
      <c r="BA370" s="370">
        <v>19.3</v>
      </c>
      <c r="BB370" s="370">
        <v>12.8</v>
      </c>
      <c r="BC370" s="370">
        <v>13.8</v>
      </c>
      <c r="BD370" s="370">
        <v>13.8</v>
      </c>
      <c r="BE370" s="370">
        <v>12.3</v>
      </c>
      <c r="BF370" s="368">
        <v>20.5</v>
      </c>
      <c r="BG370" s="368">
        <v>58.5</v>
      </c>
      <c r="BH370" s="368">
        <v>0.5</v>
      </c>
    </row>
    <row r="371" spans="1:60" s="270" customFormat="1" ht="38.25">
      <c r="A371" s="368" t="s">
        <v>607</v>
      </c>
      <c r="B371" s="368" t="s">
        <v>149</v>
      </c>
      <c r="C371" s="368" t="s">
        <v>614</v>
      </c>
      <c r="D371" s="368">
        <v>110</v>
      </c>
      <c r="E371" s="368" t="s">
        <v>800</v>
      </c>
      <c r="F371" s="368" t="s">
        <v>606</v>
      </c>
      <c r="G371" s="368" t="s">
        <v>1957</v>
      </c>
      <c r="H371" s="368">
        <v>491</v>
      </c>
      <c r="I371" s="368" t="s">
        <v>627</v>
      </c>
      <c r="J371" s="370">
        <v>-0.1</v>
      </c>
      <c r="K371" s="370">
        <v>-0.1</v>
      </c>
      <c r="L371" s="370">
        <v>-0.1</v>
      </c>
      <c r="M371" s="370">
        <v>-0.1</v>
      </c>
      <c r="N371" s="370">
        <v>-0.1</v>
      </c>
      <c r="O371" s="370">
        <v>-0.1</v>
      </c>
      <c r="P371" s="370">
        <v>-0.1</v>
      </c>
      <c r="Q371" s="370">
        <v>-0.1</v>
      </c>
      <c r="R371" s="370">
        <v>-0.1</v>
      </c>
      <c r="S371" s="370">
        <v>-0.1</v>
      </c>
      <c r="T371" s="370">
        <v>-0.1</v>
      </c>
      <c r="U371" s="370">
        <v>-0.1</v>
      </c>
      <c r="V371" s="370">
        <v>1.9</v>
      </c>
      <c r="W371" s="370">
        <v>-1.6</v>
      </c>
      <c r="X371" s="370">
        <v>-6.6</v>
      </c>
      <c r="Y371" s="370">
        <v>-6.6</v>
      </c>
      <c r="Z371" s="370">
        <v>-6.6</v>
      </c>
      <c r="AA371" s="370">
        <v>6</v>
      </c>
      <c r="AB371" s="370">
        <v>3.5</v>
      </c>
      <c r="AC371" s="370">
        <v>3.4</v>
      </c>
      <c r="AD371" s="370">
        <v>2.5</v>
      </c>
      <c r="AE371" s="370">
        <v>3.5</v>
      </c>
      <c r="AF371" s="370">
        <v>2.5</v>
      </c>
      <c r="AG371" s="370">
        <v>-1.5</v>
      </c>
      <c r="AH371" s="370">
        <v>1</v>
      </c>
      <c r="AI371" s="370">
        <v>5.5</v>
      </c>
      <c r="AJ371" s="370">
        <v>1</v>
      </c>
      <c r="AK371" s="370">
        <v>-3.1</v>
      </c>
      <c r="AL371" s="370">
        <v>-1.6</v>
      </c>
      <c r="AM371" s="370">
        <v>-3.1</v>
      </c>
      <c r="AN371" s="370">
        <v>-0.5</v>
      </c>
      <c r="AO371" s="370">
        <v>1</v>
      </c>
      <c r="AP371" s="370">
        <v>4</v>
      </c>
      <c r="AQ371" s="370">
        <v>5.5</v>
      </c>
      <c r="AR371" s="370">
        <v>3.5</v>
      </c>
      <c r="AS371" s="370">
        <v>1</v>
      </c>
      <c r="AT371" s="370">
        <v>-3</v>
      </c>
      <c r="AU371" s="370">
        <v>-1.4</v>
      </c>
      <c r="AV371" s="370">
        <v>-0.3</v>
      </c>
      <c r="AW371" s="370">
        <v>3.2</v>
      </c>
      <c r="AX371" s="370">
        <v>0.2</v>
      </c>
      <c r="AY371" s="370">
        <v>1.2</v>
      </c>
      <c r="AZ371" s="370">
        <v>1.2</v>
      </c>
      <c r="BA371" s="370">
        <v>1.2</v>
      </c>
      <c r="BB371" s="370">
        <v>0.2</v>
      </c>
      <c r="BC371" s="370">
        <v>2.7</v>
      </c>
      <c r="BD371" s="370">
        <v>2.7</v>
      </c>
      <c r="BE371" s="370">
        <v>2.7</v>
      </c>
      <c r="BF371" s="368">
        <v>20.5</v>
      </c>
      <c r="BG371" s="368">
        <v>58.5</v>
      </c>
      <c r="BH371" s="368">
        <v>0.5</v>
      </c>
    </row>
    <row r="372" spans="1:60" s="270" customFormat="1" ht="25.5">
      <c r="A372" s="368" t="s">
        <v>607</v>
      </c>
      <c r="B372" s="368" t="s">
        <v>149</v>
      </c>
      <c r="C372" s="368" t="s">
        <v>614</v>
      </c>
      <c r="D372" s="368">
        <v>110</v>
      </c>
      <c r="E372" s="368" t="s">
        <v>801</v>
      </c>
      <c r="F372" s="368" t="s">
        <v>606</v>
      </c>
      <c r="G372" s="368" t="s">
        <v>1957</v>
      </c>
      <c r="H372" s="368">
        <v>406.5</v>
      </c>
      <c r="I372" s="368" t="s">
        <v>626</v>
      </c>
      <c r="J372" s="370">
        <v>13.8</v>
      </c>
      <c r="K372" s="370">
        <v>6.8</v>
      </c>
      <c r="L372" s="370">
        <v>12.5</v>
      </c>
      <c r="M372" s="370">
        <v>21.2</v>
      </c>
      <c r="N372" s="370">
        <v>20.6</v>
      </c>
      <c r="O372" s="370">
        <v>26.2</v>
      </c>
      <c r="P372" s="370">
        <v>31.6</v>
      </c>
      <c r="Q372" s="370">
        <v>36.799999999999997</v>
      </c>
      <c r="R372" s="370">
        <v>28.5</v>
      </c>
      <c r="S372" s="370">
        <v>14.8</v>
      </c>
      <c r="T372" s="370">
        <v>13.4</v>
      </c>
      <c r="U372" s="370">
        <v>16</v>
      </c>
      <c r="V372" s="370">
        <v>20</v>
      </c>
      <c r="W372" s="370">
        <v>17.100000000000001</v>
      </c>
      <c r="X372" s="370">
        <v>9.1999999999999993</v>
      </c>
      <c r="Y372" s="370">
        <v>7.1</v>
      </c>
      <c r="Z372" s="370">
        <v>38.1</v>
      </c>
      <c r="AA372" s="370">
        <v>37.1</v>
      </c>
      <c r="AB372" s="370">
        <v>19.7</v>
      </c>
      <c r="AC372" s="370">
        <v>3.2</v>
      </c>
      <c r="AD372" s="370">
        <v>2.2000000000000002</v>
      </c>
      <c r="AE372" s="370">
        <v>2.1</v>
      </c>
      <c r="AF372" s="370">
        <v>3.4</v>
      </c>
      <c r="AG372" s="370">
        <v>3.1</v>
      </c>
      <c r="AH372" s="370">
        <v>16.5</v>
      </c>
      <c r="AI372" s="370">
        <v>3.8</v>
      </c>
      <c r="AJ372" s="370">
        <v>26.9</v>
      </c>
      <c r="AK372" s="370">
        <v>16.8</v>
      </c>
      <c r="AL372" s="370">
        <v>16.3</v>
      </c>
      <c r="AM372" s="370">
        <v>18.8</v>
      </c>
      <c r="AN372" s="370">
        <v>13.3</v>
      </c>
      <c r="AO372" s="370">
        <v>57.1</v>
      </c>
      <c r="AP372" s="370">
        <v>30.1</v>
      </c>
      <c r="AQ372" s="370">
        <v>11.2</v>
      </c>
      <c r="AR372" s="370">
        <v>26</v>
      </c>
      <c r="AS372" s="370">
        <v>16.399999999999999</v>
      </c>
      <c r="AT372" s="370">
        <v>17.399999999999999</v>
      </c>
      <c r="AU372" s="370">
        <v>18.399999999999999</v>
      </c>
      <c r="AV372" s="370">
        <v>23.6</v>
      </c>
      <c r="AW372" s="370">
        <v>21.6</v>
      </c>
      <c r="AX372" s="370">
        <v>15</v>
      </c>
      <c r="AY372" s="370">
        <v>14.7</v>
      </c>
      <c r="AZ372" s="370">
        <v>18.399999999999999</v>
      </c>
      <c r="BA372" s="370">
        <v>18.399999999999999</v>
      </c>
      <c r="BB372" s="370">
        <v>12.4</v>
      </c>
      <c r="BC372" s="370">
        <v>11.9</v>
      </c>
      <c r="BD372" s="370">
        <v>11.9</v>
      </c>
      <c r="BE372" s="370">
        <v>10.9</v>
      </c>
      <c r="BF372" s="368">
        <v>16.899999999999999</v>
      </c>
      <c r="BG372" s="368">
        <v>60.5</v>
      </c>
      <c r="BH372" s="368">
        <v>1.6</v>
      </c>
    </row>
    <row r="373" spans="1:60" s="270" customFormat="1" ht="25.5">
      <c r="A373" s="368" t="s">
        <v>607</v>
      </c>
      <c r="B373" s="368" t="s">
        <v>149</v>
      </c>
      <c r="C373" s="368" t="s">
        <v>614</v>
      </c>
      <c r="D373" s="368">
        <v>110</v>
      </c>
      <c r="E373" s="368" t="s">
        <v>801</v>
      </c>
      <c r="F373" s="368" t="s">
        <v>606</v>
      </c>
      <c r="G373" s="368" t="s">
        <v>1957</v>
      </c>
      <c r="H373" s="368">
        <v>406.5</v>
      </c>
      <c r="I373" s="368" t="s">
        <v>627</v>
      </c>
      <c r="J373" s="370">
        <v>0.4</v>
      </c>
      <c r="K373" s="370">
        <v>-1.3</v>
      </c>
      <c r="L373" s="370">
        <v>-0.4</v>
      </c>
      <c r="M373" s="370">
        <v>1.6</v>
      </c>
      <c r="N373" s="370">
        <v>1.4</v>
      </c>
      <c r="O373" s="370">
        <v>2.1</v>
      </c>
      <c r="P373" s="370">
        <v>1.9</v>
      </c>
      <c r="Q373" s="370">
        <v>2.2999999999999998</v>
      </c>
      <c r="R373" s="370">
        <v>0.9</v>
      </c>
      <c r="S373" s="370">
        <v>-1.9</v>
      </c>
      <c r="T373" s="370">
        <v>0.7</v>
      </c>
      <c r="U373" s="370">
        <v>0.9</v>
      </c>
      <c r="V373" s="370">
        <v>1</v>
      </c>
      <c r="W373" s="370">
        <v>-0.3</v>
      </c>
      <c r="X373" s="370">
        <v>-2.2999999999999998</v>
      </c>
      <c r="Y373" s="370">
        <v>-3.5</v>
      </c>
      <c r="Z373" s="370">
        <v>2.5</v>
      </c>
      <c r="AA373" s="370">
        <v>1.5</v>
      </c>
      <c r="AB373" s="370">
        <v>-1.1000000000000001</v>
      </c>
      <c r="AC373" s="370">
        <v>-2.7</v>
      </c>
      <c r="AD373" s="370">
        <v>-3.2</v>
      </c>
      <c r="AE373" s="370">
        <v>-3</v>
      </c>
      <c r="AF373" s="370">
        <v>-2.9</v>
      </c>
      <c r="AG373" s="370">
        <v>-1.6</v>
      </c>
      <c r="AH373" s="370">
        <v>0.1</v>
      </c>
      <c r="AI373" s="370">
        <v>-2.2000000000000002</v>
      </c>
      <c r="AJ373" s="370">
        <v>0</v>
      </c>
      <c r="AK373" s="370">
        <v>-4.5999999999999996</v>
      </c>
      <c r="AL373" s="370">
        <v>-2.2000000000000002</v>
      </c>
      <c r="AM373" s="370">
        <v>-1.8</v>
      </c>
      <c r="AN373" s="370">
        <v>-3.7</v>
      </c>
      <c r="AO373" s="370">
        <v>3.8</v>
      </c>
      <c r="AP373" s="370">
        <v>-1.3</v>
      </c>
      <c r="AQ373" s="370">
        <v>-4.2</v>
      </c>
      <c r="AR373" s="370">
        <v>-1.5</v>
      </c>
      <c r="AS373" s="370">
        <v>-3.2</v>
      </c>
      <c r="AT373" s="370">
        <v>-2.8</v>
      </c>
      <c r="AU373" s="370">
        <v>-2.7</v>
      </c>
      <c r="AV373" s="370">
        <v>-1.5</v>
      </c>
      <c r="AW373" s="370">
        <v>-1.6</v>
      </c>
      <c r="AX373" s="370">
        <v>-3.2</v>
      </c>
      <c r="AY373" s="370">
        <v>-2.6</v>
      </c>
      <c r="AZ373" s="370">
        <v>-1.1000000000000001</v>
      </c>
      <c r="BA373" s="370">
        <v>-1.1000000000000001</v>
      </c>
      <c r="BB373" s="370">
        <v>-1.9</v>
      </c>
      <c r="BC373" s="370">
        <v>-1.6</v>
      </c>
      <c r="BD373" s="370">
        <v>-1.6</v>
      </c>
      <c r="BE373" s="370">
        <v>-1.5</v>
      </c>
      <c r="BF373" s="368">
        <v>16.899999999999999</v>
      </c>
      <c r="BG373" s="368">
        <v>60.5</v>
      </c>
      <c r="BH373" s="368">
        <v>1.6</v>
      </c>
    </row>
    <row r="374" spans="1:60" s="270" customFormat="1" ht="38.25">
      <c r="A374" s="368" t="s">
        <v>607</v>
      </c>
      <c r="B374" s="368" t="s">
        <v>6</v>
      </c>
      <c r="C374" s="368" t="s">
        <v>614</v>
      </c>
      <c r="D374" s="368">
        <v>110</v>
      </c>
      <c r="E374" s="368" t="s">
        <v>1873</v>
      </c>
      <c r="F374" s="368" t="s">
        <v>608</v>
      </c>
      <c r="G374" s="368" t="s">
        <v>1957</v>
      </c>
      <c r="H374" s="368">
        <v>107.8</v>
      </c>
      <c r="I374" s="368" t="s">
        <v>626</v>
      </c>
      <c r="J374" s="370">
        <v>0</v>
      </c>
      <c r="K374" s="370">
        <v>0</v>
      </c>
      <c r="L374" s="370">
        <v>0</v>
      </c>
      <c r="M374" s="370">
        <v>0</v>
      </c>
      <c r="N374" s="370">
        <v>0</v>
      </c>
      <c r="O374" s="370">
        <v>0</v>
      </c>
      <c r="P374" s="370">
        <v>0</v>
      </c>
      <c r="Q374" s="370">
        <v>0</v>
      </c>
      <c r="R374" s="370">
        <v>0</v>
      </c>
      <c r="S374" s="370">
        <v>0</v>
      </c>
      <c r="T374" s="370">
        <v>0</v>
      </c>
      <c r="U374" s="370">
        <v>0</v>
      </c>
      <c r="V374" s="370">
        <v>0</v>
      </c>
      <c r="W374" s="370">
        <v>0</v>
      </c>
      <c r="X374" s="370">
        <v>0</v>
      </c>
      <c r="Y374" s="370">
        <v>0</v>
      </c>
      <c r="Z374" s="370">
        <v>0</v>
      </c>
      <c r="AA374" s="370">
        <v>0</v>
      </c>
      <c r="AB374" s="370">
        <v>0</v>
      </c>
      <c r="AC374" s="370">
        <v>0</v>
      </c>
      <c r="AD374" s="370">
        <v>0</v>
      </c>
      <c r="AE374" s="370">
        <v>0</v>
      </c>
      <c r="AF374" s="370">
        <v>0</v>
      </c>
      <c r="AG374" s="370">
        <v>0</v>
      </c>
      <c r="AH374" s="370">
        <v>0</v>
      </c>
      <c r="AI374" s="370">
        <v>0</v>
      </c>
      <c r="AJ374" s="370">
        <v>0</v>
      </c>
      <c r="AK374" s="370">
        <v>0</v>
      </c>
      <c r="AL374" s="370">
        <v>0</v>
      </c>
      <c r="AM374" s="370">
        <v>0</v>
      </c>
      <c r="AN374" s="370">
        <v>0</v>
      </c>
      <c r="AO374" s="370">
        <v>12.5</v>
      </c>
      <c r="AP374" s="370">
        <v>9</v>
      </c>
      <c r="AQ374" s="370">
        <v>7.6</v>
      </c>
      <c r="AR374" s="370">
        <v>16.8</v>
      </c>
      <c r="AS374" s="370">
        <v>5.9</v>
      </c>
      <c r="AT374" s="370">
        <v>3.8</v>
      </c>
      <c r="AU374" s="370">
        <v>4.9000000000000004</v>
      </c>
      <c r="AV374" s="370">
        <v>8</v>
      </c>
      <c r="AW374" s="370">
        <v>13.7</v>
      </c>
      <c r="AX374" s="370">
        <v>17.3</v>
      </c>
      <c r="AY374" s="370">
        <v>12.3</v>
      </c>
      <c r="AZ374" s="370">
        <v>8.9</v>
      </c>
      <c r="BA374" s="370">
        <v>8.9</v>
      </c>
      <c r="BB374" s="370">
        <v>9.5</v>
      </c>
      <c r="BC374" s="370">
        <v>8</v>
      </c>
      <c r="BD374" s="370">
        <v>8</v>
      </c>
      <c r="BE374" s="370">
        <v>7</v>
      </c>
      <c r="BF374" s="368">
        <v>4.5</v>
      </c>
      <c r="BG374" s="368">
        <v>20</v>
      </c>
      <c r="BH374" s="368">
        <v>0</v>
      </c>
    </row>
    <row r="375" spans="1:60" s="270" customFormat="1" ht="38.25">
      <c r="A375" s="368" t="s">
        <v>607</v>
      </c>
      <c r="B375" s="368" t="s">
        <v>6</v>
      </c>
      <c r="C375" s="368" t="s">
        <v>614</v>
      </c>
      <c r="D375" s="368">
        <v>110</v>
      </c>
      <c r="E375" s="368" t="s">
        <v>1873</v>
      </c>
      <c r="F375" s="368" t="s">
        <v>608</v>
      </c>
      <c r="G375" s="368" t="s">
        <v>1957</v>
      </c>
      <c r="H375" s="368">
        <v>107.8</v>
      </c>
      <c r="I375" s="368" t="s">
        <v>627</v>
      </c>
      <c r="J375" s="370">
        <v>0</v>
      </c>
      <c r="K375" s="370">
        <v>0</v>
      </c>
      <c r="L375" s="370">
        <v>0</v>
      </c>
      <c r="M375" s="370">
        <v>0</v>
      </c>
      <c r="N375" s="370">
        <v>0</v>
      </c>
      <c r="O375" s="370">
        <v>0</v>
      </c>
      <c r="P375" s="370">
        <v>0</v>
      </c>
      <c r="Q375" s="370">
        <v>0</v>
      </c>
      <c r="R375" s="370">
        <v>0</v>
      </c>
      <c r="S375" s="370">
        <v>0</v>
      </c>
      <c r="T375" s="370">
        <v>0</v>
      </c>
      <c r="U375" s="370">
        <v>0</v>
      </c>
      <c r="V375" s="370">
        <v>0</v>
      </c>
      <c r="W375" s="370">
        <v>0</v>
      </c>
      <c r="X375" s="370">
        <v>0</v>
      </c>
      <c r="Y375" s="370">
        <v>0</v>
      </c>
      <c r="Z375" s="370">
        <v>0</v>
      </c>
      <c r="AA375" s="370">
        <v>0</v>
      </c>
      <c r="AB375" s="370">
        <v>0</v>
      </c>
      <c r="AC375" s="370">
        <v>0</v>
      </c>
      <c r="AD375" s="370">
        <v>0</v>
      </c>
      <c r="AE375" s="370">
        <v>0</v>
      </c>
      <c r="AF375" s="370">
        <v>0</v>
      </c>
      <c r="AG375" s="370">
        <v>0</v>
      </c>
      <c r="AH375" s="370">
        <v>0</v>
      </c>
      <c r="AI375" s="370">
        <v>0</v>
      </c>
      <c r="AJ375" s="370">
        <v>0</v>
      </c>
      <c r="AK375" s="370">
        <v>0</v>
      </c>
      <c r="AL375" s="370">
        <v>0</v>
      </c>
      <c r="AM375" s="370">
        <v>0</v>
      </c>
      <c r="AN375" s="370">
        <v>0</v>
      </c>
      <c r="AO375" s="370">
        <v>1.2</v>
      </c>
      <c r="AP375" s="370">
        <v>0.7</v>
      </c>
      <c r="AQ375" s="370">
        <v>0.6</v>
      </c>
      <c r="AR375" s="370">
        <v>1.8</v>
      </c>
      <c r="AS375" s="370">
        <v>0.5</v>
      </c>
      <c r="AT375" s="370">
        <v>0.4</v>
      </c>
      <c r="AU375" s="370">
        <v>0.5</v>
      </c>
      <c r="AV375" s="370">
        <v>0.7</v>
      </c>
      <c r="AW375" s="370">
        <v>1.3</v>
      </c>
      <c r="AX375" s="370">
        <v>1.9</v>
      </c>
      <c r="AY375" s="370">
        <v>1.1000000000000001</v>
      </c>
      <c r="AZ375" s="370">
        <v>0.8</v>
      </c>
      <c r="BA375" s="370">
        <v>0.8</v>
      </c>
      <c r="BB375" s="370">
        <v>0.8</v>
      </c>
      <c r="BC375" s="370">
        <v>0.7</v>
      </c>
      <c r="BD375" s="370">
        <v>0.7</v>
      </c>
      <c r="BE375" s="370">
        <v>0.6</v>
      </c>
      <c r="BF375" s="368">
        <v>4.5</v>
      </c>
      <c r="BG375" s="368">
        <v>20</v>
      </c>
      <c r="BH375" s="368">
        <v>0</v>
      </c>
    </row>
    <row r="376" spans="1:60" s="270" customFormat="1" ht="38.25">
      <c r="A376" s="368" t="s">
        <v>607</v>
      </c>
      <c r="B376" s="368" t="s">
        <v>16</v>
      </c>
      <c r="C376" s="368" t="s">
        <v>614</v>
      </c>
      <c r="D376" s="368">
        <v>110</v>
      </c>
      <c r="E376" s="368" t="s">
        <v>802</v>
      </c>
      <c r="F376" s="368" t="s">
        <v>606</v>
      </c>
      <c r="G376" s="368" t="s">
        <v>1957</v>
      </c>
      <c r="H376" s="368">
        <v>42.8</v>
      </c>
      <c r="I376" s="368" t="s">
        <v>626</v>
      </c>
      <c r="J376" s="370">
        <v>0.1</v>
      </c>
      <c r="K376" s="370">
        <v>0.1</v>
      </c>
      <c r="L376" s="370">
        <v>0.1</v>
      </c>
      <c r="M376" s="370">
        <v>0.1</v>
      </c>
      <c r="N376" s="370">
        <v>0.2</v>
      </c>
      <c r="O376" s="370">
        <v>0.1</v>
      </c>
      <c r="P376" s="370">
        <v>0.2</v>
      </c>
      <c r="Q376" s="370">
        <v>0.1</v>
      </c>
      <c r="R376" s="370">
        <v>0.1</v>
      </c>
      <c r="S376" s="370">
        <v>0.2</v>
      </c>
      <c r="T376" s="370">
        <v>0.2</v>
      </c>
      <c r="U376" s="370">
        <v>0.1</v>
      </c>
      <c r="V376" s="370">
        <v>0.1</v>
      </c>
      <c r="W376" s="370">
        <v>0.1</v>
      </c>
      <c r="X376" s="370">
        <v>0.2</v>
      </c>
      <c r="Y376" s="370">
        <v>0.2</v>
      </c>
      <c r="Z376" s="370">
        <v>0.2</v>
      </c>
      <c r="AA376" s="370">
        <v>0.2</v>
      </c>
      <c r="AB376" s="370">
        <v>0.3</v>
      </c>
      <c r="AC376" s="370">
        <v>0</v>
      </c>
      <c r="AD376" s="370">
        <v>0.8</v>
      </c>
      <c r="AE376" s="370">
        <v>1.8</v>
      </c>
      <c r="AF376" s="370">
        <v>0.5</v>
      </c>
      <c r="AG376" s="370">
        <v>1</v>
      </c>
      <c r="AH376" s="370">
        <v>3.9</v>
      </c>
      <c r="AI376" s="370">
        <v>4.4000000000000004</v>
      </c>
      <c r="AJ376" s="370">
        <v>7.3</v>
      </c>
      <c r="AK376" s="370">
        <v>5.0999999999999996</v>
      </c>
      <c r="AL376" s="370">
        <v>6.4</v>
      </c>
      <c r="AM376" s="370">
        <v>15</v>
      </c>
      <c r="AN376" s="370">
        <v>7.6</v>
      </c>
      <c r="AO376" s="370">
        <v>5.0999999999999996</v>
      </c>
      <c r="AP376" s="370">
        <v>5.6</v>
      </c>
      <c r="AQ376" s="370">
        <v>5.3</v>
      </c>
      <c r="AR376" s="370">
        <v>6.3</v>
      </c>
      <c r="AS376" s="370">
        <v>2.2999999999999998</v>
      </c>
      <c r="AT376" s="370">
        <v>2.9</v>
      </c>
      <c r="AU376" s="370">
        <v>0.5</v>
      </c>
      <c r="AV376" s="370">
        <v>0.3</v>
      </c>
      <c r="AW376" s="370">
        <v>0.2</v>
      </c>
      <c r="AX376" s="370">
        <v>0.1</v>
      </c>
      <c r="AY376" s="370">
        <v>0.2</v>
      </c>
      <c r="AZ376" s="370">
        <v>0.2</v>
      </c>
      <c r="BA376" s="370">
        <v>0.2</v>
      </c>
      <c r="BB376" s="370">
        <v>0.5</v>
      </c>
      <c r="BC376" s="370">
        <v>0</v>
      </c>
      <c r="BD376" s="370">
        <v>0</v>
      </c>
      <c r="BE376" s="370">
        <v>0.1</v>
      </c>
      <c r="BF376" s="368">
        <v>1.8</v>
      </c>
      <c r="BG376" s="368">
        <v>15</v>
      </c>
      <c r="BH376" s="368">
        <v>0</v>
      </c>
    </row>
    <row r="377" spans="1:60" s="270" customFormat="1" ht="38.25">
      <c r="A377" s="368" t="s">
        <v>607</v>
      </c>
      <c r="B377" s="368" t="s">
        <v>16</v>
      </c>
      <c r="C377" s="368" t="s">
        <v>614</v>
      </c>
      <c r="D377" s="368">
        <v>110</v>
      </c>
      <c r="E377" s="368" t="s">
        <v>802</v>
      </c>
      <c r="F377" s="368" t="s">
        <v>606</v>
      </c>
      <c r="G377" s="368" t="s">
        <v>1957</v>
      </c>
      <c r="H377" s="368">
        <v>42.8</v>
      </c>
      <c r="I377" s="368" t="s">
        <v>627</v>
      </c>
      <c r="J377" s="370">
        <v>-0.8</v>
      </c>
      <c r="K377" s="370">
        <v>-0.8</v>
      </c>
      <c r="L377" s="370">
        <v>-0.8</v>
      </c>
      <c r="M377" s="370">
        <v>-0.8</v>
      </c>
      <c r="N377" s="370">
        <v>-0.8</v>
      </c>
      <c r="O377" s="370">
        <v>-0.8</v>
      </c>
      <c r="P377" s="370">
        <v>-0.8</v>
      </c>
      <c r="Q377" s="370">
        <v>-0.8</v>
      </c>
      <c r="R377" s="370">
        <v>-0.8</v>
      </c>
      <c r="S377" s="370">
        <v>-0.7</v>
      </c>
      <c r="T377" s="370">
        <v>-0.8</v>
      </c>
      <c r="U377" s="370">
        <v>-0.8</v>
      </c>
      <c r="V377" s="370">
        <v>-0.8</v>
      </c>
      <c r="W377" s="370">
        <v>-0.8</v>
      </c>
      <c r="X377" s="370">
        <v>-0.8</v>
      </c>
      <c r="Y377" s="370">
        <v>-0.8</v>
      </c>
      <c r="Z377" s="370">
        <v>-0.9</v>
      </c>
      <c r="AA377" s="370">
        <v>-0.7</v>
      </c>
      <c r="AB377" s="370">
        <v>0.5</v>
      </c>
      <c r="AC377" s="370">
        <v>0.2</v>
      </c>
      <c r="AD377" s="370">
        <v>-0.3</v>
      </c>
      <c r="AE377" s="370">
        <v>0</v>
      </c>
      <c r="AF377" s="370">
        <v>-0.3</v>
      </c>
      <c r="AG377" s="370">
        <v>-0.1</v>
      </c>
      <c r="AH377" s="370">
        <v>0.2</v>
      </c>
      <c r="AI377" s="370">
        <v>0.2</v>
      </c>
      <c r="AJ377" s="370">
        <v>0.1</v>
      </c>
      <c r="AK377" s="370">
        <v>0.1</v>
      </c>
      <c r="AL377" s="370">
        <v>0.1</v>
      </c>
      <c r="AM377" s="370">
        <v>0.2</v>
      </c>
      <c r="AN377" s="370">
        <v>0.1</v>
      </c>
      <c r="AO377" s="370">
        <v>0.1</v>
      </c>
      <c r="AP377" s="370">
        <v>0.1</v>
      </c>
      <c r="AQ377" s="370">
        <v>0.2</v>
      </c>
      <c r="AR377" s="370">
        <v>0.4</v>
      </c>
      <c r="AS377" s="370">
        <v>0.3</v>
      </c>
      <c r="AT377" s="370">
        <v>-0.2</v>
      </c>
      <c r="AU377" s="370">
        <v>0.1</v>
      </c>
      <c r="AV377" s="370">
        <v>0</v>
      </c>
      <c r="AW377" s="370">
        <v>-0.8</v>
      </c>
      <c r="AX377" s="370">
        <v>-0.7</v>
      </c>
      <c r="AY377" s="370">
        <v>-0.8</v>
      </c>
      <c r="AZ377" s="370">
        <v>-0.8</v>
      </c>
      <c r="BA377" s="370">
        <v>-0.8</v>
      </c>
      <c r="BB377" s="370">
        <v>-0.1</v>
      </c>
      <c r="BC377" s="370">
        <v>0</v>
      </c>
      <c r="BD377" s="370">
        <v>0</v>
      </c>
      <c r="BE377" s="370">
        <v>0.2</v>
      </c>
      <c r="BF377" s="368">
        <v>1.8</v>
      </c>
      <c r="BG377" s="368">
        <v>15</v>
      </c>
      <c r="BH377" s="368">
        <v>0</v>
      </c>
    </row>
    <row r="378" spans="1:60" s="270" customFormat="1" ht="38.25">
      <c r="A378" s="368" t="s">
        <v>607</v>
      </c>
      <c r="B378" s="368" t="s">
        <v>9</v>
      </c>
      <c r="C378" s="368" t="s">
        <v>614</v>
      </c>
      <c r="D378" s="368">
        <v>110</v>
      </c>
      <c r="E378" s="368" t="s">
        <v>803</v>
      </c>
      <c r="F378" s="368" t="s">
        <v>608</v>
      </c>
      <c r="G378" s="368" t="s">
        <v>1957</v>
      </c>
      <c r="H378" s="368">
        <v>70</v>
      </c>
      <c r="I378" s="368" t="s">
        <v>626</v>
      </c>
      <c r="J378" s="370">
        <v>3.5</v>
      </c>
      <c r="K378" s="370">
        <v>3</v>
      </c>
      <c r="L378" s="370">
        <v>2</v>
      </c>
      <c r="M378" s="370">
        <v>1.4</v>
      </c>
      <c r="N378" s="370">
        <v>0</v>
      </c>
      <c r="O378" s="370">
        <v>0</v>
      </c>
      <c r="P378" s="370">
        <v>0</v>
      </c>
      <c r="Q378" s="370">
        <v>0</v>
      </c>
      <c r="R378" s="370">
        <v>0</v>
      </c>
      <c r="S378" s="370">
        <v>0</v>
      </c>
      <c r="T378" s="370">
        <v>0</v>
      </c>
      <c r="U378" s="370">
        <v>0</v>
      </c>
      <c r="V378" s="370">
        <v>0</v>
      </c>
      <c r="W378" s="370">
        <v>0</v>
      </c>
      <c r="X378" s="370">
        <v>0</v>
      </c>
      <c r="Y378" s="370">
        <v>0</v>
      </c>
      <c r="Z378" s="370">
        <v>0</v>
      </c>
      <c r="AA378" s="370">
        <v>0</v>
      </c>
      <c r="AB378" s="370">
        <v>0</v>
      </c>
      <c r="AC378" s="370">
        <v>1.3</v>
      </c>
      <c r="AD378" s="370">
        <v>1.9</v>
      </c>
      <c r="AE378" s="370">
        <v>2.6</v>
      </c>
      <c r="AF378" s="370">
        <v>2.8</v>
      </c>
      <c r="AG378" s="370">
        <v>2.2999999999999998</v>
      </c>
      <c r="AH378" s="370">
        <v>4.3</v>
      </c>
      <c r="AI378" s="370">
        <v>2.5</v>
      </c>
      <c r="AJ378" s="370">
        <v>4.0999999999999996</v>
      </c>
      <c r="AK378" s="370">
        <v>3.4</v>
      </c>
      <c r="AL378" s="370">
        <v>1.8</v>
      </c>
      <c r="AM378" s="370">
        <v>2.4</v>
      </c>
      <c r="AN378" s="370">
        <v>4.3</v>
      </c>
      <c r="AO378" s="370">
        <v>4</v>
      </c>
      <c r="AP378" s="370">
        <v>7.3</v>
      </c>
      <c r="AQ378" s="370">
        <v>11.8</v>
      </c>
      <c r="AR378" s="370">
        <v>11.3</v>
      </c>
      <c r="AS378" s="370">
        <v>7.7</v>
      </c>
      <c r="AT378" s="370">
        <v>5.2</v>
      </c>
      <c r="AU378" s="370">
        <v>5.9</v>
      </c>
      <c r="AV378" s="370">
        <v>1.7</v>
      </c>
      <c r="AW378" s="370">
        <v>1.5</v>
      </c>
      <c r="AX378" s="370">
        <v>1.7</v>
      </c>
      <c r="AY378" s="370">
        <v>2.6</v>
      </c>
      <c r="AZ378" s="370">
        <v>1.5</v>
      </c>
      <c r="BA378" s="370">
        <v>1.5</v>
      </c>
      <c r="BB378" s="370">
        <v>3.4</v>
      </c>
      <c r="BC378" s="370">
        <v>2.2000000000000002</v>
      </c>
      <c r="BD378" s="370">
        <v>2.2000000000000002</v>
      </c>
      <c r="BE378" s="370">
        <v>1.6</v>
      </c>
      <c r="BF378" s="368">
        <v>2.9</v>
      </c>
      <c r="BG378" s="368">
        <v>13.4</v>
      </c>
      <c r="BH378" s="368">
        <v>0</v>
      </c>
    </row>
    <row r="379" spans="1:60" s="270" customFormat="1" ht="38.25">
      <c r="A379" s="368" t="s">
        <v>607</v>
      </c>
      <c r="B379" s="368" t="s">
        <v>9</v>
      </c>
      <c r="C379" s="368" t="s">
        <v>614</v>
      </c>
      <c r="D379" s="368">
        <v>110</v>
      </c>
      <c r="E379" s="368" t="s">
        <v>803</v>
      </c>
      <c r="F379" s="368" t="s">
        <v>608</v>
      </c>
      <c r="G379" s="368" t="s">
        <v>1957</v>
      </c>
      <c r="H379" s="368">
        <v>70</v>
      </c>
      <c r="I379" s="368" t="s">
        <v>627</v>
      </c>
      <c r="J379" s="370">
        <v>0</v>
      </c>
      <c r="K379" s="370">
        <v>0.4</v>
      </c>
      <c r="L379" s="370">
        <v>0.1</v>
      </c>
      <c r="M379" s="370">
        <v>0.1</v>
      </c>
      <c r="N379" s="370">
        <v>0</v>
      </c>
      <c r="O379" s="370">
        <v>0</v>
      </c>
      <c r="P379" s="370">
        <v>0</v>
      </c>
      <c r="Q379" s="370">
        <v>0</v>
      </c>
      <c r="R379" s="370">
        <v>0</v>
      </c>
      <c r="S379" s="370">
        <v>0</v>
      </c>
      <c r="T379" s="370">
        <v>0</v>
      </c>
      <c r="U379" s="370">
        <v>0</v>
      </c>
      <c r="V379" s="370">
        <v>0</v>
      </c>
      <c r="W379" s="370">
        <v>0</v>
      </c>
      <c r="X379" s="370">
        <v>0</v>
      </c>
      <c r="Y379" s="370">
        <v>0</v>
      </c>
      <c r="Z379" s="370">
        <v>0</v>
      </c>
      <c r="AA379" s="370">
        <v>0</v>
      </c>
      <c r="AB379" s="370">
        <v>0</v>
      </c>
      <c r="AC379" s="370">
        <v>-0.1</v>
      </c>
      <c r="AD379" s="370">
        <v>0.1</v>
      </c>
      <c r="AE379" s="370">
        <v>0</v>
      </c>
      <c r="AF379" s="370">
        <v>0</v>
      </c>
      <c r="AG379" s="370">
        <v>-0.1</v>
      </c>
      <c r="AH379" s="370">
        <v>0.3</v>
      </c>
      <c r="AI379" s="370">
        <v>0</v>
      </c>
      <c r="AJ379" s="370">
        <v>0</v>
      </c>
      <c r="AK379" s="370">
        <v>0.3</v>
      </c>
      <c r="AL379" s="370">
        <v>0</v>
      </c>
      <c r="AM379" s="370">
        <v>0.1</v>
      </c>
      <c r="AN379" s="370">
        <v>0</v>
      </c>
      <c r="AO379" s="370">
        <v>0</v>
      </c>
      <c r="AP379" s="370">
        <v>0</v>
      </c>
      <c r="AQ379" s="370">
        <v>0</v>
      </c>
      <c r="AR379" s="370">
        <v>0</v>
      </c>
      <c r="AS379" s="370">
        <v>0</v>
      </c>
      <c r="AT379" s="370">
        <v>0</v>
      </c>
      <c r="AU379" s="370">
        <v>0</v>
      </c>
      <c r="AV379" s="370">
        <v>0.1</v>
      </c>
      <c r="AW379" s="370">
        <v>0.1</v>
      </c>
      <c r="AX379" s="370">
        <v>-0.1</v>
      </c>
      <c r="AY379" s="370">
        <v>0.1</v>
      </c>
      <c r="AZ379" s="370">
        <v>0.1</v>
      </c>
      <c r="BA379" s="370">
        <v>0.1</v>
      </c>
      <c r="BB379" s="370">
        <v>0</v>
      </c>
      <c r="BC379" s="370">
        <v>0</v>
      </c>
      <c r="BD379" s="370">
        <v>0</v>
      </c>
      <c r="BE379" s="370">
        <v>-0.1</v>
      </c>
      <c r="BF379" s="368">
        <v>2.9</v>
      </c>
      <c r="BG379" s="368">
        <v>13.4</v>
      </c>
      <c r="BH379" s="368">
        <v>0</v>
      </c>
    </row>
    <row r="380" spans="1:60" s="270" customFormat="1" ht="25.5">
      <c r="A380" s="368" t="s">
        <v>607</v>
      </c>
      <c r="B380" s="368" t="s">
        <v>2</v>
      </c>
      <c r="C380" s="368" t="s">
        <v>614</v>
      </c>
      <c r="D380" s="368">
        <v>110</v>
      </c>
      <c r="E380" s="368" t="s">
        <v>615</v>
      </c>
      <c r="F380" s="368" t="s">
        <v>606</v>
      </c>
      <c r="G380" s="368" t="s">
        <v>1957</v>
      </c>
      <c r="H380" s="368">
        <v>399.3</v>
      </c>
      <c r="I380" s="368" t="s">
        <v>626</v>
      </c>
      <c r="J380" s="370">
        <v>7.1</v>
      </c>
      <c r="K380" s="370">
        <v>10</v>
      </c>
      <c r="L380" s="370">
        <v>7.4</v>
      </c>
      <c r="M380" s="370">
        <v>18.2</v>
      </c>
      <c r="N380" s="370">
        <v>19.3</v>
      </c>
      <c r="O380" s="370">
        <v>13.9</v>
      </c>
      <c r="P380" s="370">
        <v>11.8</v>
      </c>
      <c r="Q380" s="370">
        <v>4</v>
      </c>
      <c r="R380" s="370">
        <v>2.4</v>
      </c>
      <c r="S380" s="370">
        <v>4.5</v>
      </c>
      <c r="T380" s="370">
        <v>3.3</v>
      </c>
      <c r="U380" s="370">
        <v>4.9000000000000004</v>
      </c>
      <c r="V380" s="370">
        <v>3.8</v>
      </c>
      <c r="W380" s="370">
        <v>1.6</v>
      </c>
      <c r="X380" s="370">
        <v>1.8</v>
      </c>
      <c r="Y380" s="370">
        <v>0.1</v>
      </c>
      <c r="Z380" s="370">
        <v>1.5</v>
      </c>
      <c r="AA380" s="370">
        <v>1.1000000000000001</v>
      </c>
      <c r="AB380" s="370">
        <v>3.2</v>
      </c>
      <c r="AC380" s="370">
        <v>1.6</v>
      </c>
      <c r="AD380" s="370">
        <v>9.4</v>
      </c>
      <c r="AE380" s="370">
        <v>8.6999999999999993</v>
      </c>
      <c r="AF380" s="370">
        <v>9.6</v>
      </c>
      <c r="AG380" s="370">
        <v>11.3</v>
      </c>
      <c r="AH380" s="370">
        <v>7.2</v>
      </c>
      <c r="AI380" s="370">
        <v>8</v>
      </c>
      <c r="AJ380" s="370">
        <v>38.6</v>
      </c>
      <c r="AK380" s="370">
        <v>11.3</v>
      </c>
      <c r="AL380" s="370">
        <v>12.6</v>
      </c>
      <c r="AM380" s="370">
        <v>24.9</v>
      </c>
      <c r="AN380" s="370">
        <v>32.200000000000003</v>
      </c>
      <c r="AO380" s="370">
        <v>16.100000000000001</v>
      </c>
      <c r="AP380" s="370">
        <v>16.3</v>
      </c>
      <c r="AQ380" s="370">
        <v>43.3</v>
      </c>
      <c r="AR380" s="370">
        <v>30.5</v>
      </c>
      <c r="AS380" s="370">
        <v>18.100000000000001</v>
      </c>
      <c r="AT380" s="370">
        <v>18.2</v>
      </c>
      <c r="AU380" s="370">
        <v>13.4</v>
      </c>
      <c r="AV380" s="370">
        <v>26.2</v>
      </c>
      <c r="AW380" s="370">
        <v>43.8</v>
      </c>
      <c r="AX380" s="370">
        <v>17.100000000000001</v>
      </c>
      <c r="AY380" s="370">
        <v>14.8</v>
      </c>
      <c r="AZ380" s="370">
        <v>11.4</v>
      </c>
      <c r="BA380" s="370">
        <v>11.4</v>
      </c>
      <c r="BB380" s="370">
        <v>4.9000000000000004</v>
      </c>
      <c r="BC380" s="370">
        <v>12</v>
      </c>
      <c r="BD380" s="370">
        <v>12</v>
      </c>
      <c r="BE380" s="370">
        <v>11.9</v>
      </c>
      <c r="BF380" s="368">
        <v>16.600000000000001</v>
      </c>
      <c r="BG380" s="368">
        <v>84</v>
      </c>
      <c r="BH380" s="368">
        <v>1</v>
      </c>
    </row>
    <row r="381" spans="1:60" s="270" customFormat="1" ht="25.5">
      <c r="A381" s="368" t="s">
        <v>607</v>
      </c>
      <c r="B381" s="368" t="s">
        <v>2</v>
      </c>
      <c r="C381" s="368" t="s">
        <v>614</v>
      </c>
      <c r="D381" s="368">
        <v>110</v>
      </c>
      <c r="E381" s="368" t="s">
        <v>615</v>
      </c>
      <c r="F381" s="368" t="s">
        <v>606</v>
      </c>
      <c r="G381" s="368" t="s">
        <v>1957</v>
      </c>
      <c r="H381" s="368">
        <v>399.3</v>
      </c>
      <c r="I381" s="368" t="s">
        <v>627</v>
      </c>
      <c r="J381" s="370">
        <v>6.7</v>
      </c>
      <c r="K381" s="370">
        <v>6.8</v>
      </c>
      <c r="L381" s="370">
        <v>6.7</v>
      </c>
      <c r="M381" s="370">
        <v>8</v>
      </c>
      <c r="N381" s="370">
        <v>7.9</v>
      </c>
      <c r="O381" s="370">
        <v>7.9</v>
      </c>
      <c r="P381" s="370">
        <v>6.8</v>
      </c>
      <c r="Q381" s="370">
        <v>6.5</v>
      </c>
      <c r="R381" s="370">
        <v>6</v>
      </c>
      <c r="S381" s="370">
        <v>6.4</v>
      </c>
      <c r="T381" s="370">
        <v>5.0999999999999996</v>
      </c>
      <c r="U381" s="370">
        <v>5.2</v>
      </c>
      <c r="V381" s="370">
        <v>6.1</v>
      </c>
      <c r="W381" s="370">
        <v>4.3</v>
      </c>
      <c r="X381" s="370">
        <v>2.7</v>
      </c>
      <c r="Y381" s="370">
        <v>0.9</v>
      </c>
      <c r="Z381" s="370">
        <v>0.9</v>
      </c>
      <c r="AA381" s="370">
        <v>0.4</v>
      </c>
      <c r="AB381" s="370">
        <v>2.4</v>
      </c>
      <c r="AC381" s="370">
        <v>4.8</v>
      </c>
      <c r="AD381" s="370">
        <v>5.0999999999999996</v>
      </c>
      <c r="AE381" s="370">
        <v>6.5</v>
      </c>
      <c r="AF381" s="370">
        <v>6.8</v>
      </c>
      <c r="AG381" s="370">
        <v>6.3</v>
      </c>
      <c r="AH381" s="370">
        <v>4.4000000000000004</v>
      </c>
      <c r="AI381" s="370">
        <v>1.3</v>
      </c>
      <c r="AJ381" s="370">
        <v>5.4</v>
      </c>
      <c r="AK381" s="370">
        <v>2.7</v>
      </c>
      <c r="AL381" s="370">
        <v>1.2</v>
      </c>
      <c r="AM381" s="370">
        <v>3.5</v>
      </c>
      <c r="AN381" s="370">
        <v>3.4</v>
      </c>
      <c r="AO381" s="370">
        <v>2.4</v>
      </c>
      <c r="AP381" s="370">
        <v>2.6</v>
      </c>
      <c r="AQ381" s="370">
        <v>4.8</v>
      </c>
      <c r="AR381" s="370">
        <v>4</v>
      </c>
      <c r="AS381" s="370">
        <v>2.5</v>
      </c>
      <c r="AT381" s="370">
        <v>2.5</v>
      </c>
      <c r="AU381" s="370">
        <v>2.7</v>
      </c>
      <c r="AV381" s="370">
        <v>3.9</v>
      </c>
      <c r="AW381" s="370">
        <v>4.5</v>
      </c>
      <c r="AX381" s="370">
        <v>2.4</v>
      </c>
      <c r="AY381" s="370">
        <v>2.9</v>
      </c>
      <c r="AZ381" s="370">
        <v>4.4000000000000004</v>
      </c>
      <c r="BA381" s="370">
        <v>4.4000000000000004</v>
      </c>
      <c r="BB381" s="370">
        <v>4.9000000000000004</v>
      </c>
      <c r="BC381" s="370">
        <v>6.9</v>
      </c>
      <c r="BD381" s="370">
        <v>6.9</v>
      </c>
      <c r="BE381" s="370">
        <v>7</v>
      </c>
      <c r="BF381" s="368">
        <v>16.600000000000001</v>
      </c>
      <c r="BG381" s="368">
        <v>84</v>
      </c>
      <c r="BH381" s="368">
        <v>1</v>
      </c>
    </row>
    <row r="382" spans="1:60" s="270" customFormat="1" ht="38.25">
      <c r="A382" s="368" t="s">
        <v>607</v>
      </c>
      <c r="B382" s="368" t="s">
        <v>20</v>
      </c>
      <c r="C382" s="368" t="s">
        <v>614</v>
      </c>
      <c r="D382" s="368">
        <v>110</v>
      </c>
      <c r="E382" s="368" t="s">
        <v>804</v>
      </c>
      <c r="F382" s="368" t="s">
        <v>606</v>
      </c>
      <c r="G382" s="368" t="s">
        <v>1957</v>
      </c>
      <c r="H382" s="368">
        <v>428.2</v>
      </c>
      <c r="I382" s="368" t="s">
        <v>626</v>
      </c>
      <c r="J382" s="370">
        <v>17</v>
      </c>
      <c r="K382" s="370">
        <v>23</v>
      </c>
      <c r="L382" s="370">
        <v>15.1</v>
      </c>
      <c r="M382" s="370">
        <v>20.399999999999999</v>
      </c>
      <c r="N382" s="370">
        <v>15.1</v>
      </c>
      <c r="O382" s="370">
        <v>19.7</v>
      </c>
      <c r="P382" s="370">
        <v>22.3</v>
      </c>
      <c r="Q382" s="370">
        <v>20.399999999999999</v>
      </c>
      <c r="R382" s="370">
        <v>21.8</v>
      </c>
      <c r="S382" s="370">
        <v>14</v>
      </c>
      <c r="T382" s="370">
        <v>10.9</v>
      </c>
      <c r="U382" s="370">
        <v>7.1</v>
      </c>
      <c r="V382" s="370">
        <v>1.6</v>
      </c>
      <c r="W382" s="370">
        <v>1.1000000000000001</v>
      </c>
      <c r="X382" s="370">
        <v>1.6</v>
      </c>
      <c r="Y382" s="370">
        <v>2.2000000000000002</v>
      </c>
      <c r="Z382" s="370">
        <v>2.6</v>
      </c>
      <c r="AA382" s="370">
        <v>1.9</v>
      </c>
      <c r="AB382" s="370">
        <v>6.2</v>
      </c>
      <c r="AC382" s="370">
        <v>4</v>
      </c>
      <c r="AD382" s="370">
        <v>6.4</v>
      </c>
      <c r="AE382" s="370">
        <v>7.2</v>
      </c>
      <c r="AF382" s="370">
        <v>6.4</v>
      </c>
      <c r="AG382" s="370">
        <v>3.6</v>
      </c>
      <c r="AH382" s="370">
        <v>9.5</v>
      </c>
      <c r="AI382" s="370">
        <v>43.2</v>
      </c>
      <c r="AJ382" s="370">
        <v>42.4</v>
      </c>
      <c r="AK382" s="370">
        <v>42</v>
      </c>
      <c r="AL382" s="370">
        <v>35.1</v>
      </c>
      <c r="AM382" s="370">
        <v>34.700000000000003</v>
      </c>
      <c r="AN382" s="370">
        <v>22.2</v>
      </c>
      <c r="AO382" s="370">
        <v>23.1</v>
      </c>
      <c r="AP382" s="370">
        <v>18</v>
      </c>
      <c r="AQ382" s="370">
        <v>24.7</v>
      </c>
      <c r="AR382" s="370">
        <v>18.600000000000001</v>
      </c>
      <c r="AS382" s="370">
        <v>17.3</v>
      </c>
      <c r="AT382" s="370">
        <v>21.7</v>
      </c>
      <c r="AU382" s="370">
        <v>24.3</v>
      </c>
      <c r="AV382" s="370">
        <v>18.600000000000001</v>
      </c>
      <c r="AW382" s="370">
        <v>18.600000000000001</v>
      </c>
      <c r="AX382" s="370">
        <v>20.5</v>
      </c>
      <c r="AY382" s="370">
        <v>26.1</v>
      </c>
      <c r="AZ382" s="370">
        <v>21.1</v>
      </c>
      <c r="BA382" s="370">
        <v>21.1</v>
      </c>
      <c r="BB382" s="370">
        <v>16.600000000000001</v>
      </c>
      <c r="BC382" s="370">
        <v>14.3</v>
      </c>
      <c r="BD382" s="370">
        <v>14.3</v>
      </c>
      <c r="BE382" s="370">
        <v>16.899999999999999</v>
      </c>
      <c r="BF382" s="368">
        <v>17.8</v>
      </c>
      <c r="BG382" s="368">
        <v>43.4</v>
      </c>
      <c r="BH382" s="368">
        <v>1.9</v>
      </c>
    </row>
    <row r="383" spans="1:60" s="270" customFormat="1" ht="38.25">
      <c r="A383" s="368" t="s">
        <v>607</v>
      </c>
      <c r="B383" s="368" t="s">
        <v>20</v>
      </c>
      <c r="C383" s="368" t="s">
        <v>614</v>
      </c>
      <c r="D383" s="368">
        <v>110</v>
      </c>
      <c r="E383" s="368" t="s">
        <v>804</v>
      </c>
      <c r="F383" s="368" t="s">
        <v>606</v>
      </c>
      <c r="G383" s="368" t="s">
        <v>1957</v>
      </c>
      <c r="H383" s="368">
        <v>428.2</v>
      </c>
      <c r="I383" s="368" t="s">
        <v>627</v>
      </c>
      <c r="J383" s="370">
        <v>0.4</v>
      </c>
      <c r="K383" s="370">
        <v>1.1000000000000001</v>
      </c>
      <c r="L383" s="370">
        <v>0.2</v>
      </c>
      <c r="M383" s="370">
        <v>1.2</v>
      </c>
      <c r="N383" s="370">
        <v>0.3</v>
      </c>
      <c r="O383" s="370">
        <v>1.1000000000000001</v>
      </c>
      <c r="P383" s="370">
        <v>0.9</v>
      </c>
      <c r="Q383" s="370">
        <v>0.7</v>
      </c>
      <c r="R383" s="370">
        <v>0.1</v>
      </c>
      <c r="S383" s="370">
        <v>-1</v>
      </c>
      <c r="T383" s="370">
        <v>-1.9</v>
      </c>
      <c r="U383" s="370">
        <v>-2.7</v>
      </c>
      <c r="V383" s="370">
        <v>-3.7</v>
      </c>
      <c r="W383" s="370">
        <v>-4.5</v>
      </c>
      <c r="X383" s="370">
        <v>-5.8</v>
      </c>
      <c r="Y383" s="370">
        <v>-6.4</v>
      </c>
      <c r="Z383" s="370">
        <v>-5.7</v>
      </c>
      <c r="AA383" s="370">
        <v>-5.4</v>
      </c>
      <c r="AB383" s="370">
        <v>-3.3</v>
      </c>
      <c r="AC383" s="370">
        <v>-3.1</v>
      </c>
      <c r="AD383" s="370">
        <v>-2.4</v>
      </c>
      <c r="AE383" s="370">
        <v>-1.2</v>
      </c>
      <c r="AF383" s="370">
        <v>-1.3</v>
      </c>
      <c r="AG383" s="370">
        <v>-1.8</v>
      </c>
      <c r="AH383" s="370">
        <v>-1.3</v>
      </c>
      <c r="AI383" s="370">
        <v>0.9</v>
      </c>
      <c r="AJ383" s="370">
        <v>0.5</v>
      </c>
      <c r="AK383" s="370">
        <v>-0.2</v>
      </c>
      <c r="AL383" s="370">
        <v>0</v>
      </c>
      <c r="AM383" s="370">
        <v>-0.2</v>
      </c>
      <c r="AN383" s="370">
        <v>-1.8</v>
      </c>
      <c r="AO383" s="370">
        <v>-1.2</v>
      </c>
      <c r="AP383" s="370">
        <v>-1.1000000000000001</v>
      </c>
      <c r="AQ383" s="370">
        <v>0.9</v>
      </c>
      <c r="AR383" s="370">
        <v>-0.8</v>
      </c>
      <c r="AS383" s="370">
        <v>-1.8</v>
      </c>
      <c r="AT383" s="370">
        <v>-1.7</v>
      </c>
      <c r="AU383" s="370">
        <v>-0.5</v>
      </c>
      <c r="AV383" s="370">
        <v>-0.9</v>
      </c>
      <c r="AW383" s="370">
        <v>-0.9</v>
      </c>
      <c r="AX383" s="370">
        <v>-1.5</v>
      </c>
      <c r="AY383" s="370">
        <v>0.3</v>
      </c>
      <c r="AZ383" s="370">
        <v>0.7</v>
      </c>
      <c r="BA383" s="370">
        <v>0.7</v>
      </c>
      <c r="BB383" s="370">
        <v>0.3</v>
      </c>
      <c r="BC383" s="370">
        <v>-0.4</v>
      </c>
      <c r="BD383" s="370">
        <v>-0.4</v>
      </c>
      <c r="BE383" s="370">
        <v>0.7</v>
      </c>
      <c r="BF383" s="368">
        <v>17.8</v>
      </c>
      <c r="BG383" s="368">
        <v>43.4</v>
      </c>
      <c r="BH383" s="368">
        <v>1.9</v>
      </c>
    </row>
    <row r="384" spans="1:60" s="270" customFormat="1" ht="25.5">
      <c r="A384" s="368" t="s">
        <v>607</v>
      </c>
      <c r="B384" s="368" t="s">
        <v>6</v>
      </c>
      <c r="C384" s="368" t="s">
        <v>614</v>
      </c>
      <c r="D384" s="368">
        <v>110</v>
      </c>
      <c r="E384" s="368" t="s">
        <v>805</v>
      </c>
      <c r="F384" s="368" t="s">
        <v>608</v>
      </c>
      <c r="G384" s="368" t="s">
        <v>1957</v>
      </c>
      <c r="H384" s="368">
        <v>218.1</v>
      </c>
      <c r="I384" s="368" t="s">
        <v>626</v>
      </c>
      <c r="J384" s="370">
        <v>15</v>
      </c>
      <c r="K384" s="370">
        <v>17.8</v>
      </c>
      <c r="L384" s="370">
        <v>19</v>
      </c>
      <c r="M384" s="370">
        <v>13</v>
      </c>
      <c r="N384" s="370">
        <v>10.199999999999999</v>
      </c>
      <c r="O384" s="370">
        <v>10.8</v>
      </c>
      <c r="P384" s="370">
        <v>8.1999999999999993</v>
      </c>
      <c r="Q384" s="370">
        <v>11.1</v>
      </c>
      <c r="R384" s="370">
        <v>7.9</v>
      </c>
      <c r="S384" s="370">
        <v>8.1999999999999993</v>
      </c>
      <c r="T384" s="370">
        <v>6.2</v>
      </c>
      <c r="U384" s="370">
        <v>3.7</v>
      </c>
      <c r="V384" s="370">
        <v>4.0999999999999996</v>
      </c>
      <c r="W384" s="370">
        <v>3.7</v>
      </c>
      <c r="X384" s="370">
        <v>2.4</v>
      </c>
      <c r="Y384" s="370">
        <v>1.9</v>
      </c>
      <c r="Z384" s="370">
        <v>24.8</v>
      </c>
      <c r="AA384" s="370">
        <v>3.8</v>
      </c>
      <c r="AB384" s="370">
        <v>2.8</v>
      </c>
      <c r="AC384" s="370">
        <v>2.8</v>
      </c>
      <c r="AD384" s="370">
        <v>0.7</v>
      </c>
      <c r="AE384" s="370">
        <v>0.3</v>
      </c>
      <c r="AF384" s="370">
        <v>0</v>
      </c>
      <c r="AG384" s="370">
        <v>0.9</v>
      </c>
      <c r="AH384" s="370">
        <v>0.1</v>
      </c>
      <c r="AI384" s="370">
        <v>11.2</v>
      </c>
      <c r="AJ384" s="370">
        <v>24.3</v>
      </c>
      <c r="AK384" s="370">
        <v>24.3</v>
      </c>
      <c r="AL384" s="370">
        <v>23.6</v>
      </c>
      <c r="AM384" s="370">
        <v>22.5</v>
      </c>
      <c r="AN384" s="370">
        <v>17.899999999999999</v>
      </c>
      <c r="AO384" s="370">
        <v>13</v>
      </c>
      <c r="AP384" s="370">
        <v>8.8000000000000007</v>
      </c>
      <c r="AQ384" s="370">
        <v>5.9</v>
      </c>
      <c r="AR384" s="370">
        <v>6</v>
      </c>
      <c r="AS384" s="370">
        <v>5.7</v>
      </c>
      <c r="AT384" s="370">
        <v>1.9</v>
      </c>
      <c r="AU384" s="370">
        <v>2.9</v>
      </c>
      <c r="AV384" s="370">
        <v>3.5</v>
      </c>
      <c r="AW384" s="370">
        <v>8.9</v>
      </c>
      <c r="AX384" s="370">
        <v>16.399999999999999</v>
      </c>
      <c r="AY384" s="370">
        <v>8.8000000000000007</v>
      </c>
      <c r="AZ384" s="370">
        <v>6.7</v>
      </c>
      <c r="BA384" s="370">
        <v>6.7</v>
      </c>
      <c r="BB384" s="370">
        <v>6.2</v>
      </c>
      <c r="BC384" s="370">
        <v>4.3</v>
      </c>
      <c r="BD384" s="370">
        <v>4.3</v>
      </c>
      <c r="BE384" s="370">
        <v>5.4</v>
      </c>
      <c r="BF384" s="368">
        <v>9.1</v>
      </c>
      <c r="BG384" s="368">
        <v>24.4</v>
      </c>
      <c r="BH384" s="368">
        <v>0</v>
      </c>
    </row>
    <row r="385" spans="1:60" s="270" customFormat="1" ht="25.5">
      <c r="A385" s="368" t="s">
        <v>607</v>
      </c>
      <c r="B385" s="368" t="s">
        <v>6</v>
      </c>
      <c r="C385" s="368" t="s">
        <v>614</v>
      </c>
      <c r="D385" s="368">
        <v>110</v>
      </c>
      <c r="E385" s="368" t="s">
        <v>805</v>
      </c>
      <c r="F385" s="368" t="s">
        <v>608</v>
      </c>
      <c r="G385" s="368" t="s">
        <v>1957</v>
      </c>
      <c r="H385" s="368">
        <v>218.1</v>
      </c>
      <c r="I385" s="368" t="s">
        <v>627</v>
      </c>
      <c r="J385" s="370">
        <v>0.3</v>
      </c>
      <c r="K385" s="370">
        <v>0.5</v>
      </c>
      <c r="L385" s="370">
        <v>0.7</v>
      </c>
      <c r="M385" s="370">
        <v>1.6</v>
      </c>
      <c r="N385" s="370">
        <v>1.6</v>
      </c>
      <c r="O385" s="370">
        <v>1.7</v>
      </c>
      <c r="P385" s="370">
        <v>1.2</v>
      </c>
      <c r="Q385" s="370">
        <v>1.6</v>
      </c>
      <c r="R385" s="370">
        <v>1.1000000000000001</v>
      </c>
      <c r="S385" s="370">
        <v>0.5</v>
      </c>
      <c r="T385" s="370">
        <v>-0.4</v>
      </c>
      <c r="U385" s="370">
        <v>0.7</v>
      </c>
      <c r="V385" s="370">
        <v>1.4</v>
      </c>
      <c r="W385" s="370">
        <v>1.5</v>
      </c>
      <c r="X385" s="370">
        <v>-1.2</v>
      </c>
      <c r="Y385" s="370">
        <v>-0.9</v>
      </c>
      <c r="Z385" s="370">
        <v>4.4000000000000004</v>
      </c>
      <c r="AA385" s="370">
        <v>-1.1000000000000001</v>
      </c>
      <c r="AB385" s="370">
        <v>0.6</v>
      </c>
      <c r="AC385" s="370">
        <v>1</v>
      </c>
      <c r="AD385" s="370">
        <v>1</v>
      </c>
      <c r="AE385" s="370">
        <v>-0.4</v>
      </c>
      <c r="AF385" s="370">
        <v>0.5</v>
      </c>
      <c r="AG385" s="370">
        <v>0.3</v>
      </c>
      <c r="AH385" s="370">
        <v>-0.8</v>
      </c>
      <c r="AI385" s="370">
        <v>-1.2</v>
      </c>
      <c r="AJ385" s="370">
        <v>0.8</v>
      </c>
      <c r="AK385" s="370">
        <v>0.6</v>
      </c>
      <c r="AL385" s="370">
        <v>0</v>
      </c>
      <c r="AM385" s="370">
        <v>0</v>
      </c>
      <c r="AN385" s="370">
        <v>0.2</v>
      </c>
      <c r="AO385" s="370">
        <v>0</v>
      </c>
      <c r="AP385" s="370">
        <v>0.4</v>
      </c>
      <c r="AQ385" s="370">
        <v>1.4</v>
      </c>
      <c r="AR385" s="370">
        <v>1.3</v>
      </c>
      <c r="AS385" s="370">
        <v>0.3</v>
      </c>
      <c r="AT385" s="370">
        <v>-0.7</v>
      </c>
      <c r="AU385" s="370">
        <v>-0.7</v>
      </c>
      <c r="AV385" s="370">
        <v>-0.6</v>
      </c>
      <c r="AW385" s="370">
        <v>0.9</v>
      </c>
      <c r="AX385" s="370">
        <v>1.2</v>
      </c>
      <c r="AY385" s="370">
        <v>1.1000000000000001</v>
      </c>
      <c r="AZ385" s="370">
        <v>1.7</v>
      </c>
      <c r="BA385" s="370">
        <v>1.7</v>
      </c>
      <c r="BB385" s="370">
        <v>-1.7</v>
      </c>
      <c r="BC385" s="370">
        <v>1.4</v>
      </c>
      <c r="BD385" s="370">
        <v>1.4</v>
      </c>
      <c r="BE385" s="370">
        <v>2.2000000000000002</v>
      </c>
      <c r="BF385" s="368">
        <v>9.1</v>
      </c>
      <c r="BG385" s="368">
        <v>24.4</v>
      </c>
      <c r="BH385" s="368">
        <v>0</v>
      </c>
    </row>
    <row r="386" spans="1:60" s="270" customFormat="1" ht="38.25">
      <c r="A386" s="368" t="s">
        <v>607</v>
      </c>
      <c r="B386" s="368" t="s">
        <v>20</v>
      </c>
      <c r="C386" s="368" t="s">
        <v>614</v>
      </c>
      <c r="D386" s="368">
        <v>110</v>
      </c>
      <c r="E386" s="368" t="s">
        <v>806</v>
      </c>
      <c r="F386" s="368" t="s">
        <v>606</v>
      </c>
      <c r="G386" s="368" t="s">
        <v>1957</v>
      </c>
      <c r="H386" s="368">
        <v>359.3</v>
      </c>
      <c r="I386" s="368" t="s">
        <v>626</v>
      </c>
      <c r="J386" s="370">
        <v>16.5</v>
      </c>
      <c r="K386" s="370">
        <v>20.2</v>
      </c>
      <c r="L386" s="370">
        <v>15.7</v>
      </c>
      <c r="M386" s="370">
        <v>16.899999999999999</v>
      </c>
      <c r="N386" s="370">
        <v>12.3</v>
      </c>
      <c r="O386" s="370">
        <v>15.2</v>
      </c>
      <c r="P386" s="370">
        <v>13.5</v>
      </c>
      <c r="Q386" s="370">
        <v>13.7</v>
      </c>
      <c r="R386" s="370">
        <v>17.899999999999999</v>
      </c>
      <c r="S386" s="370">
        <v>10.7</v>
      </c>
      <c r="T386" s="370">
        <v>12.8</v>
      </c>
      <c r="U386" s="370">
        <v>9.1999999999999993</v>
      </c>
      <c r="V386" s="370">
        <v>4.0999999999999996</v>
      </c>
      <c r="W386" s="370">
        <v>3.6</v>
      </c>
      <c r="X386" s="370">
        <v>2.2000000000000002</v>
      </c>
      <c r="Y386" s="370">
        <v>1.6</v>
      </c>
      <c r="Z386" s="370">
        <v>2.9</v>
      </c>
      <c r="AA386" s="370">
        <v>2.9</v>
      </c>
      <c r="AB386" s="370">
        <v>2</v>
      </c>
      <c r="AC386" s="370">
        <v>1.9</v>
      </c>
      <c r="AD386" s="370">
        <v>0</v>
      </c>
      <c r="AE386" s="370">
        <v>0.2</v>
      </c>
      <c r="AF386" s="370">
        <v>3.7</v>
      </c>
      <c r="AG386" s="370">
        <v>6</v>
      </c>
      <c r="AH386" s="370">
        <v>11.8</v>
      </c>
      <c r="AI386" s="370">
        <v>42.2</v>
      </c>
      <c r="AJ386" s="370">
        <v>36.6</v>
      </c>
      <c r="AK386" s="370">
        <v>41.9</v>
      </c>
      <c r="AL386" s="370">
        <v>40.4</v>
      </c>
      <c r="AM386" s="370">
        <v>33.9</v>
      </c>
      <c r="AN386" s="370">
        <v>15.6</v>
      </c>
      <c r="AO386" s="370">
        <v>22.3</v>
      </c>
      <c r="AP386" s="370">
        <v>11.1</v>
      </c>
      <c r="AQ386" s="370">
        <v>16.600000000000001</v>
      </c>
      <c r="AR386" s="370">
        <v>16.100000000000001</v>
      </c>
      <c r="AS386" s="370">
        <v>14.5</v>
      </c>
      <c r="AT386" s="370">
        <v>17.2</v>
      </c>
      <c r="AU386" s="370">
        <v>12</v>
      </c>
      <c r="AV386" s="370">
        <v>13.1</v>
      </c>
      <c r="AW386" s="370">
        <v>13.5</v>
      </c>
      <c r="AX386" s="370">
        <v>12.5</v>
      </c>
      <c r="AY386" s="370">
        <v>12.7</v>
      </c>
      <c r="AZ386" s="370">
        <v>13.4</v>
      </c>
      <c r="BA386" s="370">
        <v>13.4</v>
      </c>
      <c r="BB386" s="370">
        <v>17.100000000000001</v>
      </c>
      <c r="BC386" s="370">
        <v>9.8000000000000007</v>
      </c>
      <c r="BD386" s="370">
        <v>9.8000000000000007</v>
      </c>
      <c r="BE386" s="370">
        <v>13.6</v>
      </c>
      <c r="BF386" s="368">
        <v>15</v>
      </c>
      <c r="BG386" s="368">
        <v>44.2</v>
      </c>
      <c r="BH386" s="368">
        <v>0.2</v>
      </c>
    </row>
    <row r="387" spans="1:60" s="270" customFormat="1" ht="38.25">
      <c r="A387" s="368" t="s">
        <v>607</v>
      </c>
      <c r="B387" s="368" t="s">
        <v>20</v>
      </c>
      <c r="C387" s="368" t="s">
        <v>614</v>
      </c>
      <c r="D387" s="368">
        <v>110</v>
      </c>
      <c r="E387" s="368" t="s">
        <v>806</v>
      </c>
      <c r="F387" s="368" t="s">
        <v>606</v>
      </c>
      <c r="G387" s="368" t="s">
        <v>1957</v>
      </c>
      <c r="H387" s="368">
        <v>359.3</v>
      </c>
      <c r="I387" s="368" t="s">
        <v>627</v>
      </c>
      <c r="J387" s="370">
        <v>6.8</v>
      </c>
      <c r="K387" s="370">
        <v>7.5</v>
      </c>
      <c r="L387" s="370">
        <v>6.7</v>
      </c>
      <c r="M387" s="370">
        <v>7.2</v>
      </c>
      <c r="N387" s="370">
        <v>6.8</v>
      </c>
      <c r="O387" s="370">
        <v>7.2</v>
      </c>
      <c r="P387" s="370">
        <v>7</v>
      </c>
      <c r="Q387" s="370">
        <v>6.9</v>
      </c>
      <c r="R387" s="370">
        <v>7.6</v>
      </c>
      <c r="S387" s="370">
        <v>6.5</v>
      </c>
      <c r="T387" s="370">
        <v>6.6</v>
      </c>
      <c r="U387" s="370">
        <v>5.6</v>
      </c>
      <c r="V387" s="370">
        <v>4.8</v>
      </c>
      <c r="W387" s="370">
        <v>4.5</v>
      </c>
      <c r="X387" s="370">
        <v>2.5</v>
      </c>
      <c r="Y387" s="370">
        <v>1.7</v>
      </c>
      <c r="Z387" s="370">
        <v>1.5</v>
      </c>
      <c r="AA387" s="370">
        <v>1.5</v>
      </c>
      <c r="AB387" s="370">
        <v>1.9</v>
      </c>
      <c r="AC387" s="370">
        <v>2.7</v>
      </c>
      <c r="AD387" s="370">
        <v>3</v>
      </c>
      <c r="AE387" s="370">
        <v>3.6</v>
      </c>
      <c r="AF387" s="370">
        <v>4.7</v>
      </c>
      <c r="AG387" s="370">
        <v>5</v>
      </c>
      <c r="AH387" s="370">
        <v>5.8</v>
      </c>
      <c r="AI387" s="370">
        <v>7.1</v>
      </c>
      <c r="AJ387" s="370">
        <v>5.7</v>
      </c>
      <c r="AK387" s="370">
        <v>6.7</v>
      </c>
      <c r="AL387" s="370">
        <v>6</v>
      </c>
      <c r="AM387" s="370">
        <v>6.3</v>
      </c>
      <c r="AN387" s="370">
        <v>2.7</v>
      </c>
      <c r="AO387" s="370">
        <v>4.0999999999999996</v>
      </c>
      <c r="AP387" s="370">
        <v>3.2</v>
      </c>
      <c r="AQ387" s="370">
        <v>4.7</v>
      </c>
      <c r="AR387" s="370">
        <v>4.7</v>
      </c>
      <c r="AS387" s="370">
        <v>4.4000000000000004</v>
      </c>
      <c r="AT387" s="370">
        <v>4.5</v>
      </c>
      <c r="AU387" s="370">
        <v>3.7</v>
      </c>
      <c r="AV387" s="370">
        <v>3.8</v>
      </c>
      <c r="AW387" s="370">
        <v>3.9</v>
      </c>
      <c r="AX387" s="370">
        <v>3.7</v>
      </c>
      <c r="AY387" s="370">
        <v>3.8</v>
      </c>
      <c r="AZ387" s="370">
        <v>4.0999999999999996</v>
      </c>
      <c r="BA387" s="370">
        <v>4.0999999999999996</v>
      </c>
      <c r="BB387" s="370">
        <v>5.4</v>
      </c>
      <c r="BC387" s="370">
        <v>5.3</v>
      </c>
      <c r="BD387" s="370">
        <v>5.3</v>
      </c>
      <c r="BE387" s="370">
        <v>6</v>
      </c>
      <c r="BF387" s="368">
        <v>15</v>
      </c>
      <c r="BG387" s="368">
        <v>44.2</v>
      </c>
      <c r="BH387" s="368">
        <v>0.2</v>
      </c>
    </row>
    <row r="388" spans="1:60" s="270" customFormat="1" ht="25.5">
      <c r="A388" s="368" t="s">
        <v>607</v>
      </c>
      <c r="B388" s="368" t="s">
        <v>149</v>
      </c>
      <c r="C388" s="368" t="s">
        <v>614</v>
      </c>
      <c r="D388" s="368">
        <v>110</v>
      </c>
      <c r="E388" s="368" t="s">
        <v>807</v>
      </c>
      <c r="F388" s="368" t="s">
        <v>606</v>
      </c>
      <c r="G388" s="368" t="s">
        <v>1957</v>
      </c>
      <c r="H388" s="368">
        <v>156.1</v>
      </c>
      <c r="I388" s="368" t="s">
        <v>626</v>
      </c>
      <c r="J388" s="370">
        <v>10.3</v>
      </c>
      <c r="K388" s="370">
        <v>6.6</v>
      </c>
      <c r="L388" s="370">
        <v>7.5</v>
      </c>
      <c r="M388" s="370">
        <v>9.6</v>
      </c>
      <c r="N388" s="370">
        <v>8.6999999999999993</v>
      </c>
      <c r="O388" s="370">
        <v>8.6999999999999993</v>
      </c>
      <c r="P388" s="370">
        <v>10.1</v>
      </c>
      <c r="Q388" s="370">
        <v>11.9</v>
      </c>
      <c r="R388" s="370">
        <v>12.4</v>
      </c>
      <c r="S388" s="370">
        <v>7.9</v>
      </c>
      <c r="T388" s="370">
        <v>7.9</v>
      </c>
      <c r="U388" s="370">
        <v>3.8</v>
      </c>
      <c r="V388" s="370">
        <v>3.8</v>
      </c>
      <c r="W388" s="370">
        <v>3.9</v>
      </c>
      <c r="X388" s="370">
        <v>3.3</v>
      </c>
      <c r="Y388" s="370">
        <v>5.2</v>
      </c>
      <c r="Z388" s="370">
        <v>14.9</v>
      </c>
      <c r="AA388" s="370">
        <v>9.5</v>
      </c>
      <c r="AB388" s="370">
        <v>3.4</v>
      </c>
      <c r="AC388" s="370">
        <v>4</v>
      </c>
      <c r="AD388" s="370">
        <v>2.2999999999999998</v>
      </c>
      <c r="AE388" s="370">
        <v>0.8</v>
      </c>
      <c r="AF388" s="370">
        <v>0.4</v>
      </c>
      <c r="AG388" s="370">
        <v>0.4</v>
      </c>
      <c r="AH388" s="370">
        <v>0.3</v>
      </c>
      <c r="AI388" s="370">
        <v>0.3</v>
      </c>
      <c r="AJ388" s="370">
        <v>11.3</v>
      </c>
      <c r="AK388" s="370">
        <v>1</v>
      </c>
      <c r="AL388" s="370">
        <v>18</v>
      </c>
      <c r="AM388" s="370">
        <v>14.9</v>
      </c>
      <c r="AN388" s="370">
        <v>11.3</v>
      </c>
      <c r="AO388" s="370">
        <v>5.9</v>
      </c>
      <c r="AP388" s="370">
        <v>3.5</v>
      </c>
      <c r="AQ388" s="370">
        <v>0.3</v>
      </c>
      <c r="AR388" s="370">
        <v>3.7</v>
      </c>
      <c r="AS388" s="370">
        <v>4.4000000000000004</v>
      </c>
      <c r="AT388" s="370">
        <v>14.1</v>
      </c>
      <c r="AU388" s="370">
        <v>7.9</v>
      </c>
      <c r="AV388" s="370">
        <v>5.6</v>
      </c>
      <c r="AW388" s="370">
        <v>5.6</v>
      </c>
      <c r="AX388" s="370">
        <v>6.3</v>
      </c>
      <c r="AY388" s="370">
        <v>7.1</v>
      </c>
      <c r="AZ388" s="370">
        <v>10.4</v>
      </c>
      <c r="BA388" s="370">
        <v>10.4</v>
      </c>
      <c r="BB388" s="370">
        <v>3.1</v>
      </c>
      <c r="BC388" s="370">
        <v>3.5</v>
      </c>
      <c r="BD388" s="370">
        <v>3.5</v>
      </c>
      <c r="BE388" s="370">
        <v>3.4</v>
      </c>
      <c r="BF388" s="368">
        <v>6.5</v>
      </c>
      <c r="BG388" s="368">
        <v>18.2</v>
      </c>
      <c r="BH388" s="368">
        <v>0</v>
      </c>
    </row>
    <row r="389" spans="1:60" s="270" customFormat="1" ht="25.5">
      <c r="A389" s="368" t="s">
        <v>607</v>
      </c>
      <c r="B389" s="368" t="s">
        <v>149</v>
      </c>
      <c r="C389" s="368" t="s">
        <v>614</v>
      </c>
      <c r="D389" s="368">
        <v>110</v>
      </c>
      <c r="E389" s="368" t="s">
        <v>807</v>
      </c>
      <c r="F389" s="368" t="s">
        <v>606</v>
      </c>
      <c r="G389" s="368" t="s">
        <v>1957</v>
      </c>
      <c r="H389" s="368">
        <v>156.1</v>
      </c>
      <c r="I389" s="368" t="s">
        <v>627</v>
      </c>
      <c r="J389" s="370">
        <v>3.4</v>
      </c>
      <c r="K389" s="370">
        <v>3.1</v>
      </c>
      <c r="L389" s="370">
        <v>3.2</v>
      </c>
      <c r="M389" s="370">
        <v>4.5</v>
      </c>
      <c r="N389" s="370">
        <v>4.4000000000000004</v>
      </c>
      <c r="O389" s="370">
        <v>4.4000000000000004</v>
      </c>
      <c r="P389" s="370">
        <v>4.5999999999999996</v>
      </c>
      <c r="Q389" s="370">
        <v>6.4</v>
      </c>
      <c r="R389" s="370">
        <v>4.9000000000000004</v>
      </c>
      <c r="S389" s="370">
        <v>4.4000000000000004</v>
      </c>
      <c r="T389" s="370">
        <v>1.3</v>
      </c>
      <c r="U389" s="370">
        <v>1</v>
      </c>
      <c r="V389" s="370">
        <v>1</v>
      </c>
      <c r="W389" s="370">
        <v>1</v>
      </c>
      <c r="X389" s="370">
        <v>-0.3</v>
      </c>
      <c r="Y389" s="370">
        <v>-1.1000000000000001</v>
      </c>
      <c r="Z389" s="370">
        <v>2.6</v>
      </c>
      <c r="AA389" s="370">
        <v>3.3</v>
      </c>
      <c r="AB389" s="370">
        <v>2.5</v>
      </c>
      <c r="AC389" s="370">
        <v>0.7</v>
      </c>
      <c r="AD389" s="370">
        <v>0.7</v>
      </c>
      <c r="AE389" s="370">
        <v>0.6</v>
      </c>
      <c r="AF389" s="370">
        <v>0.6</v>
      </c>
      <c r="AG389" s="370">
        <v>-0.8</v>
      </c>
      <c r="AH389" s="370">
        <v>0.5</v>
      </c>
      <c r="AI389" s="370">
        <v>-0.8</v>
      </c>
      <c r="AJ389" s="370">
        <v>3.3</v>
      </c>
      <c r="AK389" s="370">
        <v>2.6</v>
      </c>
      <c r="AL389" s="370">
        <v>3</v>
      </c>
      <c r="AM389" s="370">
        <v>2.4</v>
      </c>
      <c r="AN389" s="370">
        <v>1.9</v>
      </c>
      <c r="AO389" s="370">
        <v>1.4</v>
      </c>
      <c r="AP389" s="370">
        <v>1.2</v>
      </c>
      <c r="AQ389" s="370">
        <v>-0.1</v>
      </c>
      <c r="AR389" s="370">
        <v>1.3</v>
      </c>
      <c r="AS389" s="370">
        <v>1.3</v>
      </c>
      <c r="AT389" s="370">
        <v>2.2999999999999998</v>
      </c>
      <c r="AU389" s="370">
        <v>1.5</v>
      </c>
      <c r="AV389" s="370">
        <v>1.3</v>
      </c>
      <c r="AW389" s="370">
        <v>1.3</v>
      </c>
      <c r="AX389" s="370">
        <v>1.4</v>
      </c>
      <c r="AY389" s="370">
        <v>1.5</v>
      </c>
      <c r="AZ389" s="370">
        <v>3.2</v>
      </c>
      <c r="BA389" s="370">
        <v>3.2</v>
      </c>
      <c r="BB389" s="370">
        <v>1.2</v>
      </c>
      <c r="BC389" s="370">
        <v>1.2</v>
      </c>
      <c r="BD389" s="370">
        <v>1.2</v>
      </c>
      <c r="BE389" s="370">
        <v>2.6</v>
      </c>
      <c r="BF389" s="368">
        <v>6.5</v>
      </c>
      <c r="BG389" s="368">
        <v>18.2</v>
      </c>
      <c r="BH389" s="368">
        <v>0</v>
      </c>
    </row>
    <row r="390" spans="1:60" s="270" customFormat="1" ht="25.5">
      <c r="A390" s="368" t="s">
        <v>607</v>
      </c>
      <c r="B390" s="368" t="s">
        <v>6</v>
      </c>
      <c r="C390" s="368" t="s">
        <v>614</v>
      </c>
      <c r="D390" s="368">
        <v>110</v>
      </c>
      <c r="E390" s="368" t="s">
        <v>808</v>
      </c>
      <c r="F390" s="368" t="s">
        <v>608</v>
      </c>
      <c r="G390" s="368" t="s">
        <v>1957</v>
      </c>
      <c r="H390" s="368">
        <v>199.4</v>
      </c>
      <c r="I390" s="368" t="s">
        <v>626</v>
      </c>
      <c r="J390" s="370">
        <v>9.9</v>
      </c>
      <c r="K390" s="370">
        <v>5.3</v>
      </c>
      <c r="L390" s="370">
        <v>4.2</v>
      </c>
      <c r="M390" s="370">
        <v>8.5</v>
      </c>
      <c r="N390" s="370">
        <v>11.1</v>
      </c>
      <c r="O390" s="370">
        <v>10.8</v>
      </c>
      <c r="P390" s="370">
        <v>10.8</v>
      </c>
      <c r="Q390" s="370">
        <v>12.3</v>
      </c>
      <c r="R390" s="370">
        <v>8.3000000000000007</v>
      </c>
      <c r="S390" s="370">
        <v>4.9000000000000004</v>
      </c>
      <c r="T390" s="370">
        <v>3.4</v>
      </c>
      <c r="U390" s="370">
        <v>2.1</v>
      </c>
      <c r="V390" s="370">
        <v>3.4</v>
      </c>
      <c r="W390" s="370">
        <v>3.4</v>
      </c>
      <c r="X390" s="370">
        <v>2.2000000000000002</v>
      </c>
      <c r="Y390" s="370">
        <v>1.5</v>
      </c>
      <c r="Z390" s="370">
        <v>0.9</v>
      </c>
      <c r="AA390" s="370">
        <v>10</v>
      </c>
      <c r="AB390" s="370">
        <v>3.4</v>
      </c>
      <c r="AC390" s="370">
        <v>2.1</v>
      </c>
      <c r="AD390" s="370">
        <v>9.8000000000000007</v>
      </c>
      <c r="AE390" s="370">
        <v>0.8</v>
      </c>
      <c r="AF390" s="370">
        <v>0</v>
      </c>
      <c r="AG390" s="370">
        <v>2.4</v>
      </c>
      <c r="AH390" s="370">
        <v>1.1000000000000001</v>
      </c>
      <c r="AI390" s="370">
        <v>0.1</v>
      </c>
      <c r="AJ390" s="370">
        <v>26.1</v>
      </c>
      <c r="AK390" s="370">
        <v>15.1</v>
      </c>
      <c r="AL390" s="370">
        <v>24.4</v>
      </c>
      <c r="AM390" s="370">
        <v>22.8</v>
      </c>
      <c r="AN390" s="370">
        <v>23.8</v>
      </c>
      <c r="AO390" s="370">
        <v>13.1</v>
      </c>
      <c r="AP390" s="370">
        <v>12.2</v>
      </c>
      <c r="AQ390" s="370">
        <v>7.3</v>
      </c>
      <c r="AR390" s="370">
        <v>7.3</v>
      </c>
      <c r="AS390" s="370">
        <v>10.5</v>
      </c>
      <c r="AT390" s="370">
        <v>5.7</v>
      </c>
      <c r="AU390" s="370">
        <v>5.6</v>
      </c>
      <c r="AV390" s="370">
        <v>5</v>
      </c>
      <c r="AW390" s="370">
        <v>7.7</v>
      </c>
      <c r="AX390" s="370">
        <v>8.9</v>
      </c>
      <c r="AY390" s="370">
        <v>9.3000000000000007</v>
      </c>
      <c r="AZ390" s="370">
        <v>11.5</v>
      </c>
      <c r="BA390" s="370">
        <v>11.5</v>
      </c>
      <c r="BB390" s="370">
        <v>8.9</v>
      </c>
      <c r="BC390" s="370">
        <v>6.1</v>
      </c>
      <c r="BD390" s="370">
        <v>6.1</v>
      </c>
      <c r="BE390" s="370">
        <v>9.8000000000000007</v>
      </c>
      <c r="BF390" s="368">
        <v>8.3000000000000007</v>
      </c>
      <c r="BG390" s="368">
        <v>28.3</v>
      </c>
      <c r="BH390" s="368">
        <v>0</v>
      </c>
    </row>
    <row r="391" spans="1:60" s="270" customFormat="1" ht="25.5">
      <c r="A391" s="368" t="s">
        <v>607</v>
      </c>
      <c r="B391" s="368" t="s">
        <v>6</v>
      </c>
      <c r="C391" s="368" t="s">
        <v>614</v>
      </c>
      <c r="D391" s="368">
        <v>110</v>
      </c>
      <c r="E391" s="368" t="s">
        <v>808</v>
      </c>
      <c r="F391" s="368" t="s">
        <v>608</v>
      </c>
      <c r="G391" s="368" t="s">
        <v>1957</v>
      </c>
      <c r="H391" s="368">
        <v>199.4</v>
      </c>
      <c r="I391" s="368" t="s">
        <v>627</v>
      </c>
      <c r="J391" s="370">
        <v>5.2</v>
      </c>
      <c r="K391" s="370">
        <v>4.7</v>
      </c>
      <c r="L391" s="370">
        <v>4.4000000000000004</v>
      </c>
      <c r="M391" s="370">
        <v>4.5999999999999996</v>
      </c>
      <c r="N391" s="370">
        <v>5</v>
      </c>
      <c r="O391" s="370">
        <v>5</v>
      </c>
      <c r="P391" s="370">
        <v>5.7</v>
      </c>
      <c r="Q391" s="370">
        <v>5.3</v>
      </c>
      <c r="R391" s="370">
        <v>4.7</v>
      </c>
      <c r="S391" s="370">
        <v>3.7</v>
      </c>
      <c r="T391" s="370">
        <v>2.7</v>
      </c>
      <c r="U391" s="370">
        <v>2.5</v>
      </c>
      <c r="V391" s="370">
        <v>2.8</v>
      </c>
      <c r="W391" s="370">
        <v>3.2</v>
      </c>
      <c r="X391" s="370">
        <v>1.8</v>
      </c>
      <c r="Y391" s="370">
        <v>1.7</v>
      </c>
      <c r="Z391" s="370">
        <v>0.8</v>
      </c>
      <c r="AA391" s="370">
        <v>2</v>
      </c>
      <c r="AB391" s="370">
        <v>3.1</v>
      </c>
      <c r="AC391" s="370">
        <v>3.2</v>
      </c>
      <c r="AD391" s="370">
        <v>3.9</v>
      </c>
      <c r="AE391" s="370">
        <v>3.4</v>
      </c>
      <c r="AF391" s="370">
        <v>3.5</v>
      </c>
      <c r="AG391" s="370">
        <v>3.4</v>
      </c>
      <c r="AH391" s="370">
        <v>3.1</v>
      </c>
      <c r="AI391" s="370">
        <v>1.8</v>
      </c>
      <c r="AJ391" s="370">
        <v>4.8</v>
      </c>
      <c r="AK391" s="370">
        <v>2.5</v>
      </c>
      <c r="AL391" s="370">
        <v>7.5</v>
      </c>
      <c r="AM391" s="370">
        <v>6.2</v>
      </c>
      <c r="AN391" s="370">
        <v>6.1</v>
      </c>
      <c r="AO391" s="370">
        <v>4.7</v>
      </c>
      <c r="AP391" s="370">
        <v>4.4000000000000004</v>
      </c>
      <c r="AQ391" s="370">
        <v>3.7</v>
      </c>
      <c r="AR391" s="370">
        <v>3.3</v>
      </c>
      <c r="AS391" s="370">
        <v>3.4</v>
      </c>
      <c r="AT391" s="370">
        <v>2.5</v>
      </c>
      <c r="AU391" s="370">
        <v>2.8</v>
      </c>
      <c r="AV391" s="370">
        <v>2.8</v>
      </c>
      <c r="AW391" s="370">
        <v>3.3</v>
      </c>
      <c r="AX391" s="370">
        <v>3.1</v>
      </c>
      <c r="AY391" s="370">
        <v>3.9</v>
      </c>
      <c r="AZ391" s="370">
        <v>4.8</v>
      </c>
      <c r="BA391" s="370">
        <v>4.8</v>
      </c>
      <c r="BB391" s="370">
        <v>4.7</v>
      </c>
      <c r="BC391" s="370">
        <v>3.2</v>
      </c>
      <c r="BD391" s="370">
        <v>3.2</v>
      </c>
      <c r="BE391" s="370">
        <v>4.5999999999999996</v>
      </c>
      <c r="BF391" s="368">
        <v>8.3000000000000007</v>
      </c>
      <c r="BG391" s="368">
        <v>28.3</v>
      </c>
      <c r="BH391" s="368">
        <v>0</v>
      </c>
    </row>
    <row r="392" spans="1:60" s="270" customFormat="1" ht="25.5">
      <c r="A392" s="368" t="s">
        <v>607</v>
      </c>
      <c r="B392" s="368" t="s">
        <v>16</v>
      </c>
      <c r="C392" s="368" t="s">
        <v>614</v>
      </c>
      <c r="D392" s="368">
        <v>220</v>
      </c>
      <c r="E392" s="368" t="s">
        <v>809</v>
      </c>
      <c r="F392" s="368" t="s">
        <v>606</v>
      </c>
      <c r="G392" s="368" t="s">
        <v>1957</v>
      </c>
      <c r="H392" s="368">
        <v>621.29999999999995</v>
      </c>
      <c r="I392" s="368" t="s">
        <v>626</v>
      </c>
      <c r="J392" s="370">
        <v>0.8</v>
      </c>
      <c r="K392" s="370">
        <v>0.8</v>
      </c>
      <c r="L392" s="370">
        <v>4.2</v>
      </c>
      <c r="M392" s="370">
        <v>2</v>
      </c>
      <c r="N392" s="370">
        <v>0.8</v>
      </c>
      <c r="O392" s="370">
        <v>0.8</v>
      </c>
      <c r="P392" s="370">
        <v>0.8</v>
      </c>
      <c r="Q392" s="370">
        <v>0.8</v>
      </c>
      <c r="R392" s="370">
        <v>0.8</v>
      </c>
      <c r="S392" s="370">
        <v>0.9</v>
      </c>
      <c r="T392" s="370">
        <v>0.8</v>
      </c>
      <c r="U392" s="370">
        <v>0.8</v>
      </c>
      <c r="V392" s="370">
        <v>0.8</v>
      </c>
      <c r="W392" s="370">
        <v>0.8</v>
      </c>
      <c r="X392" s="370">
        <v>0.8</v>
      </c>
      <c r="Y392" s="370">
        <v>0.7</v>
      </c>
      <c r="Z392" s="370">
        <v>0.7</v>
      </c>
      <c r="AA392" s="370">
        <v>0.2</v>
      </c>
      <c r="AB392" s="370">
        <v>4.7</v>
      </c>
      <c r="AC392" s="370">
        <v>13.5</v>
      </c>
      <c r="AD392" s="370">
        <v>23.7</v>
      </c>
      <c r="AE392" s="370">
        <v>26.1</v>
      </c>
      <c r="AF392" s="370">
        <v>19.7</v>
      </c>
      <c r="AG392" s="370">
        <v>25.4</v>
      </c>
      <c r="AH392" s="370">
        <v>40.200000000000003</v>
      </c>
      <c r="AI392" s="370">
        <v>42.5</v>
      </c>
      <c r="AJ392" s="370">
        <v>37.6</v>
      </c>
      <c r="AK392" s="370">
        <v>41.1</v>
      </c>
      <c r="AL392" s="370">
        <v>49.9</v>
      </c>
      <c r="AM392" s="370">
        <v>41.5</v>
      </c>
      <c r="AN392" s="370">
        <v>53</v>
      </c>
      <c r="AO392" s="370">
        <v>54.4</v>
      </c>
      <c r="AP392" s="370">
        <v>68</v>
      </c>
      <c r="AQ392" s="370">
        <v>58.7</v>
      </c>
      <c r="AR392" s="370">
        <v>73</v>
      </c>
      <c r="AS392" s="370">
        <v>71</v>
      </c>
      <c r="AT392" s="370">
        <v>66.099999999999994</v>
      </c>
      <c r="AU392" s="370">
        <v>36.9</v>
      </c>
      <c r="AV392" s="370">
        <v>37.700000000000003</v>
      </c>
      <c r="AW392" s="370">
        <v>31.6</v>
      </c>
      <c r="AX392" s="370">
        <v>13.7</v>
      </c>
      <c r="AY392" s="370">
        <v>19.8</v>
      </c>
      <c r="AZ392" s="370">
        <v>30.5</v>
      </c>
      <c r="BA392" s="370">
        <v>30.5</v>
      </c>
      <c r="BB392" s="370">
        <v>20.100000000000001</v>
      </c>
      <c r="BC392" s="370">
        <v>46.9</v>
      </c>
      <c r="BD392" s="370">
        <v>46.9</v>
      </c>
      <c r="BE392" s="370">
        <v>51.8</v>
      </c>
      <c r="BF392" s="368">
        <v>25.9</v>
      </c>
      <c r="BG392" s="368">
        <v>76.7</v>
      </c>
      <c r="BH392" s="368">
        <v>0</v>
      </c>
    </row>
    <row r="393" spans="1:60" s="270" customFormat="1" ht="25.5">
      <c r="A393" s="368" t="s">
        <v>607</v>
      </c>
      <c r="B393" s="368" t="s">
        <v>16</v>
      </c>
      <c r="C393" s="368" t="s">
        <v>614</v>
      </c>
      <c r="D393" s="368">
        <v>220</v>
      </c>
      <c r="E393" s="368" t="s">
        <v>809</v>
      </c>
      <c r="F393" s="368" t="s">
        <v>606</v>
      </c>
      <c r="G393" s="368" t="s">
        <v>1957</v>
      </c>
      <c r="H393" s="368">
        <v>621.29999999999995</v>
      </c>
      <c r="I393" s="368" t="s">
        <v>627</v>
      </c>
      <c r="J393" s="370">
        <v>2.4</v>
      </c>
      <c r="K393" s="370">
        <v>2.2000000000000002</v>
      </c>
      <c r="L393" s="370">
        <v>2.1</v>
      </c>
      <c r="M393" s="370">
        <v>2.9</v>
      </c>
      <c r="N393" s="370">
        <v>2.8</v>
      </c>
      <c r="O393" s="370">
        <v>2.6</v>
      </c>
      <c r="P393" s="370">
        <v>2.2000000000000002</v>
      </c>
      <c r="Q393" s="370">
        <v>3</v>
      </c>
      <c r="R393" s="370">
        <v>2.1</v>
      </c>
      <c r="S393" s="370">
        <v>2.2000000000000002</v>
      </c>
      <c r="T393" s="370">
        <v>2.8</v>
      </c>
      <c r="U393" s="370">
        <v>2.2999999999999998</v>
      </c>
      <c r="V393" s="370">
        <v>1.4</v>
      </c>
      <c r="W393" s="370">
        <v>2.8</v>
      </c>
      <c r="X393" s="370">
        <v>-0.4</v>
      </c>
      <c r="Y393" s="370">
        <v>-6</v>
      </c>
      <c r="Z393" s="370">
        <v>-6.4</v>
      </c>
      <c r="AA393" s="370">
        <v>-7.2</v>
      </c>
      <c r="AB393" s="370">
        <v>-6.5</v>
      </c>
      <c r="AC393" s="370">
        <v>-5.3</v>
      </c>
      <c r="AD393" s="370">
        <v>-4.7</v>
      </c>
      <c r="AE393" s="370">
        <v>-2.8</v>
      </c>
      <c r="AF393" s="370">
        <v>2</v>
      </c>
      <c r="AG393" s="370">
        <v>0.9</v>
      </c>
      <c r="AH393" s="370">
        <v>-3.8</v>
      </c>
      <c r="AI393" s="370">
        <v>-9.3000000000000007</v>
      </c>
      <c r="AJ393" s="370">
        <v>-10.4</v>
      </c>
      <c r="AK393" s="370">
        <v>-5.5</v>
      </c>
      <c r="AL393" s="370">
        <v>-0.5</v>
      </c>
      <c r="AM393" s="370">
        <v>1.8</v>
      </c>
      <c r="AN393" s="370">
        <v>2.5</v>
      </c>
      <c r="AO393" s="370">
        <v>5.5</v>
      </c>
      <c r="AP393" s="370">
        <v>8.4</v>
      </c>
      <c r="AQ393" s="370">
        <v>9.1999999999999993</v>
      </c>
      <c r="AR393" s="370">
        <v>10</v>
      </c>
      <c r="AS393" s="370">
        <v>9</v>
      </c>
      <c r="AT393" s="370">
        <v>7</v>
      </c>
      <c r="AU393" s="370">
        <v>6.6</v>
      </c>
      <c r="AV393" s="370">
        <v>7.2</v>
      </c>
      <c r="AW393" s="370">
        <v>7.3</v>
      </c>
      <c r="AX393" s="370">
        <v>5.2</v>
      </c>
      <c r="AY393" s="370">
        <v>6.6</v>
      </c>
      <c r="AZ393" s="370">
        <v>8.1</v>
      </c>
      <c r="BA393" s="370">
        <v>8.1</v>
      </c>
      <c r="BB393" s="370">
        <v>2.2999999999999998</v>
      </c>
      <c r="BC393" s="370">
        <v>5.6</v>
      </c>
      <c r="BD393" s="370">
        <v>5.6</v>
      </c>
      <c r="BE393" s="370">
        <v>7.5</v>
      </c>
      <c r="BF393" s="368">
        <v>25.9</v>
      </c>
      <c r="BG393" s="368">
        <v>76.7</v>
      </c>
      <c r="BH393" s="368">
        <v>0</v>
      </c>
    </row>
    <row r="394" spans="1:60" s="270" customFormat="1" ht="38.25">
      <c r="A394" s="368" t="s">
        <v>607</v>
      </c>
      <c r="B394" s="368" t="s">
        <v>2</v>
      </c>
      <c r="C394" s="368" t="s">
        <v>614</v>
      </c>
      <c r="D394" s="368">
        <v>220</v>
      </c>
      <c r="E394" s="368" t="s">
        <v>810</v>
      </c>
      <c r="F394" s="368" t="s">
        <v>606</v>
      </c>
      <c r="G394" s="368" t="s">
        <v>1957</v>
      </c>
      <c r="H394" s="368">
        <v>0</v>
      </c>
      <c r="I394" s="368" t="s">
        <v>626</v>
      </c>
      <c r="J394" s="370">
        <v>0</v>
      </c>
      <c r="K394" s="370">
        <v>0</v>
      </c>
      <c r="L394" s="370">
        <v>0</v>
      </c>
      <c r="M394" s="370">
        <v>0</v>
      </c>
      <c r="N394" s="370">
        <v>0</v>
      </c>
      <c r="O394" s="370">
        <v>0</v>
      </c>
      <c r="P394" s="370">
        <v>0</v>
      </c>
      <c r="Q394" s="370">
        <v>0</v>
      </c>
      <c r="R394" s="370">
        <v>0</v>
      </c>
      <c r="S394" s="370">
        <v>0</v>
      </c>
      <c r="T394" s="370">
        <v>0</v>
      </c>
      <c r="U394" s="370">
        <v>0</v>
      </c>
      <c r="V394" s="370">
        <v>0</v>
      </c>
      <c r="W394" s="370">
        <v>0</v>
      </c>
      <c r="X394" s="370">
        <v>0</v>
      </c>
      <c r="Y394" s="370">
        <v>0</v>
      </c>
      <c r="Z394" s="370">
        <v>0</v>
      </c>
      <c r="AA394" s="370">
        <v>0</v>
      </c>
      <c r="AB394" s="370">
        <v>0</v>
      </c>
      <c r="AC394" s="370">
        <v>0</v>
      </c>
      <c r="AD394" s="370" t="s">
        <v>1958</v>
      </c>
      <c r="AE394" s="370">
        <v>0</v>
      </c>
      <c r="AF394" s="370">
        <v>0</v>
      </c>
      <c r="AG394" s="370">
        <v>0</v>
      </c>
      <c r="AH394" s="370">
        <v>0</v>
      </c>
      <c r="AI394" s="370">
        <v>0</v>
      </c>
      <c r="AJ394" s="370">
        <v>0</v>
      </c>
      <c r="AK394" s="370">
        <v>0</v>
      </c>
      <c r="AL394" s="370">
        <v>0</v>
      </c>
      <c r="AM394" s="370">
        <v>0</v>
      </c>
      <c r="AN394" s="370">
        <v>0</v>
      </c>
      <c r="AO394" s="370">
        <v>0</v>
      </c>
      <c r="AP394" s="370">
        <v>0</v>
      </c>
      <c r="AQ394" s="370">
        <v>0</v>
      </c>
      <c r="AR394" s="370">
        <v>0</v>
      </c>
      <c r="AS394" s="370">
        <v>0</v>
      </c>
      <c r="AT394" s="370">
        <v>0</v>
      </c>
      <c r="AU394" s="370">
        <v>0</v>
      </c>
      <c r="AV394" s="370">
        <v>0</v>
      </c>
      <c r="AW394" s="370">
        <v>0</v>
      </c>
      <c r="AX394" s="370">
        <v>0</v>
      </c>
      <c r="AY394" s="370">
        <v>0</v>
      </c>
      <c r="AZ394" s="370">
        <v>0</v>
      </c>
      <c r="BA394" s="370">
        <v>0</v>
      </c>
      <c r="BB394" s="370">
        <v>0</v>
      </c>
      <c r="BC394" s="370">
        <v>0</v>
      </c>
      <c r="BD394" s="370">
        <v>0</v>
      </c>
      <c r="BE394" s="370">
        <v>0</v>
      </c>
      <c r="BF394" s="368">
        <v>0</v>
      </c>
      <c r="BG394" s="368">
        <v>0</v>
      </c>
      <c r="BH394" s="368">
        <v>0</v>
      </c>
    </row>
    <row r="395" spans="1:60" s="270" customFormat="1" ht="38.25">
      <c r="A395" s="368" t="s">
        <v>607</v>
      </c>
      <c r="B395" s="368" t="s">
        <v>2</v>
      </c>
      <c r="C395" s="368" t="s">
        <v>614</v>
      </c>
      <c r="D395" s="368">
        <v>220</v>
      </c>
      <c r="E395" s="368" t="s">
        <v>810</v>
      </c>
      <c r="F395" s="368" t="s">
        <v>606</v>
      </c>
      <c r="G395" s="368" t="s">
        <v>1957</v>
      </c>
      <c r="H395" s="368">
        <v>0</v>
      </c>
      <c r="I395" s="368" t="s">
        <v>627</v>
      </c>
      <c r="J395" s="370">
        <v>0</v>
      </c>
      <c r="K395" s="370">
        <v>0</v>
      </c>
      <c r="L395" s="370">
        <v>0</v>
      </c>
      <c r="M395" s="370">
        <v>0</v>
      </c>
      <c r="N395" s="370">
        <v>0</v>
      </c>
      <c r="O395" s="370">
        <v>0</v>
      </c>
      <c r="P395" s="370">
        <v>0</v>
      </c>
      <c r="Q395" s="370">
        <v>0</v>
      </c>
      <c r="R395" s="370">
        <v>0</v>
      </c>
      <c r="S395" s="370">
        <v>0</v>
      </c>
      <c r="T395" s="370">
        <v>0</v>
      </c>
      <c r="U395" s="370">
        <v>0</v>
      </c>
      <c r="V395" s="370">
        <v>0</v>
      </c>
      <c r="W395" s="370">
        <v>0</v>
      </c>
      <c r="X395" s="370">
        <v>0</v>
      </c>
      <c r="Y395" s="370">
        <v>0</v>
      </c>
      <c r="Z395" s="370">
        <v>0</v>
      </c>
      <c r="AA395" s="370">
        <v>0</v>
      </c>
      <c r="AB395" s="370">
        <v>0</v>
      </c>
      <c r="AC395" s="370">
        <v>0</v>
      </c>
      <c r="AD395" s="370" t="s">
        <v>1958</v>
      </c>
      <c r="AE395" s="370">
        <v>0</v>
      </c>
      <c r="AF395" s="370">
        <v>0</v>
      </c>
      <c r="AG395" s="370">
        <v>0</v>
      </c>
      <c r="AH395" s="370">
        <v>0</v>
      </c>
      <c r="AI395" s="370">
        <v>0</v>
      </c>
      <c r="AJ395" s="370">
        <v>0</v>
      </c>
      <c r="AK395" s="370">
        <v>0</v>
      </c>
      <c r="AL395" s="370">
        <v>0</v>
      </c>
      <c r="AM395" s="370">
        <v>0</v>
      </c>
      <c r="AN395" s="370">
        <v>0</v>
      </c>
      <c r="AO395" s="370">
        <v>0</v>
      </c>
      <c r="AP395" s="370">
        <v>0</v>
      </c>
      <c r="AQ395" s="370">
        <v>0</v>
      </c>
      <c r="AR395" s="370">
        <v>0</v>
      </c>
      <c r="AS395" s="370">
        <v>0</v>
      </c>
      <c r="AT395" s="370">
        <v>0</v>
      </c>
      <c r="AU395" s="370">
        <v>0</v>
      </c>
      <c r="AV395" s="370">
        <v>0</v>
      </c>
      <c r="AW395" s="370">
        <v>0</v>
      </c>
      <c r="AX395" s="370">
        <v>0</v>
      </c>
      <c r="AY395" s="370">
        <v>0</v>
      </c>
      <c r="AZ395" s="370">
        <v>0</v>
      </c>
      <c r="BA395" s="370">
        <v>0</v>
      </c>
      <c r="BB395" s="370">
        <v>0</v>
      </c>
      <c r="BC395" s="370">
        <v>0</v>
      </c>
      <c r="BD395" s="370">
        <v>0</v>
      </c>
      <c r="BE395" s="370">
        <v>0</v>
      </c>
      <c r="BF395" s="368">
        <v>0</v>
      </c>
      <c r="BG395" s="368">
        <v>0</v>
      </c>
      <c r="BH395" s="368">
        <v>0</v>
      </c>
    </row>
    <row r="396" spans="1:60" s="270" customFormat="1" ht="51">
      <c r="A396" s="368" t="s">
        <v>607</v>
      </c>
      <c r="B396" s="368" t="s">
        <v>20</v>
      </c>
      <c r="C396" s="368" t="s">
        <v>614</v>
      </c>
      <c r="D396" s="368">
        <v>220</v>
      </c>
      <c r="E396" s="368" t="s">
        <v>811</v>
      </c>
      <c r="F396" s="368" t="s">
        <v>606</v>
      </c>
      <c r="G396" s="368" t="s">
        <v>1957</v>
      </c>
      <c r="H396" s="368">
        <v>1076.3</v>
      </c>
      <c r="I396" s="368" t="s">
        <v>626</v>
      </c>
      <c r="J396" s="370">
        <v>73</v>
      </c>
      <c r="K396" s="370">
        <v>54.2</v>
      </c>
      <c r="L396" s="370">
        <v>39.200000000000003</v>
      </c>
      <c r="M396" s="370">
        <v>38.9</v>
      </c>
      <c r="N396" s="370">
        <v>36.4</v>
      </c>
      <c r="O396" s="370">
        <v>47.3</v>
      </c>
      <c r="P396" s="370">
        <v>46.9</v>
      </c>
      <c r="Q396" s="370">
        <v>46.1</v>
      </c>
      <c r="R396" s="370">
        <v>45.9</v>
      </c>
      <c r="S396" s="370">
        <v>43.5</v>
      </c>
      <c r="T396" s="370">
        <v>34</v>
      </c>
      <c r="U396" s="370">
        <v>19.899999999999999</v>
      </c>
      <c r="V396" s="370">
        <v>11.4</v>
      </c>
      <c r="W396" s="370">
        <v>14.6</v>
      </c>
      <c r="X396" s="370">
        <v>7.7</v>
      </c>
      <c r="Y396" s="370">
        <v>10.7</v>
      </c>
      <c r="Z396" s="370">
        <v>11.5</v>
      </c>
      <c r="AA396" s="370">
        <v>12.3</v>
      </c>
      <c r="AB396" s="370">
        <v>8.5</v>
      </c>
      <c r="AC396" s="370">
        <v>7.8</v>
      </c>
      <c r="AD396" s="370">
        <v>10.9</v>
      </c>
      <c r="AE396" s="370">
        <v>11.4</v>
      </c>
      <c r="AF396" s="370">
        <v>8.9</v>
      </c>
      <c r="AG396" s="370">
        <v>13.5</v>
      </c>
      <c r="AH396" s="370">
        <v>84.8</v>
      </c>
      <c r="AI396" s="370">
        <v>63</v>
      </c>
      <c r="AJ396" s="370">
        <v>85.9</v>
      </c>
      <c r="AK396" s="370">
        <v>91.7</v>
      </c>
      <c r="AL396" s="370">
        <v>87.3</v>
      </c>
      <c r="AM396" s="370">
        <v>55</v>
      </c>
      <c r="AN396" s="370">
        <v>44.2</v>
      </c>
      <c r="AO396" s="370">
        <v>50.3</v>
      </c>
      <c r="AP396" s="370">
        <v>63.7</v>
      </c>
      <c r="AQ396" s="370">
        <v>37.1</v>
      </c>
      <c r="AR396" s="370">
        <v>35.700000000000003</v>
      </c>
      <c r="AS396" s="370">
        <v>36.6</v>
      </c>
      <c r="AT396" s="370">
        <v>49.4</v>
      </c>
      <c r="AU396" s="370">
        <v>49.3</v>
      </c>
      <c r="AV396" s="370">
        <v>37.6</v>
      </c>
      <c r="AW396" s="370">
        <v>47.7</v>
      </c>
      <c r="AX396" s="370">
        <v>65.900000000000006</v>
      </c>
      <c r="AY396" s="370">
        <v>66.099999999999994</v>
      </c>
      <c r="AZ396" s="370">
        <v>70.5</v>
      </c>
      <c r="BA396" s="370">
        <v>70.5</v>
      </c>
      <c r="BB396" s="370">
        <v>36.9</v>
      </c>
      <c r="BC396" s="370">
        <v>34.9</v>
      </c>
      <c r="BD396" s="370">
        <v>34.9</v>
      </c>
      <c r="BE396" s="370">
        <v>38.799999999999997</v>
      </c>
      <c r="BF396" s="368">
        <v>44.8</v>
      </c>
      <c r="BG396" s="368">
        <v>92.5</v>
      </c>
      <c r="BH396" s="368">
        <v>6.5</v>
      </c>
    </row>
    <row r="397" spans="1:60" s="270" customFormat="1" ht="51">
      <c r="A397" s="368" t="s">
        <v>607</v>
      </c>
      <c r="B397" s="368" t="s">
        <v>20</v>
      </c>
      <c r="C397" s="368" t="s">
        <v>614</v>
      </c>
      <c r="D397" s="368">
        <v>220</v>
      </c>
      <c r="E397" s="368" t="s">
        <v>811</v>
      </c>
      <c r="F397" s="368" t="s">
        <v>606</v>
      </c>
      <c r="G397" s="368" t="s">
        <v>1957</v>
      </c>
      <c r="H397" s="368">
        <v>1076.3</v>
      </c>
      <c r="I397" s="368" t="s">
        <v>627</v>
      </c>
      <c r="J397" s="370">
        <v>6.5</v>
      </c>
      <c r="K397" s="370">
        <v>2.6</v>
      </c>
      <c r="L397" s="370">
        <v>-0.1</v>
      </c>
      <c r="M397" s="370">
        <v>-0.1</v>
      </c>
      <c r="N397" s="370">
        <v>-0.7</v>
      </c>
      <c r="O397" s="370">
        <v>1.3</v>
      </c>
      <c r="P397" s="370">
        <v>1.2</v>
      </c>
      <c r="Q397" s="370">
        <v>0.9</v>
      </c>
      <c r="R397" s="370">
        <v>1</v>
      </c>
      <c r="S397" s="370">
        <v>0.6</v>
      </c>
      <c r="T397" s="370">
        <v>-0.7</v>
      </c>
      <c r="U397" s="370">
        <v>-2.2000000000000002</v>
      </c>
      <c r="V397" s="370">
        <v>-2.8</v>
      </c>
      <c r="W397" s="370">
        <v>-2.5</v>
      </c>
      <c r="X397" s="370">
        <v>-2.8</v>
      </c>
      <c r="Y397" s="370">
        <v>-2.7</v>
      </c>
      <c r="Z397" s="370">
        <v>-2.7</v>
      </c>
      <c r="AA397" s="370">
        <v>-2.6</v>
      </c>
      <c r="AB397" s="370">
        <v>-2.9</v>
      </c>
      <c r="AC397" s="370">
        <v>-2.8</v>
      </c>
      <c r="AD397" s="370">
        <v>-2.7</v>
      </c>
      <c r="AE397" s="370">
        <v>-2.7</v>
      </c>
      <c r="AF397" s="370">
        <v>-2.9</v>
      </c>
      <c r="AG397" s="370">
        <v>-2.5</v>
      </c>
      <c r="AH397" s="370">
        <v>10.8</v>
      </c>
      <c r="AI397" s="370">
        <v>4.8</v>
      </c>
      <c r="AJ397" s="370">
        <v>11.5</v>
      </c>
      <c r="AK397" s="370">
        <v>13</v>
      </c>
      <c r="AL397" s="370">
        <v>11.8</v>
      </c>
      <c r="AM397" s="370">
        <v>3.1</v>
      </c>
      <c r="AN397" s="370">
        <v>0.9</v>
      </c>
      <c r="AO397" s="370">
        <v>2.1</v>
      </c>
      <c r="AP397" s="370">
        <v>4.5999999999999996</v>
      </c>
      <c r="AQ397" s="370">
        <v>-0.2</v>
      </c>
      <c r="AR397" s="370">
        <v>-0.5</v>
      </c>
      <c r="AS397" s="370">
        <v>-0.3</v>
      </c>
      <c r="AT397" s="370">
        <v>2</v>
      </c>
      <c r="AU397" s="370">
        <v>1.9</v>
      </c>
      <c r="AV397" s="370">
        <v>-0.2</v>
      </c>
      <c r="AW397" s="370">
        <v>1.4</v>
      </c>
      <c r="AX397" s="370">
        <v>5.3</v>
      </c>
      <c r="AY397" s="370">
        <v>5.3</v>
      </c>
      <c r="AZ397" s="370">
        <v>6.4</v>
      </c>
      <c r="BA397" s="370">
        <v>6.4</v>
      </c>
      <c r="BB397" s="370">
        <v>-0.3</v>
      </c>
      <c r="BC397" s="370">
        <v>-0.5</v>
      </c>
      <c r="BD397" s="370">
        <v>-0.5</v>
      </c>
      <c r="BE397" s="370">
        <v>-0.1</v>
      </c>
      <c r="BF397" s="368">
        <v>44.8</v>
      </c>
      <c r="BG397" s="368">
        <v>92.5</v>
      </c>
      <c r="BH397" s="368">
        <v>6.5</v>
      </c>
    </row>
    <row r="398" spans="1:60" s="270" customFormat="1" ht="38.25">
      <c r="A398" s="368" t="s">
        <v>607</v>
      </c>
      <c r="B398" s="368" t="s">
        <v>2</v>
      </c>
      <c r="C398" s="368" t="s">
        <v>614</v>
      </c>
      <c r="D398" s="368">
        <v>220</v>
      </c>
      <c r="E398" s="368" t="s">
        <v>1062</v>
      </c>
      <c r="F398" s="368" t="s">
        <v>606</v>
      </c>
      <c r="G398" s="368" t="s">
        <v>1957</v>
      </c>
      <c r="H398" s="368">
        <v>646.9</v>
      </c>
      <c r="I398" s="368" t="s">
        <v>626</v>
      </c>
      <c r="J398" s="370">
        <v>23.4</v>
      </c>
      <c r="K398" s="370">
        <v>19.5</v>
      </c>
      <c r="L398" s="370">
        <v>14.5</v>
      </c>
      <c r="M398" s="370">
        <v>18.100000000000001</v>
      </c>
      <c r="N398" s="370">
        <v>16.7</v>
      </c>
      <c r="O398" s="370">
        <v>19.600000000000001</v>
      </c>
      <c r="P398" s="370" t="s">
        <v>1958</v>
      </c>
      <c r="Q398" s="370" t="s">
        <v>1958</v>
      </c>
      <c r="R398" s="370" t="s">
        <v>1958</v>
      </c>
      <c r="S398" s="370" t="s">
        <v>1958</v>
      </c>
      <c r="T398" s="370" t="s">
        <v>1958</v>
      </c>
      <c r="U398" s="370" t="s">
        <v>1958</v>
      </c>
      <c r="V398" s="370" t="s">
        <v>1958</v>
      </c>
      <c r="W398" s="370" t="s">
        <v>1958</v>
      </c>
      <c r="X398" s="370" t="s">
        <v>1958</v>
      </c>
      <c r="Y398" s="370" t="s">
        <v>1958</v>
      </c>
      <c r="Z398" s="370">
        <v>4.4000000000000004</v>
      </c>
      <c r="AA398" s="370">
        <v>3.4</v>
      </c>
      <c r="AB398" s="370">
        <v>3.6</v>
      </c>
      <c r="AC398" s="370">
        <v>57.2</v>
      </c>
      <c r="AD398" s="370" t="s">
        <v>1958</v>
      </c>
      <c r="AE398" s="370">
        <v>0.1</v>
      </c>
      <c r="AF398" s="370">
        <v>0</v>
      </c>
      <c r="AG398" s="370">
        <v>0</v>
      </c>
      <c r="AH398" s="370">
        <v>0</v>
      </c>
      <c r="AI398" s="370">
        <v>0.2</v>
      </c>
      <c r="AJ398" s="370">
        <v>65.099999999999994</v>
      </c>
      <c r="AK398" s="370">
        <v>34.700000000000003</v>
      </c>
      <c r="AL398" s="370">
        <v>29.4</v>
      </c>
      <c r="AM398" s="370">
        <v>51.2</v>
      </c>
      <c r="AN398" s="370">
        <v>58.4</v>
      </c>
      <c r="AO398" s="370">
        <v>36</v>
      </c>
      <c r="AP398" s="370">
        <v>38.4</v>
      </c>
      <c r="AQ398" s="370">
        <v>48.6</v>
      </c>
      <c r="AR398" s="370">
        <v>37.6</v>
      </c>
      <c r="AS398" s="370">
        <v>47</v>
      </c>
      <c r="AT398" s="370">
        <v>33.799999999999997</v>
      </c>
      <c r="AU398" s="370">
        <v>49.5</v>
      </c>
      <c r="AV398" s="370">
        <v>44.9</v>
      </c>
      <c r="AW398" s="370">
        <v>46.1</v>
      </c>
      <c r="AX398" s="370">
        <v>36.700000000000003</v>
      </c>
      <c r="AY398" s="370">
        <v>32.5</v>
      </c>
      <c r="AZ398" s="370">
        <v>36</v>
      </c>
      <c r="BA398" s="370">
        <v>36</v>
      </c>
      <c r="BB398" s="370">
        <v>27.9</v>
      </c>
      <c r="BC398" s="370">
        <v>28.3</v>
      </c>
      <c r="BD398" s="370">
        <v>28.3</v>
      </c>
      <c r="BE398" s="370">
        <v>26.3</v>
      </c>
      <c r="BF398" s="368">
        <v>27</v>
      </c>
      <c r="BG398" s="368">
        <v>65.099999999999994</v>
      </c>
      <c r="BH398" s="368">
        <v>0</v>
      </c>
    </row>
    <row r="399" spans="1:60" s="270" customFormat="1" ht="38.25">
      <c r="A399" s="368" t="s">
        <v>607</v>
      </c>
      <c r="B399" s="368" t="s">
        <v>2</v>
      </c>
      <c r="C399" s="368" t="s">
        <v>614</v>
      </c>
      <c r="D399" s="368">
        <v>220</v>
      </c>
      <c r="E399" s="368" t="s">
        <v>1062</v>
      </c>
      <c r="F399" s="368" t="s">
        <v>606</v>
      </c>
      <c r="G399" s="368" t="s">
        <v>1957</v>
      </c>
      <c r="H399" s="368">
        <v>646.9</v>
      </c>
      <c r="I399" s="368" t="s">
        <v>627</v>
      </c>
      <c r="J399" s="370">
        <v>11.2</v>
      </c>
      <c r="K399" s="370">
        <v>11.2</v>
      </c>
      <c r="L399" s="370">
        <v>11.3</v>
      </c>
      <c r="M399" s="370">
        <v>11.8</v>
      </c>
      <c r="N399" s="370">
        <v>11.7</v>
      </c>
      <c r="O399" s="370">
        <v>11.6</v>
      </c>
      <c r="P399" s="370" t="s">
        <v>1958</v>
      </c>
      <c r="Q399" s="370" t="s">
        <v>1958</v>
      </c>
      <c r="R399" s="370" t="s">
        <v>1958</v>
      </c>
      <c r="S399" s="370" t="s">
        <v>1958</v>
      </c>
      <c r="T399" s="370" t="s">
        <v>1958</v>
      </c>
      <c r="U399" s="370" t="s">
        <v>1958</v>
      </c>
      <c r="V399" s="370" t="s">
        <v>1958</v>
      </c>
      <c r="W399" s="370" t="s">
        <v>1958</v>
      </c>
      <c r="X399" s="370" t="s">
        <v>1958</v>
      </c>
      <c r="Y399" s="370" t="s">
        <v>1958</v>
      </c>
      <c r="Z399" s="370">
        <v>0.7</v>
      </c>
      <c r="AA399" s="370">
        <v>0.8</v>
      </c>
      <c r="AB399" s="370">
        <v>3.8</v>
      </c>
      <c r="AC399" s="370">
        <v>9.6999999999999993</v>
      </c>
      <c r="AD399" s="370" t="s">
        <v>1958</v>
      </c>
      <c r="AE399" s="370">
        <v>6.8</v>
      </c>
      <c r="AF399" s="370">
        <v>7.9</v>
      </c>
      <c r="AG399" s="370">
        <v>6.5</v>
      </c>
      <c r="AH399" s="370">
        <v>4.0999999999999996</v>
      </c>
      <c r="AI399" s="370">
        <v>1</v>
      </c>
      <c r="AJ399" s="370">
        <v>6.7</v>
      </c>
      <c r="AK399" s="370">
        <v>3.2</v>
      </c>
      <c r="AL399" s="370">
        <v>2.7</v>
      </c>
      <c r="AM399" s="370">
        <v>4.7</v>
      </c>
      <c r="AN399" s="370">
        <v>4.2</v>
      </c>
      <c r="AO399" s="370">
        <v>2.8</v>
      </c>
      <c r="AP399" s="370">
        <v>4</v>
      </c>
      <c r="AQ399" s="370">
        <v>8</v>
      </c>
      <c r="AR399" s="370">
        <v>4.9000000000000004</v>
      </c>
      <c r="AS399" s="370">
        <v>3.8</v>
      </c>
      <c r="AT399" s="370">
        <v>1.7</v>
      </c>
      <c r="AU399" s="370">
        <v>4.4000000000000004</v>
      </c>
      <c r="AV399" s="370">
        <v>4.0999999999999996</v>
      </c>
      <c r="AW399" s="370">
        <v>3.5</v>
      </c>
      <c r="AX399" s="370">
        <v>2</v>
      </c>
      <c r="AY399" s="370">
        <v>3.4</v>
      </c>
      <c r="AZ399" s="370">
        <v>5.3</v>
      </c>
      <c r="BA399" s="370">
        <v>5.3</v>
      </c>
      <c r="BB399" s="370">
        <v>7.5</v>
      </c>
      <c r="BC399" s="370">
        <v>9.8000000000000007</v>
      </c>
      <c r="BD399" s="370">
        <v>9.8000000000000007</v>
      </c>
      <c r="BE399" s="370">
        <v>11.2</v>
      </c>
      <c r="BF399" s="368">
        <v>27</v>
      </c>
      <c r="BG399" s="368">
        <v>65.099999999999994</v>
      </c>
      <c r="BH399" s="368">
        <v>0</v>
      </c>
    </row>
    <row r="400" spans="1:60" s="270" customFormat="1" ht="38.25">
      <c r="A400" s="368" t="s">
        <v>607</v>
      </c>
      <c r="B400" s="368" t="s">
        <v>17</v>
      </c>
      <c r="C400" s="368" t="s">
        <v>614</v>
      </c>
      <c r="D400" s="368">
        <v>220</v>
      </c>
      <c r="E400" s="368" t="s">
        <v>812</v>
      </c>
      <c r="F400" s="368" t="s">
        <v>606</v>
      </c>
      <c r="G400" s="368" t="s">
        <v>1957</v>
      </c>
      <c r="H400" s="368">
        <v>514.6</v>
      </c>
      <c r="I400" s="368" t="s">
        <v>626</v>
      </c>
      <c r="J400" s="370">
        <v>17.5</v>
      </c>
      <c r="K400" s="370">
        <v>14.6</v>
      </c>
      <c r="L400" s="370">
        <v>15.2</v>
      </c>
      <c r="M400" s="370">
        <v>15.5</v>
      </c>
      <c r="N400" s="370">
        <v>24.1</v>
      </c>
      <c r="O400" s="370">
        <v>24.9</v>
      </c>
      <c r="P400" s="370">
        <v>22.4</v>
      </c>
      <c r="Q400" s="370">
        <v>31.9</v>
      </c>
      <c r="R400" s="370">
        <v>46.7</v>
      </c>
      <c r="S400" s="370">
        <v>49.3</v>
      </c>
      <c r="T400" s="370">
        <v>24.3</v>
      </c>
      <c r="U400" s="370">
        <v>20.7</v>
      </c>
      <c r="V400" s="370">
        <v>15.4</v>
      </c>
      <c r="W400" s="370">
        <v>14.9</v>
      </c>
      <c r="X400" s="370">
        <v>9.4</v>
      </c>
      <c r="Y400" s="370">
        <v>7.2</v>
      </c>
      <c r="Z400" s="370">
        <v>7.5</v>
      </c>
      <c r="AA400" s="370">
        <v>2.2000000000000002</v>
      </c>
      <c r="AB400" s="370">
        <v>0.2</v>
      </c>
      <c r="AC400" s="370">
        <v>1.2</v>
      </c>
      <c r="AD400" s="370">
        <v>3</v>
      </c>
      <c r="AE400" s="370">
        <v>0.1</v>
      </c>
      <c r="AF400" s="370">
        <v>0.4</v>
      </c>
      <c r="AG400" s="370">
        <v>0.3</v>
      </c>
      <c r="AH400" s="370">
        <v>0.3</v>
      </c>
      <c r="AI400" s="370">
        <v>0.3</v>
      </c>
      <c r="AJ400" s="370">
        <v>71.099999999999994</v>
      </c>
      <c r="AK400" s="370">
        <v>29.1</v>
      </c>
      <c r="AL400" s="370">
        <v>35.799999999999997</v>
      </c>
      <c r="AM400" s="370">
        <v>21.2</v>
      </c>
      <c r="AN400" s="370">
        <v>27.7</v>
      </c>
      <c r="AO400" s="370">
        <v>19.600000000000001</v>
      </c>
      <c r="AP400" s="370">
        <v>19.600000000000001</v>
      </c>
      <c r="AQ400" s="370">
        <v>28.2</v>
      </c>
      <c r="AR400" s="370">
        <v>30.3</v>
      </c>
      <c r="AS400" s="370">
        <v>20.3</v>
      </c>
      <c r="AT400" s="370">
        <v>18</v>
      </c>
      <c r="AU400" s="370">
        <v>21.4</v>
      </c>
      <c r="AV400" s="370">
        <v>30.8</v>
      </c>
      <c r="AW400" s="370">
        <v>25.5</v>
      </c>
      <c r="AX400" s="370">
        <v>40.799999999999997</v>
      </c>
      <c r="AY400" s="370">
        <v>36.5</v>
      </c>
      <c r="AZ400" s="370">
        <v>36.799999999999997</v>
      </c>
      <c r="BA400" s="370">
        <v>36.799999999999997</v>
      </c>
      <c r="BB400" s="370">
        <v>24.5</v>
      </c>
      <c r="BC400" s="370">
        <v>29.1</v>
      </c>
      <c r="BD400" s="370">
        <v>29.1</v>
      </c>
      <c r="BE400" s="370">
        <v>29.2</v>
      </c>
      <c r="BF400" s="368">
        <v>21.4</v>
      </c>
      <c r="BG400" s="368">
        <v>71.099999999999994</v>
      </c>
      <c r="BH400" s="368">
        <v>0.1</v>
      </c>
    </row>
    <row r="401" spans="1:60" s="270" customFormat="1" ht="38.25">
      <c r="A401" s="368" t="s">
        <v>607</v>
      </c>
      <c r="B401" s="368" t="s">
        <v>17</v>
      </c>
      <c r="C401" s="368" t="s">
        <v>614</v>
      </c>
      <c r="D401" s="368">
        <v>220</v>
      </c>
      <c r="E401" s="368" t="s">
        <v>812</v>
      </c>
      <c r="F401" s="368" t="s">
        <v>606</v>
      </c>
      <c r="G401" s="368" t="s">
        <v>1957</v>
      </c>
      <c r="H401" s="368">
        <v>514.6</v>
      </c>
      <c r="I401" s="368" t="s">
        <v>627</v>
      </c>
      <c r="J401" s="370">
        <v>16.399999999999999</v>
      </c>
      <c r="K401" s="370">
        <v>16.7</v>
      </c>
      <c r="L401" s="370">
        <v>16.899999999999999</v>
      </c>
      <c r="M401" s="370">
        <v>17.600000000000001</v>
      </c>
      <c r="N401" s="370">
        <v>18.100000000000001</v>
      </c>
      <c r="O401" s="370">
        <v>18.3</v>
      </c>
      <c r="P401" s="370">
        <v>18</v>
      </c>
      <c r="Q401" s="370">
        <v>18.600000000000001</v>
      </c>
      <c r="R401" s="370">
        <v>18.3</v>
      </c>
      <c r="S401" s="370">
        <v>18.3</v>
      </c>
      <c r="T401" s="370">
        <v>14.4</v>
      </c>
      <c r="U401" s="370">
        <v>13.6</v>
      </c>
      <c r="V401" s="370">
        <v>12.2</v>
      </c>
      <c r="W401" s="370">
        <v>8.1</v>
      </c>
      <c r="X401" s="370">
        <v>2</v>
      </c>
      <c r="Y401" s="370">
        <v>-1.2</v>
      </c>
      <c r="Z401" s="370">
        <v>0.4</v>
      </c>
      <c r="AA401" s="370">
        <v>0.8</v>
      </c>
      <c r="AB401" s="370">
        <v>4.5</v>
      </c>
      <c r="AC401" s="370">
        <v>7.8</v>
      </c>
      <c r="AD401" s="370">
        <v>9.1</v>
      </c>
      <c r="AE401" s="370">
        <v>10.9</v>
      </c>
      <c r="AF401" s="370">
        <v>12.2</v>
      </c>
      <c r="AG401" s="370">
        <v>10.7</v>
      </c>
      <c r="AH401" s="370">
        <v>7.1</v>
      </c>
      <c r="AI401" s="370">
        <v>2.4</v>
      </c>
      <c r="AJ401" s="370">
        <v>7.9</v>
      </c>
      <c r="AK401" s="370">
        <v>4</v>
      </c>
      <c r="AL401" s="370">
        <v>3.8</v>
      </c>
      <c r="AM401" s="370">
        <v>2.4</v>
      </c>
      <c r="AN401" s="370">
        <v>0.3</v>
      </c>
      <c r="AO401" s="370">
        <v>1.7</v>
      </c>
      <c r="AP401" s="370">
        <v>4.3</v>
      </c>
      <c r="AQ401" s="370">
        <v>8.9</v>
      </c>
      <c r="AR401" s="370">
        <v>5.7</v>
      </c>
      <c r="AS401" s="370">
        <v>2.8</v>
      </c>
      <c r="AT401" s="370">
        <v>0.4</v>
      </c>
      <c r="AU401" s="370">
        <v>2.7</v>
      </c>
      <c r="AV401" s="370">
        <v>3.6</v>
      </c>
      <c r="AW401" s="370">
        <v>2.9</v>
      </c>
      <c r="AX401" s="370">
        <v>2.7</v>
      </c>
      <c r="AY401" s="370">
        <v>4.8</v>
      </c>
      <c r="AZ401" s="370">
        <v>7.3</v>
      </c>
      <c r="BA401" s="370">
        <v>7.3</v>
      </c>
      <c r="BB401" s="370">
        <v>10.6</v>
      </c>
      <c r="BC401" s="370">
        <v>14.3</v>
      </c>
      <c r="BD401" s="370">
        <v>14.3</v>
      </c>
      <c r="BE401" s="370">
        <v>16.5</v>
      </c>
      <c r="BF401" s="368">
        <v>21.4</v>
      </c>
      <c r="BG401" s="368">
        <v>71.099999999999994</v>
      </c>
      <c r="BH401" s="368">
        <v>0.1</v>
      </c>
    </row>
    <row r="402" spans="1:60" s="270" customFormat="1" ht="38.25">
      <c r="A402" s="368" t="s">
        <v>607</v>
      </c>
      <c r="B402" s="368" t="s">
        <v>2</v>
      </c>
      <c r="C402" s="368" t="s">
        <v>614</v>
      </c>
      <c r="D402" s="368">
        <v>220</v>
      </c>
      <c r="E402" s="368" t="s">
        <v>813</v>
      </c>
      <c r="F402" s="368" t="s">
        <v>606</v>
      </c>
      <c r="G402" s="368" t="s">
        <v>1957</v>
      </c>
      <c r="H402" s="368">
        <v>236.8</v>
      </c>
      <c r="I402" s="368" t="s">
        <v>626</v>
      </c>
      <c r="J402" s="370">
        <v>7.3</v>
      </c>
      <c r="K402" s="370">
        <v>7.2</v>
      </c>
      <c r="L402" s="370">
        <v>7.2</v>
      </c>
      <c r="M402" s="370">
        <v>2.9</v>
      </c>
      <c r="N402" s="370">
        <v>6.2</v>
      </c>
      <c r="O402" s="370">
        <v>5.8</v>
      </c>
      <c r="P402" s="370">
        <v>5</v>
      </c>
      <c r="Q402" s="370">
        <v>8</v>
      </c>
      <c r="R402" s="370">
        <v>6.3</v>
      </c>
      <c r="S402" s="370">
        <v>5.8</v>
      </c>
      <c r="T402" s="370">
        <v>6.5</v>
      </c>
      <c r="U402" s="370">
        <v>10</v>
      </c>
      <c r="V402" s="370">
        <v>8.8000000000000007</v>
      </c>
      <c r="W402" s="370">
        <v>6.9</v>
      </c>
      <c r="X402" s="370">
        <v>3.8</v>
      </c>
      <c r="Y402" s="370">
        <v>2</v>
      </c>
      <c r="Z402" s="370">
        <v>1.5</v>
      </c>
      <c r="AA402" s="370">
        <v>1.2</v>
      </c>
      <c r="AB402" s="370">
        <v>1.5</v>
      </c>
      <c r="AC402" s="370">
        <v>9</v>
      </c>
      <c r="AD402" s="370">
        <v>8.9</v>
      </c>
      <c r="AE402" s="370">
        <v>0.1</v>
      </c>
      <c r="AF402" s="370">
        <v>0.1</v>
      </c>
      <c r="AG402" s="370">
        <v>0</v>
      </c>
      <c r="AH402" s="370">
        <v>0.1</v>
      </c>
      <c r="AI402" s="370">
        <v>0.4</v>
      </c>
      <c r="AJ402" s="370">
        <v>13.5</v>
      </c>
      <c r="AK402" s="370">
        <v>12.3</v>
      </c>
      <c r="AL402" s="370">
        <v>9.1999999999999993</v>
      </c>
      <c r="AM402" s="370">
        <v>15.4</v>
      </c>
      <c r="AN402" s="370">
        <v>16.600000000000001</v>
      </c>
      <c r="AO402" s="370">
        <v>20.5</v>
      </c>
      <c r="AP402" s="370">
        <v>16.3</v>
      </c>
      <c r="AQ402" s="370">
        <v>17.399999999999999</v>
      </c>
      <c r="AR402" s="370">
        <v>12.6</v>
      </c>
      <c r="AS402" s="370">
        <v>15.3</v>
      </c>
      <c r="AT402" s="370">
        <v>15.3</v>
      </c>
      <c r="AU402" s="370">
        <v>15.2</v>
      </c>
      <c r="AV402" s="370">
        <v>21.1</v>
      </c>
      <c r="AW402" s="370">
        <v>15.2</v>
      </c>
      <c r="AX402" s="370">
        <v>17.3</v>
      </c>
      <c r="AY402" s="370">
        <v>14.2</v>
      </c>
      <c r="AZ402" s="370">
        <v>15.1</v>
      </c>
      <c r="BA402" s="370">
        <v>15.1</v>
      </c>
      <c r="BB402" s="370">
        <v>8.4</v>
      </c>
      <c r="BC402" s="370">
        <v>13.4</v>
      </c>
      <c r="BD402" s="370">
        <v>13.4</v>
      </c>
      <c r="BE402" s="370">
        <v>13.1</v>
      </c>
      <c r="BF402" s="368">
        <v>9.9</v>
      </c>
      <c r="BG402" s="368">
        <v>28.5</v>
      </c>
      <c r="BH402" s="368">
        <v>0</v>
      </c>
    </row>
    <row r="403" spans="1:60" s="270" customFormat="1" ht="38.25">
      <c r="A403" s="368" t="s">
        <v>607</v>
      </c>
      <c r="B403" s="368" t="s">
        <v>2</v>
      </c>
      <c r="C403" s="368" t="s">
        <v>614</v>
      </c>
      <c r="D403" s="368">
        <v>220</v>
      </c>
      <c r="E403" s="368" t="s">
        <v>813</v>
      </c>
      <c r="F403" s="368" t="s">
        <v>606</v>
      </c>
      <c r="G403" s="368" t="s">
        <v>1957</v>
      </c>
      <c r="H403" s="368">
        <v>236.8</v>
      </c>
      <c r="I403" s="368" t="s">
        <v>627</v>
      </c>
      <c r="J403" s="370">
        <v>1.4</v>
      </c>
      <c r="K403" s="370">
        <v>1.5</v>
      </c>
      <c r="L403" s="370">
        <v>1.6</v>
      </c>
      <c r="M403" s="370">
        <v>1.7</v>
      </c>
      <c r="N403" s="370">
        <v>2</v>
      </c>
      <c r="O403" s="370">
        <v>1.9</v>
      </c>
      <c r="P403" s="370">
        <v>1.7</v>
      </c>
      <c r="Q403" s="370">
        <v>1.8</v>
      </c>
      <c r="R403" s="370">
        <v>1.1000000000000001</v>
      </c>
      <c r="S403" s="370">
        <v>0.9</v>
      </c>
      <c r="T403" s="370">
        <v>0.2</v>
      </c>
      <c r="U403" s="370">
        <v>0.6</v>
      </c>
      <c r="V403" s="370">
        <v>0.2</v>
      </c>
      <c r="W403" s="370">
        <v>-1.2</v>
      </c>
      <c r="X403" s="370">
        <v>-3.1</v>
      </c>
      <c r="Y403" s="370">
        <v>0.2</v>
      </c>
      <c r="Z403" s="370">
        <v>1.2</v>
      </c>
      <c r="AA403" s="370">
        <v>0.2</v>
      </c>
      <c r="AB403" s="370">
        <v>1.2</v>
      </c>
      <c r="AC403" s="370">
        <v>3.6</v>
      </c>
      <c r="AD403" s="370">
        <v>2.7</v>
      </c>
      <c r="AE403" s="370">
        <v>2.7</v>
      </c>
      <c r="AF403" s="370">
        <v>3.5</v>
      </c>
      <c r="AG403" s="370">
        <v>2.6</v>
      </c>
      <c r="AH403" s="370">
        <v>1.4</v>
      </c>
      <c r="AI403" s="370">
        <v>-0.4</v>
      </c>
      <c r="AJ403" s="370">
        <v>1.6</v>
      </c>
      <c r="AK403" s="370">
        <v>0.6</v>
      </c>
      <c r="AL403" s="370">
        <v>0.5</v>
      </c>
      <c r="AM403" s="370">
        <v>1.4</v>
      </c>
      <c r="AN403" s="370">
        <v>1.2</v>
      </c>
      <c r="AO403" s="370">
        <v>1.6</v>
      </c>
      <c r="AP403" s="370">
        <v>2.2000000000000002</v>
      </c>
      <c r="AQ403" s="370">
        <v>2.7</v>
      </c>
      <c r="AR403" s="370">
        <v>0.5</v>
      </c>
      <c r="AS403" s="370">
        <v>0.1</v>
      </c>
      <c r="AT403" s="370">
        <v>-0.1</v>
      </c>
      <c r="AU403" s="370">
        <v>0.5</v>
      </c>
      <c r="AV403" s="370">
        <v>1.2</v>
      </c>
      <c r="AW403" s="370">
        <v>0.7</v>
      </c>
      <c r="AX403" s="370">
        <v>0.2</v>
      </c>
      <c r="AY403" s="370">
        <v>0.8</v>
      </c>
      <c r="AZ403" s="370">
        <v>1.5</v>
      </c>
      <c r="BA403" s="370">
        <v>1.5</v>
      </c>
      <c r="BB403" s="370">
        <v>1.2</v>
      </c>
      <c r="BC403" s="370">
        <v>2.7</v>
      </c>
      <c r="BD403" s="370">
        <v>2.7</v>
      </c>
      <c r="BE403" s="370">
        <v>3.5</v>
      </c>
      <c r="BF403" s="368">
        <v>9.9</v>
      </c>
      <c r="BG403" s="368">
        <v>28.5</v>
      </c>
      <c r="BH403" s="368">
        <v>0</v>
      </c>
    </row>
    <row r="404" spans="1:60" s="270" customFormat="1" ht="25.5">
      <c r="A404" s="368" t="s">
        <v>607</v>
      </c>
      <c r="B404" s="368" t="s">
        <v>17</v>
      </c>
      <c r="C404" s="368" t="s">
        <v>614</v>
      </c>
      <c r="D404" s="368">
        <v>220</v>
      </c>
      <c r="E404" s="368" t="s">
        <v>1063</v>
      </c>
      <c r="F404" s="368" t="s">
        <v>606</v>
      </c>
      <c r="G404" s="368" t="s">
        <v>1957</v>
      </c>
      <c r="H404" s="368">
        <v>803.7</v>
      </c>
      <c r="I404" s="368" t="s">
        <v>626</v>
      </c>
      <c r="J404" s="370">
        <v>23</v>
      </c>
      <c r="K404" s="370">
        <v>24.2</v>
      </c>
      <c r="L404" s="370">
        <v>19.399999999999999</v>
      </c>
      <c r="M404" s="370">
        <v>24.8</v>
      </c>
      <c r="N404" s="370">
        <v>33.700000000000003</v>
      </c>
      <c r="O404" s="370">
        <v>36.6</v>
      </c>
      <c r="P404" s="370">
        <v>35.4</v>
      </c>
      <c r="Q404" s="370">
        <v>43.1</v>
      </c>
      <c r="R404" s="370">
        <v>48.7</v>
      </c>
      <c r="S404" s="370">
        <v>53.9</v>
      </c>
      <c r="T404" s="370">
        <v>38.799999999999997</v>
      </c>
      <c r="U404" s="370">
        <v>31</v>
      </c>
      <c r="V404" s="370">
        <v>17.8</v>
      </c>
      <c r="W404" s="370">
        <v>16</v>
      </c>
      <c r="X404" s="370">
        <v>10.9</v>
      </c>
      <c r="Y404" s="370">
        <v>7.7</v>
      </c>
      <c r="Z404" s="370">
        <v>7.9</v>
      </c>
      <c r="AA404" s="370">
        <v>0.7</v>
      </c>
      <c r="AB404" s="370">
        <v>0.5</v>
      </c>
      <c r="AC404" s="370">
        <v>0.1</v>
      </c>
      <c r="AD404" s="370">
        <v>0.2</v>
      </c>
      <c r="AE404" s="370">
        <v>0.2</v>
      </c>
      <c r="AF404" s="370">
        <v>0.2</v>
      </c>
      <c r="AG404" s="370">
        <v>0.2</v>
      </c>
      <c r="AH404" s="370">
        <v>0.2</v>
      </c>
      <c r="AI404" s="370">
        <v>0.2</v>
      </c>
      <c r="AJ404" s="370">
        <v>116.4</v>
      </c>
      <c r="AK404" s="370">
        <v>74.3</v>
      </c>
      <c r="AL404" s="370">
        <v>58.4</v>
      </c>
      <c r="AM404" s="370">
        <v>56.3</v>
      </c>
      <c r="AN404" s="370">
        <v>30.7</v>
      </c>
      <c r="AO404" s="370">
        <v>29.6</v>
      </c>
      <c r="AP404" s="370">
        <v>36.5</v>
      </c>
      <c r="AQ404" s="370">
        <v>50.8</v>
      </c>
      <c r="AR404" s="370">
        <v>48.1</v>
      </c>
      <c r="AS404" s="370">
        <v>43.1</v>
      </c>
      <c r="AT404" s="370">
        <v>28</v>
      </c>
      <c r="AU404" s="370">
        <v>43.5</v>
      </c>
      <c r="AV404" s="370">
        <v>53.8</v>
      </c>
      <c r="AW404" s="370">
        <v>70</v>
      </c>
      <c r="AX404" s="370">
        <v>73.099999999999994</v>
      </c>
      <c r="AY404" s="370">
        <v>61.5</v>
      </c>
      <c r="AZ404" s="370">
        <v>41.7</v>
      </c>
      <c r="BA404" s="370">
        <v>41.7</v>
      </c>
      <c r="BB404" s="370">
        <v>28.3</v>
      </c>
      <c r="BC404" s="370">
        <v>38.700000000000003</v>
      </c>
      <c r="BD404" s="370">
        <v>38.700000000000003</v>
      </c>
      <c r="BE404" s="370">
        <v>45.4</v>
      </c>
      <c r="BF404" s="368">
        <v>33.5</v>
      </c>
      <c r="BG404" s="368">
        <v>122.4</v>
      </c>
      <c r="BH404" s="368">
        <v>0.1</v>
      </c>
    </row>
    <row r="405" spans="1:60" s="270" customFormat="1" ht="25.5">
      <c r="A405" s="368" t="s">
        <v>607</v>
      </c>
      <c r="B405" s="368" t="s">
        <v>17</v>
      </c>
      <c r="C405" s="368" t="s">
        <v>614</v>
      </c>
      <c r="D405" s="368">
        <v>220</v>
      </c>
      <c r="E405" s="368" t="s">
        <v>1063</v>
      </c>
      <c r="F405" s="368" t="s">
        <v>606</v>
      </c>
      <c r="G405" s="368" t="s">
        <v>1957</v>
      </c>
      <c r="H405" s="368">
        <v>803.7</v>
      </c>
      <c r="I405" s="368" t="s">
        <v>627</v>
      </c>
      <c r="J405" s="370">
        <v>-0.1</v>
      </c>
      <c r="K405" s="370">
        <v>0</v>
      </c>
      <c r="L405" s="370">
        <v>-0.1</v>
      </c>
      <c r="M405" s="370">
        <v>-0.1</v>
      </c>
      <c r="N405" s="370">
        <v>-0.1</v>
      </c>
      <c r="O405" s="370">
        <v>0</v>
      </c>
      <c r="P405" s="370">
        <v>0.1</v>
      </c>
      <c r="Q405" s="370">
        <v>0</v>
      </c>
      <c r="R405" s="370">
        <v>0.1</v>
      </c>
      <c r="S405" s="370">
        <v>-0.1</v>
      </c>
      <c r="T405" s="370">
        <v>-0.1</v>
      </c>
      <c r="U405" s="370">
        <v>0</v>
      </c>
      <c r="V405" s="370">
        <v>0</v>
      </c>
      <c r="W405" s="370">
        <v>0</v>
      </c>
      <c r="X405" s="370">
        <v>0.8</v>
      </c>
      <c r="Y405" s="370">
        <v>1.5</v>
      </c>
      <c r="Z405" s="370">
        <v>1.5</v>
      </c>
      <c r="AA405" s="370">
        <v>3.2</v>
      </c>
      <c r="AB405" s="370">
        <v>3.1</v>
      </c>
      <c r="AC405" s="370">
        <v>3.3</v>
      </c>
      <c r="AD405" s="370">
        <v>3.2</v>
      </c>
      <c r="AE405" s="370">
        <v>3.3</v>
      </c>
      <c r="AF405" s="370">
        <v>3.3</v>
      </c>
      <c r="AG405" s="370">
        <v>3.3</v>
      </c>
      <c r="AH405" s="370">
        <v>3.3</v>
      </c>
      <c r="AI405" s="370">
        <v>3.2</v>
      </c>
      <c r="AJ405" s="370">
        <v>0.3</v>
      </c>
      <c r="AK405" s="370">
        <v>0.1</v>
      </c>
      <c r="AL405" s="370">
        <v>-0.1</v>
      </c>
      <c r="AM405" s="370">
        <v>-0.1</v>
      </c>
      <c r="AN405" s="370">
        <v>0</v>
      </c>
      <c r="AO405" s="370">
        <v>0</v>
      </c>
      <c r="AP405" s="370">
        <v>0</v>
      </c>
      <c r="AQ405" s="370">
        <v>0</v>
      </c>
      <c r="AR405" s="370">
        <v>0.1</v>
      </c>
      <c r="AS405" s="370">
        <v>0</v>
      </c>
      <c r="AT405" s="370">
        <v>0</v>
      </c>
      <c r="AU405" s="370">
        <v>0.1</v>
      </c>
      <c r="AV405" s="370">
        <v>0</v>
      </c>
      <c r="AW405" s="370">
        <v>0</v>
      </c>
      <c r="AX405" s="370">
        <v>0.4</v>
      </c>
      <c r="AY405" s="370">
        <v>0.2</v>
      </c>
      <c r="AZ405" s="370">
        <v>-0.1</v>
      </c>
      <c r="BA405" s="370">
        <v>-0.1</v>
      </c>
      <c r="BB405" s="370">
        <v>0</v>
      </c>
      <c r="BC405" s="370">
        <v>-0.3</v>
      </c>
      <c r="BD405" s="370">
        <v>-0.3</v>
      </c>
      <c r="BE405" s="370">
        <v>-0.1</v>
      </c>
      <c r="BF405" s="368">
        <v>33.5</v>
      </c>
      <c r="BG405" s="368">
        <v>122.4</v>
      </c>
      <c r="BH405" s="368">
        <v>0.1</v>
      </c>
    </row>
    <row r="406" spans="1:60" s="270" customFormat="1" ht="38.25">
      <c r="A406" s="368" t="s">
        <v>607</v>
      </c>
      <c r="B406" s="368" t="s">
        <v>16</v>
      </c>
      <c r="C406" s="368" t="s">
        <v>614</v>
      </c>
      <c r="D406" s="368">
        <v>220</v>
      </c>
      <c r="E406" s="368" t="s">
        <v>814</v>
      </c>
      <c r="F406" s="368" t="s">
        <v>606</v>
      </c>
      <c r="G406" s="368" t="s">
        <v>1957</v>
      </c>
      <c r="H406" s="368">
        <v>125</v>
      </c>
      <c r="I406" s="368" t="s">
        <v>626</v>
      </c>
      <c r="J406" s="370">
        <v>0.2</v>
      </c>
      <c r="K406" s="370">
        <v>0.2</v>
      </c>
      <c r="L406" s="370">
        <v>0.2</v>
      </c>
      <c r="M406" s="370">
        <v>0.1</v>
      </c>
      <c r="N406" s="370">
        <v>0.2</v>
      </c>
      <c r="O406" s="370">
        <v>0.2</v>
      </c>
      <c r="P406" s="370">
        <v>0.2</v>
      </c>
      <c r="Q406" s="370">
        <v>0.2</v>
      </c>
      <c r="R406" s="370">
        <v>0.1</v>
      </c>
      <c r="S406" s="370">
        <v>0.2</v>
      </c>
      <c r="T406" s="370">
        <v>0.2</v>
      </c>
      <c r="U406" s="370">
        <v>0.2</v>
      </c>
      <c r="V406" s="370">
        <v>0.2</v>
      </c>
      <c r="W406" s="370">
        <v>0.2</v>
      </c>
      <c r="X406" s="370">
        <v>0.2</v>
      </c>
      <c r="Y406" s="370">
        <v>0.2</v>
      </c>
      <c r="Z406" s="370">
        <v>0.2</v>
      </c>
      <c r="AA406" s="370">
        <v>0.2</v>
      </c>
      <c r="AB406" s="370">
        <v>0.2</v>
      </c>
      <c r="AC406" s="370">
        <v>0.2</v>
      </c>
      <c r="AD406" s="370">
        <v>0.4</v>
      </c>
      <c r="AE406" s="370">
        <v>0.4</v>
      </c>
      <c r="AF406" s="370">
        <v>0.4</v>
      </c>
      <c r="AG406" s="370">
        <v>0.3</v>
      </c>
      <c r="AH406" s="370">
        <v>2.2999999999999998</v>
      </c>
      <c r="AI406" s="370">
        <v>2.8</v>
      </c>
      <c r="AJ406" s="370">
        <v>1.4</v>
      </c>
      <c r="AK406" s="370">
        <v>0.4</v>
      </c>
      <c r="AL406" s="370">
        <v>1.4</v>
      </c>
      <c r="AM406" s="370">
        <v>4.7</v>
      </c>
      <c r="AN406" s="370">
        <v>3.7</v>
      </c>
      <c r="AO406" s="370">
        <v>2.7</v>
      </c>
      <c r="AP406" s="370">
        <v>2.2000000000000002</v>
      </c>
      <c r="AQ406" s="370">
        <v>2.9</v>
      </c>
      <c r="AR406" s="370">
        <v>3.3</v>
      </c>
      <c r="AS406" s="370">
        <v>16.5</v>
      </c>
      <c r="AT406" s="370">
        <v>20.100000000000001</v>
      </c>
      <c r="AU406" s="370">
        <v>12.1</v>
      </c>
      <c r="AV406" s="370">
        <v>19.2</v>
      </c>
      <c r="AW406" s="370">
        <v>20</v>
      </c>
      <c r="AX406" s="370">
        <v>13.8</v>
      </c>
      <c r="AY406" s="370">
        <v>16</v>
      </c>
      <c r="AZ406" s="370">
        <v>6.5</v>
      </c>
      <c r="BA406" s="370">
        <v>6.5</v>
      </c>
      <c r="BB406" s="370">
        <v>9.4</v>
      </c>
      <c r="BC406" s="370">
        <v>11.2</v>
      </c>
      <c r="BD406" s="370">
        <v>11.2</v>
      </c>
      <c r="BE406" s="370">
        <v>14.4</v>
      </c>
      <c r="BF406" s="368">
        <v>5.2</v>
      </c>
      <c r="BG406" s="368">
        <v>21.6</v>
      </c>
      <c r="BH406" s="368">
        <v>0.1</v>
      </c>
    </row>
    <row r="407" spans="1:60" s="270" customFormat="1" ht="38.25">
      <c r="A407" s="368" t="s">
        <v>607</v>
      </c>
      <c r="B407" s="368" t="s">
        <v>16</v>
      </c>
      <c r="C407" s="368" t="s">
        <v>614</v>
      </c>
      <c r="D407" s="368">
        <v>220</v>
      </c>
      <c r="E407" s="368" t="s">
        <v>814</v>
      </c>
      <c r="F407" s="368" t="s">
        <v>606</v>
      </c>
      <c r="G407" s="368" t="s">
        <v>1957</v>
      </c>
      <c r="H407" s="368">
        <v>125</v>
      </c>
      <c r="I407" s="368" t="s">
        <v>627</v>
      </c>
      <c r="J407" s="370">
        <v>-0.7</v>
      </c>
      <c r="K407" s="370">
        <v>-0.7</v>
      </c>
      <c r="L407" s="370">
        <v>-0.7</v>
      </c>
      <c r="M407" s="370">
        <v>-0.7</v>
      </c>
      <c r="N407" s="370">
        <v>-0.7</v>
      </c>
      <c r="O407" s="370">
        <v>-0.7</v>
      </c>
      <c r="P407" s="370">
        <v>-0.8</v>
      </c>
      <c r="Q407" s="370">
        <v>-0.7</v>
      </c>
      <c r="R407" s="370">
        <v>-0.2</v>
      </c>
      <c r="S407" s="370">
        <v>-0.8</v>
      </c>
      <c r="T407" s="370">
        <v>-0.8</v>
      </c>
      <c r="U407" s="370">
        <v>-0.8</v>
      </c>
      <c r="V407" s="370">
        <v>-0.8</v>
      </c>
      <c r="W407" s="370">
        <v>-0.8</v>
      </c>
      <c r="X407" s="370">
        <v>-0.7</v>
      </c>
      <c r="Y407" s="370">
        <v>-0.7</v>
      </c>
      <c r="Z407" s="370">
        <v>-0.7</v>
      </c>
      <c r="AA407" s="370">
        <v>-0.7</v>
      </c>
      <c r="AB407" s="370">
        <v>-0.7</v>
      </c>
      <c r="AC407" s="370">
        <v>-0.7</v>
      </c>
      <c r="AD407" s="370">
        <v>-0.7</v>
      </c>
      <c r="AE407" s="370">
        <v>-0.7</v>
      </c>
      <c r="AF407" s="370">
        <v>-1.4</v>
      </c>
      <c r="AG407" s="370">
        <v>-4.5</v>
      </c>
      <c r="AH407" s="370">
        <v>-6.9</v>
      </c>
      <c r="AI407" s="370">
        <v>-9.6999999999999993</v>
      </c>
      <c r="AJ407" s="370">
        <v>-8</v>
      </c>
      <c r="AK407" s="370">
        <v>-6</v>
      </c>
      <c r="AL407" s="370">
        <v>-5.7</v>
      </c>
      <c r="AM407" s="370">
        <v>-1.5</v>
      </c>
      <c r="AN407" s="370">
        <v>-2.7</v>
      </c>
      <c r="AO407" s="370">
        <v>1</v>
      </c>
      <c r="AP407" s="370">
        <v>1.8</v>
      </c>
      <c r="AQ407" s="370">
        <v>4</v>
      </c>
      <c r="AR407" s="370">
        <v>3.7</v>
      </c>
      <c r="AS407" s="370">
        <v>5.3</v>
      </c>
      <c r="AT407" s="370">
        <v>5</v>
      </c>
      <c r="AU407" s="370">
        <v>5.2</v>
      </c>
      <c r="AV407" s="370">
        <v>5.7</v>
      </c>
      <c r="AW407" s="370">
        <v>5.9</v>
      </c>
      <c r="AX407" s="370">
        <v>4.9000000000000004</v>
      </c>
      <c r="AY407" s="370">
        <v>5.4</v>
      </c>
      <c r="AZ407" s="370">
        <v>5.5</v>
      </c>
      <c r="BA407" s="370">
        <v>5.5</v>
      </c>
      <c r="BB407" s="370">
        <v>5</v>
      </c>
      <c r="BC407" s="370">
        <v>5.8</v>
      </c>
      <c r="BD407" s="370">
        <v>5.8</v>
      </c>
      <c r="BE407" s="370">
        <v>6.4</v>
      </c>
      <c r="BF407" s="368">
        <v>5.2</v>
      </c>
      <c r="BG407" s="368">
        <v>21.6</v>
      </c>
      <c r="BH407" s="368">
        <v>0.1</v>
      </c>
    </row>
    <row r="408" spans="1:60" s="270" customFormat="1" ht="25.5">
      <c r="A408" s="368" t="s">
        <v>607</v>
      </c>
      <c r="B408" s="368" t="s">
        <v>9</v>
      </c>
      <c r="C408" s="368" t="s">
        <v>614</v>
      </c>
      <c r="D408" s="368">
        <v>220</v>
      </c>
      <c r="E408" s="368" t="s">
        <v>815</v>
      </c>
      <c r="F408" s="368" t="s">
        <v>606</v>
      </c>
      <c r="G408" s="368" t="s">
        <v>1957</v>
      </c>
      <c r="H408" s="368">
        <v>435.1</v>
      </c>
      <c r="I408" s="368" t="s">
        <v>626</v>
      </c>
      <c r="J408" s="370">
        <v>9</v>
      </c>
      <c r="K408" s="370">
        <v>8</v>
      </c>
      <c r="L408" s="370">
        <v>16</v>
      </c>
      <c r="M408" s="370">
        <v>12.9</v>
      </c>
      <c r="N408" s="370">
        <v>16</v>
      </c>
      <c r="O408" s="370">
        <v>17</v>
      </c>
      <c r="P408" s="370">
        <v>14</v>
      </c>
      <c r="Q408" s="370">
        <v>4</v>
      </c>
      <c r="R408" s="370">
        <v>4</v>
      </c>
      <c r="S408" s="370">
        <v>6</v>
      </c>
      <c r="T408" s="370">
        <v>1.9</v>
      </c>
      <c r="U408" s="370">
        <v>2.9</v>
      </c>
      <c r="V408" s="370">
        <v>2.9</v>
      </c>
      <c r="W408" s="370">
        <v>1.9</v>
      </c>
      <c r="X408" s="370">
        <v>0.1</v>
      </c>
      <c r="Y408" s="370">
        <v>0.1</v>
      </c>
      <c r="Z408" s="370">
        <v>0.1</v>
      </c>
      <c r="AA408" s="370">
        <v>0.1</v>
      </c>
      <c r="AB408" s="370">
        <v>0.1</v>
      </c>
      <c r="AC408" s="370">
        <v>0.9</v>
      </c>
      <c r="AD408" s="370">
        <v>1.9</v>
      </c>
      <c r="AE408" s="370">
        <v>3.9</v>
      </c>
      <c r="AF408" s="370">
        <v>4.9000000000000004</v>
      </c>
      <c r="AG408" s="370">
        <v>6.9</v>
      </c>
      <c r="AH408" s="370">
        <v>8.9</v>
      </c>
      <c r="AI408" s="370">
        <v>10</v>
      </c>
      <c r="AJ408" s="370">
        <v>9</v>
      </c>
      <c r="AK408" s="370">
        <v>13</v>
      </c>
      <c r="AL408" s="370">
        <v>14</v>
      </c>
      <c r="AM408" s="370">
        <v>12</v>
      </c>
      <c r="AN408" s="370">
        <v>14</v>
      </c>
      <c r="AO408" s="370">
        <v>25.1</v>
      </c>
      <c r="AP408" s="370">
        <v>34.1</v>
      </c>
      <c r="AQ408" s="370">
        <v>33.299999999999997</v>
      </c>
      <c r="AR408" s="370">
        <v>23.2</v>
      </c>
      <c r="AS408" s="370">
        <v>31.3</v>
      </c>
      <c r="AT408" s="370">
        <v>39.6</v>
      </c>
      <c r="AU408" s="370">
        <v>20.3</v>
      </c>
      <c r="AV408" s="370">
        <v>21.3</v>
      </c>
      <c r="AW408" s="370">
        <v>27.3</v>
      </c>
      <c r="AX408" s="370">
        <v>29.3</v>
      </c>
      <c r="AY408" s="370">
        <v>33.299999999999997</v>
      </c>
      <c r="AZ408" s="370">
        <v>36.4</v>
      </c>
      <c r="BA408" s="370">
        <v>36.4</v>
      </c>
      <c r="BB408" s="370">
        <v>24.3</v>
      </c>
      <c r="BC408" s="370">
        <v>35.4</v>
      </c>
      <c r="BD408" s="370">
        <v>35.4</v>
      </c>
      <c r="BE408" s="370">
        <v>22.3</v>
      </c>
      <c r="BF408" s="368">
        <v>18.100000000000001</v>
      </c>
      <c r="BG408" s="368">
        <v>40.1</v>
      </c>
      <c r="BH408" s="368">
        <v>0.1</v>
      </c>
    </row>
    <row r="409" spans="1:60" s="270" customFormat="1" ht="25.5">
      <c r="A409" s="368" t="s">
        <v>607</v>
      </c>
      <c r="B409" s="368" t="s">
        <v>9</v>
      </c>
      <c r="C409" s="368" t="s">
        <v>614</v>
      </c>
      <c r="D409" s="368">
        <v>220</v>
      </c>
      <c r="E409" s="368" t="s">
        <v>815</v>
      </c>
      <c r="F409" s="368" t="s">
        <v>606</v>
      </c>
      <c r="G409" s="368" t="s">
        <v>1957</v>
      </c>
      <c r="H409" s="368">
        <v>435.1</v>
      </c>
      <c r="I409" s="368" t="s">
        <v>627</v>
      </c>
      <c r="J409" s="370">
        <v>-0.7</v>
      </c>
      <c r="K409" s="370">
        <v>-0.7</v>
      </c>
      <c r="L409" s="370">
        <v>-0.7</v>
      </c>
      <c r="M409" s="370">
        <v>-0.7</v>
      </c>
      <c r="N409" s="370">
        <v>-0.7</v>
      </c>
      <c r="O409" s="370">
        <v>-0.7</v>
      </c>
      <c r="P409" s="370">
        <v>-0.7</v>
      </c>
      <c r="Q409" s="370">
        <v>-0.7</v>
      </c>
      <c r="R409" s="370">
        <v>-0.7</v>
      </c>
      <c r="S409" s="370">
        <v>-0.7</v>
      </c>
      <c r="T409" s="370">
        <v>-2.7</v>
      </c>
      <c r="U409" s="370">
        <v>-1.7</v>
      </c>
      <c r="V409" s="370">
        <v>-1.7</v>
      </c>
      <c r="W409" s="370">
        <v>1.3</v>
      </c>
      <c r="X409" s="370">
        <v>-0.7</v>
      </c>
      <c r="Y409" s="370">
        <v>-0.7</v>
      </c>
      <c r="Z409" s="370">
        <v>-0.7</v>
      </c>
      <c r="AA409" s="370">
        <v>-2.7</v>
      </c>
      <c r="AB409" s="370">
        <v>-3.4</v>
      </c>
      <c r="AC409" s="370">
        <v>-0.3</v>
      </c>
      <c r="AD409" s="370">
        <v>-2.2999999999999998</v>
      </c>
      <c r="AE409" s="370">
        <v>-0.3</v>
      </c>
      <c r="AF409" s="370">
        <v>-0.2</v>
      </c>
      <c r="AG409" s="370">
        <v>-0.2</v>
      </c>
      <c r="AH409" s="370">
        <v>-3.2</v>
      </c>
      <c r="AI409" s="370">
        <v>-8.3000000000000007</v>
      </c>
      <c r="AJ409" s="370">
        <v>-10</v>
      </c>
      <c r="AK409" s="370">
        <v>-5.8</v>
      </c>
      <c r="AL409" s="370">
        <v>1.2</v>
      </c>
      <c r="AM409" s="370">
        <v>2.2000000000000002</v>
      </c>
      <c r="AN409" s="370">
        <v>0.2</v>
      </c>
      <c r="AO409" s="370">
        <v>3.2</v>
      </c>
      <c r="AP409" s="370">
        <v>6.2</v>
      </c>
      <c r="AQ409" s="370">
        <v>3.2</v>
      </c>
      <c r="AR409" s="370">
        <v>2.2000000000000002</v>
      </c>
      <c r="AS409" s="370">
        <v>0.2</v>
      </c>
      <c r="AT409" s="370">
        <v>-0.8</v>
      </c>
      <c r="AU409" s="370">
        <v>-0.8</v>
      </c>
      <c r="AV409" s="370">
        <v>-0.8</v>
      </c>
      <c r="AW409" s="370">
        <v>0.2</v>
      </c>
      <c r="AX409" s="370">
        <v>-0.8</v>
      </c>
      <c r="AY409" s="370">
        <v>0.2</v>
      </c>
      <c r="AZ409" s="370">
        <v>1.3</v>
      </c>
      <c r="BA409" s="370">
        <v>1.3</v>
      </c>
      <c r="BB409" s="370">
        <v>-1.6</v>
      </c>
      <c r="BC409" s="370">
        <v>-0.5</v>
      </c>
      <c r="BD409" s="370">
        <v>-0.5</v>
      </c>
      <c r="BE409" s="370">
        <v>0.5</v>
      </c>
      <c r="BF409" s="368">
        <v>18.100000000000001</v>
      </c>
      <c r="BG409" s="368">
        <v>40.1</v>
      </c>
      <c r="BH409" s="368">
        <v>0.1</v>
      </c>
    </row>
  </sheetData>
  <customSheetViews>
    <customSheetView guid="{75DD6FA6-D4F4-4971-9BF7-52272059D0A9}">
      <selection activeCell="M9" sqref="M9"/>
      <pageMargins left="0.7" right="0.7" top="0.75" bottom="0.75" header="0.3" footer="0.3"/>
      <pageSetup paperSize="9" orientation="portrait" verticalDpi="0" r:id="rId1"/>
    </customSheetView>
    <customSheetView guid="{1D4E6CE9-D574-44F5-B69E-05119AF88702}">
      <selection activeCell="M9" sqref="M9"/>
      <pageMargins left="0.7" right="0.7" top="0.75" bottom="0.75" header="0.3" footer="0.3"/>
      <pageSetup paperSize="9" orientation="portrait" verticalDpi="0" r:id="rId2"/>
    </customSheetView>
    <customSheetView guid="{B0236EF4-4589-4A9E-A5FE-507E9369040F}" topLeftCell="B1">
      <selection activeCell="J5" sqref="J5:K9"/>
      <pageMargins left="0.7" right="0.7" top="0.75" bottom="0.75" header="0.3" footer="0.3"/>
      <pageSetup paperSize="9" orientation="portrait" verticalDpi="0" r:id="rId3"/>
    </customSheetView>
    <customSheetView guid="{B1877DBE-0A9F-4B77-8C5F-B727A77DDF54}" topLeftCell="B1">
      <selection activeCell="J5" sqref="J5:K9"/>
      <pageMargins left="0.7" right="0.7" top="0.75" bottom="0.75" header="0.3" footer="0.3"/>
      <pageSetup paperSize="9" orientation="portrait" verticalDpi="0" r:id="rId4"/>
    </customSheetView>
    <customSheetView guid="{AD62F15E-E4D0-4895-9D5F-05FA49D5425D}" topLeftCell="B1">
      <selection activeCell="H4" sqref="H4:H379"/>
      <pageMargins left="0.7" right="0.7" top="0.75" bottom="0.75" header="0.3" footer="0.3"/>
      <pageSetup paperSize="9" orientation="portrait" verticalDpi="0" r:id="rId5"/>
    </customSheetView>
    <customSheetView guid="{FC65F21B-4CEC-48B9-99E9-854A601BE461}" topLeftCell="B1">
      <selection activeCell="J5" sqref="J5:K9"/>
      <pageMargins left="0.7" right="0.7" top="0.75" bottom="0.75" header="0.3" footer="0.3"/>
      <pageSetup paperSize="9" orientation="portrait" verticalDpi="0" r:id="rId6"/>
    </customSheetView>
    <customSheetView guid="{A0197BF3-E194-41D9-A738-52228EE729DC}" topLeftCell="A89">
      <selection activeCell="J97" sqref="J97"/>
      <pageMargins left="0.7" right="0.7" top="0.75" bottom="0.75" header="0.3" footer="0.3"/>
      <pageSetup paperSize="9" orientation="portrait" verticalDpi="0" r:id="rId7"/>
    </customSheetView>
    <customSheetView guid="{C8DC17E8-AEB6-4568-8236-F2228F73C00B}">
      <selection activeCell="M9" sqref="M9"/>
      <pageMargins left="0.7" right="0.7" top="0.75" bottom="0.75" header="0.3" footer="0.3"/>
      <pageSetup paperSize="9" orientation="portrait" verticalDpi="0" r:id="rId8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verticalDpi="0"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3"/>
  <sheetViews>
    <sheetView workbookViewId="0">
      <selection activeCell="G4" sqref="G4:G73"/>
    </sheetView>
  </sheetViews>
  <sheetFormatPr defaultRowHeight="15"/>
  <cols>
    <col min="1" max="3" width="8.7109375" style="270"/>
    <col min="4" max="4" width="8.7109375" style="336"/>
    <col min="5" max="7" width="8.7109375" style="270"/>
    <col min="8" max="59" width="8.7109375" style="335"/>
  </cols>
  <sheetData>
    <row r="1" spans="1:59" s="270" customFormat="1" ht="35.1" customHeight="1">
      <c r="A1" s="422" t="s">
        <v>818</v>
      </c>
      <c r="B1" s="423"/>
      <c r="C1" s="423"/>
      <c r="D1" s="388"/>
      <c r="E1" s="389"/>
      <c r="F1" s="389"/>
      <c r="G1" s="389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/>
      <c r="BB1" s="390"/>
      <c r="BC1" s="390"/>
      <c r="BD1" s="390"/>
      <c r="BE1" s="390"/>
      <c r="BF1" s="390"/>
      <c r="BG1" s="390"/>
    </row>
    <row r="2" spans="1:59" s="270" customFormat="1" ht="30" customHeight="1">
      <c r="A2" s="424" t="s">
        <v>1956</v>
      </c>
      <c r="B2" s="423"/>
      <c r="C2" s="423"/>
      <c r="D2" s="388"/>
      <c r="E2" s="389"/>
      <c r="F2" s="389"/>
      <c r="G2" s="389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  <c r="AA2" s="390"/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90"/>
      <c r="AY2" s="390"/>
      <c r="AZ2" s="390"/>
      <c r="BA2" s="390"/>
      <c r="BB2" s="390"/>
      <c r="BC2" s="390"/>
      <c r="BD2" s="390"/>
      <c r="BE2" s="390"/>
      <c r="BF2" s="390"/>
      <c r="BG2" s="390"/>
    </row>
    <row r="3" spans="1:59" s="270" customFormat="1" ht="30" customHeight="1">
      <c r="A3" s="391" t="s">
        <v>616</v>
      </c>
      <c r="B3" s="391" t="s">
        <v>617</v>
      </c>
      <c r="C3" s="391" t="s">
        <v>819</v>
      </c>
      <c r="D3" s="391" t="s">
        <v>820</v>
      </c>
      <c r="E3" s="391" t="s">
        <v>821</v>
      </c>
      <c r="F3" s="391" t="s">
        <v>625</v>
      </c>
      <c r="G3" s="391" t="s">
        <v>481</v>
      </c>
      <c r="H3" s="391" t="s">
        <v>624</v>
      </c>
      <c r="I3" s="391" t="s">
        <v>554</v>
      </c>
      <c r="J3" s="391" t="s">
        <v>555</v>
      </c>
      <c r="K3" s="391" t="s">
        <v>556</v>
      </c>
      <c r="L3" s="391" t="s">
        <v>557</v>
      </c>
      <c r="M3" s="391" t="s">
        <v>558</v>
      </c>
      <c r="N3" s="391" t="s">
        <v>559</v>
      </c>
      <c r="O3" s="391" t="s">
        <v>560</v>
      </c>
      <c r="P3" s="391" t="s">
        <v>561</v>
      </c>
      <c r="Q3" s="391" t="s">
        <v>562</v>
      </c>
      <c r="R3" s="391" t="s">
        <v>563</v>
      </c>
      <c r="S3" s="391" t="s">
        <v>564</v>
      </c>
      <c r="T3" s="391" t="s">
        <v>565</v>
      </c>
      <c r="U3" s="391" t="s">
        <v>566</v>
      </c>
      <c r="V3" s="391" t="s">
        <v>567</v>
      </c>
      <c r="W3" s="391" t="s">
        <v>568</v>
      </c>
      <c r="X3" s="391" t="s">
        <v>569</v>
      </c>
      <c r="Y3" s="391" t="s">
        <v>570</v>
      </c>
      <c r="Z3" s="391" t="s">
        <v>571</v>
      </c>
      <c r="AA3" s="391" t="s">
        <v>572</v>
      </c>
      <c r="AB3" s="391" t="s">
        <v>573</v>
      </c>
      <c r="AC3" s="391" t="s">
        <v>574</v>
      </c>
      <c r="AD3" s="391" t="s">
        <v>575</v>
      </c>
      <c r="AE3" s="391" t="s">
        <v>576</v>
      </c>
      <c r="AF3" s="391" t="s">
        <v>577</v>
      </c>
      <c r="AG3" s="391" t="s">
        <v>578</v>
      </c>
      <c r="AH3" s="391" t="s">
        <v>579</v>
      </c>
      <c r="AI3" s="391" t="s">
        <v>580</v>
      </c>
      <c r="AJ3" s="391" t="s">
        <v>581</v>
      </c>
      <c r="AK3" s="391" t="s">
        <v>582</v>
      </c>
      <c r="AL3" s="391" t="s">
        <v>583</v>
      </c>
      <c r="AM3" s="391" t="s">
        <v>584</v>
      </c>
      <c r="AN3" s="391" t="s">
        <v>585</v>
      </c>
      <c r="AO3" s="391" t="s">
        <v>586</v>
      </c>
      <c r="AP3" s="391" t="s">
        <v>587</v>
      </c>
      <c r="AQ3" s="391" t="s">
        <v>588</v>
      </c>
      <c r="AR3" s="391" t="s">
        <v>589</v>
      </c>
      <c r="AS3" s="391" t="s">
        <v>590</v>
      </c>
      <c r="AT3" s="391" t="s">
        <v>591</v>
      </c>
      <c r="AU3" s="391" t="s">
        <v>592</v>
      </c>
      <c r="AV3" s="391" t="s">
        <v>593</v>
      </c>
      <c r="AW3" s="391" t="s">
        <v>594</v>
      </c>
      <c r="AX3" s="391" t="s">
        <v>595</v>
      </c>
      <c r="AY3" s="391" t="s">
        <v>596</v>
      </c>
      <c r="AZ3" s="391" t="s">
        <v>597</v>
      </c>
      <c r="BA3" s="391" t="s">
        <v>598</v>
      </c>
      <c r="BB3" s="391" t="s">
        <v>599</v>
      </c>
      <c r="BC3" s="391" t="s">
        <v>600</v>
      </c>
      <c r="BD3" s="391" t="s">
        <v>620</v>
      </c>
      <c r="BE3" s="391" t="s">
        <v>621</v>
      </c>
      <c r="BF3" s="391" t="s">
        <v>376</v>
      </c>
      <c r="BG3" s="391" t="s">
        <v>622</v>
      </c>
    </row>
    <row r="4" spans="1:59" s="270" customFormat="1" ht="25.5" customHeight="1">
      <c r="A4" s="392" t="s">
        <v>607</v>
      </c>
      <c r="B4" s="392" t="s">
        <v>16</v>
      </c>
      <c r="C4" s="392" t="s">
        <v>748</v>
      </c>
      <c r="D4" s="392" t="s">
        <v>606</v>
      </c>
      <c r="E4" s="392" t="s">
        <v>822</v>
      </c>
      <c r="F4" s="392" t="s">
        <v>823</v>
      </c>
      <c r="G4" s="372" t="s">
        <v>1957</v>
      </c>
      <c r="H4" s="373">
        <v>2059.3000000000002</v>
      </c>
      <c r="I4" s="373">
        <v>27.2</v>
      </c>
      <c r="J4" s="373">
        <v>26.9</v>
      </c>
      <c r="K4" s="373">
        <v>28.1</v>
      </c>
      <c r="L4" s="373">
        <v>28.5</v>
      </c>
      <c r="M4" s="373">
        <v>28.5</v>
      </c>
      <c r="N4" s="373">
        <v>27.7</v>
      </c>
      <c r="O4" s="373">
        <v>26.3</v>
      </c>
      <c r="P4" s="373">
        <v>29.3</v>
      </c>
      <c r="Q4" s="373">
        <v>25.3</v>
      </c>
      <c r="R4" s="373">
        <v>26.8</v>
      </c>
      <c r="S4" s="373">
        <v>29.9</v>
      </c>
      <c r="T4" s="373">
        <v>33.9</v>
      </c>
      <c r="U4" s="373">
        <v>53</v>
      </c>
      <c r="V4" s="373">
        <v>66.2</v>
      </c>
      <c r="W4" s="373">
        <v>33.4</v>
      </c>
      <c r="X4" s="373">
        <v>113.2</v>
      </c>
      <c r="Y4" s="373">
        <v>180.1</v>
      </c>
      <c r="Z4" s="373">
        <v>198.3</v>
      </c>
      <c r="AA4" s="373">
        <v>209</v>
      </c>
      <c r="AB4" s="373">
        <v>221.8</v>
      </c>
      <c r="AC4" s="373">
        <v>132.80000000000001</v>
      </c>
      <c r="AD4" s="373">
        <v>155.4</v>
      </c>
      <c r="AE4" s="373">
        <v>150.80000000000001</v>
      </c>
      <c r="AF4" s="373">
        <v>141</v>
      </c>
      <c r="AG4" s="373">
        <v>216.9</v>
      </c>
      <c r="AH4" s="373">
        <v>168.7</v>
      </c>
      <c r="AI4" s="373">
        <v>175.9</v>
      </c>
      <c r="AJ4" s="373">
        <v>205.1</v>
      </c>
      <c r="AK4" s="373">
        <v>178.2</v>
      </c>
      <c r="AL4" s="373">
        <v>171.4</v>
      </c>
      <c r="AM4" s="373">
        <v>76.599999999999994</v>
      </c>
      <c r="AN4" s="373">
        <v>35</v>
      </c>
      <c r="AO4" s="373">
        <v>52.1</v>
      </c>
      <c r="AP4" s="373">
        <v>37.700000000000003</v>
      </c>
      <c r="AQ4" s="373">
        <v>40.9</v>
      </c>
      <c r="AR4" s="373">
        <v>45.3</v>
      </c>
      <c r="AS4" s="373">
        <v>40.6</v>
      </c>
      <c r="AT4" s="373">
        <v>34.6</v>
      </c>
      <c r="AU4" s="373">
        <v>31.7</v>
      </c>
      <c r="AV4" s="373">
        <v>30.4</v>
      </c>
      <c r="AW4" s="373">
        <v>32.5</v>
      </c>
      <c r="AX4" s="373">
        <v>37.700000000000003</v>
      </c>
      <c r="AY4" s="373">
        <v>29.9</v>
      </c>
      <c r="AZ4" s="373">
        <v>25</v>
      </c>
      <c r="BA4" s="373">
        <v>24.1</v>
      </c>
      <c r="BB4" s="373">
        <v>32.5</v>
      </c>
      <c r="BC4" s="373">
        <v>29.2</v>
      </c>
      <c r="BD4" s="373">
        <v>30.8</v>
      </c>
      <c r="BE4" s="373">
        <v>85.8</v>
      </c>
      <c r="BF4" s="373">
        <v>230</v>
      </c>
      <c r="BG4" s="373">
        <v>23.1</v>
      </c>
    </row>
    <row r="5" spans="1:59" s="270" customFormat="1" ht="25.5" customHeight="1">
      <c r="A5" s="392" t="s">
        <v>607</v>
      </c>
      <c r="B5" s="392" t="s">
        <v>16</v>
      </c>
      <c r="C5" s="392" t="s">
        <v>748</v>
      </c>
      <c r="D5" s="392" t="s">
        <v>606</v>
      </c>
      <c r="E5" s="392" t="s">
        <v>824</v>
      </c>
      <c r="F5" s="392" t="s">
        <v>825</v>
      </c>
      <c r="G5" s="372" t="s">
        <v>1957</v>
      </c>
      <c r="H5" s="373">
        <v>65.400000000000006</v>
      </c>
      <c r="I5" s="373">
        <v>1.1000000000000001</v>
      </c>
      <c r="J5" s="373">
        <v>0.7</v>
      </c>
      <c r="K5" s="373">
        <v>0.5</v>
      </c>
      <c r="L5" s="373">
        <v>0.2</v>
      </c>
      <c r="M5" s="373">
        <v>-0.2</v>
      </c>
      <c r="N5" s="373">
        <v>-0.5</v>
      </c>
      <c r="O5" s="373">
        <v>0.1</v>
      </c>
      <c r="P5" s="373">
        <v>-0.9</v>
      </c>
      <c r="Q5" s="373">
        <v>0.4</v>
      </c>
      <c r="R5" s="373">
        <v>0.2</v>
      </c>
      <c r="S5" s="373">
        <v>9.6999999999999993</v>
      </c>
      <c r="T5" s="373">
        <v>3</v>
      </c>
      <c r="U5" s="373">
        <v>1.3</v>
      </c>
      <c r="V5" s="373">
        <v>-0.3</v>
      </c>
      <c r="W5" s="373">
        <v>1.6</v>
      </c>
      <c r="X5" s="373">
        <v>0.6</v>
      </c>
      <c r="Y5" s="373">
        <v>-0.3</v>
      </c>
      <c r="Z5" s="373">
        <v>-4.7</v>
      </c>
      <c r="AA5" s="373">
        <v>-7.7</v>
      </c>
      <c r="AB5" s="373">
        <v>-4.7</v>
      </c>
      <c r="AC5" s="373">
        <v>1.7</v>
      </c>
      <c r="AD5" s="373">
        <v>-1.4</v>
      </c>
      <c r="AE5" s="373">
        <v>-5.0999999999999996</v>
      </c>
      <c r="AF5" s="373">
        <v>-4.8</v>
      </c>
      <c r="AG5" s="373">
        <v>-7.5</v>
      </c>
      <c r="AH5" s="373">
        <v>-4.5999999999999996</v>
      </c>
      <c r="AI5" s="373">
        <v>2.5</v>
      </c>
      <c r="AJ5" s="373">
        <v>1</v>
      </c>
      <c r="AK5" s="373">
        <v>1.8</v>
      </c>
      <c r="AL5" s="373">
        <v>1.1000000000000001</v>
      </c>
      <c r="AM5" s="373">
        <v>9</v>
      </c>
      <c r="AN5" s="373">
        <v>13.7</v>
      </c>
      <c r="AO5" s="373">
        <v>7.3</v>
      </c>
      <c r="AP5" s="373">
        <v>6.3</v>
      </c>
      <c r="AQ5" s="373">
        <v>4.7</v>
      </c>
      <c r="AR5" s="373">
        <v>5.6</v>
      </c>
      <c r="AS5" s="373">
        <v>5.9</v>
      </c>
      <c r="AT5" s="373">
        <v>5.8</v>
      </c>
      <c r="AU5" s="373">
        <v>6.5</v>
      </c>
      <c r="AV5" s="373">
        <v>7.9</v>
      </c>
      <c r="AW5" s="373">
        <v>7.7</v>
      </c>
      <c r="AX5" s="373">
        <v>6.2</v>
      </c>
      <c r="AY5" s="373">
        <v>7.9</v>
      </c>
      <c r="AZ5" s="373">
        <v>6.5</v>
      </c>
      <c r="BA5" s="373">
        <v>6.5</v>
      </c>
      <c r="BB5" s="373">
        <v>1.3</v>
      </c>
      <c r="BC5" s="373">
        <v>0.3</v>
      </c>
      <c r="BD5" s="373">
        <v>-0.3</v>
      </c>
      <c r="BE5" s="373">
        <v>2.7</v>
      </c>
      <c r="BF5" s="373">
        <v>16.8</v>
      </c>
      <c r="BG5" s="373">
        <v>-12.5</v>
      </c>
    </row>
    <row r="6" spans="1:59" s="270" customFormat="1" ht="25.5">
      <c r="A6" s="392" t="s">
        <v>826</v>
      </c>
      <c r="B6" s="392" t="s">
        <v>14</v>
      </c>
      <c r="C6" s="392" t="s">
        <v>827</v>
      </c>
      <c r="D6" s="392">
        <v>500</v>
      </c>
      <c r="E6" s="392" t="s">
        <v>828</v>
      </c>
      <c r="F6" s="392" t="s">
        <v>823</v>
      </c>
      <c r="G6" s="372" t="s">
        <v>1957</v>
      </c>
      <c r="H6" s="373">
        <v>-3109.2</v>
      </c>
      <c r="I6" s="373">
        <v>-78.900000000000006</v>
      </c>
      <c r="J6" s="373">
        <v>-83.1</v>
      </c>
      <c r="K6" s="373">
        <v>-59.3</v>
      </c>
      <c r="L6" s="373">
        <v>-56.2</v>
      </c>
      <c r="M6" s="373">
        <v>-56.8</v>
      </c>
      <c r="N6" s="373">
        <v>-51.2</v>
      </c>
      <c r="O6" s="373">
        <v>-41.9</v>
      </c>
      <c r="P6" s="373">
        <v>-64.900000000000006</v>
      </c>
      <c r="Q6" s="373">
        <v>-53.4</v>
      </c>
      <c r="R6" s="373">
        <v>-64.2</v>
      </c>
      <c r="S6" s="373">
        <v>-149.19999999999999</v>
      </c>
      <c r="T6" s="373">
        <v>-151.80000000000001</v>
      </c>
      <c r="U6" s="373">
        <v>-171.6</v>
      </c>
      <c r="V6" s="373">
        <v>-142.19999999999999</v>
      </c>
      <c r="W6" s="373">
        <v>-269.60000000000002</v>
      </c>
      <c r="X6" s="373">
        <v>-239.4</v>
      </c>
      <c r="Y6" s="373">
        <v>-162.5</v>
      </c>
      <c r="Z6" s="373">
        <v>-169.8</v>
      </c>
      <c r="AA6" s="373">
        <v>-238.9</v>
      </c>
      <c r="AB6" s="373">
        <v>-164.1</v>
      </c>
      <c r="AC6" s="373">
        <v>-167.1</v>
      </c>
      <c r="AD6" s="373">
        <v>-157.5</v>
      </c>
      <c r="AE6" s="373">
        <v>-161.1</v>
      </c>
      <c r="AF6" s="373">
        <v>-161.1</v>
      </c>
      <c r="AG6" s="373">
        <v>-187.2</v>
      </c>
      <c r="AH6" s="373">
        <v>-192</v>
      </c>
      <c r="AI6" s="373">
        <v>-175.8</v>
      </c>
      <c r="AJ6" s="373">
        <v>-174.3</v>
      </c>
      <c r="AK6" s="373">
        <v>-148.9</v>
      </c>
      <c r="AL6" s="373">
        <v>-111.6</v>
      </c>
      <c r="AM6" s="373">
        <v>-145.80000000000001</v>
      </c>
      <c r="AN6" s="373">
        <v>-206.1</v>
      </c>
      <c r="AO6" s="373">
        <v>-216.8</v>
      </c>
      <c r="AP6" s="373">
        <v>-177.1</v>
      </c>
      <c r="AQ6" s="373">
        <v>-179</v>
      </c>
      <c r="AR6" s="373">
        <v>-172.3</v>
      </c>
      <c r="AS6" s="373">
        <v>-139</v>
      </c>
      <c r="AT6" s="373">
        <v>-68.5</v>
      </c>
      <c r="AU6" s="373">
        <v>-44.5</v>
      </c>
      <c r="AV6" s="373">
        <v>-38.200000000000003</v>
      </c>
      <c r="AW6" s="373">
        <v>-82.4</v>
      </c>
      <c r="AX6" s="373">
        <v>-117.7</v>
      </c>
      <c r="AY6" s="373">
        <v>-73.400000000000006</v>
      </c>
      <c r="AZ6" s="373">
        <v>-73.2</v>
      </c>
      <c r="BA6" s="373">
        <v>-85.2</v>
      </c>
      <c r="BB6" s="373">
        <v>-145.1</v>
      </c>
      <c r="BC6" s="373">
        <v>-103.1</v>
      </c>
      <c r="BD6" s="373">
        <v>-96.1</v>
      </c>
      <c r="BE6" s="373">
        <v>-129.6</v>
      </c>
      <c r="BF6" s="373">
        <v>-38.200000000000003</v>
      </c>
      <c r="BG6" s="373">
        <v>-234.5</v>
      </c>
    </row>
    <row r="7" spans="1:59" s="270" customFormat="1" ht="25.5">
      <c r="A7" s="392" t="s">
        <v>826</v>
      </c>
      <c r="B7" s="392" t="s">
        <v>14</v>
      </c>
      <c r="C7" s="392" t="s">
        <v>827</v>
      </c>
      <c r="D7" s="392">
        <v>500</v>
      </c>
      <c r="E7" s="392" t="s">
        <v>829</v>
      </c>
      <c r="F7" s="392" t="s">
        <v>825</v>
      </c>
      <c r="G7" s="372" t="s">
        <v>1957</v>
      </c>
      <c r="H7" s="373">
        <v>470</v>
      </c>
      <c r="I7" s="373">
        <v>11.9</v>
      </c>
      <c r="J7" s="373">
        <v>14.5</v>
      </c>
      <c r="K7" s="373">
        <v>9.1</v>
      </c>
      <c r="L7" s="373">
        <v>8.6</v>
      </c>
      <c r="M7" s="373">
        <v>8.5</v>
      </c>
      <c r="N7" s="373">
        <v>8</v>
      </c>
      <c r="O7" s="373">
        <v>8.6</v>
      </c>
      <c r="P7" s="373">
        <v>8.4</v>
      </c>
      <c r="Q7" s="373">
        <v>6.4</v>
      </c>
      <c r="R7" s="373">
        <v>3.8</v>
      </c>
      <c r="S7" s="373">
        <v>11.6</v>
      </c>
      <c r="T7" s="373">
        <v>9</v>
      </c>
      <c r="U7" s="373">
        <v>11.5</v>
      </c>
      <c r="V7" s="373">
        <v>3.4</v>
      </c>
      <c r="W7" s="373">
        <v>24.4</v>
      </c>
      <c r="X7" s="373">
        <v>19.2</v>
      </c>
      <c r="Y7" s="373">
        <v>38.4</v>
      </c>
      <c r="Z7" s="373">
        <v>48</v>
      </c>
      <c r="AA7" s="373">
        <v>68.400000000000006</v>
      </c>
      <c r="AB7" s="373">
        <v>50</v>
      </c>
      <c r="AC7" s="373">
        <v>49.6</v>
      </c>
      <c r="AD7" s="373">
        <v>49.6</v>
      </c>
      <c r="AE7" s="373">
        <v>42.9</v>
      </c>
      <c r="AF7" s="373">
        <v>44.8</v>
      </c>
      <c r="AG7" s="373">
        <v>48.3</v>
      </c>
      <c r="AH7" s="373">
        <v>45.9</v>
      </c>
      <c r="AI7" s="373">
        <v>48.4</v>
      </c>
      <c r="AJ7" s="373">
        <v>39</v>
      </c>
      <c r="AK7" s="373">
        <v>30.4</v>
      </c>
      <c r="AL7" s="373">
        <v>16.2</v>
      </c>
      <c r="AM7" s="373">
        <v>14.5</v>
      </c>
      <c r="AN7" s="373">
        <v>24.3</v>
      </c>
      <c r="AO7" s="373">
        <v>35.9</v>
      </c>
      <c r="AP7" s="373">
        <v>28.4</v>
      </c>
      <c r="AQ7" s="373">
        <v>28.1</v>
      </c>
      <c r="AR7" s="373">
        <v>24.6</v>
      </c>
      <c r="AS7" s="373">
        <v>-4.3</v>
      </c>
      <c r="AT7" s="373">
        <v>-11.3</v>
      </c>
      <c r="AU7" s="373">
        <v>-12.1</v>
      </c>
      <c r="AV7" s="373">
        <v>-11.3</v>
      </c>
      <c r="AW7" s="373">
        <v>-9</v>
      </c>
      <c r="AX7" s="373">
        <v>-2.4</v>
      </c>
      <c r="AY7" s="373">
        <v>-8</v>
      </c>
      <c r="AZ7" s="373">
        <v>-5.0999999999999996</v>
      </c>
      <c r="BA7" s="373">
        <v>-8.9</v>
      </c>
      <c r="BB7" s="373">
        <v>8.9</v>
      </c>
      <c r="BC7" s="373">
        <v>2.2999999999999998</v>
      </c>
      <c r="BD7" s="373">
        <v>3.4</v>
      </c>
      <c r="BE7" s="373">
        <v>19.600000000000001</v>
      </c>
      <c r="BF7" s="373">
        <v>67.900000000000006</v>
      </c>
      <c r="BG7" s="373">
        <v>-14.1</v>
      </c>
    </row>
    <row r="8" spans="1:59" s="270" customFormat="1" ht="25.5">
      <c r="A8" s="392" t="s">
        <v>826</v>
      </c>
      <c r="B8" s="392" t="s">
        <v>14</v>
      </c>
      <c r="C8" s="392" t="s">
        <v>827</v>
      </c>
      <c r="D8" s="392">
        <v>500</v>
      </c>
      <c r="E8" s="392" t="s">
        <v>1875</v>
      </c>
      <c r="F8" s="392" t="s">
        <v>823</v>
      </c>
      <c r="G8" s="372" t="s">
        <v>1957</v>
      </c>
      <c r="H8" s="373">
        <v>-8160.9</v>
      </c>
      <c r="I8" s="373">
        <v>-313.60000000000002</v>
      </c>
      <c r="J8" s="373">
        <v>-279.2</v>
      </c>
      <c r="K8" s="373">
        <v>-320.39999999999998</v>
      </c>
      <c r="L8" s="373">
        <v>-292.3</v>
      </c>
      <c r="M8" s="373">
        <v>-276.3</v>
      </c>
      <c r="N8" s="373">
        <v>-285.7</v>
      </c>
      <c r="O8" s="373">
        <v>-310.7</v>
      </c>
      <c r="P8" s="373">
        <v>-268.5</v>
      </c>
      <c r="Q8" s="373">
        <v>-314.5</v>
      </c>
      <c r="R8" s="373">
        <v>-343.8</v>
      </c>
      <c r="S8" s="373">
        <v>-297.2</v>
      </c>
      <c r="T8" s="373">
        <v>-273</v>
      </c>
      <c r="U8" s="373">
        <v>-224.5</v>
      </c>
      <c r="V8" s="373">
        <v>-252.4</v>
      </c>
      <c r="W8" s="373">
        <v>-249.4</v>
      </c>
      <c r="X8" s="373">
        <v>-290.8</v>
      </c>
      <c r="Y8" s="373">
        <v>-356.3</v>
      </c>
      <c r="Z8" s="373">
        <v>-266.3</v>
      </c>
      <c r="AA8" s="373">
        <v>-11</v>
      </c>
      <c r="AB8" s="373">
        <v>-32</v>
      </c>
      <c r="AC8" s="373">
        <v>-26.7</v>
      </c>
      <c r="AD8" s="373">
        <v>-8.5</v>
      </c>
      <c r="AE8" s="373">
        <v>51.9</v>
      </c>
      <c r="AF8" s="373">
        <v>-12</v>
      </c>
      <c r="AG8" s="373">
        <v>-12.4</v>
      </c>
      <c r="AH8" s="373">
        <v>-13.4</v>
      </c>
      <c r="AI8" s="373">
        <v>-36.9</v>
      </c>
      <c r="AJ8" s="373">
        <v>-85.1</v>
      </c>
      <c r="AK8" s="373">
        <v>-168.2</v>
      </c>
      <c r="AL8" s="373">
        <v>-454.3</v>
      </c>
      <c r="AM8" s="373">
        <v>-552.70000000000005</v>
      </c>
      <c r="AN8" s="373">
        <v>-504.6</v>
      </c>
      <c r="AO8" s="373">
        <v>-411.2</v>
      </c>
      <c r="AP8" s="373">
        <v>-498.7</v>
      </c>
      <c r="AQ8" s="373">
        <v>-452.9</v>
      </c>
      <c r="AR8" s="373">
        <v>-490.9</v>
      </c>
      <c r="AS8" s="373">
        <v>-517.6</v>
      </c>
      <c r="AT8" s="373">
        <v>-577.79999999999995</v>
      </c>
      <c r="AU8" s="373">
        <v>-614.9</v>
      </c>
      <c r="AV8" s="373">
        <v>-632.9</v>
      </c>
      <c r="AW8" s="373">
        <v>-556.29999999999995</v>
      </c>
      <c r="AX8" s="373">
        <v>-500.4</v>
      </c>
      <c r="AY8" s="373">
        <v>-571</v>
      </c>
      <c r="AZ8" s="373">
        <v>-590.5</v>
      </c>
      <c r="BA8" s="373">
        <v>-567.1</v>
      </c>
      <c r="BB8" s="373">
        <v>-420.5</v>
      </c>
      <c r="BC8" s="373">
        <v>-428.6</v>
      </c>
      <c r="BD8" s="373">
        <v>-398.7</v>
      </c>
      <c r="BE8" s="373">
        <v>-340</v>
      </c>
      <c r="BF8" s="373">
        <v>66.5</v>
      </c>
      <c r="BG8" s="373">
        <v>-640.9</v>
      </c>
    </row>
    <row r="9" spans="1:59" s="270" customFormat="1" ht="25.5">
      <c r="A9" s="392" t="s">
        <v>826</v>
      </c>
      <c r="B9" s="392" t="s">
        <v>14</v>
      </c>
      <c r="C9" s="392" t="s">
        <v>827</v>
      </c>
      <c r="D9" s="392">
        <v>500</v>
      </c>
      <c r="E9" s="392" t="s">
        <v>1876</v>
      </c>
      <c r="F9" s="392" t="s">
        <v>825</v>
      </c>
      <c r="G9" s="372" t="s">
        <v>1957</v>
      </c>
      <c r="H9" s="373">
        <v>-689</v>
      </c>
      <c r="I9" s="373">
        <v>23.8</v>
      </c>
      <c r="J9" s="373">
        <v>13.8</v>
      </c>
      <c r="K9" s="373">
        <v>25.7</v>
      </c>
      <c r="L9" s="373">
        <v>23.7</v>
      </c>
      <c r="M9" s="373">
        <v>29.3</v>
      </c>
      <c r="N9" s="373">
        <v>30.6</v>
      </c>
      <c r="O9" s="373">
        <v>38.799999999999997</v>
      </c>
      <c r="P9" s="373">
        <v>31.9</v>
      </c>
      <c r="Q9" s="373">
        <v>42.2</v>
      </c>
      <c r="R9" s="373">
        <v>52.1</v>
      </c>
      <c r="S9" s="373">
        <v>38.200000000000003</v>
      </c>
      <c r="T9" s="373">
        <v>29</v>
      </c>
      <c r="U9" s="373">
        <v>5.9</v>
      </c>
      <c r="V9" s="373">
        <v>2.1</v>
      </c>
      <c r="W9" s="373">
        <v>-61.1</v>
      </c>
      <c r="X9" s="373">
        <v>-58.7</v>
      </c>
      <c r="Y9" s="373">
        <v>-98.5</v>
      </c>
      <c r="Z9" s="373">
        <v>-125.9</v>
      </c>
      <c r="AA9" s="373">
        <v>-160.5</v>
      </c>
      <c r="AB9" s="373">
        <v>-139.9</v>
      </c>
      <c r="AC9" s="373">
        <v>-141.6</v>
      </c>
      <c r="AD9" s="373">
        <v>-138.80000000000001</v>
      </c>
      <c r="AE9" s="373">
        <v>-135.5</v>
      </c>
      <c r="AF9" s="373">
        <v>-122.1</v>
      </c>
      <c r="AG9" s="373">
        <v>-136.19999999999999</v>
      </c>
      <c r="AH9" s="373">
        <v>-138.4</v>
      </c>
      <c r="AI9" s="373">
        <v>-155</v>
      </c>
      <c r="AJ9" s="373">
        <v>-153.1</v>
      </c>
      <c r="AK9" s="373">
        <v>-142.4</v>
      </c>
      <c r="AL9" s="373">
        <v>-56.4</v>
      </c>
      <c r="AM9" s="373">
        <v>-36.200000000000003</v>
      </c>
      <c r="AN9" s="373">
        <v>-46</v>
      </c>
      <c r="AO9" s="373">
        <v>-55.3</v>
      </c>
      <c r="AP9" s="373">
        <v>-17.600000000000001</v>
      </c>
      <c r="AQ9" s="373">
        <v>-35.4</v>
      </c>
      <c r="AR9" s="373">
        <v>-32</v>
      </c>
      <c r="AS9" s="373">
        <v>38</v>
      </c>
      <c r="AT9" s="373">
        <v>62.3</v>
      </c>
      <c r="AU9" s="373">
        <v>77.400000000000006</v>
      </c>
      <c r="AV9" s="373">
        <v>78.3</v>
      </c>
      <c r="AW9" s="373">
        <v>59.4</v>
      </c>
      <c r="AX9" s="373">
        <v>40.299999999999997</v>
      </c>
      <c r="AY9" s="373">
        <v>70</v>
      </c>
      <c r="AZ9" s="373">
        <v>77.599999999999994</v>
      </c>
      <c r="BA9" s="373">
        <v>83.9</v>
      </c>
      <c r="BB9" s="373">
        <v>31.2</v>
      </c>
      <c r="BC9" s="373">
        <v>42</v>
      </c>
      <c r="BD9" s="373">
        <v>44.2</v>
      </c>
      <c r="BE9" s="373">
        <v>-28.7</v>
      </c>
      <c r="BF9" s="373">
        <v>87.3</v>
      </c>
      <c r="BG9" s="373">
        <v>-164.2</v>
      </c>
    </row>
    <row r="10" spans="1:59" s="270" customFormat="1" ht="14.1" customHeight="1">
      <c r="A10" s="392" t="s">
        <v>826</v>
      </c>
      <c r="B10" s="392" t="s">
        <v>14</v>
      </c>
      <c r="C10" s="392" t="s">
        <v>827</v>
      </c>
      <c r="D10" s="392">
        <v>500</v>
      </c>
      <c r="E10" s="392" t="s">
        <v>830</v>
      </c>
      <c r="F10" s="392" t="s">
        <v>823</v>
      </c>
      <c r="G10" s="372" t="s">
        <v>1957</v>
      </c>
      <c r="H10" s="373">
        <v>-3066.3</v>
      </c>
      <c r="I10" s="373">
        <v>-78.3</v>
      </c>
      <c r="J10" s="373">
        <v>-81.5</v>
      </c>
      <c r="K10" s="373">
        <v>-57.2</v>
      </c>
      <c r="L10" s="373">
        <v>-55.5</v>
      </c>
      <c r="M10" s="373">
        <v>-55.8</v>
      </c>
      <c r="N10" s="373">
        <v>-50.7</v>
      </c>
      <c r="O10" s="373">
        <v>-41.3</v>
      </c>
      <c r="P10" s="373">
        <v>-64.099999999999994</v>
      </c>
      <c r="Q10" s="373">
        <v>-52.9</v>
      </c>
      <c r="R10" s="373">
        <v>-63.7</v>
      </c>
      <c r="S10" s="373">
        <v>-147.6</v>
      </c>
      <c r="T10" s="373">
        <v>-149.4</v>
      </c>
      <c r="U10" s="373">
        <v>-170.5</v>
      </c>
      <c r="V10" s="373">
        <v>-140.1</v>
      </c>
      <c r="W10" s="373">
        <v>-267</v>
      </c>
      <c r="X10" s="373">
        <v>-235.5</v>
      </c>
      <c r="Y10" s="373">
        <v>-161.4</v>
      </c>
      <c r="Z10" s="373">
        <v>-167.6</v>
      </c>
      <c r="AA10" s="373">
        <v>-236</v>
      </c>
      <c r="AB10" s="373">
        <v>-162.30000000000001</v>
      </c>
      <c r="AC10" s="373">
        <v>-164.9</v>
      </c>
      <c r="AD10" s="373">
        <v>-155.69999999999999</v>
      </c>
      <c r="AE10" s="373">
        <v>-158.6</v>
      </c>
      <c r="AF10" s="373">
        <v>-159</v>
      </c>
      <c r="AG10" s="373">
        <v>-184.3</v>
      </c>
      <c r="AH10" s="373">
        <v>-187</v>
      </c>
      <c r="AI10" s="373">
        <v>-171.8</v>
      </c>
      <c r="AJ10" s="373">
        <v>-172.5</v>
      </c>
      <c r="AK10" s="373">
        <v>-147</v>
      </c>
      <c r="AL10" s="373">
        <v>-110.4</v>
      </c>
      <c r="AM10" s="373">
        <v>-143.80000000000001</v>
      </c>
      <c r="AN10" s="373">
        <v>-203.6</v>
      </c>
      <c r="AO10" s="373">
        <v>-212.9</v>
      </c>
      <c r="AP10" s="373">
        <v>-175.2</v>
      </c>
      <c r="AQ10" s="373">
        <v>-176.4</v>
      </c>
      <c r="AR10" s="373">
        <v>-170.2</v>
      </c>
      <c r="AS10" s="373">
        <v>-137.4</v>
      </c>
      <c r="AT10" s="373">
        <v>-67.2</v>
      </c>
      <c r="AU10" s="373">
        <v>-44.4</v>
      </c>
      <c r="AV10" s="373">
        <v>-37.200000000000003</v>
      </c>
      <c r="AW10" s="373">
        <v>-81.8</v>
      </c>
      <c r="AX10" s="373">
        <v>-115.7</v>
      </c>
      <c r="AY10" s="373">
        <v>-72.5</v>
      </c>
      <c r="AZ10" s="373">
        <v>-73</v>
      </c>
      <c r="BA10" s="373">
        <v>-84.2</v>
      </c>
      <c r="BB10" s="373">
        <v>-143.19999999999999</v>
      </c>
      <c r="BC10" s="373">
        <v>-101.8</v>
      </c>
      <c r="BD10" s="373">
        <v>-94.7</v>
      </c>
      <c r="BE10" s="373">
        <v>-127.8</v>
      </c>
      <c r="BF10" s="373">
        <v>-37.200000000000003</v>
      </c>
      <c r="BG10" s="373">
        <v>-232.2</v>
      </c>
    </row>
    <row r="11" spans="1:59" s="270" customFormat="1" ht="14.1" customHeight="1">
      <c r="A11" s="392" t="s">
        <v>826</v>
      </c>
      <c r="B11" s="392" t="s">
        <v>14</v>
      </c>
      <c r="C11" s="392" t="s">
        <v>827</v>
      </c>
      <c r="D11" s="392">
        <v>500</v>
      </c>
      <c r="E11" s="392" t="s">
        <v>831</v>
      </c>
      <c r="F11" s="392" t="s">
        <v>825</v>
      </c>
      <c r="G11" s="372" t="s">
        <v>1957</v>
      </c>
      <c r="H11" s="373">
        <v>148.4</v>
      </c>
      <c r="I11" s="373">
        <v>-2</v>
      </c>
      <c r="J11" s="373">
        <v>1</v>
      </c>
      <c r="K11" s="373">
        <v>-4.4000000000000004</v>
      </c>
      <c r="L11" s="373">
        <v>-4.4000000000000004</v>
      </c>
      <c r="M11" s="373">
        <v>-4.7</v>
      </c>
      <c r="N11" s="373">
        <v>-5.4</v>
      </c>
      <c r="O11" s="373">
        <v>-4.8</v>
      </c>
      <c r="P11" s="373">
        <v>-4.9000000000000004</v>
      </c>
      <c r="Q11" s="373">
        <v>-6.7</v>
      </c>
      <c r="R11" s="373">
        <v>-9.3000000000000007</v>
      </c>
      <c r="S11" s="373">
        <v>-1.5</v>
      </c>
      <c r="T11" s="373">
        <v>-4.2</v>
      </c>
      <c r="U11" s="373">
        <v>-1.6</v>
      </c>
      <c r="V11" s="373">
        <v>-10.199999999999999</v>
      </c>
      <c r="W11" s="373">
        <v>11</v>
      </c>
      <c r="X11" s="373">
        <v>6.5</v>
      </c>
      <c r="Y11" s="373">
        <v>25.1</v>
      </c>
      <c r="Z11" s="373">
        <v>33.799999999999997</v>
      </c>
      <c r="AA11" s="373">
        <v>54.4</v>
      </c>
      <c r="AB11" s="373">
        <v>36</v>
      </c>
      <c r="AC11" s="373">
        <v>35.6</v>
      </c>
      <c r="AD11" s="373">
        <v>35.5</v>
      </c>
      <c r="AE11" s="373">
        <v>28.5</v>
      </c>
      <c r="AF11" s="373">
        <v>30.7</v>
      </c>
      <c r="AG11" s="373">
        <v>34.1</v>
      </c>
      <c r="AH11" s="373">
        <v>32</v>
      </c>
      <c r="AI11" s="373">
        <v>34.4</v>
      </c>
      <c r="AJ11" s="373">
        <v>25.1</v>
      </c>
      <c r="AK11" s="373">
        <v>16.600000000000001</v>
      </c>
      <c r="AL11" s="373">
        <v>2.8</v>
      </c>
      <c r="AM11" s="373">
        <v>1.6</v>
      </c>
      <c r="AN11" s="373">
        <v>10.8</v>
      </c>
      <c r="AO11" s="373">
        <v>22</v>
      </c>
      <c r="AP11" s="373">
        <v>14.9</v>
      </c>
      <c r="AQ11" s="373">
        <v>14.1</v>
      </c>
      <c r="AR11" s="373">
        <v>10.8</v>
      </c>
      <c r="AS11" s="373">
        <v>-17.5</v>
      </c>
      <c r="AT11" s="373">
        <v>-23.7</v>
      </c>
      <c r="AU11" s="373">
        <v>-24.8</v>
      </c>
      <c r="AV11" s="373">
        <v>-23.6</v>
      </c>
      <c r="AW11" s="373">
        <v>-22</v>
      </c>
      <c r="AX11" s="373">
        <v>-15.6</v>
      </c>
      <c r="AY11" s="373">
        <v>-20.8</v>
      </c>
      <c r="AZ11" s="373">
        <v>-17.8</v>
      </c>
      <c r="BA11" s="373">
        <v>-21.6</v>
      </c>
      <c r="BB11" s="373">
        <v>-4.3</v>
      </c>
      <c r="BC11" s="373">
        <v>-10.7</v>
      </c>
      <c r="BD11" s="373">
        <v>-9.8000000000000007</v>
      </c>
      <c r="BE11" s="373">
        <v>6.2</v>
      </c>
      <c r="BF11" s="373">
        <v>53.6</v>
      </c>
      <c r="BG11" s="373">
        <v>-26.8</v>
      </c>
    </row>
    <row r="12" spans="1:59" s="270" customFormat="1" ht="14.1" customHeight="1">
      <c r="A12" s="392" t="s">
        <v>832</v>
      </c>
      <c r="B12" s="392" t="s">
        <v>613</v>
      </c>
      <c r="C12" s="392" t="s">
        <v>833</v>
      </c>
      <c r="D12" s="392">
        <v>500</v>
      </c>
      <c r="E12" s="392" t="s">
        <v>834</v>
      </c>
      <c r="F12" s="392" t="s">
        <v>823</v>
      </c>
      <c r="G12" s="372" t="s">
        <v>1957</v>
      </c>
      <c r="H12" s="373">
        <v>14277.3</v>
      </c>
      <c r="I12" s="373">
        <v>460.7</v>
      </c>
      <c r="J12" s="373">
        <v>453.8</v>
      </c>
      <c r="K12" s="373">
        <v>448.6</v>
      </c>
      <c r="L12" s="373">
        <v>443.4</v>
      </c>
      <c r="M12" s="373">
        <v>439.9</v>
      </c>
      <c r="N12" s="373">
        <v>438.2</v>
      </c>
      <c r="O12" s="373">
        <v>434.7</v>
      </c>
      <c r="P12" s="373">
        <v>434.7</v>
      </c>
      <c r="Q12" s="373">
        <v>439.9</v>
      </c>
      <c r="R12" s="373">
        <v>452.1</v>
      </c>
      <c r="S12" s="373">
        <v>464.2</v>
      </c>
      <c r="T12" s="373">
        <v>478</v>
      </c>
      <c r="U12" s="373">
        <v>500.6</v>
      </c>
      <c r="V12" s="373">
        <v>514.4</v>
      </c>
      <c r="W12" s="373">
        <v>573.29999999999995</v>
      </c>
      <c r="X12" s="373">
        <v>625.29999999999995</v>
      </c>
      <c r="Y12" s="373">
        <v>642.6</v>
      </c>
      <c r="Z12" s="373">
        <v>642.6</v>
      </c>
      <c r="AA12" s="373">
        <v>637.4</v>
      </c>
      <c r="AB12" s="373">
        <v>632.20000000000005</v>
      </c>
      <c r="AC12" s="373">
        <v>618.29999999999995</v>
      </c>
      <c r="AD12" s="373">
        <v>607.9</v>
      </c>
      <c r="AE12" s="373">
        <v>590.6</v>
      </c>
      <c r="AF12" s="373">
        <v>585.4</v>
      </c>
      <c r="AG12" s="373">
        <v>595.79999999999995</v>
      </c>
      <c r="AH12" s="373">
        <v>616.6</v>
      </c>
      <c r="AI12" s="373">
        <v>640.79999999999995</v>
      </c>
      <c r="AJ12" s="373">
        <v>646</v>
      </c>
      <c r="AK12" s="373">
        <v>653</v>
      </c>
      <c r="AL12" s="373">
        <v>668.6</v>
      </c>
      <c r="AM12" s="373">
        <v>680.7</v>
      </c>
      <c r="AN12" s="373">
        <v>679</v>
      </c>
      <c r="AO12" s="373">
        <v>656.4</v>
      </c>
      <c r="AP12" s="373">
        <v>647.79999999999995</v>
      </c>
      <c r="AQ12" s="373">
        <v>649.5</v>
      </c>
      <c r="AR12" s="373">
        <v>649.5</v>
      </c>
      <c r="AS12" s="373">
        <v>651.20000000000005</v>
      </c>
      <c r="AT12" s="373">
        <v>640.79999999999995</v>
      </c>
      <c r="AU12" s="373">
        <v>633.9</v>
      </c>
      <c r="AV12" s="373">
        <v>628.70000000000005</v>
      </c>
      <c r="AW12" s="373">
        <v>635.70000000000005</v>
      </c>
      <c r="AX12" s="373">
        <v>625.29999999999995</v>
      </c>
      <c r="AY12" s="373">
        <v>606.20000000000005</v>
      </c>
      <c r="AZ12" s="373">
        <v>588.9</v>
      </c>
      <c r="BA12" s="373">
        <v>571.6</v>
      </c>
      <c r="BB12" s="373">
        <v>547.29999999999995</v>
      </c>
      <c r="BC12" s="373">
        <v>530</v>
      </c>
      <c r="BD12" s="373">
        <v>509.2</v>
      </c>
      <c r="BE12" s="373">
        <v>594.9</v>
      </c>
      <c r="BF12" s="373">
        <v>682.4</v>
      </c>
      <c r="BG12" s="373">
        <v>436.5</v>
      </c>
    </row>
    <row r="13" spans="1:59" s="270" customFormat="1" ht="14.1" customHeight="1">
      <c r="A13" s="392" t="s">
        <v>832</v>
      </c>
      <c r="B13" s="392" t="s">
        <v>613</v>
      </c>
      <c r="C13" s="392" t="s">
        <v>833</v>
      </c>
      <c r="D13" s="392">
        <v>500</v>
      </c>
      <c r="E13" s="392" t="s">
        <v>835</v>
      </c>
      <c r="F13" s="392" t="s">
        <v>825</v>
      </c>
      <c r="G13" s="372" t="s">
        <v>1957</v>
      </c>
      <c r="H13" s="373">
        <v>3006.1</v>
      </c>
      <c r="I13" s="373">
        <v>58.9</v>
      </c>
      <c r="J13" s="373">
        <v>52</v>
      </c>
      <c r="K13" s="373">
        <v>52</v>
      </c>
      <c r="L13" s="373">
        <v>48.5</v>
      </c>
      <c r="M13" s="373">
        <v>46.8</v>
      </c>
      <c r="N13" s="373">
        <v>46.8</v>
      </c>
      <c r="O13" s="373">
        <v>45</v>
      </c>
      <c r="P13" s="373">
        <v>45</v>
      </c>
      <c r="Q13" s="373">
        <v>45</v>
      </c>
      <c r="R13" s="373">
        <v>48.5</v>
      </c>
      <c r="S13" s="373">
        <v>52</v>
      </c>
      <c r="T13" s="373">
        <v>58.9</v>
      </c>
      <c r="U13" s="373">
        <v>71</v>
      </c>
      <c r="V13" s="373">
        <v>90.1</v>
      </c>
      <c r="W13" s="373">
        <v>107.4</v>
      </c>
      <c r="X13" s="373">
        <v>131.6</v>
      </c>
      <c r="Y13" s="373">
        <v>145.5</v>
      </c>
      <c r="Z13" s="373">
        <v>149</v>
      </c>
      <c r="AA13" s="373">
        <v>152.4</v>
      </c>
      <c r="AB13" s="373">
        <v>155.9</v>
      </c>
      <c r="AC13" s="373">
        <v>164.5</v>
      </c>
      <c r="AD13" s="373">
        <v>159.30000000000001</v>
      </c>
      <c r="AE13" s="373">
        <v>147.19999999999999</v>
      </c>
      <c r="AF13" s="373">
        <v>142</v>
      </c>
      <c r="AG13" s="373">
        <v>140.30000000000001</v>
      </c>
      <c r="AH13" s="373">
        <v>150.69999999999999</v>
      </c>
      <c r="AI13" s="373">
        <v>173.2</v>
      </c>
      <c r="AJ13" s="373">
        <v>174.9</v>
      </c>
      <c r="AK13" s="373">
        <v>173.2</v>
      </c>
      <c r="AL13" s="373">
        <v>173.2</v>
      </c>
      <c r="AM13" s="373">
        <v>174.9</v>
      </c>
      <c r="AN13" s="373">
        <v>164.5</v>
      </c>
      <c r="AO13" s="373">
        <v>150.69999999999999</v>
      </c>
      <c r="AP13" s="373">
        <v>140.30000000000001</v>
      </c>
      <c r="AQ13" s="373">
        <v>143.80000000000001</v>
      </c>
      <c r="AR13" s="373">
        <v>149</v>
      </c>
      <c r="AS13" s="373">
        <v>138.6</v>
      </c>
      <c r="AT13" s="373">
        <v>133.4</v>
      </c>
      <c r="AU13" s="373">
        <v>126.4</v>
      </c>
      <c r="AV13" s="373">
        <v>126.4</v>
      </c>
      <c r="AW13" s="373">
        <v>126.4</v>
      </c>
      <c r="AX13" s="373">
        <v>121.2</v>
      </c>
      <c r="AY13" s="373">
        <v>112.6</v>
      </c>
      <c r="AZ13" s="373">
        <v>98.7</v>
      </c>
      <c r="BA13" s="373">
        <v>93.5</v>
      </c>
      <c r="BB13" s="373">
        <v>86.6</v>
      </c>
      <c r="BC13" s="373">
        <v>91.8</v>
      </c>
      <c r="BD13" s="373">
        <v>84.9</v>
      </c>
      <c r="BE13" s="373">
        <v>125.3</v>
      </c>
      <c r="BF13" s="373">
        <v>180.1</v>
      </c>
      <c r="BG13" s="373">
        <v>46.8</v>
      </c>
    </row>
    <row r="14" spans="1:59" s="270" customFormat="1" ht="25.5">
      <c r="A14" s="392" t="s">
        <v>832</v>
      </c>
      <c r="B14" s="392" t="s">
        <v>613</v>
      </c>
      <c r="C14" s="392" t="s">
        <v>833</v>
      </c>
      <c r="D14" s="392">
        <v>500</v>
      </c>
      <c r="E14" s="392" t="s">
        <v>836</v>
      </c>
      <c r="F14" s="392" t="s">
        <v>823</v>
      </c>
      <c r="G14" s="372" t="s">
        <v>1957</v>
      </c>
      <c r="H14" s="373">
        <v>14491.5</v>
      </c>
      <c r="I14" s="373">
        <v>471.1</v>
      </c>
      <c r="J14" s="373">
        <v>459</v>
      </c>
      <c r="K14" s="373">
        <v>455.5</v>
      </c>
      <c r="L14" s="373">
        <v>450.3</v>
      </c>
      <c r="M14" s="373">
        <v>446.9</v>
      </c>
      <c r="N14" s="373">
        <v>445.1</v>
      </c>
      <c r="O14" s="373">
        <v>441.7</v>
      </c>
      <c r="P14" s="373">
        <v>439.9</v>
      </c>
      <c r="Q14" s="373">
        <v>448.6</v>
      </c>
      <c r="R14" s="373">
        <v>459</v>
      </c>
      <c r="S14" s="373">
        <v>471.1</v>
      </c>
      <c r="T14" s="373">
        <v>486.7</v>
      </c>
      <c r="U14" s="373">
        <v>509.2</v>
      </c>
      <c r="V14" s="373">
        <v>523.1</v>
      </c>
      <c r="W14" s="373">
        <v>582</v>
      </c>
      <c r="X14" s="373">
        <v>633.9</v>
      </c>
      <c r="Y14" s="373">
        <v>651.20000000000005</v>
      </c>
      <c r="Z14" s="373">
        <v>651.20000000000005</v>
      </c>
      <c r="AA14" s="373">
        <v>647.79999999999995</v>
      </c>
      <c r="AB14" s="373">
        <v>640.79999999999995</v>
      </c>
      <c r="AC14" s="373">
        <v>627</v>
      </c>
      <c r="AD14" s="373">
        <v>620.1</v>
      </c>
      <c r="AE14" s="373">
        <v>599.29999999999995</v>
      </c>
      <c r="AF14" s="373">
        <v>594.1</v>
      </c>
      <c r="AG14" s="373">
        <v>604.5</v>
      </c>
      <c r="AH14" s="373">
        <v>625.29999999999995</v>
      </c>
      <c r="AI14" s="373">
        <v>651.20000000000005</v>
      </c>
      <c r="AJ14" s="373">
        <v>658.2</v>
      </c>
      <c r="AK14" s="373">
        <v>663.4</v>
      </c>
      <c r="AL14" s="373">
        <v>677.2</v>
      </c>
      <c r="AM14" s="373">
        <v>691.1</v>
      </c>
      <c r="AN14" s="373">
        <v>687.6</v>
      </c>
      <c r="AO14" s="373">
        <v>666.8</v>
      </c>
      <c r="AP14" s="373">
        <v>654.70000000000005</v>
      </c>
      <c r="AQ14" s="373">
        <v>659.9</v>
      </c>
      <c r="AR14" s="373">
        <v>658.2</v>
      </c>
      <c r="AS14" s="373">
        <v>659.9</v>
      </c>
      <c r="AT14" s="373">
        <v>651.20000000000005</v>
      </c>
      <c r="AU14" s="373">
        <v>644.29999999999995</v>
      </c>
      <c r="AV14" s="373">
        <v>639.1</v>
      </c>
      <c r="AW14" s="373">
        <v>646</v>
      </c>
      <c r="AX14" s="373">
        <v>633.9</v>
      </c>
      <c r="AY14" s="373">
        <v>618.29999999999995</v>
      </c>
      <c r="AZ14" s="373">
        <v>597.5</v>
      </c>
      <c r="BA14" s="373">
        <v>580.20000000000005</v>
      </c>
      <c r="BB14" s="373">
        <v>554.20000000000005</v>
      </c>
      <c r="BC14" s="373">
        <v>536.9</v>
      </c>
      <c r="BD14" s="373">
        <v>516.1</v>
      </c>
      <c r="BE14" s="373">
        <v>603.79999999999995</v>
      </c>
      <c r="BF14" s="373">
        <v>691.1</v>
      </c>
      <c r="BG14" s="373">
        <v>443.4</v>
      </c>
    </row>
    <row r="15" spans="1:59" s="270" customFormat="1" ht="25.5">
      <c r="A15" s="392" t="s">
        <v>832</v>
      </c>
      <c r="B15" s="392" t="s">
        <v>613</v>
      </c>
      <c r="C15" s="392" t="s">
        <v>833</v>
      </c>
      <c r="D15" s="392">
        <v>500</v>
      </c>
      <c r="E15" s="392" t="s">
        <v>837</v>
      </c>
      <c r="F15" s="392" t="s">
        <v>825</v>
      </c>
      <c r="G15" s="372" t="s">
        <v>1957</v>
      </c>
      <c r="H15" s="373">
        <v>2844.2</v>
      </c>
      <c r="I15" s="373">
        <v>45</v>
      </c>
      <c r="J15" s="373">
        <v>41.6</v>
      </c>
      <c r="K15" s="373">
        <v>38.1</v>
      </c>
      <c r="L15" s="373">
        <v>38.1</v>
      </c>
      <c r="M15" s="373">
        <v>36.4</v>
      </c>
      <c r="N15" s="373">
        <v>34.6</v>
      </c>
      <c r="O15" s="373">
        <v>34.6</v>
      </c>
      <c r="P15" s="373">
        <v>32.9</v>
      </c>
      <c r="Q15" s="373">
        <v>32.9</v>
      </c>
      <c r="R15" s="373">
        <v>36.4</v>
      </c>
      <c r="S15" s="373">
        <v>39.799999999999997</v>
      </c>
      <c r="T15" s="373">
        <v>46.8</v>
      </c>
      <c r="U15" s="373">
        <v>60.6</v>
      </c>
      <c r="V15" s="373">
        <v>81.400000000000006</v>
      </c>
      <c r="W15" s="373">
        <v>100.5</v>
      </c>
      <c r="X15" s="373">
        <v>126.4</v>
      </c>
      <c r="Y15" s="373">
        <v>142</v>
      </c>
      <c r="Z15" s="373">
        <v>145.5</v>
      </c>
      <c r="AA15" s="373">
        <v>149</v>
      </c>
      <c r="AB15" s="373">
        <v>152.4</v>
      </c>
      <c r="AC15" s="373">
        <v>161.1</v>
      </c>
      <c r="AD15" s="373">
        <v>155.9</v>
      </c>
      <c r="AE15" s="373">
        <v>138.6</v>
      </c>
      <c r="AF15" s="373">
        <v>133.4</v>
      </c>
      <c r="AG15" s="373">
        <v>135.1</v>
      </c>
      <c r="AH15" s="373">
        <v>147.19999999999999</v>
      </c>
      <c r="AI15" s="373">
        <v>169.7</v>
      </c>
      <c r="AJ15" s="373">
        <v>171.5</v>
      </c>
      <c r="AK15" s="373">
        <v>169.7</v>
      </c>
      <c r="AL15" s="373">
        <v>169.7</v>
      </c>
      <c r="AM15" s="373">
        <v>171.5</v>
      </c>
      <c r="AN15" s="373">
        <v>162.80000000000001</v>
      </c>
      <c r="AO15" s="373">
        <v>145.5</v>
      </c>
      <c r="AP15" s="373">
        <v>136.80000000000001</v>
      </c>
      <c r="AQ15" s="373">
        <v>138.6</v>
      </c>
      <c r="AR15" s="373">
        <v>143.80000000000001</v>
      </c>
      <c r="AS15" s="373">
        <v>133.4</v>
      </c>
      <c r="AT15" s="373">
        <v>128.19999999999999</v>
      </c>
      <c r="AU15" s="373">
        <v>121.2</v>
      </c>
      <c r="AV15" s="373">
        <v>119.5</v>
      </c>
      <c r="AW15" s="373">
        <v>121.2</v>
      </c>
      <c r="AX15" s="373">
        <v>116</v>
      </c>
      <c r="AY15" s="373">
        <v>107.4</v>
      </c>
      <c r="AZ15" s="373">
        <v>90.1</v>
      </c>
      <c r="BA15" s="373">
        <v>86.6</v>
      </c>
      <c r="BB15" s="373">
        <v>71</v>
      </c>
      <c r="BC15" s="373">
        <v>76.2</v>
      </c>
      <c r="BD15" s="373">
        <v>67.5</v>
      </c>
      <c r="BE15" s="373">
        <v>118.5</v>
      </c>
      <c r="BF15" s="373">
        <v>176.7</v>
      </c>
      <c r="BG15" s="373">
        <v>32.9</v>
      </c>
    </row>
    <row r="16" spans="1:59" s="270" customFormat="1" ht="25.5">
      <c r="A16" s="392" t="s">
        <v>832</v>
      </c>
      <c r="B16" s="392" t="s">
        <v>10</v>
      </c>
      <c r="C16" s="392" t="s">
        <v>838</v>
      </c>
      <c r="D16" s="392">
        <v>500</v>
      </c>
      <c r="E16" s="392" t="s">
        <v>830</v>
      </c>
      <c r="F16" s="392" t="s">
        <v>823</v>
      </c>
      <c r="G16" s="372" t="s">
        <v>1957</v>
      </c>
      <c r="H16" s="373">
        <v>7026.5</v>
      </c>
      <c r="I16" s="373">
        <v>288.8</v>
      </c>
      <c r="J16" s="373">
        <v>284.3</v>
      </c>
      <c r="K16" s="373">
        <v>281.2</v>
      </c>
      <c r="L16" s="373">
        <v>270.10000000000002</v>
      </c>
      <c r="M16" s="373">
        <v>263.60000000000002</v>
      </c>
      <c r="N16" s="373">
        <v>264.10000000000002</v>
      </c>
      <c r="O16" s="373">
        <v>269.89999999999998</v>
      </c>
      <c r="P16" s="373">
        <v>272.60000000000002</v>
      </c>
      <c r="Q16" s="373">
        <v>281.39999999999998</v>
      </c>
      <c r="R16" s="373">
        <v>294.5</v>
      </c>
      <c r="S16" s="373">
        <v>328.7</v>
      </c>
      <c r="T16" s="373">
        <v>332.3</v>
      </c>
      <c r="U16" s="373">
        <v>324.39999999999998</v>
      </c>
      <c r="V16" s="373">
        <v>324.5</v>
      </c>
      <c r="W16" s="373">
        <v>367</v>
      </c>
      <c r="X16" s="373">
        <v>382.3</v>
      </c>
      <c r="Y16" s="373">
        <v>364.1</v>
      </c>
      <c r="Z16" s="373">
        <v>350.5</v>
      </c>
      <c r="AA16" s="373">
        <v>317.3</v>
      </c>
      <c r="AB16" s="373">
        <v>261.5</v>
      </c>
      <c r="AC16" s="373">
        <v>269.60000000000002</v>
      </c>
      <c r="AD16" s="373">
        <v>282.10000000000002</v>
      </c>
      <c r="AE16" s="373">
        <v>285.5</v>
      </c>
      <c r="AF16" s="373">
        <v>299</v>
      </c>
      <c r="AG16" s="373">
        <v>315.39999999999998</v>
      </c>
      <c r="AH16" s="373">
        <v>289.60000000000002</v>
      </c>
      <c r="AI16" s="373">
        <v>225.5</v>
      </c>
      <c r="AJ16" s="373">
        <v>253.8</v>
      </c>
      <c r="AK16" s="373">
        <v>259.39999999999998</v>
      </c>
      <c r="AL16" s="373">
        <v>272.8</v>
      </c>
      <c r="AM16" s="373">
        <v>322.5</v>
      </c>
      <c r="AN16" s="373">
        <v>331.3</v>
      </c>
      <c r="AO16" s="373">
        <v>309.8</v>
      </c>
      <c r="AP16" s="373">
        <v>294.10000000000002</v>
      </c>
      <c r="AQ16" s="373">
        <v>245.9</v>
      </c>
      <c r="AR16" s="373">
        <v>262.7</v>
      </c>
      <c r="AS16" s="373">
        <v>296.60000000000002</v>
      </c>
      <c r="AT16" s="373">
        <v>290.2</v>
      </c>
      <c r="AU16" s="373">
        <v>265.8</v>
      </c>
      <c r="AV16" s="373">
        <v>248</v>
      </c>
      <c r="AW16" s="373">
        <v>269</v>
      </c>
      <c r="AX16" s="373">
        <v>281</v>
      </c>
      <c r="AY16" s="373">
        <v>271.8</v>
      </c>
      <c r="AZ16" s="373">
        <v>330.8</v>
      </c>
      <c r="BA16" s="373">
        <v>354.8</v>
      </c>
      <c r="BB16" s="373">
        <v>335.4</v>
      </c>
      <c r="BC16" s="373">
        <v>322.8</v>
      </c>
      <c r="BD16" s="373">
        <v>302.7</v>
      </c>
      <c r="BE16" s="373">
        <v>292.8</v>
      </c>
      <c r="BF16" s="373">
        <v>373.8</v>
      </c>
      <c r="BG16" s="373">
        <v>217.8</v>
      </c>
    </row>
    <row r="17" spans="1:59" s="270" customFormat="1" ht="25.5">
      <c r="A17" s="392" t="s">
        <v>832</v>
      </c>
      <c r="B17" s="392" t="s">
        <v>10</v>
      </c>
      <c r="C17" s="392" t="s">
        <v>838</v>
      </c>
      <c r="D17" s="392">
        <v>500</v>
      </c>
      <c r="E17" s="392" t="s">
        <v>831</v>
      </c>
      <c r="F17" s="392" t="s">
        <v>825</v>
      </c>
      <c r="G17" s="372" t="s">
        <v>1957</v>
      </c>
      <c r="H17" s="373">
        <v>143</v>
      </c>
      <c r="I17" s="373">
        <v>44.4</v>
      </c>
      <c r="J17" s="373">
        <v>43.4</v>
      </c>
      <c r="K17" s="373">
        <v>39.200000000000003</v>
      </c>
      <c r="L17" s="373">
        <v>40.299999999999997</v>
      </c>
      <c r="M17" s="373">
        <v>41.1</v>
      </c>
      <c r="N17" s="373">
        <v>41.5</v>
      </c>
      <c r="O17" s="373">
        <v>41.6</v>
      </c>
      <c r="P17" s="373">
        <v>43.1</v>
      </c>
      <c r="Q17" s="373">
        <v>44</v>
      </c>
      <c r="R17" s="373">
        <v>42.4</v>
      </c>
      <c r="S17" s="373">
        <v>41.2</v>
      </c>
      <c r="T17" s="373">
        <v>42.1</v>
      </c>
      <c r="U17" s="373">
        <v>41.1</v>
      </c>
      <c r="V17" s="373">
        <v>10.9</v>
      </c>
      <c r="W17" s="373">
        <v>24.1</v>
      </c>
      <c r="X17" s="373">
        <v>-10.3</v>
      </c>
      <c r="Y17" s="373">
        <v>-7.5</v>
      </c>
      <c r="Z17" s="373">
        <v>-7.9</v>
      </c>
      <c r="AA17" s="373">
        <v>-12.9</v>
      </c>
      <c r="AB17" s="373">
        <v>-15.8</v>
      </c>
      <c r="AC17" s="373">
        <v>-17.899999999999999</v>
      </c>
      <c r="AD17" s="373">
        <v>-19.100000000000001</v>
      </c>
      <c r="AE17" s="373">
        <v>-16.5</v>
      </c>
      <c r="AF17" s="373">
        <v>-7.8</v>
      </c>
      <c r="AG17" s="373">
        <v>-10.9</v>
      </c>
      <c r="AH17" s="373">
        <v>-8.6999999999999993</v>
      </c>
      <c r="AI17" s="373">
        <v>-1.6</v>
      </c>
      <c r="AJ17" s="373">
        <v>-1.8</v>
      </c>
      <c r="AK17" s="373">
        <v>1.8</v>
      </c>
      <c r="AL17" s="373">
        <v>-0.7</v>
      </c>
      <c r="AM17" s="373">
        <v>-4</v>
      </c>
      <c r="AN17" s="373">
        <v>-2.2000000000000002</v>
      </c>
      <c r="AO17" s="373">
        <v>3.5</v>
      </c>
      <c r="AP17" s="373">
        <v>-7.3</v>
      </c>
      <c r="AQ17" s="373">
        <v>2.7</v>
      </c>
      <c r="AR17" s="373">
        <v>4.2</v>
      </c>
      <c r="AS17" s="373">
        <v>4.7</v>
      </c>
      <c r="AT17" s="373">
        <v>3.2</v>
      </c>
      <c r="AU17" s="373">
        <v>0.1</v>
      </c>
      <c r="AV17" s="373">
        <v>4.5</v>
      </c>
      <c r="AW17" s="373">
        <v>3.7</v>
      </c>
      <c r="AX17" s="373">
        <v>-16.2</v>
      </c>
      <c r="AY17" s="373">
        <v>-20.399999999999999</v>
      </c>
      <c r="AZ17" s="373">
        <v>38.5</v>
      </c>
      <c r="BA17" s="373">
        <v>34</v>
      </c>
      <c r="BB17" s="373">
        <v>34</v>
      </c>
      <c r="BC17" s="373">
        <v>33.299999999999997</v>
      </c>
      <c r="BD17" s="373">
        <v>34.9</v>
      </c>
      <c r="BE17" s="373">
        <v>6</v>
      </c>
      <c r="BF17" s="373">
        <v>46.1</v>
      </c>
      <c r="BG17" s="373">
        <v>-29.3</v>
      </c>
    </row>
    <row r="18" spans="1:59" s="270" customFormat="1" ht="14.1" customHeight="1">
      <c r="A18" s="392" t="s">
        <v>832</v>
      </c>
      <c r="B18" s="392" t="s">
        <v>10</v>
      </c>
      <c r="C18" s="392" t="s">
        <v>838</v>
      </c>
      <c r="D18" s="392">
        <v>500</v>
      </c>
      <c r="E18" s="392" t="s">
        <v>828</v>
      </c>
      <c r="F18" s="392" t="s">
        <v>823</v>
      </c>
      <c r="G18" s="372" t="s">
        <v>1957</v>
      </c>
      <c r="H18" s="373">
        <v>7190</v>
      </c>
      <c r="I18" s="373">
        <v>294.7</v>
      </c>
      <c r="J18" s="373">
        <v>291.60000000000002</v>
      </c>
      <c r="K18" s="373">
        <v>287.89999999999998</v>
      </c>
      <c r="L18" s="373">
        <v>277.8</v>
      </c>
      <c r="M18" s="373">
        <v>269.5</v>
      </c>
      <c r="N18" s="373">
        <v>270.2</v>
      </c>
      <c r="O18" s="373">
        <v>277.10000000000002</v>
      </c>
      <c r="P18" s="373">
        <v>280</v>
      </c>
      <c r="Q18" s="373">
        <v>287.7</v>
      </c>
      <c r="R18" s="373">
        <v>301.60000000000002</v>
      </c>
      <c r="S18" s="373">
        <v>335</v>
      </c>
      <c r="T18" s="373">
        <v>340.4</v>
      </c>
      <c r="U18" s="373">
        <v>331.7</v>
      </c>
      <c r="V18" s="373">
        <v>332.5</v>
      </c>
      <c r="W18" s="373">
        <v>375.9</v>
      </c>
      <c r="X18" s="373">
        <v>390.7</v>
      </c>
      <c r="Y18" s="373">
        <v>372.1</v>
      </c>
      <c r="Z18" s="373">
        <v>357.6</v>
      </c>
      <c r="AA18" s="373">
        <v>325.60000000000002</v>
      </c>
      <c r="AB18" s="373">
        <v>266.2</v>
      </c>
      <c r="AC18" s="373">
        <v>275</v>
      </c>
      <c r="AD18" s="373">
        <v>288.39999999999998</v>
      </c>
      <c r="AE18" s="373">
        <v>292.2</v>
      </c>
      <c r="AF18" s="373">
        <v>306.10000000000002</v>
      </c>
      <c r="AG18" s="373">
        <v>322.3</v>
      </c>
      <c r="AH18" s="373">
        <v>295.5</v>
      </c>
      <c r="AI18" s="373">
        <v>230.4</v>
      </c>
      <c r="AJ18" s="373">
        <v>259.89999999999998</v>
      </c>
      <c r="AK18" s="373">
        <v>266</v>
      </c>
      <c r="AL18" s="373">
        <v>278.89999999999998</v>
      </c>
      <c r="AM18" s="373">
        <v>329.9</v>
      </c>
      <c r="AN18" s="373">
        <v>338.5</v>
      </c>
      <c r="AO18" s="373">
        <v>316</v>
      </c>
      <c r="AP18" s="373">
        <v>300.39999999999998</v>
      </c>
      <c r="AQ18" s="373">
        <v>251.9</v>
      </c>
      <c r="AR18" s="373">
        <v>266.89999999999998</v>
      </c>
      <c r="AS18" s="373">
        <v>303.8</v>
      </c>
      <c r="AT18" s="373">
        <v>298</v>
      </c>
      <c r="AU18" s="373">
        <v>272.3</v>
      </c>
      <c r="AV18" s="373">
        <v>254</v>
      </c>
      <c r="AW18" s="373">
        <v>275</v>
      </c>
      <c r="AX18" s="373">
        <v>286.60000000000002</v>
      </c>
      <c r="AY18" s="373">
        <v>278.8</v>
      </c>
      <c r="AZ18" s="373">
        <v>339</v>
      </c>
      <c r="BA18" s="373">
        <v>363.3</v>
      </c>
      <c r="BB18" s="373">
        <v>342.4</v>
      </c>
      <c r="BC18" s="373">
        <v>330.7</v>
      </c>
      <c r="BD18" s="373">
        <v>309.2</v>
      </c>
      <c r="BE18" s="373">
        <v>299.60000000000002</v>
      </c>
      <c r="BF18" s="373">
        <v>382</v>
      </c>
      <c r="BG18" s="373">
        <v>223.4</v>
      </c>
    </row>
    <row r="19" spans="1:59" s="270" customFormat="1" ht="14.1" customHeight="1">
      <c r="A19" s="392" t="s">
        <v>832</v>
      </c>
      <c r="B19" s="392" t="s">
        <v>10</v>
      </c>
      <c r="C19" s="392" t="s">
        <v>838</v>
      </c>
      <c r="D19" s="392">
        <v>500</v>
      </c>
      <c r="E19" s="392" t="s">
        <v>829</v>
      </c>
      <c r="F19" s="392" t="s">
        <v>825</v>
      </c>
      <c r="G19" s="372" t="s">
        <v>1957</v>
      </c>
      <c r="H19" s="373">
        <v>254</v>
      </c>
      <c r="I19" s="373">
        <v>53.7</v>
      </c>
      <c r="J19" s="373">
        <v>53.8</v>
      </c>
      <c r="K19" s="373">
        <v>49.8</v>
      </c>
      <c r="L19" s="373">
        <v>49.9</v>
      </c>
      <c r="M19" s="373">
        <v>50.2</v>
      </c>
      <c r="N19" s="373">
        <v>51.1</v>
      </c>
      <c r="O19" s="373">
        <v>50.8</v>
      </c>
      <c r="P19" s="373">
        <v>52.2</v>
      </c>
      <c r="Q19" s="373">
        <v>52.8</v>
      </c>
      <c r="R19" s="373">
        <v>51.8</v>
      </c>
      <c r="S19" s="373">
        <v>51.3</v>
      </c>
      <c r="T19" s="373">
        <v>50.7</v>
      </c>
      <c r="U19" s="373">
        <v>50.7</v>
      </c>
      <c r="V19" s="373">
        <v>16.5</v>
      </c>
      <c r="W19" s="373">
        <v>30.4</v>
      </c>
      <c r="X19" s="373">
        <v>-6.9</v>
      </c>
      <c r="Y19" s="373">
        <v>-4.3</v>
      </c>
      <c r="Z19" s="373">
        <v>-4.5</v>
      </c>
      <c r="AA19" s="373">
        <v>-10.5</v>
      </c>
      <c r="AB19" s="373">
        <v>-13.2</v>
      </c>
      <c r="AC19" s="373">
        <v>-14.2</v>
      </c>
      <c r="AD19" s="373">
        <v>-16.2</v>
      </c>
      <c r="AE19" s="373">
        <v>-13.3</v>
      </c>
      <c r="AF19" s="373">
        <v>-4.7</v>
      </c>
      <c r="AG19" s="373">
        <v>-6.1</v>
      </c>
      <c r="AH19" s="373">
        <v>-6.4</v>
      </c>
      <c r="AI19" s="373">
        <v>1.2</v>
      </c>
      <c r="AJ19" s="373">
        <v>1.2</v>
      </c>
      <c r="AK19" s="373">
        <v>4.5</v>
      </c>
      <c r="AL19" s="373">
        <v>2</v>
      </c>
      <c r="AM19" s="373">
        <v>-1.1000000000000001</v>
      </c>
      <c r="AN19" s="373">
        <v>0.9</v>
      </c>
      <c r="AO19" s="373">
        <v>7.1</v>
      </c>
      <c r="AP19" s="373">
        <v>-4.7</v>
      </c>
      <c r="AQ19" s="373">
        <v>3.9</v>
      </c>
      <c r="AR19" s="373">
        <v>7.3</v>
      </c>
      <c r="AS19" s="373">
        <v>8</v>
      </c>
      <c r="AT19" s="373">
        <v>6</v>
      </c>
      <c r="AU19" s="373">
        <v>3.4</v>
      </c>
      <c r="AV19" s="373">
        <v>7</v>
      </c>
      <c r="AW19" s="373">
        <v>6.8</v>
      </c>
      <c r="AX19" s="373">
        <v>-13.4</v>
      </c>
      <c r="AY19" s="373">
        <v>-17.899999999999999</v>
      </c>
      <c r="AZ19" s="373">
        <v>47.8</v>
      </c>
      <c r="BA19" s="373">
        <v>42.6</v>
      </c>
      <c r="BB19" s="373">
        <v>43.2</v>
      </c>
      <c r="BC19" s="373">
        <v>42.9</v>
      </c>
      <c r="BD19" s="373">
        <v>44.4</v>
      </c>
      <c r="BE19" s="373">
        <v>10.6</v>
      </c>
      <c r="BF19" s="373">
        <v>55.2</v>
      </c>
      <c r="BG19" s="373">
        <v>-27.4</v>
      </c>
    </row>
    <row r="20" spans="1:59" s="270" customFormat="1" ht="14.1" customHeight="1">
      <c r="A20" s="392" t="s">
        <v>832</v>
      </c>
      <c r="B20" s="392" t="s">
        <v>613</v>
      </c>
      <c r="C20" s="392" t="s">
        <v>839</v>
      </c>
      <c r="D20" s="392">
        <v>500</v>
      </c>
      <c r="E20" s="392" t="s">
        <v>830</v>
      </c>
      <c r="F20" s="392" t="s">
        <v>823</v>
      </c>
      <c r="G20" s="372" t="s">
        <v>1957</v>
      </c>
      <c r="H20" s="373">
        <v>12530.6</v>
      </c>
      <c r="I20" s="373">
        <v>410.9</v>
      </c>
      <c r="J20" s="373">
        <v>401.9</v>
      </c>
      <c r="K20" s="373">
        <v>398.9</v>
      </c>
      <c r="L20" s="373">
        <v>392.3</v>
      </c>
      <c r="M20" s="373">
        <v>387.7</v>
      </c>
      <c r="N20" s="373">
        <v>386.3</v>
      </c>
      <c r="O20" s="373">
        <v>387.3</v>
      </c>
      <c r="P20" s="373">
        <v>386.8</v>
      </c>
      <c r="Q20" s="373">
        <v>393.2</v>
      </c>
      <c r="R20" s="373">
        <v>405.8</v>
      </c>
      <c r="S20" s="373">
        <v>417.6</v>
      </c>
      <c r="T20" s="373">
        <v>431.2</v>
      </c>
      <c r="U20" s="373">
        <v>444.8</v>
      </c>
      <c r="V20" s="373">
        <v>459.1</v>
      </c>
      <c r="W20" s="373">
        <v>521.70000000000005</v>
      </c>
      <c r="X20" s="373">
        <v>561.20000000000005</v>
      </c>
      <c r="Y20" s="373">
        <v>568.5</v>
      </c>
      <c r="Z20" s="373">
        <v>566</v>
      </c>
      <c r="AA20" s="373">
        <v>545.29999999999995</v>
      </c>
      <c r="AB20" s="373">
        <v>530.1</v>
      </c>
      <c r="AC20" s="373">
        <v>511.1</v>
      </c>
      <c r="AD20" s="373">
        <v>499.3</v>
      </c>
      <c r="AE20" s="373">
        <v>482.6</v>
      </c>
      <c r="AF20" s="373">
        <v>486.6</v>
      </c>
      <c r="AG20" s="373">
        <v>495.7</v>
      </c>
      <c r="AH20" s="373">
        <v>514.4</v>
      </c>
      <c r="AI20" s="373">
        <v>535.5</v>
      </c>
      <c r="AJ20" s="373">
        <v>544.1</v>
      </c>
      <c r="AK20" s="373">
        <v>560.29999999999995</v>
      </c>
      <c r="AL20" s="373">
        <v>583.1</v>
      </c>
      <c r="AM20" s="373">
        <v>603.20000000000005</v>
      </c>
      <c r="AN20" s="373">
        <v>607.70000000000005</v>
      </c>
      <c r="AO20" s="373">
        <v>585.29999999999995</v>
      </c>
      <c r="AP20" s="373">
        <v>574</v>
      </c>
      <c r="AQ20" s="373">
        <v>576.70000000000005</v>
      </c>
      <c r="AR20" s="373">
        <v>589.29999999999995</v>
      </c>
      <c r="AS20" s="373">
        <v>585.29999999999995</v>
      </c>
      <c r="AT20" s="373">
        <v>578.29999999999995</v>
      </c>
      <c r="AU20" s="373">
        <v>570.1</v>
      </c>
      <c r="AV20" s="373">
        <v>562.70000000000005</v>
      </c>
      <c r="AW20" s="373">
        <v>567.20000000000005</v>
      </c>
      <c r="AX20" s="373">
        <v>556.9</v>
      </c>
      <c r="AY20" s="373">
        <v>546.4</v>
      </c>
      <c r="AZ20" s="373">
        <v>532.20000000000005</v>
      </c>
      <c r="BA20" s="373">
        <v>518.20000000000005</v>
      </c>
      <c r="BB20" s="373">
        <v>494.5</v>
      </c>
      <c r="BC20" s="373">
        <v>475.7</v>
      </c>
      <c r="BD20" s="373">
        <v>457.2</v>
      </c>
      <c r="BE20" s="373">
        <v>522.1</v>
      </c>
      <c r="BF20" s="373">
        <v>607.70000000000005</v>
      </c>
      <c r="BG20" s="373">
        <v>384.9</v>
      </c>
    </row>
    <row r="21" spans="1:59" s="270" customFormat="1" ht="14.1" customHeight="1">
      <c r="A21" s="392" t="s">
        <v>832</v>
      </c>
      <c r="B21" s="392" t="s">
        <v>613</v>
      </c>
      <c r="C21" s="392" t="s">
        <v>839</v>
      </c>
      <c r="D21" s="392">
        <v>500</v>
      </c>
      <c r="E21" s="392" t="s">
        <v>831</v>
      </c>
      <c r="F21" s="392" t="s">
        <v>825</v>
      </c>
      <c r="G21" s="372" t="s">
        <v>1957</v>
      </c>
      <c r="H21" s="373">
        <v>-250.3</v>
      </c>
      <c r="I21" s="373">
        <v>-75.7</v>
      </c>
      <c r="J21" s="373">
        <v>-77.7</v>
      </c>
      <c r="K21" s="373">
        <v>-80.900000000000006</v>
      </c>
      <c r="L21" s="373">
        <v>-82.8</v>
      </c>
      <c r="M21" s="373">
        <v>-85.7</v>
      </c>
      <c r="N21" s="373">
        <v>-85.7</v>
      </c>
      <c r="O21" s="373">
        <v>-86.7</v>
      </c>
      <c r="P21" s="373">
        <v>-86.4</v>
      </c>
      <c r="Q21" s="373">
        <v>-85.6</v>
      </c>
      <c r="R21" s="373">
        <v>-83.2</v>
      </c>
      <c r="S21" s="373">
        <v>-79.7</v>
      </c>
      <c r="T21" s="373">
        <v>-71.2</v>
      </c>
      <c r="U21" s="373">
        <v>-56.8</v>
      </c>
      <c r="V21" s="373">
        <v>-40.5</v>
      </c>
      <c r="W21" s="373">
        <v>-16.899999999999999</v>
      </c>
      <c r="X21" s="373">
        <v>11.9</v>
      </c>
      <c r="Y21" s="373">
        <v>18.2</v>
      </c>
      <c r="Z21" s="373">
        <v>19.600000000000001</v>
      </c>
      <c r="AA21" s="373">
        <v>14.6</v>
      </c>
      <c r="AB21" s="373">
        <v>14.5</v>
      </c>
      <c r="AC21" s="373">
        <v>29.2</v>
      </c>
      <c r="AD21" s="373">
        <v>22</v>
      </c>
      <c r="AE21" s="373">
        <v>-3.3</v>
      </c>
      <c r="AF21" s="373">
        <v>-5.9</v>
      </c>
      <c r="AG21" s="373">
        <v>-3.8</v>
      </c>
      <c r="AH21" s="373">
        <v>8.6999999999999993</v>
      </c>
      <c r="AI21" s="373">
        <v>38.799999999999997</v>
      </c>
      <c r="AJ21" s="373">
        <v>41.3</v>
      </c>
      <c r="AK21" s="373">
        <v>34.5</v>
      </c>
      <c r="AL21" s="373">
        <v>33.4</v>
      </c>
      <c r="AM21" s="373">
        <v>40.9</v>
      </c>
      <c r="AN21" s="373">
        <v>31.2</v>
      </c>
      <c r="AO21" s="373">
        <v>10.6</v>
      </c>
      <c r="AP21" s="373">
        <v>-6.7</v>
      </c>
      <c r="AQ21" s="373">
        <v>10.5</v>
      </c>
      <c r="AR21" s="373">
        <v>18.7</v>
      </c>
      <c r="AS21" s="373">
        <v>10.3</v>
      </c>
      <c r="AT21" s="373">
        <v>3</v>
      </c>
      <c r="AU21" s="373">
        <v>-4.3</v>
      </c>
      <c r="AV21" s="373">
        <v>-7.3</v>
      </c>
      <c r="AW21" s="373">
        <v>-2.6</v>
      </c>
      <c r="AX21" s="373">
        <v>-15.4</v>
      </c>
      <c r="AY21" s="373">
        <v>-23.5</v>
      </c>
      <c r="AZ21" s="373">
        <v>-38.200000000000003</v>
      </c>
      <c r="BA21" s="373">
        <v>-41.6</v>
      </c>
      <c r="BB21" s="373">
        <v>-56.7</v>
      </c>
      <c r="BC21" s="373">
        <v>-54.3</v>
      </c>
      <c r="BD21" s="373">
        <v>-62.7</v>
      </c>
      <c r="BE21" s="373">
        <v>-10.4</v>
      </c>
      <c r="BF21" s="373">
        <v>45.5</v>
      </c>
      <c r="BG21" s="373">
        <v>-86.8</v>
      </c>
    </row>
    <row r="22" spans="1:59" s="270" customFormat="1" ht="25.5">
      <c r="A22" s="392" t="s">
        <v>832</v>
      </c>
      <c r="B22" s="392" t="s">
        <v>613</v>
      </c>
      <c r="C22" s="392" t="s">
        <v>839</v>
      </c>
      <c r="D22" s="392">
        <v>500</v>
      </c>
      <c r="E22" s="392" t="s">
        <v>828</v>
      </c>
      <c r="F22" s="392" t="s">
        <v>823</v>
      </c>
      <c r="G22" s="372" t="s">
        <v>1957</v>
      </c>
      <c r="H22" s="373">
        <v>11951.1</v>
      </c>
      <c r="I22" s="373">
        <v>391.4</v>
      </c>
      <c r="J22" s="373">
        <v>383.1</v>
      </c>
      <c r="K22" s="373">
        <v>380.6</v>
      </c>
      <c r="L22" s="373">
        <v>373.4</v>
      </c>
      <c r="M22" s="373">
        <v>368.7</v>
      </c>
      <c r="N22" s="373">
        <v>367.2</v>
      </c>
      <c r="O22" s="373">
        <v>368.9</v>
      </c>
      <c r="P22" s="373">
        <v>368.5</v>
      </c>
      <c r="Q22" s="373">
        <v>375.8</v>
      </c>
      <c r="R22" s="373">
        <v>388.5</v>
      </c>
      <c r="S22" s="373">
        <v>401.4</v>
      </c>
      <c r="T22" s="373">
        <v>414.1</v>
      </c>
      <c r="U22" s="373">
        <v>427.3</v>
      </c>
      <c r="V22" s="373">
        <v>443.5</v>
      </c>
      <c r="W22" s="373">
        <v>507.3</v>
      </c>
      <c r="X22" s="373">
        <v>545.70000000000005</v>
      </c>
      <c r="Y22" s="373">
        <v>550.9</v>
      </c>
      <c r="Z22" s="373">
        <v>548.79999999999995</v>
      </c>
      <c r="AA22" s="373">
        <v>524.4</v>
      </c>
      <c r="AB22" s="373">
        <v>505.9</v>
      </c>
      <c r="AC22" s="373">
        <v>488</v>
      </c>
      <c r="AD22" s="373">
        <v>478.6</v>
      </c>
      <c r="AE22" s="373">
        <v>461.6</v>
      </c>
      <c r="AF22" s="373">
        <v>465.3</v>
      </c>
      <c r="AG22" s="373">
        <v>476.4</v>
      </c>
      <c r="AH22" s="373">
        <v>497.3</v>
      </c>
      <c r="AI22" s="373">
        <v>509.9</v>
      </c>
      <c r="AJ22" s="373">
        <v>518.79999999999995</v>
      </c>
      <c r="AK22" s="373">
        <v>534</v>
      </c>
      <c r="AL22" s="373">
        <v>554.20000000000005</v>
      </c>
      <c r="AM22" s="373">
        <v>577.4</v>
      </c>
      <c r="AN22" s="373">
        <v>581.6</v>
      </c>
      <c r="AO22" s="373">
        <v>559.4</v>
      </c>
      <c r="AP22" s="373">
        <v>546.1</v>
      </c>
      <c r="AQ22" s="373">
        <v>545.4</v>
      </c>
      <c r="AR22" s="373">
        <v>557.1</v>
      </c>
      <c r="AS22" s="373">
        <v>554.20000000000005</v>
      </c>
      <c r="AT22" s="373">
        <v>546</v>
      </c>
      <c r="AU22" s="373">
        <v>538.6</v>
      </c>
      <c r="AV22" s="373">
        <v>530.20000000000005</v>
      </c>
      <c r="AW22" s="373">
        <v>535</v>
      </c>
      <c r="AX22" s="373">
        <v>526.70000000000005</v>
      </c>
      <c r="AY22" s="373">
        <v>517.5</v>
      </c>
      <c r="AZ22" s="373">
        <v>506.1</v>
      </c>
      <c r="BA22" s="373">
        <v>495</v>
      </c>
      <c r="BB22" s="373">
        <v>473.9</v>
      </c>
      <c r="BC22" s="373">
        <v>454.7</v>
      </c>
      <c r="BD22" s="373">
        <v>438.3</v>
      </c>
      <c r="BE22" s="373">
        <v>498</v>
      </c>
      <c r="BF22" s="373">
        <v>583.79999999999995</v>
      </c>
      <c r="BG22" s="373">
        <v>366.1</v>
      </c>
    </row>
    <row r="23" spans="1:59" s="270" customFormat="1" ht="25.5">
      <c r="A23" s="392" t="s">
        <v>832</v>
      </c>
      <c r="B23" s="392" t="s">
        <v>613</v>
      </c>
      <c r="C23" s="392" t="s">
        <v>839</v>
      </c>
      <c r="D23" s="392">
        <v>500</v>
      </c>
      <c r="E23" s="392" t="s">
        <v>829</v>
      </c>
      <c r="F23" s="392" t="s">
        <v>825</v>
      </c>
      <c r="G23" s="372" t="s">
        <v>1957</v>
      </c>
      <c r="H23" s="373">
        <v>242.6</v>
      </c>
      <c r="I23" s="373">
        <v>-49.3</v>
      </c>
      <c r="J23" s="373">
        <v>-54.2</v>
      </c>
      <c r="K23" s="373">
        <v>-56.5</v>
      </c>
      <c r="L23" s="373">
        <v>-58.5</v>
      </c>
      <c r="M23" s="373">
        <v>-61.4</v>
      </c>
      <c r="N23" s="373">
        <v>-61.5</v>
      </c>
      <c r="O23" s="373">
        <v>-62.4</v>
      </c>
      <c r="P23" s="373">
        <v>-62.3</v>
      </c>
      <c r="Q23" s="373">
        <v>-61.5</v>
      </c>
      <c r="R23" s="373">
        <v>-59.2</v>
      </c>
      <c r="S23" s="373">
        <v>-56.8</v>
      </c>
      <c r="T23" s="373">
        <v>-47.9</v>
      </c>
      <c r="U23" s="373">
        <v>-35.200000000000003</v>
      </c>
      <c r="V23" s="373">
        <v>-18</v>
      </c>
      <c r="W23" s="373">
        <v>5</v>
      </c>
      <c r="X23" s="373">
        <v>34.700000000000003</v>
      </c>
      <c r="Y23" s="373">
        <v>39</v>
      </c>
      <c r="Z23" s="373">
        <v>40.4</v>
      </c>
      <c r="AA23" s="373">
        <v>36</v>
      </c>
      <c r="AB23" s="373">
        <v>36.1</v>
      </c>
      <c r="AC23" s="373">
        <v>47.6</v>
      </c>
      <c r="AD23" s="373">
        <v>39.6</v>
      </c>
      <c r="AE23" s="373">
        <v>17.3</v>
      </c>
      <c r="AF23" s="373">
        <v>20.3</v>
      </c>
      <c r="AG23" s="373">
        <v>21.3</v>
      </c>
      <c r="AH23" s="373">
        <v>28.9</v>
      </c>
      <c r="AI23" s="373">
        <v>55.4</v>
      </c>
      <c r="AJ23" s="373">
        <v>59.2</v>
      </c>
      <c r="AK23" s="373">
        <v>54.9</v>
      </c>
      <c r="AL23" s="373">
        <v>51.7</v>
      </c>
      <c r="AM23" s="373">
        <v>59</v>
      </c>
      <c r="AN23" s="373">
        <v>49.5</v>
      </c>
      <c r="AO23" s="373">
        <v>29.9</v>
      </c>
      <c r="AP23" s="373">
        <v>9.8000000000000007</v>
      </c>
      <c r="AQ23" s="373">
        <v>28</v>
      </c>
      <c r="AR23" s="373">
        <v>34.299999999999997</v>
      </c>
      <c r="AS23" s="373">
        <v>26.8</v>
      </c>
      <c r="AT23" s="373">
        <v>19.399999999999999</v>
      </c>
      <c r="AU23" s="373">
        <v>13.3</v>
      </c>
      <c r="AV23" s="373">
        <v>10.199999999999999</v>
      </c>
      <c r="AW23" s="373">
        <v>14.7</v>
      </c>
      <c r="AX23" s="373">
        <v>-0.2</v>
      </c>
      <c r="AY23" s="373">
        <v>-6.4</v>
      </c>
      <c r="AZ23" s="373">
        <v>-20.399999999999999</v>
      </c>
      <c r="BA23" s="373">
        <v>-24.1</v>
      </c>
      <c r="BB23" s="373">
        <v>-28.7</v>
      </c>
      <c r="BC23" s="373">
        <v>-25</v>
      </c>
      <c r="BD23" s="373">
        <v>-32.1</v>
      </c>
      <c r="BE23" s="373">
        <v>10.1</v>
      </c>
      <c r="BF23" s="373">
        <v>63.4</v>
      </c>
      <c r="BG23" s="373">
        <v>-62.5</v>
      </c>
    </row>
    <row r="24" spans="1:59" s="270" customFormat="1" ht="25.5">
      <c r="A24" s="392" t="s">
        <v>832</v>
      </c>
      <c r="B24" s="392" t="s">
        <v>21</v>
      </c>
      <c r="C24" s="392" t="s">
        <v>840</v>
      </c>
      <c r="D24" s="392">
        <v>500</v>
      </c>
      <c r="E24" s="392" t="s">
        <v>828</v>
      </c>
      <c r="F24" s="392" t="s">
        <v>823</v>
      </c>
      <c r="G24" s="372" t="s">
        <v>1957</v>
      </c>
      <c r="H24" s="373">
        <v>3973.8</v>
      </c>
      <c r="I24" s="373">
        <v>256.5</v>
      </c>
      <c r="J24" s="373">
        <v>266.39999999999998</v>
      </c>
      <c r="K24" s="373">
        <v>288.60000000000002</v>
      </c>
      <c r="L24" s="373">
        <v>265.5</v>
      </c>
      <c r="M24" s="373">
        <v>271</v>
      </c>
      <c r="N24" s="373">
        <v>269.2</v>
      </c>
      <c r="O24" s="373">
        <v>315.2</v>
      </c>
      <c r="P24" s="373">
        <v>253.6</v>
      </c>
      <c r="Q24" s="373">
        <v>281.8</v>
      </c>
      <c r="R24" s="373">
        <v>262.10000000000002</v>
      </c>
      <c r="S24" s="373">
        <v>271.7</v>
      </c>
      <c r="T24" s="373">
        <v>231.3</v>
      </c>
      <c r="U24" s="373">
        <v>166.4</v>
      </c>
      <c r="V24" s="373">
        <v>133.4</v>
      </c>
      <c r="W24" s="373">
        <v>93.1</v>
      </c>
      <c r="X24" s="373">
        <v>59.5</v>
      </c>
      <c r="Y24" s="373">
        <v>92.1</v>
      </c>
      <c r="Z24" s="373">
        <v>113.8</v>
      </c>
      <c r="AA24" s="373">
        <v>-9.1999999999999993</v>
      </c>
      <c r="AB24" s="373">
        <v>92.6</v>
      </c>
      <c r="AC24" s="373">
        <v>30.3</v>
      </c>
      <c r="AD24" s="373">
        <v>41.2</v>
      </c>
      <c r="AE24" s="373">
        <v>18.899999999999999</v>
      </c>
      <c r="AF24" s="373">
        <v>23.4</v>
      </c>
      <c r="AG24" s="373">
        <v>18.7</v>
      </c>
      <c r="AH24" s="373">
        <v>20.8</v>
      </c>
      <c r="AI24" s="373">
        <v>63.8</v>
      </c>
      <c r="AJ24" s="373">
        <v>86.8</v>
      </c>
      <c r="AK24" s="373">
        <v>101.6</v>
      </c>
      <c r="AL24" s="373">
        <v>157.80000000000001</v>
      </c>
      <c r="AM24" s="373">
        <v>190.1</v>
      </c>
      <c r="AN24" s="373">
        <v>144.4</v>
      </c>
      <c r="AO24" s="373">
        <v>140</v>
      </c>
      <c r="AP24" s="373">
        <v>171.3</v>
      </c>
      <c r="AQ24" s="373">
        <v>149.6</v>
      </c>
      <c r="AR24" s="373">
        <v>134.80000000000001</v>
      </c>
      <c r="AS24" s="373">
        <v>172.2</v>
      </c>
      <c r="AT24" s="373">
        <v>208.9</v>
      </c>
      <c r="AU24" s="373">
        <v>226.9</v>
      </c>
      <c r="AV24" s="373">
        <v>245.3</v>
      </c>
      <c r="AW24" s="373">
        <v>237</v>
      </c>
      <c r="AX24" s="373">
        <v>221.8</v>
      </c>
      <c r="AY24" s="373">
        <v>236.9</v>
      </c>
      <c r="AZ24" s="373">
        <v>260.8</v>
      </c>
      <c r="BA24" s="373">
        <v>243.1</v>
      </c>
      <c r="BB24" s="373">
        <v>204.9</v>
      </c>
      <c r="BC24" s="373">
        <v>246.6</v>
      </c>
      <c r="BD24" s="373">
        <v>214.7</v>
      </c>
      <c r="BE24" s="373">
        <v>165.6</v>
      </c>
      <c r="BF24" s="373">
        <v>318.60000000000002</v>
      </c>
      <c r="BG24" s="373">
        <v>-15</v>
      </c>
    </row>
    <row r="25" spans="1:59" s="270" customFormat="1" ht="25.5">
      <c r="A25" s="392" t="s">
        <v>832</v>
      </c>
      <c r="B25" s="392" t="s">
        <v>21</v>
      </c>
      <c r="C25" s="392" t="s">
        <v>840</v>
      </c>
      <c r="D25" s="392">
        <v>500</v>
      </c>
      <c r="E25" s="392" t="s">
        <v>829</v>
      </c>
      <c r="F25" s="392" t="s">
        <v>825</v>
      </c>
      <c r="G25" s="372" t="s">
        <v>1957</v>
      </c>
      <c r="H25" s="373">
        <v>601</v>
      </c>
      <c r="I25" s="373">
        <v>50</v>
      </c>
      <c r="J25" s="373">
        <v>60.1</v>
      </c>
      <c r="K25" s="373">
        <v>43.1</v>
      </c>
      <c r="L25" s="373">
        <v>30.7</v>
      </c>
      <c r="M25" s="373">
        <v>32</v>
      </c>
      <c r="N25" s="373">
        <v>30.8</v>
      </c>
      <c r="O25" s="373">
        <v>50.6</v>
      </c>
      <c r="P25" s="373">
        <v>29.3</v>
      </c>
      <c r="Q25" s="373">
        <v>41.5</v>
      </c>
      <c r="R25" s="373">
        <v>26.7</v>
      </c>
      <c r="S25" s="373">
        <v>44.2</v>
      </c>
      <c r="T25" s="373">
        <v>31.3</v>
      </c>
      <c r="U25" s="373">
        <v>12.1</v>
      </c>
      <c r="V25" s="373">
        <v>12.3</v>
      </c>
      <c r="W25" s="373">
        <v>4.8</v>
      </c>
      <c r="X25" s="373">
        <v>8.6999999999999993</v>
      </c>
      <c r="Y25" s="373">
        <v>19.399999999999999</v>
      </c>
      <c r="Z25" s="373">
        <v>54.2</v>
      </c>
      <c r="AA25" s="373">
        <v>34.700000000000003</v>
      </c>
      <c r="AB25" s="373">
        <v>30.2</v>
      </c>
      <c r="AC25" s="373">
        <v>33.700000000000003</v>
      </c>
      <c r="AD25" s="373">
        <v>30.9</v>
      </c>
      <c r="AE25" s="373">
        <v>29</v>
      </c>
      <c r="AF25" s="373">
        <v>29.1</v>
      </c>
      <c r="AG25" s="373">
        <v>28</v>
      </c>
      <c r="AH25" s="373">
        <v>30.5</v>
      </c>
      <c r="AI25" s="373">
        <v>31.3</v>
      </c>
      <c r="AJ25" s="373">
        <v>33.799999999999997</v>
      </c>
      <c r="AK25" s="373">
        <v>30.8</v>
      </c>
      <c r="AL25" s="373">
        <v>26.5</v>
      </c>
      <c r="AM25" s="373">
        <v>26.3</v>
      </c>
      <c r="AN25" s="373">
        <v>20.6</v>
      </c>
      <c r="AO25" s="373">
        <v>26.7</v>
      </c>
      <c r="AP25" s="373">
        <v>17.100000000000001</v>
      </c>
      <c r="AQ25" s="373">
        <v>11.4</v>
      </c>
      <c r="AR25" s="373">
        <v>16.2</v>
      </c>
      <c r="AS25" s="373">
        <v>9</v>
      </c>
      <c r="AT25" s="373">
        <v>5.3</v>
      </c>
      <c r="AU25" s="373">
        <v>3.4</v>
      </c>
      <c r="AV25" s="373">
        <v>9</v>
      </c>
      <c r="AW25" s="373">
        <v>4.4000000000000004</v>
      </c>
      <c r="AX25" s="373">
        <v>3.2</v>
      </c>
      <c r="AY25" s="373">
        <v>3.5</v>
      </c>
      <c r="AZ25" s="373">
        <v>21.4</v>
      </c>
      <c r="BA25" s="373">
        <v>7.8</v>
      </c>
      <c r="BB25" s="373">
        <v>17.899999999999999</v>
      </c>
      <c r="BC25" s="373">
        <v>55.2</v>
      </c>
      <c r="BD25" s="373">
        <v>27.6</v>
      </c>
      <c r="BE25" s="373">
        <v>25</v>
      </c>
      <c r="BF25" s="373">
        <v>65.900000000000006</v>
      </c>
      <c r="BG25" s="373">
        <v>1</v>
      </c>
    </row>
    <row r="26" spans="1:59" s="270" customFormat="1" ht="25.5">
      <c r="A26" s="392" t="s">
        <v>832</v>
      </c>
      <c r="B26" s="392" t="s">
        <v>4</v>
      </c>
      <c r="C26" s="392" t="s">
        <v>841</v>
      </c>
      <c r="D26" s="392">
        <v>500</v>
      </c>
      <c r="E26" s="392" t="s">
        <v>828</v>
      </c>
      <c r="F26" s="392" t="s">
        <v>823</v>
      </c>
      <c r="G26" s="372" t="s">
        <v>1957</v>
      </c>
      <c r="H26" s="373">
        <v>10697.9</v>
      </c>
      <c r="I26" s="373">
        <v>358</v>
      </c>
      <c r="J26" s="373">
        <v>343.5</v>
      </c>
      <c r="K26" s="373">
        <v>347.9</v>
      </c>
      <c r="L26" s="373">
        <v>353.2</v>
      </c>
      <c r="M26" s="373">
        <v>348.8</v>
      </c>
      <c r="N26" s="373">
        <v>352</v>
      </c>
      <c r="O26" s="373">
        <v>350.1</v>
      </c>
      <c r="P26" s="373">
        <v>347.8</v>
      </c>
      <c r="Q26" s="373">
        <v>349.7</v>
      </c>
      <c r="R26" s="373">
        <v>350.3</v>
      </c>
      <c r="S26" s="373">
        <v>342.2</v>
      </c>
      <c r="T26" s="373">
        <v>350</v>
      </c>
      <c r="U26" s="373">
        <v>381.9</v>
      </c>
      <c r="V26" s="373">
        <v>411.9</v>
      </c>
      <c r="W26" s="373">
        <v>478.4</v>
      </c>
      <c r="X26" s="373">
        <v>526.9</v>
      </c>
      <c r="Y26" s="373">
        <v>536.9</v>
      </c>
      <c r="Z26" s="373">
        <v>525.9</v>
      </c>
      <c r="AA26" s="373">
        <v>502.1</v>
      </c>
      <c r="AB26" s="373">
        <v>477.8</v>
      </c>
      <c r="AC26" s="373">
        <v>466.8</v>
      </c>
      <c r="AD26" s="373">
        <v>419</v>
      </c>
      <c r="AE26" s="373">
        <v>370.7</v>
      </c>
      <c r="AF26" s="373">
        <v>377.2</v>
      </c>
      <c r="AG26" s="373">
        <v>429.2</v>
      </c>
      <c r="AH26" s="373">
        <v>468.9</v>
      </c>
      <c r="AI26" s="373">
        <v>499.2</v>
      </c>
      <c r="AJ26" s="373">
        <v>497.2</v>
      </c>
      <c r="AK26" s="373">
        <v>512.6</v>
      </c>
      <c r="AL26" s="373">
        <v>533</v>
      </c>
      <c r="AM26" s="373">
        <v>529.70000000000005</v>
      </c>
      <c r="AN26" s="373">
        <v>504.6</v>
      </c>
      <c r="AO26" s="373">
        <v>467</v>
      </c>
      <c r="AP26" s="373">
        <v>455.4</v>
      </c>
      <c r="AQ26" s="373">
        <v>468.9</v>
      </c>
      <c r="AR26" s="373">
        <v>476.9</v>
      </c>
      <c r="AS26" s="373">
        <v>476.1</v>
      </c>
      <c r="AT26" s="373">
        <v>482.3</v>
      </c>
      <c r="AU26" s="373">
        <v>474.8</v>
      </c>
      <c r="AV26" s="373">
        <v>462.8</v>
      </c>
      <c r="AW26" s="373">
        <v>464.6</v>
      </c>
      <c r="AX26" s="373">
        <v>448.1</v>
      </c>
      <c r="AY26" s="373">
        <v>452.2</v>
      </c>
      <c r="AZ26" s="373">
        <v>427.9</v>
      </c>
      <c r="BA26" s="373">
        <v>407.3</v>
      </c>
      <c r="BB26" s="373">
        <v>392.1</v>
      </c>
      <c r="BC26" s="373">
        <v>390.7</v>
      </c>
      <c r="BD26" s="373">
        <v>384</v>
      </c>
      <c r="BE26" s="373">
        <v>445.7</v>
      </c>
      <c r="BF26" s="373">
        <v>539.5</v>
      </c>
      <c r="BG26" s="373">
        <v>342.7</v>
      </c>
    </row>
    <row r="27" spans="1:59" s="270" customFormat="1" ht="25.5">
      <c r="A27" s="392" t="s">
        <v>832</v>
      </c>
      <c r="B27" s="392" t="s">
        <v>4</v>
      </c>
      <c r="C27" s="392" t="s">
        <v>841</v>
      </c>
      <c r="D27" s="392">
        <v>500</v>
      </c>
      <c r="E27" s="392" t="s">
        <v>829</v>
      </c>
      <c r="F27" s="392" t="s">
        <v>825</v>
      </c>
      <c r="G27" s="372" t="s">
        <v>1957</v>
      </c>
      <c r="H27" s="373">
        <v>701.1</v>
      </c>
      <c r="I27" s="373">
        <v>-13.8</v>
      </c>
      <c r="J27" s="373">
        <v>-14.8</v>
      </c>
      <c r="K27" s="373">
        <v>-11.2</v>
      </c>
      <c r="L27" s="373">
        <v>-10.9</v>
      </c>
      <c r="M27" s="373">
        <v>-15.1</v>
      </c>
      <c r="N27" s="373">
        <v>-13.6</v>
      </c>
      <c r="O27" s="373">
        <v>-17.5</v>
      </c>
      <c r="P27" s="373">
        <v>-16.2</v>
      </c>
      <c r="Q27" s="373">
        <v>-20.8</v>
      </c>
      <c r="R27" s="373">
        <v>-15</v>
      </c>
      <c r="S27" s="373">
        <v>-17.8</v>
      </c>
      <c r="T27" s="373">
        <v>-11.8</v>
      </c>
      <c r="U27" s="373">
        <v>3.4</v>
      </c>
      <c r="V27" s="373">
        <v>23.4</v>
      </c>
      <c r="W27" s="373">
        <v>58.2</v>
      </c>
      <c r="X27" s="373">
        <v>63.8</v>
      </c>
      <c r="Y27" s="373">
        <v>69.5</v>
      </c>
      <c r="Z27" s="373">
        <v>55.9</v>
      </c>
      <c r="AA27" s="373">
        <v>44.7</v>
      </c>
      <c r="AB27" s="373">
        <v>36.5</v>
      </c>
      <c r="AC27" s="373">
        <v>48.3</v>
      </c>
      <c r="AD27" s="373">
        <v>25.4</v>
      </c>
      <c r="AE27" s="373">
        <v>-3.6</v>
      </c>
      <c r="AF27" s="373">
        <v>-0.9</v>
      </c>
      <c r="AG27" s="373">
        <v>25.6</v>
      </c>
      <c r="AH27" s="373">
        <v>42.8</v>
      </c>
      <c r="AI27" s="373">
        <v>60.8</v>
      </c>
      <c r="AJ27" s="373">
        <v>54.8</v>
      </c>
      <c r="AK27" s="373">
        <v>55.5</v>
      </c>
      <c r="AL27" s="373">
        <v>62</v>
      </c>
      <c r="AM27" s="373">
        <v>75.400000000000006</v>
      </c>
      <c r="AN27" s="373">
        <v>63.9</v>
      </c>
      <c r="AO27" s="373">
        <v>23.1</v>
      </c>
      <c r="AP27" s="373">
        <v>26.5</v>
      </c>
      <c r="AQ27" s="373">
        <v>31.5</v>
      </c>
      <c r="AR27" s="373">
        <v>37.799999999999997</v>
      </c>
      <c r="AS27" s="373">
        <v>32.5</v>
      </c>
      <c r="AT27" s="373">
        <v>26.2</v>
      </c>
      <c r="AU27" s="373">
        <v>23.3</v>
      </c>
      <c r="AV27" s="373">
        <v>25.8</v>
      </c>
      <c r="AW27" s="373">
        <v>27.9</v>
      </c>
      <c r="AX27" s="373">
        <v>22.8</v>
      </c>
      <c r="AY27" s="373">
        <v>20.8</v>
      </c>
      <c r="AZ27" s="373">
        <v>8.9</v>
      </c>
      <c r="BA27" s="373">
        <v>30.7</v>
      </c>
      <c r="BB27" s="373">
        <v>27.5</v>
      </c>
      <c r="BC27" s="373">
        <v>29.2</v>
      </c>
      <c r="BD27" s="373">
        <v>24.5</v>
      </c>
      <c r="BE27" s="373">
        <v>29.2</v>
      </c>
      <c r="BF27" s="373">
        <v>75.599999999999994</v>
      </c>
      <c r="BG27" s="373">
        <v>-20.5</v>
      </c>
    </row>
    <row r="28" spans="1:59" s="270" customFormat="1" ht="14.1" customHeight="1">
      <c r="A28" s="392" t="s">
        <v>832</v>
      </c>
      <c r="B28" s="392" t="s">
        <v>4</v>
      </c>
      <c r="C28" s="392" t="s">
        <v>841</v>
      </c>
      <c r="D28" s="392">
        <v>500</v>
      </c>
      <c r="E28" s="392" t="s">
        <v>830</v>
      </c>
      <c r="F28" s="392" t="s">
        <v>823</v>
      </c>
      <c r="G28" s="372" t="s">
        <v>1957</v>
      </c>
      <c r="H28" s="373">
        <v>8358.2000000000007</v>
      </c>
      <c r="I28" s="373">
        <v>270.3</v>
      </c>
      <c r="J28" s="373">
        <v>257.8</v>
      </c>
      <c r="K28" s="373">
        <v>262.89999999999998</v>
      </c>
      <c r="L28" s="373">
        <v>262.39999999999998</v>
      </c>
      <c r="M28" s="373">
        <v>259.3</v>
      </c>
      <c r="N28" s="373">
        <v>262.7</v>
      </c>
      <c r="O28" s="373">
        <v>259.2</v>
      </c>
      <c r="P28" s="373">
        <v>259.7</v>
      </c>
      <c r="Q28" s="373">
        <v>259.8</v>
      </c>
      <c r="R28" s="373">
        <v>263</v>
      </c>
      <c r="S28" s="373">
        <v>261.2</v>
      </c>
      <c r="T28" s="373">
        <v>267.60000000000002</v>
      </c>
      <c r="U28" s="373">
        <v>294.7</v>
      </c>
      <c r="V28" s="373">
        <v>318.60000000000002</v>
      </c>
      <c r="W28" s="373">
        <v>379.5</v>
      </c>
      <c r="X28" s="373">
        <v>422.6</v>
      </c>
      <c r="Y28" s="373">
        <v>426.3</v>
      </c>
      <c r="Z28" s="373">
        <v>416.6</v>
      </c>
      <c r="AA28" s="373">
        <v>400.6</v>
      </c>
      <c r="AB28" s="373">
        <v>377.3</v>
      </c>
      <c r="AC28" s="373">
        <v>367.3</v>
      </c>
      <c r="AD28" s="373">
        <v>328.6</v>
      </c>
      <c r="AE28" s="373">
        <v>289.2</v>
      </c>
      <c r="AF28" s="373">
        <v>293.39999999999998</v>
      </c>
      <c r="AG28" s="373">
        <v>337.4</v>
      </c>
      <c r="AH28" s="373">
        <v>373.3</v>
      </c>
      <c r="AI28" s="373">
        <v>394.7</v>
      </c>
      <c r="AJ28" s="373">
        <v>393.1</v>
      </c>
      <c r="AK28" s="373">
        <v>404.7</v>
      </c>
      <c r="AL28" s="373">
        <v>418.4</v>
      </c>
      <c r="AM28" s="373">
        <v>418.9</v>
      </c>
      <c r="AN28" s="373">
        <v>404.3</v>
      </c>
      <c r="AO28" s="373">
        <v>373.9</v>
      </c>
      <c r="AP28" s="373">
        <v>360.3</v>
      </c>
      <c r="AQ28" s="373">
        <v>370.1</v>
      </c>
      <c r="AR28" s="373">
        <v>378.5</v>
      </c>
      <c r="AS28" s="373">
        <v>377.6</v>
      </c>
      <c r="AT28" s="373">
        <v>377.8</v>
      </c>
      <c r="AU28" s="373">
        <v>368.8</v>
      </c>
      <c r="AV28" s="373">
        <v>358.6</v>
      </c>
      <c r="AW28" s="373">
        <v>363.8</v>
      </c>
      <c r="AX28" s="373">
        <v>351.1</v>
      </c>
      <c r="AY28" s="373">
        <v>349.6</v>
      </c>
      <c r="AZ28" s="373">
        <v>332.1</v>
      </c>
      <c r="BA28" s="373">
        <v>315.5</v>
      </c>
      <c r="BB28" s="373">
        <v>307.10000000000002</v>
      </c>
      <c r="BC28" s="373">
        <v>301.2</v>
      </c>
      <c r="BD28" s="373">
        <v>293.7</v>
      </c>
      <c r="BE28" s="373">
        <v>348.3</v>
      </c>
      <c r="BF28" s="373">
        <v>426.7</v>
      </c>
      <c r="BG28" s="373">
        <v>255.3</v>
      </c>
    </row>
    <row r="29" spans="1:59" s="270" customFormat="1" ht="14.1" customHeight="1">
      <c r="A29" s="392" t="s">
        <v>832</v>
      </c>
      <c r="B29" s="392" t="s">
        <v>4</v>
      </c>
      <c r="C29" s="392" t="s">
        <v>841</v>
      </c>
      <c r="D29" s="392">
        <v>500</v>
      </c>
      <c r="E29" s="392" t="s">
        <v>831</v>
      </c>
      <c r="F29" s="392" t="s">
        <v>825</v>
      </c>
      <c r="G29" s="372" t="s">
        <v>1957</v>
      </c>
      <c r="H29" s="373">
        <v>396.6</v>
      </c>
      <c r="I29" s="373">
        <v>-12.9</v>
      </c>
      <c r="J29" s="373">
        <v>-14.4</v>
      </c>
      <c r="K29" s="373">
        <v>-11</v>
      </c>
      <c r="L29" s="373">
        <v>-9.1</v>
      </c>
      <c r="M29" s="373">
        <v>-12.8</v>
      </c>
      <c r="N29" s="373">
        <v>-11.8</v>
      </c>
      <c r="O29" s="373">
        <v>-15.2</v>
      </c>
      <c r="P29" s="373">
        <v>-14</v>
      </c>
      <c r="Q29" s="373">
        <v>-17.8</v>
      </c>
      <c r="R29" s="373">
        <v>-14.7</v>
      </c>
      <c r="S29" s="373">
        <v>-17.2</v>
      </c>
      <c r="T29" s="373">
        <v>-12.4</v>
      </c>
      <c r="U29" s="373">
        <v>-1.5</v>
      </c>
      <c r="V29" s="373">
        <v>12.2</v>
      </c>
      <c r="W29" s="373">
        <v>35.299999999999997</v>
      </c>
      <c r="X29" s="373">
        <v>35.1</v>
      </c>
      <c r="Y29" s="373">
        <v>40.9</v>
      </c>
      <c r="Z29" s="373">
        <v>30.6</v>
      </c>
      <c r="AA29" s="373">
        <v>21.8</v>
      </c>
      <c r="AB29" s="373">
        <v>18.8</v>
      </c>
      <c r="AC29" s="373">
        <v>26.9</v>
      </c>
      <c r="AD29" s="373">
        <v>12.9</v>
      </c>
      <c r="AE29" s="373">
        <v>-5.8</v>
      </c>
      <c r="AF29" s="373">
        <v>-4.5</v>
      </c>
      <c r="AG29" s="373">
        <v>12.2</v>
      </c>
      <c r="AH29" s="373">
        <v>21.6</v>
      </c>
      <c r="AI29" s="373">
        <v>34</v>
      </c>
      <c r="AJ29" s="373">
        <v>31.6</v>
      </c>
      <c r="AK29" s="373">
        <v>33.200000000000003</v>
      </c>
      <c r="AL29" s="373">
        <v>37.299999999999997</v>
      </c>
      <c r="AM29" s="373">
        <v>46.7</v>
      </c>
      <c r="AN29" s="373">
        <v>38.299999999999997</v>
      </c>
      <c r="AO29" s="373">
        <v>10.4</v>
      </c>
      <c r="AP29" s="373">
        <v>15.6</v>
      </c>
      <c r="AQ29" s="373">
        <v>20.399999999999999</v>
      </c>
      <c r="AR29" s="373">
        <v>26</v>
      </c>
      <c r="AS29" s="373">
        <v>21</v>
      </c>
      <c r="AT29" s="373">
        <v>17.399999999999999</v>
      </c>
      <c r="AU29" s="373">
        <v>15.4</v>
      </c>
      <c r="AV29" s="373">
        <v>17</v>
      </c>
      <c r="AW29" s="373">
        <v>19.399999999999999</v>
      </c>
      <c r="AX29" s="373">
        <v>15.4</v>
      </c>
      <c r="AY29" s="373">
        <v>13.3</v>
      </c>
      <c r="AZ29" s="373">
        <v>5.0999999999999996</v>
      </c>
      <c r="BA29" s="373">
        <v>21.8</v>
      </c>
      <c r="BB29" s="373">
        <v>18.7</v>
      </c>
      <c r="BC29" s="373">
        <v>19.3</v>
      </c>
      <c r="BD29" s="373">
        <v>16.7</v>
      </c>
      <c r="BE29" s="373">
        <v>16.5</v>
      </c>
      <c r="BF29" s="373">
        <v>46.8</v>
      </c>
      <c r="BG29" s="373">
        <v>-17.2</v>
      </c>
    </row>
    <row r="30" spans="1:59" s="270" customFormat="1" ht="14.1" customHeight="1">
      <c r="A30" s="392" t="s">
        <v>832</v>
      </c>
      <c r="B30" s="392" t="s">
        <v>7</v>
      </c>
      <c r="C30" s="392" t="s">
        <v>842</v>
      </c>
      <c r="D30" s="392">
        <v>500</v>
      </c>
      <c r="E30" s="392" t="s">
        <v>830</v>
      </c>
      <c r="F30" s="392" t="s">
        <v>823</v>
      </c>
      <c r="G30" s="372" t="s">
        <v>1957</v>
      </c>
      <c r="H30" s="373">
        <v>12103.3</v>
      </c>
      <c r="I30" s="373">
        <v>413.8</v>
      </c>
      <c r="J30" s="373">
        <v>404.3</v>
      </c>
      <c r="K30" s="373">
        <v>400.8</v>
      </c>
      <c r="L30" s="373">
        <v>396.6</v>
      </c>
      <c r="M30" s="373">
        <v>391</v>
      </c>
      <c r="N30" s="373">
        <v>399.3</v>
      </c>
      <c r="O30" s="373">
        <v>398</v>
      </c>
      <c r="P30" s="373">
        <v>396.7</v>
      </c>
      <c r="Q30" s="373">
        <v>402.9</v>
      </c>
      <c r="R30" s="373">
        <v>408.8</v>
      </c>
      <c r="S30" s="373">
        <v>417.1</v>
      </c>
      <c r="T30" s="373">
        <v>425</v>
      </c>
      <c r="U30" s="373">
        <v>450.5</v>
      </c>
      <c r="V30" s="373">
        <v>468.6</v>
      </c>
      <c r="W30" s="373">
        <v>552.4</v>
      </c>
      <c r="X30" s="373">
        <v>601.1</v>
      </c>
      <c r="Y30" s="373">
        <v>594.20000000000005</v>
      </c>
      <c r="Z30" s="373">
        <v>574.29999999999995</v>
      </c>
      <c r="AA30" s="373">
        <v>530.79999999999995</v>
      </c>
      <c r="AB30" s="373">
        <v>485</v>
      </c>
      <c r="AC30" s="373">
        <v>455.2</v>
      </c>
      <c r="AD30" s="373">
        <v>411.3</v>
      </c>
      <c r="AE30" s="373">
        <v>367.2</v>
      </c>
      <c r="AF30" s="373">
        <v>384.6</v>
      </c>
      <c r="AG30" s="373">
        <v>433</v>
      </c>
      <c r="AH30" s="373">
        <v>466.3</v>
      </c>
      <c r="AI30" s="373">
        <v>500.9</v>
      </c>
      <c r="AJ30" s="373">
        <v>513.4</v>
      </c>
      <c r="AK30" s="373">
        <v>536.29999999999995</v>
      </c>
      <c r="AL30" s="373">
        <v>592.20000000000005</v>
      </c>
      <c r="AM30" s="373">
        <v>612.6</v>
      </c>
      <c r="AN30" s="373">
        <v>604.70000000000005</v>
      </c>
      <c r="AO30" s="373">
        <v>567.1</v>
      </c>
      <c r="AP30" s="373">
        <v>555.20000000000005</v>
      </c>
      <c r="AQ30" s="373">
        <v>569.79999999999995</v>
      </c>
      <c r="AR30" s="373">
        <v>589.4</v>
      </c>
      <c r="AS30" s="373">
        <v>583.70000000000005</v>
      </c>
      <c r="AT30" s="373">
        <v>577.70000000000005</v>
      </c>
      <c r="AU30" s="373">
        <v>562.79999999999995</v>
      </c>
      <c r="AV30" s="373">
        <v>556.20000000000005</v>
      </c>
      <c r="AW30" s="373">
        <v>560.70000000000005</v>
      </c>
      <c r="AX30" s="373">
        <v>544.6</v>
      </c>
      <c r="AY30" s="373">
        <v>533.70000000000005</v>
      </c>
      <c r="AZ30" s="373">
        <v>516.5</v>
      </c>
      <c r="BA30" s="373">
        <v>496.4</v>
      </c>
      <c r="BB30" s="373">
        <v>482.9</v>
      </c>
      <c r="BC30" s="373">
        <v>466.9</v>
      </c>
      <c r="BD30" s="373">
        <v>450.2</v>
      </c>
      <c r="BE30" s="373">
        <v>504.3</v>
      </c>
      <c r="BF30" s="373">
        <v>616</v>
      </c>
      <c r="BG30" s="373">
        <v>367.4</v>
      </c>
    </row>
    <row r="31" spans="1:59" s="270" customFormat="1" ht="14.1" customHeight="1">
      <c r="A31" s="392" t="s">
        <v>832</v>
      </c>
      <c r="B31" s="392" t="s">
        <v>7</v>
      </c>
      <c r="C31" s="392" t="s">
        <v>842</v>
      </c>
      <c r="D31" s="392">
        <v>500</v>
      </c>
      <c r="E31" s="392" t="s">
        <v>831</v>
      </c>
      <c r="F31" s="392" t="s">
        <v>825</v>
      </c>
      <c r="G31" s="372" t="s">
        <v>1957</v>
      </c>
      <c r="H31" s="373">
        <v>269.2</v>
      </c>
      <c r="I31" s="373">
        <v>-11.4</v>
      </c>
      <c r="J31" s="373">
        <v>-12.1</v>
      </c>
      <c r="K31" s="373">
        <v>-14.9</v>
      </c>
      <c r="L31" s="373">
        <v>-16.100000000000001</v>
      </c>
      <c r="M31" s="373">
        <v>-19.2</v>
      </c>
      <c r="N31" s="373">
        <v>-18.5</v>
      </c>
      <c r="O31" s="373">
        <v>-22.1</v>
      </c>
      <c r="P31" s="373">
        <v>-22</v>
      </c>
      <c r="Q31" s="373">
        <v>-24.9</v>
      </c>
      <c r="R31" s="373">
        <v>-22.8</v>
      </c>
      <c r="S31" s="373">
        <v>-23.4</v>
      </c>
      <c r="T31" s="373">
        <v>-18.3</v>
      </c>
      <c r="U31" s="373">
        <v>-3</v>
      </c>
      <c r="V31" s="373">
        <v>15.8</v>
      </c>
      <c r="W31" s="373">
        <v>27.1</v>
      </c>
      <c r="X31" s="373">
        <v>21.4</v>
      </c>
      <c r="Y31" s="373">
        <v>24.4</v>
      </c>
      <c r="Z31" s="373">
        <v>14.9</v>
      </c>
      <c r="AA31" s="373">
        <v>-1.2</v>
      </c>
      <c r="AB31" s="373">
        <v>3.4</v>
      </c>
      <c r="AC31" s="373">
        <v>18.7</v>
      </c>
      <c r="AD31" s="373">
        <v>12.7</v>
      </c>
      <c r="AE31" s="373">
        <v>1.7</v>
      </c>
      <c r="AF31" s="373">
        <v>-8.4</v>
      </c>
      <c r="AG31" s="373">
        <v>4.3</v>
      </c>
      <c r="AH31" s="373">
        <v>6.8</v>
      </c>
      <c r="AI31" s="373">
        <v>27.8</v>
      </c>
      <c r="AJ31" s="373">
        <v>26.6</v>
      </c>
      <c r="AK31" s="373">
        <v>20.399999999999999</v>
      </c>
      <c r="AL31" s="373">
        <v>19.600000000000001</v>
      </c>
      <c r="AM31" s="373">
        <v>37.299999999999997</v>
      </c>
      <c r="AN31" s="373">
        <v>27.3</v>
      </c>
      <c r="AO31" s="373">
        <v>-0.9</v>
      </c>
      <c r="AP31" s="373">
        <v>18.3</v>
      </c>
      <c r="AQ31" s="373">
        <v>27.7</v>
      </c>
      <c r="AR31" s="373">
        <v>37.700000000000003</v>
      </c>
      <c r="AS31" s="373">
        <v>25.2</v>
      </c>
      <c r="AT31" s="373">
        <v>18.2</v>
      </c>
      <c r="AU31" s="373">
        <v>12.3</v>
      </c>
      <c r="AV31" s="373">
        <v>12.6</v>
      </c>
      <c r="AW31" s="373">
        <v>20.100000000000001</v>
      </c>
      <c r="AX31" s="373">
        <v>13.7</v>
      </c>
      <c r="AY31" s="373">
        <v>6.5</v>
      </c>
      <c r="AZ31" s="373">
        <v>-3.8</v>
      </c>
      <c r="BA31" s="373">
        <v>18</v>
      </c>
      <c r="BB31" s="373">
        <v>16.399999999999999</v>
      </c>
      <c r="BC31" s="373">
        <v>15.8</v>
      </c>
      <c r="BD31" s="373">
        <v>7.6</v>
      </c>
      <c r="BE31" s="373">
        <v>11.2</v>
      </c>
      <c r="BF31" s="373">
        <v>40.4</v>
      </c>
      <c r="BG31" s="373">
        <v>-23.3</v>
      </c>
    </row>
    <row r="32" spans="1:59" s="270" customFormat="1" ht="25.5">
      <c r="A32" s="392" t="s">
        <v>832</v>
      </c>
      <c r="B32" s="392" t="s">
        <v>7</v>
      </c>
      <c r="C32" s="392" t="s">
        <v>842</v>
      </c>
      <c r="D32" s="392">
        <v>500</v>
      </c>
      <c r="E32" s="392" t="s">
        <v>828</v>
      </c>
      <c r="F32" s="392" t="s">
        <v>823</v>
      </c>
      <c r="G32" s="372" t="s">
        <v>1957</v>
      </c>
      <c r="H32" s="373">
        <v>11864.7</v>
      </c>
      <c r="I32" s="373">
        <v>386.4</v>
      </c>
      <c r="J32" s="373">
        <v>378.7</v>
      </c>
      <c r="K32" s="373">
        <v>375.8</v>
      </c>
      <c r="L32" s="373">
        <v>374.1</v>
      </c>
      <c r="M32" s="373">
        <v>366.4</v>
      </c>
      <c r="N32" s="373">
        <v>374.6</v>
      </c>
      <c r="O32" s="373">
        <v>368.4</v>
      </c>
      <c r="P32" s="373">
        <v>367.8</v>
      </c>
      <c r="Q32" s="373">
        <v>377.9</v>
      </c>
      <c r="R32" s="373">
        <v>380.6</v>
      </c>
      <c r="S32" s="373">
        <v>397</v>
      </c>
      <c r="T32" s="373">
        <v>400.3</v>
      </c>
      <c r="U32" s="373">
        <v>420.5</v>
      </c>
      <c r="V32" s="373">
        <v>444.2</v>
      </c>
      <c r="W32" s="373">
        <v>521.9</v>
      </c>
      <c r="X32" s="373">
        <v>582.9</v>
      </c>
      <c r="Y32" s="373">
        <v>584.1</v>
      </c>
      <c r="Z32" s="373">
        <v>568.4</v>
      </c>
      <c r="AA32" s="373">
        <v>533.9</v>
      </c>
      <c r="AB32" s="373">
        <v>510.1</v>
      </c>
      <c r="AC32" s="373">
        <v>496.1</v>
      </c>
      <c r="AD32" s="373">
        <v>466.2</v>
      </c>
      <c r="AE32" s="373">
        <v>402.5</v>
      </c>
      <c r="AF32" s="373">
        <v>404</v>
      </c>
      <c r="AG32" s="373">
        <v>453.8</v>
      </c>
      <c r="AH32" s="373">
        <v>492.6</v>
      </c>
      <c r="AI32" s="373">
        <v>520.9</v>
      </c>
      <c r="AJ32" s="373">
        <v>530.20000000000005</v>
      </c>
      <c r="AK32" s="373">
        <v>540.79999999999995</v>
      </c>
      <c r="AL32" s="373">
        <v>574.4</v>
      </c>
      <c r="AM32" s="373">
        <v>595.6</v>
      </c>
      <c r="AN32" s="373">
        <v>592.9</v>
      </c>
      <c r="AO32" s="373">
        <v>551.79999999999995</v>
      </c>
      <c r="AP32" s="373">
        <v>534.5</v>
      </c>
      <c r="AQ32" s="373">
        <v>540.1</v>
      </c>
      <c r="AR32" s="373">
        <v>556.70000000000005</v>
      </c>
      <c r="AS32" s="373">
        <v>549.1</v>
      </c>
      <c r="AT32" s="373">
        <v>542.5</v>
      </c>
      <c r="AU32" s="373">
        <v>532.4</v>
      </c>
      <c r="AV32" s="373">
        <v>523.20000000000005</v>
      </c>
      <c r="AW32" s="373">
        <v>534.79999999999995</v>
      </c>
      <c r="AX32" s="373">
        <v>519.79999999999995</v>
      </c>
      <c r="AY32" s="373">
        <v>508.1</v>
      </c>
      <c r="AZ32" s="373">
        <v>496.3</v>
      </c>
      <c r="BA32" s="373">
        <v>479.1</v>
      </c>
      <c r="BB32" s="373">
        <v>462.4</v>
      </c>
      <c r="BC32" s="373">
        <v>444.3</v>
      </c>
      <c r="BD32" s="373">
        <v>433</v>
      </c>
      <c r="BE32" s="373">
        <v>494.4</v>
      </c>
      <c r="BF32" s="373">
        <v>602.79999999999995</v>
      </c>
      <c r="BG32" s="373">
        <v>361</v>
      </c>
    </row>
    <row r="33" spans="1:59" s="270" customFormat="1" ht="25.5">
      <c r="A33" s="392" t="s">
        <v>832</v>
      </c>
      <c r="B33" s="392" t="s">
        <v>7</v>
      </c>
      <c r="C33" s="392" t="s">
        <v>842</v>
      </c>
      <c r="D33" s="392">
        <v>500</v>
      </c>
      <c r="E33" s="392" t="s">
        <v>829</v>
      </c>
      <c r="F33" s="392" t="s">
        <v>825</v>
      </c>
      <c r="G33" s="372" t="s">
        <v>1957</v>
      </c>
      <c r="H33" s="373">
        <v>554.79999999999995</v>
      </c>
      <c r="I33" s="373">
        <v>-9.6999999999999993</v>
      </c>
      <c r="J33" s="373">
        <v>-11.8</v>
      </c>
      <c r="K33" s="373">
        <v>-14.2</v>
      </c>
      <c r="L33" s="373">
        <v>-14</v>
      </c>
      <c r="M33" s="373">
        <v>-17.899999999999999</v>
      </c>
      <c r="N33" s="373">
        <v>-13.6</v>
      </c>
      <c r="O33" s="373">
        <v>-17.399999999999999</v>
      </c>
      <c r="P33" s="373">
        <v>-17.3</v>
      </c>
      <c r="Q33" s="373">
        <v>-17</v>
      </c>
      <c r="R33" s="373">
        <v>-20.100000000000001</v>
      </c>
      <c r="S33" s="373">
        <v>-15.9</v>
      </c>
      <c r="T33" s="373">
        <v>-12.4</v>
      </c>
      <c r="U33" s="373">
        <v>2.5</v>
      </c>
      <c r="V33" s="373">
        <v>19.7</v>
      </c>
      <c r="W33" s="373">
        <v>37</v>
      </c>
      <c r="X33" s="373">
        <v>35.6</v>
      </c>
      <c r="Y33" s="373">
        <v>47.5</v>
      </c>
      <c r="Z33" s="373">
        <v>39.799999999999997</v>
      </c>
      <c r="AA33" s="373">
        <v>23.5</v>
      </c>
      <c r="AB33" s="373">
        <v>25.4</v>
      </c>
      <c r="AC33" s="373">
        <v>37.200000000000003</v>
      </c>
      <c r="AD33" s="373">
        <v>24.8</v>
      </c>
      <c r="AE33" s="373">
        <v>11.7</v>
      </c>
      <c r="AF33" s="373">
        <v>6</v>
      </c>
      <c r="AG33" s="373">
        <v>20.6</v>
      </c>
      <c r="AH33" s="373">
        <v>26.1</v>
      </c>
      <c r="AI33" s="373">
        <v>45.5</v>
      </c>
      <c r="AJ33" s="373">
        <v>45.7</v>
      </c>
      <c r="AK33" s="373">
        <v>42.9</v>
      </c>
      <c r="AL33" s="373">
        <v>40.299999999999997</v>
      </c>
      <c r="AM33" s="373">
        <v>50.9</v>
      </c>
      <c r="AN33" s="373">
        <v>41.4</v>
      </c>
      <c r="AO33" s="373">
        <v>11.4</v>
      </c>
      <c r="AP33" s="373">
        <v>29.4</v>
      </c>
      <c r="AQ33" s="373">
        <v>37.9</v>
      </c>
      <c r="AR33" s="373">
        <v>49.3</v>
      </c>
      <c r="AS33" s="373">
        <v>36.799999999999997</v>
      </c>
      <c r="AT33" s="373">
        <v>32.200000000000003</v>
      </c>
      <c r="AU33" s="373">
        <v>28</v>
      </c>
      <c r="AV33" s="373">
        <v>27.7</v>
      </c>
      <c r="AW33" s="373">
        <v>32.799999999999997</v>
      </c>
      <c r="AX33" s="373">
        <v>25.6</v>
      </c>
      <c r="AY33" s="373">
        <v>19.399999999999999</v>
      </c>
      <c r="AZ33" s="373">
        <v>14.5</v>
      </c>
      <c r="BA33" s="373">
        <v>19</v>
      </c>
      <c r="BB33" s="373">
        <v>14.2</v>
      </c>
      <c r="BC33" s="373">
        <v>15.3</v>
      </c>
      <c r="BD33" s="373">
        <v>11</v>
      </c>
      <c r="BE33" s="373">
        <v>23.1</v>
      </c>
      <c r="BF33" s="373">
        <v>52.3</v>
      </c>
      <c r="BG33" s="373">
        <v>-23.1</v>
      </c>
    </row>
    <row r="34" spans="1:59" s="270" customFormat="1" ht="14.1" customHeight="1">
      <c r="A34" s="392" t="s">
        <v>832</v>
      </c>
      <c r="B34" s="392" t="s">
        <v>20</v>
      </c>
      <c r="C34" s="392" t="s">
        <v>843</v>
      </c>
      <c r="D34" s="392">
        <v>500</v>
      </c>
      <c r="E34" s="392" t="s">
        <v>844</v>
      </c>
      <c r="F34" s="392" t="s">
        <v>823</v>
      </c>
      <c r="G34" s="372" t="s">
        <v>1957</v>
      </c>
      <c r="H34" s="373">
        <v>4929.3999999999996</v>
      </c>
      <c r="I34" s="373">
        <v>181.9</v>
      </c>
      <c r="J34" s="373">
        <v>192.4</v>
      </c>
      <c r="K34" s="373">
        <v>205.6</v>
      </c>
      <c r="L34" s="373">
        <v>199.5</v>
      </c>
      <c r="M34" s="373">
        <v>200.7</v>
      </c>
      <c r="N34" s="373">
        <v>190.7</v>
      </c>
      <c r="O34" s="373">
        <v>192.5</v>
      </c>
      <c r="P34" s="373">
        <v>193.2</v>
      </c>
      <c r="Q34" s="373">
        <v>203.1</v>
      </c>
      <c r="R34" s="373">
        <v>223.6</v>
      </c>
      <c r="S34" s="373">
        <v>245.2</v>
      </c>
      <c r="T34" s="373">
        <v>255.4</v>
      </c>
      <c r="U34" s="373">
        <v>250.1</v>
      </c>
      <c r="V34" s="373">
        <v>250</v>
      </c>
      <c r="W34" s="373">
        <v>283.2</v>
      </c>
      <c r="X34" s="373">
        <v>288.89999999999998</v>
      </c>
      <c r="Y34" s="373">
        <v>275.3</v>
      </c>
      <c r="Z34" s="373">
        <v>272.10000000000002</v>
      </c>
      <c r="AA34" s="373">
        <v>244.8</v>
      </c>
      <c r="AB34" s="373">
        <v>193.1</v>
      </c>
      <c r="AC34" s="373">
        <v>157.80000000000001</v>
      </c>
      <c r="AD34" s="373">
        <v>150.30000000000001</v>
      </c>
      <c r="AE34" s="373">
        <v>139.9</v>
      </c>
      <c r="AF34" s="373">
        <v>150</v>
      </c>
      <c r="AG34" s="373">
        <v>165.6</v>
      </c>
      <c r="AH34" s="373">
        <v>114.2</v>
      </c>
      <c r="AI34" s="373">
        <v>91.5</v>
      </c>
      <c r="AJ34" s="373">
        <v>82.8</v>
      </c>
      <c r="AK34" s="373">
        <v>114.6</v>
      </c>
      <c r="AL34" s="373">
        <v>164.2</v>
      </c>
      <c r="AM34" s="373">
        <v>220.5</v>
      </c>
      <c r="AN34" s="373">
        <v>235.5</v>
      </c>
      <c r="AO34" s="373">
        <v>224.1</v>
      </c>
      <c r="AP34" s="373">
        <v>229.9</v>
      </c>
      <c r="AQ34" s="373">
        <v>233</v>
      </c>
      <c r="AR34" s="373">
        <v>246</v>
      </c>
      <c r="AS34" s="373">
        <v>268.39999999999998</v>
      </c>
      <c r="AT34" s="373">
        <v>264.2</v>
      </c>
      <c r="AU34" s="373">
        <v>255.1</v>
      </c>
      <c r="AV34" s="373">
        <v>239.2</v>
      </c>
      <c r="AW34" s="373">
        <v>239.3</v>
      </c>
      <c r="AX34" s="373">
        <v>234</v>
      </c>
      <c r="AY34" s="373">
        <v>217.8</v>
      </c>
      <c r="AZ34" s="373">
        <v>229.4</v>
      </c>
      <c r="BA34" s="373">
        <v>244</v>
      </c>
      <c r="BB34" s="373">
        <v>239.3</v>
      </c>
      <c r="BC34" s="373">
        <v>236.9</v>
      </c>
      <c r="BD34" s="373">
        <v>197.2</v>
      </c>
      <c r="BE34" s="373">
        <v>205.4</v>
      </c>
      <c r="BF34" s="373">
        <v>285.10000000000002</v>
      </c>
      <c r="BG34" s="373">
        <v>73.7</v>
      </c>
    </row>
    <row r="35" spans="1:59" s="270" customFormat="1" ht="14.1" customHeight="1">
      <c r="A35" s="392" t="s">
        <v>832</v>
      </c>
      <c r="B35" s="392" t="s">
        <v>20</v>
      </c>
      <c r="C35" s="392" t="s">
        <v>843</v>
      </c>
      <c r="D35" s="392">
        <v>500</v>
      </c>
      <c r="E35" s="392" t="s">
        <v>845</v>
      </c>
      <c r="F35" s="392" t="s">
        <v>825</v>
      </c>
      <c r="G35" s="372" t="s">
        <v>1957</v>
      </c>
      <c r="H35" s="373">
        <v>-109.5</v>
      </c>
      <c r="I35" s="373">
        <v>-22.9</v>
      </c>
      <c r="J35" s="373">
        <v>-24.6</v>
      </c>
      <c r="K35" s="373">
        <v>-26.5</v>
      </c>
      <c r="L35" s="373">
        <v>-25.8</v>
      </c>
      <c r="M35" s="373">
        <v>-26.1</v>
      </c>
      <c r="N35" s="373">
        <v>-25.5</v>
      </c>
      <c r="O35" s="373">
        <v>-24.4</v>
      </c>
      <c r="P35" s="373">
        <v>-24.9</v>
      </c>
      <c r="Q35" s="373">
        <v>-21.5</v>
      </c>
      <c r="R35" s="373">
        <v>-22.2</v>
      </c>
      <c r="S35" s="373">
        <v>-20.3</v>
      </c>
      <c r="T35" s="373">
        <v>-21.4</v>
      </c>
      <c r="U35" s="373">
        <v>-22</v>
      </c>
      <c r="V35" s="373">
        <v>-14.3</v>
      </c>
      <c r="W35" s="373">
        <v>1.2</v>
      </c>
      <c r="X35" s="373">
        <v>4.8</v>
      </c>
      <c r="Y35" s="373">
        <v>5.8</v>
      </c>
      <c r="Z35" s="373">
        <v>3.3</v>
      </c>
      <c r="AA35" s="373">
        <v>0.9</v>
      </c>
      <c r="AB35" s="373">
        <v>0.4</v>
      </c>
      <c r="AC35" s="373">
        <v>1.4</v>
      </c>
      <c r="AD35" s="373">
        <v>-1.1000000000000001</v>
      </c>
      <c r="AE35" s="373">
        <v>-3.3</v>
      </c>
      <c r="AF35" s="373">
        <v>1</v>
      </c>
      <c r="AG35" s="373">
        <v>1.2</v>
      </c>
      <c r="AH35" s="373">
        <v>8.1</v>
      </c>
      <c r="AI35" s="373">
        <v>11.4</v>
      </c>
      <c r="AJ35" s="373">
        <v>11.4</v>
      </c>
      <c r="AK35" s="373">
        <v>8.3000000000000007</v>
      </c>
      <c r="AL35" s="373">
        <v>6.5</v>
      </c>
      <c r="AM35" s="373">
        <v>5.3</v>
      </c>
      <c r="AN35" s="373">
        <v>5.8</v>
      </c>
      <c r="AO35" s="373">
        <v>5.2</v>
      </c>
      <c r="AP35" s="373">
        <v>1.4</v>
      </c>
      <c r="AQ35" s="373">
        <v>1.3</v>
      </c>
      <c r="AR35" s="373">
        <v>2.2999999999999998</v>
      </c>
      <c r="AS35" s="373">
        <v>4.7</v>
      </c>
      <c r="AT35" s="373">
        <v>3.2</v>
      </c>
      <c r="AU35" s="373">
        <v>1.6</v>
      </c>
      <c r="AV35" s="373">
        <v>0.8</v>
      </c>
      <c r="AW35" s="373">
        <v>4.5999999999999996</v>
      </c>
      <c r="AX35" s="373">
        <v>-11.3</v>
      </c>
      <c r="AY35" s="373">
        <v>-11.8</v>
      </c>
      <c r="AZ35" s="373">
        <v>-20.399999999999999</v>
      </c>
      <c r="BA35" s="373">
        <v>-20.9</v>
      </c>
      <c r="BB35" s="373">
        <v>-23.5</v>
      </c>
      <c r="BC35" s="373">
        <v>-23.3</v>
      </c>
      <c r="BD35" s="373">
        <v>-22.3</v>
      </c>
      <c r="BE35" s="373">
        <v>-4.5999999999999996</v>
      </c>
      <c r="BF35" s="373">
        <v>14.5</v>
      </c>
      <c r="BG35" s="373">
        <v>-27.3</v>
      </c>
    </row>
    <row r="36" spans="1:59" s="270" customFormat="1" ht="14.1" customHeight="1">
      <c r="A36" s="392" t="s">
        <v>826</v>
      </c>
      <c r="B36" s="392" t="s">
        <v>9</v>
      </c>
      <c r="C36" s="392" t="s">
        <v>846</v>
      </c>
      <c r="D36" s="392">
        <v>500</v>
      </c>
      <c r="E36" s="392" t="s">
        <v>830</v>
      </c>
      <c r="F36" s="392" t="s">
        <v>823</v>
      </c>
      <c r="G36" s="372" t="s">
        <v>1957</v>
      </c>
      <c r="H36" s="373">
        <v>-7524.5</v>
      </c>
      <c r="I36" s="373">
        <v>-194</v>
      </c>
      <c r="J36" s="373">
        <v>-189</v>
      </c>
      <c r="K36" s="373">
        <v>-182</v>
      </c>
      <c r="L36" s="373">
        <v>-179</v>
      </c>
      <c r="M36" s="373">
        <v>-177</v>
      </c>
      <c r="N36" s="373">
        <v>-176</v>
      </c>
      <c r="O36" s="373">
        <v>-168</v>
      </c>
      <c r="P36" s="373">
        <v>-177</v>
      </c>
      <c r="Q36" s="373">
        <v>-172</v>
      </c>
      <c r="R36" s="373">
        <v>-173</v>
      </c>
      <c r="S36" s="373">
        <v>-190</v>
      </c>
      <c r="T36" s="373">
        <v>-221</v>
      </c>
      <c r="U36" s="373">
        <v>-252</v>
      </c>
      <c r="V36" s="373">
        <v>-295</v>
      </c>
      <c r="W36" s="373">
        <v>-353</v>
      </c>
      <c r="X36" s="373">
        <v>-451</v>
      </c>
      <c r="Y36" s="373">
        <v>-439</v>
      </c>
      <c r="Z36" s="373">
        <v>-464</v>
      </c>
      <c r="AA36" s="373">
        <v>-486</v>
      </c>
      <c r="AB36" s="373">
        <v>-436</v>
      </c>
      <c r="AC36" s="373">
        <v>-471</v>
      </c>
      <c r="AD36" s="373">
        <v>-468</v>
      </c>
      <c r="AE36" s="373">
        <v>-451</v>
      </c>
      <c r="AF36" s="373">
        <v>-442</v>
      </c>
      <c r="AG36" s="373">
        <v>-487</v>
      </c>
      <c r="AH36" s="373">
        <v>-536</v>
      </c>
      <c r="AI36" s="373">
        <v>-530</v>
      </c>
      <c r="AJ36" s="373">
        <v>-483</v>
      </c>
      <c r="AK36" s="373">
        <v>-470</v>
      </c>
      <c r="AL36" s="373">
        <v>-383</v>
      </c>
      <c r="AM36" s="373">
        <v>-351</v>
      </c>
      <c r="AN36" s="373">
        <v>-341</v>
      </c>
      <c r="AO36" s="373">
        <v>-324</v>
      </c>
      <c r="AP36" s="373">
        <v>-272</v>
      </c>
      <c r="AQ36" s="373">
        <v>-275</v>
      </c>
      <c r="AR36" s="373">
        <v>-293</v>
      </c>
      <c r="AS36" s="373">
        <v>-273</v>
      </c>
      <c r="AT36" s="373">
        <v>-245</v>
      </c>
      <c r="AU36" s="373">
        <v>-222</v>
      </c>
      <c r="AV36" s="373">
        <v>-189</v>
      </c>
      <c r="AW36" s="373">
        <v>-188</v>
      </c>
      <c r="AX36" s="373">
        <v>-200</v>
      </c>
      <c r="AY36" s="373">
        <v>-188</v>
      </c>
      <c r="AZ36" s="373">
        <v>-194</v>
      </c>
      <c r="BA36" s="373">
        <v>-208</v>
      </c>
      <c r="BB36" s="373">
        <v>-229</v>
      </c>
      <c r="BC36" s="373">
        <v>-224</v>
      </c>
      <c r="BD36" s="373">
        <v>-217</v>
      </c>
      <c r="BE36" s="373">
        <v>-313.5</v>
      </c>
      <c r="BF36" s="373">
        <v>-167</v>
      </c>
      <c r="BG36" s="373">
        <v>-547</v>
      </c>
    </row>
    <row r="37" spans="1:59" s="270" customFormat="1" ht="14.1" customHeight="1">
      <c r="A37" s="392" t="s">
        <v>826</v>
      </c>
      <c r="B37" s="392" t="s">
        <v>9</v>
      </c>
      <c r="C37" s="392" t="s">
        <v>846</v>
      </c>
      <c r="D37" s="392">
        <v>500</v>
      </c>
      <c r="E37" s="392" t="s">
        <v>831</v>
      </c>
      <c r="F37" s="392" t="s">
        <v>825</v>
      </c>
      <c r="G37" s="372" t="s">
        <v>1957</v>
      </c>
      <c r="H37" s="373">
        <v>369.9</v>
      </c>
      <c r="I37" s="373">
        <v>9</v>
      </c>
      <c r="J37" s="373">
        <v>9</v>
      </c>
      <c r="K37" s="373">
        <v>6</v>
      </c>
      <c r="L37" s="373">
        <v>5</v>
      </c>
      <c r="M37" s="373">
        <v>8</v>
      </c>
      <c r="N37" s="373">
        <v>6</v>
      </c>
      <c r="O37" s="373">
        <v>8</v>
      </c>
      <c r="P37" s="373">
        <v>8</v>
      </c>
      <c r="Q37" s="373">
        <v>6</v>
      </c>
      <c r="R37" s="373">
        <v>5</v>
      </c>
      <c r="S37" s="373">
        <v>6</v>
      </c>
      <c r="T37" s="373">
        <v>0</v>
      </c>
      <c r="U37" s="373">
        <v>-7</v>
      </c>
      <c r="V37" s="373">
        <v>11</v>
      </c>
      <c r="W37" s="373">
        <v>7</v>
      </c>
      <c r="X37" s="373">
        <v>13</v>
      </c>
      <c r="Y37" s="373">
        <v>26</v>
      </c>
      <c r="Z37" s="373">
        <v>33</v>
      </c>
      <c r="AA37" s="373">
        <v>39</v>
      </c>
      <c r="AB37" s="373">
        <v>36</v>
      </c>
      <c r="AC37" s="373">
        <v>42</v>
      </c>
      <c r="AD37" s="373">
        <v>45</v>
      </c>
      <c r="AE37" s="373">
        <v>50</v>
      </c>
      <c r="AF37" s="373">
        <v>43</v>
      </c>
      <c r="AG37" s="373">
        <v>40</v>
      </c>
      <c r="AH37" s="373">
        <v>42</v>
      </c>
      <c r="AI37" s="373">
        <v>42</v>
      </c>
      <c r="AJ37" s="373">
        <v>33</v>
      </c>
      <c r="AK37" s="373">
        <v>15</v>
      </c>
      <c r="AL37" s="373">
        <v>2</v>
      </c>
      <c r="AM37" s="373">
        <v>-8</v>
      </c>
      <c r="AN37" s="373">
        <v>-4</v>
      </c>
      <c r="AO37" s="373">
        <v>9</v>
      </c>
      <c r="AP37" s="373">
        <v>7</v>
      </c>
      <c r="AQ37" s="373">
        <v>6</v>
      </c>
      <c r="AR37" s="373">
        <v>2</v>
      </c>
      <c r="AS37" s="373">
        <v>-6</v>
      </c>
      <c r="AT37" s="373">
        <v>-6</v>
      </c>
      <c r="AU37" s="373">
        <v>-2</v>
      </c>
      <c r="AV37" s="373">
        <v>-4</v>
      </c>
      <c r="AW37" s="373">
        <v>-7</v>
      </c>
      <c r="AX37" s="373">
        <v>-4</v>
      </c>
      <c r="AY37" s="373">
        <v>-1</v>
      </c>
      <c r="AZ37" s="373">
        <v>23</v>
      </c>
      <c r="BA37" s="373">
        <v>20</v>
      </c>
      <c r="BB37" s="373">
        <v>29</v>
      </c>
      <c r="BC37" s="373">
        <v>30</v>
      </c>
      <c r="BD37" s="373">
        <v>30</v>
      </c>
      <c r="BE37" s="373">
        <v>15.4</v>
      </c>
      <c r="BF37" s="373">
        <v>48</v>
      </c>
      <c r="BG37" s="373">
        <v>-10</v>
      </c>
    </row>
    <row r="38" spans="1:59" s="270" customFormat="1" ht="14.1" customHeight="1">
      <c r="A38" s="392" t="s">
        <v>826</v>
      </c>
      <c r="B38" s="392" t="s">
        <v>9</v>
      </c>
      <c r="C38" s="392" t="s">
        <v>846</v>
      </c>
      <c r="D38" s="392">
        <v>500</v>
      </c>
      <c r="E38" s="392" t="s">
        <v>828</v>
      </c>
      <c r="F38" s="392" t="s">
        <v>823</v>
      </c>
      <c r="G38" s="372" t="s">
        <v>1957</v>
      </c>
      <c r="H38" s="373">
        <v>-7643.1</v>
      </c>
      <c r="I38" s="373">
        <v>-198</v>
      </c>
      <c r="J38" s="373">
        <v>-193</v>
      </c>
      <c r="K38" s="373">
        <v>-184</v>
      </c>
      <c r="L38" s="373">
        <v>-180</v>
      </c>
      <c r="M38" s="373">
        <v>-179</v>
      </c>
      <c r="N38" s="373">
        <v>-178</v>
      </c>
      <c r="O38" s="373">
        <v>-169</v>
      </c>
      <c r="P38" s="373">
        <v>-180</v>
      </c>
      <c r="Q38" s="373">
        <v>-177</v>
      </c>
      <c r="R38" s="373">
        <v>-175</v>
      </c>
      <c r="S38" s="373">
        <v>-193</v>
      </c>
      <c r="T38" s="373">
        <v>-225</v>
      </c>
      <c r="U38" s="373">
        <v>-256</v>
      </c>
      <c r="V38" s="373">
        <v>-300</v>
      </c>
      <c r="W38" s="373">
        <v>-360</v>
      </c>
      <c r="X38" s="373">
        <v>-458</v>
      </c>
      <c r="Y38" s="373">
        <v>-445</v>
      </c>
      <c r="Z38" s="373">
        <v>-470</v>
      </c>
      <c r="AA38" s="373">
        <v>-492</v>
      </c>
      <c r="AB38" s="373">
        <v>-444</v>
      </c>
      <c r="AC38" s="373">
        <v>-480</v>
      </c>
      <c r="AD38" s="373">
        <v>-476</v>
      </c>
      <c r="AE38" s="373">
        <v>-460</v>
      </c>
      <c r="AF38" s="373">
        <v>-448</v>
      </c>
      <c r="AG38" s="373">
        <v>-492</v>
      </c>
      <c r="AH38" s="373">
        <v>-545</v>
      </c>
      <c r="AI38" s="373">
        <v>-541</v>
      </c>
      <c r="AJ38" s="373">
        <v>-490</v>
      </c>
      <c r="AK38" s="373">
        <v>-476</v>
      </c>
      <c r="AL38" s="373">
        <v>-388</v>
      </c>
      <c r="AM38" s="373">
        <v>-357</v>
      </c>
      <c r="AN38" s="373">
        <v>-347</v>
      </c>
      <c r="AO38" s="373">
        <v>-329</v>
      </c>
      <c r="AP38" s="373">
        <v>-276</v>
      </c>
      <c r="AQ38" s="373">
        <v>-280</v>
      </c>
      <c r="AR38" s="373">
        <v>-298</v>
      </c>
      <c r="AS38" s="373">
        <v>-278</v>
      </c>
      <c r="AT38" s="373">
        <v>-248</v>
      </c>
      <c r="AU38" s="373">
        <v>-226</v>
      </c>
      <c r="AV38" s="373">
        <v>-193</v>
      </c>
      <c r="AW38" s="373">
        <v>-190</v>
      </c>
      <c r="AX38" s="373">
        <v>-203</v>
      </c>
      <c r="AY38" s="373">
        <v>-191</v>
      </c>
      <c r="AZ38" s="373">
        <v>-197</v>
      </c>
      <c r="BA38" s="373">
        <v>-212</v>
      </c>
      <c r="BB38" s="373">
        <v>-233</v>
      </c>
      <c r="BC38" s="373">
        <v>-227</v>
      </c>
      <c r="BD38" s="373">
        <v>-221</v>
      </c>
      <c r="BE38" s="373">
        <v>-318.5</v>
      </c>
      <c r="BF38" s="373">
        <v>-169</v>
      </c>
      <c r="BG38" s="373">
        <v>-558</v>
      </c>
    </row>
    <row r="39" spans="1:59" s="270" customFormat="1" ht="14.1" customHeight="1">
      <c r="A39" s="392" t="s">
        <v>826</v>
      </c>
      <c r="B39" s="392" t="s">
        <v>9</v>
      </c>
      <c r="C39" s="392" t="s">
        <v>846</v>
      </c>
      <c r="D39" s="392">
        <v>500</v>
      </c>
      <c r="E39" s="392" t="s">
        <v>829</v>
      </c>
      <c r="F39" s="392" t="s">
        <v>825</v>
      </c>
      <c r="G39" s="372" t="s">
        <v>1957</v>
      </c>
      <c r="H39" s="373">
        <v>286.2</v>
      </c>
      <c r="I39" s="373">
        <v>6</v>
      </c>
      <c r="J39" s="373">
        <v>5</v>
      </c>
      <c r="K39" s="373">
        <v>3</v>
      </c>
      <c r="L39" s="373">
        <v>3</v>
      </c>
      <c r="M39" s="373">
        <v>5</v>
      </c>
      <c r="N39" s="373">
        <v>3</v>
      </c>
      <c r="O39" s="373">
        <v>3</v>
      </c>
      <c r="P39" s="373">
        <v>4</v>
      </c>
      <c r="Q39" s="373">
        <v>1</v>
      </c>
      <c r="R39" s="373">
        <v>2</v>
      </c>
      <c r="S39" s="373">
        <v>1</v>
      </c>
      <c r="T39" s="373">
        <v>-4</v>
      </c>
      <c r="U39" s="373">
        <v>-11</v>
      </c>
      <c r="V39" s="373">
        <v>8</v>
      </c>
      <c r="W39" s="373">
        <v>3</v>
      </c>
      <c r="X39" s="373">
        <v>10</v>
      </c>
      <c r="Y39" s="373">
        <v>24</v>
      </c>
      <c r="Z39" s="373">
        <v>30</v>
      </c>
      <c r="AA39" s="373">
        <v>36</v>
      </c>
      <c r="AB39" s="373">
        <v>33</v>
      </c>
      <c r="AC39" s="373">
        <v>37</v>
      </c>
      <c r="AD39" s="373">
        <v>42</v>
      </c>
      <c r="AE39" s="373">
        <v>48</v>
      </c>
      <c r="AF39" s="373">
        <v>40</v>
      </c>
      <c r="AG39" s="373">
        <v>37</v>
      </c>
      <c r="AH39" s="373">
        <v>40</v>
      </c>
      <c r="AI39" s="373">
        <v>40</v>
      </c>
      <c r="AJ39" s="373">
        <v>30</v>
      </c>
      <c r="AK39" s="373">
        <v>12</v>
      </c>
      <c r="AL39" s="373">
        <v>-2</v>
      </c>
      <c r="AM39" s="373">
        <v>-12</v>
      </c>
      <c r="AN39" s="373">
        <v>-7</v>
      </c>
      <c r="AO39" s="373">
        <v>5</v>
      </c>
      <c r="AP39" s="373">
        <v>3</v>
      </c>
      <c r="AQ39" s="373">
        <v>2</v>
      </c>
      <c r="AR39" s="373">
        <v>-1</v>
      </c>
      <c r="AS39" s="373">
        <v>-9</v>
      </c>
      <c r="AT39" s="373">
        <v>-10</v>
      </c>
      <c r="AU39" s="373">
        <v>-6</v>
      </c>
      <c r="AV39" s="373">
        <v>-9</v>
      </c>
      <c r="AW39" s="373">
        <v>-11</v>
      </c>
      <c r="AX39" s="373">
        <v>-8</v>
      </c>
      <c r="AY39" s="373">
        <v>-5</v>
      </c>
      <c r="AZ39" s="373">
        <v>20</v>
      </c>
      <c r="BA39" s="373">
        <v>17</v>
      </c>
      <c r="BB39" s="373">
        <v>26</v>
      </c>
      <c r="BC39" s="373">
        <v>26</v>
      </c>
      <c r="BD39" s="373">
        <v>27</v>
      </c>
      <c r="BE39" s="373">
        <v>11.9</v>
      </c>
      <c r="BF39" s="373">
        <v>45</v>
      </c>
      <c r="BG39" s="373">
        <v>-13</v>
      </c>
    </row>
    <row r="40" spans="1:59" s="270" customFormat="1" ht="14.1" customHeight="1">
      <c r="A40" s="392" t="s">
        <v>832</v>
      </c>
      <c r="B40" s="392" t="s">
        <v>613</v>
      </c>
      <c r="C40" s="392" t="s">
        <v>847</v>
      </c>
      <c r="D40" s="392">
        <v>500</v>
      </c>
      <c r="E40" s="372" t="s">
        <v>1960</v>
      </c>
      <c r="F40" s="392" t="s">
        <v>823</v>
      </c>
      <c r="G40" s="372" t="s">
        <v>1957</v>
      </c>
      <c r="H40" s="373">
        <v>-21091.9</v>
      </c>
      <c r="I40" s="373">
        <v>-651.9</v>
      </c>
      <c r="J40" s="373">
        <v>-632.9</v>
      </c>
      <c r="K40" s="373">
        <v>-659.5</v>
      </c>
      <c r="L40" s="373">
        <v>-620.20000000000005</v>
      </c>
      <c r="M40" s="373">
        <v>-609.29999999999995</v>
      </c>
      <c r="N40" s="373">
        <v>-606.1</v>
      </c>
      <c r="O40" s="373">
        <v>-626.4</v>
      </c>
      <c r="P40" s="373">
        <v>-600.70000000000005</v>
      </c>
      <c r="Q40" s="373">
        <v>-633.70000000000005</v>
      </c>
      <c r="R40" s="373">
        <v>-676.1</v>
      </c>
      <c r="S40" s="373">
        <v>-713.5</v>
      </c>
      <c r="T40" s="373">
        <v>-701.8</v>
      </c>
      <c r="U40" s="373">
        <v>-680.5</v>
      </c>
      <c r="V40" s="373">
        <v>-692.1</v>
      </c>
      <c r="W40" s="373">
        <v>-870.2</v>
      </c>
      <c r="X40" s="373">
        <v>-904.3</v>
      </c>
      <c r="Y40" s="373">
        <v>-924.9</v>
      </c>
      <c r="Z40" s="373">
        <v>-879.4</v>
      </c>
      <c r="AA40" s="373">
        <v>-702.5</v>
      </c>
      <c r="AB40" s="373">
        <v>-650.5</v>
      </c>
      <c r="AC40" s="373">
        <v>-680.2</v>
      </c>
      <c r="AD40" s="373">
        <v>-688.2</v>
      </c>
      <c r="AE40" s="373">
        <v>-631.20000000000005</v>
      </c>
      <c r="AF40" s="373">
        <v>-679.6</v>
      </c>
      <c r="AG40" s="373">
        <v>-697.4</v>
      </c>
      <c r="AH40" s="373">
        <v>-698.3</v>
      </c>
      <c r="AI40" s="373">
        <v>-676.6</v>
      </c>
      <c r="AJ40" s="373">
        <v>-715.3</v>
      </c>
      <c r="AK40" s="373">
        <v>-739.9</v>
      </c>
      <c r="AL40" s="373">
        <v>-919.9</v>
      </c>
      <c r="AM40" s="373">
        <v>-1093.2</v>
      </c>
      <c r="AN40" s="373">
        <v>-1215.5</v>
      </c>
      <c r="AO40" s="373">
        <v>-1037.0999999999999</v>
      </c>
      <c r="AP40" s="373">
        <v>-1112.0999999999999</v>
      </c>
      <c r="AQ40" s="373">
        <v>-1035.5999999999999</v>
      </c>
      <c r="AR40" s="373">
        <v>-1059.9000000000001</v>
      </c>
      <c r="AS40" s="373">
        <v>-1052.7</v>
      </c>
      <c r="AT40" s="373">
        <v>-988.8</v>
      </c>
      <c r="AU40" s="373">
        <v>-1020.4</v>
      </c>
      <c r="AV40" s="373">
        <v>-1012.2</v>
      </c>
      <c r="AW40" s="373">
        <v>-1043.3</v>
      </c>
      <c r="AX40" s="373">
        <v>-1044.3</v>
      </c>
      <c r="AY40" s="373">
        <v>-1067.8</v>
      </c>
      <c r="AZ40" s="373">
        <v>-1087.5999999999999</v>
      </c>
      <c r="BA40" s="373">
        <v>-1127.2</v>
      </c>
      <c r="BB40" s="373">
        <v>-994.2</v>
      </c>
      <c r="BC40" s="373">
        <v>-923.3</v>
      </c>
      <c r="BD40" s="373">
        <v>-869.9</v>
      </c>
      <c r="BE40" s="373">
        <v>-878.8</v>
      </c>
      <c r="BF40" s="373">
        <v>-598.79999999999995</v>
      </c>
      <c r="BG40" s="373">
        <v>-1233.4000000000001</v>
      </c>
    </row>
    <row r="41" spans="1:59" s="270" customFormat="1" ht="14.1" customHeight="1">
      <c r="A41" s="392" t="s">
        <v>832</v>
      </c>
      <c r="B41" s="392" t="s">
        <v>613</v>
      </c>
      <c r="C41" s="392" t="s">
        <v>847</v>
      </c>
      <c r="D41" s="392">
        <v>500</v>
      </c>
      <c r="E41" s="372" t="s">
        <v>1961</v>
      </c>
      <c r="F41" s="392" t="s">
        <v>825</v>
      </c>
      <c r="G41" s="372" t="s">
        <v>1957</v>
      </c>
      <c r="H41" s="373">
        <v>3333</v>
      </c>
      <c r="I41" s="373">
        <v>179.9</v>
      </c>
      <c r="J41" s="373">
        <v>173.5</v>
      </c>
      <c r="K41" s="373">
        <v>172.6</v>
      </c>
      <c r="L41" s="373">
        <v>165.4</v>
      </c>
      <c r="M41" s="373">
        <v>170.7</v>
      </c>
      <c r="N41" s="373">
        <v>169</v>
      </c>
      <c r="O41" s="373">
        <v>176.3</v>
      </c>
      <c r="P41" s="373">
        <v>171.8</v>
      </c>
      <c r="Q41" s="373">
        <v>180.1</v>
      </c>
      <c r="R41" s="373">
        <v>188.4</v>
      </c>
      <c r="S41" s="373">
        <v>191.5</v>
      </c>
      <c r="T41" s="373">
        <v>172.9</v>
      </c>
      <c r="U41" s="373">
        <v>157.1</v>
      </c>
      <c r="V41" s="373">
        <v>146.1</v>
      </c>
      <c r="W41" s="373">
        <v>140.1</v>
      </c>
      <c r="X41" s="373">
        <v>131.6</v>
      </c>
      <c r="Y41" s="373">
        <v>92.2</v>
      </c>
      <c r="Z41" s="373">
        <v>84</v>
      </c>
      <c r="AA41" s="373">
        <v>57.7</v>
      </c>
      <c r="AB41" s="373">
        <v>55.5</v>
      </c>
      <c r="AC41" s="373">
        <v>70.7</v>
      </c>
      <c r="AD41" s="373">
        <v>80.099999999999994</v>
      </c>
      <c r="AE41" s="373">
        <v>82.1</v>
      </c>
      <c r="AF41" s="373">
        <v>95.8</v>
      </c>
      <c r="AG41" s="373">
        <v>88.4</v>
      </c>
      <c r="AH41" s="373">
        <v>73.2</v>
      </c>
      <c r="AI41" s="373">
        <v>42.3</v>
      </c>
      <c r="AJ41" s="373">
        <v>36.799999999999997</v>
      </c>
      <c r="AK41" s="373">
        <v>22.4</v>
      </c>
      <c r="AL41" s="373">
        <v>90.2</v>
      </c>
      <c r="AM41" s="373">
        <v>127.8</v>
      </c>
      <c r="AN41" s="373">
        <v>154.9</v>
      </c>
      <c r="AO41" s="373">
        <v>133.19999999999999</v>
      </c>
      <c r="AP41" s="373">
        <v>170.6</v>
      </c>
      <c r="AQ41" s="373">
        <v>136.5</v>
      </c>
      <c r="AR41" s="373">
        <v>134.19999999999999</v>
      </c>
      <c r="AS41" s="373">
        <v>167.7</v>
      </c>
      <c r="AT41" s="373">
        <v>157.5</v>
      </c>
      <c r="AU41" s="373">
        <v>173.7</v>
      </c>
      <c r="AV41" s="373">
        <v>178.2</v>
      </c>
      <c r="AW41" s="373">
        <v>180.5</v>
      </c>
      <c r="AX41" s="373">
        <v>181.4</v>
      </c>
      <c r="AY41" s="373">
        <v>200.4</v>
      </c>
      <c r="AZ41" s="373">
        <v>212.8</v>
      </c>
      <c r="BA41" s="373">
        <v>234.3</v>
      </c>
      <c r="BB41" s="373">
        <v>206.8</v>
      </c>
      <c r="BC41" s="373">
        <v>190</v>
      </c>
      <c r="BD41" s="373">
        <v>190.9</v>
      </c>
      <c r="BE41" s="373">
        <v>138.9</v>
      </c>
      <c r="BF41" s="373">
        <v>234.6</v>
      </c>
      <c r="BG41" s="373">
        <v>20.7</v>
      </c>
    </row>
    <row r="42" spans="1:59" s="270" customFormat="1" ht="25.5">
      <c r="A42" s="392" t="s">
        <v>832</v>
      </c>
      <c r="B42" s="392" t="s">
        <v>613</v>
      </c>
      <c r="C42" s="392" t="s">
        <v>847</v>
      </c>
      <c r="D42" s="392">
        <v>500</v>
      </c>
      <c r="E42" s="372" t="s">
        <v>830</v>
      </c>
      <c r="F42" s="392" t="s">
        <v>823</v>
      </c>
      <c r="G42" s="372" t="s">
        <v>1957</v>
      </c>
      <c r="H42" s="373">
        <v>12215.3</v>
      </c>
      <c r="I42" s="373">
        <v>415</v>
      </c>
      <c r="J42" s="373">
        <v>409</v>
      </c>
      <c r="K42" s="373">
        <v>407.1</v>
      </c>
      <c r="L42" s="373">
        <v>399.7</v>
      </c>
      <c r="M42" s="373">
        <v>394.4</v>
      </c>
      <c r="N42" s="373">
        <v>397.2</v>
      </c>
      <c r="O42" s="373">
        <v>399.4</v>
      </c>
      <c r="P42" s="373">
        <v>397.1</v>
      </c>
      <c r="Q42" s="373">
        <v>404.6</v>
      </c>
      <c r="R42" s="373">
        <v>418.7</v>
      </c>
      <c r="S42" s="373">
        <v>431.1</v>
      </c>
      <c r="T42" s="373">
        <v>438.8</v>
      </c>
      <c r="U42" s="373">
        <v>452.9</v>
      </c>
      <c r="V42" s="373">
        <v>460.1</v>
      </c>
      <c r="W42" s="373">
        <v>531</v>
      </c>
      <c r="X42" s="373">
        <v>567.70000000000005</v>
      </c>
      <c r="Y42" s="373">
        <v>566.79999999999995</v>
      </c>
      <c r="Z42" s="373">
        <v>548.9</v>
      </c>
      <c r="AA42" s="373">
        <v>501.6</v>
      </c>
      <c r="AB42" s="373">
        <v>469.9</v>
      </c>
      <c r="AC42" s="373">
        <v>431.5</v>
      </c>
      <c r="AD42" s="373">
        <v>412.1</v>
      </c>
      <c r="AE42" s="373">
        <v>392.6</v>
      </c>
      <c r="AF42" s="373">
        <v>409.6</v>
      </c>
      <c r="AG42" s="373">
        <v>429.9</v>
      </c>
      <c r="AH42" s="373">
        <v>444.6</v>
      </c>
      <c r="AI42" s="373">
        <v>474.2</v>
      </c>
      <c r="AJ42" s="373">
        <v>494.2</v>
      </c>
      <c r="AK42" s="373">
        <v>520.5</v>
      </c>
      <c r="AL42" s="373">
        <v>574</v>
      </c>
      <c r="AM42" s="373">
        <v>602.1</v>
      </c>
      <c r="AN42" s="373">
        <v>612.79999999999995</v>
      </c>
      <c r="AO42" s="373">
        <v>577.79999999999995</v>
      </c>
      <c r="AP42" s="373">
        <v>577.79999999999995</v>
      </c>
      <c r="AQ42" s="373">
        <v>582.4</v>
      </c>
      <c r="AR42" s="373">
        <v>604.1</v>
      </c>
      <c r="AS42" s="373">
        <v>598.5</v>
      </c>
      <c r="AT42" s="373">
        <v>589.9</v>
      </c>
      <c r="AU42" s="373">
        <v>581.70000000000005</v>
      </c>
      <c r="AV42" s="373">
        <v>571.70000000000005</v>
      </c>
      <c r="AW42" s="373">
        <v>574</v>
      </c>
      <c r="AX42" s="373">
        <v>562.5</v>
      </c>
      <c r="AY42" s="373">
        <v>555.6</v>
      </c>
      <c r="AZ42" s="373">
        <v>544.79999999999995</v>
      </c>
      <c r="BA42" s="373">
        <v>534.9</v>
      </c>
      <c r="BB42" s="373">
        <v>510.5</v>
      </c>
      <c r="BC42" s="373">
        <v>490</v>
      </c>
      <c r="BD42" s="373">
        <v>471.3</v>
      </c>
      <c r="BE42" s="373">
        <v>509</v>
      </c>
      <c r="BF42" s="373">
        <v>613.9</v>
      </c>
      <c r="BG42" s="373">
        <v>393</v>
      </c>
    </row>
    <row r="43" spans="1:59" s="270" customFormat="1" ht="25.5">
      <c r="A43" s="392" t="s">
        <v>832</v>
      </c>
      <c r="B43" s="392" t="s">
        <v>613</v>
      </c>
      <c r="C43" s="392" t="s">
        <v>847</v>
      </c>
      <c r="D43" s="392">
        <v>500</v>
      </c>
      <c r="E43" s="372" t="s">
        <v>831</v>
      </c>
      <c r="F43" s="392" t="s">
        <v>825</v>
      </c>
      <c r="G43" s="372" t="s">
        <v>1957</v>
      </c>
      <c r="H43" s="373">
        <v>2626.9</v>
      </c>
      <c r="I43" s="373">
        <v>30.2</v>
      </c>
      <c r="J43" s="373">
        <v>28.6</v>
      </c>
      <c r="K43" s="373">
        <v>22</v>
      </c>
      <c r="L43" s="373">
        <v>20.8</v>
      </c>
      <c r="M43" s="373">
        <v>17.600000000000001</v>
      </c>
      <c r="N43" s="373">
        <v>17.2</v>
      </c>
      <c r="O43" s="373">
        <v>15.5</v>
      </c>
      <c r="P43" s="373">
        <v>15.8</v>
      </c>
      <c r="Q43" s="373">
        <v>14.1</v>
      </c>
      <c r="R43" s="373">
        <v>15.3</v>
      </c>
      <c r="S43" s="373">
        <v>18.7</v>
      </c>
      <c r="T43" s="373">
        <v>24.8</v>
      </c>
      <c r="U43" s="373">
        <v>40.799999999999997</v>
      </c>
      <c r="V43" s="373">
        <v>54.1</v>
      </c>
      <c r="W43" s="373">
        <v>83.9</v>
      </c>
      <c r="X43" s="373">
        <v>101</v>
      </c>
      <c r="Y43" s="373">
        <v>156</v>
      </c>
      <c r="Z43" s="373">
        <v>152.1</v>
      </c>
      <c r="AA43" s="373">
        <v>143.4</v>
      </c>
      <c r="AB43" s="373">
        <v>143.5</v>
      </c>
      <c r="AC43" s="373">
        <v>101.9</v>
      </c>
      <c r="AD43" s="373">
        <v>97.9</v>
      </c>
      <c r="AE43" s="373">
        <v>76.5</v>
      </c>
      <c r="AF43" s="373">
        <v>68.099999999999994</v>
      </c>
      <c r="AG43" s="373">
        <v>74.3</v>
      </c>
      <c r="AH43" s="373">
        <v>87.6</v>
      </c>
      <c r="AI43" s="373">
        <v>112.7</v>
      </c>
      <c r="AJ43" s="373">
        <v>116.9</v>
      </c>
      <c r="AK43" s="373">
        <v>165.5</v>
      </c>
      <c r="AL43" s="373">
        <v>161.6</v>
      </c>
      <c r="AM43" s="373">
        <v>172.4</v>
      </c>
      <c r="AN43" s="373">
        <v>167.3</v>
      </c>
      <c r="AO43" s="373">
        <v>144.30000000000001</v>
      </c>
      <c r="AP43" s="373">
        <v>138.80000000000001</v>
      </c>
      <c r="AQ43" s="373">
        <v>147.30000000000001</v>
      </c>
      <c r="AR43" s="373">
        <v>158.6</v>
      </c>
      <c r="AS43" s="373">
        <v>142.69999999999999</v>
      </c>
      <c r="AT43" s="373">
        <v>135.19999999999999</v>
      </c>
      <c r="AU43" s="373">
        <v>129.1</v>
      </c>
      <c r="AV43" s="373">
        <v>125.2</v>
      </c>
      <c r="AW43" s="373">
        <v>132.1</v>
      </c>
      <c r="AX43" s="373">
        <v>122.7</v>
      </c>
      <c r="AY43" s="373">
        <v>116.9</v>
      </c>
      <c r="AZ43" s="373">
        <v>104.1</v>
      </c>
      <c r="BA43" s="373">
        <v>105.4</v>
      </c>
      <c r="BB43" s="373">
        <v>99.5</v>
      </c>
      <c r="BC43" s="373">
        <v>99.6</v>
      </c>
      <c r="BD43" s="373">
        <v>92.2</v>
      </c>
      <c r="BE43" s="373">
        <v>109.5</v>
      </c>
      <c r="BF43" s="373">
        <v>174.5</v>
      </c>
      <c r="BG43" s="373">
        <v>15.2</v>
      </c>
    </row>
    <row r="44" spans="1:59" s="270" customFormat="1" ht="25.5">
      <c r="A44" s="392" t="s">
        <v>832</v>
      </c>
      <c r="B44" s="372" t="s">
        <v>613</v>
      </c>
      <c r="C44" s="372" t="s">
        <v>847</v>
      </c>
      <c r="D44" s="392">
        <v>500</v>
      </c>
      <c r="E44" s="372" t="s">
        <v>828</v>
      </c>
      <c r="F44" s="392" t="s">
        <v>823</v>
      </c>
      <c r="G44" s="372" t="s">
        <v>1957</v>
      </c>
      <c r="H44" s="373">
        <v>12468.9</v>
      </c>
      <c r="I44" s="373">
        <v>426.8</v>
      </c>
      <c r="J44" s="373">
        <v>419.7</v>
      </c>
      <c r="K44" s="373">
        <v>419.3</v>
      </c>
      <c r="L44" s="373">
        <v>411.7</v>
      </c>
      <c r="M44" s="373">
        <v>406.5</v>
      </c>
      <c r="N44" s="373">
        <v>409.6</v>
      </c>
      <c r="O44" s="373">
        <v>411.5</v>
      </c>
      <c r="P44" s="373">
        <v>409.1</v>
      </c>
      <c r="Q44" s="373">
        <v>417.3</v>
      </c>
      <c r="R44" s="373">
        <v>430.2</v>
      </c>
      <c r="S44" s="373">
        <v>441.6</v>
      </c>
      <c r="T44" s="373">
        <v>448.9</v>
      </c>
      <c r="U44" s="373">
        <v>466.2</v>
      </c>
      <c r="V44" s="373">
        <v>472.2</v>
      </c>
      <c r="W44" s="373">
        <v>543.9</v>
      </c>
      <c r="X44" s="373">
        <v>581.1</v>
      </c>
      <c r="Y44" s="373">
        <v>577.4</v>
      </c>
      <c r="Z44" s="373">
        <v>558.4</v>
      </c>
      <c r="AA44" s="373">
        <v>510.8</v>
      </c>
      <c r="AB44" s="373">
        <v>476.1</v>
      </c>
      <c r="AC44" s="373">
        <v>434.7</v>
      </c>
      <c r="AD44" s="373">
        <v>413.3</v>
      </c>
      <c r="AE44" s="373">
        <v>392.6</v>
      </c>
      <c r="AF44" s="373">
        <v>410.5</v>
      </c>
      <c r="AG44" s="373">
        <v>432.6</v>
      </c>
      <c r="AH44" s="373">
        <v>447.4</v>
      </c>
      <c r="AI44" s="373">
        <v>480.3</v>
      </c>
      <c r="AJ44" s="373">
        <v>500.4</v>
      </c>
      <c r="AK44" s="373">
        <v>530.4</v>
      </c>
      <c r="AL44" s="373">
        <v>586.5</v>
      </c>
      <c r="AM44" s="373">
        <v>613.79999999999995</v>
      </c>
      <c r="AN44" s="373">
        <v>625.6</v>
      </c>
      <c r="AO44" s="373">
        <v>589.9</v>
      </c>
      <c r="AP44" s="373">
        <v>590.29999999999995</v>
      </c>
      <c r="AQ44" s="373">
        <v>596.29999999999995</v>
      </c>
      <c r="AR44" s="373">
        <v>619.1</v>
      </c>
      <c r="AS44" s="373">
        <v>613.70000000000005</v>
      </c>
      <c r="AT44" s="373">
        <v>605</v>
      </c>
      <c r="AU44" s="373">
        <v>596.1</v>
      </c>
      <c r="AV44" s="373">
        <v>586</v>
      </c>
      <c r="AW44" s="373">
        <v>587.4</v>
      </c>
      <c r="AX44" s="373">
        <v>576.1</v>
      </c>
      <c r="AY44" s="373">
        <v>568.29999999999995</v>
      </c>
      <c r="AZ44" s="373">
        <v>557.4</v>
      </c>
      <c r="BA44" s="373">
        <v>547.29999999999995</v>
      </c>
      <c r="BB44" s="373">
        <v>522.4</v>
      </c>
      <c r="BC44" s="373">
        <v>502.1</v>
      </c>
      <c r="BD44" s="373">
        <v>483.5</v>
      </c>
      <c r="BE44" s="373">
        <v>519.5</v>
      </c>
      <c r="BF44" s="373">
        <v>626.1</v>
      </c>
      <c r="BG44" s="373">
        <v>399</v>
      </c>
    </row>
    <row r="45" spans="1:59" s="270" customFormat="1" ht="25.5">
      <c r="A45" s="392" t="s">
        <v>832</v>
      </c>
      <c r="B45" s="372" t="s">
        <v>613</v>
      </c>
      <c r="C45" s="372" t="s">
        <v>847</v>
      </c>
      <c r="D45" s="392">
        <v>500</v>
      </c>
      <c r="E45" s="372" t="s">
        <v>829</v>
      </c>
      <c r="F45" s="392" t="s">
        <v>825</v>
      </c>
      <c r="G45" s="372" t="s">
        <v>1957</v>
      </c>
      <c r="H45" s="373">
        <v>2751.4</v>
      </c>
      <c r="I45" s="373">
        <v>33.700000000000003</v>
      </c>
      <c r="J45" s="373">
        <v>31.3</v>
      </c>
      <c r="K45" s="373">
        <v>25.4</v>
      </c>
      <c r="L45" s="373">
        <v>24.7</v>
      </c>
      <c r="M45" s="373">
        <v>21.2</v>
      </c>
      <c r="N45" s="373">
        <v>19.899999999999999</v>
      </c>
      <c r="O45" s="373">
        <v>19.399999999999999</v>
      </c>
      <c r="P45" s="373">
        <v>19.2</v>
      </c>
      <c r="Q45" s="373">
        <v>17.100000000000001</v>
      </c>
      <c r="R45" s="373">
        <v>18.399999999999999</v>
      </c>
      <c r="S45" s="373">
        <v>23.2</v>
      </c>
      <c r="T45" s="373">
        <v>28.7</v>
      </c>
      <c r="U45" s="373">
        <v>45.4</v>
      </c>
      <c r="V45" s="373">
        <v>58.6</v>
      </c>
      <c r="W45" s="373">
        <v>90.9</v>
      </c>
      <c r="X45" s="373">
        <v>107.4</v>
      </c>
      <c r="Y45" s="373">
        <v>161.80000000000001</v>
      </c>
      <c r="Z45" s="373">
        <v>158</v>
      </c>
      <c r="AA45" s="373">
        <v>147.6</v>
      </c>
      <c r="AB45" s="373">
        <v>147.5</v>
      </c>
      <c r="AC45" s="373">
        <v>105.8</v>
      </c>
      <c r="AD45" s="373">
        <v>103.2</v>
      </c>
      <c r="AE45" s="373">
        <v>80.8</v>
      </c>
      <c r="AF45" s="373">
        <v>71.8</v>
      </c>
      <c r="AG45" s="373">
        <v>78.3</v>
      </c>
      <c r="AH45" s="373">
        <v>93.9</v>
      </c>
      <c r="AI45" s="373">
        <v>116.3</v>
      </c>
      <c r="AJ45" s="373">
        <v>120.6</v>
      </c>
      <c r="AK45" s="373">
        <v>170</v>
      </c>
      <c r="AL45" s="373">
        <v>167.2</v>
      </c>
      <c r="AM45" s="373">
        <v>178.6</v>
      </c>
      <c r="AN45" s="373">
        <v>173.7</v>
      </c>
      <c r="AO45" s="373">
        <v>148.80000000000001</v>
      </c>
      <c r="AP45" s="373">
        <v>144.4</v>
      </c>
      <c r="AQ45" s="373">
        <v>152.4</v>
      </c>
      <c r="AR45" s="373">
        <v>165.1</v>
      </c>
      <c r="AS45" s="373">
        <v>148.4</v>
      </c>
      <c r="AT45" s="373">
        <v>140.80000000000001</v>
      </c>
      <c r="AU45" s="373">
        <v>133.69999999999999</v>
      </c>
      <c r="AV45" s="373">
        <v>129.5</v>
      </c>
      <c r="AW45" s="373">
        <v>137</v>
      </c>
      <c r="AX45" s="373">
        <v>128.19999999999999</v>
      </c>
      <c r="AY45" s="373">
        <v>122.7</v>
      </c>
      <c r="AZ45" s="373">
        <v>109.5</v>
      </c>
      <c r="BA45" s="373">
        <v>112.7</v>
      </c>
      <c r="BB45" s="373">
        <v>106.2</v>
      </c>
      <c r="BC45" s="373">
        <v>105.9</v>
      </c>
      <c r="BD45" s="373">
        <v>97.8</v>
      </c>
      <c r="BE45" s="373">
        <v>114.6</v>
      </c>
      <c r="BF45" s="373">
        <v>180.7</v>
      </c>
      <c r="BG45" s="373">
        <v>18.600000000000001</v>
      </c>
    </row>
    <row r="46" spans="1:59" s="270" customFormat="1" ht="14.1" customHeight="1">
      <c r="A46" s="392" t="s">
        <v>832</v>
      </c>
      <c r="B46" s="392" t="s">
        <v>19</v>
      </c>
      <c r="C46" s="392" t="s">
        <v>848</v>
      </c>
      <c r="D46" s="392">
        <v>500</v>
      </c>
      <c r="E46" s="372" t="s">
        <v>830</v>
      </c>
      <c r="F46" s="392" t="s">
        <v>823</v>
      </c>
      <c r="G46" s="372" t="s">
        <v>1957</v>
      </c>
      <c r="H46" s="373">
        <v>9575.7999999999993</v>
      </c>
      <c r="I46" s="373">
        <v>359.6</v>
      </c>
      <c r="J46" s="373">
        <v>361.7</v>
      </c>
      <c r="K46" s="373">
        <v>361.3</v>
      </c>
      <c r="L46" s="373">
        <v>357.3</v>
      </c>
      <c r="M46" s="373">
        <v>353.5</v>
      </c>
      <c r="N46" s="373">
        <v>349.9</v>
      </c>
      <c r="O46" s="373">
        <v>349.9</v>
      </c>
      <c r="P46" s="373">
        <v>354</v>
      </c>
      <c r="Q46" s="373">
        <v>366.9</v>
      </c>
      <c r="R46" s="373">
        <v>381.7</v>
      </c>
      <c r="S46" s="373">
        <v>399</v>
      </c>
      <c r="T46" s="373">
        <v>403.4</v>
      </c>
      <c r="U46" s="373">
        <v>403.5</v>
      </c>
      <c r="V46" s="373">
        <v>403.7</v>
      </c>
      <c r="W46" s="373">
        <v>448.2</v>
      </c>
      <c r="X46" s="373">
        <v>465.6</v>
      </c>
      <c r="Y46" s="373">
        <v>457.9</v>
      </c>
      <c r="Z46" s="373">
        <v>452</v>
      </c>
      <c r="AA46" s="373">
        <v>416.3</v>
      </c>
      <c r="AB46" s="373">
        <v>368.5</v>
      </c>
      <c r="AC46" s="373">
        <v>334.5</v>
      </c>
      <c r="AD46" s="373">
        <v>334.9</v>
      </c>
      <c r="AE46" s="373">
        <v>334.9</v>
      </c>
      <c r="AF46" s="373">
        <v>355.7</v>
      </c>
      <c r="AG46" s="373">
        <v>375.2</v>
      </c>
      <c r="AH46" s="373">
        <v>378.7</v>
      </c>
      <c r="AI46" s="373">
        <v>353.8</v>
      </c>
      <c r="AJ46" s="373">
        <v>336.1</v>
      </c>
      <c r="AK46" s="373">
        <v>350.8</v>
      </c>
      <c r="AL46" s="373">
        <v>371.1</v>
      </c>
      <c r="AM46" s="373">
        <v>421.3</v>
      </c>
      <c r="AN46" s="373">
        <v>445.1</v>
      </c>
      <c r="AO46" s="373">
        <v>431.4</v>
      </c>
      <c r="AP46" s="373">
        <v>420</v>
      </c>
      <c r="AQ46" s="373">
        <v>420.2</v>
      </c>
      <c r="AR46" s="373">
        <v>431</v>
      </c>
      <c r="AS46" s="373">
        <v>451.5</v>
      </c>
      <c r="AT46" s="373">
        <v>444.3</v>
      </c>
      <c r="AU46" s="373">
        <v>433.4</v>
      </c>
      <c r="AV46" s="373">
        <v>418.7</v>
      </c>
      <c r="AW46" s="373">
        <v>431.3</v>
      </c>
      <c r="AX46" s="373">
        <v>442.1</v>
      </c>
      <c r="AY46" s="373">
        <v>428.2</v>
      </c>
      <c r="AZ46" s="373">
        <v>431.1</v>
      </c>
      <c r="BA46" s="373">
        <v>441.5</v>
      </c>
      <c r="BB46" s="373">
        <v>425.3</v>
      </c>
      <c r="BC46" s="373">
        <v>414.2</v>
      </c>
      <c r="BD46" s="373">
        <v>392.7</v>
      </c>
      <c r="BE46" s="373">
        <v>399</v>
      </c>
      <c r="BF46" s="373">
        <v>461.7</v>
      </c>
      <c r="BG46" s="373">
        <v>327.7</v>
      </c>
    </row>
    <row r="47" spans="1:59" s="270" customFormat="1" ht="14.1" customHeight="1">
      <c r="A47" s="392" t="s">
        <v>832</v>
      </c>
      <c r="B47" s="392" t="s">
        <v>19</v>
      </c>
      <c r="C47" s="392" t="s">
        <v>848</v>
      </c>
      <c r="D47" s="392">
        <v>500</v>
      </c>
      <c r="E47" s="372" t="s">
        <v>831</v>
      </c>
      <c r="F47" s="392" t="s">
        <v>825</v>
      </c>
      <c r="G47" s="372" t="s">
        <v>1957</v>
      </c>
      <c r="H47" s="373">
        <v>202.3</v>
      </c>
      <c r="I47" s="373">
        <v>-12.9</v>
      </c>
      <c r="J47" s="373">
        <v>-16.100000000000001</v>
      </c>
      <c r="K47" s="373">
        <v>-19.600000000000001</v>
      </c>
      <c r="L47" s="373">
        <v>-19.600000000000001</v>
      </c>
      <c r="M47" s="373">
        <v>-19.600000000000001</v>
      </c>
      <c r="N47" s="373">
        <v>-19.600000000000001</v>
      </c>
      <c r="O47" s="373">
        <v>-20.399999999999999</v>
      </c>
      <c r="P47" s="373">
        <v>-16.899999999999999</v>
      </c>
      <c r="Q47" s="373">
        <v>-16.899999999999999</v>
      </c>
      <c r="R47" s="373">
        <v>-16.600000000000001</v>
      </c>
      <c r="S47" s="373">
        <v>-16.600000000000001</v>
      </c>
      <c r="T47" s="373">
        <v>-13.2</v>
      </c>
      <c r="U47" s="373">
        <v>-13.2</v>
      </c>
      <c r="V47" s="373">
        <v>5.5</v>
      </c>
      <c r="W47" s="373">
        <v>-6.9</v>
      </c>
      <c r="X47" s="373">
        <v>8.6</v>
      </c>
      <c r="Y47" s="373">
        <v>12.4</v>
      </c>
      <c r="Z47" s="373">
        <v>9.3000000000000007</v>
      </c>
      <c r="AA47" s="373">
        <v>-0.7</v>
      </c>
      <c r="AB47" s="373">
        <v>-7.7</v>
      </c>
      <c r="AC47" s="373">
        <v>-10.5</v>
      </c>
      <c r="AD47" s="373">
        <v>-14.5</v>
      </c>
      <c r="AE47" s="373">
        <v>-24</v>
      </c>
      <c r="AF47" s="373">
        <v>-17.600000000000001</v>
      </c>
      <c r="AG47" s="373">
        <v>-14</v>
      </c>
      <c r="AH47" s="373">
        <v>-4</v>
      </c>
      <c r="AI47" s="373">
        <v>9.9</v>
      </c>
      <c r="AJ47" s="373">
        <v>10.4</v>
      </c>
      <c r="AK47" s="373">
        <v>11</v>
      </c>
      <c r="AL47" s="373">
        <v>10.8</v>
      </c>
      <c r="AM47" s="373">
        <v>14.4</v>
      </c>
      <c r="AN47" s="373">
        <v>14.4</v>
      </c>
      <c r="AO47" s="373">
        <v>7.9</v>
      </c>
      <c r="AP47" s="373">
        <v>-4.9000000000000004</v>
      </c>
      <c r="AQ47" s="373">
        <v>1.6</v>
      </c>
      <c r="AR47" s="373">
        <v>5</v>
      </c>
      <c r="AS47" s="373">
        <v>8.3000000000000007</v>
      </c>
      <c r="AT47" s="373">
        <v>4.7</v>
      </c>
      <c r="AU47" s="373">
        <v>-2.2999999999999998</v>
      </c>
      <c r="AV47" s="373">
        <v>-2.2999999999999998</v>
      </c>
      <c r="AW47" s="373">
        <v>5.0999999999999996</v>
      </c>
      <c r="AX47" s="373">
        <v>72.8</v>
      </c>
      <c r="AY47" s="373">
        <v>69.8</v>
      </c>
      <c r="AZ47" s="373">
        <v>43</v>
      </c>
      <c r="BA47" s="373">
        <v>39.9</v>
      </c>
      <c r="BB47" s="373">
        <v>36.799999999999997</v>
      </c>
      <c r="BC47" s="373">
        <v>48.6</v>
      </c>
      <c r="BD47" s="373">
        <v>48.6</v>
      </c>
      <c r="BE47" s="373">
        <v>8.4</v>
      </c>
      <c r="BF47" s="373">
        <v>72.8</v>
      </c>
      <c r="BG47" s="373">
        <v>-20.8</v>
      </c>
    </row>
    <row r="48" spans="1:59" s="270" customFormat="1" ht="14.1" customHeight="1">
      <c r="A48" s="372" t="s">
        <v>832</v>
      </c>
      <c r="B48" s="372" t="s">
        <v>19</v>
      </c>
      <c r="C48" s="372" t="s">
        <v>848</v>
      </c>
      <c r="D48" s="392">
        <v>500</v>
      </c>
      <c r="E48" s="372" t="s">
        <v>828</v>
      </c>
      <c r="F48" s="392" t="s">
        <v>823</v>
      </c>
      <c r="G48" s="372" t="s">
        <v>1957</v>
      </c>
      <c r="H48" s="373">
        <v>9524.6</v>
      </c>
      <c r="I48" s="373">
        <v>362.9</v>
      </c>
      <c r="J48" s="373">
        <v>362.7</v>
      </c>
      <c r="K48" s="373">
        <v>362.7</v>
      </c>
      <c r="L48" s="373">
        <v>359.2</v>
      </c>
      <c r="M48" s="373">
        <v>355.3</v>
      </c>
      <c r="N48" s="373">
        <v>351.6</v>
      </c>
      <c r="O48" s="373">
        <v>354.9</v>
      </c>
      <c r="P48" s="373">
        <v>354.9</v>
      </c>
      <c r="Q48" s="373">
        <v>364.6</v>
      </c>
      <c r="R48" s="373">
        <v>381.2</v>
      </c>
      <c r="S48" s="373">
        <v>394.8</v>
      </c>
      <c r="T48" s="373">
        <v>402</v>
      </c>
      <c r="U48" s="373">
        <v>398.7</v>
      </c>
      <c r="V48" s="373">
        <v>402.1</v>
      </c>
      <c r="W48" s="373">
        <v>442.1</v>
      </c>
      <c r="X48" s="373">
        <v>455.9</v>
      </c>
      <c r="Y48" s="373">
        <v>449.9</v>
      </c>
      <c r="Z48" s="373">
        <v>446.5</v>
      </c>
      <c r="AA48" s="373">
        <v>408.3</v>
      </c>
      <c r="AB48" s="373">
        <v>363</v>
      </c>
      <c r="AC48" s="373">
        <v>329</v>
      </c>
      <c r="AD48" s="373">
        <v>327.60000000000002</v>
      </c>
      <c r="AE48" s="373">
        <v>325</v>
      </c>
      <c r="AF48" s="373">
        <v>346.2</v>
      </c>
      <c r="AG48" s="373">
        <v>362.9</v>
      </c>
      <c r="AH48" s="373">
        <v>369.3</v>
      </c>
      <c r="AI48" s="373">
        <v>348.1</v>
      </c>
      <c r="AJ48" s="373">
        <v>341.1</v>
      </c>
      <c r="AK48" s="373">
        <v>362</v>
      </c>
      <c r="AL48" s="373">
        <v>379.3</v>
      </c>
      <c r="AM48" s="373">
        <v>426.2</v>
      </c>
      <c r="AN48" s="373">
        <v>443.3</v>
      </c>
      <c r="AO48" s="373">
        <v>429.1</v>
      </c>
      <c r="AP48" s="373">
        <v>419.7</v>
      </c>
      <c r="AQ48" s="373">
        <v>415.5</v>
      </c>
      <c r="AR48" s="373">
        <v>428</v>
      </c>
      <c r="AS48" s="373">
        <v>445.5</v>
      </c>
      <c r="AT48" s="373">
        <v>441.9</v>
      </c>
      <c r="AU48" s="373">
        <v>429.2</v>
      </c>
      <c r="AV48" s="373">
        <v>416</v>
      </c>
      <c r="AW48" s="373">
        <v>429</v>
      </c>
      <c r="AX48" s="373">
        <v>438.8</v>
      </c>
      <c r="AY48" s="373">
        <v>425.1</v>
      </c>
      <c r="AZ48" s="373">
        <v>431.5</v>
      </c>
      <c r="BA48" s="373">
        <v>435.5</v>
      </c>
      <c r="BB48" s="373">
        <v>422</v>
      </c>
      <c r="BC48" s="373">
        <v>411.5</v>
      </c>
      <c r="BD48" s="373">
        <v>390.4</v>
      </c>
      <c r="BE48" s="373">
        <v>396.9</v>
      </c>
      <c r="BF48" s="373">
        <v>456.6</v>
      </c>
      <c r="BG48" s="373">
        <v>321.3</v>
      </c>
    </row>
    <row r="49" spans="1:59" s="270" customFormat="1" ht="14.1" customHeight="1">
      <c r="A49" s="372" t="s">
        <v>832</v>
      </c>
      <c r="B49" s="372" t="s">
        <v>19</v>
      </c>
      <c r="C49" s="372" t="s">
        <v>848</v>
      </c>
      <c r="D49" s="392">
        <v>500</v>
      </c>
      <c r="E49" s="372" t="s">
        <v>829</v>
      </c>
      <c r="F49" s="392" t="s">
        <v>825</v>
      </c>
      <c r="G49" s="372" t="s">
        <v>1957</v>
      </c>
      <c r="H49" s="373">
        <v>29.6</v>
      </c>
      <c r="I49" s="373">
        <v>-22.3</v>
      </c>
      <c r="J49" s="373">
        <v>-25.4</v>
      </c>
      <c r="K49" s="373">
        <v>-25.4</v>
      </c>
      <c r="L49" s="373">
        <v>-25.4</v>
      </c>
      <c r="M49" s="373">
        <v>-29.2</v>
      </c>
      <c r="N49" s="373">
        <v>-29.2</v>
      </c>
      <c r="O49" s="373">
        <v>-25.7</v>
      </c>
      <c r="P49" s="373">
        <v>-25.7</v>
      </c>
      <c r="Q49" s="373">
        <v>-22.2</v>
      </c>
      <c r="R49" s="373">
        <v>-22.2</v>
      </c>
      <c r="S49" s="373">
        <v>-22.2</v>
      </c>
      <c r="T49" s="373">
        <v>-18.7</v>
      </c>
      <c r="U49" s="373">
        <v>-15.3</v>
      </c>
      <c r="V49" s="373">
        <v>-0.4</v>
      </c>
      <c r="W49" s="373">
        <v>-12.5</v>
      </c>
      <c r="X49" s="373">
        <v>2.8</v>
      </c>
      <c r="Y49" s="373">
        <v>3.1</v>
      </c>
      <c r="Z49" s="373">
        <v>3.1</v>
      </c>
      <c r="AA49" s="373">
        <v>-9.4</v>
      </c>
      <c r="AB49" s="373">
        <v>-13.4</v>
      </c>
      <c r="AC49" s="373">
        <v>-16.600000000000001</v>
      </c>
      <c r="AD49" s="373">
        <v>-20.5</v>
      </c>
      <c r="AE49" s="373">
        <v>-28.5</v>
      </c>
      <c r="AF49" s="373">
        <v>-21.4</v>
      </c>
      <c r="AG49" s="373">
        <v>-21.4</v>
      </c>
      <c r="AH49" s="373">
        <v>-11.8</v>
      </c>
      <c r="AI49" s="373">
        <v>2</v>
      </c>
      <c r="AJ49" s="373">
        <v>2.8</v>
      </c>
      <c r="AK49" s="373">
        <v>3</v>
      </c>
      <c r="AL49" s="373">
        <v>3</v>
      </c>
      <c r="AM49" s="373">
        <v>6.2</v>
      </c>
      <c r="AN49" s="373">
        <v>6.2</v>
      </c>
      <c r="AO49" s="373">
        <v>-0.6</v>
      </c>
      <c r="AP49" s="373">
        <v>-13.2</v>
      </c>
      <c r="AQ49" s="373">
        <v>-6.3</v>
      </c>
      <c r="AR49" s="373">
        <v>0</v>
      </c>
      <c r="AS49" s="373">
        <v>0</v>
      </c>
      <c r="AT49" s="373">
        <v>-3</v>
      </c>
      <c r="AU49" s="373">
        <v>-7</v>
      </c>
      <c r="AV49" s="373">
        <v>-10.1</v>
      </c>
      <c r="AW49" s="373">
        <v>-3</v>
      </c>
      <c r="AX49" s="373">
        <v>65.900000000000006</v>
      </c>
      <c r="AY49" s="373">
        <v>62.5</v>
      </c>
      <c r="AZ49" s="373">
        <v>36.299999999999997</v>
      </c>
      <c r="BA49" s="373">
        <v>36.299999999999997</v>
      </c>
      <c r="BB49" s="373">
        <v>29.1</v>
      </c>
      <c r="BC49" s="373">
        <v>41.6</v>
      </c>
      <c r="BD49" s="373">
        <v>42.1</v>
      </c>
      <c r="BE49" s="373">
        <v>1.2</v>
      </c>
      <c r="BF49" s="373">
        <v>65.900000000000006</v>
      </c>
      <c r="BG49" s="373">
        <v>-29.2</v>
      </c>
    </row>
    <row r="50" spans="1:59" s="270" customFormat="1" ht="14.1" customHeight="1">
      <c r="A50" s="372" t="s">
        <v>607</v>
      </c>
      <c r="B50" s="372" t="s">
        <v>17</v>
      </c>
      <c r="C50" s="372" t="s">
        <v>1877</v>
      </c>
      <c r="D50" s="392">
        <v>500</v>
      </c>
      <c r="E50" s="372" t="s">
        <v>1878</v>
      </c>
      <c r="F50" s="392" t="s">
        <v>823</v>
      </c>
      <c r="G50" s="372" t="s">
        <v>1957</v>
      </c>
      <c r="H50" s="373">
        <v>2986.4</v>
      </c>
      <c r="I50" s="373">
        <v>131.19999999999999</v>
      </c>
      <c r="J50" s="373">
        <v>128.1</v>
      </c>
      <c r="K50" s="373">
        <v>127.7</v>
      </c>
      <c r="L50" s="373">
        <v>118.6</v>
      </c>
      <c r="M50" s="373">
        <v>106.8</v>
      </c>
      <c r="N50" s="373">
        <v>110.2</v>
      </c>
      <c r="O50" s="373">
        <v>113.3</v>
      </c>
      <c r="P50" s="373">
        <v>112.3</v>
      </c>
      <c r="Q50" s="373">
        <v>113.9</v>
      </c>
      <c r="R50" s="373">
        <v>121.3</v>
      </c>
      <c r="S50" s="373">
        <v>151.1</v>
      </c>
      <c r="T50" s="373">
        <v>154.19999999999999</v>
      </c>
      <c r="U50" s="373">
        <v>150.6</v>
      </c>
      <c r="V50" s="373">
        <v>151.80000000000001</v>
      </c>
      <c r="W50" s="373">
        <v>178.1</v>
      </c>
      <c r="X50" s="373">
        <v>189.3</v>
      </c>
      <c r="Y50" s="373">
        <v>181.4</v>
      </c>
      <c r="Z50" s="373">
        <v>175.7</v>
      </c>
      <c r="AA50" s="373">
        <v>156.69999999999999</v>
      </c>
      <c r="AB50" s="373">
        <v>124.2</v>
      </c>
      <c r="AC50" s="373">
        <v>134.30000000000001</v>
      </c>
      <c r="AD50" s="373">
        <v>142.69999999999999</v>
      </c>
      <c r="AE50" s="373">
        <v>144</v>
      </c>
      <c r="AF50" s="373">
        <v>153.1</v>
      </c>
      <c r="AG50" s="373">
        <v>159.6</v>
      </c>
      <c r="AH50" s="373">
        <v>146.4</v>
      </c>
      <c r="AI50" s="373">
        <v>65.099999999999994</v>
      </c>
      <c r="AJ50" s="373">
        <v>106.4</v>
      </c>
      <c r="AK50" s="373">
        <v>106.4</v>
      </c>
      <c r="AL50" s="373">
        <v>116.3</v>
      </c>
      <c r="AM50" s="373">
        <v>139</v>
      </c>
      <c r="AN50" s="373">
        <v>138.19999999999999</v>
      </c>
      <c r="AO50" s="373">
        <v>124.5</v>
      </c>
      <c r="AP50" s="373">
        <v>111.2</v>
      </c>
      <c r="AQ50" s="373">
        <v>71.8</v>
      </c>
      <c r="AR50" s="373">
        <v>89.9</v>
      </c>
      <c r="AS50" s="373">
        <v>116.4</v>
      </c>
      <c r="AT50" s="373">
        <v>111.6</v>
      </c>
      <c r="AU50" s="373">
        <v>86.4</v>
      </c>
      <c r="AV50" s="373">
        <v>72.7</v>
      </c>
      <c r="AW50" s="373">
        <v>78.900000000000006</v>
      </c>
      <c r="AX50" s="373">
        <v>93</v>
      </c>
      <c r="AY50" s="373">
        <v>94.4</v>
      </c>
      <c r="AZ50" s="373">
        <v>142.30000000000001</v>
      </c>
      <c r="BA50" s="373">
        <v>162.80000000000001</v>
      </c>
      <c r="BB50" s="373">
        <v>148.9</v>
      </c>
      <c r="BC50" s="373">
        <v>139.4</v>
      </c>
      <c r="BD50" s="373">
        <v>125.4</v>
      </c>
      <c r="BE50" s="373">
        <v>124.4</v>
      </c>
      <c r="BF50" s="373">
        <v>186.4</v>
      </c>
      <c r="BG50" s="373">
        <v>60.4</v>
      </c>
    </row>
    <row r="51" spans="1:59" s="270" customFormat="1" ht="14.1" customHeight="1">
      <c r="A51" s="372" t="s">
        <v>607</v>
      </c>
      <c r="B51" s="372" t="s">
        <v>17</v>
      </c>
      <c r="C51" s="372" t="s">
        <v>1877</v>
      </c>
      <c r="D51" s="392">
        <v>500</v>
      </c>
      <c r="E51" s="372" t="s">
        <v>1879</v>
      </c>
      <c r="F51" s="392" t="s">
        <v>825</v>
      </c>
      <c r="G51" s="372" t="s">
        <v>1957</v>
      </c>
      <c r="H51" s="373">
        <v>-429.1</v>
      </c>
      <c r="I51" s="373">
        <v>-43.4</v>
      </c>
      <c r="J51" s="373">
        <v>-43.4</v>
      </c>
      <c r="K51" s="373">
        <v>-45.5</v>
      </c>
      <c r="L51" s="373">
        <v>-45.5</v>
      </c>
      <c r="M51" s="373">
        <v>-45.5</v>
      </c>
      <c r="N51" s="373">
        <v>-44.3</v>
      </c>
      <c r="O51" s="373">
        <v>-45.4</v>
      </c>
      <c r="P51" s="373">
        <v>-44.4</v>
      </c>
      <c r="Q51" s="373">
        <v>-44.4</v>
      </c>
      <c r="R51" s="373">
        <v>-45.7</v>
      </c>
      <c r="S51" s="373">
        <v>-46.8</v>
      </c>
      <c r="T51" s="373">
        <v>-48.8</v>
      </c>
      <c r="U51" s="373">
        <v>-49.4</v>
      </c>
      <c r="V51" s="373">
        <v>-31.7</v>
      </c>
      <c r="W51" s="373">
        <v>-30.8</v>
      </c>
      <c r="X51" s="373">
        <v>-13.6</v>
      </c>
      <c r="Y51" s="373">
        <v>-10.6</v>
      </c>
      <c r="Z51" s="373">
        <v>-9</v>
      </c>
      <c r="AA51" s="373">
        <v>-7.6</v>
      </c>
      <c r="AB51" s="373">
        <v>-6.7</v>
      </c>
      <c r="AC51" s="373">
        <v>-6.9</v>
      </c>
      <c r="AD51" s="373">
        <v>-6.5</v>
      </c>
      <c r="AE51" s="373">
        <v>-4.4000000000000004</v>
      </c>
      <c r="AF51" s="373">
        <v>-3.4</v>
      </c>
      <c r="AG51" s="373">
        <v>-6.4</v>
      </c>
      <c r="AH51" s="373">
        <v>-6.5</v>
      </c>
      <c r="AI51" s="373">
        <v>-6.1</v>
      </c>
      <c r="AJ51" s="373">
        <v>-7.2</v>
      </c>
      <c r="AK51" s="373">
        <v>-5.4</v>
      </c>
      <c r="AL51" s="373">
        <v>-6.3</v>
      </c>
      <c r="AM51" s="373">
        <v>-10.5</v>
      </c>
      <c r="AN51" s="373">
        <v>-8.5</v>
      </c>
      <c r="AO51" s="373">
        <v>-2.5</v>
      </c>
      <c r="AP51" s="373">
        <v>-4.5</v>
      </c>
      <c r="AQ51" s="373">
        <v>-1.3</v>
      </c>
      <c r="AR51" s="373">
        <v>-0.3</v>
      </c>
      <c r="AS51" s="373">
        <v>-3.1</v>
      </c>
      <c r="AT51" s="373">
        <v>-3.1</v>
      </c>
      <c r="AU51" s="373">
        <v>-3.1</v>
      </c>
      <c r="AV51" s="373">
        <v>-1</v>
      </c>
      <c r="AW51" s="373">
        <v>-3.9</v>
      </c>
      <c r="AX51" s="373">
        <v>-10.199999999999999</v>
      </c>
      <c r="AY51" s="373">
        <v>-11.2</v>
      </c>
      <c r="AZ51" s="373">
        <v>-51.2</v>
      </c>
      <c r="BA51" s="373">
        <v>-53.3</v>
      </c>
      <c r="BB51" s="373">
        <v>-51.2</v>
      </c>
      <c r="BC51" s="373">
        <v>-52.1</v>
      </c>
      <c r="BD51" s="373">
        <v>-50</v>
      </c>
      <c r="BE51" s="373">
        <v>-17.899999999999999</v>
      </c>
      <c r="BF51" s="373">
        <v>0.8</v>
      </c>
      <c r="BG51" s="373">
        <v>-53.3</v>
      </c>
    </row>
    <row r="52" spans="1:59" s="270" customFormat="1" ht="14.1" customHeight="1">
      <c r="A52" s="392" t="s">
        <v>832</v>
      </c>
      <c r="B52" s="392" t="s">
        <v>7</v>
      </c>
      <c r="C52" s="392" t="s">
        <v>849</v>
      </c>
      <c r="D52" s="392">
        <v>500</v>
      </c>
      <c r="E52" s="372" t="s">
        <v>830</v>
      </c>
      <c r="F52" s="392" t="s">
        <v>823</v>
      </c>
      <c r="G52" s="372" t="s">
        <v>1957</v>
      </c>
      <c r="H52" s="373">
        <v>10523.4</v>
      </c>
      <c r="I52" s="373">
        <v>327.3</v>
      </c>
      <c r="J52" s="373">
        <v>322.5</v>
      </c>
      <c r="K52" s="373">
        <v>318.5</v>
      </c>
      <c r="L52" s="373">
        <v>315.3</v>
      </c>
      <c r="M52" s="373">
        <v>311.89999999999998</v>
      </c>
      <c r="N52" s="373">
        <v>313.7</v>
      </c>
      <c r="O52" s="373">
        <v>309.5</v>
      </c>
      <c r="P52" s="373">
        <v>310.5</v>
      </c>
      <c r="Q52" s="373">
        <v>315.2</v>
      </c>
      <c r="R52" s="373">
        <v>323.7</v>
      </c>
      <c r="S52" s="373">
        <v>335.1</v>
      </c>
      <c r="T52" s="373">
        <v>350.1</v>
      </c>
      <c r="U52" s="373">
        <v>375.1</v>
      </c>
      <c r="V52" s="373">
        <v>399.2</v>
      </c>
      <c r="W52" s="373">
        <v>451.4</v>
      </c>
      <c r="X52" s="373">
        <v>508.7</v>
      </c>
      <c r="Y52" s="373">
        <v>514</v>
      </c>
      <c r="Z52" s="373">
        <v>516.5</v>
      </c>
      <c r="AA52" s="373">
        <v>511.4</v>
      </c>
      <c r="AB52" s="373">
        <v>496</v>
      </c>
      <c r="AC52" s="373">
        <v>492</v>
      </c>
      <c r="AD52" s="373">
        <v>479.9</v>
      </c>
      <c r="AE52" s="373">
        <v>448</v>
      </c>
      <c r="AF52" s="373">
        <v>444.9</v>
      </c>
      <c r="AG52" s="373">
        <v>477.4</v>
      </c>
      <c r="AH52" s="373">
        <v>505.1</v>
      </c>
      <c r="AI52" s="373">
        <v>513.29999999999995</v>
      </c>
      <c r="AJ52" s="373">
        <v>508.8</v>
      </c>
      <c r="AK52" s="373">
        <v>509.1</v>
      </c>
      <c r="AL52" s="373">
        <v>504.1</v>
      </c>
      <c r="AM52" s="373">
        <v>503.2</v>
      </c>
      <c r="AN52" s="373">
        <v>491.6</v>
      </c>
      <c r="AO52" s="373">
        <v>470.7</v>
      </c>
      <c r="AP52" s="373">
        <v>445.4</v>
      </c>
      <c r="AQ52" s="373">
        <v>452</v>
      </c>
      <c r="AR52" s="373">
        <v>461.9</v>
      </c>
      <c r="AS52" s="373">
        <v>466</v>
      </c>
      <c r="AT52" s="373">
        <v>460.6</v>
      </c>
      <c r="AU52" s="373">
        <v>445.7</v>
      </c>
      <c r="AV52" s="373">
        <v>433</v>
      </c>
      <c r="AW52" s="373">
        <v>443.5</v>
      </c>
      <c r="AX52" s="373">
        <v>434.3</v>
      </c>
      <c r="AY52" s="373">
        <v>422.3</v>
      </c>
      <c r="AZ52" s="373">
        <v>411.2</v>
      </c>
      <c r="BA52" s="373">
        <v>395.4</v>
      </c>
      <c r="BB52" s="373">
        <v>382.8</v>
      </c>
      <c r="BC52" s="373">
        <v>370.9</v>
      </c>
      <c r="BD52" s="373">
        <v>359.9</v>
      </c>
      <c r="BE52" s="373">
        <v>438.5</v>
      </c>
      <c r="BF52" s="373">
        <v>521</v>
      </c>
      <c r="BG52" s="373">
        <v>309.5</v>
      </c>
    </row>
    <row r="53" spans="1:59" s="270" customFormat="1" ht="14.1" customHeight="1">
      <c r="A53" s="392" t="s">
        <v>832</v>
      </c>
      <c r="B53" s="392" t="s">
        <v>7</v>
      </c>
      <c r="C53" s="392" t="s">
        <v>849</v>
      </c>
      <c r="D53" s="392">
        <v>500</v>
      </c>
      <c r="E53" s="372" t="s">
        <v>831</v>
      </c>
      <c r="F53" s="392" t="s">
        <v>825</v>
      </c>
      <c r="G53" s="372" t="s">
        <v>1957</v>
      </c>
      <c r="H53" s="373">
        <v>2343</v>
      </c>
      <c r="I53" s="373">
        <v>96.3</v>
      </c>
      <c r="J53" s="373">
        <v>94.9</v>
      </c>
      <c r="K53" s="373">
        <v>93.1</v>
      </c>
      <c r="L53" s="373">
        <v>92.6</v>
      </c>
      <c r="M53" s="373">
        <v>91.4</v>
      </c>
      <c r="N53" s="373">
        <v>93</v>
      </c>
      <c r="O53" s="373">
        <v>89.4</v>
      </c>
      <c r="P53" s="373">
        <v>90.4</v>
      </c>
      <c r="Q53" s="373">
        <v>90.6</v>
      </c>
      <c r="R53" s="373">
        <v>92.7</v>
      </c>
      <c r="S53" s="373">
        <v>94</v>
      </c>
      <c r="T53" s="373">
        <v>98.2</v>
      </c>
      <c r="U53" s="373">
        <v>107</v>
      </c>
      <c r="V53" s="373">
        <v>125.3</v>
      </c>
      <c r="W53" s="373">
        <v>93.6</v>
      </c>
      <c r="X53" s="373">
        <v>90.8</v>
      </c>
      <c r="Y53" s="373">
        <v>96.1</v>
      </c>
      <c r="Z53" s="373">
        <v>93.4</v>
      </c>
      <c r="AA53" s="373">
        <v>86.8</v>
      </c>
      <c r="AB53" s="373">
        <v>88.2</v>
      </c>
      <c r="AC53" s="373">
        <v>99.3</v>
      </c>
      <c r="AD53" s="373">
        <v>90.1</v>
      </c>
      <c r="AE53" s="373">
        <v>85.7</v>
      </c>
      <c r="AF53" s="373">
        <v>78.5</v>
      </c>
      <c r="AG53" s="373">
        <v>82.8</v>
      </c>
      <c r="AH53" s="373">
        <v>89</v>
      </c>
      <c r="AI53" s="373">
        <v>102.4</v>
      </c>
      <c r="AJ53" s="373">
        <v>104.9</v>
      </c>
      <c r="AK53" s="373">
        <v>102.9</v>
      </c>
      <c r="AL53" s="373">
        <v>106.9</v>
      </c>
      <c r="AM53" s="373">
        <v>117</v>
      </c>
      <c r="AN53" s="373">
        <v>109.6</v>
      </c>
      <c r="AO53" s="373">
        <v>96.9</v>
      </c>
      <c r="AP53" s="373">
        <v>102</v>
      </c>
      <c r="AQ53" s="373">
        <v>106.3</v>
      </c>
      <c r="AR53" s="373">
        <v>112.4</v>
      </c>
      <c r="AS53" s="373">
        <v>109.1</v>
      </c>
      <c r="AT53" s="373">
        <v>103.9</v>
      </c>
      <c r="AU53" s="373">
        <v>101.8</v>
      </c>
      <c r="AV53" s="373">
        <v>103.5</v>
      </c>
      <c r="AW53" s="373">
        <v>102.5</v>
      </c>
      <c r="AX53" s="373">
        <v>102.8</v>
      </c>
      <c r="AY53" s="373">
        <v>97.6</v>
      </c>
      <c r="AZ53" s="373">
        <v>90.2</v>
      </c>
      <c r="BA53" s="373">
        <v>92.7</v>
      </c>
      <c r="BB53" s="373">
        <v>88.6</v>
      </c>
      <c r="BC53" s="373">
        <v>90.7</v>
      </c>
      <c r="BD53" s="373">
        <v>82.6</v>
      </c>
      <c r="BE53" s="373">
        <v>97.6</v>
      </c>
      <c r="BF53" s="373">
        <v>117</v>
      </c>
      <c r="BG53" s="373">
        <v>64.400000000000006</v>
      </c>
    </row>
    <row r="54" spans="1:59" s="270" customFormat="1" ht="14.1" customHeight="1">
      <c r="A54" s="392" t="s">
        <v>832</v>
      </c>
      <c r="B54" s="392" t="s">
        <v>7</v>
      </c>
      <c r="C54" s="372" t="s">
        <v>849</v>
      </c>
      <c r="D54" s="392">
        <v>500</v>
      </c>
      <c r="E54" s="372" t="s">
        <v>828</v>
      </c>
      <c r="F54" s="392" t="s">
        <v>823</v>
      </c>
      <c r="G54" s="372" t="s">
        <v>1957</v>
      </c>
      <c r="H54" s="373">
        <v>12159.4</v>
      </c>
      <c r="I54" s="373">
        <v>383.9</v>
      </c>
      <c r="J54" s="373">
        <v>378.3</v>
      </c>
      <c r="K54" s="373">
        <v>376.6</v>
      </c>
      <c r="L54" s="373">
        <v>370.6</v>
      </c>
      <c r="M54" s="373">
        <v>369.4</v>
      </c>
      <c r="N54" s="373">
        <v>370</v>
      </c>
      <c r="O54" s="373">
        <v>366.6</v>
      </c>
      <c r="P54" s="373">
        <v>368.2</v>
      </c>
      <c r="Q54" s="373">
        <v>370.8</v>
      </c>
      <c r="R54" s="373">
        <v>381.4</v>
      </c>
      <c r="S54" s="373">
        <v>391.1</v>
      </c>
      <c r="T54" s="373">
        <v>410.2</v>
      </c>
      <c r="U54" s="373">
        <v>439.8</v>
      </c>
      <c r="V54" s="373">
        <v>468.2</v>
      </c>
      <c r="W54" s="373">
        <v>523.9</v>
      </c>
      <c r="X54" s="373">
        <v>587.6</v>
      </c>
      <c r="Y54" s="373">
        <v>595</v>
      </c>
      <c r="Z54" s="373">
        <v>595.6</v>
      </c>
      <c r="AA54" s="373">
        <v>586.9</v>
      </c>
      <c r="AB54" s="373">
        <v>568.79999999999995</v>
      </c>
      <c r="AC54" s="373">
        <v>563.79999999999995</v>
      </c>
      <c r="AD54" s="373">
        <v>541.70000000000005</v>
      </c>
      <c r="AE54" s="373">
        <v>505.9</v>
      </c>
      <c r="AF54" s="373">
        <v>503.5</v>
      </c>
      <c r="AG54" s="373">
        <v>542.6</v>
      </c>
      <c r="AH54" s="373">
        <v>576.9</v>
      </c>
      <c r="AI54" s="373">
        <v>589.29999999999995</v>
      </c>
      <c r="AJ54" s="373">
        <v>584.9</v>
      </c>
      <c r="AK54" s="373">
        <v>587.4</v>
      </c>
      <c r="AL54" s="373">
        <v>583.9</v>
      </c>
      <c r="AM54" s="373">
        <v>583</v>
      </c>
      <c r="AN54" s="373">
        <v>566.5</v>
      </c>
      <c r="AO54" s="373">
        <v>541</v>
      </c>
      <c r="AP54" s="373">
        <v>514.5</v>
      </c>
      <c r="AQ54" s="373">
        <v>522.4</v>
      </c>
      <c r="AR54" s="373">
        <v>534.70000000000005</v>
      </c>
      <c r="AS54" s="373">
        <v>537.4</v>
      </c>
      <c r="AT54" s="373">
        <v>532.4</v>
      </c>
      <c r="AU54" s="373">
        <v>516.5</v>
      </c>
      <c r="AV54" s="373">
        <v>502.5</v>
      </c>
      <c r="AW54" s="373">
        <v>514.6</v>
      </c>
      <c r="AX54" s="373">
        <v>503.3</v>
      </c>
      <c r="AY54" s="373">
        <v>491.8</v>
      </c>
      <c r="AZ54" s="373">
        <v>474.6</v>
      </c>
      <c r="BA54" s="373">
        <v>458.6</v>
      </c>
      <c r="BB54" s="373">
        <v>441.1</v>
      </c>
      <c r="BC54" s="373">
        <v>432.2</v>
      </c>
      <c r="BD54" s="373">
        <v>419.4</v>
      </c>
      <c r="BE54" s="373">
        <v>506.6</v>
      </c>
      <c r="BF54" s="373">
        <v>599.6</v>
      </c>
      <c r="BG54" s="373">
        <v>364.8</v>
      </c>
    </row>
    <row r="55" spans="1:59" s="270" customFormat="1" ht="14.1" customHeight="1">
      <c r="A55" s="392" t="s">
        <v>832</v>
      </c>
      <c r="B55" s="392" t="s">
        <v>7</v>
      </c>
      <c r="C55" s="372" t="s">
        <v>849</v>
      </c>
      <c r="D55" s="392">
        <v>500</v>
      </c>
      <c r="E55" s="372" t="s">
        <v>829</v>
      </c>
      <c r="F55" s="392" t="s">
        <v>825</v>
      </c>
      <c r="G55" s="372" t="s">
        <v>1957</v>
      </c>
      <c r="H55" s="373">
        <v>3067.6</v>
      </c>
      <c r="I55" s="373">
        <v>131.1</v>
      </c>
      <c r="J55" s="373">
        <v>130.19999999999999</v>
      </c>
      <c r="K55" s="373">
        <v>130.30000000000001</v>
      </c>
      <c r="L55" s="373">
        <v>127</v>
      </c>
      <c r="M55" s="373">
        <v>127.8</v>
      </c>
      <c r="N55" s="373">
        <v>128</v>
      </c>
      <c r="O55" s="373">
        <v>125.8</v>
      </c>
      <c r="P55" s="373">
        <v>125.6</v>
      </c>
      <c r="Q55" s="373">
        <v>124.8</v>
      </c>
      <c r="R55" s="373">
        <v>131.19999999999999</v>
      </c>
      <c r="S55" s="373">
        <v>130.9</v>
      </c>
      <c r="T55" s="373">
        <v>135.80000000000001</v>
      </c>
      <c r="U55" s="373">
        <v>146.6</v>
      </c>
      <c r="V55" s="373">
        <v>169.7</v>
      </c>
      <c r="W55" s="373">
        <v>127.6</v>
      </c>
      <c r="X55" s="373">
        <v>125</v>
      </c>
      <c r="Y55" s="373">
        <v>131</v>
      </c>
      <c r="Z55" s="373">
        <v>126.3</v>
      </c>
      <c r="AA55" s="373">
        <v>117.2</v>
      </c>
      <c r="AB55" s="373">
        <v>118.2</v>
      </c>
      <c r="AC55" s="373">
        <v>131</v>
      </c>
      <c r="AD55" s="373">
        <v>117.6</v>
      </c>
      <c r="AE55" s="373">
        <v>109.6</v>
      </c>
      <c r="AF55" s="373">
        <v>102.3</v>
      </c>
      <c r="AG55" s="373">
        <v>111.2</v>
      </c>
      <c r="AH55" s="373">
        <v>120.5</v>
      </c>
      <c r="AI55" s="373">
        <v>135.4</v>
      </c>
      <c r="AJ55" s="373">
        <v>137.30000000000001</v>
      </c>
      <c r="AK55" s="373">
        <v>134.9</v>
      </c>
      <c r="AL55" s="373">
        <v>140.1</v>
      </c>
      <c r="AM55" s="373">
        <v>151.5</v>
      </c>
      <c r="AN55" s="373">
        <v>141.80000000000001</v>
      </c>
      <c r="AO55" s="373">
        <v>124.1</v>
      </c>
      <c r="AP55" s="373">
        <v>127.3</v>
      </c>
      <c r="AQ55" s="373">
        <v>132</v>
      </c>
      <c r="AR55" s="373">
        <v>138.69999999999999</v>
      </c>
      <c r="AS55" s="373">
        <v>134.69999999999999</v>
      </c>
      <c r="AT55" s="373">
        <v>129.19999999999999</v>
      </c>
      <c r="AU55" s="373">
        <v>126.2</v>
      </c>
      <c r="AV55" s="373">
        <v>128.9</v>
      </c>
      <c r="AW55" s="373">
        <v>129.6</v>
      </c>
      <c r="AX55" s="373">
        <v>129.30000000000001</v>
      </c>
      <c r="AY55" s="373">
        <v>123.6</v>
      </c>
      <c r="AZ55" s="373">
        <v>112.2</v>
      </c>
      <c r="BA55" s="373">
        <v>125</v>
      </c>
      <c r="BB55" s="373">
        <v>118.3</v>
      </c>
      <c r="BC55" s="373">
        <v>121.9</v>
      </c>
      <c r="BD55" s="373">
        <v>113</v>
      </c>
      <c r="BE55" s="373">
        <v>127.8</v>
      </c>
      <c r="BF55" s="373">
        <v>151.5</v>
      </c>
      <c r="BG55" s="373">
        <v>90.3</v>
      </c>
    </row>
    <row r="56" spans="1:59" s="270" customFormat="1" ht="25.5">
      <c r="A56" s="372" t="s">
        <v>832</v>
      </c>
      <c r="B56" s="372" t="s">
        <v>7</v>
      </c>
      <c r="C56" s="372" t="s">
        <v>850</v>
      </c>
      <c r="D56" s="392">
        <v>500</v>
      </c>
      <c r="E56" s="372" t="s">
        <v>1962</v>
      </c>
      <c r="F56" s="392" t="s">
        <v>823</v>
      </c>
      <c r="G56" s="372" t="s">
        <v>1957</v>
      </c>
      <c r="H56" s="373">
        <v>-5060.8999999999996</v>
      </c>
      <c r="I56" s="373">
        <v>-245.7</v>
      </c>
      <c r="J56" s="373">
        <v>-218.1</v>
      </c>
      <c r="K56" s="373">
        <v>-227.1</v>
      </c>
      <c r="L56" s="373">
        <v>-207.4</v>
      </c>
      <c r="M56" s="373">
        <v>-192.5</v>
      </c>
      <c r="N56" s="373">
        <v>-199.6</v>
      </c>
      <c r="O56" s="373">
        <v>-212.7</v>
      </c>
      <c r="P56" s="373">
        <v>-197.9</v>
      </c>
      <c r="Q56" s="373">
        <v>-223.8</v>
      </c>
      <c r="R56" s="373">
        <v>-253.4</v>
      </c>
      <c r="S56" s="373">
        <v>-269.8</v>
      </c>
      <c r="T56" s="373">
        <v>-265</v>
      </c>
      <c r="U56" s="373">
        <v>-253.8</v>
      </c>
      <c r="V56" s="373">
        <v>-251.4</v>
      </c>
      <c r="W56" s="373">
        <v>-335.5</v>
      </c>
      <c r="X56" s="373">
        <v>-367.2</v>
      </c>
      <c r="Y56" s="373">
        <v>-415.2</v>
      </c>
      <c r="Z56" s="373">
        <v>-336.6</v>
      </c>
      <c r="AA56" s="373">
        <v>-204.4</v>
      </c>
      <c r="AB56" s="373">
        <v>-234.1</v>
      </c>
      <c r="AC56" s="373">
        <v>-221.5</v>
      </c>
      <c r="AD56" s="373">
        <v>-211</v>
      </c>
      <c r="AE56" s="373">
        <v>-147.19999999999999</v>
      </c>
      <c r="AF56" s="373">
        <v>-163.80000000000001</v>
      </c>
      <c r="AG56" s="373">
        <v>-200.6</v>
      </c>
      <c r="AH56" s="373">
        <v>-206.9</v>
      </c>
      <c r="AI56" s="373">
        <v>-333.1</v>
      </c>
      <c r="AJ56" s="373">
        <v>-338.9</v>
      </c>
      <c r="AK56" s="373">
        <v>-340.1</v>
      </c>
      <c r="AL56" s="373">
        <v>-416.3</v>
      </c>
      <c r="AM56" s="373">
        <v>-492.6</v>
      </c>
      <c r="AN56" s="373">
        <v>-475.1</v>
      </c>
      <c r="AO56" s="373">
        <v>-426.4</v>
      </c>
      <c r="AP56" s="373">
        <v>-434.4</v>
      </c>
      <c r="AQ56" s="373">
        <v>-391.2</v>
      </c>
      <c r="AR56" s="373">
        <v>-418.2</v>
      </c>
      <c r="AS56" s="373">
        <v>-416.9</v>
      </c>
      <c r="AT56" s="373">
        <v>-424.1</v>
      </c>
      <c r="AU56" s="373">
        <v>-433.3</v>
      </c>
      <c r="AV56" s="373">
        <v>-430.1</v>
      </c>
      <c r="AW56" s="373">
        <v>-401</v>
      </c>
      <c r="AX56" s="373">
        <v>-383</v>
      </c>
      <c r="AY56" s="373">
        <v>-409.5</v>
      </c>
      <c r="AZ56" s="373">
        <v>-431.2</v>
      </c>
      <c r="BA56" s="373">
        <v>-415.9</v>
      </c>
      <c r="BB56" s="373">
        <v>-354.3</v>
      </c>
      <c r="BC56" s="373">
        <v>-332.4</v>
      </c>
      <c r="BD56" s="373">
        <v>-309.7</v>
      </c>
      <c r="BE56" s="373">
        <v>-210.9</v>
      </c>
      <c r="BF56" s="373">
        <v>-147.19999999999999</v>
      </c>
      <c r="BG56" s="373">
        <v>-299.39999999999998</v>
      </c>
    </row>
    <row r="57" spans="1:59" s="270" customFormat="1" ht="25.5">
      <c r="A57" s="372" t="s">
        <v>832</v>
      </c>
      <c r="B57" s="372" t="s">
        <v>7</v>
      </c>
      <c r="C57" s="372" t="s">
        <v>850</v>
      </c>
      <c r="D57" s="392">
        <v>500</v>
      </c>
      <c r="E57" s="372" t="s">
        <v>1963</v>
      </c>
      <c r="F57" s="392" t="s">
        <v>825</v>
      </c>
      <c r="G57" s="372" t="s">
        <v>1957</v>
      </c>
      <c r="H57" s="373">
        <v>-1869.8</v>
      </c>
      <c r="I57" s="373">
        <v>-223.2</v>
      </c>
      <c r="J57" s="373">
        <v>-228.6</v>
      </c>
      <c r="K57" s="373">
        <v>-85.5</v>
      </c>
      <c r="L57" s="373">
        <v>-85.4</v>
      </c>
      <c r="M57" s="373">
        <v>-83.2</v>
      </c>
      <c r="N57" s="373">
        <v>-81.599999999999994</v>
      </c>
      <c r="O57" s="373">
        <v>-79</v>
      </c>
      <c r="P57" s="373">
        <v>-80.3</v>
      </c>
      <c r="Q57" s="373">
        <v>-75.599999999999994</v>
      </c>
      <c r="R57" s="373">
        <v>-71.400000000000006</v>
      </c>
      <c r="S57" s="373">
        <v>-49</v>
      </c>
      <c r="T57" s="373">
        <v>-56.7</v>
      </c>
      <c r="U57" s="373">
        <v>-69.099999999999994</v>
      </c>
      <c r="V57" s="373">
        <v>-77</v>
      </c>
      <c r="W57" s="373">
        <v>-91.9</v>
      </c>
      <c r="X57" s="373">
        <v>-94.7</v>
      </c>
      <c r="Y57" s="373">
        <v>-64.099999999999994</v>
      </c>
      <c r="Z57" s="373">
        <v>-81.400000000000006</v>
      </c>
      <c r="AA57" s="373">
        <v>-88.6</v>
      </c>
      <c r="AB57" s="373">
        <v>-66.099999999999994</v>
      </c>
      <c r="AC57" s="373">
        <v>-66.3</v>
      </c>
      <c r="AD57" s="373">
        <v>-61.7</v>
      </c>
      <c r="AE57" s="373">
        <v>-63.6</v>
      </c>
      <c r="AF57" s="373">
        <v>-63.6</v>
      </c>
      <c r="AG57" s="373">
        <v>-68.8</v>
      </c>
      <c r="AH57" s="373">
        <v>-74.400000000000006</v>
      </c>
      <c r="AI57" s="373">
        <v>-37.5</v>
      </c>
      <c r="AJ57" s="373">
        <v>-48.6</v>
      </c>
      <c r="AK57" s="373">
        <v>-65.900000000000006</v>
      </c>
      <c r="AL57" s="373">
        <v>-60.3</v>
      </c>
      <c r="AM57" s="373">
        <v>-55</v>
      </c>
      <c r="AN57" s="373">
        <v>-54.2</v>
      </c>
      <c r="AO57" s="373">
        <v>-41.6</v>
      </c>
      <c r="AP57" s="373">
        <v>-35.6</v>
      </c>
      <c r="AQ57" s="373">
        <v>-50.9</v>
      </c>
      <c r="AR57" s="373">
        <v>-75.5</v>
      </c>
      <c r="AS57" s="373">
        <v>-80.099999999999994</v>
      </c>
      <c r="AT57" s="373">
        <v>-77.2</v>
      </c>
      <c r="AU57" s="373">
        <v>-72.7</v>
      </c>
      <c r="AV57" s="373">
        <v>-72</v>
      </c>
      <c r="AW57" s="373">
        <v>-78.900000000000006</v>
      </c>
      <c r="AX57" s="373">
        <v>-83.3</v>
      </c>
      <c r="AY57" s="373">
        <v>-73.7</v>
      </c>
      <c r="AZ57" s="373">
        <v>-66.400000000000006</v>
      </c>
      <c r="BA57" s="373">
        <v>-65.599999999999994</v>
      </c>
      <c r="BB57" s="373">
        <v>-79.2</v>
      </c>
      <c r="BC57" s="373">
        <v>-81.099999999999994</v>
      </c>
      <c r="BD57" s="373">
        <v>-81</v>
      </c>
      <c r="BE57" s="373">
        <v>-77.900000000000006</v>
      </c>
      <c r="BF57" s="373">
        <v>-30</v>
      </c>
      <c r="BG57" s="373">
        <v>-228.4</v>
      </c>
    </row>
    <row r="58" spans="1:59" s="270" customFormat="1" ht="14.1" customHeight="1">
      <c r="A58" s="372" t="s">
        <v>832</v>
      </c>
      <c r="B58" s="372" t="s">
        <v>7</v>
      </c>
      <c r="C58" s="372" t="s">
        <v>850</v>
      </c>
      <c r="D58" s="392">
        <v>500</v>
      </c>
      <c r="E58" s="372" t="s">
        <v>830</v>
      </c>
      <c r="F58" s="392" t="s">
        <v>823</v>
      </c>
      <c r="G58" s="372" t="s">
        <v>1957</v>
      </c>
      <c r="H58" s="373">
        <v>7.1</v>
      </c>
      <c r="I58" s="373">
        <v>0.5</v>
      </c>
      <c r="J58" s="373">
        <v>0.5</v>
      </c>
      <c r="K58" s="373">
        <v>0.2</v>
      </c>
      <c r="L58" s="373">
        <v>0.2</v>
      </c>
      <c r="M58" s="373">
        <v>0.2</v>
      </c>
      <c r="N58" s="373">
        <v>0.2</v>
      </c>
      <c r="O58" s="373">
        <v>0.2</v>
      </c>
      <c r="P58" s="373">
        <v>0.2</v>
      </c>
      <c r="Q58" s="373">
        <v>0.3</v>
      </c>
      <c r="R58" s="373">
        <v>0.3</v>
      </c>
      <c r="S58" s="373">
        <v>0.4</v>
      </c>
      <c r="T58" s="373">
        <v>0.3</v>
      </c>
      <c r="U58" s="373">
        <v>0.3</v>
      </c>
      <c r="V58" s="373">
        <v>0.4</v>
      </c>
      <c r="W58" s="373">
        <v>0.3</v>
      </c>
      <c r="X58" s="373">
        <v>0.3</v>
      </c>
      <c r="Y58" s="373">
        <v>0.3</v>
      </c>
      <c r="Z58" s="373">
        <v>0.4</v>
      </c>
      <c r="AA58" s="373">
        <v>0.2</v>
      </c>
      <c r="AB58" s="373">
        <v>0.3</v>
      </c>
      <c r="AC58" s="373">
        <v>0.2</v>
      </c>
      <c r="AD58" s="373">
        <v>0.2</v>
      </c>
      <c r="AE58" s="373">
        <v>0.1</v>
      </c>
      <c r="AF58" s="373">
        <v>0.1</v>
      </c>
      <c r="AG58" s="373">
        <v>0.1</v>
      </c>
      <c r="AH58" s="373">
        <v>0.1</v>
      </c>
      <c r="AI58" s="373">
        <v>0.4</v>
      </c>
      <c r="AJ58" s="373">
        <v>0.3</v>
      </c>
      <c r="AK58" s="373">
        <v>0.3</v>
      </c>
      <c r="AL58" s="373">
        <v>0.4</v>
      </c>
      <c r="AM58" s="373">
        <v>0.3</v>
      </c>
      <c r="AN58" s="373">
        <v>0.3</v>
      </c>
      <c r="AO58" s="373">
        <v>0.3</v>
      </c>
      <c r="AP58" s="373">
        <v>0.3</v>
      </c>
      <c r="AQ58" s="373">
        <v>0.3</v>
      </c>
      <c r="AR58" s="373">
        <v>0.3</v>
      </c>
      <c r="AS58" s="373">
        <v>0.3</v>
      </c>
      <c r="AT58" s="373">
        <v>0.3</v>
      </c>
      <c r="AU58" s="373">
        <v>0.2</v>
      </c>
      <c r="AV58" s="373">
        <v>0.3</v>
      </c>
      <c r="AW58" s="373">
        <v>0.3</v>
      </c>
      <c r="AX58" s="373">
        <v>0.3</v>
      </c>
      <c r="AY58" s="373">
        <v>0.5</v>
      </c>
      <c r="AZ58" s="373">
        <v>0.3</v>
      </c>
      <c r="BA58" s="373">
        <v>0.3</v>
      </c>
      <c r="BB58" s="373">
        <v>0.3</v>
      </c>
      <c r="BC58" s="373">
        <v>0.3</v>
      </c>
      <c r="BD58" s="373">
        <v>0.3</v>
      </c>
      <c r="BE58" s="373">
        <v>0.3</v>
      </c>
      <c r="BF58" s="373">
        <v>0.6</v>
      </c>
      <c r="BG58" s="373">
        <v>0</v>
      </c>
    </row>
    <row r="59" spans="1:59" s="270" customFormat="1" ht="14.1" customHeight="1">
      <c r="A59" s="372" t="s">
        <v>832</v>
      </c>
      <c r="B59" s="372" t="s">
        <v>7</v>
      </c>
      <c r="C59" s="372" t="s">
        <v>850</v>
      </c>
      <c r="D59" s="392">
        <v>500</v>
      </c>
      <c r="E59" s="372" t="s">
        <v>831</v>
      </c>
      <c r="F59" s="392" t="s">
        <v>825</v>
      </c>
      <c r="G59" s="372" t="s">
        <v>1957</v>
      </c>
      <c r="H59" s="373">
        <v>-37.1</v>
      </c>
      <c r="I59" s="373">
        <v>-1.8</v>
      </c>
      <c r="J59" s="373">
        <v>-2</v>
      </c>
      <c r="K59" s="373">
        <v>-1.9</v>
      </c>
      <c r="L59" s="373">
        <v>-1.8</v>
      </c>
      <c r="M59" s="373">
        <v>-1.9</v>
      </c>
      <c r="N59" s="373">
        <v>-1.8</v>
      </c>
      <c r="O59" s="373">
        <v>-1.9</v>
      </c>
      <c r="P59" s="373">
        <v>-1.7</v>
      </c>
      <c r="Q59" s="373">
        <v>-1.9</v>
      </c>
      <c r="R59" s="373">
        <v>-2</v>
      </c>
      <c r="S59" s="373">
        <v>-2.1</v>
      </c>
      <c r="T59" s="373">
        <v>-2</v>
      </c>
      <c r="U59" s="373">
        <v>-1.9</v>
      </c>
      <c r="V59" s="373">
        <v>-1.6</v>
      </c>
      <c r="W59" s="373">
        <v>-1.6</v>
      </c>
      <c r="X59" s="373">
        <v>-1.4</v>
      </c>
      <c r="Y59" s="373">
        <v>-1.2</v>
      </c>
      <c r="Z59" s="373">
        <v>-1.2</v>
      </c>
      <c r="AA59" s="373">
        <v>-1.1000000000000001</v>
      </c>
      <c r="AB59" s="373">
        <v>-1.3</v>
      </c>
      <c r="AC59" s="373">
        <v>-1.3</v>
      </c>
      <c r="AD59" s="373">
        <v>-1.6</v>
      </c>
      <c r="AE59" s="373">
        <v>-1.7</v>
      </c>
      <c r="AF59" s="373">
        <v>-1.7</v>
      </c>
      <c r="AG59" s="373">
        <v>-1.9</v>
      </c>
      <c r="AH59" s="373">
        <v>-1.4</v>
      </c>
      <c r="AI59" s="373">
        <v>-1.5</v>
      </c>
      <c r="AJ59" s="373">
        <v>-1.3</v>
      </c>
      <c r="AK59" s="373">
        <v>-1.4</v>
      </c>
      <c r="AL59" s="373">
        <v>-1.4</v>
      </c>
      <c r="AM59" s="373">
        <v>-1.4</v>
      </c>
      <c r="AN59" s="373">
        <v>-1.5</v>
      </c>
      <c r="AO59" s="373">
        <v>-1.6</v>
      </c>
      <c r="AP59" s="373">
        <v>-1.5</v>
      </c>
      <c r="AQ59" s="373">
        <v>-1.6</v>
      </c>
      <c r="AR59" s="373">
        <v>-1.6</v>
      </c>
      <c r="AS59" s="373">
        <v>-1.5</v>
      </c>
      <c r="AT59" s="373">
        <v>-1.7</v>
      </c>
      <c r="AU59" s="373">
        <v>-1.7</v>
      </c>
      <c r="AV59" s="373">
        <v>-1.6</v>
      </c>
      <c r="AW59" s="373">
        <v>-1.6</v>
      </c>
      <c r="AX59" s="373">
        <v>-1.4</v>
      </c>
      <c r="AY59" s="373">
        <v>-1.4</v>
      </c>
      <c r="AZ59" s="373">
        <v>-1.4</v>
      </c>
      <c r="BA59" s="373">
        <v>-1.7</v>
      </c>
      <c r="BB59" s="373">
        <v>-1.5</v>
      </c>
      <c r="BC59" s="373">
        <v>-1.6</v>
      </c>
      <c r="BD59" s="373">
        <v>-1.8</v>
      </c>
      <c r="BE59" s="373">
        <v>-1.5</v>
      </c>
      <c r="BF59" s="373">
        <v>-0.9</v>
      </c>
      <c r="BG59" s="373">
        <v>-2</v>
      </c>
    </row>
    <row r="60" spans="1:59" s="270" customFormat="1" ht="14.1" customHeight="1">
      <c r="A60" s="392" t="s">
        <v>832</v>
      </c>
      <c r="B60" s="372" t="s">
        <v>7</v>
      </c>
      <c r="C60" s="372" t="s">
        <v>850</v>
      </c>
      <c r="D60" s="392">
        <v>500</v>
      </c>
      <c r="E60" s="372" t="s">
        <v>1964</v>
      </c>
      <c r="F60" s="392" t="s">
        <v>823</v>
      </c>
      <c r="G60" s="372" t="s">
        <v>1957</v>
      </c>
      <c r="H60" s="373">
        <v>-3928.7</v>
      </c>
      <c r="I60" s="373">
        <v>-347.4</v>
      </c>
      <c r="J60" s="373">
        <v>-306.2</v>
      </c>
      <c r="K60" s="373">
        <v>-330.1</v>
      </c>
      <c r="L60" s="373">
        <v>-289.5</v>
      </c>
      <c r="M60" s="373">
        <v>-277.7</v>
      </c>
      <c r="N60" s="373">
        <v>-303.89999999999998</v>
      </c>
      <c r="O60" s="373">
        <v>-298.89999999999998</v>
      </c>
      <c r="P60" s="373">
        <v>-285.5</v>
      </c>
      <c r="Q60" s="373">
        <v>-324.39999999999998</v>
      </c>
      <c r="R60" s="373">
        <v>-368.1</v>
      </c>
      <c r="S60" s="373">
        <v>-398.9</v>
      </c>
      <c r="T60" s="373">
        <v>-387.3</v>
      </c>
      <c r="U60" s="373">
        <v>-349.9</v>
      </c>
      <c r="V60" s="373">
        <v>-346.4</v>
      </c>
      <c r="W60" s="373">
        <v>-470.6</v>
      </c>
      <c r="X60" s="373">
        <v>-488.6</v>
      </c>
      <c r="Y60" s="373">
        <v>-468.4</v>
      </c>
      <c r="Z60" s="373">
        <v>-383.3</v>
      </c>
      <c r="AA60" s="373">
        <v>-171.7</v>
      </c>
      <c r="AB60" s="373">
        <v>-112.2</v>
      </c>
      <c r="AC60" s="373">
        <v>-112.2</v>
      </c>
      <c r="AD60" s="373">
        <v>-92.8</v>
      </c>
      <c r="AE60" s="373">
        <v>-42.5</v>
      </c>
      <c r="AF60" s="373">
        <v>-111.4</v>
      </c>
      <c r="AG60" s="373">
        <v>-138.9</v>
      </c>
      <c r="AH60" s="373">
        <v>-135.1</v>
      </c>
      <c r="AI60" s="373">
        <v>-115.9</v>
      </c>
      <c r="AJ60" s="373">
        <v>-179.5</v>
      </c>
      <c r="AK60" s="373">
        <v>-302.3</v>
      </c>
      <c r="AL60" s="373">
        <v>-523.1</v>
      </c>
      <c r="AM60" s="373">
        <v>-654.20000000000005</v>
      </c>
      <c r="AN60" s="373">
        <v>-650</v>
      </c>
      <c r="AO60" s="373">
        <v>-573.29999999999995</v>
      </c>
      <c r="AP60" s="373">
        <v>-621.29999999999995</v>
      </c>
      <c r="AQ60" s="373">
        <v>-577.6</v>
      </c>
      <c r="AR60" s="373">
        <v>-620.29999999999995</v>
      </c>
      <c r="AS60" s="373">
        <v>-618.20000000000005</v>
      </c>
      <c r="AT60" s="373">
        <v>-628.70000000000005</v>
      </c>
      <c r="AU60" s="373">
        <v>-642.4</v>
      </c>
      <c r="AV60" s="373">
        <v>-638.79999999999995</v>
      </c>
      <c r="AW60" s="373">
        <v>-592.6</v>
      </c>
      <c r="AX60" s="373">
        <v>-567.4</v>
      </c>
      <c r="AY60" s="373">
        <v>-606.5</v>
      </c>
      <c r="AZ60" s="373">
        <v>-635.1</v>
      </c>
      <c r="BA60" s="373">
        <v>-616.6</v>
      </c>
      <c r="BB60" s="373">
        <v>-521.4</v>
      </c>
      <c r="BC60" s="373">
        <v>-492.1</v>
      </c>
      <c r="BD60" s="373">
        <v>-456.4</v>
      </c>
      <c r="BE60" s="373">
        <v>-163.69999999999999</v>
      </c>
      <c r="BF60" s="373">
        <v>-51.4</v>
      </c>
      <c r="BG60" s="373">
        <v>-298.89999999999998</v>
      </c>
    </row>
    <row r="61" spans="1:59" s="270" customFormat="1" ht="14.1" customHeight="1">
      <c r="A61" s="392" t="s">
        <v>832</v>
      </c>
      <c r="B61" s="372" t="s">
        <v>7</v>
      </c>
      <c r="C61" s="372" t="s">
        <v>850</v>
      </c>
      <c r="D61" s="392">
        <v>500</v>
      </c>
      <c r="E61" s="372" t="s">
        <v>1965</v>
      </c>
      <c r="F61" s="392" t="s">
        <v>825</v>
      </c>
      <c r="G61" s="372" t="s">
        <v>1957</v>
      </c>
      <c r="H61" s="373">
        <v>475.7</v>
      </c>
      <c r="I61" s="373">
        <v>61.6</v>
      </c>
      <c r="J61" s="373">
        <v>50.9</v>
      </c>
      <c r="K61" s="373">
        <v>24.8</v>
      </c>
      <c r="L61" s="373">
        <v>22.8</v>
      </c>
      <c r="M61" s="373">
        <v>24.4</v>
      </c>
      <c r="N61" s="373">
        <v>27.6</v>
      </c>
      <c r="O61" s="373">
        <v>32.799999999999997</v>
      </c>
      <c r="P61" s="373">
        <v>29.5</v>
      </c>
      <c r="Q61" s="373">
        <v>39.9</v>
      </c>
      <c r="R61" s="373">
        <v>48.6</v>
      </c>
      <c r="S61" s="373">
        <v>53.2</v>
      </c>
      <c r="T61" s="373">
        <v>46.3</v>
      </c>
      <c r="U61" s="373">
        <v>23.9</v>
      </c>
      <c r="V61" s="373">
        <v>9.5</v>
      </c>
      <c r="W61" s="373">
        <v>-1.4</v>
      </c>
      <c r="X61" s="373">
        <v>-2.7</v>
      </c>
      <c r="Y61" s="373">
        <v>-5.0999999999999996</v>
      </c>
      <c r="Z61" s="373">
        <v>-27.7</v>
      </c>
      <c r="AA61" s="373">
        <v>-50</v>
      </c>
      <c r="AB61" s="373">
        <v>-50.6</v>
      </c>
      <c r="AC61" s="373">
        <v>-45</v>
      </c>
      <c r="AD61" s="373">
        <v>-45.5</v>
      </c>
      <c r="AE61" s="373">
        <v>-46.3</v>
      </c>
      <c r="AF61" s="373">
        <v>-33</v>
      </c>
      <c r="AG61" s="373">
        <v>-39.4</v>
      </c>
      <c r="AH61" s="373">
        <v>-41.6</v>
      </c>
      <c r="AI61" s="373">
        <v>-64.599999999999994</v>
      </c>
      <c r="AJ61" s="373">
        <v>-66.8</v>
      </c>
      <c r="AK61" s="373">
        <v>-69.7</v>
      </c>
      <c r="AL61" s="373">
        <v>15.4</v>
      </c>
      <c r="AM61" s="373">
        <v>46</v>
      </c>
      <c r="AN61" s="373">
        <v>48.6</v>
      </c>
      <c r="AO61" s="373">
        <v>49.8</v>
      </c>
      <c r="AP61" s="373">
        <v>73.599999999999994</v>
      </c>
      <c r="AQ61" s="373">
        <v>54.2</v>
      </c>
      <c r="AR61" s="373">
        <v>61.8</v>
      </c>
      <c r="AS61" s="373">
        <v>53.1</v>
      </c>
      <c r="AT61" s="373">
        <v>58.9</v>
      </c>
      <c r="AU61" s="373">
        <v>68</v>
      </c>
      <c r="AV61" s="373">
        <v>69.7</v>
      </c>
      <c r="AW61" s="373">
        <v>52.9</v>
      </c>
      <c r="AX61" s="373">
        <v>44.8</v>
      </c>
      <c r="AY61" s="373">
        <v>63.1</v>
      </c>
      <c r="AZ61" s="373">
        <v>77.400000000000006</v>
      </c>
      <c r="BA61" s="373">
        <v>77.2</v>
      </c>
      <c r="BB61" s="373">
        <v>47.9</v>
      </c>
      <c r="BC61" s="373">
        <v>41.8</v>
      </c>
      <c r="BD61" s="373">
        <v>40.6</v>
      </c>
      <c r="BE61" s="373">
        <v>19.8</v>
      </c>
      <c r="BF61" s="373">
        <v>88.6</v>
      </c>
      <c r="BG61" s="373">
        <v>-70.7</v>
      </c>
    </row>
    <row r="62" spans="1:59" s="270" customFormat="1" ht="14.1" customHeight="1">
      <c r="A62" s="372" t="s">
        <v>607</v>
      </c>
      <c r="B62" s="372" t="s">
        <v>16</v>
      </c>
      <c r="C62" s="372" t="s">
        <v>851</v>
      </c>
      <c r="D62" s="374">
        <v>500</v>
      </c>
      <c r="E62" s="372" t="s">
        <v>852</v>
      </c>
      <c r="F62" s="392" t="s">
        <v>823</v>
      </c>
      <c r="G62" s="372" t="s">
        <v>1957</v>
      </c>
      <c r="H62" s="373">
        <v>5221.6000000000004</v>
      </c>
      <c r="I62" s="373">
        <v>110</v>
      </c>
      <c r="J62" s="373">
        <v>107.6</v>
      </c>
      <c r="K62" s="373">
        <v>104.2</v>
      </c>
      <c r="L62" s="373">
        <v>101.8</v>
      </c>
      <c r="M62" s="373">
        <v>100.6</v>
      </c>
      <c r="N62" s="373">
        <v>99.9</v>
      </c>
      <c r="O62" s="373">
        <v>95.4</v>
      </c>
      <c r="P62" s="373">
        <v>101.6</v>
      </c>
      <c r="Q62" s="373">
        <v>96.7</v>
      </c>
      <c r="R62" s="373">
        <v>99.3</v>
      </c>
      <c r="S62" s="373">
        <v>111</v>
      </c>
      <c r="T62" s="373">
        <v>134.1</v>
      </c>
      <c r="U62" s="373">
        <v>146.30000000000001</v>
      </c>
      <c r="V62" s="373">
        <v>189.9</v>
      </c>
      <c r="W62" s="373">
        <v>213.1</v>
      </c>
      <c r="X62" s="373">
        <v>272.8</v>
      </c>
      <c r="Y62" s="373">
        <v>343.2</v>
      </c>
      <c r="Z62" s="373">
        <v>388.5</v>
      </c>
      <c r="AA62" s="373">
        <v>369.1</v>
      </c>
      <c r="AB62" s="373">
        <v>332.4</v>
      </c>
      <c r="AC62" s="373">
        <v>371.5</v>
      </c>
      <c r="AD62" s="373">
        <v>401.7</v>
      </c>
      <c r="AE62" s="373">
        <v>360.4</v>
      </c>
      <c r="AF62" s="373">
        <v>342.2</v>
      </c>
      <c r="AG62" s="373">
        <v>341.2</v>
      </c>
      <c r="AH62" s="373">
        <v>449.1</v>
      </c>
      <c r="AI62" s="373">
        <v>408.3</v>
      </c>
      <c r="AJ62" s="373">
        <v>409.7</v>
      </c>
      <c r="AK62" s="373">
        <v>328.3</v>
      </c>
      <c r="AL62" s="373">
        <v>266.3</v>
      </c>
      <c r="AM62" s="373">
        <v>238.7</v>
      </c>
      <c r="AN62" s="373">
        <v>233</v>
      </c>
      <c r="AO62" s="373">
        <v>211.8</v>
      </c>
      <c r="AP62" s="373">
        <v>176.9</v>
      </c>
      <c r="AQ62" s="373">
        <v>170.9</v>
      </c>
      <c r="AR62" s="373">
        <v>175.2</v>
      </c>
      <c r="AS62" s="373">
        <v>162.1</v>
      </c>
      <c r="AT62" s="373">
        <v>139.5</v>
      </c>
      <c r="AU62" s="373">
        <v>125.4</v>
      </c>
      <c r="AV62" s="373">
        <v>108.6</v>
      </c>
      <c r="AW62" s="373">
        <v>106.8</v>
      </c>
      <c r="AX62" s="373">
        <v>118.6</v>
      </c>
      <c r="AY62" s="373">
        <v>109.8</v>
      </c>
      <c r="AZ62" s="373">
        <v>112.8</v>
      </c>
      <c r="BA62" s="373">
        <v>124.6</v>
      </c>
      <c r="BB62" s="373">
        <v>142.9</v>
      </c>
      <c r="BC62" s="373">
        <v>140.9</v>
      </c>
      <c r="BD62" s="373">
        <v>137.4</v>
      </c>
      <c r="BE62" s="373">
        <v>217.6</v>
      </c>
      <c r="BF62" s="373">
        <v>445.6</v>
      </c>
      <c r="BG62" s="373">
        <v>95.6</v>
      </c>
    </row>
    <row r="63" spans="1:59" s="270" customFormat="1" ht="14.1" customHeight="1">
      <c r="A63" s="372" t="s">
        <v>607</v>
      </c>
      <c r="B63" s="372" t="s">
        <v>16</v>
      </c>
      <c r="C63" s="372" t="s">
        <v>851</v>
      </c>
      <c r="D63" s="374">
        <v>500</v>
      </c>
      <c r="E63" s="372" t="s">
        <v>853</v>
      </c>
      <c r="F63" s="392" t="s">
        <v>825</v>
      </c>
      <c r="G63" s="372" t="s">
        <v>1957</v>
      </c>
      <c r="H63" s="373">
        <v>-1350.4</v>
      </c>
      <c r="I63" s="373">
        <v>-59.9</v>
      </c>
      <c r="J63" s="373">
        <v>-58.7</v>
      </c>
      <c r="K63" s="373">
        <v>-58.3</v>
      </c>
      <c r="L63" s="373">
        <v>-58.1</v>
      </c>
      <c r="M63" s="373">
        <v>-59.3</v>
      </c>
      <c r="N63" s="373">
        <v>-58.5</v>
      </c>
      <c r="O63" s="373">
        <v>-58.9</v>
      </c>
      <c r="P63" s="373">
        <v>-59.7</v>
      </c>
      <c r="Q63" s="373">
        <v>-57.8</v>
      </c>
      <c r="R63" s="373">
        <v>-57.9</v>
      </c>
      <c r="S63" s="373">
        <v>-60.7</v>
      </c>
      <c r="T63" s="373">
        <v>-55.4</v>
      </c>
      <c r="U63" s="373">
        <v>-41.4</v>
      </c>
      <c r="V63" s="373">
        <v>-53.2</v>
      </c>
      <c r="W63" s="373">
        <v>-43.7</v>
      </c>
      <c r="X63" s="373">
        <v>-16</v>
      </c>
      <c r="Y63" s="373">
        <v>-55.1</v>
      </c>
      <c r="Z63" s="373">
        <v>-58.3</v>
      </c>
      <c r="AA63" s="373">
        <v>-59</v>
      </c>
      <c r="AB63" s="373">
        <v>-56</v>
      </c>
      <c r="AC63" s="373">
        <v>-60.4</v>
      </c>
      <c r="AD63" s="373">
        <v>-68.400000000000006</v>
      </c>
      <c r="AE63" s="373">
        <v>-71.7</v>
      </c>
      <c r="AF63" s="373">
        <v>-68.900000000000006</v>
      </c>
      <c r="AG63" s="373">
        <v>-41.6</v>
      </c>
      <c r="AH63" s="373">
        <v>-46.6</v>
      </c>
      <c r="AI63" s="373">
        <v>-34.4</v>
      </c>
      <c r="AJ63" s="373">
        <v>-49.9</v>
      </c>
      <c r="AK63" s="373">
        <v>-15.8</v>
      </c>
      <c r="AL63" s="373">
        <v>-36.799999999999997</v>
      </c>
      <c r="AM63" s="373">
        <v>-34.799999999999997</v>
      </c>
      <c r="AN63" s="373">
        <v>-46.2</v>
      </c>
      <c r="AO63" s="373">
        <v>-55.7</v>
      </c>
      <c r="AP63" s="373">
        <v>-64.2</v>
      </c>
      <c r="AQ63" s="373">
        <v>-69</v>
      </c>
      <c r="AR63" s="373">
        <v>-63.6</v>
      </c>
      <c r="AS63" s="373">
        <v>-58.1</v>
      </c>
      <c r="AT63" s="373">
        <v>-57.5</v>
      </c>
      <c r="AU63" s="373">
        <v>-59.8</v>
      </c>
      <c r="AV63" s="373">
        <v>-58.7</v>
      </c>
      <c r="AW63" s="373">
        <v>-58</v>
      </c>
      <c r="AX63" s="373">
        <v>-60.9</v>
      </c>
      <c r="AY63" s="373">
        <v>-61.7</v>
      </c>
      <c r="AZ63" s="373">
        <v>-73.400000000000006</v>
      </c>
      <c r="BA63" s="373">
        <v>-71.3</v>
      </c>
      <c r="BB63" s="373">
        <v>-77.3</v>
      </c>
      <c r="BC63" s="373">
        <v>-76.099999999999994</v>
      </c>
      <c r="BD63" s="373">
        <v>-77.5</v>
      </c>
      <c r="BE63" s="373">
        <v>-56.3</v>
      </c>
      <c r="BF63" s="373">
        <v>-14.4</v>
      </c>
      <c r="BG63" s="373">
        <v>-79</v>
      </c>
    </row>
    <row r="64" spans="1:59" s="270" customFormat="1" ht="14.1" customHeight="1">
      <c r="A64" s="372" t="s">
        <v>607</v>
      </c>
      <c r="B64" s="372" t="s">
        <v>16</v>
      </c>
      <c r="C64" s="372" t="s">
        <v>851</v>
      </c>
      <c r="D64" s="374">
        <v>500</v>
      </c>
      <c r="E64" s="372" t="s">
        <v>854</v>
      </c>
      <c r="F64" s="392" t="s">
        <v>823</v>
      </c>
      <c r="G64" s="372" t="s">
        <v>1957</v>
      </c>
      <c r="H64" s="373">
        <v>4635.6000000000004</v>
      </c>
      <c r="I64" s="373">
        <v>25.3</v>
      </c>
      <c r="J64" s="373">
        <v>24.2</v>
      </c>
      <c r="K64" s="373">
        <v>23.8</v>
      </c>
      <c r="L64" s="373">
        <v>22.6</v>
      </c>
      <c r="M64" s="373">
        <v>21.7</v>
      </c>
      <c r="N64" s="373">
        <v>21.6</v>
      </c>
      <c r="O64" s="373">
        <v>20.5</v>
      </c>
      <c r="P64" s="373">
        <v>21.7</v>
      </c>
      <c r="Q64" s="373">
        <v>20.399999999999999</v>
      </c>
      <c r="R64" s="373">
        <v>21.1</v>
      </c>
      <c r="S64" s="373">
        <v>25.2</v>
      </c>
      <c r="T64" s="373">
        <v>50.2</v>
      </c>
      <c r="U64" s="373">
        <v>116.3</v>
      </c>
      <c r="V64" s="373">
        <v>173.1</v>
      </c>
      <c r="W64" s="373">
        <v>239.1</v>
      </c>
      <c r="X64" s="373">
        <v>300.89999999999998</v>
      </c>
      <c r="Y64" s="373">
        <v>324</v>
      </c>
      <c r="Z64" s="373">
        <v>386.2</v>
      </c>
      <c r="AA64" s="373">
        <v>376.9</v>
      </c>
      <c r="AB64" s="373">
        <v>369.9</v>
      </c>
      <c r="AC64" s="373">
        <v>407.4</v>
      </c>
      <c r="AD64" s="373">
        <v>458.3</v>
      </c>
      <c r="AE64" s="373">
        <v>395.5</v>
      </c>
      <c r="AF64" s="373">
        <v>391.4</v>
      </c>
      <c r="AG64" s="373">
        <v>408</v>
      </c>
      <c r="AH64" s="373">
        <v>478.9</v>
      </c>
      <c r="AI64" s="373">
        <v>414.1</v>
      </c>
      <c r="AJ64" s="373">
        <v>413.2</v>
      </c>
      <c r="AK64" s="373">
        <v>400.2</v>
      </c>
      <c r="AL64" s="373">
        <v>296.39999999999998</v>
      </c>
      <c r="AM64" s="373">
        <v>288.5</v>
      </c>
      <c r="AN64" s="373">
        <v>221.6</v>
      </c>
      <c r="AO64" s="373">
        <v>206.4</v>
      </c>
      <c r="AP64" s="373">
        <v>131.4</v>
      </c>
      <c r="AQ64" s="373">
        <v>114.8</v>
      </c>
      <c r="AR64" s="373">
        <v>99.1</v>
      </c>
      <c r="AS64" s="373">
        <v>88</v>
      </c>
      <c r="AT64" s="373">
        <v>79</v>
      </c>
      <c r="AU64" s="373">
        <v>74.400000000000006</v>
      </c>
      <c r="AV64" s="373">
        <v>69.2</v>
      </c>
      <c r="AW64" s="373">
        <v>68.5</v>
      </c>
      <c r="AX64" s="373">
        <v>69.900000000000006</v>
      </c>
      <c r="AY64" s="373">
        <v>50.1</v>
      </c>
      <c r="AZ64" s="373">
        <v>58.7</v>
      </c>
      <c r="BA64" s="373">
        <v>60</v>
      </c>
      <c r="BB64" s="373">
        <v>71.5</v>
      </c>
      <c r="BC64" s="373">
        <v>75</v>
      </c>
      <c r="BD64" s="373">
        <v>80.7</v>
      </c>
      <c r="BE64" s="373">
        <v>193.1</v>
      </c>
      <c r="BF64" s="373">
        <v>500.8</v>
      </c>
      <c r="BG64" s="373">
        <v>20.2</v>
      </c>
    </row>
    <row r="65" spans="1:59" s="270" customFormat="1" ht="14.1" customHeight="1">
      <c r="A65" s="372" t="s">
        <v>607</v>
      </c>
      <c r="B65" s="372" t="s">
        <v>16</v>
      </c>
      <c r="C65" s="372" t="s">
        <v>851</v>
      </c>
      <c r="D65" s="374">
        <v>500</v>
      </c>
      <c r="E65" s="372" t="s">
        <v>855</v>
      </c>
      <c r="F65" s="392" t="s">
        <v>825</v>
      </c>
      <c r="G65" s="372" t="s">
        <v>1957</v>
      </c>
      <c r="H65" s="373">
        <v>-791.8</v>
      </c>
      <c r="I65" s="373">
        <v>-10.7</v>
      </c>
      <c r="J65" s="373">
        <v>-11</v>
      </c>
      <c r="K65" s="373">
        <v>-9.8000000000000007</v>
      </c>
      <c r="L65" s="373">
        <v>-10.1</v>
      </c>
      <c r="M65" s="373">
        <v>-10.6</v>
      </c>
      <c r="N65" s="373">
        <v>-10.1</v>
      </c>
      <c r="O65" s="373">
        <v>-9.6999999999999993</v>
      </c>
      <c r="P65" s="373">
        <v>-10.3</v>
      </c>
      <c r="Q65" s="373">
        <v>-9.9</v>
      </c>
      <c r="R65" s="373">
        <v>-9.6</v>
      </c>
      <c r="S65" s="373">
        <v>-10.3</v>
      </c>
      <c r="T65" s="373">
        <v>-12.2</v>
      </c>
      <c r="U65" s="373">
        <v>-12</v>
      </c>
      <c r="V65" s="373">
        <v>-21.5</v>
      </c>
      <c r="W65" s="373">
        <v>-30.2</v>
      </c>
      <c r="X65" s="373">
        <v>-26.2</v>
      </c>
      <c r="Y65" s="373">
        <v>-42.8</v>
      </c>
      <c r="Z65" s="373">
        <v>-56.1</v>
      </c>
      <c r="AA65" s="373">
        <v>-56.8</v>
      </c>
      <c r="AB65" s="373">
        <v>-45.3</v>
      </c>
      <c r="AC65" s="373">
        <v>-58.1</v>
      </c>
      <c r="AD65" s="373">
        <v>-75.8</v>
      </c>
      <c r="AE65" s="373">
        <v>-71.400000000000006</v>
      </c>
      <c r="AF65" s="373">
        <v>-69</v>
      </c>
      <c r="AG65" s="373">
        <v>-54.8</v>
      </c>
      <c r="AH65" s="373">
        <v>-60.2</v>
      </c>
      <c r="AI65" s="373">
        <v>-36.700000000000003</v>
      </c>
      <c r="AJ65" s="373">
        <v>-40.9</v>
      </c>
      <c r="AK65" s="373">
        <v>-44.9</v>
      </c>
      <c r="AL65" s="373">
        <v>-36.9</v>
      </c>
      <c r="AM65" s="373">
        <v>-38</v>
      </c>
      <c r="AN65" s="373">
        <v>-30.7</v>
      </c>
      <c r="AO65" s="373">
        <v>-34.4</v>
      </c>
      <c r="AP65" s="373">
        <v>-32.1</v>
      </c>
      <c r="AQ65" s="373">
        <v>-31.7</v>
      </c>
      <c r="AR65" s="373">
        <v>-23.7</v>
      </c>
      <c r="AS65" s="373">
        <v>-19.7</v>
      </c>
      <c r="AT65" s="373">
        <v>-19.8</v>
      </c>
      <c r="AU65" s="373">
        <v>-21.6</v>
      </c>
      <c r="AV65" s="373">
        <v>-21.7</v>
      </c>
      <c r="AW65" s="373">
        <v>-21.4</v>
      </c>
      <c r="AX65" s="373">
        <v>-23.2</v>
      </c>
      <c r="AY65" s="373">
        <v>-23.1</v>
      </c>
      <c r="AZ65" s="373">
        <v>-26.5</v>
      </c>
      <c r="BA65" s="373">
        <v>-25.2</v>
      </c>
      <c r="BB65" s="373">
        <v>-28.9</v>
      </c>
      <c r="BC65" s="373">
        <v>-28.5</v>
      </c>
      <c r="BD65" s="373">
        <v>-30.9</v>
      </c>
      <c r="BE65" s="373">
        <v>-33</v>
      </c>
      <c r="BF65" s="373">
        <v>-9.3000000000000007</v>
      </c>
      <c r="BG65" s="373">
        <v>-77.099999999999994</v>
      </c>
    </row>
    <row r="66" spans="1:59" s="270" customFormat="1" ht="14.1" customHeight="1">
      <c r="A66" s="372" t="s">
        <v>607</v>
      </c>
      <c r="B66" s="372" t="s">
        <v>16</v>
      </c>
      <c r="C66" s="372" t="s">
        <v>851</v>
      </c>
      <c r="D66" s="374">
        <v>500</v>
      </c>
      <c r="E66" s="372" t="s">
        <v>1966</v>
      </c>
      <c r="F66" s="392" t="s">
        <v>823</v>
      </c>
      <c r="G66" s="372" t="s">
        <v>1957</v>
      </c>
      <c r="H66" s="373">
        <v>-1858.9</v>
      </c>
      <c r="I66" s="373">
        <v>-5.2</v>
      </c>
      <c r="J66" s="373">
        <v>-4.9000000000000004</v>
      </c>
      <c r="K66" s="373">
        <v>4</v>
      </c>
      <c r="L66" s="373">
        <v>9</v>
      </c>
      <c r="M66" s="373">
        <v>10</v>
      </c>
      <c r="N66" s="373">
        <v>8.8000000000000007</v>
      </c>
      <c r="O66" s="373">
        <v>6.3</v>
      </c>
      <c r="P66" s="373">
        <v>11.6</v>
      </c>
      <c r="Q66" s="373">
        <v>0</v>
      </c>
      <c r="R66" s="373">
        <v>0</v>
      </c>
      <c r="S66" s="373">
        <v>-9.5</v>
      </c>
      <c r="T66" s="373">
        <v>-25.9</v>
      </c>
      <c r="U66" s="373">
        <v>-58</v>
      </c>
      <c r="V66" s="373">
        <v>-94.4</v>
      </c>
      <c r="W66" s="373">
        <v>-109.6</v>
      </c>
      <c r="X66" s="373">
        <v>-187.9</v>
      </c>
      <c r="Y66" s="373">
        <v>-238.1</v>
      </c>
      <c r="Z66" s="373">
        <v>-244.8</v>
      </c>
      <c r="AA66" s="373">
        <v>-233.7</v>
      </c>
      <c r="AB66" s="373">
        <v>-230</v>
      </c>
      <c r="AC66" s="373">
        <v>-192.4</v>
      </c>
      <c r="AD66" s="373">
        <v>-156.6</v>
      </c>
      <c r="AE66" s="373">
        <v>-127</v>
      </c>
      <c r="AF66" s="373">
        <v>-139.9</v>
      </c>
      <c r="AG66" s="373">
        <v>-164.3</v>
      </c>
      <c r="AH66" s="373">
        <v>-166.5</v>
      </c>
      <c r="AI66" s="373">
        <v>-129.5</v>
      </c>
      <c r="AJ66" s="373">
        <v>-142.4</v>
      </c>
      <c r="AK66" s="373">
        <v>-118.6</v>
      </c>
      <c r="AL66" s="373">
        <v>-175</v>
      </c>
      <c r="AM66" s="373">
        <v>-139.6</v>
      </c>
      <c r="AN66" s="373">
        <v>-87.3</v>
      </c>
      <c r="AO66" s="373">
        <v>-43.3</v>
      </c>
      <c r="AP66" s="373">
        <v>-30.6</v>
      </c>
      <c r="AQ66" s="373">
        <v>-12.1</v>
      </c>
      <c r="AR66" s="373">
        <v>0.4</v>
      </c>
      <c r="AS66" s="373">
        <v>-6.6</v>
      </c>
      <c r="AT66" s="373">
        <v>-5.2</v>
      </c>
      <c r="AU66" s="373">
        <v>-9.5</v>
      </c>
      <c r="AV66" s="373">
        <v>-12</v>
      </c>
      <c r="AW66" s="373">
        <v>-7.9</v>
      </c>
      <c r="AX66" s="373">
        <v>-1</v>
      </c>
      <c r="AY66" s="373">
        <v>-17.100000000000001</v>
      </c>
      <c r="AZ66" s="373">
        <v>-29.4</v>
      </c>
      <c r="BA66" s="373">
        <v>-40.1</v>
      </c>
      <c r="BB66" s="373">
        <v>-26.4</v>
      </c>
      <c r="BC66" s="373">
        <v>-26.1</v>
      </c>
      <c r="BD66" s="373">
        <v>-22.3</v>
      </c>
      <c r="BE66" s="373">
        <v>-77.5</v>
      </c>
      <c r="BF66" s="373">
        <v>11.1</v>
      </c>
      <c r="BG66" s="373">
        <v>-253.6</v>
      </c>
    </row>
    <row r="67" spans="1:59" s="270" customFormat="1" ht="14.1" customHeight="1">
      <c r="A67" s="372" t="s">
        <v>607</v>
      </c>
      <c r="B67" s="372" t="s">
        <v>16</v>
      </c>
      <c r="C67" s="372" t="s">
        <v>851</v>
      </c>
      <c r="D67" s="374">
        <v>500</v>
      </c>
      <c r="E67" s="372" t="s">
        <v>1967</v>
      </c>
      <c r="F67" s="392" t="s">
        <v>825</v>
      </c>
      <c r="G67" s="372" t="s">
        <v>1957</v>
      </c>
      <c r="H67" s="373">
        <v>-3222.1</v>
      </c>
      <c r="I67" s="373">
        <v>-154</v>
      </c>
      <c r="J67" s="373">
        <v>-154</v>
      </c>
      <c r="K67" s="373">
        <v>-154.69999999999999</v>
      </c>
      <c r="L67" s="373">
        <v>-155.80000000000001</v>
      </c>
      <c r="M67" s="373">
        <v>-156.80000000000001</v>
      </c>
      <c r="N67" s="373">
        <v>-156.69999999999999</v>
      </c>
      <c r="O67" s="373">
        <v>-156.6</v>
      </c>
      <c r="P67" s="373">
        <v>-156.80000000000001</v>
      </c>
      <c r="Q67" s="373">
        <v>-155</v>
      </c>
      <c r="R67" s="373">
        <v>-154.9</v>
      </c>
      <c r="S67" s="373">
        <v>-149.1</v>
      </c>
      <c r="T67" s="373">
        <v>-150.30000000000001</v>
      </c>
      <c r="U67" s="373">
        <v>-149.4</v>
      </c>
      <c r="V67" s="373">
        <v>-138.80000000000001</v>
      </c>
      <c r="W67" s="373">
        <v>-134.69999999999999</v>
      </c>
      <c r="X67" s="373">
        <v>-119.7</v>
      </c>
      <c r="Y67" s="373">
        <v>-99.1</v>
      </c>
      <c r="Z67" s="373">
        <v>-99.8</v>
      </c>
      <c r="AA67" s="373">
        <v>-102.3</v>
      </c>
      <c r="AB67" s="373">
        <v>-97.5</v>
      </c>
      <c r="AC67" s="373">
        <v>-114</v>
      </c>
      <c r="AD67" s="373">
        <v>-123.6</v>
      </c>
      <c r="AE67" s="373">
        <v>-128.9</v>
      </c>
      <c r="AF67" s="373">
        <v>-124.5</v>
      </c>
      <c r="AG67" s="373">
        <v>-124.4</v>
      </c>
      <c r="AH67" s="373">
        <v>-132.80000000000001</v>
      </c>
      <c r="AI67" s="373">
        <v>-130.80000000000001</v>
      </c>
      <c r="AJ67" s="373">
        <v>-124.1</v>
      </c>
      <c r="AK67" s="373">
        <v>-128.5</v>
      </c>
      <c r="AL67" s="373">
        <v>-111.4</v>
      </c>
      <c r="AM67" s="373">
        <v>-121.1</v>
      </c>
      <c r="AN67" s="373">
        <v>-130.30000000000001</v>
      </c>
      <c r="AO67" s="373">
        <v>-136.5</v>
      </c>
      <c r="AP67" s="373">
        <v>-139</v>
      </c>
      <c r="AQ67" s="373">
        <v>-143.1</v>
      </c>
      <c r="AR67" s="373">
        <v>-141.69999999999999</v>
      </c>
      <c r="AS67" s="373">
        <v>-144</v>
      </c>
      <c r="AT67" s="373">
        <v>-145.6</v>
      </c>
      <c r="AU67" s="373">
        <v>-144</v>
      </c>
      <c r="AV67" s="373">
        <v>-141.4</v>
      </c>
      <c r="AW67" s="373">
        <v>-141.9</v>
      </c>
      <c r="AX67" s="373">
        <v>-143.30000000000001</v>
      </c>
      <c r="AY67" s="373">
        <v>-140.6</v>
      </c>
      <c r="AZ67" s="373">
        <v>-140.30000000000001</v>
      </c>
      <c r="BA67" s="373">
        <v>-140.19999999999999</v>
      </c>
      <c r="BB67" s="373">
        <v>-147.30000000000001</v>
      </c>
      <c r="BC67" s="373">
        <v>-150.1</v>
      </c>
      <c r="BD67" s="373">
        <v>-152.5</v>
      </c>
      <c r="BE67" s="373">
        <v>-134.30000000000001</v>
      </c>
      <c r="BF67" s="373">
        <v>-92.4</v>
      </c>
      <c r="BG67" s="373">
        <v>-157.4</v>
      </c>
    </row>
    <row r="68" spans="1:59" s="270" customFormat="1" ht="14.1" customHeight="1">
      <c r="A68" s="372" t="s">
        <v>607</v>
      </c>
      <c r="B68" s="372" t="s">
        <v>16</v>
      </c>
      <c r="C68" s="372" t="s">
        <v>851</v>
      </c>
      <c r="D68" s="374">
        <v>500</v>
      </c>
      <c r="E68" s="372" t="s">
        <v>1968</v>
      </c>
      <c r="F68" s="392" t="s">
        <v>823</v>
      </c>
      <c r="G68" s="372" t="s">
        <v>1957</v>
      </c>
      <c r="H68" s="373">
        <v>-1792.8</v>
      </c>
      <c r="I68" s="373">
        <v>-3.6</v>
      </c>
      <c r="J68" s="373">
        <v>-3.1</v>
      </c>
      <c r="K68" s="373">
        <v>5.8</v>
      </c>
      <c r="L68" s="373">
        <v>11</v>
      </c>
      <c r="M68" s="373">
        <v>12.9</v>
      </c>
      <c r="N68" s="373">
        <v>10.1</v>
      </c>
      <c r="O68" s="373">
        <v>8.6</v>
      </c>
      <c r="P68" s="373">
        <v>13.2</v>
      </c>
      <c r="Q68" s="373">
        <v>2.4</v>
      </c>
      <c r="R68" s="373">
        <v>2.9</v>
      </c>
      <c r="S68" s="373">
        <v>-7.6</v>
      </c>
      <c r="T68" s="373">
        <v>-24.7</v>
      </c>
      <c r="U68" s="373">
        <v>-54.6</v>
      </c>
      <c r="V68" s="373">
        <v>-91</v>
      </c>
      <c r="W68" s="373">
        <v>-106.9</v>
      </c>
      <c r="X68" s="373">
        <v>-184.7</v>
      </c>
      <c r="Y68" s="373">
        <v>-235.6</v>
      </c>
      <c r="Z68" s="373">
        <v>-241.7</v>
      </c>
      <c r="AA68" s="373">
        <v>-230.4</v>
      </c>
      <c r="AB68" s="373">
        <v>-227.4</v>
      </c>
      <c r="AC68" s="373">
        <v>-190.2</v>
      </c>
      <c r="AD68" s="373">
        <v>-154.9</v>
      </c>
      <c r="AE68" s="373">
        <v>-124.2</v>
      </c>
      <c r="AF68" s="373">
        <v>-137</v>
      </c>
      <c r="AG68" s="373">
        <v>-163.1</v>
      </c>
      <c r="AH68" s="373">
        <v>-163.4</v>
      </c>
      <c r="AI68" s="373">
        <v>-126</v>
      </c>
      <c r="AJ68" s="373">
        <v>-139.69999999999999</v>
      </c>
      <c r="AK68" s="373">
        <v>-116.3</v>
      </c>
      <c r="AL68" s="373">
        <v>-171.4</v>
      </c>
      <c r="AM68" s="373">
        <v>-137.5</v>
      </c>
      <c r="AN68" s="373">
        <v>-84.6</v>
      </c>
      <c r="AO68" s="373">
        <v>-40</v>
      </c>
      <c r="AP68" s="373">
        <v>-28.4</v>
      </c>
      <c r="AQ68" s="373">
        <v>-9.1999999999999993</v>
      </c>
      <c r="AR68" s="373">
        <v>3.4</v>
      </c>
      <c r="AS68" s="373">
        <v>-3.3</v>
      </c>
      <c r="AT68" s="373">
        <v>-3.2</v>
      </c>
      <c r="AU68" s="373">
        <v>-7.3</v>
      </c>
      <c r="AV68" s="373">
        <v>-8.5</v>
      </c>
      <c r="AW68" s="373">
        <v>-5.7</v>
      </c>
      <c r="AX68" s="373">
        <v>1.3</v>
      </c>
      <c r="AY68" s="373">
        <v>-14.6</v>
      </c>
      <c r="AZ68" s="373">
        <v>-27.2</v>
      </c>
      <c r="BA68" s="373">
        <v>-37.5</v>
      </c>
      <c r="BB68" s="373">
        <v>-23.9</v>
      </c>
      <c r="BC68" s="373">
        <v>-23.5</v>
      </c>
      <c r="BD68" s="373">
        <v>-19.8</v>
      </c>
      <c r="BE68" s="373">
        <v>-74.7</v>
      </c>
      <c r="BF68" s="373">
        <v>14.3</v>
      </c>
      <c r="BG68" s="373">
        <v>-251</v>
      </c>
    </row>
    <row r="69" spans="1:59" s="270" customFormat="1" ht="14.1" customHeight="1">
      <c r="A69" s="372" t="s">
        <v>607</v>
      </c>
      <c r="B69" s="372" t="s">
        <v>16</v>
      </c>
      <c r="C69" s="372" t="s">
        <v>851</v>
      </c>
      <c r="D69" s="374">
        <v>500</v>
      </c>
      <c r="E69" s="372" t="s">
        <v>1969</v>
      </c>
      <c r="F69" s="392" t="s">
        <v>825</v>
      </c>
      <c r="G69" s="372" t="s">
        <v>1957</v>
      </c>
      <c r="H69" s="373">
        <v>-1572.1</v>
      </c>
      <c r="I69" s="373">
        <v>-85.1</v>
      </c>
      <c r="J69" s="373">
        <v>-87</v>
      </c>
      <c r="K69" s="373">
        <v>-87.5</v>
      </c>
      <c r="L69" s="373">
        <v>-88.4</v>
      </c>
      <c r="M69" s="373">
        <v>-88.7</v>
      </c>
      <c r="N69" s="373">
        <v>-89</v>
      </c>
      <c r="O69" s="373">
        <v>-87.9</v>
      </c>
      <c r="P69" s="373">
        <v>-88.8</v>
      </c>
      <c r="Q69" s="373">
        <v>-87.5</v>
      </c>
      <c r="R69" s="373">
        <v>-87.8</v>
      </c>
      <c r="S69" s="373">
        <v>-81.3</v>
      </c>
      <c r="T69" s="373">
        <v>-83.2</v>
      </c>
      <c r="U69" s="373">
        <v>-81.599999999999994</v>
      </c>
      <c r="V69" s="373">
        <v>-68.8</v>
      </c>
      <c r="W69" s="373">
        <v>-67.2</v>
      </c>
      <c r="X69" s="373">
        <v>-50.1</v>
      </c>
      <c r="Y69" s="373">
        <v>-28.5</v>
      </c>
      <c r="Z69" s="373">
        <v>-29.4</v>
      </c>
      <c r="AA69" s="373">
        <v>-31.3</v>
      </c>
      <c r="AB69" s="373">
        <v>-26.9</v>
      </c>
      <c r="AC69" s="373">
        <v>-43.4</v>
      </c>
      <c r="AD69" s="373">
        <v>-53.4</v>
      </c>
      <c r="AE69" s="373">
        <v>-59.7</v>
      </c>
      <c r="AF69" s="373">
        <v>-54.6</v>
      </c>
      <c r="AG69" s="373">
        <v>-54.2</v>
      </c>
      <c r="AH69" s="373">
        <v>-62.5</v>
      </c>
      <c r="AI69" s="373">
        <v>-62.9</v>
      </c>
      <c r="AJ69" s="373">
        <v>-54.8</v>
      </c>
      <c r="AK69" s="373">
        <v>-59.7</v>
      </c>
      <c r="AL69" s="373">
        <v>-42.8</v>
      </c>
      <c r="AM69" s="373">
        <v>-52.3</v>
      </c>
      <c r="AN69" s="373">
        <v>-62.3</v>
      </c>
      <c r="AO69" s="373">
        <v>-68.599999999999994</v>
      </c>
      <c r="AP69" s="373">
        <v>-71.099999999999994</v>
      </c>
      <c r="AQ69" s="373">
        <v>-73.900000000000006</v>
      </c>
      <c r="AR69" s="373">
        <v>-73.7</v>
      </c>
      <c r="AS69" s="373">
        <v>-76.599999999999994</v>
      </c>
      <c r="AT69" s="373">
        <v>-78</v>
      </c>
      <c r="AU69" s="373">
        <v>-76.3</v>
      </c>
      <c r="AV69" s="373">
        <v>-73.5</v>
      </c>
      <c r="AW69" s="373">
        <v>-74.2</v>
      </c>
      <c r="AX69" s="373">
        <v>-74.7</v>
      </c>
      <c r="AY69" s="373">
        <v>-72</v>
      </c>
      <c r="AZ69" s="373">
        <v>-73.099999999999994</v>
      </c>
      <c r="BA69" s="373">
        <v>-72.599999999999994</v>
      </c>
      <c r="BB69" s="373">
        <v>-78.599999999999994</v>
      </c>
      <c r="BC69" s="373">
        <v>-82</v>
      </c>
      <c r="BD69" s="373">
        <v>-82.5</v>
      </c>
      <c r="BE69" s="373">
        <v>-65.5</v>
      </c>
      <c r="BF69" s="373">
        <v>-21.2</v>
      </c>
      <c r="BG69" s="373">
        <v>-90.3</v>
      </c>
    </row>
    <row r="70" spans="1:59" s="270" customFormat="1" ht="25.5">
      <c r="A70" s="372" t="s">
        <v>832</v>
      </c>
      <c r="B70" s="372" t="s">
        <v>15</v>
      </c>
      <c r="C70" s="372" t="s">
        <v>856</v>
      </c>
      <c r="D70" s="374">
        <v>500</v>
      </c>
      <c r="E70" s="372" t="s">
        <v>828</v>
      </c>
      <c r="F70" s="393" t="s">
        <v>823</v>
      </c>
      <c r="G70" s="372" t="s">
        <v>1957</v>
      </c>
      <c r="H70" s="373">
        <v>0</v>
      </c>
      <c r="I70" s="373">
        <v>0</v>
      </c>
      <c r="J70" s="373">
        <v>0</v>
      </c>
      <c r="K70" s="373">
        <v>0</v>
      </c>
      <c r="L70" s="373">
        <v>0</v>
      </c>
      <c r="M70" s="373">
        <v>0</v>
      </c>
      <c r="N70" s="373">
        <v>0</v>
      </c>
      <c r="O70" s="373">
        <v>0</v>
      </c>
      <c r="P70" s="373">
        <v>0</v>
      </c>
      <c r="Q70" s="373">
        <v>0</v>
      </c>
      <c r="R70" s="373">
        <v>0</v>
      </c>
      <c r="S70" s="373">
        <v>0</v>
      </c>
      <c r="T70" s="373">
        <v>0</v>
      </c>
      <c r="U70" s="373">
        <v>0</v>
      </c>
      <c r="V70" s="373">
        <v>0</v>
      </c>
      <c r="W70" s="373">
        <v>0</v>
      </c>
      <c r="X70" s="373">
        <v>0</v>
      </c>
      <c r="Y70" s="373">
        <v>0</v>
      </c>
      <c r="Z70" s="373">
        <v>0</v>
      </c>
      <c r="AA70" s="373">
        <v>0</v>
      </c>
      <c r="AB70" s="373">
        <v>0</v>
      </c>
      <c r="AC70" s="373">
        <v>0</v>
      </c>
      <c r="AD70" s="373">
        <v>0</v>
      </c>
      <c r="AE70" s="373">
        <v>0</v>
      </c>
      <c r="AF70" s="373">
        <v>0</v>
      </c>
      <c r="AG70" s="373">
        <v>0</v>
      </c>
      <c r="AH70" s="373">
        <v>0</v>
      </c>
      <c r="AI70" s="373">
        <v>0</v>
      </c>
      <c r="AJ70" s="373">
        <v>0</v>
      </c>
      <c r="AK70" s="373">
        <v>0</v>
      </c>
      <c r="AL70" s="373">
        <v>0</v>
      </c>
      <c r="AM70" s="373">
        <v>0</v>
      </c>
      <c r="AN70" s="373">
        <v>0</v>
      </c>
      <c r="AO70" s="373">
        <v>0</v>
      </c>
      <c r="AP70" s="373">
        <v>0</v>
      </c>
      <c r="AQ70" s="373">
        <v>0</v>
      </c>
      <c r="AR70" s="373">
        <v>0</v>
      </c>
      <c r="AS70" s="373">
        <v>0</v>
      </c>
      <c r="AT70" s="373">
        <v>0</v>
      </c>
      <c r="AU70" s="373">
        <v>0</v>
      </c>
      <c r="AV70" s="373">
        <v>0</v>
      </c>
      <c r="AW70" s="373">
        <v>0</v>
      </c>
      <c r="AX70" s="373">
        <v>0</v>
      </c>
      <c r="AY70" s="373">
        <v>0</v>
      </c>
      <c r="AZ70" s="373">
        <v>0</v>
      </c>
      <c r="BA70" s="373">
        <v>0</v>
      </c>
      <c r="BB70" s="373">
        <v>0</v>
      </c>
      <c r="BC70" s="373">
        <v>0</v>
      </c>
      <c r="BD70" s="373">
        <v>0</v>
      </c>
      <c r="BE70" s="373">
        <v>0</v>
      </c>
      <c r="BF70" s="373">
        <v>0</v>
      </c>
      <c r="BG70" s="373">
        <v>0</v>
      </c>
    </row>
    <row r="71" spans="1:59" s="270" customFormat="1" ht="25.5">
      <c r="A71" s="372" t="s">
        <v>832</v>
      </c>
      <c r="B71" s="372" t="s">
        <v>15</v>
      </c>
      <c r="C71" s="372" t="s">
        <v>856</v>
      </c>
      <c r="D71" s="374">
        <v>500</v>
      </c>
      <c r="E71" s="372" t="s">
        <v>829</v>
      </c>
      <c r="F71" s="393" t="s">
        <v>825</v>
      </c>
      <c r="G71" s="372" t="s">
        <v>1957</v>
      </c>
      <c r="H71" s="373">
        <v>0</v>
      </c>
      <c r="I71" s="373">
        <v>0</v>
      </c>
      <c r="J71" s="373">
        <v>0</v>
      </c>
      <c r="K71" s="373">
        <v>0</v>
      </c>
      <c r="L71" s="373">
        <v>0</v>
      </c>
      <c r="M71" s="373">
        <v>0</v>
      </c>
      <c r="N71" s="373">
        <v>0</v>
      </c>
      <c r="O71" s="373">
        <v>0</v>
      </c>
      <c r="P71" s="373">
        <v>0</v>
      </c>
      <c r="Q71" s="373">
        <v>0</v>
      </c>
      <c r="R71" s="373">
        <v>0</v>
      </c>
      <c r="S71" s="373">
        <v>0</v>
      </c>
      <c r="T71" s="373">
        <v>0</v>
      </c>
      <c r="U71" s="373">
        <v>0</v>
      </c>
      <c r="V71" s="373">
        <v>0</v>
      </c>
      <c r="W71" s="373">
        <v>0</v>
      </c>
      <c r="X71" s="373">
        <v>0</v>
      </c>
      <c r="Y71" s="373">
        <v>0</v>
      </c>
      <c r="Z71" s="373">
        <v>0</v>
      </c>
      <c r="AA71" s="373">
        <v>0</v>
      </c>
      <c r="AB71" s="373">
        <v>0</v>
      </c>
      <c r="AC71" s="373">
        <v>0</v>
      </c>
      <c r="AD71" s="373">
        <v>0</v>
      </c>
      <c r="AE71" s="373">
        <v>0</v>
      </c>
      <c r="AF71" s="373">
        <v>0</v>
      </c>
      <c r="AG71" s="373">
        <v>0</v>
      </c>
      <c r="AH71" s="373">
        <v>0</v>
      </c>
      <c r="AI71" s="373">
        <v>0</v>
      </c>
      <c r="AJ71" s="373">
        <v>0</v>
      </c>
      <c r="AK71" s="373">
        <v>0</v>
      </c>
      <c r="AL71" s="373">
        <v>0</v>
      </c>
      <c r="AM71" s="373">
        <v>0</v>
      </c>
      <c r="AN71" s="373">
        <v>0</v>
      </c>
      <c r="AO71" s="373">
        <v>0</v>
      </c>
      <c r="AP71" s="373">
        <v>0</v>
      </c>
      <c r="AQ71" s="373">
        <v>0</v>
      </c>
      <c r="AR71" s="373">
        <v>0</v>
      </c>
      <c r="AS71" s="373">
        <v>0</v>
      </c>
      <c r="AT71" s="373">
        <v>0</v>
      </c>
      <c r="AU71" s="373">
        <v>0</v>
      </c>
      <c r="AV71" s="373">
        <v>0</v>
      </c>
      <c r="AW71" s="373">
        <v>0</v>
      </c>
      <c r="AX71" s="373">
        <v>0</v>
      </c>
      <c r="AY71" s="373">
        <v>0</v>
      </c>
      <c r="AZ71" s="373">
        <v>0</v>
      </c>
      <c r="BA71" s="373">
        <v>0</v>
      </c>
      <c r="BB71" s="373">
        <v>0</v>
      </c>
      <c r="BC71" s="373">
        <v>0</v>
      </c>
      <c r="BD71" s="373">
        <v>0</v>
      </c>
      <c r="BE71" s="373">
        <v>0</v>
      </c>
      <c r="BF71" s="373">
        <v>0</v>
      </c>
      <c r="BG71" s="373">
        <v>0</v>
      </c>
    </row>
    <row r="72" spans="1:59" s="270" customFormat="1" ht="25.5">
      <c r="A72" s="372" t="s">
        <v>832</v>
      </c>
      <c r="B72" s="372" t="s">
        <v>8</v>
      </c>
      <c r="C72" s="372" t="s">
        <v>857</v>
      </c>
      <c r="D72" s="374">
        <v>220</v>
      </c>
      <c r="E72" s="372" t="s">
        <v>858</v>
      </c>
      <c r="F72" s="393" t="s">
        <v>823</v>
      </c>
      <c r="G72" s="372" t="s">
        <v>1957</v>
      </c>
      <c r="H72" s="373">
        <v>-5964.7</v>
      </c>
      <c r="I72" s="373">
        <v>-220.3</v>
      </c>
      <c r="J72" s="373">
        <v>-215.9</v>
      </c>
      <c r="K72" s="373">
        <v>-215.4</v>
      </c>
      <c r="L72" s="373">
        <v>-213.3</v>
      </c>
      <c r="M72" s="373">
        <v>-210</v>
      </c>
      <c r="N72" s="373">
        <v>-222.7</v>
      </c>
      <c r="O72" s="373">
        <v>-226.6</v>
      </c>
      <c r="P72" s="373">
        <v>-223.9</v>
      </c>
      <c r="Q72" s="373">
        <v>-227.4</v>
      </c>
      <c r="R72" s="373">
        <v>-232.7</v>
      </c>
      <c r="S72" s="373">
        <v>-224.2</v>
      </c>
      <c r="T72" s="373">
        <v>-222.5</v>
      </c>
      <c r="U72" s="373">
        <v>-243.9</v>
      </c>
      <c r="V72" s="373">
        <v>-238.9</v>
      </c>
      <c r="W72" s="373">
        <v>-275.39999999999998</v>
      </c>
      <c r="X72" s="373">
        <v>-283</v>
      </c>
      <c r="Y72" s="373">
        <v>-271.5</v>
      </c>
      <c r="Z72" s="373">
        <v>-269.8</v>
      </c>
      <c r="AA72" s="373">
        <v>-235.8</v>
      </c>
      <c r="AB72" s="373">
        <v>-174.1</v>
      </c>
      <c r="AC72" s="373">
        <v>-141.30000000000001</v>
      </c>
      <c r="AD72" s="373">
        <v>-113.2</v>
      </c>
      <c r="AE72" s="373">
        <v>-117.6</v>
      </c>
      <c r="AF72" s="373">
        <v>-147.5</v>
      </c>
      <c r="AG72" s="373">
        <v>-165.6</v>
      </c>
      <c r="AH72" s="373">
        <v>-156</v>
      </c>
      <c r="AI72" s="373">
        <v>-168.1</v>
      </c>
      <c r="AJ72" s="373">
        <v>-181.9</v>
      </c>
      <c r="AK72" s="373">
        <v>-212.7</v>
      </c>
      <c r="AL72" s="373">
        <v>-278.8</v>
      </c>
      <c r="AM72" s="373">
        <v>-295.10000000000002</v>
      </c>
      <c r="AN72" s="373">
        <v>-317.89999999999998</v>
      </c>
      <c r="AO72" s="373">
        <v>-287.39999999999998</v>
      </c>
      <c r="AP72" s="373">
        <v>-307.89999999999998</v>
      </c>
      <c r="AQ72" s="373">
        <v>-313.39999999999998</v>
      </c>
      <c r="AR72" s="373">
        <v>-324.7</v>
      </c>
      <c r="AS72" s="373">
        <v>-317.8</v>
      </c>
      <c r="AT72" s="373">
        <v>-300.7</v>
      </c>
      <c r="AU72" s="373">
        <v>-301.5</v>
      </c>
      <c r="AV72" s="373">
        <v>-295.10000000000002</v>
      </c>
      <c r="AW72" s="373">
        <v>-310</v>
      </c>
      <c r="AX72" s="373">
        <v>-307.39999999999998</v>
      </c>
      <c r="AY72" s="373">
        <v>-305.60000000000002</v>
      </c>
      <c r="AZ72" s="373">
        <v>-298.3</v>
      </c>
      <c r="BA72" s="373">
        <v>-305.39999999999998</v>
      </c>
      <c r="BB72" s="373">
        <v>-287.7</v>
      </c>
      <c r="BC72" s="373">
        <v>-271.60000000000002</v>
      </c>
      <c r="BD72" s="373">
        <v>-257</v>
      </c>
      <c r="BE72" s="373">
        <v>-248.5</v>
      </c>
      <c r="BF72" s="373">
        <v>-111.2</v>
      </c>
      <c r="BG72" s="373">
        <v>-327.8</v>
      </c>
    </row>
    <row r="73" spans="1:59" s="270" customFormat="1" ht="25.5">
      <c r="A73" s="372" t="s">
        <v>832</v>
      </c>
      <c r="B73" s="372" t="s">
        <v>8</v>
      </c>
      <c r="C73" s="372" t="s">
        <v>857</v>
      </c>
      <c r="D73" s="374">
        <v>220</v>
      </c>
      <c r="E73" s="372" t="s">
        <v>859</v>
      </c>
      <c r="F73" s="393" t="s">
        <v>825</v>
      </c>
      <c r="G73" s="372" t="s">
        <v>1957</v>
      </c>
      <c r="H73" s="373">
        <v>666</v>
      </c>
      <c r="I73" s="373">
        <v>22.4</v>
      </c>
      <c r="J73" s="373">
        <v>21.2</v>
      </c>
      <c r="K73" s="373">
        <v>22.1</v>
      </c>
      <c r="L73" s="373">
        <v>21</v>
      </c>
      <c r="M73" s="373">
        <v>23</v>
      </c>
      <c r="N73" s="373">
        <v>27.3</v>
      </c>
      <c r="O73" s="373">
        <v>27.3</v>
      </c>
      <c r="P73" s="373">
        <v>27.3</v>
      </c>
      <c r="Q73" s="373">
        <v>29.2</v>
      </c>
      <c r="R73" s="373">
        <v>29.1</v>
      </c>
      <c r="S73" s="373">
        <v>24.9</v>
      </c>
      <c r="T73" s="373">
        <v>22.8</v>
      </c>
      <c r="U73" s="373">
        <v>24.7</v>
      </c>
      <c r="V73" s="373">
        <v>21.6</v>
      </c>
      <c r="W73" s="373">
        <v>27</v>
      </c>
      <c r="X73" s="373">
        <v>33.700000000000003</v>
      </c>
      <c r="Y73" s="373">
        <v>31.6</v>
      </c>
      <c r="Z73" s="373">
        <v>38.799999999999997</v>
      </c>
      <c r="AA73" s="373">
        <v>36.299999999999997</v>
      </c>
      <c r="AB73" s="373">
        <v>22.3</v>
      </c>
      <c r="AC73" s="373">
        <v>13.9</v>
      </c>
      <c r="AD73" s="373">
        <v>6.6</v>
      </c>
      <c r="AE73" s="373">
        <v>7.5</v>
      </c>
      <c r="AF73" s="373">
        <v>21.8</v>
      </c>
      <c r="AG73" s="373">
        <v>25.8</v>
      </c>
      <c r="AH73" s="373">
        <v>21.2</v>
      </c>
      <c r="AI73" s="373">
        <v>17.899999999999999</v>
      </c>
      <c r="AJ73" s="373">
        <v>15.9</v>
      </c>
      <c r="AK73" s="373">
        <v>23.8</v>
      </c>
      <c r="AL73" s="373">
        <v>41.1</v>
      </c>
      <c r="AM73" s="373">
        <v>25.3</v>
      </c>
      <c r="AN73" s="373">
        <v>35.1</v>
      </c>
      <c r="AO73" s="373">
        <v>31.3</v>
      </c>
      <c r="AP73" s="373">
        <v>37.6</v>
      </c>
      <c r="AQ73" s="373">
        <v>35.299999999999997</v>
      </c>
      <c r="AR73" s="373">
        <v>33.4</v>
      </c>
      <c r="AS73" s="373">
        <v>33.299999999999997</v>
      </c>
      <c r="AT73" s="373">
        <v>30</v>
      </c>
      <c r="AU73" s="373">
        <v>32.1</v>
      </c>
      <c r="AV73" s="373">
        <v>30.1</v>
      </c>
      <c r="AW73" s="373">
        <v>32.5</v>
      </c>
      <c r="AX73" s="373">
        <v>34.5</v>
      </c>
      <c r="AY73" s="373">
        <v>36.700000000000003</v>
      </c>
      <c r="AZ73" s="373">
        <v>37.6</v>
      </c>
      <c r="BA73" s="373">
        <v>33.9</v>
      </c>
      <c r="BB73" s="373">
        <v>30.4</v>
      </c>
      <c r="BC73" s="373">
        <v>25.8</v>
      </c>
      <c r="BD73" s="373">
        <v>24.7</v>
      </c>
      <c r="BE73" s="373">
        <v>27.7</v>
      </c>
      <c r="BF73" s="373">
        <v>41.4</v>
      </c>
      <c r="BG73" s="373">
        <v>5.6</v>
      </c>
    </row>
    <row r="74" spans="1:59" s="270" customFormat="1" ht="25.5">
      <c r="A74" s="368" t="s">
        <v>832</v>
      </c>
      <c r="B74" s="368" t="s">
        <v>8</v>
      </c>
      <c r="C74" s="368" t="s">
        <v>857</v>
      </c>
      <c r="D74" s="394">
        <v>220</v>
      </c>
      <c r="E74" s="368" t="s">
        <v>860</v>
      </c>
      <c r="F74" s="368" t="s">
        <v>823</v>
      </c>
      <c r="G74" s="368" t="s">
        <v>1957</v>
      </c>
      <c r="H74" s="370">
        <v>-6016.4</v>
      </c>
      <c r="I74" s="370">
        <v>-223.6</v>
      </c>
      <c r="J74" s="370">
        <v>-217.9</v>
      </c>
      <c r="K74" s="370">
        <v>-218.3</v>
      </c>
      <c r="L74" s="370">
        <v>-214.7</v>
      </c>
      <c r="M74" s="370">
        <v>-211.8</v>
      </c>
      <c r="N74" s="370">
        <v>-225</v>
      </c>
      <c r="O74" s="370">
        <v>-228.3</v>
      </c>
      <c r="P74" s="370">
        <v>-226.2</v>
      </c>
      <c r="Q74" s="370">
        <v>-230.5</v>
      </c>
      <c r="R74" s="370">
        <v>-234.1</v>
      </c>
      <c r="S74" s="370">
        <v>-226.9</v>
      </c>
      <c r="T74" s="370">
        <v>-224.6</v>
      </c>
      <c r="U74" s="370">
        <v>-246</v>
      </c>
      <c r="V74" s="370">
        <v>-240.6</v>
      </c>
      <c r="W74" s="370">
        <v>-277.7</v>
      </c>
      <c r="X74" s="370">
        <v>-285.60000000000002</v>
      </c>
      <c r="Y74" s="370">
        <v>-274.2</v>
      </c>
      <c r="Z74" s="370">
        <v>-270.8</v>
      </c>
      <c r="AA74" s="370">
        <v>-236.3</v>
      </c>
      <c r="AB74" s="370">
        <v>-173.6</v>
      </c>
      <c r="AC74" s="370">
        <v>-140.19999999999999</v>
      </c>
      <c r="AD74" s="370">
        <v>-111.7</v>
      </c>
      <c r="AE74" s="370">
        <v>-116.7</v>
      </c>
      <c r="AF74" s="370">
        <v>-146.5</v>
      </c>
      <c r="AG74" s="370">
        <v>-164.5</v>
      </c>
      <c r="AH74" s="370">
        <v>-155.9</v>
      </c>
      <c r="AI74" s="370">
        <v>-167.9</v>
      </c>
      <c r="AJ74" s="370">
        <v>-182</v>
      </c>
      <c r="AK74" s="370">
        <v>-213.8</v>
      </c>
      <c r="AL74" s="370">
        <v>-280.5</v>
      </c>
      <c r="AM74" s="370">
        <v>-297.7</v>
      </c>
      <c r="AN74" s="370">
        <v>-321.39999999999998</v>
      </c>
      <c r="AO74" s="370">
        <v>-290.89999999999998</v>
      </c>
      <c r="AP74" s="370">
        <v>-311.3</v>
      </c>
      <c r="AQ74" s="370">
        <v>-318</v>
      </c>
      <c r="AR74" s="370">
        <v>-328.8</v>
      </c>
      <c r="AS74" s="370">
        <v>-321.8</v>
      </c>
      <c r="AT74" s="370">
        <v>-304.8</v>
      </c>
      <c r="AU74" s="370">
        <v>-304.8</v>
      </c>
      <c r="AV74" s="370">
        <v>-298.10000000000002</v>
      </c>
      <c r="AW74" s="370">
        <v>-314.10000000000002</v>
      </c>
      <c r="AX74" s="370">
        <v>-311.10000000000002</v>
      </c>
      <c r="AY74" s="370">
        <v>-309.10000000000002</v>
      </c>
      <c r="AZ74" s="370">
        <v>-302</v>
      </c>
      <c r="BA74" s="370">
        <v>-309.2</v>
      </c>
      <c r="BB74" s="370">
        <v>-291.2</v>
      </c>
      <c r="BC74" s="370">
        <v>-275.10000000000002</v>
      </c>
      <c r="BD74" s="370">
        <v>-259.89999999999998</v>
      </c>
      <c r="BE74" s="370">
        <v>-250.7</v>
      </c>
      <c r="BF74" s="370">
        <v>-109.7</v>
      </c>
      <c r="BG74" s="370">
        <v>-331.9</v>
      </c>
    </row>
    <row r="75" spans="1:59" s="270" customFormat="1" ht="25.5">
      <c r="A75" s="368" t="s">
        <v>832</v>
      </c>
      <c r="B75" s="368" t="s">
        <v>8</v>
      </c>
      <c r="C75" s="368" t="s">
        <v>857</v>
      </c>
      <c r="D75" s="394">
        <v>220</v>
      </c>
      <c r="E75" s="368" t="s">
        <v>861</v>
      </c>
      <c r="F75" s="368" t="s">
        <v>825</v>
      </c>
      <c r="G75" s="368" t="s">
        <v>1957</v>
      </c>
      <c r="H75" s="370">
        <v>632.79999999999995</v>
      </c>
      <c r="I75" s="370">
        <v>20.6</v>
      </c>
      <c r="J75" s="370">
        <v>20.6</v>
      </c>
      <c r="K75" s="370">
        <v>20.7</v>
      </c>
      <c r="L75" s="370">
        <v>19.899999999999999</v>
      </c>
      <c r="M75" s="370">
        <v>21.3</v>
      </c>
      <c r="N75" s="370">
        <v>25.9</v>
      </c>
      <c r="O75" s="370">
        <v>27.1</v>
      </c>
      <c r="P75" s="370">
        <v>26.2</v>
      </c>
      <c r="Q75" s="370">
        <v>28.1</v>
      </c>
      <c r="R75" s="370">
        <v>29.1</v>
      </c>
      <c r="S75" s="370">
        <v>24.6</v>
      </c>
      <c r="T75" s="370">
        <v>22.5</v>
      </c>
      <c r="U75" s="370">
        <v>24.6</v>
      </c>
      <c r="V75" s="370">
        <v>20.5</v>
      </c>
      <c r="W75" s="370">
        <v>25.7</v>
      </c>
      <c r="X75" s="370">
        <v>33.1</v>
      </c>
      <c r="Y75" s="370">
        <v>30</v>
      </c>
      <c r="Z75" s="370">
        <v>36.9</v>
      </c>
      <c r="AA75" s="370">
        <v>34</v>
      </c>
      <c r="AB75" s="370">
        <v>20.3</v>
      </c>
      <c r="AC75" s="370">
        <v>12.1</v>
      </c>
      <c r="AD75" s="370">
        <v>4.5999999999999996</v>
      </c>
      <c r="AE75" s="370">
        <v>5.7</v>
      </c>
      <c r="AF75" s="370">
        <v>20.399999999999999</v>
      </c>
      <c r="AG75" s="370">
        <v>24.3</v>
      </c>
      <c r="AH75" s="370">
        <v>20.100000000000001</v>
      </c>
      <c r="AI75" s="370">
        <v>15.9</v>
      </c>
      <c r="AJ75" s="370">
        <v>14</v>
      </c>
      <c r="AK75" s="370">
        <v>22.6</v>
      </c>
      <c r="AL75" s="370">
        <v>39.299999999999997</v>
      </c>
      <c r="AM75" s="370">
        <v>23.8</v>
      </c>
      <c r="AN75" s="370">
        <v>33.200000000000003</v>
      </c>
      <c r="AO75" s="370">
        <v>30</v>
      </c>
      <c r="AP75" s="370">
        <v>37.200000000000003</v>
      </c>
      <c r="AQ75" s="370">
        <v>35</v>
      </c>
      <c r="AR75" s="370">
        <v>32.700000000000003</v>
      </c>
      <c r="AS75" s="370">
        <v>32.799999999999997</v>
      </c>
      <c r="AT75" s="370">
        <v>29.3</v>
      </c>
      <c r="AU75" s="370">
        <v>31.3</v>
      </c>
      <c r="AV75" s="370">
        <v>28.8</v>
      </c>
      <c r="AW75" s="370">
        <v>31.8</v>
      </c>
      <c r="AX75" s="370">
        <v>33</v>
      </c>
      <c r="AY75" s="370">
        <v>35.1</v>
      </c>
      <c r="AZ75" s="370">
        <v>36.700000000000003</v>
      </c>
      <c r="BA75" s="370">
        <v>32.9</v>
      </c>
      <c r="BB75" s="370">
        <v>29.7</v>
      </c>
      <c r="BC75" s="370">
        <v>24.7</v>
      </c>
      <c r="BD75" s="370">
        <v>23.6</v>
      </c>
      <c r="BE75" s="370">
        <v>26.4</v>
      </c>
      <c r="BF75" s="370">
        <v>39.799999999999997</v>
      </c>
      <c r="BG75" s="370">
        <v>3.6</v>
      </c>
    </row>
    <row r="76" spans="1:59" s="270" customFormat="1" ht="25.5">
      <c r="A76" s="368" t="s">
        <v>832</v>
      </c>
      <c r="B76" s="368" t="s">
        <v>5</v>
      </c>
      <c r="C76" s="368" t="s">
        <v>862</v>
      </c>
      <c r="D76" s="394">
        <v>220</v>
      </c>
      <c r="E76" s="368" t="s">
        <v>860</v>
      </c>
      <c r="F76" s="368" t="s">
        <v>823</v>
      </c>
      <c r="G76" s="368" t="s">
        <v>1957</v>
      </c>
      <c r="H76" s="370">
        <v>296.5</v>
      </c>
      <c r="I76" s="370">
        <v>8.6</v>
      </c>
      <c r="J76" s="370">
        <v>12.6</v>
      </c>
      <c r="K76" s="370">
        <v>6.7</v>
      </c>
      <c r="L76" s="370">
        <v>7.3</v>
      </c>
      <c r="M76" s="370">
        <v>11.8</v>
      </c>
      <c r="N76" s="370">
        <v>9</v>
      </c>
      <c r="O76" s="370">
        <v>8.1</v>
      </c>
      <c r="P76" s="370">
        <v>7.5</v>
      </c>
      <c r="Q76" s="370">
        <v>10.3</v>
      </c>
      <c r="R76" s="370">
        <v>3.5</v>
      </c>
      <c r="S76" s="370">
        <v>12.4</v>
      </c>
      <c r="T76" s="370">
        <v>5.4</v>
      </c>
      <c r="U76" s="370">
        <v>13.9</v>
      </c>
      <c r="V76" s="370">
        <v>11.4</v>
      </c>
      <c r="W76" s="370">
        <v>19.5</v>
      </c>
      <c r="X76" s="370">
        <v>13.3</v>
      </c>
      <c r="Y76" s="370">
        <v>8.5</v>
      </c>
      <c r="Z76" s="370">
        <v>23</v>
      </c>
      <c r="AA76" s="370">
        <v>32.299999999999997</v>
      </c>
      <c r="AB76" s="370">
        <v>16.399999999999999</v>
      </c>
      <c r="AC76" s="370">
        <v>8.1999999999999993</v>
      </c>
      <c r="AD76" s="370">
        <v>18.5</v>
      </c>
      <c r="AE76" s="370">
        <v>25.2</v>
      </c>
      <c r="AF76" s="370">
        <v>16.5</v>
      </c>
      <c r="AG76" s="370">
        <v>27.1</v>
      </c>
      <c r="AH76" s="370">
        <v>11.5</v>
      </c>
      <c r="AI76" s="370">
        <v>5.8</v>
      </c>
      <c r="AJ76" s="370">
        <v>13</v>
      </c>
      <c r="AK76" s="370">
        <v>18.8</v>
      </c>
      <c r="AL76" s="370">
        <v>11</v>
      </c>
      <c r="AM76" s="370">
        <v>26.9</v>
      </c>
      <c r="AN76" s="370">
        <v>11.6</v>
      </c>
      <c r="AO76" s="370">
        <v>15.6</v>
      </c>
      <c r="AP76" s="370">
        <v>2.7</v>
      </c>
      <c r="AQ76" s="370">
        <v>15.1</v>
      </c>
      <c r="AR76" s="370">
        <v>-1.6</v>
      </c>
      <c r="AS76" s="370">
        <v>5.3</v>
      </c>
      <c r="AT76" s="370">
        <v>8.1999999999999993</v>
      </c>
      <c r="AU76" s="370">
        <v>6.9</v>
      </c>
      <c r="AV76" s="370">
        <v>2.1</v>
      </c>
      <c r="AW76" s="370">
        <v>6.1</v>
      </c>
      <c r="AX76" s="370">
        <v>2.1</v>
      </c>
      <c r="AY76" s="370">
        <v>6.3</v>
      </c>
      <c r="AZ76" s="370">
        <v>7.9</v>
      </c>
      <c r="BA76" s="370">
        <v>9.3000000000000007</v>
      </c>
      <c r="BB76" s="370">
        <v>1.2</v>
      </c>
      <c r="BC76" s="370">
        <v>5.7</v>
      </c>
      <c r="BD76" s="370">
        <v>3.6</v>
      </c>
      <c r="BE76" s="370">
        <v>12.4</v>
      </c>
      <c r="BF76" s="370">
        <v>41</v>
      </c>
      <c r="BG76" s="370">
        <v>-4.8</v>
      </c>
    </row>
    <row r="77" spans="1:59" s="270" customFormat="1" ht="25.5">
      <c r="A77" s="368" t="s">
        <v>832</v>
      </c>
      <c r="B77" s="368" t="s">
        <v>5</v>
      </c>
      <c r="C77" s="368" t="s">
        <v>862</v>
      </c>
      <c r="D77" s="394">
        <v>220</v>
      </c>
      <c r="E77" s="368" t="s">
        <v>861</v>
      </c>
      <c r="F77" s="368" t="s">
        <v>825</v>
      </c>
      <c r="G77" s="368" t="s">
        <v>1957</v>
      </c>
      <c r="H77" s="370">
        <v>-305.60000000000002</v>
      </c>
      <c r="I77" s="370">
        <v>-10.199999999999999</v>
      </c>
      <c r="J77" s="370">
        <v>-11.2</v>
      </c>
      <c r="K77" s="370">
        <v>-10.6</v>
      </c>
      <c r="L77" s="370">
        <v>-7</v>
      </c>
      <c r="M77" s="370">
        <v>-7.8</v>
      </c>
      <c r="N77" s="370">
        <v>-9</v>
      </c>
      <c r="O77" s="370">
        <v>-10.199999999999999</v>
      </c>
      <c r="P77" s="370">
        <v>-11.2</v>
      </c>
      <c r="Q77" s="370">
        <v>-11.3</v>
      </c>
      <c r="R77" s="370">
        <v>-10</v>
      </c>
      <c r="S77" s="370">
        <v>-16.3</v>
      </c>
      <c r="T77" s="370">
        <v>-17.7</v>
      </c>
      <c r="U77" s="370">
        <v>-18.399999999999999</v>
      </c>
      <c r="V77" s="370">
        <v>-7.5</v>
      </c>
      <c r="W77" s="370">
        <v>-13.5</v>
      </c>
      <c r="X77" s="370">
        <v>-16</v>
      </c>
      <c r="Y77" s="370">
        <v>-13.5</v>
      </c>
      <c r="Z77" s="370">
        <v>-10.4</v>
      </c>
      <c r="AA77" s="370">
        <v>-4.2</v>
      </c>
      <c r="AB77" s="370">
        <v>0.7</v>
      </c>
      <c r="AC77" s="370">
        <v>1.5</v>
      </c>
      <c r="AD77" s="370">
        <v>-13</v>
      </c>
      <c r="AE77" s="370">
        <v>-12.4</v>
      </c>
      <c r="AF77" s="370">
        <v>-1.1000000000000001</v>
      </c>
      <c r="AG77" s="370">
        <v>-5.2</v>
      </c>
      <c r="AH77" s="370">
        <v>-3.7</v>
      </c>
      <c r="AI77" s="370">
        <v>-7.7</v>
      </c>
      <c r="AJ77" s="370">
        <v>-10</v>
      </c>
      <c r="AK77" s="370">
        <v>-12.9</v>
      </c>
      <c r="AL77" s="370">
        <v>-14.2</v>
      </c>
      <c r="AM77" s="370">
        <v>-20.2</v>
      </c>
      <c r="AN77" s="370">
        <v>-22.4</v>
      </c>
      <c r="AO77" s="370">
        <v>-16.899999999999999</v>
      </c>
      <c r="AP77" s="370">
        <v>-11.7</v>
      </c>
      <c r="AQ77" s="370">
        <v>-14.5</v>
      </c>
      <c r="AR77" s="370">
        <v>-20.7</v>
      </c>
      <c r="AS77" s="370">
        <v>-23.7</v>
      </c>
      <c r="AT77" s="370">
        <v>-24.7</v>
      </c>
      <c r="AU77" s="370">
        <v>-24.7</v>
      </c>
      <c r="AV77" s="370">
        <v>-22.1</v>
      </c>
      <c r="AW77" s="370">
        <v>-17.7</v>
      </c>
      <c r="AX77" s="370">
        <v>-18.8</v>
      </c>
      <c r="AY77" s="370">
        <v>-18.8</v>
      </c>
      <c r="AZ77" s="370">
        <v>-14.5</v>
      </c>
      <c r="BA77" s="370">
        <v>-15.2</v>
      </c>
      <c r="BB77" s="370">
        <v>-11.4</v>
      </c>
      <c r="BC77" s="370">
        <v>-11.9</v>
      </c>
      <c r="BD77" s="370">
        <v>-8.1</v>
      </c>
      <c r="BE77" s="370">
        <v>-12.7</v>
      </c>
      <c r="BF77" s="370">
        <v>2.7</v>
      </c>
      <c r="BG77" s="370">
        <v>-28.1</v>
      </c>
    </row>
    <row r="78" spans="1:59" s="270" customFormat="1" ht="25.5">
      <c r="A78" s="368" t="s">
        <v>832</v>
      </c>
      <c r="B78" s="368" t="s">
        <v>5</v>
      </c>
      <c r="C78" s="368" t="s">
        <v>862</v>
      </c>
      <c r="D78" s="394">
        <v>220</v>
      </c>
      <c r="E78" s="368" t="s">
        <v>863</v>
      </c>
      <c r="F78" s="368" t="s">
        <v>823</v>
      </c>
      <c r="G78" s="368" t="s">
        <v>1957</v>
      </c>
      <c r="H78" s="370">
        <v>295.10000000000002</v>
      </c>
      <c r="I78" s="370">
        <v>8.6999999999999993</v>
      </c>
      <c r="J78" s="370">
        <v>12.9</v>
      </c>
      <c r="K78" s="370">
        <v>6.7</v>
      </c>
      <c r="L78" s="370">
        <v>6.7</v>
      </c>
      <c r="M78" s="370">
        <v>11.7</v>
      </c>
      <c r="N78" s="370">
        <v>8.9</v>
      </c>
      <c r="O78" s="370">
        <v>7.9</v>
      </c>
      <c r="P78" s="370">
        <v>7.4</v>
      </c>
      <c r="Q78" s="370">
        <v>10.3</v>
      </c>
      <c r="R78" s="370">
        <v>3.2</v>
      </c>
      <c r="S78" s="370">
        <v>12.2</v>
      </c>
      <c r="T78" s="370">
        <v>5.3</v>
      </c>
      <c r="U78" s="370">
        <v>13.8</v>
      </c>
      <c r="V78" s="370">
        <v>11.2</v>
      </c>
      <c r="W78" s="370">
        <v>19.100000000000001</v>
      </c>
      <c r="X78" s="370">
        <v>13</v>
      </c>
      <c r="Y78" s="370">
        <v>8.3000000000000007</v>
      </c>
      <c r="Z78" s="370">
        <v>22.9</v>
      </c>
      <c r="AA78" s="370">
        <v>31.6</v>
      </c>
      <c r="AB78" s="370">
        <v>16.399999999999999</v>
      </c>
      <c r="AC78" s="370">
        <v>8.6</v>
      </c>
      <c r="AD78" s="370">
        <v>18.399999999999999</v>
      </c>
      <c r="AE78" s="370">
        <v>24.4</v>
      </c>
      <c r="AF78" s="370">
        <v>17.399999999999999</v>
      </c>
      <c r="AG78" s="370">
        <v>27</v>
      </c>
      <c r="AH78" s="370">
        <v>11.3</v>
      </c>
      <c r="AI78" s="370">
        <v>5.0999999999999996</v>
      </c>
      <c r="AJ78" s="370">
        <v>13.3</v>
      </c>
      <c r="AK78" s="370">
        <v>18.399999999999999</v>
      </c>
      <c r="AL78" s="370">
        <v>10</v>
      </c>
      <c r="AM78" s="370">
        <v>26.3</v>
      </c>
      <c r="AN78" s="370">
        <v>11.4</v>
      </c>
      <c r="AO78" s="370">
        <v>15.6</v>
      </c>
      <c r="AP78" s="370">
        <v>2.6</v>
      </c>
      <c r="AQ78" s="370">
        <v>15</v>
      </c>
      <c r="AR78" s="370">
        <v>-1.6</v>
      </c>
      <c r="AS78" s="370">
        <v>5.0999999999999996</v>
      </c>
      <c r="AT78" s="370">
        <v>7.6</v>
      </c>
      <c r="AU78" s="370">
        <v>6.9</v>
      </c>
      <c r="AV78" s="370">
        <v>2.2000000000000002</v>
      </c>
      <c r="AW78" s="370">
        <v>5.8</v>
      </c>
      <c r="AX78" s="370">
        <v>1.9</v>
      </c>
      <c r="AY78" s="370">
        <v>6.4</v>
      </c>
      <c r="AZ78" s="370">
        <v>8.1999999999999993</v>
      </c>
      <c r="BA78" s="370">
        <v>7.6</v>
      </c>
      <c r="BB78" s="370">
        <v>-0.1</v>
      </c>
      <c r="BC78" s="370">
        <v>5.8</v>
      </c>
      <c r="BD78" s="370">
        <v>3.5</v>
      </c>
      <c r="BE78" s="370">
        <v>12.3</v>
      </c>
      <c r="BF78" s="370">
        <v>39.700000000000003</v>
      </c>
      <c r="BG78" s="370">
        <v>-5</v>
      </c>
    </row>
    <row r="79" spans="1:59" s="270" customFormat="1" ht="25.5">
      <c r="A79" s="368" t="s">
        <v>832</v>
      </c>
      <c r="B79" s="368" t="s">
        <v>5</v>
      </c>
      <c r="C79" s="368" t="s">
        <v>862</v>
      </c>
      <c r="D79" s="394">
        <v>220</v>
      </c>
      <c r="E79" s="368" t="s">
        <v>864</v>
      </c>
      <c r="F79" s="368" t="s">
        <v>825</v>
      </c>
      <c r="G79" s="368" t="s">
        <v>1957</v>
      </c>
      <c r="H79" s="370">
        <v>-305.2</v>
      </c>
      <c r="I79" s="370">
        <v>-10.199999999999999</v>
      </c>
      <c r="J79" s="370">
        <v>-11.3</v>
      </c>
      <c r="K79" s="370">
        <v>-10.5</v>
      </c>
      <c r="L79" s="370">
        <v>-6.4</v>
      </c>
      <c r="M79" s="370">
        <v>-7.7</v>
      </c>
      <c r="N79" s="370">
        <v>-9.1999999999999993</v>
      </c>
      <c r="O79" s="370">
        <v>-10.199999999999999</v>
      </c>
      <c r="P79" s="370">
        <v>-11.2</v>
      </c>
      <c r="Q79" s="370">
        <v>-11</v>
      </c>
      <c r="R79" s="370">
        <v>-9.8000000000000007</v>
      </c>
      <c r="S79" s="370">
        <v>-16.3</v>
      </c>
      <c r="T79" s="370">
        <v>-17.600000000000001</v>
      </c>
      <c r="U79" s="370">
        <v>-18.3</v>
      </c>
      <c r="V79" s="370">
        <v>-7.4</v>
      </c>
      <c r="W79" s="370">
        <v>-13.6</v>
      </c>
      <c r="X79" s="370">
        <v>-15.9</v>
      </c>
      <c r="Y79" s="370">
        <v>-13.5</v>
      </c>
      <c r="Z79" s="370">
        <v>-10</v>
      </c>
      <c r="AA79" s="370">
        <v>-4.2</v>
      </c>
      <c r="AB79" s="370">
        <v>0.7</v>
      </c>
      <c r="AC79" s="370">
        <v>1.5</v>
      </c>
      <c r="AD79" s="370">
        <v>-12.9</v>
      </c>
      <c r="AE79" s="370">
        <v>-12.6</v>
      </c>
      <c r="AF79" s="370">
        <v>-1.2</v>
      </c>
      <c r="AG79" s="370">
        <v>-5.3</v>
      </c>
      <c r="AH79" s="370">
        <v>-3.3</v>
      </c>
      <c r="AI79" s="370">
        <v>-7.7</v>
      </c>
      <c r="AJ79" s="370">
        <v>-10</v>
      </c>
      <c r="AK79" s="370">
        <v>-13.1</v>
      </c>
      <c r="AL79" s="370">
        <v>-14.2</v>
      </c>
      <c r="AM79" s="370">
        <v>-20.2</v>
      </c>
      <c r="AN79" s="370">
        <v>-22.4</v>
      </c>
      <c r="AO79" s="370">
        <v>-17.2</v>
      </c>
      <c r="AP79" s="370">
        <v>-11.6</v>
      </c>
      <c r="AQ79" s="370">
        <v>-14.5</v>
      </c>
      <c r="AR79" s="370">
        <v>-20.6</v>
      </c>
      <c r="AS79" s="370">
        <v>-23.7</v>
      </c>
      <c r="AT79" s="370">
        <v>-24.7</v>
      </c>
      <c r="AU79" s="370">
        <v>-24.4</v>
      </c>
      <c r="AV79" s="370">
        <v>-22.1</v>
      </c>
      <c r="AW79" s="370">
        <v>-17.7</v>
      </c>
      <c r="AX79" s="370">
        <v>-18.7</v>
      </c>
      <c r="AY79" s="370">
        <v>-19.2</v>
      </c>
      <c r="AZ79" s="370">
        <v>-14.4</v>
      </c>
      <c r="BA79" s="370">
        <v>-15.5</v>
      </c>
      <c r="BB79" s="370">
        <v>-11.4</v>
      </c>
      <c r="BC79" s="370">
        <v>-11.9</v>
      </c>
      <c r="BD79" s="370">
        <v>-8.1</v>
      </c>
      <c r="BE79" s="370">
        <v>-12.7</v>
      </c>
      <c r="BF79" s="370">
        <v>2.5</v>
      </c>
      <c r="BG79" s="370">
        <v>-28.1</v>
      </c>
    </row>
    <row r="80" spans="1:59" s="270" customFormat="1" ht="25.5">
      <c r="A80" s="368" t="s">
        <v>826</v>
      </c>
      <c r="B80" s="368" t="s">
        <v>16</v>
      </c>
      <c r="C80" s="368" t="s">
        <v>865</v>
      </c>
      <c r="D80" s="394">
        <v>220</v>
      </c>
      <c r="E80" s="368" t="s">
        <v>866</v>
      </c>
      <c r="F80" s="368" t="s">
        <v>823</v>
      </c>
      <c r="G80" s="368" t="s">
        <v>1957</v>
      </c>
      <c r="H80" s="370">
        <v>-86.2</v>
      </c>
      <c r="I80" s="370">
        <v>13.6</v>
      </c>
      <c r="J80" s="370">
        <v>13.6</v>
      </c>
      <c r="K80" s="370">
        <v>13.6</v>
      </c>
      <c r="L80" s="370">
        <v>13.6</v>
      </c>
      <c r="M80" s="370">
        <v>13.6</v>
      </c>
      <c r="N80" s="370">
        <v>13.6</v>
      </c>
      <c r="O80" s="370">
        <v>13.6</v>
      </c>
      <c r="P80" s="370">
        <v>13.6</v>
      </c>
      <c r="Q80" s="370">
        <v>13.6</v>
      </c>
      <c r="R80" s="370">
        <v>14.6</v>
      </c>
      <c r="S80" s="370">
        <v>14.6</v>
      </c>
      <c r="T80" s="370">
        <v>12.4</v>
      </c>
      <c r="U80" s="370">
        <v>6.2</v>
      </c>
      <c r="V80" s="370">
        <v>-8.5</v>
      </c>
      <c r="W80" s="370">
        <v>-13.9</v>
      </c>
      <c r="X80" s="370">
        <v>-28.2</v>
      </c>
      <c r="Y80" s="370">
        <v>-39.1</v>
      </c>
      <c r="Z80" s="370">
        <v>-45.2</v>
      </c>
      <c r="AA80" s="370">
        <v>-50.7</v>
      </c>
      <c r="AB80" s="370">
        <v>-31.7</v>
      </c>
      <c r="AC80" s="370">
        <v>-30.2</v>
      </c>
      <c r="AD80" s="370">
        <v>-18.600000000000001</v>
      </c>
      <c r="AE80" s="370">
        <v>-22.4</v>
      </c>
      <c r="AF80" s="370">
        <v>-22.6</v>
      </c>
      <c r="AG80" s="370">
        <v>-33.6</v>
      </c>
      <c r="AH80" s="370">
        <v>-44.7</v>
      </c>
      <c r="AI80" s="370">
        <v>-35.1</v>
      </c>
      <c r="AJ80" s="370">
        <v>-18.2</v>
      </c>
      <c r="AK80" s="370">
        <v>-33.799999999999997</v>
      </c>
      <c r="AL80" s="370">
        <v>-16.3</v>
      </c>
      <c r="AM80" s="370">
        <v>-6</v>
      </c>
      <c r="AN80" s="370">
        <v>-4</v>
      </c>
      <c r="AO80" s="370">
        <v>6.6</v>
      </c>
      <c r="AP80" s="370">
        <v>12</v>
      </c>
      <c r="AQ80" s="370">
        <v>15.2</v>
      </c>
      <c r="AR80" s="370">
        <v>16.2</v>
      </c>
      <c r="AS80" s="370">
        <v>18.3</v>
      </c>
      <c r="AT80" s="370">
        <v>17.3</v>
      </c>
      <c r="AU80" s="370">
        <v>14.1</v>
      </c>
      <c r="AV80" s="370">
        <v>17.2</v>
      </c>
      <c r="AW80" s="370">
        <v>19.3</v>
      </c>
      <c r="AX80" s="370">
        <v>19.3</v>
      </c>
      <c r="AY80" s="370">
        <v>19.3</v>
      </c>
      <c r="AZ80" s="370">
        <v>19.3</v>
      </c>
      <c r="BA80" s="370">
        <v>16.3</v>
      </c>
      <c r="BB80" s="370">
        <v>13.1</v>
      </c>
      <c r="BC80" s="370">
        <v>12.1</v>
      </c>
      <c r="BD80" s="370">
        <v>13.1</v>
      </c>
      <c r="BE80" s="370">
        <v>-3.6</v>
      </c>
      <c r="BF80" s="370">
        <v>19.3</v>
      </c>
      <c r="BG80" s="370">
        <v>-56.4</v>
      </c>
    </row>
    <row r="81" spans="1:59" s="270" customFormat="1" ht="25.5">
      <c r="A81" s="368" t="s">
        <v>826</v>
      </c>
      <c r="B81" s="368" t="s">
        <v>16</v>
      </c>
      <c r="C81" s="368" t="s">
        <v>865</v>
      </c>
      <c r="D81" s="394">
        <v>220</v>
      </c>
      <c r="E81" s="368" t="s">
        <v>867</v>
      </c>
      <c r="F81" s="368" t="s">
        <v>825</v>
      </c>
      <c r="G81" s="368" t="s">
        <v>1957</v>
      </c>
      <c r="H81" s="370">
        <v>27.8</v>
      </c>
      <c r="I81" s="370">
        <v>-2.6</v>
      </c>
      <c r="J81" s="370">
        <v>-2.6</v>
      </c>
      <c r="K81" s="370">
        <v>-2.6</v>
      </c>
      <c r="L81" s="370">
        <v>-2.6</v>
      </c>
      <c r="M81" s="370">
        <v>-2.6</v>
      </c>
      <c r="N81" s="370">
        <v>-2.6</v>
      </c>
      <c r="O81" s="370">
        <v>-2.6</v>
      </c>
      <c r="P81" s="370">
        <v>-2.6</v>
      </c>
      <c r="Q81" s="370">
        <v>-2.6</v>
      </c>
      <c r="R81" s="370">
        <v>-1.3</v>
      </c>
      <c r="S81" s="370">
        <v>-1.3</v>
      </c>
      <c r="T81" s="370">
        <v>-2.2999999999999998</v>
      </c>
      <c r="U81" s="370">
        <v>-2.2999999999999998</v>
      </c>
      <c r="V81" s="370">
        <v>-0.2</v>
      </c>
      <c r="W81" s="370">
        <v>-0.1</v>
      </c>
      <c r="X81" s="370">
        <v>3.1</v>
      </c>
      <c r="Y81" s="370">
        <v>6.7</v>
      </c>
      <c r="Z81" s="370">
        <v>7.8</v>
      </c>
      <c r="AA81" s="370">
        <v>9.8000000000000007</v>
      </c>
      <c r="AB81" s="370">
        <v>4</v>
      </c>
      <c r="AC81" s="370">
        <v>4.0999999999999996</v>
      </c>
      <c r="AD81" s="370">
        <v>0.5</v>
      </c>
      <c r="AE81" s="370">
        <v>2.5</v>
      </c>
      <c r="AF81" s="370">
        <v>2.2000000000000002</v>
      </c>
      <c r="AG81" s="370">
        <v>4.4000000000000004</v>
      </c>
      <c r="AH81" s="370">
        <v>7.3</v>
      </c>
      <c r="AI81" s="370">
        <v>4</v>
      </c>
      <c r="AJ81" s="370">
        <v>-1.6</v>
      </c>
      <c r="AK81" s="370">
        <v>2.9</v>
      </c>
      <c r="AL81" s="370">
        <v>1.9</v>
      </c>
      <c r="AM81" s="370">
        <v>1.8</v>
      </c>
      <c r="AN81" s="370">
        <v>0.8</v>
      </c>
      <c r="AO81" s="370">
        <v>0.8</v>
      </c>
      <c r="AP81" s="370">
        <v>-0.2</v>
      </c>
      <c r="AQ81" s="370">
        <v>-1.2</v>
      </c>
      <c r="AR81" s="370">
        <v>-1.2</v>
      </c>
      <c r="AS81" s="370">
        <v>-1.2</v>
      </c>
      <c r="AT81" s="370">
        <v>-1.2</v>
      </c>
      <c r="AU81" s="370">
        <v>-0.2</v>
      </c>
      <c r="AV81" s="370">
        <v>-0.2</v>
      </c>
      <c r="AW81" s="370">
        <v>-0.2</v>
      </c>
      <c r="AX81" s="370">
        <v>-0.2</v>
      </c>
      <c r="AY81" s="370">
        <v>-0.2</v>
      </c>
      <c r="AZ81" s="370">
        <v>-0.2</v>
      </c>
      <c r="BA81" s="370">
        <v>-0.2</v>
      </c>
      <c r="BB81" s="370">
        <v>-0.2</v>
      </c>
      <c r="BC81" s="370">
        <v>-0.2</v>
      </c>
      <c r="BD81" s="370">
        <v>-0.2</v>
      </c>
      <c r="BE81" s="370">
        <v>1.2</v>
      </c>
      <c r="BF81" s="370">
        <v>12.2</v>
      </c>
      <c r="BG81" s="370">
        <v>-2.6</v>
      </c>
    </row>
    <row r="82" spans="1:59" s="270" customFormat="1" ht="25.5">
      <c r="A82" s="368" t="s">
        <v>545</v>
      </c>
      <c r="B82" s="368" t="s">
        <v>16</v>
      </c>
      <c r="C82" s="368" t="s">
        <v>868</v>
      </c>
      <c r="D82" s="394">
        <v>110</v>
      </c>
      <c r="E82" s="368" t="s">
        <v>869</v>
      </c>
      <c r="F82" s="368" t="s">
        <v>823</v>
      </c>
      <c r="G82" s="368" t="s">
        <v>1957</v>
      </c>
      <c r="H82" s="370">
        <v>-245</v>
      </c>
      <c r="I82" s="370">
        <v>7.7</v>
      </c>
      <c r="J82" s="370">
        <v>7.9</v>
      </c>
      <c r="K82" s="370">
        <v>7.8</v>
      </c>
      <c r="L82" s="370">
        <v>7.6</v>
      </c>
      <c r="M82" s="370">
        <v>7.5</v>
      </c>
      <c r="N82" s="370">
        <v>7.6</v>
      </c>
      <c r="O82" s="370">
        <v>7.7</v>
      </c>
      <c r="P82" s="370">
        <v>7.8</v>
      </c>
      <c r="Q82" s="370">
        <v>7.9</v>
      </c>
      <c r="R82" s="370">
        <v>8.1</v>
      </c>
      <c r="S82" s="370">
        <v>7.6</v>
      </c>
      <c r="T82" s="370">
        <v>4.0999999999999996</v>
      </c>
      <c r="U82" s="370">
        <v>-1.2</v>
      </c>
      <c r="V82" s="370">
        <v>-15.3</v>
      </c>
      <c r="W82" s="370">
        <v>-20.399999999999999</v>
      </c>
      <c r="X82" s="370">
        <v>-37.299999999999997</v>
      </c>
      <c r="Y82" s="370">
        <v>-45.5</v>
      </c>
      <c r="Z82" s="370">
        <v>-50.8</v>
      </c>
      <c r="AA82" s="370">
        <v>-55.5</v>
      </c>
      <c r="AB82" s="370">
        <v>-37.5</v>
      </c>
      <c r="AC82" s="370">
        <v>-38.6</v>
      </c>
      <c r="AD82" s="370">
        <v>-23.2</v>
      </c>
      <c r="AE82" s="370">
        <v>-26.8</v>
      </c>
      <c r="AF82" s="370">
        <v>-24.3</v>
      </c>
      <c r="AG82" s="370">
        <v>-40.4</v>
      </c>
      <c r="AH82" s="370">
        <v>-49.9</v>
      </c>
      <c r="AI82" s="370">
        <v>-41</v>
      </c>
      <c r="AJ82" s="370">
        <v>-26.6</v>
      </c>
      <c r="AK82" s="370">
        <v>-42.7</v>
      </c>
      <c r="AL82" s="370">
        <v>-23.2</v>
      </c>
      <c r="AM82" s="370">
        <v>-12.8</v>
      </c>
      <c r="AN82" s="370">
        <v>-8.6999999999999993</v>
      </c>
      <c r="AO82" s="370">
        <v>2.1</v>
      </c>
      <c r="AP82" s="370">
        <v>6.5</v>
      </c>
      <c r="AQ82" s="370">
        <v>8.9</v>
      </c>
      <c r="AR82" s="370">
        <v>8.4</v>
      </c>
      <c r="AS82" s="370">
        <v>9.1</v>
      </c>
      <c r="AT82" s="370">
        <v>9.6999999999999993</v>
      </c>
      <c r="AU82" s="370">
        <v>5.6</v>
      </c>
      <c r="AV82" s="370">
        <v>8.6999999999999993</v>
      </c>
      <c r="AW82" s="370">
        <v>10.7</v>
      </c>
      <c r="AX82" s="370">
        <v>10.4</v>
      </c>
      <c r="AY82" s="370">
        <v>9.8000000000000007</v>
      </c>
      <c r="AZ82" s="370">
        <v>9.8000000000000007</v>
      </c>
      <c r="BA82" s="370">
        <v>7.7</v>
      </c>
      <c r="BB82" s="370">
        <v>6.5</v>
      </c>
      <c r="BC82" s="370">
        <v>4.8</v>
      </c>
      <c r="BD82" s="370">
        <v>5.5</v>
      </c>
      <c r="BE82" s="370">
        <v>-10.199999999999999</v>
      </c>
      <c r="BF82" s="370">
        <v>10.8</v>
      </c>
      <c r="BG82" s="370">
        <v>-62.5</v>
      </c>
    </row>
    <row r="83" spans="1:59" s="270" customFormat="1" ht="25.5">
      <c r="A83" s="368" t="s">
        <v>545</v>
      </c>
      <c r="B83" s="368" t="s">
        <v>16</v>
      </c>
      <c r="C83" s="368" t="s">
        <v>868</v>
      </c>
      <c r="D83" s="394">
        <v>110</v>
      </c>
      <c r="E83" s="368" t="s">
        <v>870</v>
      </c>
      <c r="F83" s="368" t="s">
        <v>825</v>
      </c>
      <c r="G83" s="368" t="s">
        <v>1957</v>
      </c>
      <c r="H83" s="370">
        <v>18.7</v>
      </c>
      <c r="I83" s="370">
        <v>-1.9</v>
      </c>
      <c r="J83" s="370">
        <v>-1.8</v>
      </c>
      <c r="K83" s="370">
        <v>-1.8</v>
      </c>
      <c r="L83" s="370">
        <v>-1.8</v>
      </c>
      <c r="M83" s="370">
        <v>-1.8</v>
      </c>
      <c r="N83" s="370">
        <v>-1.8</v>
      </c>
      <c r="O83" s="370">
        <v>-1.7</v>
      </c>
      <c r="P83" s="370">
        <v>-1.7</v>
      </c>
      <c r="Q83" s="370">
        <v>-1.7</v>
      </c>
      <c r="R83" s="370">
        <v>-1.6</v>
      </c>
      <c r="S83" s="370">
        <v>-1.7</v>
      </c>
      <c r="T83" s="370">
        <v>-2.4</v>
      </c>
      <c r="U83" s="370">
        <v>-2.5</v>
      </c>
      <c r="V83" s="370">
        <v>-2.2000000000000002</v>
      </c>
      <c r="W83" s="370">
        <v>-2.4</v>
      </c>
      <c r="X83" s="370">
        <v>2.5</v>
      </c>
      <c r="Y83" s="370">
        <v>3.7</v>
      </c>
      <c r="Z83" s="370">
        <v>4.5999999999999996</v>
      </c>
      <c r="AA83" s="370">
        <v>6.6</v>
      </c>
      <c r="AB83" s="370">
        <v>3.6</v>
      </c>
      <c r="AC83" s="370">
        <v>4.2</v>
      </c>
      <c r="AD83" s="370">
        <v>2.2000000000000002</v>
      </c>
      <c r="AE83" s="370">
        <v>3.3</v>
      </c>
      <c r="AF83" s="370">
        <v>2.8</v>
      </c>
      <c r="AG83" s="370">
        <v>4.3</v>
      </c>
      <c r="AH83" s="370">
        <v>5.3</v>
      </c>
      <c r="AI83" s="370">
        <v>3.2</v>
      </c>
      <c r="AJ83" s="370">
        <v>2.1</v>
      </c>
      <c r="AK83" s="370">
        <v>3.9</v>
      </c>
      <c r="AL83" s="370">
        <v>2.2999999999999998</v>
      </c>
      <c r="AM83" s="370">
        <v>-1.9</v>
      </c>
      <c r="AN83" s="370">
        <v>-1.8</v>
      </c>
      <c r="AO83" s="370">
        <v>-2</v>
      </c>
      <c r="AP83" s="370">
        <v>-1.8</v>
      </c>
      <c r="AQ83" s="370">
        <v>-1.5</v>
      </c>
      <c r="AR83" s="370">
        <v>-0.6</v>
      </c>
      <c r="AS83" s="370">
        <v>-0.6</v>
      </c>
      <c r="AT83" s="370">
        <v>-0.6</v>
      </c>
      <c r="AU83" s="370">
        <v>-0.5</v>
      </c>
      <c r="AV83" s="370">
        <v>-0.5</v>
      </c>
      <c r="AW83" s="370">
        <v>-0.5</v>
      </c>
      <c r="AX83" s="370">
        <v>-0.5</v>
      </c>
      <c r="AY83" s="370">
        <v>-0.5</v>
      </c>
      <c r="AZ83" s="370">
        <v>-1.2</v>
      </c>
      <c r="BA83" s="370">
        <v>-1.2</v>
      </c>
      <c r="BB83" s="370">
        <v>-1.2</v>
      </c>
      <c r="BC83" s="370">
        <v>-1.2</v>
      </c>
      <c r="BD83" s="370">
        <v>-1.3</v>
      </c>
      <c r="BE83" s="370">
        <v>0.8</v>
      </c>
      <c r="BF83" s="370">
        <v>8.8000000000000007</v>
      </c>
      <c r="BG83" s="370">
        <v>-2.1</v>
      </c>
    </row>
  </sheetData>
  <customSheetViews>
    <customSheetView guid="{75DD6FA6-D4F4-4971-9BF7-52272059D0A9}">
      <selection activeCell="G4" sqref="G4:G73"/>
      <pageMargins left="0.7" right="0.7" top="0.75" bottom="0.75" header="0.3" footer="0.3"/>
    </customSheetView>
    <customSheetView guid="{1D4E6CE9-D574-44F5-B69E-05119AF88702}">
      <selection activeCell="G4" sqref="G4:G73"/>
      <pageMargins left="0.7" right="0.7" top="0.75" bottom="0.75" header="0.3" footer="0.3"/>
    </customSheetView>
    <customSheetView guid="{B0236EF4-4589-4A9E-A5FE-507E9369040F}">
      <selection activeCell="H11" sqref="H11"/>
      <pageMargins left="0.7" right="0.7" top="0.75" bottom="0.75" header="0.3" footer="0.3"/>
    </customSheetView>
    <customSheetView guid="{B1877DBE-0A9F-4B77-8C5F-B727A77DDF54}">
      <selection activeCell="H11" sqref="H11"/>
      <pageMargins left="0.7" right="0.7" top="0.75" bottom="0.75" header="0.3" footer="0.3"/>
    </customSheetView>
    <customSheetView guid="{AD62F15E-E4D0-4895-9D5F-05FA49D5425D}">
      <selection activeCell="H11" sqref="H11"/>
      <pageMargins left="0.7" right="0.7" top="0.75" bottom="0.75" header="0.3" footer="0.3"/>
    </customSheetView>
    <customSheetView guid="{FC65F21B-4CEC-48B9-99E9-854A601BE461}">
      <selection activeCell="H11" sqref="H11"/>
      <pageMargins left="0.7" right="0.7" top="0.75" bottom="0.75" header="0.3" footer="0.3"/>
    </customSheetView>
    <customSheetView guid="{A0197BF3-E194-41D9-A738-52228EE729DC}">
      <selection activeCell="H4" sqref="H4:BG69"/>
      <pageMargins left="0.7" right="0.7" top="0.75" bottom="0.75" header="0.3" footer="0.3"/>
    </customSheetView>
    <customSheetView guid="{C8DC17E8-AEB6-4568-8236-F2228F73C00B}">
      <selection activeCell="G4" sqref="G4:G73"/>
      <pageMargins left="0.7" right="0.7" top="0.75" bottom="0.75" header="0.3" footer="0.3"/>
    </customSheetView>
  </customSheetViews>
  <mergeCells count="2">
    <mergeCell ref="A1:C1"/>
    <mergeCell ref="A2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31"/>
  <sheetViews>
    <sheetView tabSelected="1" workbookViewId="0">
      <selection activeCell="C3" sqref="C3"/>
    </sheetView>
  </sheetViews>
  <sheetFormatPr defaultRowHeight="15"/>
  <cols>
    <col min="1" max="1" width="20" customWidth="1"/>
    <col min="3" max="3" width="37" customWidth="1"/>
    <col min="4" max="4" width="38" hidden="1" customWidth="1"/>
    <col min="5" max="5" width="10.28515625" bestFit="1" customWidth="1"/>
  </cols>
  <sheetData>
    <row r="1" spans="1:53">
      <c r="A1" t="s">
        <v>942</v>
      </c>
      <c r="B1" s="395" t="s">
        <v>943</v>
      </c>
      <c r="C1" t="s">
        <v>944</v>
      </c>
      <c r="D1" t="s">
        <v>945</v>
      </c>
      <c r="E1" s="396" t="s">
        <v>946</v>
      </c>
      <c r="F1" t="s">
        <v>947</v>
      </c>
      <c r="G1" t="s">
        <v>948</v>
      </c>
      <c r="H1" t="s">
        <v>949</v>
      </c>
      <c r="I1" t="s">
        <v>950</v>
      </c>
      <c r="J1" t="s">
        <v>951</v>
      </c>
      <c r="K1" t="s">
        <v>952</v>
      </c>
      <c r="L1" t="s">
        <v>953</v>
      </c>
      <c r="M1" t="s">
        <v>954</v>
      </c>
      <c r="N1" t="s">
        <v>955</v>
      </c>
      <c r="O1" t="s">
        <v>956</v>
      </c>
      <c r="P1" t="s">
        <v>957</v>
      </c>
      <c r="Q1" t="s">
        <v>958</v>
      </c>
      <c r="R1" t="s">
        <v>959</v>
      </c>
      <c r="S1" t="s">
        <v>960</v>
      </c>
      <c r="T1" t="s">
        <v>961</v>
      </c>
      <c r="U1" t="s">
        <v>962</v>
      </c>
      <c r="V1" t="s">
        <v>963</v>
      </c>
      <c r="W1" t="s">
        <v>964</v>
      </c>
      <c r="X1" t="s">
        <v>965</v>
      </c>
      <c r="Y1" t="s">
        <v>966</v>
      </c>
      <c r="Z1" t="s">
        <v>967</v>
      </c>
      <c r="AA1" t="s">
        <v>968</v>
      </c>
      <c r="AB1" t="s">
        <v>969</v>
      </c>
      <c r="AC1" t="s">
        <v>970</v>
      </c>
      <c r="AD1" t="s">
        <v>971</v>
      </c>
      <c r="AE1" t="s">
        <v>972</v>
      </c>
      <c r="AF1" t="s">
        <v>973</v>
      </c>
      <c r="AG1" t="s">
        <v>974</v>
      </c>
      <c r="AH1" t="s">
        <v>975</v>
      </c>
      <c r="AI1" t="s">
        <v>976</v>
      </c>
      <c r="AJ1" t="s">
        <v>977</v>
      </c>
      <c r="AK1" t="s">
        <v>978</v>
      </c>
      <c r="AL1" t="s">
        <v>979</v>
      </c>
      <c r="AM1" t="s">
        <v>980</v>
      </c>
      <c r="AN1" t="s">
        <v>981</v>
      </c>
      <c r="AO1" t="s">
        <v>982</v>
      </c>
      <c r="AP1" t="s">
        <v>983</v>
      </c>
      <c r="AQ1" t="s">
        <v>984</v>
      </c>
      <c r="AR1" t="s">
        <v>985</v>
      </c>
      <c r="AS1" t="s">
        <v>986</v>
      </c>
      <c r="AT1" t="s">
        <v>987</v>
      </c>
      <c r="AU1" t="s">
        <v>988</v>
      </c>
      <c r="AV1" t="s">
        <v>989</v>
      </c>
      <c r="AW1" t="s">
        <v>990</v>
      </c>
      <c r="AX1" t="s">
        <v>991</v>
      </c>
      <c r="AY1" t="s">
        <v>992</v>
      </c>
      <c r="AZ1" t="s">
        <v>993</v>
      </c>
      <c r="BA1" t="s">
        <v>994</v>
      </c>
    </row>
    <row r="2" spans="1:53">
      <c r="A2" t="s">
        <v>995</v>
      </c>
      <c r="B2" s="395">
        <v>10</v>
      </c>
      <c r="C2" t="s">
        <v>996</v>
      </c>
      <c r="D2" t="s">
        <v>997</v>
      </c>
      <c r="E2" s="397">
        <v>7511.0079999999998</v>
      </c>
      <c r="F2">
        <v>283.06560999999999</v>
      </c>
      <c r="G2">
        <v>286.63560999999999</v>
      </c>
      <c r="H2">
        <v>285.99603999999999</v>
      </c>
      <c r="I2">
        <v>285.35647</v>
      </c>
      <c r="J2">
        <v>286.19846000000001</v>
      </c>
      <c r="K2">
        <v>287.04043999999999</v>
      </c>
      <c r="L2">
        <v>295.96724</v>
      </c>
      <c r="M2">
        <v>304.89404000000002</v>
      </c>
      <c r="N2">
        <v>306.91584</v>
      </c>
      <c r="O2">
        <v>308.93763000000001</v>
      </c>
      <c r="P2">
        <v>312.27361000000002</v>
      </c>
      <c r="Q2">
        <v>315.60957999999999</v>
      </c>
      <c r="R2">
        <v>315.54613000000001</v>
      </c>
      <c r="S2">
        <v>315.48268000000002</v>
      </c>
      <c r="T2">
        <v>331.65215999999998</v>
      </c>
      <c r="U2">
        <v>347.82164</v>
      </c>
      <c r="V2">
        <v>345.51648999999998</v>
      </c>
      <c r="W2">
        <v>343.21132999999998</v>
      </c>
      <c r="X2">
        <v>308.67347999999998</v>
      </c>
      <c r="Y2">
        <v>274.13562999999999</v>
      </c>
      <c r="Z2">
        <v>270.39019999999999</v>
      </c>
      <c r="AA2">
        <v>266.64476999999999</v>
      </c>
      <c r="AB2">
        <v>269.36925000000002</v>
      </c>
      <c r="AC2">
        <v>272.09372999999999</v>
      </c>
      <c r="AD2">
        <v>280.32450999999998</v>
      </c>
      <c r="AE2">
        <v>288.55527999999998</v>
      </c>
      <c r="AF2">
        <v>302.18641000000002</v>
      </c>
      <c r="AG2">
        <v>315.81752999999998</v>
      </c>
      <c r="AH2">
        <v>324.92826000000002</v>
      </c>
      <c r="AI2">
        <v>334.03897999999998</v>
      </c>
      <c r="AJ2">
        <v>343.70017999999999</v>
      </c>
      <c r="AK2">
        <v>353.36137000000002</v>
      </c>
      <c r="AL2">
        <v>339.33965000000001</v>
      </c>
      <c r="AM2">
        <v>325.31792999999999</v>
      </c>
      <c r="AN2">
        <v>329.20202999999998</v>
      </c>
      <c r="AO2">
        <v>333.08611999999999</v>
      </c>
      <c r="AP2">
        <v>349.66834999999998</v>
      </c>
      <c r="AQ2">
        <v>366.25058000000001</v>
      </c>
      <c r="AR2">
        <v>361.85595999999998</v>
      </c>
      <c r="AS2">
        <v>357.46134000000001</v>
      </c>
      <c r="AT2">
        <v>359.28363999999999</v>
      </c>
      <c r="AU2">
        <v>361.10593</v>
      </c>
      <c r="AV2">
        <v>354.00934999999998</v>
      </c>
      <c r="AW2">
        <v>346.91277000000002</v>
      </c>
      <c r="AX2">
        <v>336.03278</v>
      </c>
      <c r="AY2">
        <v>325.15278000000001</v>
      </c>
      <c r="AZ2">
        <v>317.53485000000001</v>
      </c>
      <c r="BA2">
        <v>309.91690999999997</v>
      </c>
    </row>
    <row r="3" spans="1:53">
      <c r="A3" t="s">
        <v>995</v>
      </c>
      <c r="B3" s="395">
        <v>11</v>
      </c>
      <c r="C3" t="s">
        <v>998</v>
      </c>
      <c r="D3" t="s">
        <v>997</v>
      </c>
      <c r="E3" s="397">
        <v>35.1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0.61</v>
      </c>
      <c r="T3">
        <v>1.48</v>
      </c>
      <c r="U3">
        <v>0.97</v>
      </c>
      <c r="V3">
        <v>1.24</v>
      </c>
      <c r="W3">
        <v>3.05</v>
      </c>
      <c r="X3">
        <v>4.05</v>
      </c>
      <c r="Y3">
        <v>6.05</v>
      </c>
      <c r="Z3">
        <v>4.08</v>
      </c>
      <c r="AA3">
        <v>4.4800000000000004</v>
      </c>
      <c r="AB3">
        <v>3.02</v>
      </c>
      <c r="AC3">
        <v>3.27</v>
      </c>
      <c r="AD3">
        <v>3.72</v>
      </c>
      <c r="AE3">
        <v>4.62</v>
      </c>
      <c r="AF3">
        <v>3.87</v>
      </c>
      <c r="AG3">
        <v>5.27</v>
      </c>
      <c r="AH3">
        <v>5.57</v>
      </c>
      <c r="AI3">
        <v>2.64</v>
      </c>
      <c r="AJ3">
        <v>5.14</v>
      </c>
      <c r="AK3">
        <v>2.29</v>
      </c>
      <c r="AL3">
        <v>2.16</v>
      </c>
      <c r="AM3">
        <v>2.2000000000000002</v>
      </c>
      <c r="AN3">
        <v>0.23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>
      <c r="A4" t="s">
        <v>995</v>
      </c>
      <c r="B4" s="395">
        <v>12</v>
      </c>
      <c r="C4" t="s">
        <v>999</v>
      </c>
      <c r="D4" t="s">
        <v>997</v>
      </c>
      <c r="E4" s="396"/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>
      <c r="A5" t="s">
        <v>995</v>
      </c>
      <c r="B5" s="395">
        <v>13</v>
      </c>
      <c r="C5" t="s">
        <v>1000</v>
      </c>
      <c r="D5" t="s">
        <v>997</v>
      </c>
      <c r="E5" s="396">
        <v>393.19099999999997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2.88</v>
      </c>
      <c r="S5">
        <v>8.5</v>
      </c>
      <c r="T5">
        <v>13.17</v>
      </c>
      <c r="U5">
        <v>16.46</v>
      </c>
      <c r="V5">
        <v>20.43</v>
      </c>
      <c r="W5">
        <v>27.96</v>
      </c>
      <c r="X5">
        <v>44.18</v>
      </c>
      <c r="Y5">
        <v>58.7</v>
      </c>
      <c r="Z5">
        <v>68.59</v>
      </c>
      <c r="AA5">
        <v>65.599999999999994</v>
      </c>
      <c r="AB5">
        <v>57.99</v>
      </c>
      <c r="AC5">
        <v>59.72</v>
      </c>
      <c r="AD5">
        <v>70.16</v>
      </c>
      <c r="AE5">
        <v>67.05</v>
      </c>
      <c r="AF5">
        <v>68.67</v>
      </c>
      <c r="AG5">
        <v>62.59</v>
      </c>
      <c r="AH5">
        <v>49.16</v>
      </c>
      <c r="AI5">
        <v>55.7</v>
      </c>
      <c r="AJ5">
        <v>50.26</v>
      </c>
      <c r="AK5">
        <v>42.9</v>
      </c>
      <c r="AL5">
        <v>22.55</v>
      </c>
      <c r="AM5">
        <v>11.92</v>
      </c>
      <c r="AN5">
        <v>4.96</v>
      </c>
      <c r="AO5">
        <v>0.05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>
      <c r="A6" t="s">
        <v>995</v>
      </c>
      <c r="B6" s="395">
        <v>14</v>
      </c>
      <c r="C6" t="s">
        <v>1001</v>
      </c>
      <c r="D6" t="s">
        <v>997</v>
      </c>
      <c r="E6" s="397">
        <v>380.822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2.2999999999999998</v>
      </c>
      <c r="S6">
        <v>6.8</v>
      </c>
      <c r="T6">
        <v>10.54</v>
      </c>
      <c r="U6">
        <v>13.17</v>
      </c>
      <c r="V6">
        <v>16.34</v>
      </c>
      <c r="W6">
        <v>22.37</v>
      </c>
      <c r="X6">
        <v>35.340000000000003</v>
      </c>
      <c r="Y6">
        <v>46.96</v>
      </c>
      <c r="Z6">
        <v>54.87</v>
      </c>
      <c r="AA6">
        <v>52.48</v>
      </c>
      <c r="AB6">
        <v>46.39</v>
      </c>
      <c r="AC6">
        <v>47.77</v>
      </c>
      <c r="AD6">
        <v>56.13</v>
      </c>
      <c r="AE6">
        <v>53.64</v>
      </c>
      <c r="AF6">
        <v>54.94</v>
      </c>
      <c r="AG6">
        <v>50.07</v>
      </c>
      <c r="AH6">
        <v>39.33</v>
      </c>
      <c r="AI6">
        <v>44.56</v>
      </c>
      <c r="AJ6">
        <v>40.21</v>
      </c>
      <c r="AK6">
        <v>34.32</v>
      </c>
      <c r="AL6">
        <v>18.04</v>
      </c>
      <c r="AM6">
        <v>9.5399999999999991</v>
      </c>
      <c r="AN6">
        <v>3.97</v>
      </c>
      <c r="AO6">
        <v>0.04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>
      <c r="A7" t="s">
        <v>995</v>
      </c>
      <c r="B7" s="395">
        <v>15</v>
      </c>
      <c r="C7" t="s">
        <v>1002</v>
      </c>
      <c r="D7" t="s">
        <v>997</v>
      </c>
      <c r="E7" s="396"/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73.8</v>
      </c>
      <c r="AB7">
        <v>74.209999999999994</v>
      </c>
      <c r="AC7">
        <v>74.37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>
      <c r="A8" t="s">
        <v>995</v>
      </c>
      <c r="B8" s="395">
        <v>16</v>
      </c>
      <c r="C8" t="s">
        <v>1003</v>
      </c>
      <c r="D8" t="s">
        <v>997</v>
      </c>
      <c r="E8" s="396">
        <v>12.445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0.08</v>
      </c>
      <c r="S8">
        <v>0.27</v>
      </c>
      <c r="T8">
        <v>0.52</v>
      </c>
      <c r="U8">
        <v>0.84</v>
      </c>
      <c r="V8">
        <v>1.1200000000000001</v>
      </c>
      <c r="W8">
        <v>1.31</v>
      </c>
      <c r="X8">
        <v>1.37</v>
      </c>
      <c r="Y8">
        <v>1.53</v>
      </c>
      <c r="Z8">
        <v>1.75</v>
      </c>
      <c r="AA8">
        <v>1.92</v>
      </c>
      <c r="AB8">
        <v>1.93</v>
      </c>
      <c r="AC8">
        <v>1.85</v>
      </c>
      <c r="AD8">
        <v>1.94</v>
      </c>
      <c r="AE8">
        <v>2.04</v>
      </c>
      <c r="AF8">
        <v>2.0099999999999998</v>
      </c>
      <c r="AG8">
        <v>2</v>
      </c>
      <c r="AH8">
        <v>1.78</v>
      </c>
      <c r="AI8">
        <v>1.55</v>
      </c>
      <c r="AJ8">
        <v>1.27</v>
      </c>
      <c r="AK8">
        <v>0.93</v>
      </c>
      <c r="AL8">
        <v>0.66</v>
      </c>
      <c r="AM8">
        <v>0.4</v>
      </c>
      <c r="AN8">
        <v>0.18</v>
      </c>
      <c r="AO8">
        <v>0.05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>
      <c r="A9" t="s">
        <v>995</v>
      </c>
      <c r="B9" s="395">
        <v>17</v>
      </c>
      <c r="C9" t="s">
        <v>1004</v>
      </c>
      <c r="D9" t="s">
        <v>997</v>
      </c>
      <c r="E9" s="397">
        <v>12.369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0.06</v>
      </c>
      <c r="S9">
        <v>0.21</v>
      </c>
      <c r="T9">
        <v>0.41</v>
      </c>
      <c r="U9">
        <v>0.68</v>
      </c>
      <c r="V9">
        <v>0.89</v>
      </c>
      <c r="W9">
        <v>1.04</v>
      </c>
      <c r="X9">
        <v>1.0900000000000001</v>
      </c>
      <c r="Y9">
        <v>1.22</v>
      </c>
      <c r="Z9">
        <v>1.4</v>
      </c>
      <c r="AA9">
        <v>1.53</v>
      </c>
      <c r="AB9">
        <v>1.54</v>
      </c>
      <c r="AC9">
        <v>1.48</v>
      </c>
      <c r="AD9">
        <v>1.55</v>
      </c>
      <c r="AE9">
        <v>1.63</v>
      </c>
      <c r="AF9">
        <v>1.61</v>
      </c>
      <c r="AG9">
        <v>1.6</v>
      </c>
      <c r="AH9">
        <v>1.42</v>
      </c>
      <c r="AI9">
        <v>1.24</v>
      </c>
      <c r="AJ9">
        <v>1.02</v>
      </c>
      <c r="AK9">
        <v>0.75</v>
      </c>
      <c r="AL9">
        <v>0.52</v>
      </c>
      <c r="AM9">
        <v>0.32</v>
      </c>
      <c r="AN9">
        <v>0.15</v>
      </c>
      <c r="AO9">
        <v>0.04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>
      <c r="A10" t="s">
        <v>995</v>
      </c>
      <c r="B10" s="395">
        <v>18</v>
      </c>
      <c r="C10" t="s">
        <v>1005</v>
      </c>
      <c r="D10" t="s">
        <v>997</v>
      </c>
      <c r="E10" s="396"/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>
      <c r="A11" t="s">
        <v>995</v>
      </c>
      <c r="B11" s="395">
        <v>19</v>
      </c>
      <c r="C11" t="s">
        <v>1006</v>
      </c>
      <c r="D11" t="s">
        <v>997</v>
      </c>
      <c r="E11" s="396"/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>
      <c r="A12" t="s">
        <v>995</v>
      </c>
      <c r="B12" s="395">
        <v>20</v>
      </c>
      <c r="C12" t="s">
        <v>1007</v>
      </c>
      <c r="D12" t="s">
        <v>997</v>
      </c>
      <c r="E12" s="396"/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>
      <c r="A13" t="s">
        <v>995</v>
      </c>
      <c r="B13" s="395">
        <v>21</v>
      </c>
      <c r="C13" t="s">
        <v>1008</v>
      </c>
      <c r="D13" t="s">
        <v>997</v>
      </c>
      <c r="E13" s="396"/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>
      <c r="A14" t="s">
        <v>995</v>
      </c>
      <c r="B14" s="395">
        <v>22</v>
      </c>
      <c r="C14" t="s">
        <v>1009</v>
      </c>
      <c r="D14" t="s">
        <v>997</v>
      </c>
      <c r="E14" s="396"/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>
      <c r="A15" t="s">
        <v>995</v>
      </c>
      <c r="B15" s="395">
        <v>23</v>
      </c>
      <c r="C15" t="s">
        <v>1010</v>
      </c>
      <c r="D15" t="s">
        <v>997</v>
      </c>
      <c r="E15" s="396"/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>
      <c r="A16" t="s">
        <v>995</v>
      </c>
      <c r="B16" s="395">
        <v>24</v>
      </c>
      <c r="C16" t="s">
        <v>1011</v>
      </c>
      <c r="D16" t="s">
        <v>997</v>
      </c>
      <c r="E16" s="396"/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>
      <c r="A17" t="s">
        <v>1012</v>
      </c>
      <c r="B17" s="395">
        <v>10</v>
      </c>
      <c r="C17" t="s">
        <v>996</v>
      </c>
      <c r="D17" t="s">
        <v>1013</v>
      </c>
      <c r="E17" s="397">
        <v>17358.71788</v>
      </c>
      <c r="F17">
        <v>656.51732000000004</v>
      </c>
      <c r="G17">
        <v>732.38747000000001</v>
      </c>
      <c r="H17">
        <v>745.76989000000003</v>
      </c>
      <c r="I17">
        <v>721.64855</v>
      </c>
      <c r="J17">
        <v>755.28576999999996</v>
      </c>
      <c r="K17">
        <v>708.11351999999999</v>
      </c>
      <c r="L17">
        <v>723.76503000000002</v>
      </c>
      <c r="M17">
        <v>727.03115000000003</v>
      </c>
      <c r="N17">
        <v>656.44363999999996</v>
      </c>
      <c r="O17">
        <v>733.05430000000001</v>
      </c>
      <c r="P17">
        <v>723.83363999999995</v>
      </c>
      <c r="Q17">
        <v>768.84216000000004</v>
      </c>
      <c r="R17">
        <v>746.13741000000005</v>
      </c>
      <c r="S17">
        <v>650.81548999999995</v>
      </c>
      <c r="T17">
        <v>773.49383999999998</v>
      </c>
      <c r="U17">
        <v>768.79454999999996</v>
      </c>
      <c r="V17">
        <v>755.47978999999998</v>
      </c>
      <c r="W17">
        <v>723.59124999999995</v>
      </c>
      <c r="X17">
        <v>670.45131000000003</v>
      </c>
      <c r="Y17">
        <v>657.33082000000002</v>
      </c>
      <c r="Z17">
        <v>635.58563000000004</v>
      </c>
      <c r="AA17">
        <v>656.63652000000002</v>
      </c>
      <c r="AB17">
        <v>617.58857999999998</v>
      </c>
      <c r="AC17">
        <v>635.24914999999999</v>
      </c>
      <c r="AD17">
        <v>636.32893000000001</v>
      </c>
      <c r="AE17">
        <v>656.71182999999996</v>
      </c>
      <c r="AF17">
        <v>669.02930000000003</v>
      </c>
      <c r="AG17">
        <v>707.76251999999999</v>
      </c>
      <c r="AH17">
        <v>720.89161999999999</v>
      </c>
      <c r="AI17">
        <v>729.07474999999999</v>
      </c>
      <c r="AJ17">
        <v>770.20555000000002</v>
      </c>
      <c r="AK17">
        <v>763.74798999999996</v>
      </c>
      <c r="AL17">
        <v>748.63991999999996</v>
      </c>
      <c r="AM17">
        <v>733.48126000000002</v>
      </c>
      <c r="AN17">
        <v>750.66479000000004</v>
      </c>
      <c r="AO17">
        <v>774.06592999999998</v>
      </c>
      <c r="AP17">
        <v>760.46545000000003</v>
      </c>
      <c r="AQ17">
        <v>745.75971000000004</v>
      </c>
      <c r="AR17">
        <v>754.15308000000005</v>
      </c>
      <c r="AS17">
        <v>752.78674000000001</v>
      </c>
      <c r="AT17">
        <v>747.29115999999999</v>
      </c>
      <c r="AU17">
        <v>747.80092999999999</v>
      </c>
      <c r="AV17">
        <v>745.97208999999998</v>
      </c>
      <c r="AW17">
        <v>735.62312999999995</v>
      </c>
      <c r="AX17">
        <v>806.97087999999997</v>
      </c>
      <c r="AY17">
        <v>782.03144999999995</v>
      </c>
      <c r="AZ17">
        <v>790.34991000000002</v>
      </c>
      <c r="BA17">
        <v>743.78020000000004</v>
      </c>
    </row>
    <row r="18" spans="1:53">
      <c r="A18" t="s">
        <v>1012</v>
      </c>
      <c r="B18" s="395">
        <v>11</v>
      </c>
      <c r="C18" t="s">
        <v>998</v>
      </c>
      <c r="D18" t="s">
        <v>1013</v>
      </c>
      <c r="E18" s="396">
        <v>0</v>
      </c>
    </row>
    <row r="19" spans="1:53">
      <c r="A19" t="s">
        <v>1012</v>
      </c>
      <c r="B19" s="395">
        <v>12</v>
      </c>
      <c r="C19" t="s">
        <v>999</v>
      </c>
      <c r="D19" t="s">
        <v>1013</v>
      </c>
      <c r="E19" s="396">
        <v>0</v>
      </c>
    </row>
    <row r="20" spans="1:53">
      <c r="A20" t="s">
        <v>1012</v>
      </c>
      <c r="B20" s="395">
        <v>13</v>
      </c>
      <c r="C20" t="s">
        <v>1000</v>
      </c>
      <c r="D20" t="s">
        <v>1013</v>
      </c>
      <c r="E20" s="396">
        <v>635.33349999999996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0.42499999999999999</v>
      </c>
      <c r="R20">
        <v>4.5469999999999997</v>
      </c>
      <c r="S20">
        <v>15.365</v>
      </c>
      <c r="T20">
        <v>27.489000000000001</v>
      </c>
      <c r="U20">
        <v>35.774000000000001</v>
      </c>
      <c r="V20">
        <v>54.302999999999997</v>
      </c>
      <c r="W20">
        <v>59.222999999999999</v>
      </c>
      <c r="X20">
        <v>73.712999999999994</v>
      </c>
      <c r="Y20">
        <v>93.784000000000006</v>
      </c>
      <c r="Z20">
        <v>100.148</v>
      </c>
      <c r="AA20">
        <v>95.158000000000001</v>
      </c>
      <c r="AB20">
        <v>87.094999999999999</v>
      </c>
      <c r="AC20">
        <v>80.481999999999999</v>
      </c>
      <c r="AD20">
        <v>84.933000000000007</v>
      </c>
      <c r="AE20">
        <v>86.722999999999999</v>
      </c>
      <c r="AF20">
        <v>89.926000000000002</v>
      </c>
      <c r="AG20">
        <v>77.488</v>
      </c>
      <c r="AH20">
        <v>55.777999999999999</v>
      </c>
      <c r="AI20">
        <v>67.31</v>
      </c>
      <c r="AJ20">
        <v>41.374000000000002</v>
      </c>
      <c r="AK20">
        <v>18.076000000000001</v>
      </c>
      <c r="AL20">
        <v>9.6240000000000006</v>
      </c>
      <c r="AM20">
        <v>7.2869999999999999</v>
      </c>
      <c r="AN20">
        <v>2.3210000000000002</v>
      </c>
      <c r="AO20">
        <v>2.3210000000000002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>
      <c r="A21" t="s">
        <v>1012</v>
      </c>
      <c r="B21" s="395">
        <v>14</v>
      </c>
      <c r="C21" t="s">
        <v>1001</v>
      </c>
      <c r="D21" t="s">
        <v>1013</v>
      </c>
      <c r="E21" s="397">
        <v>557.03250000000003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0.36125000000000002</v>
      </c>
      <c r="R21">
        <v>3.8649499999999999</v>
      </c>
      <c r="S21">
        <v>13.06025</v>
      </c>
      <c r="T21">
        <v>17.55</v>
      </c>
      <c r="U21">
        <v>24.361000000000001</v>
      </c>
      <c r="V21">
        <v>44.369</v>
      </c>
      <c r="W21">
        <v>48.167999999999999</v>
      </c>
      <c r="X21">
        <v>62.646999999999998</v>
      </c>
      <c r="Y21">
        <v>85.460999999999999</v>
      </c>
      <c r="Z21">
        <v>92.411000000000001</v>
      </c>
      <c r="AA21">
        <v>88.271000000000001</v>
      </c>
      <c r="AB21">
        <v>80.316000000000003</v>
      </c>
      <c r="AC21">
        <v>74.941000000000003</v>
      </c>
      <c r="AD21">
        <v>78.299000000000007</v>
      </c>
      <c r="AE21">
        <v>79.272000000000006</v>
      </c>
      <c r="AF21">
        <v>81.774000000000001</v>
      </c>
      <c r="AG21">
        <v>68.370999999999995</v>
      </c>
      <c r="AH21">
        <v>44.405999999999999</v>
      </c>
      <c r="AI21">
        <v>57.308999999999997</v>
      </c>
      <c r="AJ21">
        <v>35.167900000000003</v>
      </c>
      <c r="AK21">
        <v>15.364599999999999</v>
      </c>
      <c r="AL21">
        <v>8.1804000000000006</v>
      </c>
      <c r="AM21">
        <v>6.1939500000000001</v>
      </c>
      <c r="AN21">
        <v>1.97285</v>
      </c>
      <c r="AO21">
        <v>1.97285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>
      <c r="A22" t="s">
        <v>1012</v>
      </c>
      <c r="B22" s="395">
        <v>15</v>
      </c>
      <c r="C22" t="s">
        <v>1002</v>
      </c>
      <c r="D22" t="s">
        <v>1013</v>
      </c>
      <c r="E22" s="396">
        <v>131.36750000000001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95.158000000000001</v>
      </c>
      <c r="AB22">
        <v>87.094999999999999</v>
      </c>
      <c r="AC22">
        <v>80.481999999999999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>
      <c r="A23" t="s">
        <v>1012</v>
      </c>
      <c r="B23" s="395">
        <v>16</v>
      </c>
      <c r="C23" t="s">
        <v>1003</v>
      </c>
      <c r="D23" t="s">
        <v>1013</v>
      </c>
      <c r="E23" s="396">
        <v>82.294349999999994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0.30030000000000001</v>
      </c>
      <c r="S23">
        <v>0.60060000000000002</v>
      </c>
      <c r="T23">
        <v>0.90090000000000003</v>
      </c>
      <c r="U23">
        <v>3.9039000000000001</v>
      </c>
      <c r="V23">
        <v>5.1051000000000002</v>
      </c>
      <c r="W23">
        <v>6.3063000000000002</v>
      </c>
      <c r="X23">
        <v>7.5075000000000003</v>
      </c>
      <c r="Y23">
        <v>8.7087000000000003</v>
      </c>
      <c r="Z23">
        <v>11.4114</v>
      </c>
      <c r="AA23">
        <v>12.9129</v>
      </c>
      <c r="AB23">
        <v>12.9129</v>
      </c>
      <c r="AC23">
        <v>13.513500000000001</v>
      </c>
      <c r="AD23">
        <v>12.6126</v>
      </c>
      <c r="AE23">
        <v>12.6126</v>
      </c>
      <c r="AF23">
        <v>12.9129</v>
      </c>
      <c r="AG23">
        <v>11.1111</v>
      </c>
      <c r="AH23">
        <v>9.9099000000000004</v>
      </c>
      <c r="AI23">
        <v>9.0090000000000003</v>
      </c>
      <c r="AJ23">
        <v>6.6066000000000003</v>
      </c>
      <c r="AK23">
        <v>3.9039000000000001</v>
      </c>
      <c r="AL23">
        <v>0.89590000000000003</v>
      </c>
      <c r="AM23">
        <v>0.70021</v>
      </c>
      <c r="AN23">
        <v>0.22999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>
      <c r="A24" t="s">
        <v>1012</v>
      </c>
      <c r="B24" s="395">
        <v>17</v>
      </c>
      <c r="C24" t="s">
        <v>1004</v>
      </c>
      <c r="D24" t="s">
        <v>1013</v>
      </c>
      <c r="E24" s="397">
        <v>61.804969999999997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0.21021000000000001</v>
      </c>
      <c r="S24">
        <v>0.42042000000000002</v>
      </c>
      <c r="T24">
        <v>0.63063000000000002</v>
      </c>
      <c r="U24">
        <v>2.7327300000000001</v>
      </c>
      <c r="V24">
        <v>3.5735700000000001</v>
      </c>
      <c r="W24">
        <v>4.4144100000000002</v>
      </c>
      <c r="X24">
        <v>5.2552500000000002</v>
      </c>
      <c r="Y24">
        <v>6.6186100000000003</v>
      </c>
      <c r="Z24">
        <v>8.6726600000000005</v>
      </c>
      <c r="AA24">
        <v>9.8138000000000005</v>
      </c>
      <c r="AB24">
        <v>9.8138000000000005</v>
      </c>
      <c r="AC24">
        <v>10.27026</v>
      </c>
      <c r="AD24">
        <v>9.5855800000000002</v>
      </c>
      <c r="AE24">
        <v>9.5855800000000002</v>
      </c>
      <c r="AF24">
        <v>9.8138000000000005</v>
      </c>
      <c r="AG24">
        <v>8.4444400000000002</v>
      </c>
      <c r="AH24">
        <v>7.5315200000000004</v>
      </c>
      <c r="AI24">
        <v>6.8468400000000003</v>
      </c>
      <c r="AJ24">
        <v>5.02102</v>
      </c>
      <c r="AK24">
        <v>2.9669599999999998</v>
      </c>
      <c r="AL24">
        <v>0.68088000000000004</v>
      </c>
      <c r="AM24">
        <v>0.53215999999999997</v>
      </c>
      <c r="AN24">
        <v>0.17479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>
      <c r="A25" t="s">
        <v>1012</v>
      </c>
      <c r="B25" s="395">
        <v>18</v>
      </c>
      <c r="C25" t="s">
        <v>1005</v>
      </c>
      <c r="D25" t="s">
        <v>1013</v>
      </c>
      <c r="E25" s="396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>
      <c r="A26" t="s">
        <v>1012</v>
      </c>
      <c r="B26" s="395">
        <v>19</v>
      </c>
      <c r="C26" t="s">
        <v>1006</v>
      </c>
      <c r="D26" t="s">
        <v>1013</v>
      </c>
      <c r="E26" s="396">
        <v>0</v>
      </c>
    </row>
    <row r="27" spans="1:53">
      <c r="A27" t="s">
        <v>1012</v>
      </c>
      <c r="B27" s="395">
        <v>20</v>
      </c>
      <c r="C27" t="s">
        <v>1007</v>
      </c>
      <c r="D27" t="s">
        <v>1013</v>
      </c>
      <c r="E27" s="396">
        <v>0</v>
      </c>
    </row>
    <row r="28" spans="1:53">
      <c r="A28" t="s">
        <v>1012</v>
      </c>
      <c r="B28" s="395">
        <v>21</v>
      </c>
      <c r="C28" t="s">
        <v>1008</v>
      </c>
      <c r="D28" t="s">
        <v>1013</v>
      </c>
      <c r="E28" s="396">
        <v>50.14</v>
      </c>
      <c r="F28">
        <v>2.1800000000000002</v>
      </c>
      <c r="G28">
        <v>2.1800000000000002</v>
      </c>
      <c r="H28">
        <v>2.1800000000000002</v>
      </c>
      <c r="I28">
        <v>2.1800000000000002</v>
      </c>
      <c r="J28">
        <v>2.1800000000000002</v>
      </c>
      <c r="K28">
        <v>2.1800000000000002</v>
      </c>
      <c r="L28">
        <v>2.1800000000000002</v>
      </c>
      <c r="M28">
        <v>2.1800000000000002</v>
      </c>
      <c r="N28">
        <v>2.1800000000000002</v>
      </c>
      <c r="O28">
        <v>2.1800000000000002</v>
      </c>
      <c r="P28">
        <v>2.1800000000000002</v>
      </c>
      <c r="Q28">
        <v>2.1800000000000002</v>
      </c>
      <c r="R28">
        <v>2.1800000000000002</v>
      </c>
      <c r="S28">
        <v>2.1800000000000002</v>
      </c>
      <c r="T28">
        <v>2.1800000000000002</v>
      </c>
      <c r="U28">
        <v>2.1800000000000002</v>
      </c>
      <c r="V28">
        <v>2.1800000000000002</v>
      </c>
      <c r="W28">
        <v>2.1800000000000002</v>
      </c>
      <c r="X28">
        <v>2.1800000000000002</v>
      </c>
      <c r="Y28">
        <v>2.1800000000000002</v>
      </c>
      <c r="Z28">
        <v>2.1800000000000002</v>
      </c>
      <c r="AA28">
        <v>2.1800000000000002</v>
      </c>
      <c r="AB28">
        <v>2.1800000000000002</v>
      </c>
      <c r="AC28">
        <v>2.1800000000000002</v>
      </c>
      <c r="AD28">
        <v>2.1800000000000002</v>
      </c>
      <c r="AE28">
        <v>2.1800000000000002</v>
      </c>
      <c r="AF28">
        <v>2.1800000000000002</v>
      </c>
      <c r="AG28">
        <v>2.1800000000000002</v>
      </c>
      <c r="AH28">
        <v>2.1800000000000002</v>
      </c>
      <c r="AI28">
        <v>2.1800000000000002</v>
      </c>
      <c r="AJ28">
        <v>0</v>
      </c>
      <c r="AK28">
        <v>0</v>
      </c>
      <c r="AL28">
        <v>2.1800000000000002</v>
      </c>
      <c r="AM28">
        <v>2.1800000000000002</v>
      </c>
      <c r="AN28">
        <v>2.1800000000000002</v>
      </c>
      <c r="AO28">
        <v>2.1800000000000002</v>
      </c>
      <c r="AP28">
        <v>2.1800000000000002</v>
      </c>
      <c r="AQ28">
        <v>2.1800000000000002</v>
      </c>
      <c r="AR28">
        <v>2.1800000000000002</v>
      </c>
      <c r="AS28">
        <v>2.1800000000000002</v>
      </c>
      <c r="AT28">
        <v>2.1800000000000002</v>
      </c>
      <c r="AU28">
        <v>2.1800000000000002</v>
      </c>
      <c r="AV28">
        <v>2.1800000000000002</v>
      </c>
      <c r="AW28">
        <v>2.1800000000000002</v>
      </c>
      <c r="AX28">
        <v>2.1800000000000002</v>
      </c>
      <c r="AY28">
        <v>2.1800000000000002</v>
      </c>
      <c r="AZ28">
        <v>2.1800000000000002</v>
      </c>
      <c r="BA28">
        <v>2.1800000000000002</v>
      </c>
    </row>
    <row r="29" spans="1:53">
      <c r="A29" t="s">
        <v>1012</v>
      </c>
      <c r="B29" s="395">
        <v>22</v>
      </c>
      <c r="C29" t="s">
        <v>1009</v>
      </c>
      <c r="D29" t="s">
        <v>1013</v>
      </c>
      <c r="E29" s="396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>
      <c r="A30" t="s">
        <v>1012</v>
      </c>
      <c r="B30" s="395">
        <v>23</v>
      </c>
      <c r="C30" t="s">
        <v>1010</v>
      </c>
      <c r="D30" t="s">
        <v>1013</v>
      </c>
      <c r="E30" s="397">
        <v>5.8</v>
      </c>
      <c r="F30">
        <v>0.1</v>
      </c>
      <c r="G30">
        <v>0.1</v>
      </c>
      <c r="H30">
        <v>0.3</v>
      </c>
      <c r="I30">
        <v>0.3</v>
      </c>
      <c r="J30">
        <v>0.4</v>
      </c>
      <c r="K30">
        <v>0.4</v>
      </c>
      <c r="L30">
        <v>0.1</v>
      </c>
      <c r="M30">
        <v>0.1</v>
      </c>
      <c r="N30">
        <v>0</v>
      </c>
      <c r="O30">
        <v>0</v>
      </c>
      <c r="P30">
        <v>0.5</v>
      </c>
      <c r="Q30">
        <v>0.5</v>
      </c>
      <c r="R30">
        <v>0</v>
      </c>
      <c r="S30">
        <v>0</v>
      </c>
      <c r="T30">
        <v>0.4</v>
      </c>
      <c r="U30">
        <v>0.4</v>
      </c>
      <c r="V30">
        <v>0.2</v>
      </c>
      <c r="W30">
        <v>0.2</v>
      </c>
      <c r="X30">
        <v>0.2</v>
      </c>
      <c r="Y30">
        <v>0.2</v>
      </c>
      <c r="Z30">
        <v>0.2</v>
      </c>
      <c r="AA30">
        <v>0.2</v>
      </c>
      <c r="AB30">
        <v>0</v>
      </c>
      <c r="AC30">
        <v>0</v>
      </c>
      <c r="AD30">
        <v>0.3</v>
      </c>
      <c r="AE30">
        <v>0.3</v>
      </c>
      <c r="AF30">
        <v>0.3</v>
      </c>
      <c r="AG30">
        <v>0.3</v>
      </c>
      <c r="AH30">
        <v>0.2</v>
      </c>
      <c r="AI30">
        <v>0.2</v>
      </c>
      <c r="AJ30">
        <v>0.2</v>
      </c>
      <c r="AK30">
        <v>0.2</v>
      </c>
      <c r="AL30">
        <v>0.3</v>
      </c>
      <c r="AM30">
        <v>0.3</v>
      </c>
      <c r="AN30">
        <v>0.3</v>
      </c>
      <c r="AO30">
        <v>0.3</v>
      </c>
      <c r="AP30">
        <v>0.3</v>
      </c>
      <c r="AQ30">
        <v>0.3</v>
      </c>
      <c r="AR30">
        <v>0.2</v>
      </c>
      <c r="AS30">
        <v>0.2</v>
      </c>
      <c r="AT30">
        <v>0.4</v>
      </c>
      <c r="AU30">
        <v>0.4</v>
      </c>
      <c r="AV30">
        <v>0.3</v>
      </c>
      <c r="AW30">
        <v>0.3</v>
      </c>
      <c r="AX30">
        <v>0.3</v>
      </c>
      <c r="AY30">
        <v>0.3</v>
      </c>
      <c r="AZ30">
        <v>0.3</v>
      </c>
      <c r="BA30">
        <v>0.3</v>
      </c>
    </row>
    <row r="31" spans="1:53">
      <c r="A31" t="s">
        <v>1012</v>
      </c>
      <c r="B31" s="395">
        <v>24</v>
      </c>
      <c r="C31" t="s">
        <v>1011</v>
      </c>
      <c r="D31" t="s">
        <v>1013</v>
      </c>
      <c r="E31" s="396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>
      <c r="A32" t="s">
        <v>1014</v>
      </c>
      <c r="B32" s="395">
        <v>10</v>
      </c>
      <c r="C32" t="s">
        <v>996</v>
      </c>
      <c r="D32" t="s">
        <v>1015</v>
      </c>
      <c r="E32" s="397">
        <v>3038.84611</v>
      </c>
      <c r="F32">
        <v>120.25651000000001</v>
      </c>
      <c r="G32">
        <v>118.49796000000001</v>
      </c>
      <c r="H32">
        <v>117.20214</v>
      </c>
      <c r="I32">
        <v>116.08673</v>
      </c>
      <c r="J32">
        <v>116.74524</v>
      </c>
      <c r="K32">
        <v>117.94705999999999</v>
      </c>
      <c r="L32">
        <v>118.94544999999999</v>
      </c>
      <c r="M32">
        <v>122.64082000000001</v>
      </c>
      <c r="N32">
        <v>126.76372000000001</v>
      </c>
      <c r="O32">
        <v>131.66964999999999</v>
      </c>
      <c r="P32">
        <v>137.32153</v>
      </c>
      <c r="Q32">
        <v>128.96569</v>
      </c>
      <c r="R32">
        <v>111.42435999999999</v>
      </c>
      <c r="S32">
        <v>109.78225</v>
      </c>
      <c r="T32">
        <v>108.32317999999999</v>
      </c>
      <c r="U32">
        <v>104.00987000000001</v>
      </c>
      <c r="V32">
        <v>91.661349999999999</v>
      </c>
      <c r="W32">
        <v>95.641249999999999</v>
      </c>
      <c r="X32">
        <v>92.127589999999998</v>
      </c>
      <c r="Y32">
        <v>112.69333</v>
      </c>
      <c r="Z32">
        <v>108.83038000000001</v>
      </c>
      <c r="AA32">
        <v>92.881879999999995</v>
      </c>
      <c r="AB32">
        <v>81.105599999999995</v>
      </c>
      <c r="AC32">
        <v>97.870339999999999</v>
      </c>
      <c r="AD32">
        <v>113.51555</v>
      </c>
      <c r="AE32">
        <v>125.95184999999999</v>
      </c>
      <c r="AF32">
        <v>130.0129</v>
      </c>
      <c r="AG32">
        <v>132.76573999999999</v>
      </c>
      <c r="AH32">
        <v>135.35982000000001</v>
      </c>
      <c r="AI32">
        <v>138.28630000000001</v>
      </c>
      <c r="AJ32">
        <v>134.44799</v>
      </c>
      <c r="AK32">
        <v>130.02073999999999</v>
      </c>
      <c r="AL32">
        <v>133.40715</v>
      </c>
      <c r="AM32">
        <v>131.42357999999999</v>
      </c>
      <c r="AN32">
        <v>136.14357999999999</v>
      </c>
      <c r="AO32">
        <v>148.64625000000001</v>
      </c>
      <c r="AP32">
        <v>152.16722999999999</v>
      </c>
      <c r="AQ32">
        <v>148.93446</v>
      </c>
      <c r="AR32">
        <v>147.30849000000001</v>
      </c>
      <c r="AS32">
        <v>145.52945</v>
      </c>
      <c r="AT32">
        <v>147.63990999999999</v>
      </c>
      <c r="AU32">
        <v>144.27036000000001</v>
      </c>
      <c r="AV32">
        <v>138.24254999999999</v>
      </c>
      <c r="AW32">
        <v>133.87927999999999</v>
      </c>
      <c r="AX32">
        <v>131.04293999999999</v>
      </c>
      <c r="AY32">
        <v>129.75623999999999</v>
      </c>
      <c r="AZ32">
        <v>126.36139</v>
      </c>
      <c r="BA32">
        <v>124.67543999999999</v>
      </c>
    </row>
    <row r="33" spans="1:53">
      <c r="A33" t="s">
        <v>1014</v>
      </c>
      <c r="B33" s="395">
        <v>11</v>
      </c>
      <c r="C33" t="s">
        <v>998</v>
      </c>
      <c r="D33" t="s">
        <v>1015</v>
      </c>
      <c r="E33" s="396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>
      <c r="A34" t="s">
        <v>1014</v>
      </c>
      <c r="B34" s="395">
        <v>12</v>
      </c>
      <c r="C34" t="s">
        <v>999</v>
      </c>
      <c r="D34" t="s">
        <v>1015</v>
      </c>
      <c r="E34" s="396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>
      <c r="A35" t="s">
        <v>1014</v>
      </c>
      <c r="B35" s="395">
        <v>13</v>
      </c>
      <c r="C35" t="s">
        <v>1000</v>
      </c>
      <c r="D35" t="s">
        <v>1015</v>
      </c>
      <c r="E35" s="396">
        <v>233.25886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0.54751000000000005</v>
      </c>
      <c r="R35">
        <v>7.8744699999999996</v>
      </c>
      <c r="S35">
        <v>13.39569</v>
      </c>
      <c r="T35">
        <v>16.661180000000002</v>
      </c>
      <c r="U35">
        <v>21.546240000000001</v>
      </c>
      <c r="V35">
        <v>33.027560000000001</v>
      </c>
      <c r="W35">
        <v>43.472729999999999</v>
      </c>
      <c r="X35">
        <v>42.930289999999999</v>
      </c>
      <c r="Y35">
        <v>36.962629999999997</v>
      </c>
      <c r="Z35">
        <v>22.453099999999999</v>
      </c>
      <c r="AA35">
        <v>25.00393</v>
      </c>
      <c r="AB35">
        <v>30.281749999999999</v>
      </c>
      <c r="AC35">
        <v>36.504179999999998</v>
      </c>
      <c r="AD35">
        <v>26.663519999999998</v>
      </c>
      <c r="AE35">
        <v>15.4168</v>
      </c>
      <c r="AF35">
        <v>10.08033</v>
      </c>
      <c r="AG35">
        <v>10.83999</v>
      </c>
      <c r="AH35">
        <v>12.587300000000001</v>
      </c>
      <c r="AI35">
        <v>12.044040000000001</v>
      </c>
      <c r="AJ35">
        <v>10.87372</v>
      </c>
      <c r="AK35">
        <v>13.54785</v>
      </c>
      <c r="AL35">
        <v>12.00183</v>
      </c>
      <c r="AM35">
        <v>8.1048299999999998</v>
      </c>
      <c r="AN35">
        <v>3.2381899999999999</v>
      </c>
      <c r="AO35">
        <v>0.44872000000000001</v>
      </c>
      <c r="AP35">
        <v>9.3100000000000006E-3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>
      <c r="A36" t="s">
        <v>1014</v>
      </c>
      <c r="B36" s="395">
        <v>14</v>
      </c>
      <c r="C36" t="s">
        <v>1001</v>
      </c>
      <c r="D36" t="s">
        <v>1015</v>
      </c>
      <c r="E36" s="397">
        <v>225.5016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0.52929999999999999</v>
      </c>
      <c r="R36">
        <v>7.6125999999999996</v>
      </c>
      <c r="S36">
        <v>12.950200000000001</v>
      </c>
      <c r="T36">
        <v>16.107099999999999</v>
      </c>
      <c r="U36">
        <v>20.829699999999999</v>
      </c>
      <c r="V36">
        <v>31.929200000000002</v>
      </c>
      <c r="W36">
        <v>42.027000000000001</v>
      </c>
      <c r="X36">
        <v>41.502600000000001</v>
      </c>
      <c r="Y36">
        <v>35.733400000000003</v>
      </c>
      <c r="Z36">
        <v>21.706399999999999</v>
      </c>
      <c r="AA36">
        <v>24.1724</v>
      </c>
      <c r="AB36">
        <v>29.274699999999999</v>
      </c>
      <c r="AC36">
        <v>35.290199999999999</v>
      </c>
      <c r="AD36">
        <v>25.776800000000001</v>
      </c>
      <c r="AE36">
        <v>14.9041</v>
      </c>
      <c r="AF36">
        <v>9.7451000000000008</v>
      </c>
      <c r="AG36">
        <v>10.4795</v>
      </c>
      <c r="AH36">
        <v>12.168699999999999</v>
      </c>
      <c r="AI36">
        <v>11.6435</v>
      </c>
      <c r="AJ36">
        <v>10.5121</v>
      </c>
      <c r="AK36">
        <v>13.097300000000001</v>
      </c>
      <c r="AL36">
        <v>11.6027</v>
      </c>
      <c r="AM36">
        <v>7.8353000000000002</v>
      </c>
      <c r="AN36">
        <v>3.1305000000000001</v>
      </c>
      <c r="AO36">
        <v>0.43380000000000002</v>
      </c>
      <c r="AP36">
        <v>8.9999999999999993E-3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>
      <c r="A37" t="s">
        <v>1014</v>
      </c>
      <c r="B37" s="395">
        <v>15</v>
      </c>
      <c r="C37" t="s">
        <v>1002</v>
      </c>
      <c r="D37" t="s">
        <v>1015</v>
      </c>
      <c r="E37" s="396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>
      <c r="A38" t="s">
        <v>1014</v>
      </c>
      <c r="B38" s="395">
        <v>16</v>
      </c>
      <c r="C38" t="s">
        <v>1003</v>
      </c>
      <c r="D38" t="s">
        <v>1015</v>
      </c>
      <c r="E38" s="396">
        <v>37.437080000000002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8.7870000000000004E-2</v>
      </c>
      <c r="R38">
        <v>1.2638199999999999</v>
      </c>
      <c r="S38">
        <v>2.14995</v>
      </c>
      <c r="T38">
        <v>2.6740499999999998</v>
      </c>
      <c r="U38">
        <v>3.4580799999999998</v>
      </c>
      <c r="V38">
        <v>5.3007900000000001</v>
      </c>
      <c r="W38">
        <v>6.9771900000000002</v>
      </c>
      <c r="X38">
        <v>6.8901300000000001</v>
      </c>
      <c r="Y38">
        <v>5.9323499999999996</v>
      </c>
      <c r="Z38">
        <v>3.6036299999999999</v>
      </c>
      <c r="AA38">
        <v>4.0130299999999997</v>
      </c>
      <c r="AB38">
        <v>4.8601000000000001</v>
      </c>
      <c r="AC38">
        <v>5.8587699999999998</v>
      </c>
      <c r="AD38">
        <v>4.2793900000000002</v>
      </c>
      <c r="AE38">
        <v>2.4743300000000001</v>
      </c>
      <c r="AF38">
        <v>1.61785</v>
      </c>
      <c r="AG38">
        <v>1.73977</v>
      </c>
      <c r="AH38">
        <v>2.0202100000000001</v>
      </c>
      <c r="AI38">
        <v>1.93302</v>
      </c>
      <c r="AJ38">
        <v>1.74519</v>
      </c>
      <c r="AK38">
        <v>2.1743700000000001</v>
      </c>
      <c r="AL38">
        <v>1.92624</v>
      </c>
      <c r="AM38">
        <v>1.3007899999999999</v>
      </c>
      <c r="AN38">
        <v>0.51971999999999996</v>
      </c>
      <c r="AO38">
        <v>7.2020000000000001E-2</v>
      </c>
      <c r="AP38">
        <v>1.49E-3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>
      <c r="A39" t="s">
        <v>1014</v>
      </c>
      <c r="B39" s="395">
        <v>17</v>
      </c>
      <c r="C39" t="s">
        <v>1004</v>
      </c>
      <c r="D39" t="s">
        <v>1015</v>
      </c>
      <c r="E39" s="397">
        <v>31.656459999999999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7.4300000000000005E-2</v>
      </c>
      <c r="R39">
        <v>1.0686800000000001</v>
      </c>
      <c r="S39">
        <v>1.8179799999999999</v>
      </c>
      <c r="T39">
        <v>2.2611500000000002</v>
      </c>
      <c r="U39">
        <v>2.9241199999999998</v>
      </c>
      <c r="V39">
        <v>4.4823000000000004</v>
      </c>
      <c r="W39">
        <v>5.8998499999999998</v>
      </c>
      <c r="X39">
        <v>5.8262299999999998</v>
      </c>
      <c r="Y39">
        <v>5.0163399999999996</v>
      </c>
      <c r="Z39">
        <v>3.0472000000000001</v>
      </c>
      <c r="AA39">
        <v>3.3933800000000001</v>
      </c>
      <c r="AB39">
        <v>4.1096500000000002</v>
      </c>
      <c r="AC39">
        <v>4.9541199999999996</v>
      </c>
      <c r="AD39">
        <v>3.6186099999999999</v>
      </c>
      <c r="AE39">
        <v>2.0922700000000001</v>
      </c>
      <c r="AF39">
        <v>1.3680399999999999</v>
      </c>
      <c r="AG39">
        <v>1.4711399999999999</v>
      </c>
      <c r="AH39">
        <v>1.70827</v>
      </c>
      <c r="AI39">
        <v>1.6345400000000001</v>
      </c>
      <c r="AJ39">
        <v>1.4757100000000001</v>
      </c>
      <c r="AK39">
        <v>1.83863</v>
      </c>
      <c r="AL39">
        <v>1.6288100000000001</v>
      </c>
      <c r="AM39">
        <v>1.0999399999999999</v>
      </c>
      <c r="AN39">
        <v>0.43947000000000003</v>
      </c>
      <c r="AO39">
        <v>6.0900000000000003E-2</v>
      </c>
      <c r="AP39">
        <v>1.2600000000000001E-3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>
      <c r="A40" t="s">
        <v>1014</v>
      </c>
      <c r="B40" s="395">
        <v>18</v>
      </c>
      <c r="C40" t="s">
        <v>1005</v>
      </c>
      <c r="D40" t="s">
        <v>1015</v>
      </c>
      <c r="E40" s="396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>
      <c r="A41" t="s">
        <v>1014</v>
      </c>
      <c r="B41" s="395">
        <v>19</v>
      </c>
      <c r="C41" t="s">
        <v>1006</v>
      </c>
      <c r="D41" t="s">
        <v>1015</v>
      </c>
      <c r="E41" s="396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>
      <c r="A42" t="s">
        <v>1014</v>
      </c>
      <c r="B42" s="395">
        <v>20</v>
      </c>
      <c r="C42" t="s">
        <v>1007</v>
      </c>
      <c r="D42" t="s">
        <v>1015</v>
      </c>
      <c r="E42" s="396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>
      <c r="A43" t="s">
        <v>1014</v>
      </c>
      <c r="B43" s="395">
        <v>21</v>
      </c>
      <c r="C43" t="s">
        <v>1008</v>
      </c>
      <c r="D43" t="s">
        <v>1015</v>
      </c>
      <c r="E43" s="396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>
      <c r="A44" t="s">
        <v>1014</v>
      </c>
      <c r="B44" s="395">
        <v>22</v>
      </c>
      <c r="C44" t="s">
        <v>1009</v>
      </c>
      <c r="D44" t="s">
        <v>1015</v>
      </c>
      <c r="E44" s="396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>
      <c r="A45" t="s">
        <v>1014</v>
      </c>
      <c r="B45" s="395">
        <v>23</v>
      </c>
      <c r="C45" t="s">
        <v>1010</v>
      </c>
      <c r="D45" t="s">
        <v>1015</v>
      </c>
      <c r="E45" s="396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>
      <c r="A46" t="s">
        <v>1014</v>
      </c>
      <c r="B46" s="395">
        <v>24</v>
      </c>
      <c r="C46" t="s">
        <v>1011</v>
      </c>
      <c r="D46" t="s">
        <v>1015</v>
      </c>
      <c r="E46" s="39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>
      <c r="A47" t="s">
        <v>1016</v>
      </c>
      <c r="B47" s="395">
        <v>10</v>
      </c>
      <c r="C47" t="s">
        <v>996</v>
      </c>
      <c r="D47" t="s">
        <v>1017</v>
      </c>
      <c r="E47" s="397">
        <v>5388</v>
      </c>
      <c r="F47">
        <v>198.35</v>
      </c>
      <c r="G47">
        <v>196.41</v>
      </c>
      <c r="H47">
        <v>194.85</v>
      </c>
      <c r="I47">
        <v>195.05</v>
      </c>
      <c r="J47">
        <v>193.73</v>
      </c>
      <c r="K47">
        <v>196.72</v>
      </c>
      <c r="L47">
        <v>202.88</v>
      </c>
      <c r="M47">
        <v>203.69</v>
      </c>
      <c r="N47">
        <v>212.47</v>
      </c>
      <c r="O47">
        <v>220.81</v>
      </c>
      <c r="P47">
        <v>233.18</v>
      </c>
      <c r="Q47">
        <v>226.18</v>
      </c>
      <c r="R47">
        <v>208.87</v>
      </c>
      <c r="S47">
        <v>208.88</v>
      </c>
      <c r="T47">
        <v>223.52</v>
      </c>
      <c r="U47">
        <v>232.01</v>
      </c>
      <c r="V47">
        <v>236.09</v>
      </c>
      <c r="W47">
        <v>238.86</v>
      </c>
      <c r="X47">
        <v>229.8</v>
      </c>
      <c r="Y47">
        <v>226.75</v>
      </c>
      <c r="Z47">
        <v>215.82</v>
      </c>
      <c r="AA47">
        <v>199.06</v>
      </c>
      <c r="AB47">
        <v>180.52</v>
      </c>
      <c r="AC47">
        <v>200.1</v>
      </c>
      <c r="AD47">
        <v>209.72</v>
      </c>
      <c r="AE47">
        <v>224.48</v>
      </c>
      <c r="AF47">
        <v>231.63</v>
      </c>
      <c r="AG47">
        <v>225.3</v>
      </c>
      <c r="AH47">
        <v>223.21</v>
      </c>
      <c r="AI47">
        <v>234.31</v>
      </c>
      <c r="AJ47">
        <v>239.51</v>
      </c>
      <c r="AK47">
        <v>249.91</v>
      </c>
      <c r="AL47">
        <v>251.2</v>
      </c>
      <c r="AM47">
        <v>242.39</v>
      </c>
      <c r="AN47">
        <v>252.92</v>
      </c>
      <c r="AO47">
        <v>266.77</v>
      </c>
      <c r="AP47">
        <v>268.47000000000003</v>
      </c>
      <c r="AQ47">
        <v>263.2</v>
      </c>
      <c r="AR47">
        <v>258.45</v>
      </c>
      <c r="AS47">
        <v>254.97</v>
      </c>
      <c r="AT47">
        <v>255.45</v>
      </c>
      <c r="AU47">
        <v>247.9</v>
      </c>
      <c r="AV47">
        <v>236.44</v>
      </c>
      <c r="AW47">
        <v>228.22</v>
      </c>
      <c r="AX47">
        <v>223.78</v>
      </c>
      <c r="AY47">
        <v>215.27</v>
      </c>
      <c r="AZ47">
        <v>209.91</v>
      </c>
      <c r="BA47">
        <v>205.28</v>
      </c>
    </row>
    <row r="48" spans="1:53">
      <c r="A48" t="s">
        <v>1016</v>
      </c>
      <c r="B48" s="395">
        <v>11</v>
      </c>
      <c r="C48" t="s">
        <v>998</v>
      </c>
      <c r="D48" t="s">
        <v>1017</v>
      </c>
      <c r="E48" s="396"/>
    </row>
    <row r="49" spans="1:53">
      <c r="A49" t="s">
        <v>1016</v>
      </c>
      <c r="B49" s="395">
        <v>12</v>
      </c>
      <c r="C49" t="s">
        <v>999</v>
      </c>
      <c r="D49" t="s">
        <v>1017</v>
      </c>
      <c r="E49" s="396"/>
    </row>
    <row r="50" spans="1:53">
      <c r="A50" t="s">
        <v>1016</v>
      </c>
      <c r="B50" s="395">
        <v>13</v>
      </c>
      <c r="C50" t="s">
        <v>1000</v>
      </c>
      <c r="D50" t="s">
        <v>1017</v>
      </c>
      <c r="E50" s="396">
        <v>109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0.05</v>
      </c>
      <c r="R50">
        <v>1.1299999999999999</v>
      </c>
      <c r="S50">
        <v>3.5</v>
      </c>
      <c r="T50">
        <v>4.9800000000000004</v>
      </c>
      <c r="U50">
        <v>8.92</v>
      </c>
      <c r="V50">
        <v>7.23</v>
      </c>
      <c r="W50">
        <v>5.29</v>
      </c>
      <c r="X50">
        <v>12.29</v>
      </c>
      <c r="Y50">
        <v>15.25</v>
      </c>
      <c r="Z50">
        <v>15.09</v>
      </c>
      <c r="AA50">
        <v>16.260000000000002</v>
      </c>
      <c r="AB50">
        <v>20.98</v>
      </c>
      <c r="AC50">
        <v>21.72</v>
      </c>
      <c r="AD50">
        <v>19.16</v>
      </c>
      <c r="AE50">
        <v>15.67</v>
      </c>
      <c r="AF50">
        <v>6.69</v>
      </c>
      <c r="AG50">
        <v>7.21</v>
      </c>
      <c r="AH50">
        <v>10.49</v>
      </c>
      <c r="AI50">
        <v>9.3800000000000008</v>
      </c>
      <c r="AJ50">
        <v>7.16</v>
      </c>
      <c r="AK50">
        <v>4.91</v>
      </c>
      <c r="AL50">
        <v>2.9</v>
      </c>
      <c r="AM50">
        <v>1.46</v>
      </c>
      <c r="AN50">
        <v>0.28000000000000003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>
      <c r="A51" t="s">
        <v>1016</v>
      </c>
      <c r="B51" s="395">
        <v>14</v>
      </c>
      <c r="C51" t="s">
        <v>1001</v>
      </c>
      <c r="D51" t="s">
        <v>1017</v>
      </c>
      <c r="E51" s="397">
        <v>104.1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0.05</v>
      </c>
      <c r="R51">
        <v>1.07</v>
      </c>
      <c r="S51">
        <v>3.32</v>
      </c>
      <c r="T51">
        <v>4.7300000000000004</v>
      </c>
      <c r="U51">
        <v>8.4700000000000006</v>
      </c>
      <c r="V51">
        <v>6.87</v>
      </c>
      <c r="W51">
        <v>5.03</v>
      </c>
      <c r="X51">
        <v>11.67</v>
      </c>
      <c r="Y51">
        <v>14.49</v>
      </c>
      <c r="Z51">
        <v>14.33</v>
      </c>
      <c r="AA51">
        <v>15.45</v>
      </c>
      <c r="AB51">
        <v>19.940000000000001</v>
      </c>
      <c r="AC51">
        <v>21.72</v>
      </c>
      <c r="AD51">
        <v>18.21</v>
      </c>
      <c r="AE51">
        <v>14.88</v>
      </c>
      <c r="AF51">
        <v>6.35</v>
      </c>
      <c r="AG51">
        <v>6.85</v>
      </c>
      <c r="AH51">
        <v>9.9700000000000006</v>
      </c>
      <c r="AI51">
        <v>8.91</v>
      </c>
      <c r="AJ51">
        <v>6.8</v>
      </c>
      <c r="AK51">
        <v>4.67</v>
      </c>
      <c r="AL51">
        <v>2.76</v>
      </c>
      <c r="AM51">
        <v>1.39</v>
      </c>
      <c r="AN51">
        <v>0.27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>
      <c r="A52" t="s">
        <v>1016</v>
      </c>
      <c r="B52" s="395">
        <v>15</v>
      </c>
      <c r="C52" t="s">
        <v>1002</v>
      </c>
      <c r="D52" t="s">
        <v>1017</v>
      </c>
      <c r="E52" s="396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>
      <c r="A53" t="s">
        <v>1016</v>
      </c>
      <c r="B53" s="395">
        <v>16</v>
      </c>
      <c r="C53" t="s">
        <v>1003</v>
      </c>
      <c r="D53" t="s">
        <v>1017</v>
      </c>
      <c r="E53" s="396">
        <v>46.354999999999997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0.02</v>
      </c>
      <c r="R53">
        <v>0.5</v>
      </c>
      <c r="S53">
        <v>1.57</v>
      </c>
      <c r="T53">
        <v>2.23</v>
      </c>
      <c r="U53">
        <v>3.99</v>
      </c>
      <c r="V53">
        <v>3.24</v>
      </c>
      <c r="W53">
        <v>2.37</v>
      </c>
      <c r="X53">
        <v>5.5</v>
      </c>
      <c r="Y53">
        <v>6.82</v>
      </c>
      <c r="Z53">
        <v>6.75</v>
      </c>
      <c r="AA53">
        <v>7.28</v>
      </c>
      <c r="AB53">
        <v>9.39</v>
      </c>
      <c r="AC53">
        <v>4.88</v>
      </c>
      <c r="AD53">
        <v>8.57</v>
      </c>
      <c r="AE53">
        <v>7.01</v>
      </c>
      <c r="AF53">
        <v>2.99</v>
      </c>
      <c r="AG53">
        <v>3.23</v>
      </c>
      <c r="AH53">
        <v>4.7</v>
      </c>
      <c r="AI53">
        <v>4.2</v>
      </c>
      <c r="AJ53">
        <v>3.2</v>
      </c>
      <c r="AK53">
        <v>2.2000000000000002</v>
      </c>
      <c r="AL53">
        <v>1.3</v>
      </c>
      <c r="AM53">
        <v>0.65</v>
      </c>
      <c r="AN53">
        <v>0.12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>
      <c r="A54" t="s">
        <v>1016</v>
      </c>
      <c r="B54" s="395">
        <v>17</v>
      </c>
      <c r="C54" t="s">
        <v>1004</v>
      </c>
      <c r="D54" t="s">
        <v>1017</v>
      </c>
      <c r="E54" s="397">
        <v>33.185000000000002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0.02</v>
      </c>
      <c r="R54">
        <v>0.35</v>
      </c>
      <c r="S54">
        <v>1.1000000000000001</v>
      </c>
      <c r="T54">
        <v>1.56</v>
      </c>
      <c r="U54">
        <v>2.79</v>
      </c>
      <c r="V54">
        <v>2.2599999999999998</v>
      </c>
      <c r="W54">
        <v>1.66</v>
      </c>
      <c r="X54">
        <v>3.85</v>
      </c>
      <c r="Y54">
        <v>4.78</v>
      </c>
      <c r="Z54">
        <v>4.7300000000000004</v>
      </c>
      <c r="AA54">
        <v>5.09</v>
      </c>
      <c r="AB54">
        <v>6.57</v>
      </c>
      <c r="AC54">
        <v>4.88</v>
      </c>
      <c r="AD54">
        <v>6</v>
      </c>
      <c r="AE54">
        <v>4.91</v>
      </c>
      <c r="AF54">
        <v>2.09</v>
      </c>
      <c r="AG54">
        <v>2.2599999999999998</v>
      </c>
      <c r="AH54">
        <v>3.29</v>
      </c>
      <c r="AI54">
        <v>2.94</v>
      </c>
      <c r="AJ54">
        <v>2.2400000000000002</v>
      </c>
      <c r="AK54">
        <v>1.54</v>
      </c>
      <c r="AL54">
        <v>0.91</v>
      </c>
      <c r="AM54">
        <v>0.46</v>
      </c>
      <c r="AN54">
        <v>0.09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>
      <c r="A55" t="s">
        <v>1016</v>
      </c>
      <c r="B55" s="395">
        <v>18</v>
      </c>
      <c r="C55" t="s">
        <v>1005</v>
      </c>
      <c r="D55" t="s">
        <v>1017</v>
      </c>
      <c r="E55" s="396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>
      <c r="A56" t="s">
        <v>1016</v>
      </c>
      <c r="B56" s="395">
        <v>19</v>
      </c>
      <c r="C56" t="s">
        <v>1006</v>
      </c>
      <c r="D56" t="s">
        <v>1017</v>
      </c>
      <c r="E56" s="396"/>
    </row>
    <row r="57" spans="1:53">
      <c r="A57" t="s">
        <v>1016</v>
      </c>
      <c r="B57" s="395">
        <v>20</v>
      </c>
      <c r="C57" t="s">
        <v>1007</v>
      </c>
      <c r="D57" t="s">
        <v>1017</v>
      </c>
      <c r="E57" s="396"/>
    </row>
    <row r="58" spans="1:53">
      <c r="A58" t="s">
        <v>1016</v>
      </c>
      <c r="B58" s="395">
        <v>21</v>
      </c>
      <c r="C58" t="s">
        <v>1008</v>
      </c>
      <c r="D58" t="s">
        <v>1017</v>
      </c>
      <c r="E58" s="396"/>
    </row>
    <row r="59" spans="1:53">
      <c r="A59" t="s">
        <v>1016</v>
      </c>
      <c r="B59" s="395">
        <v>22</v>
      </c>
      <c r="C59" t="s">
        <v>1009</v>
      </c>
      <c r="D59" t="s">
        <v>1017</v>
      </c>
      <c r="E59" s="396"/>
    </row>
    <row r="60" spans="1:53">
      <c r="A60" t="s">
        <v>1016</v>
      </c>
      <c r="B60" s="395">
        <v>23</v>
      </c>
      <c r="C60" t="s">
        <v>1010</v>
      </c>
      <c r="D60" t="s">
        <v>1017</v>
      </c>
      <c r="E60" s="396"/>
    </row>
    <row r="61" spans="1:53">
      <c r="A61" t="s">
        <v>1016</v>
      </c>
      <c r="B61" s="395">
        <v>24</v>
      </c>
      <c r="C61" t="s">
        <v>1011</v>
      </c>
      <c r="D61" t="s">
        <v>1017</v>
      </c>
      <c r="E61" s="396"/>
    </row>
    <row r="62" spans="1:53">
      <c r="A62" t="s">
        <v>1018</v>
      </c>
      <c r="B62" s="395">
        <v>10</v>
      </c>
      <c r="C62" t="s">
        <v>996</v>
      </c>
      <c r="D62" t="s">
        <v>1019</v>
      </c>
      <c r="E62" s="397">
        <v>43589.674270000003</v>
      </c>
      <c r="F62">
        <v>1483.2881199999999</v>
      </c>
      <c r="G62">
        <v>1475.7076</v>
      </c>
      <c r="H62">
        <v>1498.1808699999999</v>
      </c>
      <c r="I62">
        <v>1514.4640099999999</v>
      </c>
      <c r="J62">
        <v>1451.6679799999999</v>
      </c>
      <c r="K62">
        <v>1501.3465699999999</v>
      </c>
      <c r="L62">
        <v>1445.2025900000001</v>
      </c>
      <c r="M62">
        <v>1479.6855700000001</v>
      </c>
      <c r="N62">
        <v>1469.9097999999999</v>
      </c>
      <c r="O62">
        <v>1455.36544</v>
      </c>
      <c r="P62">
        <v>1451.9595899999999</v>
      </c>
      <c r="Q62">
        <v>1500.1926000000001</v>
      </c>
      <c r="R62">
        <v>1506.8389999999999</v>
      </c>
      <c r="S62">
        <v>1703.17849</v>
      </c>
      <c r="T62">
        <v>1962.92704</v>
      </c>
      <c r="U62">
        <v>2198.6175499999999</v>
      </c>
      <c r="V62">
        <v>2138.3982799999999</v>
      </c>
      <c r="W62">
        <v>2148.2221500000001</v>
      </c>
      <c r="X62">
        <v>1921.8072299999999</v>
      </c>
      <c r="Y62">
        <v>1963.3858399999999</v>
      </c>
      <c r="Z62">
        <v>1901.2408700000001</v>
      </c>
      <c r="AA62">
        <v>1872.2485999999999</v>
      </c>
      <c r="AB62">
        <v>1408.14913</v>
      </c>
      <c r="AC62">
        <v>1521.5664200000001</v>
      </c>
      <c r="AD62">
        <v>1721.0266799999999</v>
      </c>
      <c r="AE62">
        <v>2033.1626000000001</v>
      </c>
      <c r="AF62">
        <v>1998.5096100000001</v>
      </c>
      <c r="AG62">
        <v>2048.3805200000002</v>
      </c>
      <c r="AH62">
        <v>1980.11492</v>
      </c>
      <c r="AI62">
        <v>2107.4223400000001</v>
      </c>
      <c r="AJ62">
        <v>2132.0659500000002</v>
      </c>
      <c r="AK62">
        <v>2198.5690100000002</v>
      </c>
      <c r="AL62">
        <v>1854.9266</v>
      </c>
      <c r="AM62">
        <v>1917.4771000000001</v>
      </c>
      <c r="AN62">
        <v>1870.20398</v>
      </c>
      <c r="AO62">
        <v>1989.33644</v>
      </c>
      <c r="AP62">
        <v>1897.5713800000001</v>
      </c>
      <c r="AQ62">
        <v>1940.51277</v>
      </c>
      <c r="AR62">
        <v>1850.04853</v>
      </c>
      <c r="AS62">
        <v>1896.75758</v>
      </c>
      <c r="AT62">
        <v>1850.846</v>
      </c>
      <c r="AU62">
        <v>1841.2001299999999</v>
      </c>
      <c r="AV62">
        <v>1752.7719199999999</v>
      </c>
      <c r="AW62">
        <v>1767.6830399999999</v>
      </c>
      <c r="AX62">
        <v>1671.9824599999999</v>
      </c>
      <c r="AY62">
        <v>1679.17238</v>
      </c>
      <c r="AZ62">
        <v>1593.36428</v>
      </c>
      <c r="BA62">
        <v>1604.8719100000001</v>
      </c>
    </row>
    <row r="63" spans="1:53">
      <c r="A63" t="s">
        <v>1018</v>
      </c>
      <c r="B63" s="395">
        <v>11</v>
      </c>
      <c r="C63" t="s">
        <v>998</v>
      </c>
      <c r="D63" t="s">
        <v>1019</v>
      </c>
      <c r="E63" s="396"/>
    </row>
    <row r="64" spans="1:53">
      <c r="A64" t="s">
        <v>1018</v>
      </c>
      <c r="B64" s="395">
        <v>12</v>
      </c>
      <c r="C64" t="s">
        <v>999</v>
      </c>
      <c r="D64" t="s">
        <v>1019</v>
      </c>
      <c r="E64" s="396"/>
    </row>
    <row r="65" spans="1:53">
      <c r="A65" t="s">
        <v>1018</v>
      </c>
      <c r="B65" s="395">
        <v>13</v>
      </c>
      <c r="C65" t="s">
        <v>1000</v>
      </c>
      <c r="D65" t="s">
        <v>1019</v>
      </c>
      <c r="E65" s="396">
        <v>1917.4735000000001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3.0325000000000002</v>
      </c>
      <c r="Q65">
        <v>27.024000000000001</v>
      </c>
      <c r="R65">
        <v>68.944999999999993</v>
      </c>
      <c r="S65">
        <v>95.9495</v>
      </c>
      <c r="T65">
        <v>142.39099999999999</v>
      </c>
      <c r="U65">
        <v>151.13800000000001</v>
      </c>
      <c r="V65">
        <v>150.59049999999999</v>
      </c>
      <c r="W65">
        <v>147.702</v>
      </c>
      <c r="X65">
        <v>167.03649999999999</v>
      </c>
      <c r="Y65">
        <v>152.79650000000001</v>
      </c>
      <c r="Z65">
        <v>135.50450000000001</v>
      </c>
      <c r="AA65">
        <v>218.49850000000001</v>
      </c>
      <c r="AB65">
        <v>279.1035</v>
      </c>
      <c r="AC65">
        <v>245.45849999999999</v>
      </c>
      <c r="AD65">
        <v>215.79150000000001</v>
      </c>
      <c r="AE65">
        <v>222.91050000000001</v>
      </c>
      <c r="AF65">
        <v>272.81099999999998</v>
      </c>
      <c r="AG65">
        <v>316.52949999999998</v>
      </c>
      <c r="AH65">
        <v>271.83</v>
      </c>
      <c r="AI65">
        <v>219.048</v>
      </c>
      <c r="AJ65">
        <v>151.8655</v>
      </c>
      <c r="AK65">
        <v>99.555000000000007</v>
      </c>
      <c r="AL65">
        <v>58.048000000000002</v>
      </c>
      <c r="AM65">
        <v>16.651499999999999</v>
      </c>
      <c r="AN65">
        <v>4.7359999999999998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>
      <c r="A66" t="s">
        <v>1018</v>
      </c>
      <c r="B66" s="395">
        <v>14</v>
      </c>
      <c r="C66" t="s">
        <v>1001</v>
      </c>
      <c r="D66" t="s">
        <v>1019</v>
      </c>
      <c r="E66" s="397">
        <v>1499.1659999999999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5.0000000000000001E-3</v>
      </c>
      <c r="N66">
        <v>5.3999999999999999E-2</v>
      </c>
      <c r="O66">
        <v>0.24299999999999999</v>
      </c>
      <c r="P66">
        <v>0.34799999999999998</v>
      </c>
      <c r="Q66">
        <v>0.90200000000000002</v>
      </c>
      <c r="R66">
        <v>6.1870000000000003</v>
      </c>
      <c r="S66">
        <v>20.425000000000001</v>
      </c>
      <c r="T66">
        <v>42.177</v>
      </c>
      <c r="U66">
        <v>64.382999999999996</v>
      </c>
      <c r="V66">
        <v>78.858999999999995</v>
      </c>
      <c r="W66">
        <v>113.565</v>
      </c>
      <c r="X66">
        <v>154.43899999999999</v>
      </c>
      <c r="Y66">
        <v>182.14500000000001</v>
      </c>
      <c r="Z66">
        <v>202.327</v>
      </c>
      <c r="AA66">
        <v>217.90899999999999</v>
      </c>
      <c r="AB66">
        <v>239.23699999999999</v>
      </c>
      <c r="AC66">
        <v>269.834</v>
      </c>
      <c r="AD66">
        <v>236.85</v>
      </c>
      <c r="AE66">
        <v>204.62100000000001</v>
      </c>
      <c r="AF66">
        <v>194.02199999999999</v>
      </c>
      <c r="AG66">
        <v>214.05099999999999</v>
      </c>
      <c r="AH66">
        <v>209.233</v>
      </c>
      <c r="AI66">
        <v>188.49700000000001</v>
      </c>
      <c r="AJ66">
        <v>153.92599999999999</v>
      </c>
      <c r="AK66">
        <v>95.206999999999994</v>
      </c>
      <c r="AL66">
        <v>70.355000000000004</v>
      </c>
      <c r="AM66">
        <v>40.591999999999999</v>
      </c>
      <c r="AN66">
        <v>16.702999999999999</v>
      </c>
      <c r="AO66">
        <v>0.97499999999999998</v>
      </c>
      <c r="AP66">
        <v>1.7000000000000001E-2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>
      <c r="A67" t="s">
        <v>1018</v>
      </c>
      <c r="B67" s="395">
        <v>15</v>
      </c>
      <c r="C67" t="s">
        <v>1002</v>
      </c>
      <c r="D67" t="s">
        <v>1019</v>
      </c>
      <c r="E67" s="396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>
      <c r="A68" t="s">
        <v>1018</v>
      </c>
      <c r="B68" s="395">
        <v>16</v>
      </c>
      <c r="C68" t="s">
        <v>1003</v>
      </c>
      <c r="D68" t="s">
        <v>1019</v>
      </c>
      <c r="E68" s="396">
        <v>102.8145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0.1515</v>
      </c>
      <c r="Q68">
        <v>1.347</v>
      </c>
      <c r="R68">
        <v>3.411</v>
      </c>
      <c r="S68">
        <v>4.8179999999999996</v>
      </c>
      <c r="T68">
        <v>7.3540000000000001</v>
      </c>
      <c r="U68">
        <v>8.0314999999999994</v>
      </c>
      <c r="V68">
        <v>7.8224999999999998</v>
      </c>
      <c r="W68">
        <v>7.92</v>
      </c>
      <c r="X68">
        <v>8.9604999999999997</v>
      </c>
      <c r="Y68">
        <v>9.6590000000000007</v>
      </c>
      <c r="Z68">
        <v>6.5705</v>
      </c>
      <c r="AA68">
        <v>11.8865</v>
      </c>
      <c r="AB68">
        <v>16.299499999999998</v>
      </c>
      <c r="AC68">
        <v>14.102499999999999</v>
      </c>
      <c r="AD68">
        <v>11.580500000000001</v>
      </c>
      <c r="AE68">
        <v>13.086499999999999</v>
      </c>
      <c r="AF68">
        <v>13.2285</v>
      </c>
      <c r="AG68">
        <v>16.377500000000001</v>
      </c>
      <c r="AH68">
        <v>14.669499999999999</v>
      </c>
      <c r="AI68">
        <v>11.551</v>
      </c>
      <c r="AJ68">
        <v>7.8840000000000003</v>
      </c>
      <c r="AK68">
        <v>5.0650000000000004</v>
      </c>
      <c r="AL68">
        <v>2.7639999999999998</v>
      </c>
      <c r="AM68">
        <v>0.85799999999999998</v>
      </c>
      <c r="AN68">
        <v>0.23050000000000001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>
      <c r="A69" t="s">
        <v>1018</v>
      </c>
      <c r="B69" s="395">
        <v>17</v>
      </c>
      <c r="C69" t="s">
        <v>1004</v>
      </c>
      <c r="D69" t="s">
        <v>1019</v>
      </c>
      <c r="E69" s="397"/>
    </row>
    <row r="70" spans="1:53">
      <c r="A70" t="s">
        <v>1018</v>
      </c>
      <c r="B70" s="395">
        <v>18</v>
      </c>
      <c r="C70" t="s">
        <v>1005</v>
      </c>
      <c r="D70" t="s">
        <v>1019</v>
      </c>
      <c r="E70" s="396"/>
    </row>
    <row r="71" spans="1:53">
      <c r="A71" t="s">
        <v>1018</v>
      </c>
      <c r="B71" s="395">
        <v>19</v>
      </c>
      <c r="C71" t="s">
        <v>1006</v>
      </c>
      <c r="D71" t="s">
        <v>1019</v>
      </c>
      <c r="E71" s="396"/>
    </row>
    <row r="72" spans="1:53">
      <c r="A72" t="s">
        <v>1018</v>
      </c>
      <c r="B72" s="395">
        <v>20</v>
      </c>
      <c r="C72" t="s">
        <v>1007</v>
      </c>
      <c r="D72" t="s">
        <v>1019</v>
      </c>
      <c r="E72" s="396"/>
    </row>
    <row r="73" spans="1:53">
      <c r="A73" t="s">
        <v>1018</v>
      </c>
      <c r="B73" s="395">
        <v>21</v>
      </c>
      <c r="C73" t="s">
        <v>1008</v>
      </c>
      <c r="D73" t="s">
        <v>1019</v>
      </c>
      <c r="E73" s="397">
        <v>59.858899999999998</v>
      </c>
      <c r="F73">
        <v>2.2862</v>
      </c>
      <c r="G73">
        <v>2.306</v>
      </c>
      <c r="H73">
        <v>2.3250999999999999</v>
      </c>
      <c r="I73">
        <v>2.3365999999999998</v>
      </c>
      <c r="J73">
        <v>2.3573</v>
      </c>
      <c r="K73">
        <v>2.3721999999999999</v>
      </c>
      <c r="L73">
        <v>2.3851</v>
      </c>
      <c r="M73">
        <v>2.3980999999999999</v>
      </c>
      <c r="N73">
        <v>2.4115000000000002</v>
      </c>
      <c r="O73">
        <v>2.4235000000000002</v>
      </c>
      <c r="P73">
        <v>2.4355000000000002</v>
      </c>
      <c r="Q73">
        <v>2.7543000000000002</v>
      </c>
      <c r="R73">
        <v>3.2136</v>
      </c>
      <c r="S73">
        <v>3.2288999999999999</v>
      </c>
      <c r="T73">
        <v>3.2130999999999998</v>
      </c>
      <c r="U73">
        <v>3.1181000000000001</v>
      </c>
      <c r="V73">
        <v>3.0331000000000001</v>
      </c>
      <c r="W73">
        <v>2.9582999999999999</v>
      </c>
      <c r="X73">
        <v>2.7681</v>
      </c>
      <c r="Y73">
        <v>2.3313999999999999</v>
      </c>
      <c r="Z73">
        <v>2.1652999999999998</v>
      </c>
      <c r="AA73">
        <v>2.1974</v>
      </c>
      <c r="AB73">
        <v>2.2258</v>
      </c>
      <c r="AC73">
        <v>2.2488000000000001</v>
      </c>
      <c r="AD73">
        <v>2.2568999999999999</v>
      </c>
      <c r="AE73">
        <v>2.2724000000000002</v>
      </c>
      <c r="AF73">
        <v>2.3016000000000001</v>
      </c>
      <c r="AG73">
        <v>2.3294000000000001</v>
      </c>
      <c r="AH73">
        <v>2.3477000000000001</v>
      </c>
      <c r="AI73">
        <v>2.363</v>
      </c>
      <c r="AJ73">
        <v>2.3687999999999998</v>
      </c>
      <c r="AK73">
        <v>2.3826999999999998</v>
      </c>
      <c r="AL73">
        <v>2.3914</v>
      </c>
      <c r="AM73">
        <v>2.3717000000000001</v>
      </c>
      <c r="AN73">
        <v>2.9933000000000001</v>
      </c>
      <c r="AO73">
        <v>2.903</v>
      </c>
      <c r="AP73">
        <v>2.8957999999999999</v>
      </c>
      <c r="AQ73">
        <v>2.7869000000000002</v>
      </c>
      <c r="AR73">
        <v>2.7484999999999999</v>
      </c>
      <c r="AS73">
        <v>2.4815999999999998</v>
      </c>
      <c r="AT73">
        <v>2.1398000000000001</v>
      </c>
      <c r="AU73">
        <v>2.2191000000000001</v>
      </c>
      <c r="AV73">
        <v>2.2315</v>
      </c>
      <c r="AW73">
        <v>2.2526000000000002</v>
      </c>
      <c r="AX73">
        <v>2.2713999999999999</v>
      </c>
      <c r="AY73">
        <v>2.2881999999999998</v>
      </c>
      <c r="AZ73">
        <v>2.3039999999999998</v>
      </c>
      <c r="BA73">
        <v>2.3231999999999999</v>
      </c>
    </row>
    <row r="74" spans="1:53">
      <c r="A74" t="s">
        <v>1018</v>
      </c>
      <c r="B74" s="395">
        <v>22</v>
      </c>
      <c r="C74" t="s">
        <v>1009</v>
      </c>
      <c r="D74" t="s">
        <v>1019</v>
      </c>
      <c r="E74" s="396"/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>
      <c r="A75" t="s">
        <v>1018</v>
      </c>
      <c r="B75" s="395">
        <v>23</v>
      </c>
      <c r="C75" t="s">
        <v>1010</v>
      </c>
      <c r="D75" t="s">
        <v>1019</v>
      </c>
      <c r="E75" s="396"/>
    </row>
    <row r="76" spans="1:53">
      <c r="A76" t="s">
        <v>1018</v>
      </c>
      <c r="B76" s="395">
        <v>24</v>
      </c>
      <c r="C76" t="s">
        <v>1011</v>
      </c>
      <c r="D76" t="s">
        <v>1019</v>
      </c>
      <c r="E76" s="396"/>
    </row>
    <row r="77" spans="1:53">
      <c r="A77" t="s">
        <v>1020</v>
      </c>
      <c r="B77" s="395">
        <v>10</v>
      </c>
      <c r="C77" t="s">
        <v>996</v>
      </c>
      <c r="D77" t="s">
        <v>1021</v>
      </c>
      <c r="E77" s="397">
        <v>7024.5169999999998</v>
      </c>
      <c r="F77">
        <v>307.26</v>
      </c>
      <c r="G77">
        <v>299.22000000000003</v>
      </c>
      <c r="H77">
        <v>293.33999999999997</v>
      </c>
      <c r="I77">
        <v>294.55</v>
      </c>
      <c r="J77">
        <v>286.81</v>
      </c>
      <c r="K77">
        <v>298.2</v>
      </c>
      <c r="L77">
        <v>307.26</v>
      </c>
      <c r="M77">
        <v>317.76</v>
      </c>
      <c r="N77">
        <v>318.85000000000002</v>
      </c>
      <c r="O77">
        <v>325.98</v>
      </c>
      <c r="P77">
        <v>339.06</v>
      </c>
      <c r="Q77">
        <v>344.6</v>
      </c>
      <c r="R77">
        <v>340.03</v>
      </c>
      <c r="S77">
        <v>342.42</v>
      </c>
      <c r="T77">
        <v>393.22</v>
      </c>
      <c r="U77">
        <v>407.03</v>
      </c>
      <c r="V77">
        <v>399.81</v>
      </c>
      <c r="W77">
        <v>380.88</v>
      </c>
      <c r="X77">
        <v>340.86</v>
      </c>
      <c r="Y77">
        <v>296.48</v>
      </c>
      <c r="Z77">
        <v>275.33999999999997</v>
      </c>
      <c r="AA77">
        <v>221.13</v>
      </c>
      <c r="AB77">
        <v>152.99</v>
      </c>
      <c r="AC77">
        <v>178.35</v>
      </c>
      <c r="AD77">
        <v>207.38</v>
      </c>
      <c r="AE77">
        <v>211.55</v>
      </c>
      <c r="AF77">
        <v>236.41</v>
      </c>
      <c r="AG77">
        <v>266.83999999999997</v>
      </c>
      <c r="AH77">
        <v>284.98</v>
      </c>
      <c r="AI77">
        <v>353.62</v>
      </c>
      <c r="AJ77">
        <v>377.33</v>
      </c>
      <c r="AK77">
        <v>393.3</v>
      </c>
      <c r="AL77">
        <v>408.05</v>
      </c>
      <c r="AM77">
        <v>415.93</v>
      </c>
      <c r="AN77">
        <v>431.99</v>
      </c>
      <c r="AO77">
        <v>453.27</v>
      </c>
      <c r="AP77">
        <v>438.32</v>
      </c>
      <c r="AQ77">
        <v>421.38</v>
      </c>
      <c r="AR77">
        <v>404.76</v>
      </c>
      <c r="AS77">
        <v>399.91</v>
      </c>
      <c r="AT77">
        <v>399.18</v>
      </c>
      <c r="AU77">
        <v>390.72</v>
      </c>
      <c r="AV77">
        <v>377.39</v>
      </c>
      <c r="AW77">
        <v>364.45</v>
      </c>
      <c r="AX77">
        <v>352.93</v>
      </c>
      <c r="AY77">
        <v>347.85</v>
      </c>
      <c r="AZ77">
        <v>341.98</v>
      </c>
      <c r="BA77">
        <v>333.39</v>
      </c>
    </row>
    <row r="78" spans="1:53">
      <c r="A78" t="s">
        <v>1020</v>
      </c>
      <c r="B78" s="395">
        <v>11</v>
      </c>
      <c r="C78" t="s">
        <v>998</v>
      </c>
      <c r="D78" t="s">
        <v>1021</v>
      </c>
      <c r="E78" s="396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>
      <c r="A79" t="s">
        <v>1020</v>
      </c>
      <c r="B79" s="395">
        <v>12</v>
      </c>
      <c r="C79" t="s">
        <v>999</v>
      </c>
      <c r="D79" t="s">
        <v>1021</v>
      </c>
      <c r="E79" s="396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>
      <c r="A80" t="s">
        <v>1020</v>
      </c>
      <c r="B80" s="395">
        <v>13</v>
      </c>
      <c r="C80" t="s">
        <v>1000</v>
      </c>
      <c r="D80" t="s">
        <v>1021</v>
      </c>
      <c r="E80" s="396">
        <v>1239.3969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1.2799499999999999</v>
      </c>
      <c r="R80">
        <v>11.40615</v>
      </c>
      <c r="S80">
        <v>32.124749999999999</v>
      </c>
      <c r="T80">
        <v>46.880400000000002</v>
      </c>
      <c r="U80">
        <v>49.288049999999998</v>
      </c>
      <c r="V80">
        <v>61.551000000000002</v>
      </c>
      <c r="W80">
        <v>71.617350000000002</v>
      </c>
      <c r="X80">
        <v>93.396450000000002</v>
      </c>
      <c r="Y80">
        <v>124.5993</v>
      </c>
      <c r="Z80">
        <v>154.3416</v>
      </c>
      <c r="AA80">
        <v>176.67509999999999</v>
      </c>
      <c r="AB80">
        <v>189.1995</v>
      </c>
      <c r="AC80">
        <v>190.67789999999999</v>
      </c>
      <c r="AD80">
        <v>171.1626</v>
      </c>
      <c r="AE80">
        <v>184.76535000000001</v>
      </c>
      <c r="AF80">
        <v>190.83750000000001</v>
      </c>
      <c r="AG80">
        <v>177.80699999999999</v>
      </c>
      <c r="AH80">
        <v>169.00065000000001</v>
      </c>
      <c r="AI80">
        <v>124.42815</v>
      </c>
      <c r="AJ80">
        <v>91.409850000000006</v>
      </c>
      <c r="AK80">
        <v>72.124499999999998</v>
      </c>
      <c r="AL80">
        <v>53.747399999999999</v>
      </c>
      <c r="AM80">
        <v>28.88025</v>
      </c>
      <c r="AN80">
        <v>11.329499999999999</v>
      </c>
      <c r="AO80">
        <v>0.26355000000000001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>
      <c r="A81" t="s">
        <v>1020</v>
      </c>
      <c r="B81" s="395">
        <v>14</v>
      </c>
      <c r="C81" t="s">
        <v>1001</v>
      </c>
      <c r="D81" t="s">
        <v>1021</v>
      </c>
      <c r="E81" s="397">
        <v>1180.3779999999999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1.2190000000000001</v>
      </c>
      <c r="R81">
        <v>10.863</v>
      </c>
      <c r="S81">
        <v>30.594999999999999</v>
      </c>
      <c r="T81">
        <v>44.648000000000003</v>
      </c>
      <c r="U81">
        <v>46.941000000000003</v>
      </c>
      <c r="V81">
        <v>58.62</v>
      </c>
      <c r="W81">
        <v>68.206999999999994</v>
      </c>
      <c r="X81">
        <v>88.948999999999998</v>
      </c>
      <c r="Y81">
        <v>118.666</v>
      </c>
      <c r="Z81">
        <v>146.99199999999999</v>
      </c>
      <c r="AA81">
        <v>168.262</v>
      </c>
      <c r="AB81">
        <v>180.19</v>
      </c>
      <c r="AC81">
        <v>181.59800000000001</v>
      </c>
      <c r="AD81">
        <v>163.012</v>
      </c>
      <c r="AE81">
        <v>175.96700000000001</v>
      </c>
      <c r="AF81">
        <v>181.75</v>
      </c>
      <c r="AG81">
        <v>169.34</v>
      </c>
      <c r="AH81">
        <v>160.953</v>
      </c>
      <c r="AI81">
        <v>118.503</v>
      </c>
      <c r="AJ81">
        <v>87.057000000000002</v>
      </c>
      <c r="AK81">
        <v>68.69</v>
      </c>
      <c r="AL81">
        <v>51.188000000000002</v>
      </c>
      <c r="AM81">
        <v>27.504999999999999</v>
      </c>
      <c r="AN81">
        <v>10.79</v>
      </c>
      <c r="AO81">
        <v>0.251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>
      <c r="A82" t="s">
        <v>1020</v>
      </c>
      <c r="B82" s="395">
        <v>15</v>
      </c>
      <c r="C82" t="s">
        <v>1002</v>
      </c>
      <c r="D82" t="s">
        <v>1021</v>
      </c>
      <c r="E82" s="396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>
      <c r="A83" t="s">
        <v>1020</v>
      </c>
      <c r="B83" s="395">
        <v>16</v>
      </c>
      <c r="C83" t="s">
        <v>1003</v>
      </c>
      <c r="D83" t="s">
        <v>1021</v>
      </c>
      <c r="E83" s="396">
        <v>183.08462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0.18908</v>
      </c>
      <c r="R83">
        <v>1.68492</v>
      </c>
      <c r="S83">
        <v>4.7454900000000002</v>
      </c>
      <c r="T83">
        <v>6.9252099999999999</v>
      </c>
      <c r="U83">
        <v>7.2808700000000002</v>
      </c>
      <c r="V83">
        <v>9.0923599999999993</v>
      </c>
      <c r="W83">
        <v>10.579370000000001</v>
      </c>
      <c r="X83">
        <v>13.79659</v>
      </c>
      <c r="Y83">
        <v>18.405899999999999</v>
      </c>
      <c r="Z83">
        <v>22.79945</v>
      </c>
      <c r="AA83">
        <v>26.098569999999999</v>
      </c>
      <c r="AB83">
        <v>27.948689999999999</v>
      </c>
      <c r="AC83">
        <v>28.167079999999999</v>
      </c>
      <c r="AD83">
        <v>25.28426</v>
      </c>
      <c r="AE83">
        <v>27.293669999999999</v>
      </c>
      <c r="AF83">
        <v>28.190660000000001</v>
      </c>
      <c r="AG83">
        <v>26.265779999999999</v>
      </c>
      <c r="AH83">
        <v>24.9649</v>
      </c>
      <c r="AI83">
        <v>18.38062</v>
      </c>
      <c r="AJ83">
        <v>13.503130000000001</v>
      </c>
      <c r="AK83">
        <v>10.65428</v>
      </c>
      <c r="AL83">
        <v>7.9396100000000001</v>
      </c>
      <c r="AM83">
        <v>4.2662100000000001</v>
      </c>
      <c r="AN83">
        <v>1.6736</v>
      </c>
      <c r="AO83">
        <v>3.8929999999999999E-2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>
      <c r="A84" t="s">
        <v>1020</v>
      </c>
      <c r="B84" s="395">
        <v>17</v>
      </c>
      <c r="C84" t="s">
        <v>1004</v>
      </c>
      <c r="D84" t="s">
        <v>1021</v>
      </c>
      <c r="E84" s="397">
        <v>174.3663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0.18007000000000001</v>
      </c>
      <c r="R84">
        <v>1.6046899999999999</v>
      </c>
      <c r="S84">
        <v>4.51952</v>
      </c>
      <c r="T84">
        <v>6.59544</v>
      </c>
      <c r="U84">
        <v>6.9341600000000003</v>
      </c>
      <c r="V84">
        <v>8.6593900000000001</v>
      </c>
      <c r="W84">
        <v>10.07559</v>
      </c>
      <c r="X84">
        <v>13.139609999999999</v>
      </c>
      <c r="Y84">
        <v>17.529430000000001</v>
      </c>
      <c r="Z84">
        <v>21.71377</v>
      </c>
      <c r="AA84">
        <v>24.855789999999999</v>
      </c>
      <c r="AB84">
        <v>26.617799999999999</v>
      </c>
      <c r="AC84">
        <v>26.825790000000001</v>
      </c>
      <c r="AD84">
        <v>24.080249999999999</v>
      </c>
      <c r="AE84">
        <v>25.993970000000001</v>
      </c>
      <c r="AF84">
        <v>26.848240000000001</v>
      </c>
      <c r="AG84">
        <v>25.015029999999999</v>
      </c>
      <c r="AH84">
        <v>23.77609</v>
      </c>
      <c r="AI84">
        <v>17.50535</v>
      </c>
      <c r="AJ84">
        <v>12.86012</v>
      </c>
      <c r="AK84">
        <v>10.146940000000001</v>
      </c>
      <c r="AL84">
        <v>7.5615300000000003</v>
      </c>
      <c r="AM84">
        <v>4.0630600000000001</v>
      </c>
      <c r="AN84">
        <v>1.5939099999999999</v>
      </c>
      <c r="AO84">
        <v>3.7080000000000002E-2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>
      <c r="A85" t="s">
        <v>1020</v>
      </c>
      <c r="B85" s="395">
        <v>18</v>
      </c>
      <c r="C85" t="s">
        <v>1005</v>
      </c>
      <c r="D85" t="s">
        <v>1021</v>
      </c>
      <c r="E85" s="396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>
      <c r="A86" t="s">
        <v>1020</v>
      </c>
      <c r="B86" s="395">
        <v>19</v>
      </c>
      <c r="C86" t="s">
        <v>1006</v>
      </c>
      <c r="D86" t="s">
        <v>1021</v>
      </c>
      <c r="E86" s="39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>
      <c r="A87" t="s">
        <v>1020</v>
      </c>
      <c r="B87" s="395">
        <v>20</v>
      </c>
      <c r="C87" t="s">
        <v>1007</v>
      </c>
      <c r="D87" t="s">
        <v>1021</v>
      </c>
      <c r="E87" s="396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>
      <c r="A88" t="s">
        <v>1020</v>
      </c>
      <c r="B88" s="395">
        <v>21</v>
      </c>
      <c r="C88" t="s">
        <v>1008</v>
      </c>
      <c r="D88" t="s">
        <v>1021</v>
      </c>
      <c r="E88" s="397">
        <v>392.5</v>
      </c>
      <c r="F88">
        <v>26.3</v>
      </c>
      <c r="G88">
        <v>26.3</v>
      </c>
      <c r="H88">
        <v>26.3</v>
      </c>
      <c r="I88">
        <v>26.3</v>
      </c>
      <c r="J88">
        <v>26.3</v>
      </c>
      <c r="K88">
        <v>26.3</v>
      </c>
      <c r="L88">
        <v>26.3</v>
      </c>
      <c r="M88">
        <v>26.3</v>
      </c>
      <c r="N88">
        <v>15.3</v>
      </c>
      <c r="O88">
        <v>15.3</v>
      </c>
      <c r="P88">
        <v>15.3</v>
      </c>
      <c r="Q88">
        <v>15.3</v>
      </c>
      <c r="R88">
        <v>15.3</v>
      </c>
      <c r="S88">
        <v>15.3</v>
      </c>
      <c r="T88">
        <v>15.3</v>
      </c>
      <c r="U88">
        <v>15.3</v>
      </c>
      <c r="V88">
        <v>15.3</v>
      </c>
      <c r="W88">
        <v>15.3</v>
      </c>
      <c r="X88">
        <v>15.3</v>
      </c>
      <c r="Y88">
        <v>15.3</v>
      </c>
      <c r="Z88">
        <v>15.3</v>
      </c>
      <c r="AA88">
        <v>15.3</v>
      </c>
      <c r="AB88">
        <v>15.3</v>
      </c>
      <c r="AC88">
        <v>15.3</v>
      </c>
      <c r="AD88">
        <v>15.3</v>
      </c>
      <c r="AE88">
        <v>15.3</v>
      </c>
      <c r="AF88">
        <v>15.3</v>
      </c>
      <c r="AG88">
        <v>15.3</v>
      </c>
      <c r="AH88">
        <v>15.3</v>
      </c>
      <c r="AI88">
        <v>15.3</v>
      </c>
      <c r="AJ88">
        <v>15.3</v>
      </c>
      <c r="AK88">
        <v>15.3</v>
      </c>
      <c r="AL88">
        <v>15.3</v>
      </c>
      <c r="AM88">
        <v>15.3</v>
      </c>
      <c r="AN88">
        <v>15.3</v>
      </c>
      <c r="AO88">
        <v>15.3</v>
      </c>
      <c r="AP88">
        <v>15.3</v>
      </c>
      <c r="AQ88">
        <v>15.3</v>
      </c>
      <c r="AR88">
        <v>15.3</v>
      </c>
      <c r="AS88">
        <v>15.3</v>
      </c>
      <c r="AT88">
        <v>15.3</v>
      </c>
      <c r="AU88">
        <v>15.3</v>
      </c>
      <c r="AV88">
        <v>15.3</v>
      </c>
      <c r="AW88">
        <v>15.3</v>
      </c>
      <c r="AX88">
        <v>15.3</v>
      </c>
      <c r="AY88">
        <v>15.3</v>
      </c>
      <c r="AZ88">
        <v>15.3</v>
      </c>
      <c r="BA88">
        <v>15.3</v>
      </c>
    </row>
    <row r="89" spans="1:53">
      <c r="A89" t="s">
        <v>1020</v>
      </c>
      <c r="B89" s="395">
        <v>22</v>
      </c>
      <c r="C89" t="s">
        <v>1009</v>
      </c>
      <c r="D89" t="s">
        <v>1021</v>
      </c>
      <c r="E89" s="396">
        <v>0</v>
      </c>
    </row>
    <row r="90" spans="1:53">
      <c r="A90" t="s">
        <v>1020</v>
      </c>
      <c r="B90" s="395">
        <v>23</v>
      </c>
      <c r="C90" t="s">
        <v>1010</v>
      </c>
      <c r="D90" t="s">
        <v>1021</v>
      </c>
      <c r="E90" s="396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>
      <c r="A91" t="s">
        <v>1020</v>
      </c>
      <c r="B91" s="395">
        <v>24</v>
      </c>
      <c r="C91" t="s">
        <v>1011</v>
      </c>
      <c r="D91" t="s">
        <v>1021</v>
      </c>
      <c r="E91" s="396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>
      <c r="A92" t="s">
        <v>1022</v>
      </c>
      <c r="B92" s="395">
        <v>10</v>
      </c>
      <c r="C92" t="s">
        <v>996</v>
      </c>
      <c r="D92" t="s">
        <v>1023</v>
      </c>
      <c r="E92" s="397">
        <v>5429.3852800000004</v>
      </c>
      <c r="F92">
        <v>297.46427999999997</v>
      </c>
      <c r="G92">
        <v>295.33091000000002</v>
      </c>
      <c r="H92">
        <v>291.58819</v>
      </c>
      <c r="I92">
        <v>289.03778999999997</v>
      </c>
      <c r="J92">
        <v>288.85978</v>
      </c>
      <c r="K92">
        <v>288.62815000000001</v>
      </c>
      <c r="L92">
        <v>288.70992000000001</v>
      </c>
      <c r="M92">
        <v>290.53136999999998</v>
      </c>
      <c r="N92">
        <v>297.57380000000001</v>
      </c>
      <c r="O92">
        <v>296.31392</v>
      </c>
      <c r="P92">
        <v>267.08197999999999</v>
      </c>
      <c r="Q92">
        <v>195.64372</v>
      </c>
      <c r="R92">
        <v>171.49168</v>
      </c>
      <c r="S92">
        <v>140.87693999999999</v>
      </c>
      <c r="T92">
        <v>122.37785</v>
      </c>
      <c r="U92">
        <v>99.600650000000002</v>
      </c>
      <c r="V92">
        <v>80.280959999999993</v>
      </c>
      <c r="W92">
        <v>85.563310000000001</v>
      </c>
      <c r="X92">
        <v>77.97175</v>
      </c>
      <c r="Y92">
        <v>84.800790000000006</v>
      </c>
      <c r="Z92">
        <v>66.593999999999994</v>
      </c>
      <c r="AA92">
        <v>100.47552</v>
      </c>
      <c r="AB92">
        <v>98.581230000000005</v>
      </c>
      <c r="AC92">
        <v>65.377279999999999</v>
      </c>
      <c r="AD92">
        <v>67.134630000000001</v>
      </c>
      <c r="AE92">
        <v>72.933930000000004</v>
      </c>
      <c r="AF92">
        <v>97.746440000000007</v>
      </c>
      <c r="AG92">
        <v>113.29876</v>
      </c>
      <c r="AH92">
        <v>118.66378</v>
      </c>
      <c r="AI92">
        <v>147.54337000000001</v>
      </c>
      <c r="AJ92">
        <v>161.82735</v>
      </c>
      <c r="AK92">
        <v>199.10543999999999</v>
      </c>
      <c r="AL92">
        <v>224.03327999999999</v>
      </c>
      <c r="AM92">
        <v>236.85777999999999</v>
      </c>
      <c r="AN92">
        <v>255.56032999999999</v>
      </c>
      <c r="AO92">
        <v>275.91086000000001</v>
      </c>
      <c r="AP92">
        <v>272.74876</v>
      </c>
      <c r="AQ92">
        <v>266.06889999999999</v>
      </c>
      <c r="AR92">
        <v>262.73273</v>
      </c>
      <c r="AS92">
        <v>275.81124</v>
      </c>
      <c r="AT92">
        <v>299.14837999999997</v>
      </c>
      <c r="AU92">
        <v>320.16701</v>
      </c>
      <c r="AV92">
        <v>329.48367999999999</v>
      </c>
      <c r="AW92">
        <v>339.02415000000002</v>
      </c>
      <c r="AX92">
        <v>340.13697999999999</v>
      </c>
      <c r="AY92">
        <v>333.68943000000002</v>
      </c>
      <c r="AZ92">
        <v>327.14785000000001</v>
      </c>
      <c r="BA92">
        <v>320.8723</v>
      </c>
    </row>
    <row r="93" spans="1:53">
      <c r="A93" t="s">
        <v>1022</v>
      </c>
      <c r="B93" s="395">
        <v>11</v>
      </c>
      <c r="C93" t="s">
        <v>998</v>
      </c>
      <c r="D93" t="s">
        <v>1023</v>
      </c>
      <c r="E93" s="397">
        <v>100.42684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0.3</v>
      </c>
      <c r="R93">
        <v>0.76336999999999999</v>
      </c>
      <c r="S93">
        <v>4.0828300000000004</v>
      </c>
      <c r="T93">
        <v>5.2658100000000001</v>
      </c>
      <c r="U93">
        <v>7.2413699999999999</v>
      </c>
      <c r="V93">
        <v>15.039680000000001</v>
      </c>
      <c r="W93">
        <v>11.750780000000001</v>
      </c>
      <c r="X93">
        <v>10.123609999999999</v>
      </c>
      <c r="Y93">
        <v>11.92647</v>
      </c>
      <c r="Z93">
        <v>11.67441</v>
      </c>
      <c r="AA93">
        <v>11.97688</v>
      </c>
      <c r="AB93">
        <v>9.8696000000000002</v>
      </c>
      <c r="AC93">
        <v>10.10364</v>
      </c>
      <c r="AD93">
        <v>7.27874</v>
      </c>
      <c r="AE93">
        <v>10.37674</v>
      </c>
      <c r="AF93">
        <v>14.67794</v>
      </c>
      <c r="AG93">
        <v>17.572800000000001</v>
      </c>
      <c r="AH93">
        <v>13.836589999999999</v>
      </c>
      <c r="AI93">
        <v>8.9330200000000008</v>
      </c>
      <c r="AJ93">
        <v>14.092230000000001</v>
      </c>
      <c r="AK93">
        <v>7.1996200000000004</v>
      </c>
      <c r="AL93">
        <v>2.03023</v>
      </c>
      <c r="AM93">
        <v>2.5350100000000002</v>
      </c>
      <c r="AN93">
        <v>0.10181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>
      <c r="A94" t="s">
        <v>1022</v>
      </c>
      <c r="B94" s="395">
        <v>12</v>
      </c>
      <c r="C94" t="s">
        <v>999</v>
      </c>
      <c r="D94" t="s">
        <v>1023</v>
      </c>
      <c r="E94" s="396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>
      <c r="A95" t="s">
        <v>1022</v>
      </c>
      <c r="B95" s="395">
        <v>13</v>
      </c>
      <c r="C95" t="s">
        <v>1000</v>
      </c>
      <c r="D95" t="s">
        <v>1023</v>
      </c>
      <c r="E95" s="396">
        <v>1002.13437</v>
      </c>
      <c r="F95">
        <v>0</v>
      </c>
      <c r="G95">
        <v>1.2999999999999999E-4</v>
      </c>
      <c r="H95">
        <v>0</v>
      </c>
      <c r="I95">
        <v>1.2999999999999999E-4</v>
      </c>
      <c r="J95">
        <v>0</v>
      </c>
      <c r="K95">
        <v>1.2999999999999999E-4</v>
      </c>
      <c r="L95">
        <v>0</v>
      </c>
      <c r="M95">
        <v>1.2999999999999999E-4</v>
      </c>
      <c r="N95">
        <v>1.2999999999999999E-4</v>
      </c>
      <c r="O95">
        <v>0</v>
      </c>
      <c r="P95">
        <v>1.2999999999999999E-4</v>
      </c>
      <c r="Q95">
        <v>0.85363999999999995</v>
      </c>
      <c r="R95">
        <v>7.9337200000000001</v>
      </c>
      <c r="S95">
        <v>25.975460000000002</v>
      </c>
      <c r="T95">
        <v>52.372190000000003</v>
      </c>
      <c r="U95">
        <v>78.465850000000003</v>
      </c>
      <c r="V95">
        <v>98.402820000000006</v>
      </c>
      <c r="W95">
        <v>111.9282</v>
      </c>
      <c r="X95">
        <v>117.59537</v>
      </c>
      <c r="Y95">
        <v>126.96944000000001</v>
      </c>
      <c r="Z95">
        <v>130.74501000000001</v>
      </c>
      <c r="AA95">
        <v>133.23804999999999</v>
      </c>
      <c r="AB95">
        <v>100.26644</v>
      </c>
      <c r="AC95">
        <v>107.87447</v>
      </c>
      <c r="AD95">
        <v>134.42407</v>
      </c>
      <c r="AE95">
        <v>140.10140999999999</v>
      </c>
      <c r="AF95">
        <v>135.48759999999999</v>
      </c>
      <c r="AG95">
        <v>114.45189999999999</v>
      </c>
      <c r="AH95">
        <v>103.41567000000001</v>
      </c>
      <c r="AI95">
        <v>96.826329999999999</v>
      </c>
      <c r="AJ95">
        <v>75.205520000000007</v>
      </c>
      <c r="AK95">
        <v>58.191290000000002</v>
      </c>
      <c r="AL95">
        <v>35.137230000000002</v>
      </c>
      <c r="AM95">
        <v>13.909039999999999</v>
      </c>
      <c r="AN95">
        <v>3.2262</v>
      </c>
      <c r="AO95">
        <v>0.59930000000000005</v>
      </c>
      <c r="AP95">
        <v>0.23011000000000001</v>
      </c>
      <c r="AQ95">
        <v>0.23105000000000001</v>
      </c>
      <c r="AR95">
        <v>0.16625999999999999</v>
      </c>
      <c r="AS95">
        <v>3.5340000000000003E-2</v>
      </c>
      <c r="AT95">
        <v>7.6299999999999996E-3</v>
      </c>
      <c r="AU95">
        <v>5.4000000000000001E-4</v>
      </c>
      <c r="AV95">
        <v>1.2999999999999999E-4</v>
      </c>
      <c r="AW95">
        <v>1.2999999999999999E-4</v>
      </c>
      <c r="AX95">
        <v>1.2999999999999999E-4</v>
      </c>
      <c r="AY95">
        <v>1.2999999999999999E-4</v>
      </c>
      <c r="AZ95">
        <v>1.2999999999999999E-4</v>
      </c>
      <c r="BA95">
        <v>1.2999999999999999E-4</v>
      </c>
    </row>
    <row r="96" spans="1:53">
      <c r="A96" t="s">
        <v>1022</v>
      </c>
      <c r="B96" s="395">
        <v>14</v>
      </c>
      <c r="C96" t="s">
        <v>1001</v>
      </c>
      <c r="D96" t="s">
        <v>1023</v>
      </c>
      <c r="E96" s="397">
        <v>967.75199999999995</v>
      </c>
      <c r="F96">
        <v>0</v>
      </c>
      <c r="G96">
        <v>1E-4</v>
      </c>
      <c r="H96">
        <v>0</v>
      </c>
      <c r="I96">
        <v>1E-4</v>
      </c>
      <c r="J96">
        <v>0</v>
      </c>
      <c r="K96">
        <v>0</v>
      </c>
      <c r="L96">
        <v>0</v>
      </c>
      <c r="M96">
        <v>0</v>
      </c>
      <c r="N96">
        <v>1E-4</v>
      </c>
      <c r="O96">
        <v>0</v>
      </c>
      <c r="P96">
        <v>1E-4</v>
      </c>
      <c r="Q96">
        <v>0.88219999999999998</v>
      </c>
      <c r="R96">
        <v>7.9505999999999997</v>
      </c>
      <c r="S96">
        <v>25.118099999999998</v>
      </c>
      <c r="T96">
        <v>50.536099999999998</v>
      </c>
      <c r="U96">
        <v>75.510599999999997</v>
      </c>
      <c r="V96">
        <v>92.8977</v>
      </c>
      <c r="W96">
        <v>107.27379999999999</v>
      </c>
      <c r="X96">
        <v>111.51690000000001</v>
      </c>
      <c r="Y96">
        <v>121.30410000000001</v>
      </c>
      <c r="Z96">
        <v>124.6688</v>
      </c>
      <c r="AA96">
        <v>128.27189999999999</v>
      </c>
      <c r="AB96">
        <v>98.457599999999999</v>
      </c>
      <c r="AC96">
        <v>103.0245</v>
      </c>
      <c r="AD96">
        <v>128.3168</v>
      </c>
      <c r="AE96">
        <v>134.38679999999999</v>
      </c>
      <c r="AF96">
        <v>128.65989999999999</v>
      </c>
      <c r="AG96">
        <v>109.74509999999999</v>
      </c>
      <c r="AH96">
        <v>100.2748</v>
      </c>
      <c r="AI96">
        <v>92.930300000000003</v>
      </c>
      <c r="AJ96">
        <v>71.224500000000006</v>
      </c>
      <c r="AK96">
        <v>54.536099999999998</v>
      </c>
      <c r="AL96">
        <v>32.8904</v>
      </c>
      <c r="AM96">
        <v>13.2</v>
      </c>
      <c r="AN96">
        <v>2.7995000000000001</v>
      </c>
      <c r="AO96">
        <v>0.44940000000000002</v>
      </c>
      <c r="AP96">
        <v>0.1719</v>
      </c>
      <c r="AQ96">
        <v>0.1726</v>
      </c>
      <c r="AR96">
        <v>0.1242</v>
      </c>
      <c r="AS96">
        <v>2.64E-2</v>
      </c>
      <c r="AT96">
        <v>5.7000000000000002E-3</v>
      </c>
      <c r="AU96">
        <v>4.0000000000000002E-4</v>
      </c>
      <c r="AV96">
        <v>1E-4</v>
      </c>
      <c r="AW96">
        <v>1E-4</v>
      </c>
      <c r="AX96">
        <v>1E-4</v>
      </c>
      <c r="AY96">
        <v>1E-4</v>
      </c>
      <c r="AZ96">
        <v>1E-4</v>
      </c>
      <c r="BA96">
        <v>1E-4</v>
      </c>
    </row>
    <row r="97" spans="1:53">
      <c r="A97" t="s">
        <v>1022</v>
      </c>
      <c r="B97" s="395">
        <v>15</v>
      </c>
      <c r="C97" t="s">
        <v>1002</v>
      </c>
      <c r="D97" t="s">
        <v>1023</v>
      </c>
      <c r="E97" s="396">
        <v>73.260000000000005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48.84</v>
      </c>
      <c r="AB97">
        <v>48.84</v>
      </c>
      <c r="AC97">
        <v>48.84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>
      <c r="A98" t="s">
        <v>1022</v>
      </c>
      <c r="B98" s="395">
        <v>16</v>
      </c>
      <c r="C98" t="s">
        <v>1003</v>
      </c>
      <c r="D98" t="s">
        <v>1023</v>
      </c>
      <c r="E98" s="396">
        <v>135.71518</v>
      </c>
      <c r="F98">
        <v>0</v>
      </c>
      <c r="G98">
        <v>2.0000000000000002E-5</v>
      </c>
      <c r="H98">
        <v>0</v>
      </c>
      <c r="I98">
        <v>2.0000000000000002E-5</v>
      </c>
      <c r="J98">
        <v>0</v>
      </c>
      <c r="K98">
        <v>2.0000000000000002E-5</v>
      </c>
      <c r="L98">
        <v>0</v>
      </c>
      <c r="M98">
        <v>2.0000000000000002E-5</v>
      </c>
      <c r="N98">
        <v>2.0000000000000002E-5</v>
      </c>
      <c r="O98">
        <v>0</v>
      </c>
      <c r="P98">
        <v>2.0000000000000002E-5</v>
      </c>
      <c r="Q98">
        <v>0.11559999999999999</v>
      </c>
      <c r="R98">
        <v>1.07443</v>
      </c>
      <c r="S98">
        <v>3.51776</v>
      </c>
      <c r="T98">
        <v>7.0925599999999998</v>
      </c>
      <c r="U98">
        <v>10.626329999999999</v>
      </c>
      <c r="V98">
        <v>13.326309999999999</v>
      </c>
      <c r="W98">
        <v>15.157999999999999</v>
      </c>
      <c r="X98">
        <v>15.92549</v>
      </c>
      <c r="Y98">
        <v>17.194980000000001</v>
      </c>
      <c r="Z98">
        <v>17.706289999999999</v>
      </c>
      <c r="AA98">
        <v>18.04391</v>
      </c>
      <c r="AB98">
        <v>13.5787</v>
      </c>
      <c r="AC98">
        <v>14.609019999999999</v>
      </c>
      <c r="AD98">
        <v>18.204529999999998</v>
      </c>
      <c r="AE98">
        <v>18.973389999999998</v>
      </c>
      <c r="AF98">
        <v>18.348559999999999</v>
      </c>
      <c r="AG98">
        <v>15.499779999999999</v>
      </c>
      <c r="AH98">
        <v>14.005179999999999</v>
      </c>
      <c r="AI98">
        <v>13.11281</v>
      </c>
      <c r="AJ98">
        <v>10.18479</v>
      </c>
      <c r="AK98">
        <v>7.8806200000000004</v>
      </c>
      <c r="AL98">
        <v>4.7584999999999997</v>
      </c>
      <c r="AM98">
        <v>1.88365</v>
      </c>
      <c r="AN98">
        <v>0.43691000000000002</v>
      </c>
      <c r="AO98">
        <v>8.1159999999999996E-2</v>
      </c>
      <c r="AP98">
        <v>3.116E-2</v>
      </c>
      <c r="AQ98">
        <v>3.1289999999999998E-2</v>
      </c>
      <c r="AR98">
        <v>2.2519999999999998E-2</v>
      </c>
      <c r="AS98">
        <v>4.79E-3</v>
      </c>
      <c r="AT98">
        <v>1.0300000000000001E-3</v>
      </c>
      <c r="AU98">
        <v>6.9999999999999994E-5</v>
      </c>
      <c r="AV98">
        <v>2.0000000000000002E-5</v>
      </c>
      <c r="AW98">
        <v>2.0000000000000002E-5</v>
      </c>
      <c r="AX98">
        <v>2.0000000000000002E-5</v>
      </c>
      <c r="AY98">
        <v>2.0000000000000002E-5</v>
      </c>
      <c r="AZ98">
        <v>2.0000000000000002E-5</v>
      </c>
      <c r="BA98">
        <v>2.0000000000000002E-5</v>
      </c>
    </row>
    <row r="99" spans="1:53">
      <c r="A99" t="s">
        <v>1022</v>
      </c>
      <c r="B99" s="395">
        <v>17</v>
      </c>
      <c r="C99" t="s">
        <v>1004</v>
      </c>
      <c r="D99" t="s">
        <v>1023</v>
      </c>
      <c r="E99" s="397">
        <v>116.13024</v>
      </c>
      <c r="F99">
        <v>0</v>
      </c>
      <c r="G99">
        <v>1.0000000000000001E-5</v>
      </c>
      <c r="H99">
        <v>0</v>
      </c>
      <c r="I99">
        <v>1.0000000000000001E-5</v>
      </c>
      <c r="J99">
        <v>0</v>
      </c>
      <c r="K99">
        <v>0</v>
      </c>
      <c r="L99">
        <v>0</v>
      </c>
      <c r="M99">
        <v>1.0000000000000001E-5</v>
      </c>
      <c r="N99">
        <v>1.0000000000000001E-5</v>
      </c>
      <c r="O99">
        <v>0</v>
      </c>
      <c r="P99">
        <v>1.0000000000000001E-5</v>
      </c>
      <c r="Q99">
        <v>7.22E-2</v>
      </c>
      <c r="R99">
        <v>0.65068999999999999</v>
      </c>
      <c r="S99">
        <v>2.0557099999999999</v>
      </c>
      <c r="T99">
        <v>4.1359599999999999</v>
      </c>
      <c r="U99">
        <v>6.1799200000000001</v>
      </c>
      <c r="V99">
        <v>7.6029099999999996</v>
      </c>
      <c r="W99">
        <v>8.7794799999999995</v>
      </c>
      <c r="X99">
        <v>9.1267399999999999</v>
      </c>
      <c r="Y99">
        <v>9.92774</v>
      </c>
      <c r="Z99">
        <v>10.20312</v>
      </c>
      <c r="AA99">
        <v>10.497999999999999</v>
      </c>
      <c r="AB99">
        <v>8.0579400000000003</v>
      </c>
      <c r="AC99">
        <v>8.4317100000000007</v>
      </c>
      <c r="AD99">
        <v>10.501670000000001</v>
      </c>
      <c r="AE99">
        <v>10.99845</v>
      </c>
      <c r="AF99">
        <v>10.52975</v>
      </c>
      <c r="AG99">
        <v>8.9817300000000007</v>
      </c>
      <c r="AH99">
        <v>8.2066700000000008</v>
      </c>
      <c r="AI99">
        <v>7.6055799999999998</v>
      </c>
      <c r="AJ99">
        <v>5.8291399999999998</v>
      </c>
      <c r="AK99">
        <v>4.46333</v>
      </c>
      <c r="AL99">
        <v>2.6918099999999998</v>
      </c>
      <c r="AM99">
        <v>1.0803100000000001</v>
      </c>
      <c r="AN99">
        <v>0.22911999999999999</v>
      </c>
      <c r="AO99">
        <v>3.678E-2</v>
      </c>
      <c r="AP99">
        <v>1.4069999999999999E-2</v>
      </c>
      <c r="AQ99">
        <v>1.413E-2</v>
      </c>
      <c r="AR99">
        <v>1.0160000000000001E-2</v>
      </c>
      <c r="AS99">
        <v>2.16E-3</v>
      </c>
      <c r="AT99">
        <v>4.6999999999999999E-4</v>
      </c>
      <c r="AU99">
        <v>3.0000000000000001E-5</v>
      </c>
      <c r="AV99">
        <v>1.0000000000000001E-5</v>
      </c>
      <c r="AW99">
        <v>1.0000000000000001E-5</v>
      </c>
      <c r="AX99">
        <v>1.0000000000000001E-5</v>
      </c>
      <c r="AY99">
        <v>1.0000000000000001E-5</v>
      </c>
      <c r="AZ99">
        <v>1.0000000000000001E-5</v>
      </c>
      <c r="BA99">
        <v>1.0000000000000001E-5</v>
      </c>
    </row>
    <row r="100" spans="1:53">
      <c r="A100" t="s">
        <v>1022</v>
      </c>
      <c r="B100" s="395">
        <v>18</v>
      </c>
      <c r="C100" t="s">
        <v>1005</v>
      </c>
      <c r="D100" t="s">
        <v>1023</v>
      </c>
      <c r="E100" s="396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>
      <c r="A101" t="s">
        <v>1022</v>
      </c>
      <c r="B101" s="395">
        <v>19</v>
      </c>
      <c r="C101" t="s">
        <v>1006</v>
      </c>
      <c r="D101" t="s">
        <v>1023</v>
      </c>
      <c r="E101" s="396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>
      <c r="A102" t="s">
        <v>1022</v>
      </c>
      <c r="B102" s="395">
        <v>20</v>
      </c>
      <c r="C102" t="s">
        <v>1007</v>
      </c>
      <c r="D102" t="s">
        <v>1023</v>
      </c>
      <c r="E102" s="396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>
      <c r="A103" t="s">
        <v>1022</v>
      </c>
      <c r="B103" s="395">
        <v>21</v>
      </c>
      <c r="C103" t="s">
        <v>1008</v>
      </c>
      <c r="D103" t="s">
        <v>1023</v>
      </c>
      <c r="E103" s="397">
        <v>118.88535</v>
      </c>
      <c r="F103">
        <v>5.1738</v>
      </c>
      <c r="G103">
        <v>5.1302000000000003</v>
      </c>
      <c r="H103">
        <v>5.3029999999999999</v>
      </c>
      <c r="I103">
        <v>5.4108000000000001</v>
      </c>
      <c r="J103">
        <v>5.3209</v>
      </c>
      <c r="K103">
        <v>5.2899000000000003</v>
      </c>
      <c r="L103">
        <v>5.1961000000000004</v>
      </c>
      <c r="M103">
        <v>5.3060999999999998</v>
      </c>
      <c r="N103">
        <v>5.4330999999999996</v>
      </c>
      <c r="O103">
        <v>5.4104999999999999</v>
      </c>
      <c r="P103">
        <v>5.4497999999999998</v>
      </c>
      <c r="Q103">
        <v>5.3255999999999997</v>
      </c>
      <c r="R103">
        <v>5.2184999999999997</v>
      </c>
      <c r="S103">
        <v>5.2198000000000002</v>
      </c>
      <c r="T103">
        <v>5.1620999999999997</v>
      </c>
      <c r="U103">
        <v>5.1749999999999998</v>
      </c>
      <c r="V103">
        <v>5.0419999999999998</v>
      </c>
      <c r="W103">
        <v>5.1802000000000001</v>
      </c>
      <c r="X103">
        <v>4.9927000000000001</v>
      </c>
      <c r="Y103">
        <v>4.9641999999999999</v>
      </c>
      <c r="Z103">
        <v>4.9946000000000002</v>
      </c>
      <c r="AA103">
        <v>4.9622000000000002</v>
      </c>
      <c r="AB103">
        <v>4.952</v>
      </c>
      <c r="AC103">
        <v>4.9130000000000003</v>
      </c>
      <c r="AD103">
        <v>4.7992999999999997</v>
      </c>
      <c r="AE103">
        <v>4.9770000000000003</v>
      </c>
      <c r="AF103">
        <v>5.1317000000000004</v>
      </c>
      <c r="AG103">
        <v>5.2363999999999997</v>
      </c>
      <c r="AH103">
        <v>4.9797000000000002</v>
      </c>
      <c r="AI103">
        <v>4.9726999999999997</v>
      </c>
      <c r="AJ103">
        <v>4.8710000000000004</v>
      </c>
      <c r="AK103">
        <v>4.9546999999999999</v>
      </c>
      <c r="AL103">
        <v>4.8502999999999998</v>
      </c>
      <c r="AM103">
        <v>4.9263000000000003</v>
      </c>
      <c r="AN103">
        <v>4.9188999999999998</v>
      </c>
      <c r="AO103">
        <v>4.7724000000000002</v>
      </c>
      <c r="AP103">
        <v>4.6124000000000001</v>
      </c>
      <c r="AQ103">
        <v>4.5434999999999999</v>
      </c>
      <c r="AR103">
        <v>4.5491999999999999</v>
      </c>
      <c r="AS103">
        <v>4.4962999999999997</v>
      </c>
      <c r="AT103">
        <v>4.4466999999999999</v>
      </c>
      <c r="AU103">
        <v>4.4596999999999998</v>
      </c>
      <c r="AV103">
        <v>4.4920999999999998</v>
      </c>
      <c r="AW103">
        <v>4.4965000000000002</v>
      </c>
      <c r="AX103">
        <v>4.4889000000000001</v>
      </c>
      <c r="AY103">
        <v>4.4516999999999998</v>
      </c>
      <c r="AZ103">
        <v>4.4050000000000002</v>
      </c>
      <c r="BA103">
        <v>4.4122000000000003</v>
      </c>
    </row>
    <row r="104" spans="1:53">
      <c r="A104" t="s">
        <v>1022</v>
      </c>
      <c r="B104" s="395">
        <v>22</v>
      </c>
      <c r="C104" t="s">
        <v>1009</v>
      </c>
      <c r="D104" t="s">
        <v>1023</v>
      </c>
      <c r="E104" s="396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>
      <c r="A105" t="s">
        <v>1022</v>
      </c>
      <c r="B105" s="395">
        <v>23</v>
      </c>
      <c r="C105" t="s">
        <v>1010</v>
      </c>
      <c r="D105" t="s">
        <v>1023</v>
      </c>
      <c r="E105" s="397">
        <v>84</v>
      </c>
      <c r="F105">
        <v>3.2719999999999998</v>
      </c>
      <c r="G105">
        <v>3.24</v>
      </c>
      <c r="H105">
        <v>3.1</v>
      </c>
      <c r="I105">
        <v>3.0459999999999998</v>
      </c>
      <c r="J105">
        <v>3.0369999999999999</v>
      </c>
      <c r="K105">
        <v>3.0219999999999998</v>
      </c>
      <c r="L105">
        <v>3.0030000000000001</v>
      </c>
      <c r="M105">
        <v>2.9849999999999999</v>
      </c>
      <c r="N105">
        <v>3.04</v>
      </c>
      <c r="O105">
        <v>3.09</v>
      </c>
      <c r="P105">
        <v>3.157</v>
      </c>
      <c r="Q105">
        <v>3.0369999999999999</v>
      </c>
      <c r="R105">
        <v>3.0489999999999999</v>
      </c>
      <c r="S105">
        <v>3.0619999999999998</v>
      </c>
      <c r="T105">
        <v>3.18</v>
      </c>
      <c r="U105">
        <v>3.2570000000000001</v>
      </c>
      <c r="V105">
        <v>3.367</v>
      </c>
      <c r="W105">
        <v>3.43</v>
      </c>
      <c r="X105">
        <v>3.383</v>
      </c>
      <c r="Y105">
        <v>3.5190000000000001</v>
      </c>
      <c r="Z105">
        <v>3.5790000000000002</v>
      </c>
      <c r="AA105">
        <v>3.7080000000000002</v>
      </c>
      <c r="AB105">
        <v>3.64</v>
      </c>
      <c r="AC105">
        <v>3.052</v>
      </c>
      <c r="AD105">
        <v>3.0910000000000002</v>
      </c>
      <c r="AE105">
        <v>3.0960000000000001</v>
      </c>
      <c r="AF105">
        <v>3.1930000000000001</v>
      </c>
      <c r="AG105">
        <v>3.28</v>
      </c>
      <c r="AH105">
        <v>3.2810000000000001</v>
      </c>
      <c r="AI105">
        <v>3.3370000000000002</v>
      </c>
      <c r="AJ105">
        <v>2.73</v>
      </c>
      <c r="AK105">
        <v>3.8210000000000002</v>
      </c>
      <c r="AL105">
        <v>4.0220000000000002</v>
      </c>
      <c r="AM105">
        <v>4.0359999999999996</v>
      </c>
      <c r="AN105">
        <v>4.133</v>
      </c>
      <c r="AO105">
        <v>4.2030000000000003</v>
      </c>
      <c r="AP105">
        <v>4.2</v>
      </c>
      <c r="AQ105">
        <v>4.1280000000000001</v>
      </c>
      <c r="AR105">
        <v>3.907</v>
      </c>
      <c r="AS105">
        <v>3.9049999999999998</v>
      </c>
      <c r="AT105">
        <v>4.0199999999999996</v>
      </c>
      <c r="AU105">
        <v>4.0960000000000001</v>
      </c>
      <c r="AV105">
        <v>4.1900000000000004</v>
      </c>
      <c r="AW105">
        <v>4.2389999999999999</v>
      </c>
      <c r="AX105">
        <v>4.2</v>
      </c>
      <c r="AY105">
        <v>4.1779999999999999</v>
      </c>
      <c r="AZ105">
        <v>3.9780000000000002</v>
      </c>
      <c r="BA105">
        <v>3.95</v>
      </c>
    </row>
    <row r="106" spans="1:53">
      <c r="A106" t="s">
        <v>1022</v>
      </c>
      <c r="B106" s="395">
        <v>24</v>
      </c>
      <c r="C106" t="s">
        <v>1011</v>
      </c>
      <c r="D106" t="s">
        <v>1023</v>
      </c>
      <c r="E106" s="39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>
      <c r="A107" t="s">
        <v>1024</v>
      </c>
      <c r="B107" s="395">
        <v>10</v>
      </c>
      <c r="C107" t="s">
        <v>996</v>
      </c>
      <c r="D107" t="s">
        <v>1025</v>
      </c>
      <c r="E107" s="397">
        <v>4682.799</v>
      </c>
      <c r="F107">
        <v>179.98</v>
      </c>
      <c r="G107">
        <v>177.96</v>
      </c>
      <c r="H107">
        <v>176.89</v>
      </c>
      <c r="I107">
        <v>174.05</v>
      </c>
      <c r="J107">
        <v>172.03</v>
      </c>
      <c r="K107">
        <v>171.32</v>
      </c>
      <c r="L107">
        <v>171.31</v>
      </c>
      <c r="M107">
        <v>173.06</v>
      </c>
      <c r="N107">
        <v>175.29</v>
      </c>
      <c r="O107">
        <v>180.95</v>
      </c>
      <c r="P107">
        <v>188</v>
      </c>
      <c r="Q107">
        <v>190.87</v>
      </c>
      <c r="R107">
        <v>191.08</v>
      </c>
      <c r="S107">
        <v>190.97</v>
      </c>
      <c r="T107">
        <v>192.99</v>
      </c>
      <c r="U107">
        <v>190.9</v>
      </c>
      <c r="V107">
        <v>201.95</v>
      </c>
      <c r="W107">
        <v>193.28</v>
      </c>
      <c r="X107">
        <v>179.92</v>
      </c>
      <c r="Y107">
        <v>173.3</v>
      </c>
      <c r="Z107">
        <v>167.8</v>
      </c>
      <c r="AA107">
        <v>172.71</v>
      </c>
      <c r="AB107">
        <v>176.52</v>
      </c>
      <c r="AC107">
        <v>183.89</v>
      </c>
      <c r="AD107">
        <v>193.82</v>
      </c>
      <c r="AE107">
        <v>194.31</v>
      </c>
      <c r="AF107">
        <v>203.21</v>
      </c>
      <c r="AG107">
        <v>208.46</v>
      </c>
      <c r="AH107">
        <v>208.56</v>
      </c>
      <c r="AI107">
        <v>212.62</v>
      </c>
      <c r="AJ107">
        <v>213.65</v>
      </c>
      <c r="AK107">
        <v>215.29</v>
      </c>
      <c r="AL107">
        <v>218.92</v>
      </c>
      <c r="AM107">
        <v>210.49</v>
      </c>
      <c r="AN107">
        <v>211.97</v>
      </c>
      <c r="AO107">
        <v>221.31</v>
      </c>
      <c r="AP107">
        <v>223.92</v>
      </c>
      <c r="AQ107">
        <v>220.9</v>
      </c>
      <c r="AR107">
        <v>215.84</v>
      </c>
      <c r="AS107">
        <v>216.08</v>
      </c>
      <c r="AT107">
        <v>216.37</v>
      </c>
      <c r="AU107">
        <v>210.77</v>
      </c>
      <c r="AV107">
        <v>204.64</v>
      </c>
      <c r="AW107">
        <v>199.94</v>
      </c>
      <c r="AX107">
        <v>196.81</v>
      </c>
      <c r="AY107">
        <v>190.34</v>
      </c>
      <c r="AZ107">
        <v>185.91</v>
      </c>
      <c r="BA107">
        <v>181.4</v>
      </c>
    </row>
    <row r="108" spans="1:53">
      <c r="A108" t="s">
        <v>1024</v>
      </c>
      <c r="B108" s="395">
        <v>11</v>
      </c>
      <c r="C108" t="s">
        <v>998</v>
      </c>
      <c r="D108" t="s">
        <v>1025</v>
      </c>
      <c r="E108" s="396"/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>
      <c r="A109" t="s">
        <v>1024</v>
      </c>
      <c r="B109" s="395">
        <v>12</v>
      </c>
      <c r="C109" t="s">
        <v>999</v>
      </c>
      <c r="D109" t="s">
        <v>1025</v>
      </c>
      <c r="E109" s="396"/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>
      <c r="A110" t="s">
        <v>1024</v>
      </c>
      <c r="B110" s="395">
        <v>13</v>
      </c>
      <c r="C110" t="s">
        <v>1000</v>
      </c>
      <c r="D110" t="s">
        <v>1025</v>
      </c>
      <c r="E110" s="396">
        <v>136.678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2.129</v>
      </c>
      <c r="S110">
        <v>6.806</v>
      </c>
      <c r="T110">
        <v>13.754</v>
      </c>
      <c r="U110">
        <v>22.495999999999999</v>
      </c>
      <c r="V110">
        <v>15.212</v>
      </c>
      <c r="W110">
        <v>12.336</v>
      </c>
      <c r="X110">
        <v>20.640999999999998</v>
      </c>
      <c r="Y110">
        <v>22.864999999999998</v>
      </c>
      <c r="Z110">
        <v>29.087</v>
      </c>
      <c r="AA110">
        <v>26.016999999999999</v>
      </c>
      <c r="AB110">
        <v>18.713999999999999</v>
      </c>
      <c r="AC110">
        <v>14.488</v>
      </c>
      <c r="AD110">
        <v>12.202999999999999</v>
      </c>
      <c r="AE110">
        <v>9.2409999999999997</v>
      </c>
      <c r="AF110">
        <v>7.1310000000000002</v>
      </c>
      <c r="AG110">
        <v>4.7220000000000004</v>
      </c>
      <c r="AH110">
        <v>5.0410000000000004</v>
      </c>
      <c r="AI110">
        <v>5.6180000000000003</v>
      </c>
      <c r="AJ110">
        <v>6.8440000000000003</v>
      </c>
      <c r="AK110">
        <v>8.6690000000000005</v>
      </c>
      <c r="AL110">
        <v>5.5620000000000003</v>
      </c>
      <c r="AM110">
        <v>2.4329999999999998</v>
      </c>
      <c r="AN110">
        <v>0.68799999999999994</v>
      </c>
      <c r="AO110">
        <v>3.4000000000000002E-2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>
      <c r="A111" t="s">
        <v>1024</v>
      </c>
      <c r="B111" s="395">
        <v>14</v>
      </c>
      <c r="C111" t="s">
        <v>1001</v>
      </c>
      <c r="D111" t="s">
        <v>1025</v>
      </c>
      <c r="E111" s="397"/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1.9350000000000001</v>
      </c>
      <c r="S111">
        <v>6.1879999999999997</v>
      </c>
      <c r="T111">
        <v>12.503</v>
      </c>
      <c r="U111">
        <v>20.451000000000001</v>
      </c>
      <c r="V111">
        <v>13.829000000000001</v>
      </c>
      <c r="W111">
        <v>11.214</v>
      </c>
      <c r="X111">
        <v>18.763999999999999</v>
      </c>
      <c r="Y111">
        <v>20.786999999999999</v>
      </c>
      <c r="Z111">
        <v>26.443000000000001</v>
      </c>
      <c r="AA111">
        <v>23.652000000000001</v>
      </c>
      <c r="AB111">
        <v>17.013000000000002</v>
      </c>
      <c r="AC111">
        <v>13.170999999999999</v>
      </c>
      <c r="AD111">
        <v>11.093</v>
      </c>
      <c r="AE111">
        <v>8.4009999999999998</v>
      </c>
      <c r="AF111">
        <v>6.4829999999999997</v>
      </c>
      <c r="AG111">
        <v>4.2919999999999998</v>
      </c>
      <c r="AH111">
        <v>4.5830000000000002</v>
      </c>
      <c r="AI111">
        <v>5.1079999999999997</v>
      </c>
      <c r="AJ111">
        <v>6.2220000000000004</v>
      </c>
      <c r="AK111">
        <v>7.8810000000000002</v>
      </c>
      <c r="AL111">
        <v>5.0570000000000004</v>
      </c>
      <c r="AM111">
        <v>2.2120000000000002</v>
      </c>
      <c r="AN111">
        <v>0.625</v>
      </c>
      <c r="AO111">
        <v>3.1E-2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>
      <c r="A112" t="s">
        <v>1024</v>
      </c>
      <c r="B112" s="395">
        <v>15</v>
      </c>
      <c r="C112" t="s">
        <v>1002</v>
      </c>
      <c r="D112" t="s">
        <v>1025</v>
      </c>
      <c r="E112" s="396"/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>
      <c r="A113" t="s">
        <v>1024</v>
      </c>
      <c r="B113" s="395">
        <v>16</v>
      </c>
      <c r="C113" t="s">
        <v>1003</v>
      </c>
      <c r="D113" t="s">
        <v>1025</v>
      </c>
      <c r="E113" s="396">
        <v>25.504999999999999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0.44600000000000001</v>
      </c>
      <c r="S113">
        <v>1.4279999999999999</v>
      </c>
      <c r="T113">
        <v>2.8849999999999998</v>
      </c>
      <c r="U113">
        <v>4.718</v>
      </c>
      <c r="V113">
        <v>3.19</v>
      </c>
      <c r="W113">
        <v>2.5870000000000002</v>
      </c>
      <c r="X113">
        <v>4.3289999999999997</v>
      </c>
      <c r="Y113">
        <v>4.7960000000000003</v>
      </c>
      <c r="Z113">
        <v>6.101</v>
      </c>
      <c r="AA113">
        <v>5.4569999999999999</v>
      </c>
      <c r="AB113">
        <v>3.9249999999999998</v>
      </c>
      <c r="AC113">
        <v>3.0390000000000001</v>
      </c>
      <c r="AD113">
        <v>2.5590000000000002</v>
      </c>
      <c r="AE113">
        <v>1.9379999999999999</v>
      </c>
      <c r="AF113">
        <v>1.496</v>
      </c>
      <c r="AG113">
        <v>0.99</v>
      </c>
      <c r="AH113">
        <v>1.0569999999999999</v>
      </c>
      <c r="AI113">
        <v>1.1779999999999999</v>
      </c>
      <c r="AJ113">
        <v>1.4350000000000001</v>
      </c>
      <c r="AK113">
        <v>1.8180000000000001</v>
      </c>
      <c r="AL113">
        <v>1.167</v>
      </c>
      <c r="AM113">
        <v>0.51</v>
      </c>
      <c r="AN113">
        <v>0.14399999999999999</v>
      </c>
      <c r="AO113">
        <v>7.0000000000000001E-3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>
      <c r="A114" t="s">
        <v>1024</v>
      </c>
      <c r="B114" s="395">
        <v>17</v>
      </c>
      <c r="C114" t="s">
        <v>1004</v>
      </c>
      <c r="D114" t="s">
        <v>1025</v>
      </c>
      <c r="E114" s="397"/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0.35699999999999998</v>
      </c>
      <c r="S114">
        <v>1.1419999999999999</v>
      </c>
      <c r="T114">
        <v>2.3079999999999998</v>
      </c>
      <c r="U114">
        <v>3.7749999999999999</v>
      </c>
      <c r="V114">
        <v>2.552</v>
      </c>
      <c r="W114">
        <v>2.0699999999999998</v>
      </c>
      <c r="X114">
        <v>3.4630000000000001</v>
      </c>
      <c r="Y114">
        <v>3.8370000000000002</v>
      </c>
      <c r="Z114">
        <v>4.88</v>
      </c>
      <c r="AA114">
        <v>4.3650000000000002</v>
      </c>
      <c r="AB114">
        <v>3.14</v>
      </c>
      <c r="AC114">
        <v>2.431</v>
      </c>
      <c r="AD114">
        <v>2.0470000000000002</v>
      </c>
      <c r="AE114">
        <v>1.5509999999999999</v>
      </c>
      <c r="AF114">
        <v>1.1970000000000001</v>
      </c>
      <c r="AG114">
        <v>0.79200000000000004</v>
      </c>
      <c r="AH114">
        <v>0.84599999999999997</v>
      </c>
      <c r="AI114">
        <v>0.94299999999999995</v>
      </c>
      <c r="AJ114">
        <v>1.1479999999999999</v>
      </c>
      <c r="AK114">
        <v>1.4550000000000001</v>
      </c>
      <c r="AL114">
        <v>0.93300000000000005</v>
      </c>
      <c r="AM114">
        <v>0.40799999999999997</v>
      </c>
      <c r="AN114">
        <v>0.115</v>
      </c>
      <c r="AO114">
        <v>6.0000000000000001E-3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>
      <c r="A115" t="s">
        <v>1024</v>
      </c>
      <c r="B115" s="395">
        <v>18</v>
      </c>
      <c r="C115" t="s">
        <v>1005</v>
      </c>
      <c r="D115" t="s">
        <v>1025</v>
      </c>
      <c r="E115" s="396"/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>
      <c r="A116" t="s">
        <v>1024</v>
      </c>
      <c r="B116" s="395">
        <v>19</v>
      </c>
      <c r="C116" t="s">
        <v>1006</v>
      </c>
      <c r="D116" t="s">
        <v>1025</v>
      </c>
      <c r="E116" s="396"/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>
      <c r="A117" t="s">
        <v>1024</v>
      </c>
      <c r="B117" s="395">
        <v>20</v>
      </c>
      <c r="C117" t="s">
        <v>1007</v>
      </c>
      <c r="D117" t="s">
        <v>1025</v>
      </c>
      <c r="E117" s="396"/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>
      <c r="A118" t="s">
        <v>1024</v>
      </c>
      <c r="B118" s="395">
        <v>21</v>
      </c>
      <c r="C118" t="s">
        <v>1008</v>
      </c>
      <c r="D118" t="s">
        <v>1025</v>
      </c>
      <c r="E118" s="396"/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>
      <c r="A119" t="s">
        <v>1024</v>
      </c>
      <c r="B119" s="395">
        <v>22</v>
      </c>
      <c r="C119" t="s">
        <v>1009</v>
      </c>
      <c r="D119" t="s">
        <v>1025</v>
      </c>
      <c r="E119" s="396"/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>
      <c r="A120" t="s">
        <v>1024</v>
      </c>
      <c r="B120" s="395">
        <v>23</v>
      </c>
      <c r="C120" t="s">
        <v>1010</v>
      </c>
      <c r="D120" t="s">
        <v>1025</v>
      </c>
      <c r="E120" s="396"/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>
      <c r="A121" t="s">
        <v>1024</v>
      </c>
      <c r="B121" s="395">
        <v>24</v>
      </c>
      <c r="C121" t="s">
        <v>1011</v>
      </c>
      <c r="D121" t="s">
        <v>1025</v>
      </c>
      <c r="E121" s="396"/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>
      <c r="A122" t="s">
        <v>1026</v>
      </c>
      <c r="B122" s="395">
        <v>10</v>
      </c>
      <c r="C122" t="s">
        <v>996</v>
      </c>
      <c r="D122" t="s">
        <v>1027</v>
      </c>
      <c r="E122" s="397">
        <v>8004.232</v>
      </c>
      <c r="F122">
        <v>305.2</v>
      </c>
      <c r="G122">
        <v>300.2</v>
      </c>
      <c r="H122">
        <v>291.39999999999998</v>
      </c>
      <c r="I122">
        <v>286</v>
      </c>
      <c r="J122">
        <v>281.10000000000002</v>
      </c>
      <c r="K122">
        <v>283.39999999999998</v>
      </c>
      <c r="L122">
        <v>285.7</v>
      </c>
      <c r="M122">
        <v>289.5</v>
      </c>
      <c r="N122">
        <v>290.89999999999998</v>
      </c>
      <c r="O122">
        <v>290.39999999999998</v>
      </c>
      <c r="P122">
        <v>295.39999999999998</v>
      </c>
      <c r="Q122">
        <v>297.8</v>
      </c>
      <c r="R122">
        <v>302.7</v>
      </c>
      <c r="S122">
        <v>302.5</v>
      </c>
      <c r="T122">
        <v>316.39999999999998</v>
      </c>
      <c r="U122">
        <v>334.4</v>
      </c>
      <c r="V122">
        <v>342</v>
      </c>
      <c r="W122">
        <v>335.9</v>
      </c>
      <c r="X122">
        <v>325.2</v>
      </c>
      <c r="Y122">
        <v>308.8</v>
      </c>
      <c r="Z122">
        <v>305</v>
      </c>
      <c r="AA122">
        <v>321.7</v>
      </c>
      <c r="AB122">
        <v>326.8</v>
      </c>
      <c r="AC122">
        <v>324.89999999999998</v>
      </c>
      <c r="AD122">
        <v>317</v>
      </c>
      <c r="AE122">
        <v>310</v>
      </c>
      <c r="AF122">
        <v>322.10000000000002</v>
      </c>
      <c r="AG122">
        <v>328</v>
      </c>
      <c r="AH122">
        <v>340.6</v>
      </c>
      <c r="AI122">
        <v>341.3</v>
      </c>
      <c r="AJ122">
        <v>343</v>
      </c>
      <c r="AK122">
        <v>342.9</v>
      </c>
      <c r="AL122">
        <v>337.6</v>
      </c>
      <c r="AM122">
        <v>317.7</v>
      </c>
      <c r="AN122">
        <v>314.60000000000002</v>
      </c>
      <c r="AO122">
        <v>336.8</v>
      </c>
      <c r="AP122">
        <v>342.7</v>
      </c>
      <c r="AQ122">
        <v>350.7</v>
      </c>
      <c r="AR122">
        <v>349.3</v>
      </c>
      <c r="AS122">
        <v>355.5</v>
      </c>
      <c r="AT122">
        <v>322.60000000000002</v>
      </c>
      <c r="AU122">
        <v>330.8</v>
      </c>
      <c r="AV122">
        <v>313.3</v>
      </c>
      <c r="AW122">
        <v>312</v>
      </c>
      <c r="AX122">
        <v>306.5</v>
      </c>
      <c r="AY122">
        <v>303.89999999999998</v>
      </c>
      <c r="AZ122">
        <v>294.3</v>
      </c>
      <c r="BA122">
        <v>286.8</v>
      </c>
    </row>
    <row r="123" spans="1:53">
      <c r="A123" t="s">
        <v>1026</v>
      </c>
      <c r="B123" s="395">
        <v>11</v>
      </c>
      <c r="C123" t="s">
        <v>998</v>
      </c>
      <c r="D123" t="s">
        <v>1027</v>
      </c>
      <c r="E123" s="396"/>
    </row>
    <row r="124" spans="1:53">
      <c r="A124" t="s">
        <v>1026</v>
      </c>
      <c r="B124" s="395">
        <v>12</v>
      </c>
      <c r="C124" t="s">
        <v>999</v>
      </c>
      <c r="D124" t="s">
        <v>1027</v>
      </c>
      <c r="E124" s="396"/>
    </row>
    <row r="125" spans="1:53">
      <c r="A125" t="s">
        <v>1026</v>
      </c>
      <c r="B125" s="395">
        <v>13</v>
      </c>
      <c r="C125" t="s">
        <v>1000</v>
      </c>
      <c r="D125" t="s">
        <v>1027</v>
      </c>
      <c r="E125" s="396">
        <v>102.05200000000001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0.14000000000000001</v>
      </c>
      <c r="R125">
        <v>1.58</v>
      </c>
      <c r="S125">
        <v>4.45</v>
      </c>
      <c r="T125">
        <v>6.32</v>
      </c>
      <c r="U125">
        <v>9.43</v>
      </c>
      <c r="V125">
        <v>13.63</v>
      </c>
      <c r="W125">
        <v>16.59</v>
      </c>
      <c r="X125">
        <v>10.72</v>
      </c>
      <c r="Y125">
        <v>11.91</v>
      </c>
      <c r="Z125">
        <v>19.7</v>
      </c>
      <c r="AA125">
        <v>18.78</v>
      </c>
      <c r="AB125">
        <v>3.25</v>
      </c>
      <c r="AC125">
        <v>2.2799999999999998</v>
      </c>
      <c r="AD125">
        <v>2.2999999999999998</v>
      </c>
      <c r="AE125">
        <v>4.16</v>
      </c>
      <c r="AF125">
        <v>7.34</v>
      </c>
      <c r="AG125">
        <v>11.98</v>
      </c>
      <c r="AH125">
        <v>9.9499999999999993</v>
      </c>
      <c r="AI125">
        <v>14.69</v>
      </c>
      <c r="AJ125">
        <v>12.97</v>
      </c>
      <c r="AK125">
        <v>8.59</v>
      </c>
      <c r="AL125">
        <v>6.78</v>
      </c>
      <c r="AM125">
        <v>4.9000000000000004</v>
      </c>
      <c r="AN125">
        <v>1.3</v>
      </c>
      <c r="AO125">
        <v>0.35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>
      <c r="A126" t="s">
        <v>1026</v>
      </c>
      <c r="B126" s="395">
        <v>14</v>
      </c>
      <c r="C126" t="s">
        <v>1001</v>
      </c>
      <c r="D126" t="s">
        <v>1027</v>
      </c>
      <c r="E126" s="397">
        <v>80.099000000000004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0.04</v>
      </c>
      <c r="R126">
        <v>0.59</v>
      </c>
      <c r="S126">
        <v>1.1599999999999999</v>
      </c>
      <c r="T126">
        <v>1.35</v>
      </c>
      <c r="U126">
        <v>3.01</v>
      </c>
      <c r="V126">
        <v>4.57</v>
      </c>
      <c r="W126">
        <v>6.88</v>
      </c>
      <c r="X126">
        <v>8.56</v>
      </c>
      <c r="Y126">
        <v>15.98</v>
      </c>
      <c r="Z126">
        <v>17.95</v>
      </c>
      <c r="AA126">
        <v>13.13</v>
      </c>
      <c r="AB126">
        <v>6</v>
      </c>
      <c r="AC126">
        <v>5.25</v>
      </c>
      <c r="AD126">
        <v>6.77</v>
      </c>
      <c r="AE126">
        <v>9.99</v>
      </c>
      <c r="AF126">
        <v>11.91</v>
      </c>
      <c r="AG126">
        <v>11.32</v>
      </c>
      <c r="AH126">
        <v>8.9700000000000006</v>
      </c>
      <c r="AI126">
        <v>7.4</v>
      </c>
      <c r="AJ126">
        <v>6.73</v>
      </c>
      <c r="AK126">
        <v>5.6</v>
      </c>
      <c r="AL126">
        <v>4.04</v>
      </c>
      <c r="AM126">
        <v>2.23</v>
      </c>
      <c r="AN126">
        <v>0.78</v>
      </c>
      <c r="AO126">
        <v>0.03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>
      <c r="A127" t="s">
        <v>1026</v>
      </c>
      <c r="B127" s="395">
        <v>15</v>
      </c>
      <c r="C127" t="s">
        <v>1002</v>
      </c>
      <c r="D127" t="s">
        <v>1027</v>
      </c>
      <c r="E127" s="396"/>
    </row>
    <row r="128" spans="1:53">
      <c r="A128" t="s">
        <v>1026</v>
      </c>
      <c r="B128" s="395">
        <v>16</v>
      </c>
      <c r="C128" t="s">
        <v>1003</v>
      </c>
      <c r="D128" t="s">
        <v>1027</v>
      </c>
      <c r="E128" s="396">
        <v>34.085000000000001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0.05</v>
      </c>
      <c r="R128">
        <v>0.53</v>
      </c>
      <c r="S128">
        <v>1.49</v>
      </c>
      <c r="T128">
        <v>2.11</v>
      </c>
      <c r="U128">
        <v>3.15</v>
      </c>
      <c r="V128">
        <v>4.55</v>
      </c>
      <c r="W128">
        <v>5.54</v>
      </c>
      <c r="X128">
        <v>3.58</v>
      </c>
      <c r="Y128">
        <v>3.98</v>
      </c>
      <c r="Z128">
        <v>6.58</v>
      </c>
      <c r="AA128">
        <v>6.27</v>
      </c>
      <c r="AB128">
        <v>1.0900000000000001</v>
      </c>
      <c r="AC128">
        <v>0.76</v>
      </c>
      <c r="AD128">
        <v>0.77</v>
      </c>
      <c r="AE128">
        <v>1.39</v>
      </c>
      <c r="AF128">
        <v>2.4500000000000002</v>
      </c>
      <c r="AG128">
        <v>4</v>
      </c>
      <c r="AH128">
        <v>3.32</v>
      </c>
      <c r="AI128">
        <v>4.91</v>
      </c>
      <c r="AJ128">
        <v>4.33</v>
      </c>
      <c r="AK128">
        <v>2.87</v>
      </c>
      <c r="AL128">
        <v>2.27</v>
      </c>
      <c r="AM128">
        <v>1.64</v>
      </c>
      <c r="AN128">
        <v>0.43</v>
      </c>
      <c r="AO128">
        <v>0.12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>
      <c r="A129" t="s">
        <v>1026</v>
      </c>
      <c r="B129" s="395">
        <v>17</v>
      </c>
      <c r="C129" t="s">
        <v>1004</v>
      </c>
      <c r="D129" t="s">
        <v>1027</v>
      </c>
      <c r="E129" s="397">
        <v>26.753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0.01</v>
      </c>
      <c r="R129">
        <v>0.2</v>
      </c>
      <c r="S129">
        <v>0.39</v>
      </c>
      <c r="T129">
        <v>0.45</v>
      </c>
      <c r="U129">
        <v>1.01</v>
      </c>
      <c r="V129">
        <v>1.53</v>
      </c>
      <c r="W129">
        <v>2.2999999999999998</v>
      </c>
      <c r="X129">
        <v>2.86</v>
      </c>
      <c r="Y129">
        <v>5.34</v>
      </c>
      <c r="Z129">
        <v>5.99</v>
      </c>
      <c r="AA129">
        <v>4.3899999999999997</v>
      </c>
      <c r="AB129">
        <v>2</v>
      </c>
      <c r="AC129">
        <v>1.75</v>
      </c>
      <c r="AD129">
        <v>2.2599999999999998</v>
      </c>
      <c r="AE129">
        <v>3.33</v>
      </c>
      <c r="AF129">
        <v>3.98</v>
      </c>
      <c r="AG129">
        <v>3.78</v>
      </c>
      <c r="AH129">
        <v>2.99</v>
      </c>
      <c r="AI129">
        <v>2.4700000000000002</v>
      </c>
      <c r="AJ129">
        <v>2.25</v>
      </c>
      <c r="AK129">
        <v>1.87</v>
      </c>
      <c r="AL129">
        <v>1.35</v>
      </c>
      <c r="AM129">
        <v>0.74</v>
      </c>
      <c r="AN129">
        <v>0.26</v>
      </c>
      <c r="AO129">
        <v>0.01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>
      <c r="A130" t="s">
        <v>1026</v>
      </c>
      <c r="B130" s="395">
        <v>18</v>
      </c>
      <c r="C130" t="s">
        <v>1005</v>
      </c>
      <c r="D130" t="s">
        <v>1027</v>
      </c>
      <c r="E130" s="396"/>
    </row>
    <row r="131" spans="1:53">
      <c r="A131" t="s">
        <v>1026</v>
      </c>
      <c r="B131" s="395">
        <v>19</v>
      </c>
      <c r="C131" t="s">
        <v>1006</v>
      </c>
      <c r="D131" t="s">
        <v>1027</v>
      </c>
      <c r="E131" s="396"/>
    </row>
    <row r="132" spans="1:53">
      <c r="A132" t="s">
        <v>1026</v>
      </c>
      <c r="B132" s="395">
        <v>20</v>
      </c>
      <c r="C132" t="s">
        <v>1007</v>
      </c>
      <c r="D132" t="s">
        <v>1027</v>
      </c>
      <c r="E132" s="396"/>
    </row>
    <row r="133" spans="1:53">
      <c r="A133" t="s">
        <v>1026</v>
      </c>
      <c r="B133" s="395">
        <v>21</v>
      </c>
      <c r="C133" t="s">
        <v>1008</v>
      </c>
      <c r="D133" t="s">
        <v>1027</v>
      </c>
      <c r="E133" s="396"/>
    </row>
    <row r="134" spans="1:53">
      <c r="A134" t="s">
        <v>1026</v>
      </c>
      <c r="B134" s="395">
        <v>22</v>
      </c>
      <c r="C134" t="s">
        <v>1009</v>
      </c>
      <c r="D134" t="s">
        <v>1027</v>
      </c>
      <c r="E134" s="396"/>
    </row>
    <row r="135" spans="1:53">
      <c r="A135" t="s">
        <v>1026</v>
      </c>
      <c r="B135" s="395">
        <v>23</v>
      </c>
      <c r="C135" t="s">
        <v>1010</v>
      </c>
      <c r="D135" t="s">
        <v>1027</v>
      </c>
      <c r="E135" s="397">
        <v>160.38</v>
      </c>
      <c r="F135">
        <v>6.7</v>
      </c>
      <c r="G135">
        <v>6.8</v>
      </c>
      <c r="H135">
        <v>6.8</v>
      </c>
      <c r="I135">
        <v>6.7</v>
      </c>
      <c r="J135">
        <v>6.5</v>
      </c>
      <c r="K135">
        <v>6.7</v>
      </c>
      <c r="L135">
        <v>6.4</v>
      </c>
      <c r="M135">
        <v>6.8</v>
      </c>
      <c r="N135">
        <v>6.9</v>
      </c>
      <c r="O135">
        <v>6.9</v>
      </c>
      <c r="P135">
        <v>6.8</v>
      </c>
      <c r="Q135">
        <v>6.7</v>
      </c>
      <c r="R135">
        <v>6.7</v>
      </c>
      <c r="S135">
        <v>6.7</v>
      </c>
      <c r="T135">
        <v>6.6</v>
      </c>
      <c r="U135">
        <v>6.7</v>
      </c>
      <c r="V135">
        <v>6.7</v>
      </c>
      <c r="W135">
        <v>6.8</v>
      </c>
      <c r="X135">
        <v>6.7</v>
      </c>
      <c r="Y135">
        <v>6.7</v>
      </c>
      <c r="Z135">
        <v>6.7</v>
      </c>
      <c r="AA135">
        <v>6.7</v>
      </c>
      <c r="AB135">
        <v>6.6</v>
      </c>
      <c r="AC135">
        <v>6.7</v>
      </c>
      <c r="AD135">
        <v>6.7</v>
      </c>
      <c r="AE135">
        <v>6.7</v>
      </c>
      <c r="AF135">
        <v>6.6</v>
      </c>
      <c r="AG135">
        <v>6.5</v>
      </c>
      <c r="AH135">
        <v>6.7</v>
      </c>
      <c r="AI135">
        <v>6.7</v>
      </c>
      <c r="AJ135">
        <v>6.7</v>
      </c>
      <c r="AK135">
        <v>6.7</v>
      </c>
      <c r="AL135">
        <v>6.8</v>
      </c>
      <c r="AM135">
        <v>6.7</v>
      </c>
      <c r="AN135">
        <v>6.6</v>
      </c>
      <c r="AO135">
        <v>6.6</v>
      </c>
      <c r="AP135">
        <v>6.7</v>
      </c>
      <c r="AQ135">
        <v>6.7</v>
      </c>
      <c r="AR135">
        <v>6.6</v>
      </c>
      <c r="AS135">
        <v>6.6</v>
      </c>
      <c r="AT135">
        <v>6.6</v>
      </c>
      <c r="AU135">
        <v>6.8</v>
      </c>
      <c r="AV135">
        <v>6.7</v>
      </c>
      <c r="AW135">
        <v>6.7</v>
      </c>
      <c r="AX135">
        <v>6.6</v>
      </c>
      <c r="AY135">
        <v>6.6</v>
      </c>
      <c r="AZ135">
        <v>6.7</v>
      </c>
      <c r="BA135">
        <v>6.8</v>
      </c>
    </row>
    <row r="136" spans="1:53">
      <c r="A136" t="s">
        <v>1026</v>
      </c>
      <c r="B136" s="395">
        <v>24</v>
      </c>
      <c r="C136" t="s">
        <v>1011</v>
      </c>
      <c r="D136" t="s">
        <v>1027</v>
      </c>
      <c r="E136" s="396"/>
    </row>
    <row r="137" spans="1:53">
      <c r="A137" t="s">
        <v>1028</v>
      </c>
      <c r="B137" s="395">
        <v>10</v>
      </c>
      <c r="C137" t="s">
        <v>996</v>
      </c>
      <c r="D137" t="s">
        <v>1029</v>
      </c>
      <c r="E137" s="397">
        <v>41711</v>
      </c>
      <c r="F137">
        <v>1488.11</v>
      </c>
      <c r="G137">
        <v>1477.42</v>
      </c>
      <c r="H137">
        <v>1450.21</v>
      </c>
      <c r="I137">
        <v>1455.1</v>
      </c>
      <c r="J137">
        <v>1452.87</v>
      </c>
      <c r="K137">
        <v>1464.11</v>
      </c>
      <c r="L137">
        <v>1468.63</v>
      </c>
      <c r="M137">
        <v>1467.48</v>
      </c>
      <c r="N137">
        <v>1480.69</v>
      </c>
      <c r="O137">
        <v>1491.93</v>
      </c>
      <c r="P137">
        <v>1503.49</v>
      </c>
      <c r="Q137">
        <v>1543.42</v>
      </c>
      <c r="R137">
        <v>1574</v>
      </c>
      <c r="S137">
        <v>1656.81</v>
      </c>
      <c r="T137">
        <v>1850.32</v>
      </c>
      <c r="U137">
        <v>1945.93</v>
      </c>
      <c r="V137">
        <v>1972.74</v>
      </c>
      <c r="W137">
        <v>1935.09</v>
      </c>
      <c r="X137">
        <v>1929.24</v>
      </c>
      <c r="Y137">
        <v>1878.53</v>
      </c>
      <c r="Z137">
        <v>1894.38</v>
      </c>
      <c r="AA137">
        <v>1736.42</v>
      </c>
      <c r="AB137">
        <v>1607.1</v>
      </c>
      <c r="AC137">
        <v>1528.15</v>
      </c>
      <c r="AD137">
        <v>1662.13</v>
      </c>
      <c r="AE137">
        <v>1766.53</v>
      </c>
      <c r="AF137">
        <v>1831.01</v>
      </c>
      <c r="AG137">
        <v>1919.85</v>
      </c>
      <c r="AH137">
        <v>1953.93</v>
      </c>
      <c r="AI137">
        <v>2005.96</v>
      </c>
      <c r="AJ137">
        <v>2012.52</v>
      </c>
      <c r="AK137">
        <v>2004.65</v>
      </c>
      <c r="AL137">
        <v>1933.44</v>
      </c>
      <c r="AM137">
        <v>1868.34</v>
      </c>
      <c r="AN137">
        <v>1885.42</v>
      </c>
      <c r="AO137">
        <v>1906.32</v>
      </c>
      <c r="AP137">
        <v>1873.29</v>
      </c>
      <c r="AQ137">
        <v>1843.51</v>
      </c>
      <c r="AR137">
        <v>1812.91</v>
      </c>
      <c r="AS137">
        <v>1784.72</v>
      </c>
      <c r="AT137">
        <v>1801.45</v>
      </c>
      <c r="AU137">
        <v>1760.59</v>
      </c>
      <c r="AV137">
        <v>1769.04</v>
      </c>
      <c r="AW137">
        <v>1713.09</v>
      </c>
      <c r="AX137">
        <v>1660.09</v>
      </c>
      <c r="AY137">
        <v>1617.1</v>
      </c>
      <c r="AZ137">
        <v>1593.04</v>
      </c>
      <c r="BA137">
        <v>1561.4</v>
      </c>
    </row>
    <row r="138" spans="1:53">
      <c r="A138" t="s">
        <v>1028</v>
      </c>
      <c r="B138" s="395">
        <v>11</v>
      </c>
      <c r="C138" t="s">
        <v>998</v>
      </c>
      <c r="D138" t="s">
        <v>1029</v>
      </c>
      <c r="E138" s="396"/>
    </row>
    <row r="139" spans="1:53">
      <c r="A139" t="s">
        <v>1028</v>
      </c>
      <c r="B139" s="395">
        <v>12</v>
      </c>
      <c r="C139" t="s">
        <v>999</v>
      </c>
      <c r="D139" t="s">
        <v>1029</v>
      </c>
      <c r="E139" s="396"/>
    </row>
    <row r="140" spans="1:53">
      <c r="A140" t="s">
        <v>1028</v>
      </c>
      <c r="B140" s="395">
        <v>13</v>
      </c>
      <c r="C140" t="s">
        <v>1000</v>
      </c>
      <c r="D140" t="s">
        <v>1029</v>
      </c>
      <c r="E140" s="396">
        <v>2730.8</v>
      </c>
      <c r="Q140">
        <v>4.54</v>
      </c>
      <c r="R140">
        <v>13.63</v>
      </c>
      <c r="S140">
        <v>33.15</v>
      </c>
      <c r="T140">
        <v>63.1</v>
      </c>
      <c r="U140">
        <v>108.38</v>
      </c>
      <c r="V140">
        <v>169</v>
      </c>
      <c r="W140">
        <v>236.88</v>
      </c>
      <c r="X140">
        <v>312.02</v>
      </c>
      <c r="Y140">
        <v>361.74</v>
      </c>
      <c r="Z140">
        <v>386.03</v>
      </c>
      <c r="AA140">
        <v>411.78</v>
      </c>
      <c r="AB140">
        <v>438.95</v>
      </c>
      <c r="AC140">
        <v>448.41</v>
      </c>
      <c r="AD140">
        <v>440.13</v>
      </c>
      <c r="AE140">
        <v>414.08</v>
      </c>
      <c r="AF140">
        <v>370.26</v>
      </c>
      <c r="AG140">
        <v>323.79000000000002</v>
      </c>
      <c r="AH140">
        <v>274.63</v>
      </c>
      <c r="AI140">
        <v>223.55</v>
      </c>
      <c r="AJ140">
        <v>170.54</v>
      </c>
      <c r="AK140">
        <v>120.62</v>
      </c>
      <c r="AL140">
        <v>73.81</v>
      </c>
      <c r="AM140">
        <v>39.33</v>
      </c>
      <c r="AN140">
        <v>17.190000000000001</v>
      </c>
      <c r="AO140">
        <v>4.58</v>
      </c>
      <c r="AP140">
        <v>1.53</v>
      </c>
    </row>
    <row r="141" spans="1:53">
      <c r="A141" t="s">
        <v>1028</v>
      </c>
      <c r="B141" s="395">
        <v>14</v>
      </c>
      <c r="C141" t="s">
        <v>1001</v>
      </c>
      <c r="D141" t="s">
        <v>1029</v>
      </c>
      <c r="E141" s="397">
        <v>1197.115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0.09</v>
      </c>
      <c r="Q141">
        <v>1.99</v>
      </c>
      <c r="R141">
        <v>11.54</v>
      </c>
      <c r="S141">
        <v>22.13</v>
      </c>
      <c r="T141">
        <v>34.61</v>
      </c>
      <c r="U141">
        <v>52.53</v>
      </c>
      <c r="V141">
        <v>80.459999999999994</v>
      </c>
      <c r="W141">
        <v>94.3</v>
      </c>
      <c r="X141">
        <v>111.2</v>
      </c>
      <c r="Y141">
        <v>136.94</v>
      </c>
      <c r="Z141">
        <v>148.03</v>
      </c>
      <c r="AA141">
        <v>164.44</v>
      </c>
      <c r="AB141">
        <v>197.47</v>
      </c>
      <c r="AC141">
        <v>196.72</v>
      </c>
      <c r="AD141">
        <v>210.4</v>
      </c>
      <c r="AE141">
        <v>191.85</v>
      </c>
      <c r="AF141">
        <v>182.72</v>
      </c>
      <c r="AG141">
        <v>157.02000000000001</v>
      </c>
      <c r="AH141">
        <v>120.67</v>
      </c>
      <c r="AI141">
        <v>91.18</v>
      </c>
      <c r="AJ141">
        <v>71.39</v>
      </c>
      <c r="AK141">
        <v>60.97</v>
      </c>
      <c r="AL141">
        <v>34.409999999999997</v>
      </c>
      <c r="AM141">
        <v>16.46</v>
      </c>
      <c r="AN141">
        <v>4.1900000000000004</v>
      </c>
      <c r="AO141">
        <v>0.48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>
      <c r="A142" t="s">
        <v>1028</v>
      </c>
      <c r="B142" s="395">
        <v>15</v>
      </c>
      <c r="C142" t="s">
        <v>1002</v>
      </c>
      <c r="D142" t="s">
        <v>1029</v>
      </c>
      <c r="E142" s="396"/>
    </row>
    <row r="143" spans="1:53">
      <c r="A143" t="s">
        <v>1028</v>
      </c>
      <c r="B143" s="395">
        <v>16</v>
      </c>
      <c r="C143" t="s">
        <v>1003</v>
      </c>
      <c r="D143" t="s">
        <v>1029</v>
      </c>
      <c r="E143" s="396">
        <v>131.68299999999999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0.01</v>
      </c>
      <c r="Q143">
        <v>0.219</v>
      </c>
      <c r="R143">
        <v>1.2689999999999999</v>
      </c>
      <c r="S143">
        <v>2.4340000000000002</v>
      </c>
      <c r="T143">
        <v>3.8069999999999999</v>
      </c>
      <c r="U143">
        <v>5.7779999999999996</v>
      </c>
      <c r="V143">
        <v>8.8510000000000009</v>
      </c>
      <c r="W143">
        <v>10.372999999999999</v>
      </c>
      <c r="X143">
        <v>12.231999999999999</v>
      </c>
      <c r="Y143">
        <v>15.064</v>
      </c>
      <c r="Z143">
        <v>16.283000000000001</v>
      </c>
      <c r="AA143">
        <v>18.088000000000001</v>
      </c>
      <c r="AB143">
        <v>21.722000000000001</v>
      </c>
      <c r="AC143">
        <v>21.638999999999999</v>
      </c>
      <c r="AD143">
        <v>23.143999999999998</v>
      </c>
      <c r="AE143">
        <v>21.103000000000002</v>
      </c>
      <c r="AF143">
        <v>20.099</v>
      </c>
      <c r="AG143">
        <v>17.271999999999998</v>
      </c>
      <c r="AH143">
        <v>13.273999999999999</v>
      </c>
      <c r="AI143">
        <v>10.029999999999999</v>
      </c>
      <c r="AJ143">
        <v>7.8529999999999998</v>
      </c>
      <c r="AK143">
        <v>6.7069999999999999</v>
      </c>
      <c r="AL143">
        <v>3.786</v>
      </c>
      <c r="AM143">
        <v>1.81</v>
      </c>
      <c r="AN143">
        <v>0.46100000000000002</v>
      </c>
      <c r="AO143">
        <v>5.2999999999999999E-2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>
      <c r="A144" t="s">
        <v>1028</v>
      </c>
      <c r="B144" s="395">
        <v>17</v>
      </c>
      <c r="C144" t="s">
        <v>1004</v>
      </c>
      <c r="D144" t="s">
        <v>1029</v>
      </c>
      <c r="E144" s="397"/>
    </row>
    <row r="145" spans="1:53">
      <c r="A145" t="s">
        <v>1028</v>
      </c>
      <c r="B145" s="395">
        <v>18</v>
      </c>
      <c r="C145" t="s">
        <v>1005</v>
      </c>
      <c r="D145" t="s">
        <v>1029</v>
      </c>
      <c r="E145" s="396"/>
    </row>
    <row r="146" spans="1:53">
      <c r="A146" t="s">
        <v>1028</v>
      </c>
      <c r="B146" s="395">
        <v>19</v>
      </c>
      <c r="C146" t="s">
        <v>1006</v>
      </c>
      <c r="D146" t="s">
        <v>1029</v>
      </c>
      <c r="E146" s="396"/>
    </row>
    <row r="147" spans="1:53">
      <c r="A147" t="s">
        <v>1028</v>
      </c>
      <c r="B147" s="395">
        <v>20</v>
      </c>
      <c r="C147" t="s">
        <v>1007</v>
      </c>
      <c r="D147" t="s">
        <v>1029</v>
      </c>
      <c r="E147" s="396"/>
    </row>
    <row r="148" spans="1:53">
      <c r="A148" t="s">
        <v>1028</v>
      </c>
      <c r="B148" s="395">
        <v>21</v>
      </c>
      <c r="C148" t="s">
        <v>1008</v>
      </c>
      <c r="D148" t="s">
        <v>1029</v>
      </c>
      <c r="E148" s="396"/>
    </row>
    <row r="149" spans="1:53">
      <c r="A149" t="s">
        <v>1028</v>
      </c>
      <c r="B149" s="395">
        <v>22</v>
      </c>
      <c r="C149" t="s">
        <v>1009</v>
      </c>
      <c r="D149" t="s">
        <v>1029</v>
      </c>
      <c r="E149" s="396"/>
    </row>
    <row r="150" spans="1:53">
      <c r="A150" t="s">
        <v>1028</v>
      </c>
      <c r="B150" s="395">
        <v>23</v>
      </c>
      <c r="C150" t="s">
        <v>1010</v>
      </c>
      <c r="D150" t="s">
        <v>1029</v>
      </c>
      <c r="E150" s="396"/>
    </row>
    <row r="151" spans="1:53">
      <c r="A151" t="s">
        <v>1028</v>
      </c>
      <c r="B151" s="395">
        <v>24</v>
      </c>
      <c r="C151" t="s">
        <v>1011</v>
      </c>
      <c r="D151" t="s">
        <v>1029</v>
      </c>
      <c r="E151" s="396"/>
    </row>
    <row r="152" spans="1:53">
      <c r="A152" t="s">
        <v>1030</v>
      </c>
      <c r="B152" s="395">
        <v>10</v>
      </c>
      <c r="C152" t="s">
        <v>996</v>
      </c>
      <c r="D152" t="s">
        <v>1031</v>
      </c>
      <c r="E152" s="397">
        <v>7789.2250000000004</v>
      </c>
      <c r="F152">
        <v>305.09233</v>
      </c>
      <c r="G152">
        <v>300.43371000000002</v>
      </c>
      <c r="H152">
        <v>296.36095999999998</v>
      </c>
      <c r="I152">
        <v>296.16304000000002</v>
      </c>
      <c r="J152">
        <v>297.625</v>
      </c>
      <c r="K152">
        <v>298.15706</v>
      </c>
      <c r="L152">
        <v>300.80662999999998</v>
      </c>
      <c r="M152">
        <v>305.74471</v>
      </c>
      <c r="N152">
        <v>309.08418</v>
      </c>
      <c r="O152">
        <v>319.70890000000003</v>
      </c>
      <c r="P152">
        <v>327.34057999999999</v>
      </c>
      <c r="Q152">
        <v>325.12680999999998</v>
      </c>
      <c r="R152">
        <v>329.65523999999999</v>
      </c>
      <c r="S152">
        <v>328.28525000000002</v>
      </c>
      <c r="T152">
        <v>345.94256999999999</v>
      </c>
      <c r="U152">
        <v>370.22131000000002</v>
      </c>
      <c r="V152">
        <v>373.27202999999997</v>
      </c>
      <c r="W152">
        <v>359.57691</v>
      </c>
      <c r="X152">
        <v>333.91255000000001</v>
      </c>
      <c r="Y152">
        <v>311.37988000000001</v>
      </c>
      <c r="Z152">
        <v>283.95726999999999</v>
      </c>
      <c r="AA152">
        <v>283.04935999999998</v>
      </c>
      <c r="AB152">
        <v>299.46947999999998</v>
      </c>
      <c r="AC152">
        <v>318.39672000000002</v>
      </c>
      <c r="AD152">
        <v>310.86081999999999</v>
      </c>
      <c r="AE152">
        <v>313.01452</v>
      </c>
      <c r="AF152">
        <v>312.11349000000001</v>
      </c>
      <c r="AG152">
        <v>324.49009000000001</v>
      </c>
      <c r="AH152">
        <v>331.31274000000002</v>
      </c>
      <c r="AI152">
        <v>351.34816000000001</v>
      </c>
      <c r="AJ152">
        <v>369.98493999999999</v>
      </c>
      <c r="AK152">
        <v>378.14686</v>
      </c>
      <c r="AL152">
        <v>371.28104999999999</v>
      </c>
      <c r="AM152">
        <v>345.08415000000002</v>
      </c>
      <c r="AN152">
        <v>349.26684999999998</v>
      </c>
      <c r="AO152">
        <v>364.81450999999998</v>
      </c>
      <c r="AP152">
        <v>383.82524000000001</v>
      </c>
      <c r="AQ152">
        <v>375.59347000000002</v>
      </c>
      <c r="AR152">
        <v>366.85699</v>
      </c>
      <c r="AS152">
        <v>366.83217000000002</v>
      </c>
      <c r="AT152">
        <v>381.55934999999999</v>
      </c>
      <c r="AU152">
        <v>373.96246000000002</v>
      </c>
      <c r="AV152">
        <v>363.97356000000002</v>
      </c>
      <c r="AW152">
        <v>351.58084000000002</v>
      </c>
      <c r="AX152">
        <v>349.51724000000002</v>
      </c>
      <c r="AY152">
        <v>339.67675000000003</v>
      </c>
      <c r="AZ152">
        <v>333.32389000000001</v>
      </c>
      <c r="BA152">
        <v>327.2432</v>
      </c>
    </row>
    <row r="153" spans="1:53">
      <c r="A153" t="s">
        <v>1030</v>
      </c>
      <c r="B153" s="395">
        <v>11</v>
      </c>
      <c r="C153" t="s">
        <v>998</v>
      </c>
      <c r="D153" t="s">
        <v>1031</v>
      </c>
      <c r="E153" s="396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>
      <c r="A154" t="s">
        <v>1030</v>
      </c>
      <c r="B154" s="395">
        <v>12</v>
      </c>
      <c r="C154" t="s">
        <v>999</v>
      </c>
      <c r="D154" t="s">
        <v>1031</v>
      </c>
      <c r="E154" s="396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>
      <c r="A155" t="s">
        <v>1030</v>
      </c>
      <c r="B155" s="395">
        <v>13</v>
      </c>
      <c r="C155" t="s">
        <v>1000</v>
      </c>
      <c r="D155" t="s">
        <v>1031</v>
      </c>
      <c r="E155" s="396">
        <v>315.28149999999999</v>
      </c>
      <c r="F155">
        <v>0</v>
      </c>
      <c r="G155">
        <v>3.0000000000000001E-3</v>
      </c>
      <c r="H155">
        <v>0</v>
      </c>
      <c r="I155">
        <v>7.0000000000000001E-3</v>
      </c>
      <c r="J155">
        <v>1E-3</v>
      </c>
      <c r="K155">
        <v>1E-3</v>
      </c>
      <c r="L155">
        <v>3.0000000000000001E-3</v>
      </c>
      <c r="M155">
        <v>6.0000000000000001E-3</v>
      </c>
      <c r="N155">
        <v>4.0000000000000001E-3</v>
      </c>
      <c r="O155">
        <v>0.01</v>
      </c>
      <c r="P155">
        <v>6.0000000000000001E-3</v>
      </c>
      <c r="Q155">
        <v>8.3000000000000004E-2</v>
      </c>
      <c r="R155">
        <v>1.7829999999999999</v>
      </c>
      <c r="S155">
        <v>5.3970000000000002</v>
      </c>
      <c r="T155">
        <v>10.19</v>
      </c>
      <c r="U155">
        <v>10.718</v>
      </c>
      <c r="V155">
        <v>11.727</v>
      </c>
      <c r="W155">
        <v>19.248000000000001</v>
      </c>
      <c r="X155">
        <v>26.266999999999999</v>
      </c>
      <c r="Y155">
        <v>31.649000000000001</v>
      </c>
      <c r="Z155">
        <v>44.207000000000001</v>
      </c>
      <c r="AA155">
        <v>47.723999999999997</v>
      </c>
      <c r="AB155">
        <v>41.03</v>
      </c>
      <c r="AC155">
        <v>34.037999999999997</v>
      </c>
      <c r="AD155">
        <v>40.637999999999998</v>
      </c>
      <c r="AE155">
        <v>41.642000000000003</v>
      </c>
      <c r="AF155">
        <v>47.222000000000001</v>
      </c>
      <c r="AG155">
        <v>52.375</v>
      </c>
      <c r="AH155">
        <v>42.262999999999998</v>
      </c>
      <c r="AI155">
        <v>39.576000000000001</v>
      </c>
      <c r="AJ155">
        <v>27.856000000000002</v>
      </c>
      <c r="AK155">
        <v>21.893000000000001</v>
      </c>
      <c r="AL155">
        <v>18.641999999999999</v>
      </c>
      <c r="AM155">
        <v>11.073</v>
      </c>
      <c r="AN155">
        <v>3.117</v>
      </c>
      <c r="AO155">
        <v>0.16400000000000001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>
      <c r="A156" t="s">
        <v>1030</v>
      </c>
      <c r="B156" s="395">
        <v>14</v>
      </c>
      <c r="C156" t="s">
        <v>1001</v>
      </c>
      <c r="D156" t="s">
        <v>1031</v>
      </c>
      <c r="E156" s="397">
        <v>315.28149999999999</v>
      </c>
      <c r="F156">
        <v>0</v>
      </c>
      <c r="G156">
        <v>3.0000000000000001E-3</v>
      </c>
      <c r="H156">
        <v>0</v>
      </c>
      <c r="I156">
        <v>7.0000000000000001E-3</v>
      </c>
      <c r="J156">
        <v>1E-3</v>
      </c>
      <c r="K156">
        <v>1E-3</v>
      </c>
      <c r="L156">
        <v>3.0000000000000001E-3</v>
      </c>
      <c r="M156">
        <v>6.0000000000000001E-3</v>
      </c>
      <c r="N156">
        <v>4.0000000000000001E-3</v>
      </c>
      <c r="O156">
        <v>0.01</v>
      </c>
      <c r="P156">
        <v>6.0000000000000001E-3</v>
      </c>
      <c r="Q156">
        <v>8.3000000000000004E-2</v>
      </c>
      <c r="R156">
        <v>1.7829999999999999</v>
      </c>
      <c r="S156">
        <v>5.3970000000000002</v>
      </c>
      <c r="T156">
        <v>10.19</v>
      </c>
      <c r="U156">
        <v>10.718</v>
      </c>
      <c r="V156">
        <v>11.727</v>
      </c>
      <c r="W156">
        <v>19.248000000000001</v>
      </c>
      <c r="X156">
        <v>26.266999999999999</v>
      </c>
      <c r="Y156">
        <v>31.649000000000001</v>
      </c>
      <c r="Z156">
        <v>44.207000000000001</v>
      </c>
      <c r="AA156">
        <v>47.723999999999997</v>
      </c>
      <c r="AB156">
        <v>41.03</v>
      </c>
      <c r="AC156">
        <v>34.037999999999997</v>
      </c>
      <c r="AD156">
        <v>40.637999999999998</v>
      </c>
      <c r="AE156">
        <v>41.642000000000003</v>
      </c>
      <c r="AF156">
        <v>47.222000000000001</v>
      </c>
      <c r="AG156">
        <v>52.375</v>
      </c>
      <c r="AH156">
        <v>42.262999999999998</v>
      </c>
      <c r="AI156">
        <v>39.576000000000001</v>
      </c>
      <c r="AJ156">
        <v>27.856000000000002</v>
      </c>
      <c r="AK156">
        <v>21.893000000000001</v>
      </c>
      <c r="AL156">
        <v>18.641999999999999</v>
      </c>
      <c r="AM156">
        <v>11.073</v>
      </c>
      <c r="AN156">
        <v>3.117</v>
      </c>
      <c r="AO156">
        <v>0.16400000000000001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>
      <c r="A157" t="s">
        <v>1030</v>
      </c>
      <c r="B157" s="395">
        <v>15</v>
      </c>
      <c r="C157" t="s">
        <v>1002</v>
      </c>
      <c r="D157" t="s">
        <v>1031</v>
      </c>
      <c r="E157" s="396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>
      <c r="A158" t="s">
        <v>1030</v>
      </c>
      <c r="B158" s="395">
        <v>16</v>
      </c>
      <c r="C158" t="s">
        <v>1003</v>
      </c>
      <c r="D158" t="s">
        <v>1031</v>
      </c>
      <c r="E158" s="396">
        <v>72.514750000000006</v>
      </c>
      <c r="F158">
        <v>0</v>
      </c>
      <c r="G158">
        <v>6.8999999999999997E-4</v>
      </c>
      <c r="H158">
        <v>0</v>
      </c>
      <c r="I158">
        <v>1.6100000000000001E-3</v>
      </c>
      <c r="J158">
        <v>2.3000000000000001E-4</v>
      </c>
      <c r="K158">
        <v>2.3000000000000001E-4</v>
      </c>
      <c r="L158">
        <v>6.8999999999999997E-4</v>
      </c>
      <c r="M158">
        <v>1.3799999999999999E-3</v>
      </c>
      <c r="N158">
        <v>9.2000000000000003E-4</v>
      </c>
      <c r="O158">
        <v>2.3E-3</v>
      </c>
      <c r="P158">
        <v>1.3799999999999999E-3</v>
      </c>
      <c r="Q158">
        <v>1.9089999999999999E-2</v>
      </c>
      <c r="R158">
        <v>0.41009000000000001</v>
      </c>
      <c r="S158">
        <v>1.2413099999999999</v>
      </c>
      <c r="T158">
        <v>2.3437000000000001</v>
      </c>
      <c r="U158">
        <v>2.4651399999999999</v>
      </c>
      <c r="V158">
        <v>2.6972100000000001</v>
      </c>
      <c r="W158">
        <v>4.4270399999999999</v>
      </c>
      <c r="X158">
        <v>6.0414099999999999</v>
      </c>
      <c r="Y158">
        <v>7.2792700000000004</v>
      </c>
      <c r="Z158">
        <v>10.16761</v>
      </c>
      <c r="AA158">
        <v>10.976520000000001</v>
      </c>
      <c r="AB158">
        <v>9.4368999999999996</v>
      </c>
      <c r="AC158">
        <v>7.8287399999999998</v>
      </c>
      <c r="AD158">
        <v>9.3467400000000005</v>
      </c>
      <c r="AE158">
        <v>9.5776599999999998</v>
      </c>
      <c r="AF158">
        <v>10.86106</v>
      </c>
      <c r="AG158">
        <v>12.046250000000001</v>
      </c>
      <c r="AH158">
        <v>9.7204899999999999</v>
      </c>
      <c r="AI158">
        <v>9.1024799999999999</v>
      </c>
      <c r="AJ158">
        <v>6.4068800000000001</v>
      </c>
      <c r="AK158">
        <v>5.0353899999999996</v>
      </c>
      <c r="AL158">
        <v>4.2876599999999998</v>
      </c>
      <c r="AM158">
        <v>2.5467900000000001</v>
      </c>
      <c r="AN158">
        <v>0.71691000000000005</v>
      </c>
      <c r="AO158">
        <v>3.7719999999999997E-2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>
      <c r="A159" t="s">
        <v>1030</v>
      </c>
      <c r="B159" s="395">
        <v>17</v>
      </c>
      <c r="C159" t="s">
        <v>1004</v>
      </c>
      <c r="D159" t="s">
        <v>1031</v>
      </c>
      <c r="E159" s="397">
        <v>72.514750000000006</v>
      </c>
      <c r="F159">
        <v>0</v>
      </c>
      <c r="G159">
        <v>6.8999999999999997E-4</v>
      </c>
      <c r="H159">
        <v>0</v>
      </c>
      <c r="I159">
        <v>1.6100000000000001E-3</v>
      </c>
      <c r="J159">
        <v>2.3000000000000001E-4</v>
      </c>
      <c r="K159">
        <v>2.3000000000000001E-4</v>
      </c>
      <c r="L159">
        <v>6.8999999999999997E-4</v>
      </c>
      <c r="M159">
        <v>1.3799999999999999E-3</v>
      </c>
      <c r="N159">
        <v>9.2000000000000003E-4</v>
      </c>
      <c r="O159">
        <v>2.3E-3</v>
      </c>
      <c r="P159">
        <v>1.3799999999999999E-3</v>
      </c>
      <c r="Q159">
        <v>1.9089999999999999E-2</v>
      </c>
      <c r="R159">
        <v>0.41009000000000001</v>
      </c>
      <c r="S159">
        <v>1.2413099999999999</v>
      </c>
      <c r="T159">
        <v>2.3437000000000001</v>
      </c>
      <c r="U159">
        <v>2.4651399999999999</v>
      </c>
      <c r="V159">
        <v>2.6972100000000001</v>
      </c>
      <c r="W159">
        <v>4.4270399999999999</v>
      </c>
      <c r="X159">
        <v>6.0414099999999999</v>
      </c>
      <c r="Y159">
        <v>7.2792700000000004</v>
      </c>
      <c r="Z159">
        <v>10.16761</v>
      </c>
      <c r="AA159">
        <v>10.976520000000001</v>
      </c>
      <c r="AB159">
        <v>9.4368999999999996</v>
      </c>
      <c r="AC159">
        <v>7.8287399999999998</v>
      </c>
      <c r="AD159">
        <v>9.3467400000000005</v>
      </c>
      <c r="AE159">
        <v>9.5776599999999998</v>
      </c>
      <c r="AF159">
        <v>10.86106</v>
      </c>
      <c r="AG159">
        <v>12.046250000000001</v>
      </c>
      <c r="AH159">
        <v>9.7204899999999999</v>
      </c>
      <c r="AI159">
        <v>9.1024799999999999</v>
      </c>
      <c r="AJ159">
        <v>6.4068800000000001</v>
      </c>
      <c r="AK159">
        <v>5.0353899999999996</v>
      </c>
      <c r="AL159">
        <v>4.2876599999999998</v>
      </c>
      <c r="AM159">
        <v>2.5467900000000001</v>
      </c>
      <c r="AN159">
        <v>0.71691000000000005</v>
      </c>
      <c r="AO159">
        <v>3.7719999999999997E-2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>
      <c r="A160" t="s">
        <v>1030</v>
      </c>
      <c r="B160" s="395">
        <v>18</v>
      </c>
      <c r="C160" t="s">
        <v>1005</v>
      </c>
      <c r="D160" t="s">
        <v>1031</v>
      </c>
      <c r="E160" s="396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>
      <c r="A161" t="s">
        <v>1030</v>
      </c>
      <c r="B161" s="395">
        <v>19</v>
      </c>
      <c r="C161" t="s">
        <v>1006</v>
      </c>
      <c r="D161" t="s">
        <v>1031</v>
      </c>
      <c r="E161" s="396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>
      <c r="A162" t="s">
        <v>1030</v>
      </c>
      <c r="B162" s="395">
        <v>20</v>
      </c>
      <c r="C162" t="s">
        <v>1007</v>
      </c>
      <c r="D162" t="s">
        <v>1031</v>
      </c>
      <c r="E162" s="396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>
      <c r="A163" t="s">
        <v>1030</v>
      </c>
      <c r="B163" s="395">
        <v>21</v>
      </c>
      <c r="C163" t="s">
        <v>1008</v>
      </c>
      <c r="D163" t="s">
        <v>1031</v>
      </c>
      <c r="E163" s="396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>
      <c r="A164" t="s">
        <v>1030</v>
      </c>
      <c r="B164" s="395">
        <v>22</v>
      </c>
      <c r="C164" t="s">
        <v>1009</v>
      </c>
      <c r="D164" t="s">
        <v>1031</v>
      </c>
      <c r="E164" s="396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>
      <c r="A165" t="s">
        <v>1030</v>
      </c>
      <c r="B165" s="395">
        <v>23</v>
      </c>
      <c r="C165" t="s">
        <v>1010</v>
      </c>
      <c r="D165" t="s">
        <v>1031</v>
      </c>
      <c r="E165" s="396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>
      <c r="A166" t="s">
        <v>1030</v>
      </c>
      <c r="B166" s="395">
        <v>24</v>
      </c>
      <c r="C166" t="s">
        <v>1011</v>
      </c>
      <c r="D166" t="s">
        <v>1031</v>
      </c>
      <c r="E166" s="39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>
      <c r="A167" t="s">
        <v>1032</v>
      </c>
      <c r="B167" s="395">
        <v>10</v>
      </c>
      <c r="C167" t="s">
        <v>996</v>
      </c>
      <c r="D167" t="s">
        <v>1033</v>
      </c>
      <c r="E167" s="397">
        <v>2477.6655000000001</v>
      </c>
      <c r="F167">
        <v>96.815460000000002</v>
      </c>
      <c r="G167">
        <v>94.868889999999993</v>
      </c>
      <c r="H167">
        <v>92.922309999999996</v>
      </c>
      <c r="I167">
        <v>92.399959999999993</v>
      </c>
      <c r="J167">
        <v>91.877610000000004</v>
      </c>
      <c r="K167">
        <v>94.19238</v>
      </c>
      <c r="L167">
        <v>96.507149999999996</v>
      </c>
      <c r="M167">
        <v>99.859070000000003</v>
      </c>
      <c r="N167">
        <v>103.21098000000001</v>
      </c>
      <c r="O167">
        <v>106.66173000000001</v>
      </c>
      <c r="P167">
        <v>110.11247</v>
      </c>
      <c r="Q167">
        <v>105.20724</v>
      </c>
      <c r="R167">
        <v>100.30201</v>
      </c>
      <c r="S167">
        <v>99.731229999999996</v>
      </c>
      <c r="T167">
        <v>99.160439999999994</v>
      </c>
      <c r="U167">
        <v>93.5214</v>
      </c>
      <c r="V167">
        <v>87.882360000000006</v>
      </c>
      <c r="W167">
        <v>73.207459999999998</v>
      </c>
      <c r="X167">
        <v>58.532559999999997</v>
      </c>
      <c r="Y167">
        <v>76.260080000000002</v>
      </c>
      <c r="Z167">
        <v>93.9876</v>
      </c>
      <c r="AA167">
        <v>91.367549999999994</v>
      </c>
      <c r="AB167">
        <v>88.747500000000002</v>
      </c>
      <c r="AC167">
        <v>88.387200000000007</v>
      </c>
      <c r="AD167">
        <v>88.026889999999995</v>
      </c>
      <c r="AE167">
        <v>89.177329999999998</v>
      </c>
      <c r="AF167">
        <v>90.327770000000001</v>
      </c>
      <c r="AG167">
        <v>90.801379999999995</v>
      </c>
      <c r="AH167">
        <v>91.274990000000003</v>
      </c>
      <c r="AI167">
        <v>96.727109999999996</v>
      </c>
      <c r="AJ167">
        <v>102.17922</v>
      </c>
      <c r="AK167">
        <v>104.01981000000001</v>
      </c>
      <c r="AL167">
        <v>105.86039</v>
      </c>
      <c r="AM167">
        <v>114.93803</v>
      </c>
      <c r="AN167">
        <v>124.01567</v>
      </c>
      <c r="AO167">
        <v>123.40300000000001</v>
      </c>
      <c r="AP167">
        <v>122.79031999999999</v>
      </c>
      <c r="AQ167">
        <v>119.29929</v>
      </c>
      <c r="AR167">
        <v>115.80825</v>
      </c>
      <c r="AS167">
        <v>113.17341</v>
      </c>
      <c r="AT167">
        <v>110.53856</v>
      </c>
      <c r="AU167">
        <v>107.18059</v>
      </c>
      <c r="AV167">
        <v>103.82261</v>
      </c>
      <c r="AW167">
        <v>103.43556</v>
      </c>
      <c r="AX167">
        <v>103.0485</v>
      </c>
      <c r="AY167">
        <v>100.52208</v>
      </c>
      <c r="AZ167">
        <v>97.995660000000001</v>
      </c>
      <c r="BA167">
        <v>97.405559999999994</v>
      </c>
    </row>
    <row r="168" spans="1:53">
      <c r="A168" t="s">
        <v>1032</v>
      </c>
      <c r="B168" s="395">
        <v>11</v>
      </c>
      <c r="C168" t="s">
        <v>998</v>
      </c>
      <c r="D168" t="s">
        <v>1033</v>
      </c>
      <c r="E168" s="396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>
      <c r="A169" t="s">
        <v>1032</v>
      </c>
      <c r="B169" s="395">
        <v>12</v>
      </c>
      <c r="C169" t="s">
        <v>999</v>
      </c>
      <c r="D169" t="s">
        <v>1033</v>
      </c>
      <c r="E169" s="396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>
      <c r="A170" t="s">
        <v>1032</v>
      </c>
      <c r="B170" s="395">
        <v>13</v>
      </c>
      <c r="C170" t="s">
        <v>1000</v>
      </c>
      <c r="D170" t="s">
        <v>1033</v>
      </c>
      <c r="E170" s="396">
        <v>253.60720000000001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0.1111</v>
      </c>
      <c r="R170">
        <v>2.2934999999999999</v>
      </c>
      <c r="S170">
        <v>5.4680999999999997</v>
      </c>
      <c r="T170">
        <v>11.579700000000001</v>
      </c>
      <c r="U170">
        <v>17.876100000000001</v>
      </c>
      <c r="V170">
        <v>25.447399999999998</v>
      </c>
      <c r="W170">
        <v>30.0322</v>
      </c>
      <c r="X170">
        <v>36.557400000000001</v>
      </c>
      <c r="Y170">
        <v>56.892000000000003</v>
      </c>
      <c r="Z170">
        <v>43.111199999999997</v>
      </c>
      <c r="AA170">
        <v>25.925899999999999</v>
      </c>
      <c r="AB170">
        <v>16.2195</v>
      </c>
      <c r="AC170">
        <v>19.6889</v>
      </c>
      <c r="AD170">
        <v>19.279699999999998</v>
      </c>
      <c r="AE170">
        <v>22.269500000000001</v>
      </c>
      <c r="AF170">
        <v>20.7196</v>
      </c>
      <c r="AG170">
        <v>22.8459</v>
      </c>
      <c r="AH170">
        <v>27.287700000000001</v>
      </c>
      <c r="AI170">
        <v>26.1404</v>
      </c>
      <c r="AJ170">
        <v>26.238299999999999</v>
      </c>
      <c r="AK170">
        <v>22.771100000000001</v>
      </c>
      <c r="AL170">
        <v>15.694800000000001</v>
      </c>
      <c r="AM170">
        <v>9.0617999999999999</v>
      </c>
      <c r="AN170">
        <v>3.5464000000000002</v>
      </c>
      <c r="AO170">
        <v>0.15620000000000001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>
      <c r="A171" t="s">
        <v>1032</v>
      </c>
      <c r="B171" s="395">
        <v>14</v>
      </c>
      <c r="C171" t="s">
        <v>1001</v>
      </c>
      <c r="D171" t="s">
        <v>1033</v>
      </c>
      <c r="E171" s="397">
        <v>230.5617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0.10100000000000001</v>
      </c>
      <c r="R171">
        <v>2.085</v>
      </c>
      <c r="S171">
        <v>4.9710000000000001</v>
      </c>
      <c r="T171">
        <v>10.526999999999999</v>
      </c>
      <c r="U171">
        <v>16.251000000000001</v>
      </c>
      <c r="V171">
        <v>23.134</v>
      </c>
      <c r="W171">
        <v>27.302</v>
      </c>
      <c r="X171">
        <v>33.234000000000002</v>
      </c>
      <c r="Y171">
        <v>51.72</v>
      </c>
      <c r="Z171">
        <v>39.192</v>
      </c>
      <c r="AA171">
        <v>23.568999999999999</v>
      </c>
      <c r="AB171">
        <v>14.744999999999999</v>
      </c>
      <c r="AC171">
        <v>17.899000000000001</v>
      </c>
      <c r="AD171">
        <v>17.527000000000001</v>
      </c>
      <c r="AE171">
        <v>20.245000000000001</v>
      </c>
      <c r="AF171">
        <v>18.835999999999999</v>
      </c>
      <c r="AG171">
        <v>20.768999999999998</v>
      </c>
      <c r="AH171">
        <v>24.806999999999999</v>
      </c>
      <c r="AI171">
        <v>23.763999999999999</v>
      </c>
      <c r="AJ171">
        <v>23.853000000000002</v>
      </c>
      <c r="AK171">
        <v>20.701000000000001</v>
      </c>
      <c r="AL171">
        <v>14.268000000000001</v>
      </c>
      <c r="AM171">
        <v>8.2379999999999995</v>
      </c>
      <c r="AN171">
        <v>3.2240000000000002</v>
      </c>
      <c r="AO171">
        <v>0.14199999999999999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>
      <c r="A172" t="s">
        <v>1032</v>
      </c>
      <c r="B172" s="395">
        <v>15</v>
      </c>
      <c r="C172" t="s">
        <v>1002</v>
      </c>
      <c r="D172" t="s">
        <v>1033</v>
      </c>
      <c r="E172" s="396"/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>
      <c r="A173" t="s">
        <v>1032</v>
      </c>
      <c r="B173" s="395">
        <v>16</v>
      </c>
      <c r="C173" t="s">
        <v>1003</v>
      </c>
      <c r="D173" t="s">
        <v>1033</v>
      </c>
      <c r="E173" s="396">
        <v>22.6312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9.9100000000000004E-3</v>
      </c>
      <c r="R173">
        <v>0.20466999999999999</v>
      </c>
      <c r="S173">
        <v>0.48796</v>
      </c>
      <c r="T173">
        <v>1.0333399999999999</v>
      </c>
      <c r="U173">
        <v>1.59521</v>
      </c>
      <c r="V173">
        <v>2.2708599999999999</v>
      </c>
      <c r="W173">
        <v>2.6799900000000001</v>
      </c>
      <c r="X173">
        <v>3.2622800000000001</v>
      </c>
      <c r="Y173">
        <v>5.0768800000000001</v>
      </c>
      <c r="Z173">
        <v>3.8471199999999999</v>
      </c>
      <c r="AA173">
        <v>2.3135599999999998</v>
      </c>
      <c r="AB173">
        <v>1.4473800000000001</v>
      </c>
      <c r="AC173">
        <v>1.75698</v>
      </c>
      <c r="AD173">
        <v>1.7204699999999999</v>
      </c>
      <c r="AE173">
        <v>1.9872700000000001</v>
      </c>
      <c r="AF173">
        <v>1.8489599999999999</v>
      </c>
      <c r="AG173">
        <v>2.0387</v>
      </c>
      <c r="AH173">
        <v>2.4350800000000001</v>
      </c>
      <c r="AI173">
        <v>2.3327</v>
      </c>
      <c r="AJ173">
        <v>2.3414299999999999</v>
      </c>
      <c r="AK173">
        <v>2.0320299999999998</v>
      </c>
      <c r="AL173">
        <v>1.40056</v>
      </c>
      <c r="AM173">
        <v>0.80864999999999998</v>
      </c>
      <c r="AN173">
        <v>0.31646999999999997</v>
      </c>
      <c r="AO173">
        <v>1.3939999999999999E-2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>
      <c r="A174" t="s">
        <v>1032</v>
      </c>
      <c r="B174" s="395">
        <v>17</v>
      </c>
      <c r="C174" t="s">
        <v>1004</v>
      </c>
      <c r="D174" t="s">
        <v>1033</v>
      </c>
      <c r="E174" s="397">
        <v>20.573820000000001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9.0100000000000006E-3</v>
      </c>
      <c r="R174">
        <v>0.18606</v>
      </c>
      <c r="S174">
        <v>0.44359999999999999</v>
      </c>
      <c r="T174">
        <v>0.93940000000000001</v>
      </c>
      <c r="U174">
        <v>1.4501900000000001</v>
      </c>
      <c r="V174">
        <v>2.0644100000000001</v>
      </c>
      <c r="W174">
        <v>2.43635</v>
      </c>
      <c r="X174">
        <v>2.9657100000000001</v>
      </c>
      <c r="Y174">
        <v>4.6153500000000003</v>
      </c>
      <c r="Z174">
        <v>3.4973800000000002</v>
      </c>
      <c r="AA174">
        <v>2.1032299999999999</v>
      </c>
      <c r="AB174">
        <v>1.3158000000000001</v>
      </c>
      <c r="AC174">
        <v>1.5972599999999999</v>
      </c>
      <c r="AD174">
        <v>1.56406</v>
      </c>
      <c r="AE174">
        <v>1.80661</v>
      </c>
      <c r="AF174">
        <v>1.6808700000000001</v>
      </c>
      <c r="AG174">
        <v>1.85337</v>
      </c>
      <c r="AH174">
        <v>2.2137099999999998</v>
      </c>
      <c r="AI174">
        <v>2.1206299999999998</v>
      </c>
      <c r="AJ174">
        <v>2.1285799999999999</v>
      </c>
      <c r="AK174">
        <v>1.8472999999999999</v>
      </c>
      <c r="AL174">
        <v>1.2732399999999999</v>
      </c>
      <c r="AM174">
        <v>0.73514000000000002</v>
      </c>
      <c r="AN174">
        <v>0.28770000000000001</v>
      </c>
      <c r="AO174">
        <v>1.2670000000000001E-2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1:53">
      <c r="A175" t="s">
        <v>1032</v>
      </c>
      <c r="B175" s="395">
        <v>18</v>
      </c>
      <c r="C175" t="s">
        <v>1005</v>
      </c>
      <c r="D175" t="s">
        <v>1033</v>
      </c>
      <c r="E175" s="396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>
      <c r="A176" t="s">
        <v>1032</v>
      </c>
      <c r="B176" s="395">
        <v>19</v>
      </c>
      <c r="C176" t="s">
        <v>1006</v>
      </c>
      <c r="D176" t="s">
        <v>1033</v>
      </c>
      <c r="E176" s="39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>
      <c r="A177" t="s">
        <v>1032</v>
      </c>
      <c r="B177" s="395">
        <v>20</v>
      </c>
      <c r="C177" t="s">
        <v>1007</v>
      </c>
      <c r="D177" t="s">
        <v>1033</v>
      </c>
      <c r="E177" s="396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>
      <c r="A178" t="s">
        <v>1032</v>
      </c>
      <c r="B178" s="395">
        <v>21</v>
      </c>
      <c r="C178" t="s">
        <v>1008</v>
      </c>
      <c r="D178" t="s">
        <v>1033</v>
      </c>
      <c r="E178" s="396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>
      <c r="A179" t="s">
        <v>1032</v>
      </c>
      <c r="B179" s="395">
        <v>22</v>
      </c>
      <c r="C179" t="s">
        <v>1009</v>
      </c>
      <c r="D179" t="s">
        <v>1033</v>
      </c>
      <c r="E179" s="396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>
      <c r="A180" t="s">
        <v>1032</v>
      </c>
      <c r="B180" s="395">
        <v>23</v>
      </c>
      <c r="C180" t="s">
        <v>1010</v>
      </c>
      <c r="D180" t="s">
        <v>1033</v>
      </c>
      <c r="E180" s="396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>
      <c r="A181" t="s">
        <v>1032</v>
      </c>
      <c r="B181" s="395">
        <v>24</v>
      </c>
      <c r="C181" t="s">
        <v>1011</v>
      </c>
      <c r="D181" t="s">
        <v>1033</v>
      </c>
      <c r="E181" s="396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>
      <c r="A182" t="s">
        <v>1034</v>
      </c>
      <c r="B182" s="395">
        <v>10</v>
      </c>
      <c r="C182" t="s">
        <v>996</v>
      </c>
      <c r="D182" t="s">
        <v>1035</v>
      </c>
      <c r="E182" s="397">
        <v>76263</v>
      </c>
      <c r="F182">
        <v>2021</v>
      </c>
      <c r="G182">
        <v>1961</v>
      </c>
      <c r="H182">
        <v>1924</v>
      </c>
      <c r="I182">
        <v>1889</v>
      </c>
      <c r="J182">
        <v>1845</v>
      </c>
      <c r="K182">
        <v>1833</v>
      </c>
      <c r="L182">
        <v>1838</v>
      </c>
      <c r="M182">
        <v>1845</v>
      </c>
      <c r="N182">
        <v>1890</v>
      </c>
      <c r="O182">
        <v>1938</v>
      </c>
      <c r="P182">
        <v>2026</v>
      </c>
      <c r="Q182">
        <v>2142</v>
      </c>
      <c r="R182">
        <v>2262</v>
      </c>
      <c r="S182">
        <v>2385</v>
      </c>
      <c r="T182">
        <v>2653</v>
      </c>
      <c r="U182">
        <v>2911</v>
      </c>
      <c r="V182">
        <v>2990</v>
      </c>
      <c r="W182">
        <v>3079</v>
      </c>
      <c r="X182">
        <v>3136</v>
      </c>
      <c r="Y182">
        <v>3192</v>
      </c>
      <c r="Z182">
        <v>3196</v>
      </c>
      <c r="AA182">
        <v>3195</v>
      </c>
      <c r="AB182">
        <v>3126</v>
      </c>
      <c r="AC182">
        <v>3058</v>
      </c>
      <c r="AD182">
        <v>3094</v>
      </c>
      <c r="AE182">
        <v>3148</v>
      </c>
      <c r="AF182">
        <v>3227</v>
      </c>
      <c r="AG182">
        <v>3308</v>
      </c>
      <c r="AH182">
        <v>3327</v>
      </c>
      <c r="AI182">
        <v>3347</v>
      </c>
      <c r="AJ182">
        <v>3343</v>
      </c>
      <c r="AK182">
        <v>3334</v>
      </c>
      <c r="AL182">
        <v>3242</v>
      </c>
      <c r="AM182">
        <v>3151</v>
      </c>
      <c r="AN182">
        <v>3201</v>
      </c>
      <c r="AO182">
        <v>3254</v>
      </c>
      <c r="AP182">
        <v>3196</v>
      </c>
      <c r="AQ182">
        <v>3138</v>
      </c>
      <c r="AR182">
        <v>3467</v>
      </c>
      <c r="AS182">
        <v>3448</v>
      </c>
      <c r="AT182">
        <v>3400</v>
      </c>
      <c r="AU182">
        <v>3398</v>
      </c>
      <c r="AV182">
        <v>3284</v>
      </c>
      <c r="AW182">
        <v>3189</v>
      </c>
      <c r="AX182">
        <v>3036</v>
      </c>
      <c r="AY182">
        <v>2860</v>
      </c>
      <c r="AZ182">
        <v>2722</v>
      </c>
      <c r="BA182">
        <v>2685</v>
      </c>
    </row>
    <row r="183" spans="1:53">
      <c r="A183" t="s">
        <v>1034</v>
      </c>
      <c r="B183" s="395">
        <v>11</v>
      </c>
      <c r="C183" t="s">
        <v>998</v>
      </c>
      <c r="D183" t="s">
        <v>1035</v>
      </c>
      <c r="E183" s="396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>
      <c r="A184" t="s">
        <v>1034</v>
      </c>
      <c r="B184" s="395">
        <v>12</v>
      </c>
      <c r="C184" t="s">
        <v>999</v>
      </c>
      <c r="D184" t="s">
        <v>1035</v>
      </c>
      <c r="E184" s="396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>
      <c r="A185" t="s">
        <v>1034</v>
      </c>
      <c r="B185" s="395">
        <v>13</v>
      </c>
      <c r="C185" t="s">
        <v>1000</v>
      </c>
      <c r="D185" t="s">
        <v>1035</v>
      </c>
      <c r="E185" s="396">
        <v>664.28763000000004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3.8700000000000002E-3</v>
      </c>
      <c r="Q185">
        <v>0.82174000000000003</v>
      </c>
      <c r="R185">
        <v>14.53952</v>
      </c>
      <c r="S185">
        <v>39.12724</v>
      </c>
      <c r="T185">
        <v>66.940470000000005</v>
      </c>
      <c r="U185">
        <v>83.648820000000001</v>
      </c>
      <c r="V185">
        <v>81.078530000000001</v>
      </c>
      <c r="W185">
        <v>100.61687999999999</v>
      </c>
      <c r="X185">
        <v>103.56483</v>
      </c>
      <c r="Y185">
        <v>124.37791</v>
      </c>
      <c r="Z185">
        <v>119.56544</v>
      </c>
      <c r="AA185">
        <v>116.79689999999999</v>
      </c>
      <c r="AB185">
        <v>130.65146999999999</v>
      </c>
      <c r="AC185">
        <v>70.984889999999993</v>
      </c>
      <c r="AD185">
        <v>121.95135000000001</v>
      </c>
      <c r="AE185">
        <v>16.987780000000001</v>
      </c>
      <c r="AF185">
        <v>5.6683700000000004</v>
      </c>
      <c r="AG185">
        <v>11.15695</v>
      </c>
      <c r="AH185">
        <v>16.330719999999999</v>
      </c>
      <c r="AI185">
        <v>16.892720000000001</v>
      </c>
      <c r="AJ185">
        <v>26.342220000000001</v>
      </c>
      <c r="AK185">
        <v>33.125279999999997</v>
      </c>
      <c r="AL185">
        <v>22.317779999999999</v>
      </c>
      <c r="AM185">
        <v>4.6469399999999998</v>
      </c>
      <c r="AN185">
        <v>0.43614999999999998</v>
      </c>
      <c r="AO185">
        <v>5.0000000000000002E-5</v>
      </c>
      <c r="AP185">
        <v>4.2999999999999999E-4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>
      <c r="A186" t="s">
        <v>1034</v>
      </c>
      <c r="B186" s="395">
        <v>14</v>
      </c>
      <c r="C186" t="s">
        <v>1001</v>
      </c>
      <c r="D186" t="s">
        <v>1035</v>
      </c>
      <c r="E186" s="397">
        <v>356.55243999999999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1.4E-3</v>
      </c>
      <c r="Q186">
        <v>0.29687999999999998</v>
      </c>
      <c r="R186">
        <v>6.6309399999999998</v>
      </c>
      <c r="S186">
        <v>18.423829999999999</v>
      </c>
      <c r="T186">
        <v>33.892699999999998</v>
      </c>
      <c r="U186">
        <v>45.508240000000001</v>
      </c>
      <c r="V186">
        <v>47.025930000000002</v>
      </c>
      <c r="W186">
        <v>55.020809999999997</v>
      </c>
      <c r="X186">
        <v>55.332279999999997</v>
      </c>
      <c r="Y186">
        <v>65.319149999999993</v>
      </c>
      <c r="Z186">
        <v>73.102149999999995</v>
      </c>
      <c r="AA186">
        <v>70.753110000000007</v>
      </c>
      <c r="AB186">
        <v>73.181049999999999</v>
      </c>
      <c r="AC186">
        <v>41.380760000000002</v>
      </c>
      <c r="AD186">
        <v>66.828599999999994</v>
      </c>
      <c r="AE186">
        <v>9.6061300000000003</v>
      </c>
      <c r="AF186">
        <v>3.15577</v>
      </c>
      <c r="AG186">
        <v>4.2645</v>
      </c>
      <c r="AH186">
        <v>5.8398000000000003</v>
      </c>
      <c r="AI186">
        <v>6.1172300000000002</v>
      </c>
      <c r="AJ186">
        <v>9.0928599999999999</v>
      </c>
      <c r="AK186">
        <v>11.48312</v>
      </c>
      <c r="AL186">
        <v>8.1658299999999997</v>
      </c>
      <c r="AM186">
        <v>2.4928599999999999</v>
      </c>
      <c r="AN186">
        <v>0.18876000000000001</v>
      </c>
      <c r="AO186">
        <v>2.0000000000000002E-5</v>
      </c>
      <c r="AP186">
        <v>2.0000000000000001E-4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>
      <c r="A187" t="s">
        <v>1034</v>
      </c>
      <c r="B187" s="395">
        <v>15</v>
      </c>
      <c r="C187" t="s">
        <v>1002</v>
      </c>
      <c r="D187" t="s">
        <v>1035</v>
      </c>
      <c r="E187" s="396">
        <v>11.33825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8.6578700000000008</v>
      </c>
      <c r="AB187">
        <v>8.9549800000000008</v>
      </c>
      <c r="AC187">
        <v>5.0636599999999996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>
      <c r="A188" t="s">
        <v>1034</v>
      </c>
      <c r="B188" s="395">
        <v>16</v>
      </c>
      <c r="C188" t="s">
        <v>1003</v>
      </c>
      <c r="D188" t="s">
        <v>1035</v>
      </c>
      <c r="E188" s="396">
        <v>359.45913999999999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2.0899999999999998E-3</v>
      </c>
      <c r="Q188">
        <v>0.44466</v>
      </c>
      <c r="R188">
        <v>7.8676199999999996</v>
      </c>
      <c r="S188">
        <v>21.172519999999999</v>
      </c>
      <c r="T188">
        <v>36.222810000000003</v>
      </c>
      <c r="U188">
        <v>45.264029999999998</v>
      </c>
      <c r="V188">
        <v>43.873190000000001</v>
      </c>
      <c r="W188">
        <v>54.445779999999999</v>
      </c>
      <c r="X188">
        <v>56.040970000000002</v>
      </c>
      <c r="Y188">
        <v>67.303340000000006</v>
      </c>
      <c r="Z188">
        <v>64.699219999999997</v>
      </c>
      <c r="AA188">
        <v>63.20111</v>
      </c>
      <c r="AB188">
        <v>70.698089999999993</v>
      </c>
      <c r="AC188">
        <v>38.41133</v>
      </c>
      <c r="AD188">
        <v>65.990279999999998</v>
      </c>
      <c r="AE188">
        <v>9.1924200000000003</v>
      </c>
      <c r="AF188">
        <v>3.0672600000000001</v>
      </c>
      <c r="AG188">
        <v>6.0372500000000002</v>
      </c>
      <c r="AH188">
        <v>8.8368699999999993</v>
      </c>
      <c r="AI188">
        <v>9.1409900000000004</v>
      </c>
      <c r="AJ188">
        <v>14.254300000000001</v>
      </c>
      <c r="AK188">
        <v>17.92474</v>
      </c>
      <c r="AL188">
        <v>12.076589999999999</v>
      </c>
      <c r="AM188">
        <v>2.5145499999999998</v>
      </c>
      <c r="AN188">
        <v>0.23601</v>
      </c>
      <c r="AO188">
        <v>3.0000000000000001E-5</v>
      </c>
      <c r="AP188">
        <v>2.3000000000000001E-4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>
      <c r="A189" t="s">
        <v>1034</v>
      </c>
      <c r="B189" s="395">
        <v>17</v>
      </c>
      <c r="C189" t="s">
        <v>1004</v>
      </c>
      <c r="D189" t="s">
        <v>1035</v>
      </c>
      <c r="E189" s="397">
        <v>63.362439999999999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2.5000000000000001E-4</v>
      </c>
      <c r="Q189">
        <v>5.2760000000000001E-2</v>
      </c>
      <c r="R189">
        <v>1.1783699999999999</v>
      </c>
      <c r="S189">
        <v>3.27407</v>
      </c>
      <c r="T189">
        <v>6.0230199999999998</v>
      </c>
      <c r="U189">
        <v>8.0872100000000007</v>
      </c>
      <c r="V189">
        <v>8.3569099999999992</v>
      </c>
      <c r="W189">
        <v>9.7776700000000005</v>
      </c>
      <c r="X189">
        <v>9.8330199999999994</v>
      </c>
      <c r="Y189">
        <v>11.60778</v>
      </c>
      <c r="Z189">
        <v>12.990880000000001</v>
      </c>
      <c r="AA189">
        <v>12.57344</v>
      </c>
      <c r="AB189">
        <v>13.004899999999999</v>
      </c>
      <c r="AC189">
        <v>7.35372</v>
      </c>
      <c r="AD189">
        <v>11.87602</v>
      </c>
      <c r="AE189">
        <v>1.70709</v>
      </c>
      <c r="AF189">
        <v>0.56081000000000003</v>
      </c>
      <c r="AG189">
        <v>0.75783999999999996</v>
      </c>
      <c r="AH189">
        <v>1.0377799999999999</v>
      </c>
      <c r="AI189">
        <v>1.08708</v>
      </c>
      <c r="AJ189">
        <v>1.61588</v>
      </c>
      <c r="AK189">
        <v>2.0406499999999999</v>
      </c>
      <c r="AL189">
        <v>1.4511400000000001</v>
      </c>
      <c r="AM189">
        <v>0.443</v>
      </c>
      <c r="AN189">
        <v>3.354E-2</v>
      </c>
      <c r="AO189">
        <v>0</v>
      </c>
      <c r="AP189">
        <v>3.0000000000000001E-5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>
      <c r="A190" t="s">
        <v>1034</v>
      </c>
      <c r="B190" s="395">
        <v>18</v>
      </c>
      <c r="C190" t="s">
        <v>1005</v>
      </c>
      <c r="D190" t="s">
        <v>1035</v>
      </c>
      <c r="E190" s="396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>
      <c r="A191" t="s">
        <v>1034</v>
      </c>
      <c r="B191" s="395">
        <v>19</v>
      </c>
      <c r="C191" t="s">
        <v>1006</v>
      </c>
      <c r="D191" t="s">
        <v>1035</v>
      </c>
      <c r="E191" s="396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>
      <c r="A192" t="s">
        <v>1034</v>
      </c>
      <c r="B192" s="395">
        <v>20</v>
      </c>
      <c r="C192" t="s">
        <v>1007</v>
      </c>
      <c r="D192" t="s">
        <v>1035</v>
      </c>
      <c r="E192" s="396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>
      <c r="A193" t="s">
        <v>1034</v>
      </c>
      <c r="B193" s="395">
        <v>21</v>
      </c>
      <c r="C193" t="s">
        <v>1008</v>
      </c>
      <c r="D193" t="s">
        <v>1035</v>
      </c>
      <c r="E193" s="396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>
      <c r="A194" t="s">
        <v>1034</v>
      </c>
      <c r="B194" s="395">
        <v>22</v>
      </c>
      <c r="C194" t="s">
        <v>1009</v>
      </c>
      <c r="D194" t="s">
        <v>1035</v>
      </c>
      <c r="E194" s="396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>
      <c r="A195" t="s">
        <v>1034</v>
      </c>
      <c r="B195" s="395">
        <v>23</v>
      </c>
      <c r="C195" t="s">
        <v>1010</v>
      </c>
      <c r="D195" t="s">
        <v>1035</v>
      </c>
      <c r="E195" s="396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>
      <c r="A196" t="s">
        <v>1034</v>
      </c>
      <c r="B196" s="395">
        <v>24</v>
      </c>
      <c r="C196" t="s">
        <v>1011</v>
      </c>
      <c r="D196" t="s">
        <v>1035</v>
      </c>
      <c r="E196" s="3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>
      <c r="A197" t="s">
        <v>1036</v>
      </c>
      <c r="B197" s="395">
        <v>10</v>
      </c>
      <c r="C197" t="s">
        <v>996</v>
      </c>
      <c r="D197" t="s">
        <v>1037</v>
      </c>
      <c r="E197" s="397">
        <v>7147.3239999999996</v>
      </c>
      <c r="F197">
        <v>299.58999999999997</v>
      </c>
      <c r="G197">
        <v>287.37</v>
      </c>
      <c r="H197">
        <v>282.23</v>
      </c>
      <c r="I197">
        <v>279.76</v>
      </c>
      <c r="J197">
        <v>279.38</v>
      </c>
      <c r="K197">
        <v>278.62</v>
      </c>
      <c r="L197">
        <v>278.02</v>
      </c>
      <c r="M197">
        <v>278.01</v>
      </c>
      <c r="N197">
        <v>282.14999999999998</v>
      </c>
      <c r="O197">
        <v>291.23</v>
      </c>
      <c r="P197">
        <v>298</v>
      </c>
      <c r="Q197">
        <v>309.64</v>
      </c>
      <c r="R197">
        <v>305.12</v>
      </c>
      <c r="S197">
        <v>299.67</v>
      </c>
      <c r="T197">
        <v>298.24</v>
      </c>
      <c r="U197">
        <v>289.87</v>
      </c>
      <c r="V197">
        <v>290.54000000000002</v>
      </c>
      <c r="W197">
        <v>285.74</v>
      </c>
      <c r="X197">
        <v>265</v>
      </c>
      <c r="Y197">
        <v>283.61</v>
      </c>
      <c r="Z197">
        <v>278.5</v>
      </c>
      <c r="AA197">
        <v>250.3</v>
      </c>
      <c r="AB197">
        <v>221.02</v>
      </c>
      <c r="AC197">
        <v>200.79</v>
      </c>
      <c r="AD197">
        <v>229.54</v>
      </c>
      <c r="AE197">
        <v>226.07</v>
      </c>
      <c r="AF197">
        <v>249.64</v>
      </c>
      <c r="AG197">
        <v>258.58</v>
      </c>
      <c r="AH197">
        <v>275.92</v>
      </c>
      <c r="AI197">
        <v>285.13</v>
      </c>
      <c r="AJ197">
        <v>296.45999999999998</v>
      </c>
      <c r="AK197">
        <v>321.61</v>
      </c>
      <c r="AL197">
        <v>327.66000000000003</v>
      </c>
      <c r="AM197">
        <v>329.03</v>
      </c>
      <c r="AN197">
        <v>340.56</v>
      </c>
      <c r="AO197">
        <v>363.55</v>
      </c>
      <c r="AP197">
        <v>372.86</v>
      </c>
      <c r="AQ197">
        <v>363.96</v>
      </c>
      <c r="AR197">
        <v>360.4</v>
      </c>
      <c r="AS197">
        <v>348.39</v>
      </c>
      <c r="AT197">
        <v>356.05</v>
      </c>
      <c r="AU197">
        <v>350.98</v>
      </c>
      <c r="AV197">
        <v>340.42</v>
      </c>
      <c r="AW197">
        <v>334.06</v>
      </c>
      <c r="AX197">
        <v>327.89</v>
      </c>
      <c r="AY197">
        <v>312.85000000000002</v>
      </c>
      <c r="AZ197">
        <v>302.49</v>
      </c>
      <c r="BA197">
        <v>291.12</v>
      </c>
    </row>
    <row r="198" spans="1:53">
      <c r="A198" t="s">
        <v>1036</v>
      </c>
      <c r="B198" s="395">
        <v>11</v>
      </c>
      <c r="C198" t="s">
        <v>998</v>
      </c>
      <c r="D198" t="s">
        <v>1037</v>
      </c>
      <c r="E198" s="396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>
      <c r="A199" t="s">
        <v>1036</v>
      </c>
      <c r="B199" s="395">
        <v>12</v>
      </c>
      <c r="C199" t="s">
        <v>999</v>
      </c>
      <c r="D199" t="s">
        <v>1037</v>
      </c>
      <c r="E199" s="396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>
      <c r="A200" t="s">
        <v>1036</v>
      </c>
      <c r="B200" s="395">
        <v>13</v>
      </c>
      <c r="C200" t="s">
        <v>1000</v>
      </c>
      <c r="D200" t="s">
        <v>1037</v>
      </c>
      <c r="E200" s="396">
        <v>666.75199999999995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4.2709999999999999</v>
      </c>
      <c r="S200">
        <v>13.388999999999999</v>
      </c>
      <c r="T200">
        <v>28.329000000000001</v>
      </c>
      <c r="U200">
        <v>43.996000000000002</v>
      </c>
      <c r="V200">
        <v>58.792000000000002</v>
      </c>
      <c r="W200">
        <v>63.037999999999997</v>
      </c>
      <c r="X200">
        <v>78.144999999999996</v>
      </c>
      <c r="Y200">
        <v>93.375</v>
      </c>
      <c r="Z200">
        <v>83.703999999999994</v>
      </c>
      <c r="AA200">
        <v>82.724000000000004</v>
      </c>
      <c r="AB200">
        <v>93.361999999999995</v>
      </c>
      <c r="AC200">
        <v>99.275999999999996</v>
      </c>
      <c r="AD200">
        <v>95.912999999999997</v>
      </c>
      <c r="AE200">
        <v>78.055999999999997</v>
      </c>
      <c r="AF200">
        <v>90.43</v>
      </c>
      <c r="AG200">
        <v>81.144999999999996</v>
      </c>
      <c r="AH200">
        <v>73.372</v>
      </c>
      <c r="AI200">
        <v>60.18</v>
      </c>
      <c r="AJ200">
        <v>41.878</v>
      </c>
      <c r="AK200">
        <v>28.396999999999998</v>
      </c>
      <c r="AL200">
        <v>21.344999999999999</v>
      </c>
      <c r="AM200">
        <v>13.974</v>
      </c>
      <c r="AN200">
        <v>5.3410000000000002</v>
      </c>
      <c r="AO200">
        <v>1.02</v>
      </c>
      <c r="AP200">
        <v>4.1000000000000002E-2</v>
      </c>
      <c r="AQ200">
        <v>8.9999999999999993E-3</v>
      </c>
      <c r="AR200">
        <v>1.0399999999999999E-3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>
      <c r="A201" t="s">
        <v>1036</v>
      </c>
      <c r="B201" s="395">
        <v>14</v>
      </c>
      <c r="C201" t="s">
        <v>1001</v>
      </c>
      <c r="D201" t="s">
        <v>1037</v>
      </c>
      <c r="E201" s="397">
        <v>641.23699999999997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4.1070000000000002</v>
      </c>
      <c r="S201">
        <v>12.874000000000001</v>
      </c>
      <c r="T201">
        <v>27.239000000000001</v>
      </c>
      <c r="U201">
        <v>42.304000000000002</v>
      </c>
      <c r="V201">
        <v>56.530999999999999</v>
      </c>
      <c r="W201">
        <v>60.613</v>
      </c>
      <c r="X201">
        <v>75.138999999999996</v>
      </c>
      <c r="Y201">
        <v>89.784000000000006</v>
      </c>
      <c r="Z201">
        <v>80.484999999999999</v>
      </c>
      <c r="AA201">
        <v>79.542000000000002</v>
      </c>
      <c r="AB201">
        <v>89.771000000000001</v>
      </c>
      <c r="AC201">
        <v>95.457999999999998</v>
      </c>
      <c r="AD201">
        <v>92.224000000000004</v>
      </c>
      <c r="AE201">
        <v>75.054000000000002</v>
      </c>
      <c r="AF201">
        <v>86.951999999999998</v>
      </c>
      <c r="AG201">
        <v>78.024000000000001</v>
      </c>
      <c r="AH201">
        <v>70.55</v>
      </c>
      <c r="AI201">
        <v>57.865000000000002</v>
      </c>
      <c r="AJ201">
        <v>40.267000000000003</v>
      </c>
      <c r="AK201">
        <v>27.305</v>
      </c>
      <c r="AL201">
        <v>20.524000000000001</v>
      </c>
      <c r="AM201">
        <v>13.436999999999999</v>
      </c>
      <c r="AN201">
        <v>5.1360000000000001</v>
      </c>
      <c r="AO201">
        <v>0.98099999999999998</v>
      </c>
      <c r="AP201">
        <v>3.9E-2</v>
      </c>
      <c r="AQ201">
        <v>8.9999999999999993E-3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>
      <c r="A202" t="s">
        <v>1036</v>
      </c>
      <c r="B202" s="395">
        <v>15</v>
      </c>
      <c r="C202" t="s">
        <v>1002</v>
      </c>
      <c r="D202" t="s">
        <v>1037</v>
      </c>
      <c r="E202" s="396"/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>
      <c r="A203" t="s">
        <v>1036</v>
      </c>
      <c r="B203" s="395">
        <v>16</v>
      </c>
      <c r="C203" t="s">
        <v>1003</v>
      </c>
      <c r="D203" t="s">
        <v>1037</v>
      </c>
      <c r="E203" s="396">
        <v>303.00799999999998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1.9419999999999999</v>
      </c>
      <c r="S203">
        <v>6.085</v>
      </c>
      <c r="T203">
        <v>12.874000000000001</v>
      </c>
      <c r="U203">
        <v>19.994</v>
      </c>
      <c r="V203">
        <v>26.718</v>
      </c>
      <c r="W203">
        <v>28.648</v>
      </c>
      <c r="X203">
        <v>35.512999999999998</v>
      </c>
      <c r="Y203">
        <v>42.433999999999997</v>
      </c>
      <c r="Z203">
        <v>38.04</v>
      </c>
      <c r="AA203">
        <v>37.594000000000001</v>
      </c>
      <c r="AB203">
        <v>42.427999999999997</v>
      </c>
      <c r="AC203">
        <v>45.116</v>
      </c>
      <c r="AD203">
        <v>43.588000000000001</v>
      </c>
      <c r="AE203">
        <v>35.472999999999999</v>
      </c>
      <c r="AF203">
        <v>41.095999999999997</v>
      </c>
      <c r="AG203">
        <v>36.877000000000002</v>
      </c>
      <c r="AH203">
        <v>33.344000000000001</v>
      </c>
      <c r="AI203">
        <v>27.349</v>
      </c>
      <c r="AJ203">
        <v>19.030999999999999</v>
      </c>
      <c r="AK203">
        <v>12.904999999999999</v>
      </c>
      <c r="AL203">
        <v>9.7010000000000005</v>
      </c>
      <c r="AM203">
        <v>6.35</v>
      </c>
      <c r="AN203">
        <v>2.4279999999999999</v>
      </c>
      <c r="AO203">
        <v>0.46400000000000002</v>
      </c>
      <c r="AP203">
        <v>1.9E-2</v>
      </c>
      <c r="AQ203">
        <v>4.0000000000000001E-3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>
      <c r="A204" t="s">
        <v>1036</v>
      </c>
      <c r="B204" s="395">
        <v>17</v>
      </c>
      <c r="C204" t="s">
        <v>1004</v>
      </c>
      <c r="D204" t="s">
        <v>1037</v>
      </c>
      <c r="E204" s="397">
        <v>252.55699999999999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1.6180000000000001</v>
      </c>
      <c r="S204">
        <v>5.0709999999999997</v>
      </c>
      <c r="T204">
        <v>10.728</v>
      </c>
      <c r="U204">
        <v>16.661999999999999</v>
      </c>
      <c r="V204">
        <v>22.265000000000001</v>
      </c>
      <c r="W204">
        <v>23.873000000000001</v>
      </c>
      <c r="X204">
        <v>29.594000000000001</v>
      </c>
      <c r="Y204">
        <v>35.362000000000002</v>
      </c>
      <c r="Z204">
        <v>31.7</v>
      </c>
      <c r="AA204">
        <v>31.327999999999999</v>
      </c>
      <c r="AB204">
        <v>35.356999999999999</v>
      </c>
      <c r="AC204">
        <v>37.597000000000001</v>
      </c>
      <c r="AD204">
        <v>36.323</v>
      </c>
      <c r="AE204">
        <v>29.561</v>
      </c>
      <c r="AF204">
        <v>34.247</v>
      </c>
      <c r="AG204">
        <v>30.731000000000002</v>
      </c>
      <c r="AH204">
        <v>27.786999999999999</v>
      </c>
      <c r="AI204">
        <v>22.791</v>
      </c>
      <c r="AJ204">
        <v>15.859</v>
      </c>
      <c r="AK204">
        <v>10.754</v>
      </c>
      <c r="AL204">
        <v>8.0839999999999996</v>
      </c>
      <c r="AM204">
        <v>5.2919999999999998</v>
      </c>
      <c r="AN204">
        <v>2.0230000000000001</v>
      </c>
      <c r="AO204">
        <v>0.38700000000000001</v>
      </c>
      <c r="AP204">
        <v>1.6E-2</v>
      </c>
      <c r="AQ204">
        <v>3.0000000000000001E-3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>
      <c r="A205" t="s">
        <v>1036</v>
      </c>
      <c r="B205" s="395">
        <v>18</v>
      </c>
      <c r="C205" t="s">
        <v>1005</v>
      </c>
      <c r="D205" t="s">
        <v>1037</v>
      </c>
      <c r="E205" s="396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>
      <c r="A206" t="s">
        <v>1036</v>
      </c>
      <c r="B206" s="395">
        <v>19</v>
      </c>
      <c r="C206" t="s">
        <v>1006</v>
      </c>
      <c r="D206" t="s">
        <v>1037</v>
      </c>
      <c r="E206" s="39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>
      <c r="A207" t="s">
        <v>1036</v>
      </c>
      <c r="B207" s="395">
        <v>20</v>
      </c>
      <c r="C207" t="s">
        <v>1007</v>
      </c>
      <c r="D207" t="s">
        <v>1037</v>
      </c>
      <c r="E207" s="396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>
      <c r="A208" t="s">
        <v>1036</v>
      </c>
      <c r="B208" s="395">
        <v>21</v>
      </c>
      <c r="C208" t="s">
        <v>1008</v>
      </c>
      <c r="D208" t="s">
        <v>1037</v>
      </c>
      <c r="E208" s="396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>
      <c r="A209" t="s">
        <v>1036</v>
      </c>
      <c r="B209" s="395">
        <v>22</v>
      </c>
      <c r="C209" t="s">
        <v>1009</v>
      </c>
      <c r="D209" t="s">
        <v>1037</v>
      </c>
      <c r="E209" s="396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>
      <c r="A210" t="s">
        <v>1036</v>
      </c>
      <c r="B210" s="395">
        <v>23</v>
      </c>
      <c r="C210" t="s">
        <v>1010</v>
      </c>
      <c r="D210" t="s">
        <v>1037</v>
      </c>
      <c r="E210" s="396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>
      <c r="A211" t="s">
        <v>1036</v>
      </c>
      <c r="B211" s="395">
        <v>24</v>
      </c>
      <c r="C211" t="s">
        <v>1011</v>
      </c>
      <c r="D211" t="s">
        <v>1037</v>
      </c>
      <c r="E211" s="396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>
      <c r="A212" t="s">
        <v>1038</v>
      </c>
      <c r="B212" s="395">
        <v>10</v>
      </c>
      <c r="C212" t="s">
        <v>996</v>
      </c>
      <c r="D212" t="s">
        <v>1039</v>
      </c>
      <c r="E212" s="397">
        <v>1101.69</v>
      </c>
      <c r="F212">
        <v>24.8</v>
      </c>
      <c r="G212">
        <v>21.1</v>
      </c>
      <c r="H212">
        <v>18</v>
      </c>
      <c r="I212">
        <v>16.3</v>
      </c>
      <c r="J212">
        <v>15.9</v>
      </c>
      <c r="K212">
        <v>15.4</v>
      </c>
      <c r="L212">
        <v>16.7</v>
      </c>
      <c r="M212">
        <v>20.399999999999999</v>
      </c>
      <c r="N212">
        <v>29.7</v>
      </c>
      <c r="O212">
        <v>40.299999999999997</v>
      </c>
      <c r="P212">
        <v>61.4</v>
      </c>
      <c r="Q212">
        <v>88.3</v>
      </c>
      <c r="R212">
        <v>79.599999999999994</v>
      </c>
      <c r="S212">
        <v>48.1</v>
      </c>
      <c r="T212">
        <v>51.7</v>
      </c>
      <c r="U212">
        <v>29.3</v>
      </c>
      <c r="V212">
        <v>24.6</v>
      </c>
      <c r="W212">
        <v>18.5</v>
      </c>
      <c r="X212">
        <v>12.7</v>
      </c>
      <c r="Y212">
        <v>15.6</v>
      </c>
      <c r="Z212">
        <v>-1.7</v>
      </c>
      <c r="AA212">
        <v>11.2</v>
      </c>
      <c r="AB212">
        <v>-8</v>
      </c>
      <c r="AC212">
        <v>-29.7</v>
      </c>
      <c r="AD212">
        <v>-49.4</v>
      </c>
      <c r="AE212">
        <v>-50.6</v>
      </c>
      <c r="AF212">
        <v>-30</v>
      </c>
      <c r="AG212">
        <v>-11.9</v>
      </c>
      <c r="AH212">
        <v>12.8</v>
      </c>
      <c r="AI212">
        <v>30.5</v>
      </c>
      <c r="AJ212">
        <v>42.8</v>
      </c>
      <c r="AK212">
        <v>61.4</v>
      </c>
      <c r="AL212">
        <v>92.1</v>
      </c>
      <c r="AM212">
        <v>119.9</v>
      </c>
      <c r="AN212">
        <v>145.19999999999999</v>
      </c>
      <c r="AO212">
        <v>176</v>
      </c>
      <c r="AP212">
        <v>164.2</v>
      </c>
      <c r="AQ212">
        <v>148.69999999999999</v>
      </c>
      <c r="AR212">
        <v>138</v>
      </c>
      <c r="AS212">
        <v>129.9</v>
      </c>
      <c r="AT212">
        <v>125.9</v>
      </c>
      <c r="AU212">
        <v>115.6</v>
      </c>
      <c r="AV212">
        <v>100</v>
      </c>
      <c r="AW212">
        <v>84.3</v>
      </c>
      <c r="AX212">
        <v>75.7</v>
      </c>
      <c r="AY212">
        <v>65.599999999999994</v>
      </c>
      <c r="AZ212">
        <v>60.1</v>
      </c>
      <c r="BA212">
        <v>55</v>
      </c>
    </row>
    <row r="213" spans="1:53">
      <c r="A213" t="s">
        <v>1038</v>
      </c>
      <c r="B213" s="395">
        <v>11</v>
      </c>
      <c r="C213" t="s">
        <v>998</v>
      </c>
      <c r="D213" t="s">
        <v>1039</v>
      </c>
      <c r="E213" s="396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>
      <c r="A214" t="s">
        <v>1038</v>
      </c>
      <c r="B214" s="395">
        <v>12</v>
      </c>
      <c r="C214" t="s">
        <v>999</v>
      </c>
      <c r="D214" t="s">
        <v>1039</v>
      </c>
      <c r="E214" s="396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>
      <c r="A215" t="s">
        <v>1038</v>
      </c>
      <c r="B215" s="395">
        <v>13</v>
      </c>
      <c r="C215" t="s">
        <v>1000</v>
      </c>
      <c r="D215" t="s">
        <v>1039</v>
      </c>
      <c r="E215" s="396">
        <v>540.61500000000001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0.75</v>
      </c>
      <c r="R215">
        <v>3.85</v>
      </c>
      <c r="S215">
        <v>13.65</v>
      </c>
      <c r="T215">
        <v>22.65</v>
      </c>
      <c r="U215">
        <v>34.450000000000003</v>
      </c>
      <c r="V215">
        <v>49.11</v>
      </c>
      <c r="W215">
        <v>55.82</v>
      </c>
      <c r="X215">
        <v>56.1</v>
      </c>
      <c r="Y215">
        <v>52.4</v>
      </c>
      <c r="Z215">
        <v>60.07</v>
      </c>
      <c r="AA215">
        <v>67.89</v>
      </c>
      <c r="AB215">
        <v>68.959999999999994</v>
      </c>
      <c r="AC215">
        <v>70.13</v>
      </c>
      <c r="AD215">
        <v>80.52</v>
      </c>
      <c r="AE215">
        <v>75.180000000000007</v>
      </c>
      <c r="AF215">
        <v>74.41</v>
      </c>
      <c r="AG215">
        <v>65.62</v>
      </c>
      <c r="AH215">
        <v>58.29</v>
      </c>
      <c r="AI215">
        <v>50.64</v>
      </c>
      <c r="AJ215">
        <v>48.37</v>
      </c>
      <c r="AK215">
        <v>35.07</v>
      </c>
      <c r="AL215">
        <v>23.84</v>
      </c>
      <c r="AM215">
        <v>11.08</v>
      </c>
      <c r="AN215">
        <v>2.29</v>
      </c>
      <c r="AO215">
        <v>0.09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>
      <c r="A216" t="s">
        <v>1038</v>
      </c>
      <c r="B216" s="395">
        <v>14</v>
      </c>
      <c r="C216" t="s">
        <v>1001</v>
      </c>
      <c r="D216" t="s">
        <v>1039</v>
      </c>
      <c r="E216" s="397">
        <v>491.57130999999998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-5.357E-2</v>
      </c>
      <c r="Q216">
        <v>0.69642999999999999</v>
      </c>
      <c r="R216">
        <v>2.80538</v>
      </c>
      <c r="S216">
        <v>12.60538</v>
      </c>
      <c r="T216">
        <v>19.850950000000001</v>
      </c>
      <c r="U216">
        <v>31.650950000000002</v>
      </c>
      <c r="V216">
        <v>44.543120000000002</v>
      </c>
      <c r="W216">
        <v>51.253120000000003</v>
      </c>
      <c r="X216">
        <v>50.260829999999999</v>
      </c>
      <c r="Y216">
        <v>46.560830000000003</v>
      </c>
      <c r="Z216">
        <v>53.42727</v>
      </c>
      <c r="AA216">
        <v>61.24727</v>
      </c>
      <c r="AB216">
        <v>62.022640000000003</v>
      </c>
      <c r="AC216">
        <v>63.192639999999997</v>
      </c>
      <c r="AD216">
        <v>73.756739999999994</v>
      </c>
      <c r="AE216">
        <v>68.416740000000004</v>
      </c>
      <c r="AF216">
        <v>68.651179999999997</v>
      </c>
      <c r="AG216">
        <v>59.861179999999997</v>
      </c>
      <c r="AH216">
        <v>54.031149999999997</v>
      </c>
      <c r="AI216">
        <v>46.381149999999998</v>
      </c>
      <c r="AJ216">
        <v>45.70487</v>
      </c>
      <c r="AK216">
        <v>32.404870000000003</v>
      </c>
      <c r="AL216">
        <v>22.473960000000002</v>
      </c>
      <c r="AM216">
        <v>9.7139600000000002</v>
      </c>
      <c r="AN216">
        <v>1.9417899999999999</v>
      </c>
      <c r="AO216">
        <v>-0.25821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>
      <c r="A217" t="s">
        <v>1038</v>
      </c>
      <c r="B217" s="395">
        <v>15</v>
      </c>
      <c r="C217" t="s">
        <v>1002</v>
      </c>
      <c r="D217" t="s">
        <v>1039</v>
      </c>
      <c r="E217" s="396">
        <v>72.03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1.65</v>
      </c>
      <c r="Y217">
        <v>13.9</v>
      </c>
      <c r="Z217">
        <v>15.19</v>
      </c>
      <c r="AA217">
        <v>19.649999999999999</v>
      </c>
      <c r="AB217">
        <v>23.12</v>
      </c>
      <c r="AC217">
        <v>30.04</v>
      </c>
      <c r="AD217">
        <v>19.38</v>
      </c>
      <c r="AE217">
        <v>12.12</v>
      </c>
      <c r="AF217">
        <v>7.96</v>
      </c>
      <c r="AG217">
        <v>1.05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>
      <c r="A218" t="s">
        <v>1038</v>
      </c>
      <c r="B218" s="395">
        <v>16</v>
      </c>
      <c r="C218" t="s">
        <v>1003</v>
      </c>
      <c r="D218" t="s">
        <v>1039</v>
      </c>
      <c r="E218" s="396">
        <v>60.21895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6.5780000000000005E-2</v>
      </c>
      <c r="Q218">
        <v>6.5780000000000005E-2</v>
      </c>
      <c r="R218">
        <v>1.2826500000000001</v>
      </c>
      <c r="S218">
        <v>1.2826500000000001</v>
      </c>
      <c r="T218">
        <v>3.4368500000000002</v>
      </c>
      <c r="U218">
        <v>3.4368500000000002</v>
      </c>
      <c r="V218">
        <v>5.6074999999999999</v>
      </c>
      <c r="W218">
        <v>5.6074999999999999</v>
      </c>
      <c r="X218">
        <v>7.1697100000000002</v>
      </c>
      <c r="Y218">
        <v>7.1697100000000002</v>
      </c>
      <c r="Z218">
        <v>8.1563599999999994</v>
      </c>
      <c r="AA218">
        <v>8.1563599999999994</v>
      </c>
      <c r="AB218">
        <v>8.5181400000000007</v>
      </c>
      <c r="AC218">
        <v>8.5181400000000007</v>
      </c>
      <c r="AD218">
        <v>8.3043600000000009</v>
      </c>
      <c r="AE218">
        <v>8.3043600000000009</v>
      </c>
      <c r="AF218">
        <v>7.07104</v>
      </c>
      <c r="AG218">
        <v>7.07104</v>
      </c>
      <c r="AH218">
        <v>5.2292800000000002</v>
      </c>
      <c r="AI218">
        <v>5.2292800000000002</v>
      </c>
      <c r="AJ218">
        <v>3.2724099999999998</v>
      </c>
      <c r="AK218">
        <v>3.2724099999999998</v>
      </c>
      <c r="AL218">
        <v>1.6773199999999999</v>
      </c>
      <c r="AM218">
        <v>1.6773199999999999</v>
      </c>
      <c r="AN218">
        <v>0.42754999999999999</v>
      </c>
      <c r="AO218">
        <v>0.42754999999999999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>
      <c r="A219" t="s">
        <v>1038</v>
      </c>
      <c r="B219" s="395">
        <v>17</v>
      </c>
      <c r="C219" t="s">
        <v>1004</v>
      </c>
      <c r="D219" t="s">
        <v>1039</v>
      </c>
      <c r="E219" s="397">
        <v>49.043689999999998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5.357E-2</v>
      </c>
      <c r="Q219">
        <v>5.357E-2</v>
      </c>
      <c r="R219">
        <v>1.0446200000000001</v>
      </c>
      <c r="S219">
        <v>1.0446200000000001</v>
      </c>
      <c r="T219">
        <v>2.7990499999999998</v>
      </c>
      <c r="U219">
        <v>2.7990499999999998</v>
      </c>
      <c r="V219">
        <v>4.5668800000000003</v>
      </c>
      <c r="W219">
        <v>4.5668800000000003</v>
      </c>
      <c r="X219">
        <v>5.8391700000000002</v>
      </c>
      <c r="Y219">
        <v>5.8391700000000002</v>
      </c>
      <c r="Z219">
        <v>6.6427300000000002</v>
      </c>
      <c r="AA219">
        <v>6.6427300000000002</v>
      </c>
      <c r="AB219">
        <v>6.93736</v>
      </c>
      <c r="AC219">
        <v>6.93736</v>
      </c>
      <c r="AD219">
        <v>6.7632599999999998</v>
      </c>
      <c r="AE219">
        <v>6.7632599999999998</v>
      </c>
      <c r="AF219">
        <v>5.7588200000000001</v>
      </c>
      <c r="AG219">
        <v>5.7588200000000001</v>
      </c>
      <c r="AH219">
        <v>4.2588499999999998</v>
      </c>
      <c r="AI219">
        <v>4.2588499999999998</v>
      </c>
      <c r="AJ219">
        <v>2.66513</v>
      </c>
      <c r="AK219">
        <v>2.66513</v>
      </c>
      <c r="AL219">
        <v>1.3660399999999999</v>
      </c>
      <c r="AM219">
        <v>1.3660399999999999</v>
      </c>
      <c r="AN219">
        <v>0.34821000000000002</v>
      </c>
      <c r="AO219">
        <v>0.34821000000000002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>
      <c r="A220" t="s">
        <v>1038</v>
      </c>
      <c r="B220" s="395">
        <v>18</v>
      </c>
      <c r="C220" t="s">
        <v>1005</v>
      </c>
      <c r="D220" t="s">
        <v>1039</v>
      </c>
      <c r="E220" s="396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>
      <c r="A221" t="s">
        <v>1038</v>
      </c>
      <c r="B221" s="395">
        <v>19</v>
      </c>
      <c r="C221" t="s">
        <v>1006</v>
      </c>
      <c r="D221" t="s">
        <v>1039</v>
      </c>
      <c r="E221" s="396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>
      <c r="A222" t="s">
        <v>1038</v>
      </c>
      <c r="B222" s="395">
        <v>20</v>
      </c>
      <c r="C222" t="s">
        <v>1007</v>
      </c>
      <c r="D222" t="s">
        <v>1039</v>
      </c>
      <c r="E222" s="396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1:53">
      <c r="A223" t="s">
        <v>1038</v>
      </c>
      <c r="B223" s="395">
        <v>21</v>
      </c>
      <c r="C223" t="s">
        <v>1008</v>
      </c>
      <c r="D223" t="s">
        <v>1039</v>
      </c>
      <c r="E223" s="397">
        <v>2679.0367099999999</v>
      </c>
      <c r="F223">
        <v>114.96</v>
      </c>
      <c r="G223">
        <v>115.68</v>
      </c>
      <c r="H223">
        <v>115.68</v>
      </c>
      <c r="I223">
        <v>114.38</v>
      </c>
      <c r="J223">
        <v>114.08</v>
      </c>
      <c r="K223">
        <v>113.08</v>
      </c>
      <c r="L223">
        <v>111.18</v>
      </c>
      <c r="M223">
        <v>112.28</v>
      </c>
      <c r="N223">
        <v>112.28</v>
      </c>
      <c r="O223">
        <v>112.18</v>
      </c>
      <c r="P223">
        <v>112.18</v>
      </c>
      <c r="Q223">
        <v>114.78</v>
      </c>
      <c r="R223">
        <v>114.58</v>
      </c>
      <c r="S223">
        <v>114.38</v>
      </c>
      <c r="T223">
        <v>114.38</v>
      </c>
      <c r="U223">
        <v>113.68</v>
      </c>
      <c r="V223">
        <v>107.68</v>
      </c>
      <c r="W223">
        <v>104.18</v>
      </c>
      <c r="X223">
        <v>108.28</v>
      </c>
      <c r="Y223">
        <v>113.08</v>
      </c>
      <c r="Z223">
        <v>111.98</v>
      </c>
      <c r="AA223">
        <v>111.28</v>
      </c>
      <c r="AB223">
        <v>111.08</v>
      </c>
      <c r="AC223">
        <v>111.98</v>
      </c>
      <c r="AD223">
        <v>111.88</v>
      </c>
      <c r="AE223">
        <v>113.58</v>
      </c>
      <c r="AF223">
        <v>113.28</v>
      </c>
      <c r="AG223">
        <v>120.48</v>
      </c>
      <c r="AH223">
        <v>105.18</v>
      </c>
      <c r="AI223">
        <v>104.18</v>
      </c>
      <c r="AJ223">
        <v>104.78</v>
      </c>
      <c r="AK223">
        <v>118.08</v>
      </c>
      <c r="AL223">
        <v>118.58</v>
      </c>
      <c r="AM223">
        <v>119.98</v>
      </c>
      <c r="AN223">
        <v>119.68</v>
      </c>
      <c r="AO223">
        <v>118.18</v>
      </c>
      <c r="AP223">
        <v>114.78</v>
      </c>
      <c r="AQ223">
        <v>112.68</v>
      </c>
      <c r="AR223">
        <v>112.78</v>
      </c>
      <c r="AS223">
        <v>112.48</v>
      </c>
      <c r="AT223">
        <v>113.58</v>
      </c>
      <c r="AU223">
        <v>113.48</v>
      </c>
      <c r="AV223">
        <v>106.18</v>
      </c>
      <c r="AW223">
        <v>106.18</v>
      </c>
      <c r="AX223">
        <v>106.28</v>
      </c>
      <c r="AY223">
        <v>99.88</v>
      </c>
      <c r="AZ223">
        <v>101.28</v>
      </c>
      <c r="BA223">
        <v>97.88</v>
      </c>
    </row>
    <row r="224" spans="1:53">
      <c r="A224" t="s">
        <v>1038</v>
      </c>
      <c r="B224" s="395">
        <v>22</v>
      </c>
      <c r="C224" t="s">
        <v>1009</v>
      </c>
      <c r="D224" t="s">
        <v>1039</v>
      </c>
      <c r="E224" s="396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>
      <c r="A225" t="s">
        <v>1038</v>
      </c>
      <c r="B225" s="395">
        <v>23</v>
      </c>
      <c r="C225" t="s">
        <v>1010</v>
      </c>
      <c r="D225" t="s">
        <v>1039</v>
      </c>
      <c r="E225" s="396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</row>
    <row r="226" spans="1:53">
      <c r="A226" t="s">
        <v>1038</v>
      </c>
      <c r="B226" s="395">
        <v>24</v>
      </c>
      <c r="C226" t="s">
        <v>1011</v>
      </c>
      <c r="D226" t="s">
        <v>1039</v>
      </c>
      <c r="E226" s="39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1:53">
      <c r="A227" t="s">
        <v>1040</v>
      </c>
      <c r="B227" s="395">
        <v>10</v>
      </c>
      <c r="C227" t="s">
        <v>996</v>
      </c>
      <c r="D227" t="s">
        <v>1041</v>
      </c>
      <c r="E227" s="397">
        <v>19589.16</v>
      </c>
      <c r="F227">
        <v>748.79</v>
      </c>
      <c r="G227">
        <v>734.52</v>
      </c>
      <c r="H227">
        <v>725.36</v>
      </c>
      <c r="I227">
        <v>726.89</v>
      </c>
      <c r="J227">
        <v>715.07</v>
      </c>
      <c r="K227">
        <v>715.82</v>
      </c>
      <c r="L227">
        <v>727.18</v>
      </c>
      <c r="M227">
        <v>721.65</v>
      </c>
      <c r="N227">
        <v>729.9</v>
      </c>
      <c r="O227">
        <v>729.04</v>
      </c>
      <c r="P227">
        <v>738.89</v>
      </c>
      <c r="Q227">
        <v>732.26</v>
      </c>
      <c r="R227">
        <v>739.2</v>
      </c>
      <c r="S227">
        <v>785.74</v>
      </c>
      <c r="T227">
        <v>890.03</v>
      </c>
      <c r="U227">
        <v>905.85</v>
      </c>
      <c r="V227">
        <v>893.62</v>
      </c>
      <c r="W227">
        <v>928.68</v>
      </c>
      <c r="X227">
        <v>897.57</v>
      </c>
      <c r="Y227">
        <v>836.76</v>
      </c>
      <c r="Z227">
        <v>759.78</v>
      </c>
      <c r="AA227">
        <v>729.29</v>
      </c>
      <c r="AB227">
        <v>674.93</v>
      </c>
      <c r="AC227">
        <v>710.3</v>
      </c>
      <c r="AD227">
        <v>756.08</v>
      </c>
      <c r="AE227">
        <v>780.39</v>
      </c>
      <c r="AF227">
        <v>837.11</v>
      </c>
      <c r="AG227">
        <v>839.1</v>
      </c>
      <c r="AH227">
        <v>861.13</v>
      </c>
      <c r="AI227">
        <v>862.76</v>
      </c>
      <c r="AJ227">
        <v>942.56</v>
      </c>
      <c r="AK227">
        <v>942.14</v>
      </c>
      <c r="AL227">
        <v>905.17</v>
      </c>
      <c r="AM227">
        <v>856.03</v>
      </c>
      <c r="AN227">
        <v>878.97</v>
      </c>
      <c r="AO227">
        <v>884.06</v>
      </c>
      <c r="AP227">
        <v>912.82</v>
      </c>
      <c r="AQ227">
        <v>907.45</v>
      </c>
      <c r="AR227">
        <v>893.95</v>
      </c>
      <c r="AS227">
        <v>879.78</v>
      </c>
      <c r="AT227">
        <v>887.16</v>
      </c>
      <c r="AU227">
        <v>884.7</v>
      </c>
      <c r="AV227">
        <v>869.19</v>
      </c>
      <c r="AW227">
        <v>857</v>
      </c>
      <c r="AX227">
        <v>851.98</v>
      </c>
      <c r="AY227">
        <v>826.74</v>
      </c>
      <c r="AZ227">
        <v>786.08</v>
      </c>
      <c r="BA227">
        <v>778.85</v>
      </c>
    </row>
    <row r="228" spans="1:53">
      <c r="A228" t="s">
        <v>1040</v>
      </c>
      <c r="B228" s="395">
        <v>11</v>
      </c>
      <c r="C228" t="s">
        <v>998</v>
      </c>
      <c r="D228" t="s">
        <v>1041</v>
      </c>
      <c r="E228" s="396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>
      <c r="A229" t="s">
        <v>1040</v>
      </c>
      <c r="B229" s="395">
        <v>12</v>
      </c>
      <c r="C229" t="s">
        <v>999</v>
      </c>
      <c r="D229" t="s">
        <v>1041</v>
      </c>
      <c r="E229" s="396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>
      <c r="A230" t="s">
        <v>1040</v>
      </c>
      <c r="B230" s="395">
        <v>13</v>
      </c>
      <c r="C230" t="s">
        <v>1000</v>
      </c>
      <c r="D230" t="s">
        <v>1041</v>
      </c>
      <c r="E230" s="396">
        <v>1334.93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0.12</v>
      </c>
      <c r="R230">
        <v>5.05</v>
      </c>
      <c r="S230">
        <v>14.58</v>
      </c>
      <c r="T230">
        <v>34.25</v>
      </c>
      <c r="U230">
        <v>65.31</v>
      </c>
      <c r="V230">
        <v>104.13</v>
      </c>
      <c r="W230">
        <v>103.56</v>
      </c>
      <c r="X230">
        <v>109.24</v>
      </c>
      <c r="Y230">
        <v>138.25</v>
      </c>
      <c r="Z230">
        <v>189.19</v>
      </c>
      <c r="AA230">
        <v>213.56</v>
      </c>
      <c r="AB230">
        <v>210.9</v>
      </c>
      <c r="AC230">
        <v>180.76</v>
      </c>
      <c r="AD230">
        <v>182.65</v>
      </c>
      <c r="AE230">
        <v>155.4</v>
      </c>
      <c r="AF230">
        <v>194.75</v>
      </c>
      <c r="AG230">
        <v>177.3</v>
      </c>
      <c r="AH230">
        <v>163.86</v>
      </c>
      <c r="AI230">
        <v>140.32</v>
      </c>
      <c r="AJ230">
        <v>105.05</v>
      </c>
      <c r="AK230">
        <v>79.44</v>
      </c>
      <c r="AL230">
        <v>58.94</v>
      </c>
      <c r="AM230">
        <v>32.01</v>
      </c>
      <c r="AN230">
        <v>10.91</v>
      </c>
      <c r="AO230">
        <v>0.3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>
      <c r="A231" t="s">
        <v>1040</v>
      </c>
      <c r="B231" s="395">
        <v>14</v>
      </c>
      <c r="C231" t="s">
        <v>1001</v>
      </c>
      <c r="D231" t="s">
        <v>1041</v>
      </c>
      <c r="E231" s="397">
        <v>1156.71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0.12</v>
      </c>
      <c r="R231">
        <v>3.77</v>
      </c>
      <c r="S231">
        <v>11.84</v>
      </c>
      <c r="T231">
        <v>29.11</v>
      </c>
      <c r="U231">
        <v>54.8</v>
      </c>
      <c r="V231">
        <v>89.33</v>
      </c>
      <c r="W231">
        <v>90.48</v>
      </c>
      <c r="X231">
        <v>85.93</v>
      </c>
      <c r="Y231">
        <v>111.88</v>
      </c>
      <c r="Z231">
        <v>166.17</v>
      </c>
      <c r="AA231">
        <v>190.12</v>
      </c>
      <c r="AB231">
        <v>187.88</v>
      </c>
      <c r="AC231">
        <v>164.1</v>
      </c>
      <c r="AD231">
        <v>164.53</v>
      </c>
      <c r="AE231">
        <v>144.36000000000001</v>
      </c>
      <c r="AF231">
        <v>174.05</v>
      </c>
      <c r="AG231">
        <v>155.69</v>
      </c>
      <c r="AH231">
        <v>140.46</v>
      </c>
      <c r="AI231">
        <v>123.89</v>
      </c>
      <c r="AJ231">
        <v>86.95</v>
      </c>
      <c r="AK231">
        <v>60.53</v>
      </c>
      <c r="AL231">
        <v>43.5</v>
      </c>
      <c r="AM231">
        <v>25.38</v>
      </c>
      <c r="AN231">
        <v>8.32</v>
      </c>
      <c r="AO231">
        <v>0.23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>
      <c r="A232" t="s">
        <v>1040</v>
      </c>
      <c r="B232" s="395">
        <v>15</v>
      </c>
      <c r="C232" t="s">
        <v>1002</v>
      </c>
      <c r="D232" t="s">
        <v>1041</v>
      </c>
      <c r="E232" s="396">
        <v>61.05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40.700000000000003</v>
      </c>
      <c r="AB232">
        <v>40.700000000000003</v>
      </c>
      <c r="AC232">
        <v>40.700000000000003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>
      <c r="A233" t="s">
        <v>1040</v>
      </c>
      <c r="B233" s="395">
        <v>16</v>
      </c>
      <c r="C233" t="s">
        <v>1003</v>
      </c>
      <c r="D233" t="s">
        <v>1041</v>
      </c>
      <c r="E233" s="396">
        <v>69.13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0.01</v>
      </c>
      <c r="R233">
        <v>0.26</v>
      </c>
      <c r="S233">
        <v>0.76</v>
      </c>
      <c r="T233">
        <v>1.77</v>
      </c>
      <c r="U233">
        <v>3.38</v>
      </c>
      <c r="V233">
        <v>5.39</v>
      </c>
      <c r="W233">
        <v>5.36</v>
      </c>
      <c r="X233">
        <v>5.66</v>
      </c>
      <c r="Y233">
        <v>7.16</v>
      </c>
      <c r="Z233">
        <v>9.8000000000000007</v>
      </c>
      <c r="AA233">
        <v>11.06</v>
      </c>
      <c r="AB233">
        <v>10.92</v>
      </c>
      <c r="AC233">
        <v>9.36</v>
      </c>
      <c r="AD233">
        <v>9.4600000000000009</v>
      </c>
      <c r="AE233">
        <v>8.0500000000000007</v>
      </c>
      <c r="AF233">
        <v>10.08</v>
      </c>
      <c r="AG233">
        <v>9.18</v>
      </c>
      <c r="AH233">
        <v>8.49</v>
      </c>
      <c r="AI233">
        <v>7.27</v>
      </c>
      <c r="AJ233">
        <v>5.44</v>
      </c>
      <c r="AK233">
        <v>4.1100000000000003</v>
      </c>
      <c r="AL233">
        <v>3.05</v>
      </c>
      <c r="AM233">
        <v>1.66</v>
      </c>
      <c r="AN233">
        <v>0.56999999999999995</v>
      </c>
      <c r="AO233">
        <v>0.02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>
      <c r="A234" t="s">
        <v>1040</v>
      </c>
      <c r="B234" s="395">
        <v>17</v>
      </c>
      <c r="C234" t="s">
        <v>1004</v>
      </c>
      <c r="D234" t="s">
        <v>1041</v>
      </c>
      <c r="E234" s="397">
        <v>59.9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0.01</v>
      </c>
      <c r="R234">
        <v>0.2</v>
      </c>
      <c r="S234">
        <v>0.61</v>
      </c>
      <c r="T234">
        <v>1.51</v>
      </c>
      <c r="U234">
        <v>2.84</v>
      </c>
      <c r="V234">
        <v>4.63</v>
      </c>
      <c r="W234">
        <v>4.6900000000000004</v>
      </c>
      <c r="X234">
        <v>4.45</v>
      </c>
      <c r="Y234">
        <v>5.79</v>
      </c>
      <c r="Z234">
        <v>8.61</v>
      </c>
      <c r="AA234">
        <v>9.85</v>
      </c>
      <c r="AB234">
        <v>9.73</v>
      </c>
      <c r="AC234">
        <v>8.5</v>
      </c>
      <c r="AD234">
        <v>8.52</v>
      </c>
      <c r="AE234">
        <v>7.48</v>
      </c>
      <c r="AF234">
        <v>9.01</v>
      </c>
      <c r="AG234">
        <v>8.06</v>
      </c>
      <c r="AH234">
        <v>7.27</v>
      </c>
      <c r="AI234">
        <v>6.42</v>
      </c>
      <c r="AJ234">
        <v>4.5</v>
      </c>
      <c r="AK234">
        <v>3.13</v>
      </c>
      <c r="AL234">
        <v>2.25</v>
      </c>
      <c r="AM234">
        <v>1.31</v>
      </c>
      <c r="AN234">
        <v>0.43</v>
      </c>
      <c r="AO234">
        <v>0.01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1:53">
      <c r="A235" t="s">
        <v>1040</v>
      </c>
      <c r="B235" s="395">
        <v>18</v>
      </c>
      <c r="C235" t="s">
        <v>1005</v>
      </c>
      <c r="D235" t="s">
        <v>1041</v>
      </c>
      <c r="E235" s="396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>
      <c r="A236" t="s">
        <v>1040</v>
      </c>
      <c r="B236" s="395">
        <v>19</v>
      </c>
      <c r="C236" t="s">
        <v>1006</v>
      </c>
      <c r="D236" t="s">
        <v>1041</v>
      </c>
      <c r="E236" s="39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>
      <c r="A237" t="s">
        <v>1040</v>
      </c>
      <c r="B237" s="395">
        <v>20</v>
      </c>
      <c r="C237" t="s">
        <v>1007</v>
      </c>
      <c r="D237" t="s">
        <v>1041</v>
      </c>
      <c r="E237" s="396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>
      <c r="A238" t="s">
        <v>1040</v>
      </c>
      <c r="B238" s="395">
        <v>21</v>
      </c>
      <c r="C238" t="s">
        <v>1008</v>
      </c>
      <c r="D238" t="s">
        <v>1041</v>
      </c>
      <c r="E238" s="396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>
      <c r="A239" t="s">
        <v>1040</v>
      </c>
      <c r="B239" s="395">
        <v>22</v>
      </c>
      <c r="C239" t="s">
        <v>1009</v>
      </c>
      <c r="D239" t="s">
        <v>1041</v>
      </c>
      <c r="E239" s="396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1:53">
      <c r="A240" t="s">
        <v>1040</v>
      </c>
      <c r="B240" s="395">
        <v>23</v>
      </c>
      <c r="C240" t="s">
        <v>1010</v>
      </c>
      <c r="D240" t="s">
        <v>1041</v>
      </c>
      <c r="E240" s="396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>
      <c r="A241" t="s">
        <v>1040</v>
      </c>
      <c r="B241" s="395">
        <v>24</v>
      </c>
      <c r="C241" t="s">
        <v>1011</v>
      </c>
      <c r="D241" t="s">
        <v>1041</v>
      </c>
      <c r="E241" s="396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</row>
    <row r="242" spans="1:53">
      <c r="A242" t="s">
        <v>1042</v>
      </c>
      <c r="B242" s="395">
        <v>10</v>
      </c>
      <c r="C242" t="s">
        <v>996</v>
      </c>
      <c r="D242" t="s">
        <v>1043</v>
      </c>
      <c r="E242" s="397">
        <v>39.795999999999999</v>
      </c>
      <c r="F242">
        <v>43.036569999999998</v>
      </c>
      <c r="G242">
        <v>42.315620000000003</v>
      </c>
      <c r="H242">
        <v>41.535870000000003</v>
      </c>
      <c r="I242">
        <v>41.920400000000001</v>
      </c>
      <c r="J242">
        <v>41.487070000000003</v>
      </c>
      <c r="K242">
        <v>41.31765</v>
      </c>
      <c r="L242">
        <v>41.792209999999997</v>
      </c>
      <c r="M242">
        <v>43.349400000000003</v>
      </c>
      <c r="N242">
        <v>45.081220000000002</v>
      </c>
      <c r="O242">
        <v>45.645850000000003</v>
      </c>
      <c r="P242">
        <v>49.643639999999998</v>
      </c>
      <c r="Q242">
        <v>32.367640000000002</v>
      </c>
      <c r="R242">
        <v>-8.0475100000000008</v>
      </c>
      <c r="S242">
        <v>-26.874569999999999</v>
      </c>
      <c r="T242">
        <v>-20.413969999999999</v>
      </c>
      <c r="U242">
        <v>-64.618600000000001</v>
      </c>
      <c r="V242">
        <v>-108.1328</v>
      </c>
      <c r="W242">
        <v>-107.81238999999999</v>
      </c>
      <c r="X242">
        <v>-105.88368</v>
      </c>
      <c r="Y242">
        <v>-103.43312</v>
      </c>
      <c r="Z242">
        <v>-109.28332</v>
      </c>
      <c r="AA242">
        <v>-124.93655</v>
      </c>
      <c r="AB242">
        <v>-132.45457999999999</v>
      </c>
      <c r="AC242">
        <v>-146.34692999999999</v>
      </c>
      <c r="AD242">
        <v>-137.27939000000001</v>
      </c>
      <c r="AE242">
        <v>-135.72678999999999</v>
      </c>
      <c r="AF242">
        <v>-116.27489</v>
      </c>
      <c r="AG242">
        <v>-100.65827</v>
      </c>
      <c r="AH242">
        <v>-77.319199999999995</v>
      </c>
      <c r="AI242">
        <v>-46.633029999999998</v>
      </c>
      <c r="AJ242">
        <v>-12.749459999999999</v>
      </c>
      <c r="AK242">
        <v>23.350480000000001</v>
      </c>
      <c r="AL242">
        <v>52.244500000000002</v>
      </c>
      <c r="AM242">
        <v>74.246099999999998</v>
      </c>
      <c r="AN242">
        <v>90.423519999999996</v>
      </c>
      <c r="AO242">
        <v>96.173019999999994</v>
      </c>
      <c r="AP242">
        <v>90.705830000000006</v>
      </c>
      <c r="AQ242">
        <v>87.354209999999995</v>
      </c>
      <c r="AR242">
        <v>83.18244</v>
      </c>
      <c r="AS242">
        <v>77.600800000000007</v>
      </c>
      <c r="AT242">
        <v>78.779510000000002</v>
      </c>
      <c r="AU242">
        <v>80.094059999999999</v>
      </c>
      <c r="AV242">
        <v>79.327280000000002</v>
      </c>
      <c r="AW242">
        <v>82.710949999999997</v>
      </c>
      <c r="AX242">
        <v>71.60866</v>
      </c>
      <c r="AY242">
        <v>66.432900000000004</v>
      </c>
      <c r="AZ242">
        <v>61.841500000000003</v>
      </c>
      <c r="BA242">
        <v>58.903410000000001</v>
      </c>
    </row>
    <row r="243" spans="1:53">
      <c r="A243" t="s">
        <v>1042</v>
      </c>
      <c r="B243" s="395">
        <v>11</v>
      </c>
      <c r="C243" t="s">
        <v>998</v>
      </c>
      <c r="D243" t="s">
        <v>1043</v>
      </c>
      <c r="E243" s="396"/>
    </row>
    <row r="244" spans="1:53">
      <c r="A244" t="s">
        <v>1042</v>
      </c>
      <c r="B244" s="395">
        <v>12</v>
      </c>
      <c r="C244" t="s">
        <v>999</v>
      </c>
      <c r="D244" t="s">
        <v>1043</v>
      </c>
      <c r="E244" s="396"/>
    </row>
    <row r="245" spans="1:53">
      <c r="A245" t="s">
        <v>1042</v>
      </c>
      <c r="B245" s="395">
        <v>13</v>
      </c>
      <c r="C245" t="s">
        <v>1000</v>
      </c>
      <c r="D245" t="s">
        <v>1043</v>
      </c>
      <c r="E245" s="396">
        <v>1330.7059999999999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2.6086999999999998</v>
      </c>
      <c r="S245">
        <v>24.86957</v>
      </c>
      <c r="T245">
        <v>51.021740000000001</v>
      </c>
      <c r="U245">
        <v>57.054349999999999</v>
      </c>
      <c r="V245">
        <v>78.032610000000005</v>
      </c>
      <c r="W245">
        <v>117.42391000000001</v>
      </c>
      <c r="X245">
        <v>142.81522000000001</v>
      </c>
      <c r="Y245">
        <v>148.33696</v>
      </c>
      <c r="Z245">
        <v>154.65217000000001</v>
      </c>
      <c r="AA245">
        <v>153.72826000000001</v>
      </c>
      <c r="AB245">
        <v>161.53261000000001</v>
      </c>
      <c r="AC245">
        <v>168.79347999999999</v>
      </c>
      <c r="AD245">
        <v>184.95652000000001</v>
      </c>
      <c r="AE245">
        <v>182.48912999999999</v>
      </c>
      <c r="AF245">
        <v>184.20652000000001</v>
      </c>
      <c r="AG245">
        <v>181.80435</v>
      </c>
      <c r="AH245">
        <v>163.68477999999999</v>
      </c>
      <c r="AI245">
        <v>145.13042999999999</v>
      </c>
      <c r="AJ245">
        <v>126.79348</v>
      </c>
      <c r="AK245">
        <v>96.271739999999994</v>
      </c>
      <c r="AL245">
        <v>60.934780000000003</v>
      </c>
      <c r="AM245">
        <v>41.293480000000002</v>
      </c>
      <c r="AN245">
        <v>25.760870000000001</v>
      </c>
      <c r="AO245">
        <v>6.6630399999999996</v>
      </c>
      <c r="AP245">
        <v>0.55435000000000001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>
      <c r="A246" t="s">
        <v>1042</v>
      </c>
      <c r="B246" s="395">
        <v>14</v>
      </c>
      <c r="C246" t="s">
        <v>1001</v>
      </c>
      <c r="D246" t="s">
        <v>1043</v>
      </c>
      <c r="E246" s="397">
        <v>1223.9949999999999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2.4</v>
      </c>
      <c r="S246">
        <v>22.88</v>
      </c>
      <c r="T246">
        <v>46.94</v>
      </c>
      <c r="U246">
        <v>52.49</v>
      </c>
      <c r="V246">
        <v>71.790000000000006</v>
      </c>
      <c r="W246">
        <v>108.03</v>
      </c>
      <c r="X246">
        <v>131.38999999999999</v>
      </c>
      <c r="Y246">
        <v>136.47</v>
      </c>
      <c r="Z246">
        <v>142.28</v>
      </c>
      <c r="AA246">
        <v>141.43</v>
      </c>
      <c r="AB246">
        <v>148.61000000000001</v>
      </c>
      <c r="AC246">
        <v>155.29</v>
      </c>
      <c r="AD246">
        <v>170.16</v>
      </c>
      <c r="AE246">
        <v>167.89</v>
      </c>
      <c r="AF246">
        <v>169.47</v>
      </c>
      <c r="AG246">
        <v>167.26</v>
      </c>
      <c r="AH246">
        <v>150.59</v>
      </c>
      <c r="AI246">
        <v>133.52000000000001</v>
      </c>
      <c r="AJ246">
        <v>116.65</v>
      </c>
      <c r="AK246">
        <v>88.57</v>
      </c>
      <c r="AL246">
        <v>56.06</v>
      </c>
      <c r="AM246">
        <v>37.99</v>
      </c>
      <c r="AN246">
        <v>23.7</v>
      </c>
      <c r="AO246">
        <v>6.13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>
      <c r="A247" t="s">
        <v>1042</v>
      </c>
      <c r="B247" s="395">
        <v>15</v>
      </c>
      <c r="C247" t="s">
        <v>1002</v>
      </c>
      <c r="D247" t="s">
        <v>1043</v>
      </c>
      <c r="E247" s="396">
        <v>120.27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40.090000000000003</v>
      </c>
      <c r="AB247">
        <v>40.090000000000003</v>
      </c>
      <c r="AC247">
        <v>40.090000000000003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>
      <c r="A248" t="s">
        <v>1042</v>
      </c>
      <c r="B248" s="395">
        <v>16</v>
      </c>
      <c r="C248" t="s">
        <v>1003</v>
      </c>
      <c r="D248" t="s">
        <v>1043</v>
      </c>
      <c r="E248" s="396">
        <v>308.63400000000001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0.60504000000000002</v>
      </c>
      <c r="S248">
        <v>5.7680699999999998</v>
      </c>
      <c r="T248">
        <v>11.83361</v>
      </c>
      <c r="U248">
        <v>13.23277</v>
      </c>
      <c r="V248">
        <v>18.098320000000001</v>
      </c>
      <c r="W248">
        <v>27.234449999999999</v>
      </c>
      <c r="X248">
        <v>33.123530000000002</v>
      </c>
      <c r="Y248">
        <v>34.404200000000003</v>
      </c>
      <c r="Z248">
        <v>35.86891</v>
      </c>
      <c r="AA248">
        <v>35.654620000000001</v>
      </c>
      <c r="AB248">
        <v>37.464709999999997</v>
      </c>
      <c r="AC248">
        <v>39.148739999999997</v>
      </c>
      <c r="AD248">
        <v>42.897480000000002</v>
      </c>
      <c r="AE248">
        <v>42.325209999999998</v>
      </c>
      <c r="AF248">
        <v>42.723529999999997</v>
      </c>
      <c r="AG248">
        <v>42.16639</v>
      </c>
      <c r="AH248">
        <v>37.96387</v>
      </c>
      <c r="AI248">
        <v>33.660499999999999</v>
      </c>
      <c r="AJ248">
        <v>29.40756</v>
      </c>
      <c r="AK248">
        <v>22.328569999999999</v>
      </c>
      <c r="AL248">
        <v>14.132770000000001</v>
      </c>
      <c r="AM248">
        <v>9.5773100000000007</v>
      </c>
      <c r="AN248">
        <v>5.9747899999999996</v>
      </c>
      <c r="AO248">
        <v>1.54538</v>
      </c>
      <c r="AP248">
        <v>0.12856999999999999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>
      <c r="A249" t="s">
        <v>1042</v>
      </c>
      <c r="B249" s="395">
        <v>17</v>
      </c>
      <c r="C249" t="s">
        <v>1004</v>
      </c>
      <c r="D249" t="s">
        <v>1043</v>
      </c>
      <c r="E249" s="397">
        <v>234.339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0.45939999999999998</v>
      </c>
      <c r="S249">
        <v>4.3795700000000002</v>
      </c>
      <c r="T249">
        <v>8.9850100000000008</v>
      </c>
      <c r="U249">
        <v>10.047359999999999</v>
      </c>
      <c r="V249">
        <v>13.74166</v>
      </c>
      <c r="W249">
        <v>20.678540000000002</v>
      </c>
      <c r="X249">
        <v>25.149979999999999</v>
      </c>
      <c r="Y249">
        <v>26.12237</v>
      </c>
      <c r="Z249">
        <v>27.234490000000001</v>
      </c>
      <c r="AA249">
        <v>27.07179</v>
      </c>
      <c r="AB249">
        <v>28.446149999999999</v>
      </c>
      <c r="AC249">
        <v>29.724799999999998</v>
      </c>
      <c r="AD249">
        <v>32.571129999999997</v>
      </c>
      <c r="AE249">
        <v>32.136620000000001</v>
      </c>
      <c r="AF249">
        <v>32.439059999999998</v>
      </c>
      <c r="AG249">
        <v>32.016030000000001</v>
      </c>
      <c r="AH249">
        <v>28.825150000000001</v>
      </c>
      <c r="AI249">
        <v>25.557700000000001</v>
      </c>
      <c r="AJ249">
        <v>22.328530000000001</v>
      </c>
      <c r="AK249">
        <v>16.953600000000002</v>
      </c>
      <c r="AL249">
        <v>10.73071</v>
      </c>
      <c r="AM249">
        <v>7.2718499999999997</v>
      </c>
      <c r="AN249">
        <v>4.53653</v>
      </c>
      <c r="AO249">
        <v>1.17337</v>
      </c>
      <c r="AP249">
        <v>9.7619999999999998E-2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>
      <c r="A250" t="s">
        <v>1042</v>
      </c>
      <c r="B250" s="395">
        <v>18</v>
      </c>
      <c r="C250" t="s">
        <v>1005</v>
      </c>
      <c r="D250" t="s">
        <v>1043</v>
      </c>
      <c r="E250" s="396"/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</row>
    <row r="251" spans="1:53">
      <c r="A251" t="s">
        <v>1042</v>
      </c>
      <c r="B251" s="395">
        <v>19</v>
      </c>
      <c r="C251" t="s">
        <v>1006</v>
      </c>
      <c r="D251" t="s">
        <v>1043</v>
      </c>
      <c r="E251" s="396"/>
    </row>
    <row r="252" spans="1:53">
      <c r="A252" t="s">
        <v>1042</v>
      </c>
      <c r="B252" s="395">
        <v>20</v>
      </c>
      <c r="C252" t="s">
        <v>1007</v>
      </c>
      <c r="D252" t="s">
        <v>1043</v>
      </c>
      <c r="E252" s="396"/>
    </row>
    <row r="253" spans="1:53">
      <c r="A253" t="s">
        <v>1042</v>
      </c>
      <c r="B253" s="395">
        <v>21</v>
      </c>
      <c r="C253" t="s">
        <v>1008</v>
      </c>
      <c r="D253" t="s">
        <v>1043</v>
      </c>
      <c r="E253" s="397">
        <v>872</v>
      </c>
      <c r="F253">
        <v>44.496099999999998</v>
      </c>
      <c r="G253">
        <v>44.514899999999997</v>
      </c>
      <c r="H253">
        <v>44.152000000000001</v>
      </c>
      <c r="I253">
        <v>43.776299999999999</v>
      </c>
      <c r="J253">
        <v>44.0871</v>
      </c>
      <c r="K253">
        <v>44.195900000000002</v>
      </c>
      <c r="L253">
        <v>44.34</v>
      </c>
      <c r="M253">
        <v>44.350900000000003</v>
      </c>
      <c r="N253">
        <v>44.346699999999998</v>
      </c>
      <c r="O253">
        <v>44.302100000000003</v>
      </c>
      <c r="P253">
        <v>44.232100000000003</v>
      </c>
      <c r="Q253">
        <v>44.246099999999998</v>
      </c>
      <c r="R253">
        <v>44.337699999999998</v>
      </c>
      <c r="S253">
        <v>44.3249</v>
      </c>
      <c r="T253">
        <v>43.746000000000002</v>
      </c>
      <c r="U253">
        <v>42.145600000000002</v>
      </c>
      <c r="V253">
        <v>40.336500000000001</v>
      </c>
      <c r="W253">
        <v>36.837499999999999</v>
      </c>
      <c r="X253">
        <v>31.8522</v>
      </c>
      <c r="Y253">
        <v>29.394100000000002</v>
      </c>
      <c r="Z253">
        <v>29.434999999999999</v>
      </c>
      <c r="AA253">
        <v>29.029199999999999</v>
      </c>
      <c r="AB253">
        <v>26.5427</v>
      </c>
      <c r="AC253">
        <v>25.4358</v>
      </c>
      <c r="AD253">
        <v>23.449300000000001</v>
      </c>
      <c r="AE253">
        <v>24.164000000000001</v>
      </c>
      <c r="AF253">
        <v>24.302499999999998</v>
      </c>
      <c r="AG253">
        <v>24.465199999999999</v>
      </c>
      <c r="AH253">
        <v>24.466799999999999</v>
      </c>
      <c r="AI253">
        <v>27.4938</v>
      </c>
      <c r="AJ253">
        <v>26.993099999999998</v>
      </c>
      <c r="AK253">
        <v>27.084499999999998</v>
      </c>
      <c r="AL253">
        <v>29.251000000000001</v>
      </c>
      <c r="AM253">
        <v>29.593499999999999</v>
      </c>
      <c r="AN253">
        <v>24.558</v>
      </c>
      <c r="AO253">
        <v>29.198</v>
      </c>
      <c r="AP253">
        <v>32.749000000000002</v>
      </c>
      <c r="AQ253">
        <v>32.356000000000002</v>
      </c>
      <c r="AR253">
        <v>33.028399999999998</v>
      </c>
      <c r="AS253">
        <v>38.271099999999997</v>
      </c>
      <c r="AT253">
        <v>41.973100000000002</v>
      </c>
      <c r="AU253">
        <v>44.137599999999999</v>
      </c>
      <c r="AV253">
        <v>44.121899999999997</v>
      </c>
      <c r="AW253">
        <v>43.990099999999998</v>
      </c>
      <c r="AX253">
        <v>39.021299999999997</v>
      </c>
      <c r="AY253">
        <v>44.263800000000003</v>
      </c>
      <c r="AZ253">
        <v>44.2547</v>
      </c>
      <c r="BA253">
        <v>44.247799999999998</v>
      </c>
    </row>
    <row r="254" spans="1:53">
      <c r="A254" t="s">
        <v>1042</v>
      </c>
      <c r="B254" s="395">
        <v>22</v>
      </c>
      <c r="C254" t="s">
        <v>1009</v>
      </c>
      <c r="D254" t="s">
        <v>1043</v>
      </c>
      <c r="E254" s="396"/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>
      <c r="A255" t="s">
        <v>1042</v>
      </c>
      <c r="B255" s="395">
        <v>23</v>
      </c>
      <c r="C255" t="s">
        <v>1010</v>
      </c>
      <c r="D255" t="s">
        <v>1043</v>
      </c>
      <c r="E255" s="396"/>
    </row>
    <row r="256" spans="1:53">
      <c r="A256" t="s">
        <v>1042</v>
      </c>
      <c r="B256" s="395">
        <v>24</v>
      </c>
      <c r="C256" t="s">
        <v>1011</v>
      </c>
      <c r="D256" t="s">
        <v>1043</v>
      </c>
      <c r="E256" s="396"/>
    </row>
    <row r="257" spans="1:53">
      <c r="A257" t="s">
        <v>1044</v>
      </c>
      <c r="B257" s="395">
        <v>10</v>
      </c>
      <c r="C257" t="s">
        <v>996</v>
      </c>
      <c r="D257" t="s">
        <v>1045</v>
      </c>
      <c r="E257" s="397">
        <v>4738.97</v>
      </c>
      <c r="F257">
        <v>163.51</v>
      </c>
      <c r="G257">
        <v>161.37</v>
      </c>
      <c r="H257">
        <v>161.04</v>
      </c>
      <c r="I257">
        <v>159.84</v>
      </c>
      <c r="J257">
        <v>159.66</v>
      </c>
      <c r="K257">
        <v>161.34</v>
      </c>
      <c r="L257">
        <v>163.98</v>
      </c>
      <c r="M257">
        <v>167.14</v>
      </c>
      <c r="N257">
        <v>175.31</v>
      </c>
      <c r="O257">
        <v>183.95</v>
      </c>
      <c r="P257">
        <v>194.42</v>
      </c>
      <c r="Q257">
        <v>195.21</v>
      </c>
      <c r="R257">
        <v>175.9</v>
      </c>
      <c r="S257">
        <v>169.09</v>
      </c>
      <c r="T257">
        <v>175</v>
      </c>
      <c r="U257">
        <v>182.09</v>
      </c>
      <c r="V257">
        <v>183.83</v>
      </c>
      <c r="W257">
        <v>182.12</v>
      </c>
      <c r="X257">
        <v>178.88</v>
      </c>
      <c r="Y257">
        <v>167.85</v>
      </c>
      <c r="Z257">
        <v>154.85</v>
      </c>
      <c r="AA257">
        <v>153.36000000000001</v>
      </c>
      <c r="AB257">
        <v>152.97</v>
      </c>
      <c r="AC257">
        <v>170.25</v>
      </c>
      <c r="AD257">
        <v>169.7</v>
      </c>
      <c r="AE257">
        <v>180.73</v>
      </c>
      <c r="AF257">
        <v>185.6</v>
      </c>
      <c r="AG257">
        <v>189.04</v>
      </c>
      <c r="AH257">
        <v>191.01</v>
      </c>
      <c r="AI257">
        <v>190.04</v>
      </c>
      <c r="AJ257">
        <v>190.44</v>
      </c>
      <c r="AK257">
        <v>191.52</v>
      </c>
      <c r="AL257">
        <v>193.93</v>
      </c>
      <c r="AM257">
        <v>187.09</v>
      </c>
      <c r="AN257">
        <v>191.5</v>
      </c>
      <c r="AO257">
        <v>203.15</v>
      </c>
      <c r="AP257">
        <v>207.81</v>
      </c>
      <c r="AQ257">
        <v>203.26</v>
      </c>
      <c r="AR257">
        <v>198.68</v>
      </c>
      <c r="AS257">
        <v>194.95</v>
      </c>
      <c r="AT257">
        <v>195.58</v>
      </c>
      <c r="AU257">
        <v>190.09</v>
      </c>
      <c r="AV257">
        <v>180.99</v>
      </c>
      <c r="AW257">
        <v>175.75</v>
      </c>
      <c r="AX257">
        <v>171.23</v>
      </c>
      <c r="AY257">
        <v>167.94</v>
      </c>
      <c r="AZ257">
        <v>165.71</v>
      </c>
      <c r="BA257">
        <v>163.25</v>
      </c>
    </row>
    <row r="258" spans="1:53">
      <c r="A258" t="s">
        <v>1044</v>
      </c>
      <c r="B258" s="395">
        <v>11</v>
      </c>
      <c r="C258" t="s">
        <v>998</v>
      </c>
      <c r="D258" t="s">
        <v>1045</v>
      </c>
      <c r="E258" s="396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>
      <c r="A259" t="s">
        <v>1044</v>
      </c>
      <c r="B259" s="395">
        <v>12</v>
      </c>
      <c r="C259" t="s">
        <v>999</v>
      </c>
      <c r="D259" t="s">
        <v>1045</v>
      </c>
      <c r="E259" s="396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</row>
    <row r="260" spans="1:53">
      <c r="A260" t="s">
        <v>1044</v>
      </c>
      <c r="B260" s="395">
        <v>13</v>
      </c>
      <c r="C260" t="s">
        <v>1000</v>
      </c>
      <c r="D260" t="s">
        <v>1045</v>
      </c>
      <c r="E260" s="396">
        <v>130.03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3.62</v>
      </c>
      <c r="S260">
        <v>7.94</v>
      </c>
      <c r="T260">
        <v>11.52</v>
      </c>
      <c r="U260">
        <v>11.47</v>
      </c>
      <c r="V260">
        <v>12.3</v>
      </c>
      <c r="W260">
        <v>15.86</v>
      </c>
      <c r="X260">
        <v>15.96</v>
      </c>
      <c r="Y260">
        <v>18.97</v>
      </c>
      <c r="Z260">
        <v>25.75</v>
      </c>
      <c r="AA260">
        <v>24.84</v>
      </c>
      <c r="AB260">
        <v>19.649999999999999</v>
      </c>
      <c r="AC260">
        <v>13.68</v>
      </c>
      <c r="AD260">
        <v>13.51</v>
      </c>
      <c r="AE260">
        <v>9.5299999999999994</v>
      </c>
      <c r="AF260">
        <v>6.29</v>
      </c>
      <c r="AG260">
        <v>6.61</v>
      </c>
      <c r="AH260">
        <v>7.48</v>
      </c>
      <c r="AI260">
        <v>9.0500000000000007</v>
      </c>
      <c r="AJ260">
        <v>9.9499999999999993</v>
      </c>
      <c r="AK260">
        <v>7.55</v>
      </c>
      <c r="AL260">
        <v>4.71</v>
      </c>
      <c r="AM260">
        <v>2.63</v>
      </c>
      <c r="AN260">
        <v>1.1499999999999999</v>
      </c>
      <c r="AO260">
        <v>0.04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1:53">
      <c r="A261" t="s">
        <v>1044</v>
      </c>
      <c r="B261" s="395">
        <v>14</v>
      </c>
      <c r="C261" t="s">
        <v>1001</v>
      </c>
      <c r="D261" t="s">
        <v>1045</v>
      </c>
      <c r="E261" s="397">
        <v>125.03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3.48</v>
      </c>
      <c r="S261">
        <v>7.63</v>
      </c>
      <c r="T261">
        <v>11.08</v>
      </c>
      <c r="U261">
        <v>11.03</v>
      </c>
      <c r="V261">
        <v>11.83</v>
      </c>
      <c r="W261">
        <v>15.25</v>
      </c>
      <c r="X261">
        <v>15.35</v>
      </c>
      <c r="Y261">
        <v>18.239999999999998</v>
      </c>
      <c r="Z261">
        <v>24.76</v>
      </c>
      <c r="AA261">
        <v>23.88</v>
      </c>
      <c r="AB261">
        <v>18.89</v>
      </c>
      <c r="AC261">
        <v>13.15</v>
      </c>
      <c r="AD261">
        <v>12.99</v>
      </c>
      <c r="AE261">
        <v>9.16</v>
      </c>
      <c r="AF261">
        <v>6.05</v>
      </c>
      <c r="AG261">
        <v>6.36</v>
      </c>
      <c r="AH261">
        <v>7.19</v>
      </c>
      <c r="AI261">
        <v>8.6999999999999993</v>
      </c>
      <c r="AJ261">
        <v>9.57</v>
      </c>
      <c r="AK261">
        <v>7.26</v>
      </c>
      <c r="AL261">
        <v>4.53</v>
      </c>
      <c r="AM261">
        <v>2.5299999999999998</v>
      </c>
      <c r="AN261">
        <v>1.1100000000000001</v>
      </c>
      <c r="AO261">
        <v>0.04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1:53">
      <c r="A262" t="s">
        <v>1044</v>
      </c>
      <c r="B262" s="395">
        <v>15</v>
      </c>
      <c r="C262" t="s">
        <v>1002</v>
      </c>
      <c r="D262" t="s">
        <v>1045</v>
      </c>
      <c r="E262" s="396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</row>
    <row r="263" spans="1:53">
      <c r="A263" t="s">
        <v>1044</v>
      </c>
      <c r="B263" s="395">
        <v>16</v>
      </c>
      <c r="C263" t="s">
        <v>1003</v>
      </c>
      <c r="D263" t="s">
        <v>1045</v>
      </c>
      <c r="E263" s="396">
        <v>23.77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0.67</v>
      </c>
      <c r="S263">
        <v>1.45</v>
      </c>
      <c r="T263">
        <v>2.1</v>
      </c>
      <c r="U263">
        <v>2.09</v>
      </c>
      <c r="V263">
        <v>2.25</v>
      </c>
      <c r="W263">
        <v>2.9</v>
      </c>
      <c r="X263">
        <v>2.92</v>
      </c>
      <c r="Y263">
        <v>3.46</v>
      </c>
      <c r="Z263">
        <v>4.7</v>
      </c>
      <c r="AA263">
        <v>4.54</v>
      </c>
      <c r="AB263">
        <v>3.59</v>
      </c>
      <c r="AC263">
        <v>2.5</v>
      </c>
      <c r="AD263">
        <v>2.4700000000000002</v>
      </c>
      <c r="AE263">
        <v>1.74</v>
      </c>
      <c r="AF263">
        <v>1.1499999999999999</v>
      </c>
      <c r="AG263">
        <v>1.21</v>
      </c>
      <c r="AH263">
        <v>1.37</v>
      </c>
      <c r="AI263">
        <v>1.66</v>
      </c>
      <c r="AJ263">
        <v>1.82</v>
      </c>
      <c r="AK263">
        <v>1.38</v>
      </c>
      <c r="AL263">
        <v>0.86</v>
      </c>
      <c r="AM263">
        <v>0.48</v>
      </c>
      <c r="AN263">
        <v>0.21</v>
      </c>
      <c r="AO263">
        <v>0.01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53">
      <c r="A264" t="s">
        <v>1044</v>
      </c>
      <c r="B264" s="395">
        <v>17</v>
      </c>
      <c r="C264" t="s">
        <v>1004</v>
      </c>
      <c r="D264" t="s">
        <v>1045</v>
      </c>
      <c r="E264" s="397">
        <v>20.67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0.57999999999999996</v>
      </c>
      <c r="S264">
        <v>1.26</v>
      </c>
      <c r="T264">
        <v>1.83</v>
      </c>
      <c r="U264">
        <v>1.82</v>
      </c>
      <c r="V264">
        <v>1.96</v>
      </c>
      <c r="W264">
        <v>2.52</v>
      </c>
      <c r="X264">
        <v>2.54</v>
      </c>
      <c r="Y264">
        <v>3.01</v>
      </c>
      <c r="Z264">
        <v>4.09</v>
      </c>
      <c r="AA264">
        <v>3.95</v>
      </c>
      <c r="AB264">
        <v>3.12</v>
      </c>
      <c r="AC264">
        <v>2.17</v>
      </c>
      <c r="AD264">
        <v>2.15</v>
      </c>
      <c r="AE264">
        <v>1.51</v>
      </c>
      <c r="AF264">
        <v>1</v>
      </c>
      <c r="AG264">
        <v>1.05</v>
      </c>
      <c r="AH264">
        <v>1.19</v>
      </c>
      <c r="AI264">
        <v>1.44</v>
      </c>
      <c r="AJ264">
        <v>1.58</v>
      </c>
      <c r="AK264">
        <v>1.2</v>
      </c>
      <c r="AL264">
        <v>0.75</v>
      </c>
      <c r="AM264">
        <v>0.42</v>
      </c>
      <c r="AN264">
        <v>0.18</v>
      </c>
      <c r="AO264">
        <v>0.01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</row>
    <row r="265" spans="1:53">
      <c r="A265" t="s">
        <v>1044</v>
      </c>
      <c r="B265" s="395">
        <v>18</v>
      </c>
      <c r="C265" t="s">
        <v>1005</v>
      </c>
      <c r="D265" t="s">
        <v>1045</v>
      </c>
      <c r="E265" s="396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</row>
    <row r="266" spans="1:53">
      <c r="A266" t="s">
        <v>1044</v>
      </c>
      <c r="B266" s="395">
        <v>19</v>
      </c>
      <c r="C266" t="s">
        <v>1006</v>
      </c>
      <c r="D266" t="s">
        <v>1045</v>
      </c>
      <c r="E266" s="39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</row>
    <row r="267" spans="1:53">
      <c r="A267" t="s">
        <v>1044</v>
      </c>
      <c r="B267" s="395">
        <v>20</v>
      </c>
      <c r="C267" t="s">
        <v>1007</v>
      </c>
      <c r="D267" t="s">
        <v>1045</v>
      </c>
      <c r="E267" s="396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>
      <c r="A268" t="s">
        <v>1044</v>
      </c>
      <c r="B268" s="395">
        <v>21</v>
      </c>
      <c r="C268" t="s">
        <v>1008</v>
      </c>
      <c r="D268" t="s">
        <v>1045</v>
      </c>
      <c r="E268" s="396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</row>
    <row r="269" spans="1:53">
      <c r="A269" t="s">
        <v>1044</v>
      </c>
      <c r="B269" s="395">
        <v>22</v>
      </c>
      <c r="C269" t="s">
        <v>1009</v>
      </c>
      <c r="D269" t="s">
        <v>1045</v>
      </c>
      <c r="E269" s="396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>
      <c r="A270" t="s">
        <v>1044</v>
      </c>
      <c r="B270" s="395">
        <v>23</v>
      </c>
      <c r="C270" t="s">
        <v>1010</v>
      </c>
      <c r="D270" t="s">
        <v>1045</v>
      </c>
      <c r="E270" s="396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</row>
    <row r="271" spans="1:53">
      <c r="A271" t="s">
        <v>1044</v>
      </c>
      <c r="B271" s="395">
        <v>24</v>
      </c>
      <c r="C271" t="s">
        <v>1011</v>
      </c>
      <c r="D271" t="s">
        <v>1045</v>
      </c>
      <c r="E271" s="396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</row>
    <row r="272" spans="1:53">
      <c r="A272" t="s">
        <v>1046</v>
      </c>
      <c r="B272" s="395">
        <v>10</v>
      </c>
      <c r="C272" t="s">
        <v>996</v>
      </c>
      <c r="D272" t="s">
        <v>1047</v>
      </c>
      <c r="E272" s="397">
        <v>16339.044159999999</v>
      </c>
      <c r="F272">
        <v>678.15661999999998</v>
      </c>
      <c r="G272">
        <v>676.28884000000005</v>
      </c>
      <c r="H272">
        <v>666.63072</v>
      </c>
      <c r="I272">
        <v>669.90863000000002</v>
      </c>
      <c r="J272">
        <v>664.04503</v>
      </c>
      <c r="K272">
        <v>661.30517999999995</v>
      </c>
      <c r="L272">
        <v>668.27472</v>
      </c>
      <c r="M272">
        <v>655.49296000000004</v>
      </c>
      <c r="N272">
        <v>654.81115</v>
      </c>
      <c r="O272">
        <v>657.50616000000002</v>
      </c>
      <c r="P272">
        <v>673.28084999999999</v>
      </c>
      <c r="Q272">
        <v>649.92448000000002</v>
      </c>
      <c r="R272">
        <v>651.73969</v>
      </c>
      <c r="S272">
        <v>667.54935</v>
      </c>
      <c r="T272">
        <v>685.09892000000002</v>
      </c>
      <c r="U272">
        <v>696.44084999999995</v>
      </c>
      <c r="V272">
        <v>680.54841999999996</v>
      </c>
      <c r="W272">
        <v>666.73902999999996</v>
      </c>
      <c r="X272">
        <v>644.20371</v>
      </c>
      <c r="Y272">
        <v>637.70824000000005</v>
      </c>
      <c r="Z272">
        <v>597.69284000000005</v>
      </c>
      <c r="AA272">
        <v>561.82091000000003</v>
      </c>
      <c r="AB272">
        <v>585.05889999999999</v>
      </c>
      <c r="AC272">
        <v>614.77030999999999</v>
      </c>
      <c r="AD272">
        <v>630.69551000000001</v>
      </c>
      <c r="AE272">
        <v>655.58423000000005</v>
      </c>
      <c r="AF272">
        <v>673.06631000000004</v>
      </c>
      <c r="AG272">
        <v>666.98707999999999</v>
      </c>
      <c r="AH272">
        <v>685.27934000000005</v>
      </c>
      <c r="AI272">
        <v>700.84947</v>
      </c>
      <c r="AJ272">
        <v>701.4058</v>
      </c>
      <c r="AK272">
        <v>706.59103000000005</v>
      </c>
      <c r="AL272">
        <v>696.56912999999997</v>
      </c>
      <c r="AM272">
        <v>717.13720000000001</v>
      </c>
      <c r="AN272">
        <v>737.67483000000004</v>
      </c>
      <c r="AO272">
        <v>762.71151999999995</v>
      </c>
      <c r="AP272">
        <v>758.3886</v>
      </c>
      <c r="AQ272">
        <v>745.57512999999994</v>
      </c>
      <c r="AR272">
        <v>736.76765999999998</v>
      </c>
      <c r="AS272">
        <v>732.22357999999997</v>
      </c>
      <c r="AT272">
        <v>745.66456000000005</v>
      </c>
      <c r="AU272">
        <v>741.48542999999995</v>
      </c>
      <c r="AV272">
        <v>725.92224999999996</v>
      </c>
      <c r="AW272">
        <v>706.97481000000005</v>
      </c>
      <c r="AX272">
        <v>713.05134999999996</v>
      </c>
      <c r="AY272">
        <v>704.14534000000003</v>
      </c>
      <c r="AZ272">
        <v>686.91724999999997</v>
      </c>
      <c r="BA272">
        <v>682.59045000000003</v>
      </c>
    </row>
    <row r="273" spans="1:53">
      <c r="A273" t="s">
        <v>1046</v>
      </c>
      <c r="B273" s="395">
        <v>11</v>
      </c>
      <c r="C273" t="s">
        <v>998</v>
      </c>
      <c r="D273" t="s">
        <v>1047</v>
      </c>
      <c r="E273" s="396"/>
    </row>
    <row r="274" spans="1:53">
      <c r="A274" t="s">
        <v>1046</v>
      </c>
      <c r="B274" s="395">
        <v>12</v>
      </c>
      <c r="C274" t="s">
        <v>999</v>
      </c>
      <c r="D274" t="s">
        <v>1047</v>
      </c>
      <c r="E274" s="396"/>
    </row>
    <row r="275" spans="1:53">
      <c r="A275" t="s">
        <v>1046</v>
      </c>
      <c r="B275" s="395">
        <v>13</v>
      </c>
      <c r="C275" t="s">
        <v>1000</v>
      </c>
      <c r="D275" t="s">
        <v>1047</v>
      </c>
      <c r="E275" s="396">
        <v>551.57844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0.34439999999999998</v>
      </c>
      <c r="R275">
        <v>6.1656000000000004</v>
      </c>
      <c r="S275">
        <v>13.864800000000001</v>
      </c>
      <c r="T275">
        <v>21.414000000000001</v>
      </c>
      <c r="U275">
        <v>32.480400000000003</v>
      </c>
      <c r="V275">
        <v>38.530799999999999</v>
      </c>
      <c r="W275">
        <v>48.555599999999998</v>
      </c>
      <c r="X275">
        <v>64.878</v>
      </c>
      <c r="Y275">
        <v>72.126000000000005</v>
      </c>
      <c r="Z275">
        <v>86.767200000000003</v>
      </c>
      <c r="AA275">
        <v>87.89376</v>
      </c>
      <c r="AB275">
        <v>76.509119999999996</v>
      </c>
      <c r="AC275">
        <v>77.167199999999994</v>
      </c>
      <c r="AD275">
        <v>66.656400000000005</v>
      </c>
      <c r="AE275">
        <v>59.173200000000001</v>
      </c>
      <c r="AF275">
        <v>58.103999999999999</v>
      </c>
      <c r="AG275">
        <v>53.5944</v>
      </c>
      <c r="AH275">
        <v>55.185600000000001</v>
      </c>
      <c r="AI275">
        <v>46.7592</v>
      </c>
      <c r="AJ275">
        <v>51.340800000000002</v>
      </c>
      <c r="AK275">
        <v>39.066000000000003</v>
      </c>
      <c r="AL275">
        <v>28.1892</v>
      </c>
      <c r="AM275">
        <v>16.041599999999999</v>
      </c>
      <c r="AN275">
        <v>2.2547999999999999</v>
      </c>
      <c r="AO275">
        <v>9.4799999999999995E-2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>
      <c r="A276" t="s">
        <v>1046</v>
      </c>
      <c r="B276" s="395">
        <v>14</v>
      </c>
      <c r="C276" t="s">
        <v>1001</v>
      </c>
      <c r="D276" t="s">
        <v>1047</v>
      </c>
      <c r="E276" s="397">
        <v>459.64870000000002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0.28699999999999998</v>
      </c>
      <c r="R276">
        <v>5.1379999999999999</v>
      </c>
      <c r="S276">
        <v>11.554</v>
      </c>
      <c r="T276">
        <v>17.844999999999999</v>
      </c>
      <c r="U276">
        <v>27.067</v>
      </c>
      <c r="V276">
        <v>32.109000000000002</v>
      </c>
      <c r="W276">
        <v>40.463000000000001</v>
      </c>
      <c r="X276">
        <v>54.064999999999998</v>
      </c>
      <c r="Y276">
        <v>60.104999999999997</v>
      </c>
      <c r="Z276">
        <v>72.305999999999997</v>
      </c>
      <c r="AA276">
        <v>73.244799999999998</v>
      </c>
      <c r="AB276">
        <v>63.757599999999996</v>
      </c>
      <c r="AC276">
        <v>64.305999999999997</v>
      </c>
      <c r="AD276">
        <v>55.546999999999997</v>
      </c>
      <c r="AE276">
        <v>49.311</v>
      </c>
      <c r="AF276">
        <v>48.42</v>
      </c>
      <c r="AG276">
        <v>44.661999999999999</v>
      </c>
      <c r="AH276">
        <v>45.988</v>
      </c>
      <c r="AI276">
        <v>38.966000000000001</v>
      </c>
      <c r="AJ276">
        <v>42.783999999999999</v>
      </c>
      <c r="AK276">
        <v>32.555</v>
      </c>
      <c r="AL276">
        <v>23.491</v>
      </c>
      <c r="AM276">
        <v>13.368</v>
      </c>
      <c r="AN276">
        <v>1.879</v>
      </c>
      <c r="AO276">
        <v>7.9000000000000001E-2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>
      <c r="A277" t="s">
        <v>1046</v>
      </c>
      <c r="B277" s="395">
        <v>15</v>
      </c>
      <c r="C277" t="s">
        <v>1002</v>
      </c>
      <c r="D277" t="s">
        <v>1047</v>
      </c>
      <c r="E277" s="396">
        <v>0</v>
      </c>
      <c r="AA277">
        <v>0</v>
      </c>
      <c r="AB277">
        <v>0</v>
      </c>
      <c r="AC277">
        <v>0</v>
      </c>
    </row>
    <row r="278" spans="1:53">
      <c r="A278" t="s">
        <v>1046</v>
      </c>
      <c r="B278" s="395">
        <v>16</v>
      </c>
      <c r="C278" t="s">
        <v>1003</v>
      </c>
      <c r="D278" t="s">
        <v>1047</v>
      </c>
      <c r="E278" s="396">
        <v>170.98931999999999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0.10675999999999999</v>
      </c>
      <c r="R278">
        <v>1.91134</v>
      </c>
      <c r="S278">
        <v>4.2980900000000002</v>
      </c>
      <c r="T278">
        <v>6.6383400000000004</v>
      </c>
      <c r="U278">
        <v>10.06892</v>
      </c>
      <c r="V278">
        <v>11.94455</v>
      </c>
      <c r="W278">
        <v>15.052239999999999</v>
      </c>
      <c r="X278">
        <v>20.112179999999999</v>
      </c>
      <c r="Y278">
        <v>22.359059999999999</v>
      </c>
      <c r="Z278">
        <v>26.897829999999999</v>
      </c>
      <c r="AA278">
        <v>27.247070000000001</v>
      </c>
      <c r="AB278">
        <v>23.717829999999999</v>
      </c>
      <c r="AC278">
        <v>23.92183</v>
      </c>
      <c r="AD278">
        <v>20.66348</v>
      </c>
      <c r="AE278">
        <v>18.343689999999999</v>
      </c>
      <c r="AF278">
        <v>18.012239999999998</v>
      </c>
      <c r="AG278">
        <v>16.614260000000002</v>
      </c>
      <c r="AH278">
        <v>17.10754</v>
      </c>
      <c r="AI278">
        <v>14.49535</v>
      </c>
      <c r="AJ278">
        <v>15.915649999999999</v>
      </c>
      <c r="AK278">
        <v>12.11046</v>
      </c>
      <c r="AL278">
        <v>8.7386499999999998</v>
      </c>
      <c r="AM278">
        <v>4.9729000000000001</v>
      </c>
      <c r="AN278">
        <v>0.69899</v>
      </c>
      <c r="AO278">
        <v>2.9389999999999999E-2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>
      <c r="A279" t="s">
        <v>1046</v>
      </c>
      <c r="B279" s="395">
        <v>17</v>
      </c>
      <c r="C279" t="s">
        <v>1004</v>
      </c>
      <c r="D279" t="s">
        <v>1047</v>
      </c>
      <c r="E279" s="397">
        <v>142.49109999999999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8.8969999999999994E-2</v>
      </c>
      <c r="R279">
        <v>1.5927800000000001</v>
      </c>
      <c r="S279">
        <v>3.5817399999999999</v>
      </c>
      <c r="T279">
        <v>5.5319500000000001</v>
      </c>
      <c r="U279">
        <v>8.3907699999999998</v>
      </c>
      <c r="V279">
        <v>9.9537899999999997</v>
      </c>
      <c r="W279">
        <v>12.543530000000001</v>
      </c>
      <c r="X279">
        <v>16.760149999999999</v>
      </c>
      <c r="Y279">
        <v>18.632549999999998</v>
      </c>
      <c r="Z279">
        <v>22.414860000000001</v>
      </c>
      <c r="AA279">
        <v>22.70589</v>
      </c>
      <c r="AB279">
        <v>19.764859999999999</v>
      </c>
      <c r="AC279">
        <v>19.93486</v>
      </c>
      <c r="AD279">
        <v>17.219570000000001</v>
      </c>
      <c r="AE279">
        <v>15.28641</v>
      </c>
      <c r="AF279">
        <v>15.010199999999999</v>
      </c>
      <c r="AG279">
        <v>13.845219999999999</v>
      </c>
      <c r="AH279">
        <v>14.25628</v>
      </c>
      <c r="AI279">
        <v>12.079459999999999</v>
      </c>
      <c r="AJ279">
        <v>13.26304</v>
      </c>
      <c r="AK279">
        <v>10.09205</v>
      </c>
      <c r="AL279">
        <v>7.2822100000000001</v>
      </c>
      <c r="AM279">
        <v>4.1440799999999998</v>
      </c>
      <c r="AN279">
        <v>0.58248999999999995</v>
      </c>
      <c r="AO279">
        <v>2.4490000000000001E-2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>
      <c r="A280" t="s">
        <v>1046</v>
      </c>
      <c r="B280" s="395">
        <v>18</v>
      </c>
      <c r="C280" t="s">
        <v>1005</v>
      </c>
      <c r="D280" t="s">
        <v>1047</v>
      </c>
      <c r="E280" s="396">
        <v>0</v>
      </c>
      <c r="AA280">
        <v>0</v>
      </c>
      <c r="AB280">
        <v>0</v>
      </c>
      <c r="AC280">
        <v>0</v>
      </c>
    </row>
    <row r="281" spans="1:53">
      <c r="A281" t="s">
        <v>1046</v>
      </c>
      <c r="B281" s="395">
        <v>19</v>
      </c>
      <c r="C281" t="s">
        <v>1006</v>
      </c>
      <c r="D281" t="s">
        <v>1047</v>
      </c>
      <c r="E281" s="396"/>
    </row>
    <row r="282" spans="1:53">
      <c r="A282" t="s">
        <v>1046</v>
      </c>
      <c r="B282" s="395">
        <v>20</v>
      </c>
      <c r="C282" t="s">
        <v>1007</v>
      </c>
      <c r="D282" t="s">
        <v>1047</v>
      </c>
      <c r="E282" s="396"/>
    </row>
    <row r="283" spans="1:53">
      <c r="A283" t="s">
        <v>1046</v>
      </c>
      <c r="B283" s="395">
        <v>21</v>
      </c>
      <c r="C283" t="s">
        <v>1008</v>
      </c>
      <c r="D283" t="s">
        <v>1047</v>
      </c>
      <c r="E283" s="397">
        <v>38.821240000000003</v>
      </c>
      <c r="F283">
        <v>1.28512</v>
      </c>
      <c r="G283">
        <v>1.2840800000000001</v>
      </c>
      <c r="H283">
        <v>1.2869600000000001</v>
      </c>
      <c r="I283">
        <v>1.2869600000000001</v>
      </c>
      <c r="J283">
        <v>1.2884</v>
      </c>
      <c r="K283">
        <v>1.2903199999999999</v>
      </c>
      <c r="L283">
        <v>1.502</v>
      </c>
      <c r="M283">
        <v>1.7459199999999999</v>
      </c>
      <c r="N283">
        <v>1.7383999999999999</v>
      </c>
      <c r="O283">
        <v>1.7347999999999999</v>
      </c>
      <c r="P283">
        <v>1.7276800000000001</v>
      </c>
      <c r="Q283">
        <v>1.7276800000000001</v>
      </c>
      <c r="R283">
        <v>1.73976</v>
      </c>
      <c r="S283">
        <v>1.7389600000000001</v>
      </c>
      <c r="T283">
        <v>1.7383999999999999</v>
      </c>
      <c r="U283">
        <v>1.7380800000000001</v>
      </c>
      <c r="V283">
        <v>1.73648</v>
      </c>
      <c r="W283">
        <v>1.73464</v>
      </c>
      <c r="X283">
        <v>1.7332799999999999</v>
      </c>
      <c r="Y283">
        <v>1.73048</v>
      </c>
      <c r="Z283">
        <v>1.7272799999999999</v>
      </c>
      <c r="AA283">
        <v>1.71688</v>
      </c>
      <c r="AB283">
        <v>1.7085600000000001</v>
      </c>
      <c r="AC283">
        <v>1.7135199999999999</v>
      </c>
      <c r="AD283">
        <v>1.70736</v>
      </c>
      <c r="AE283">
        <v>1.7037599999999999</v>
      </c>
      <c r="AF283">
        <v>1.732</v>
      </c>
      <c r="AG283">
        <v>1.7485599999999999</v>
      </c>
      <c r="AH283">
        <v>1.76448</v>
      </c>
      <c r="AI283">
        <v>1.7744800000000001</v>
      </c>
      <c r="AJ283">
        <v>1.7814399999999999</v>
      </c>
      <c r="AK283">
        <v>1.79016</v>
      </c>
      <c r="AL283">
        <v>1.788</v>
      </c>
      <c r="AM283">
        <v>1.7903199999999999</v>
      </c>
      <c r="AN283">
        <v>1.7943199999999999</v>
      </c>
      <c r="AO283">
        <v>1.7985599999999999</v>
      </c>
      <c r="AP283">
        <v>1.8002400000000001</v>
      </c>
      <c r="AQ283">
        <v>1.7978400000000001</v>
      </c>
      <c r="AR283">
        <v>1.7876799999999999</v>
      </c>
      <c r="AS283">
        <v>1.71136</v>
      </c>
      <c r="AT283">
        <v>1.33728</v>
      </c>
      <c r="AU283">
        <v>1.3391200000000001</v>
      </c>
      <c r="AV283">
        <v>1.34368</v>
      </c>
      <c r="AW283">
        <v>1.3411999999999999</v>
      </c>
      <c r="AX283">
        <v>1.3407199999999999</v>
      </c>
      <c r="AY283">
        <v>1.3368</v>
      </c>
      <c r="AZ283">
        <v>1.3384</v>
      </c>
      <c r="BA283">
        <v>1.3400799999999999</v>
      </c>
    </row>
    <row r="284" spans="1:53">
      <c r="A284" t="s">
        <v>1046</v>
      </c>
      <c r="B284" s="395">
        <v>22</v>
      </c>
      <c r="C284" t="s">
        <v>1009</v>
      </c>
      <c r="D284" t="s">
        <v>1047</v>
      </c>
      <c r="E284" s="396"/>
    </row>
    <row r="285" spans="1:53">
      <c r="A285" t="s">
        <v>1046</v>
      </c>
      <c r="B285" s="395">
        <v>23</v>
      </c>
      <c r="C285" t="s">
        <v>1010</v>
      </c>
      <c r="D285" t="s">
        <v>1047</v>
      </c>
      <c r="E285" s="396"/>
    </row>
    <row r="286" spans="1:53">
      <c r="A286" t="s">
        <v>1046</v>
      </c>
      <c r="B286" s="395">
        <v>24</v>
      </c>
      <c r="C286" t="s">
        <v>1011</v>
      </c>
      <c r="D286" t="s">
        <v>1047</v>
      </c>
      <c r="E286" s="396"/>
    </row>
    <row r="287" spans="1:53">
      <c r="A287" t="s">
        <v>1048</v>
      </c>
      <c r="B287" s="395">
        <v>10</v>
      </c>
      <c r="C287" t="s">
        <v>996</v>
      </c>
      <c r="D287" t="s">
        <v>1049</v>
      </c>
      <c r="E287" s="397">
        <v>11011.368</v>
      </c>
      <c r="F287">
        <v>377.27</v>
      </c>
      <c r="G287">
        <v>375.69</v>
      </c>
      <c r="H287">
        <v>365.95</v>
      </c>
      <c r="I287">
        <v>362.44</v>
      </c>
      <c r="J287">
        <v>365.71</v>
      </c>
      <c r="K287">
        <v>364.93</v>
      </c>
      <c r="L287">
        <v>367.87</v>
      </c>
      <c r="M287">
        <v>373.16</v>
      </c>
      <c r="N287">
        <v>387.38</v>
      </c>
      <c r="O287">
        <v>390.32</v>
      </c>
      <c r="P287">
        <v>392.72</v>
      </c>
      <c r="Q287">
        <v>385.38</v>
      </c>
      <c r="R287">
        <v>379.75</v>
      </c>
      <c r="S287">
        <v>391.46</v>
      </c>
      <c r="T287">
        <v>452.02</v>
      </c>
      <c r="U287">
        <v>460.78</v>
      </c>
      <c r="V287">
        <v>469.99</v>
      </c>
      <c r="W287">
        <v>465.64</v>
      </c>
      <c r="X287">
        <v>439.31</v>
      </c>
      <c r="Y287">
        <v>427.03</v>
      </c>
      <c r="Z287">
        <v>420.25</v>
      </c>
      <c r="AA287">
        <v>405.49</v>
      </c>
      <c r="AB287">
        <v>404.66</v>
      </c>
      <c r="AC287">
        <v>428.6</v>
      </c>
      <c r="AD287">
        <v>452.26</v>
      </c>
      <c r="AE287">
        <v>462.73</v>
      </c>
      <c r="AF287">
        <v>472.53</v>
      </c>
      <c r="AG287">
        <v>475.29</v>
      </c>
      <c r="AH287">
        <v>473.13</v>
      </c>
      <c r="AI287">
        <v>480.96</v>
      </c>
      <c r="AJ287">
        <v>495.06</v>
      </c>
      <c r="AK287">
        <v>495.07</v>
      </c>
      <c r="AL287">
        <v>465.23</v>
      </c>
      <c r="AM287">
        <v>434.31</v>
      </c>
      <c r="AN287">
        <v>437.34</v>
      </c>
      <c r="AO287">
        <v>436.85</v>
      </c>
      <c r="AP287">
        <v>432.02</v>
      </c>
      <c r="AQ287">
        <v>428.39</v>
      </c>
      <c r="AR287">
        <v>423.03</v>
      </c>
      <c r="AS287">
        <v>425.41</v>
      </c>
      <c r="AT287">
        <v>456.03</v>
      </c>
      <c r="AU287">
        <v>455.13</v>
      </c>
      <c r="AV287">
        <v>449.35</v>
      </c>
      <c r="AW287">
        <v>440.93</v>
      </c>
      <c r="AX287">
        <v>419.49</v>
      </c>
      <c r="AY287">
        <v>409.67</v>
      </c>
      <c r="AZ287">
        <v>405.71</v>
      </c>
      <c r="BA287">
        <v>403.42</v>
      </c>
    </row>
    <row r="288" spans="1:53">
      <c r="A288" t="s">
        <v>1048</v>
      </c>
      <c r="B288" s="395">
        <v>11</v>
      </c>
      <c r="C288" t="s">
        <v>998</v>
      </c>
      <c r="D288" t="s">
        <v>1049</v>
      </c>
      <c r="E288" s="396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>
      <c r="A289" t="s">
        <v>1048</v>
      </c>
      <c r="B289" s="395">
        <v>12</v>
      </c>
      <c r="C289" t="s">
        <v>999</v>
      </c>
      <c r="D289" t="s">
        <v>1049</v>
      </c>
      <c r="E289" s="396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>
      <c r="A290" t="s">
        <v>1048</v>
      </c>
      <c r="B290" s="395">
        <v>13</v>
      </c>
      <c r="C290" t="s">
        <v>1000</v>
      </c>
      <c r="D290" t="s">
        <v>1049</v>
      </c>
      <c r="E290" s="396">
        <v>123.9979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5.6140000000000002E-2</v>
      </c>
      <c r="R290">
        <v>0.61700999999999995</v>
      </c>
      <c r="S290">
        <v>2.1054499999999998</v>
      </c>
      <c r="T290">
        <v>4.3337399999999997</v>
      </c>
      <c r="U290">
        <v>9.4701599999999999</v>
      </c>
      <c r="V290">
        <v>10.83422</v>
      </c>
      <c r="W290">
        <v>12.558809999999999</v>
      </c>
      <c r="X290">
        <v>9.9890500000000007</v>
      </c>
      <c r="Y290">
        <v>11.53801</v>
      </c>
      <c r="Z290">
        <v>17.20749</v>
      </c>
      <c r="AA290">
        <v>20.133130000000001</v>
      </c>
      <c r="AB290">
        <v>21.24869</v>
      </c>
      <c r="AC290">
        <v>16.856750000000002</v>
      </c>
      <c r="AD290">
        <v>16.70044</v>
      </c>
      <c r="AE290">
        <v>20.32704</v>
      </c>
      <c r="AF290">
        <v>17.312809999999999</v>
      </c>
      <c r="AG290">
        <v>11.56814</v>
      </c>
      <c r="AH290">
        <v>10.85225</v>
      </c>
      <c r="AI290">
        <v>11.422129999999999</v>
      </c>
      <c r="AJ290">
        <v>9.3056000000000001</v>
      </c>
      <c r="AK290">
        <v>6.2136100000000001</v>
      </c>
      <c r="AL290">
        <v>3.8326099999999999</v>
      </c>
      <c r="AM290">
        <v>2.5512100000000002</v>
      </c>
      <c r="AN290">
        <v>0.88843000000000005</v>
      </c>
      <c r="AO290">
        <v>7.1069999999999994E-2</v>
      </c>
      <c r="AP290">
        <v>1.8E-3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>
      <c r="A291" t="s">
        <v>1048</v>
      </c>
      <c r="B291" s="395">
        <v>14</v>
      </c>
      <c r="C291" t="s">
        <v>1001</v>
      </c>
      <c r="D291" t="s">
        <v>1049</v>
      </c>
      <c r="E291" s="397">
        <v>87.107849999999999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3.2300000000000002E-2</v>
      </c>
      <c r="R291">
        <v>0.40760000000000002</v>
      </c>
      <c r="S291">
        <v>1.6440999999999999</v>
      </c>
      <c r="T291">
        <v>3.3369</v>
      </c>
      <c r="U291">
        <v>6.2830000000000004</v>
      </c>
      <c r="V291">
        <v>7.6757</v>
      </c>
      <c r="W291">
        <v>8.3808000000000007</v>
      </c>
      <c r="X291">
        <v>6.9381000000000004</v>
      </c>
      <c r="Y291">
        <v>7.2211999999999996</v>
      </c>
      <c r="Z291">
        <v>11.700699999999999</v>
      </c>
      <c r="AA291">
        <v>13.24667</v>
      </c>
      <c r="AB291">
        <v>14.99333</v>
      </c>
      <c r="AC291">
        <v>15.36</v>
      </c>
      <c r="AD291">
        <v>13.876300000000001</v>
      </c>
      <c r="AE291">
        <v>14.831300000000001</v>
      </c>
      <c r="AF291">
        <v>12.577400000000001</v>
      </c>
      <c r="AG291">
        <v>7.0659999999999998</v>
      </c>
      <c r="AH291">
        <v>7.1810999999999998</v>
      </c>
      <c r="AI291">
        <v>7.6612</v>
      </c>
      <c r="AJ291">
        <v>5.9001000000000001</v>
      </c>
      <c r="AK291">
        <v>3.6347999999999998</v>
      </c>
      <c r="AL291">
        <v>2.3237999999999999</v>
      </c>
      <c r="AM291">
        <v>1.4750000000000001</v>
      </c>
      <c r="AN291">
        <v>0.43909999999999999</v>
      </c>
      <c r="AO291">
        <v>2.8500000000000001E-2</v>
      </c>
      <c r="AP291">
        <v>6.9999999999999999E-4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>
      <c r="A292" t="s">
        <v>1048</v>
      </c>
      <c r="B292" s="395">
        <v>15</v>
      </c>
      <c r="C292" t="s">
        <v>1002</v>
      </c>
      <c r="D292" t="s">
        <v>1049</v>
      </c>
      <c r="E292" s="396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>
      <c r="A293" t="s">
        <v>1048</v>
      </c>
      <c r="B293" s="395">
        <v>16</v>
      </c>
      <c r="C293" t="s">
        <v>1003</v>
      </c>
      <c r="D293" t="s">
        <v>1049</v>
      </c>
      <c r="E293" s="396">
        <v>58.692529999999998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2.657E-2</v>
      </c>
      <c r="R293">
        <v>0.29204999999999998</v>
      </c>
      <c r="S293">
        <v>0.99658000000000002</v>
      </c>
      <c r="T293">
        <v>2.05131</v>
      </c>
      <c r="U293">
        <v>4.4825600000000003</v>
      </c>
      <c r="V293">
        <v>5.1282100000000002</v>
      </c>
      <c r="W293">
        <v>5.9445199999999998</v>
      </c>
      <c r="X293">
        <v>4.7281700000000004</v>
      </c>
      <c r="Y293">
        <v>5.4613399999999999</v>
      </c>
      <c r="Z293">
        <v>8.1448999999999998</v>
      </c>
      <c r="AA293">
        <v>9.5297099999999997</v>
      </c>
      <c r="AB293">
        <v>10.057740000000001</v>
      </c>
      <c r="AC293">
        <v>7.9788899999999998</v>
      </c>
      <c r="AD293">
        <v>7.9048999999999996</v>
      </c>
      <c r="AE293">
        <v>9.6214999999999993</v>
      </c>
      <c r="AF293">
        <v>8.1947600000000005</v>
      </c>
      <c r="AG293">
        <v>5.4756</v>
      </c>
      <c r="AH293">
        <v>5.1367500000000001</v>
      </c>
      <c r="AI293">
        <v>5.4064899999999998</v>
      </c>
      <c r="AJ293">
        <v>4.4046700000000003</v>
      </c>
      <c r="AK293">
        <v>2.9411200000000002</v>
      </c>
      <c r="AL293">
        <v>1.8141099999999999</v>
      </c>
      <c r="AM293">
        <v>1.2075800000000001</v>
      </c>
      <c r="AN293">
        <v>0.42053000000000001</v>
      </c>
      <c r="AO293">
        <v>3.3640000000000003E-2</v>
      </c>
      <c r="AP293">
        <v>8.4999999999999995E-4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>
      <c r="A294" t="s">
        <v>1048</v>
      </c>
      <c r="B294" s="395">
        <v>17</v>
      </c>
      <c r="C294" t="s">
        <v>1004</v>
      </c>
      <c r="D294" t="s">
        <v>1049</v>
      </c>
      <c r="E294" s="397">
        <v>41.812480000000001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1.529E-2</v>
      </c>
      <c r="R294">
        <v>0.19292999999999999</v>
      </c>
      <c r="S294">
        <v>0.77820999999999996</v>
      </c>
      <c r="T294">
        <v>1.5794699999999999</v>
      </c>
      <c r="U294">
        <v>2.9739599999999999</v>
      </c>
      <c r="V294">
        <v>3.6331799999999999</v>
      </c>
      <c r="W294">
        <v>3.96692</v>
      </c>
      <c r="X294">
        <v>3.2840400000000001</v>
      </c>
      <c r="Y294">
        <v>3.41805</v>
      </c>
      <c r="Z294">
        <v>5.5383500000000003</v>
      </c>
      <c r="AA294">
        <v>6.6233300000000002</v>
      </c>
      <c r="AB294">
        <v>7.4966699999999999</v>
      </c>
      <c r="AC294">
        <v>7.68</v>
      </c>
      <c r="AD294">
        <v>6.5681399999999996</v>
      </c>
      <c r="AE294">
        <v>7.0201700000000002</v>
      </c>
      <c r="AF294">
        <v>5.9533199999999997</v>
      </c>
      <c r="AG294">
        <v>3.3445800000000001</v>
      </c>
      <c r="AH294">
        <v>3.39906</v>
      </c>
      <c r="AI294">
        <v>3.6263100000000001</v>
      </c>
      <c r="AJ294">
        <v>2.7927200000000001</v>
      </c>
      <c r="AK294">
        <v>1.72048</v>
      </c>
      <c r="AL294">
        <v>1.0999399999999999</v>
      </c>
      <c r="AM294">
        <v>0.69816999999999996</v>
      </c>
      <c r="AN294">
        <v>0.20784</v>
      </c>
      <c r="AO294">
        <v>1.349E-2</v>
      </c>
      <c r="AP294">
        <v>3.3E-4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1:53">
      <c r="A295" t="s">
        <v>1048</v>
      </c>
      <c r="B295" s="395">
        <v>18</v>
      </c>
      <c r="C295" t="s">
        <v>1005</v>
      </c>
      <c r="D295" t="s">
        <v>1049</v>
      </c>
      <c r="E295" s="396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>
      <c r="A296" t="s">
        <v>1048</v>
      </c>
      <c r="B296" s="395">
        <v>19</v>
      </c>
      <c r="C296" t="s">
        <v>1006</v>
      </c>
      <c r="D296" t="s">
        <v>1049</v>
      </c>
      <c r="E296" s="3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>
      <c r="A297" t="s">
        <v>1048</v>
      </c>
      <c r="B297" s="395">
        <v>20</v>
      </c>
      <c r="C297" t="s">
        <v>1007</v>
      </c>
      <c r="D297" t="s">
        <v>1049</v>
      </c>
      <c r="E297" s="396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1:53">
      <c r="A298" t="s">
        <v>1048</v>
      </c>
      <c r="B298" s="395">
        <v>21</v>
      </c>
      <c r="C298" t="s">
        <v>1008</v>
      </c>
      <c r="D298" t="s">
        <v>1049</v>
      </c>
      <c r="E298" s="396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>
      <c r="A299" t="s">
        <v>1048</v>
      </c>
      <c r="B299" s="395">
        <v>22</v>
      </c>
      <c r="C299" t="s">
        <v>1009</v>
      </c>
      <c r="D299" t="s">
        <v>1049</v>
      </c>
      <c r="E299" s="396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>
      <c r="A300" t="s">
        <v>1048</v>
      </c>
      <c r="B300" s="395">
        <v>23</v>
      </c>
      <c r="C300" t="s">
        <v>1010</v>
      </c>
      <c r="D300" t="s">
        <v>1049</v>
      </c>
      <c r="E300" s="396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>
      <c r="A301" t="s">
        <v>1048</v>
      </c>
      <c r="B301" s="395">
        <v>24</v>
      </c>
      <c r="C301" t="s">
        <v>1011</v>
      </c>
      <c r="D301" t="s">
        <v>1049</v>
      </c>
      <c r="E301" s="396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>
      <c r="A302" t="s">
        <v>1050</v>
      </c>
      <c r="B302" s="395">
        <v>10</v>
      </c>
      <c r="C302" t="s">
        <v>996</v>
      </c>
      <c r="D302" t="s">
        <v>1051</v>
      </c>
      <c r="E302" s="397">
        <v>3032.1118999999999</v>
      </c>
      <c r="F302">
        <v>108.70144000000001</v>
      </c>
      <c r="G302">
        <v>106.89263</v>
      </c>
      <c r="H302">
        <v>106.22150000000001</v>
      </c>
      <c r="I302">
        <v>106.59899</v>
      </c>
      <c r="J302">
        <v>106.23641000000001</v>
      </c>
      <c r="K302">
        <v>106.86448</v>
      </c>
      <c r="L302">
        <v>109.31683</v>
      </c>
      <c r="M302">
        <v>112.40763</v>
      </c>
      <c r="N302">
        <v>117.74046</v>
      </c>
      <c r="O302">
        <v>122.57894</v>
      </c>
      <c r="P302">
        <v>129.70892000000001</v>
      </c>
      <c r="Q302">
        <v>128.41327999999999</v>
      </c>
      <c r="R302">
        <v>121.17883</v>
      </c>
      <c r="S302">
        <v>122.06376</v>
      </c>
      <c r="T302">
        <v>130.43508</v>
      </c>
      <c r="U302">
        <v>133.58462</v>
      </c>
      <c r="V302">
        <v>131.69685999999999</v>
      </c>
      <c r="W302">
        <v>134.30529999999999</v>
      </c>
      <c r="X302">
        <v>131.07961</v>
      </c>
      <c r="Y302">
        <v>125.13793</v>
      </c>
      <c r="Z302">
        <v>122.6324</v>
      </c>
      <c r="AA302">
        <v>112.41495999999999</v>
      </c>
      <c r="AB302">
        <v>110.15817</v>
      </c>
      <c r="AC302">
        <v>115.76634</v>
      </c>
      <c r="AD302">
        <v>126.62636000000001</v>
      </c>
      <c r="AE302">
        <v>124.62757999999999</v>
      </c>
      <c r="AF302">
        <v>124.26117000000001</v>
      </c>
      <c r="AG302">
        <v>122.59455</v>
      </c>
      <c r="AH302">
        <v>125.97005</v>
      </c>
      <c r="AI302">
        <v>130.73466999999999</v>
      </c>
      <c r="AJ302">
        <v>135.00233</v>
      </c>
      <c r="AK302">
        <v>138.71690000000001</v>
      </c>
      <c r="AL302">
        <v>139.06956</v>
      </c>
      <c r="AM302">
        <v>137.92104</v>
      </c>
      <c r="AN302">
        <v>142.34102999999999</v>
      </c>
      <c r="AO302">
        <v>153.04795999999999</v>
      </c>
      <c r="AP302">
        <v>154.49010000000001</v>
      </c>
      <c r="AQ302">
        <v>149.83651</v>
      </c>
      <c r="AR302">
        <v>144.93131</v>
      </c>
      <c r="AS302">
        <v>140.91401999999999</v>
      </c>
      <c r="AT302">
        <v>140.57317</v>
      </c>
      <c r="AU302">
        <v>134.83013</v>
      </c>
      <c r="AV302">
        <v>129.08124000000001</v>
      </c>
      <c r="AW302">
        <v>124.45901000000001</v>
      </c>
      <c r="AX302">
        <v>120.88802</v>
      </c>
      <c r="AY302">
        <v>117.19776</v>
      </c>
      <c r="AZ302">
        <v>114.75358</v>
      </c>
      <c r="BA302">
        <v>112.64918</v>
      </c>
    </row>
    <row r="303" spans="1:53">
      <c r="A303" t="s">
        <v>1050</v>
      </c>
      <c r="B303" s="395">
        <v>11</v>
      </c>
      <c r="C303" t="s">
        <v>998</v>
      </c>
      <c r="D303" t="s">
        <v>1051</v>
      </c>
      <c r="E303" s="396"/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>
      <c r="A304" t="s">
        <v>1050</v>
      </c>
      <c r="B304" s="395">
        <v>12</v>
      </c>
      <c r="C304" t="s">
        <v>999</v>
      </c>
      <c r="D304" t="s">
        <v>1051</v>
      </c>
      <c r="E304" s="396"/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>
      <c r="A305" t="s">
        <v>1050</v>
      </c>
      <c r="B305" s="395">
        <v>13</v>
      </c>
      <c r="C305" t="s">
        <v>1000</v>
      </c>
      <c r="D305" t="s">
        <v>1051</v>
      </c>
      <c r="E305" s="396">
        <v>72.935689999999994</v>
      </c>
      <c r="F305">
        <v>5.0000000000000001E-3</v>
      </c>
      <c r="G305">
        <v>8.0000000000000002E-3</v>
      </c>
      <c r="H305">
        <v>0</v>
      </c>
      <c r="I305">
        <v>0</v>
      </c>
      <c r="J305">
        <v>0</v>
      </c>
      <c r="K305">
        <v>0</v>
      </c>
      <c r="L305">
        <v>1E-3</v>
      </c>
      <c r="M305">
        <v>2E-3</v>
      </c>
      <c r="N305">
        <v>1E-3</v>
      </c>
      <c r="O305">
        <v>1.42449</v>
      </c>
      <c r="P305">
        <v>1.5062899999999999</v>
      </c>
      <c r="Q305">
        <v>1.5682499999999999</v>
      </c>
      <c r="R305">
        <v>2.54223</v>
      </c>
      <c r="S305">
        <v>3.3675099999999998</v>
      </c>
      <c r="T305">
        <v>3.87473</v>
      </c>
      <c r="U305">
        <v>4.2523</v>
      </c>
      <c r="V305">
        <v>6.4283799999999998</v>
      </c>
      <c r="W305">
        <v>9.7476699999999994</v>
      </c>
      <c r="X305">
        <v>8.4862099999999998</v>
      </c>
      <c r="Y305">
        <v>9.8252100000000002</v>
      </c>
      <c r="Z305">
        <v>10.141109999999999</v>
      </c>
      <c r="AA305">
        <v>10.422459999999999</v>
      </c>
      <c r="AB305">
        <v>11.472250000000001</v>
      </c>
      <c r="AC305">
        <v>10.395379999999999</v>
      </c>
      <c r="AD305">
        <v>8.1214999999999993</v>
      </c>
      <c r="AE305">
        <v>4.9742800000000003</v>
      </c>
      <c r="AF305">
        <v>5.1350300000000004</v>
      </c>
      <c r="AG305">
        <v>5.3366699999999998</v>
      </c>
      <c r="AH305">
        <v>6.36287</v>
      </c>
      <c r="AI305">
        <v>5.6032099999999998</v>
      </c>
      <c r="AJ305">
        <v>5.0347600000000003</v>
      </c>
      <c r="AK305">
        <v>4.2289000000000003</v>
      </c>
      <c r="AL305">
        <v>3.1909999999999998</v>
      </c>
      <c r="AM305">
        <v>2.41066</v>
      </c>
      <c r="AN305">
        <v>1E-3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>
      <c r="A306" t="s">
        <v>1050</v>
      </c>
      <c r="B306" s="395">
        <v>14</v>
      </c>
      <c r="C306" t="s">
        <v>1001</v>
      </c>
      <c r="D306" t="s">
        <v>1051</v>
      </c>
      <c r="E306" s="397">
        <v>54.588999999999999</v>
      </c>
      <c r="F306">
        <v>5.0000000000000001E-3</v>
      </c>
      <c r="G306">
        <v>8.0000000000000002E-3</v>
      </c>
      <c r="H306">
        <v>0</v>
      </c>
      <c r="I306">
        <v>0</v>
      </c>
      <c r="J306">
        <v>0</v>
      </c>
      <c r="K306">
        <v>0</v>
      </c>
      <c r="L306">
        <v>1E-3</v>
      </c>
      <c r="M306">
        <v>2E-3</v>
      </c>
      <c r="N306">
        <v>1E-3</v>
      </c>
      <c r="O306">
        <v>1E-3</v>
      </c>
      <c r="P306">
        <v>0</v>
      </c>
      <c r="Q306">
        <v>7.6999999999999999E-2</v>
      </c>
      <c r="R306">
        <v>1.135</v>
      </c>
      <c r="S306">
        <v>1.95</v>
      </c>
      <c r="T306">
        <v>2.36</v>
      </c>
      <c r="U306">
        <v>2.7010000000000001</v>
      </c>
      <c r="V306">
        <v>4.899</v>
      </c>
      <c r="W306">
        <v>8.1880000000000006</v>
      </c>
      <c r="X306">
        <v>6.9640000000000004</v>
      </c>
      <c r="Y306">
        <v>8.3719999999999999</v>
      </c>
      <c r="Z306">
        <v>8.7170000000000005</v>
      </c>
      <c r="AA306">
        <v>9.1170000000000009</v>
      </c>
      <c r="AB306">
        <v>10.193</v>
      </c>
      <c r="AC306">
        <v>9.0510000000000002</v>
      </c>
      <c r="AD306">
        <v>6.6509999999999998</v>
      </c>
      <c r="AE306">
        <v>3.5270000000000001</v>
      </c>
      <c r="AF306">
        <v>3.6920000000000002</v>
      </c>
      <c r="AG306">
        <v>3.9129999999999998</v>
      </c>
      <c r="AH306">
        <v>4.9000000000000004</v>
      </c>
      <c r="AI306">
        <v>4.085</v>
      </c>
      <c r="AJ306">
        <v>3.4670000000000001</v>
      </c>
      <c r="AK306">
        <v>2.6179999999999999</v>
      </c>
      <c r="AL306">
        <v>1.5760000000000001</v>
      </c>
      <c r="AM306">
        <v>0.80900000000000005</v>
      </c>
      <c r="AN306">
        <v>0.19700000000000001</v>
      </c>
      <c r="AO306">
        <v>1E-3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>
      <c r="A307" t="s">
        <v>1050</v>
      </c>
      <c r="B307" s="395">
        <v>15</v>
      </c>
      <c r="C307" t="s">
        <v>1002</v>
      </c>
      <c r="D307" t="s">
        <v>1051</v>
      </c>
      <c r="E307" s="396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>
      <c r="A308" t="s">
        <v>1050</v>
      </c>
      <c r="B308" s="395">
        <v>16</v>
      </c>
      <c r="C308" t="s">
        <v>1003</v>
      </c>
      <c r="D308" t="s">
        <v>1051</v>
      </c>
      <c r="E308" s="396">
        <v>32.337649999999996</v>
      </c>
      <c r="F308">
        <v>2.31E-3</v>
      </c>
      <c r="G308">
        <v>3.7000000000000002E-3</v>
      </c>
      <c r="H308">
        <v>0</v>
      </c>
      <c r="I308">
        <v>0</v>
      </c>
      <c r="J308">
        <v>0</v>
      </c>
      <c r="K308">
        <v>0</v>
      </c>
      <c r="L308">
        <v>4.6000000000000001E-4</v>
      </c>
      <c r="M308">
        <v>9.2000000000000003E-4</v>
      </c>
      <c r="N308">
        <v>4.6000000000000001E-4</v>
      </c>
      <c r="O308">
        <v>0.65805000000000002</v>
      </c>
      <c r="P308">
        <v>0.69584000000000001</v>
      </c>
      <c r="Q308">
        <v>0.72445999999999999</v>
      </c>
      <c r="R308">
        <v>1.1744000000000001</v>
      </c>
      <c r="S308">
        <v>1.5556399999999999</v>
      </c>
      <c r="T308">
        <v>1.7899499999999999</v>
      </c>
      <c r="U308">
        <v>1.9643699999999999</v>
      </c>
      <c r="V308">
        <v>2.9696199999999999</v>
      </c>
      <c r="W308">
        <v>4.5029899999999996</v>
      </c>
      <c r="X308">
        <v>3.9202499999999998</v>
      </c>
      <c r="Y308">
        <v>4.5388099999999998</v>
      </c>
      <c r="Z308">
        <v>4.6847399999999997</v>
      </c>
      <c r="AA308">
        <v>4.8147099999999998</v>
      </c>
      <c r="AB308">
        <v>5.2996699999999999</v>
      </c>
      <c r="AC308">
        <v>2</v>
      </c>
      <c r="AD308">
        <v>3.75177</v>
      </c>
      <c r="AE308">
        <v>2.2978999999999998</v>
      </c>
      <c r="AF308">
        <v>2.37215</v>
      </c>
      <c r="AG308">
        <v>2.4653</v>
      </c>
      <c r="AH308">
        <v>2.9393600000000002</v>
      </c>
      <c r="AI308">
        <v>2.5884299999999998</v>
      </c>
      <c r="AJ308">
        <v>2.3258399999999999</v>
      </c>
      <c r="AK308">
        <v>1.95356</v>
      </c>
      <c r="AL308">
        <v>1.4741</v>
      </c>
      <c r="AM308">
        <v>1.1136200000000001</v>
      </c>
      <c r="AN308">
        <v>9.1469999999999996E-2</v>
      </c>
      <c r="AO308">
        <v>4.6000000000000001E-4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>
      <c r="A309" t="s">
        <v>1050</v>
      </c>
      <c r="B309" s="395">
        <v>17</v>
      </c>
      <c r="C309" t="s">
        <v>1004</v>
      </c>
      <c r="D309" t="s">
        <v>1051</v>
      </c>
      <c r="E309" s="397">
        <v>25.217669999999998</v>
      </c>
      <c r="F309">
        <v>2.31E-3</v>
      </c>
      <c r="G309">
        <v>3.7000000000000002E-3</v>
      </c>
      <c r="H309">
        <v>0</v>
      </c>
      <c r="I309">
        <v>0</v>
      </c>
      <c r="J309">
        <v>0</v>
      </c>
      <c r="K309">
        <v>0</v>
      </c>
      <c r="L309">
        <v>4.6000000000000001E-4</v>
      </c>
      <c r="M309">
        <v>9.2000000000000003E-4</v>
      </c>
      <c r="N309">
        <v>4.6000000000000001E-4</v>
      </c>
      <c r="O309">
        <v>4.6000000000000001E-4</v>
      </c>
      <c r="P309">
        <v>0</v>
      </c>
      <c r="Q309">
        <v>3.5569999999999997E-2</v>
      </c>
      <c r="R309">
        <v>0.52432000000000001</v>
      </c>
      <c r="S309">
        <v>0.90081</v>
      </c>
      <c r="T309">
        <v>1.0902099999999999</v>
      </c>
      <c r="U309">
        <v>1.2477400000000001</v>
      </c>
      <c r="V309">
        <v>2.2631199999999998</v>
      </c>
      <c r="W309">
        <v>3.7824900000000001</v>
      </c>
      <c r="X309">
        <v>3.21706</v>
      </c>
      <c r="Y309">
        <v>3.8674900000000001</v>
      </c>
      <c r="Z309">
        <v>4.0268600000000001</v>
      </c>
      <c r="AA309">
        <v>4.2116400000000001</v>
      </c>
      <c r="AB309">
        <v>4.70871</v>
      </c>
      <c r="AC309">
        <v>4.1811600000000002</v>
      </c>
      <c r="AD309">
        <v>3.07246</v>
      </c>
      <c r="AE309">
        <v>1.6293200000000001</v>
      </c>
      <c r="AF309">
        <v>1.7055400000000001</v>
      </c>
      <c r="AG309">
        <v>1.8076300000000001</v>
      </c>
      <c r="AH309">
        <v>2.2635800000000001</v>
      </c>
      <c r="AI309">
        <v>1.8870899999999999</v>
      </c>
      <c r="AJ309">
        <v>1.6015999999999999</v>
      </c>
      <c r="AK309">
        <v>1.2094</v>
      </c>
      <c r="AL309">
        <v>0.72804000000000002</v>
      </c>
      <c r="AM309">
        <v>0.37372</v>
      </c>
      <c r="AN309">
        <v>9.1009999999999994E-2</v>
      </c>
      <c r="AO309">
        <v>4.6000000000000001E-4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>
      <c r="A310" t="s">
        <v>1050</v>
      </c>
      <c r="B310" s="395">
        <v>18</v>
      </c>
      <c r="C310" t="s">
        <v>1005</v>
      </c>
      <c r="D310" t="s">
        <v>1051</v>
      </c>
      <c r="E310" s="396"/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>
      <c r="A311" t="s">
        <v>1050</v>
      </c>
      <c r="B311" s="395">
        <v>19</v>
      </c>
      <c r="C311" t="s">
        <v>1006</v>
      </c>
      <c r="D311" t="s">
        <v>1051</v>
      </c>
      <c r="E311" s="396"/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>
      <c r="A312" t="s">
        <v>1050</v>
      </c>
      <c r="B312" s="395">
        <v>20</v>
      </c>
      <c r="C312" t="s">
        <v>1007</v>
      </c>
      <c r="D312" t="s">
        <v>1051</v>
      </c>
      <c r="E312" s="396"/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</row>
    <row r="313" spans="1:53">
      <c r="A313" t="s">
        <v>1050</v>
      </c>
      <c r="B313" s="395">
        <v>21</v>
      </c>
      <c r="C313" t="s">
        <v>1008</v>
      </c>
      <c r="D313" t="s">
        <v>1051</v>
      </c>
      <c r="E313" s="396"/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1:53">
      <c r="A314" t="s">
        <v>1050</v>
      </c>
      <c r="B314" s="395">
        <v>22</v>
      </c>
      <c r="C314" t="s">
        <v>1009</v>
      </c>
      <c r="D314" t="s">
        <v>1051</v>
      </c>
      <c r="E314" s="396"/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>
      <c r="A315" t="s">
        <v>1050</v>
      </c>
      <c r="B315" s="395">
        <v>23</v>
      </c>
      <c r="C315" t="s">
        <v>1010</v>
      </c>
      <c r="D315" t="s">
        <v>1051</v>
      </c>
      <c r="E315" s="396"/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>
      <c r="A316" t="s">
        <v>1050</v>
      </c>
      <c r="B316" s="395">
        <v>24</v>
      </c>
      <c r="C316" t="s">
        <v>1011</v>
      </c>
      <c r="D316" t="s">
        <v>1051</v>
      </c>
      <c r="E316" s="396"/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1:53">
      <c r="A317" t="s">
        <v>1052</v>
      </c>
      <c r="B317" s="395">
        <v>10</v>
      </c>
      <c r="C317" t="s">
        <v>996</v>
      </c>
      <c r="D317" t="s">
        <v>1053</v>
      </c>
      <c r="E317" s="397">
        <v>3349</v>
      </c>
      <c r="F317">
        <v>117.43</v>
      </c>
      <c r="G317">
        <v>117.19</v>
      </c>
      <c r="H317">
        <v>114.93</v>
      </c>
      <c r="I317">
        <v>112.94</v>
      </c>
      <c r="J317">
        <v>114.01</v>
      </c>
      <c r="K317">
        <v>113.99</v>
      </c>
      <c r="L317">
        <v>115.78</v>
      </c>
      <c r="M317">
        <v>117.68</v>
      </c>
      <c r="N317">
        <v>121.77</v>
      </c>
      <c r="O317">
        <v>126.43</v>
      </c>
      <c r="P317">
        <v>132.74</v>
      </c>
      <c r="Q317">
        <v>131.69</v>
      </c>
      <c r="R317">
        <v>127.26</v>
      </c>
      <c r="S317">
        <v>132.99</v>
      </c>
      <c r="T317">
        <v>155.15</v>
      </c>
      <c r="U317">
        <v>156.46</v>
      </c>
      <c r="V317">
        <v>155.26</v>
      </c>
      <c r="W317">
        <v>151.16</v>
      </c>
      <c r="X317">
        <v>147.13</v>
      </c>
      <c r="Y317">
        <v>140.99</v>
      </c>
      <c r="Z317">
        <v>139.5</v>
      </c>
      <c r="AA317">
        <v>131.74</v>
      </c>
      <c r="AB317">
        <v>129.38999999999999</v>
      </c>
      <c r="AC317">
        <v>132.19999999999999</v>
      </c>
      <c r="AD317">
        <v>140.86000000000001</v>
      </c>
      <c r="AE317">
        <v>138.18</v>
      </c>
      <c r="AF317">
        <v>135.78</v>
      </c>
      <c r="AG317">
        <v>140.97999999999999</v>
      </c>
      <c r="AH317">
        <v>145.31</v>
      </c>
      <c r="AI317">
        <v>148.31</v>
      </c>
      <c r="AJ317">
        <v>158.24</v>
      </c>
      <c r="AK317">
        <v>162.72</v>
      </c>
      <c r="AL317">
        <v>161.25</v>
      </c>
      <c r="AM317">
        <v>158.32</v>
      </c>
      <c r="AN317">
        <v>164.25</v>
      </c>
      <c r="AO317">
        <v>164.27</v>
      </c>
      <c r="AP317">
        <v>165.97</v>
      </c>
      <c r="AQ317">
        <v>161.96</v>
      </c>
      <c r="AR317">
        <v>157.84</v>
      </c>
      <c r="AS317">
        <v>151.5</v>
      </c>
      <c r="AT317">
        <v>149.36000000000001</v>
      </c>
      <c r="AU317">
        <v>146.03</v>
      </c>
      <c r="AV317">
        <v>139.32</v>
      </c>
      <c r="AW317">
        <v>133.06</v>
      </c>
      <c r="AX317">
        <v>129.66</v>
      </c>
      <c r="AY317">
        <v>127.19</v>
      </c>
      <c r="AZ317">
        <v>124.43</v>
      </c>
      <c r="BA317">
        <v>121.64</v>
      </c>
    </row>
    <row r="318" spans="1:53">
      <c r="A318" t="s">
        <v>1052</v>
      </c>
      <c r="B318" s="395">
        <v>11</v>
      </c>
      <c r="C318" t="s">
        <v>998</v>
      </c>
      <c r="D318" t="s">
        <v>1053</v>
      </c>
      <c r="E318" s="396"/>
    </row>
    <row r="319" spans="1:53">
      <c r="A319" t="s">
        <v>1052</v>
      </c>
      <c r="B319" s="395">
        <v>12</v>
      </c>
      <c r="C319" t="s">
        <v>999</v>
      </c>
      <c r="D319" t="s">
        <v>1053</v>
      </c>
      <c r="E319" s="396"/>
    </row>
    <row r="320" spans="1:53">
      <c r="A320" t="s">
        <v>1052</v>
      </c>
      <c r="B320" s="395">
        <v>13</v>
      </c>
      <c r="C320" t="s">
        <v>1000</v>
      </c>
      <c r="D320" t="s">
        <v>1053</v>
      </c>
      <c r="E320" s="396">
        <v>70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0.02</v>
      </c>
      <c r="R320">
        <v>0.6</v>
      </c>
      <c r="S320">
        <v>1.54</v>
      </c>
      <c r="T320">
        <v>1.79</v>
      </c>
      <c r="U320">
        <v>2.34</v>
      </c>
      <c r="V320">
        <v>5.22</v>
      </c>
      <c r="W320">
        <v>6.85</v>
      </c>
      <c r="X320">
        <v>8.08</v>
      </c>
      <c r="Y320">
        <v>11.71</v>
      </c>
      <c r="Z320">
        <v>12.19</v>
      </c>
      <c r="AA320">
        <v>15.78</v>
      </c>
      <c r="AB320">
        <v>12.5</v>
      </c>
      <c r="AC320">
        <v>8.7200000000000006</v>
      </c>
      <c r="AD320">
        <v>4.6500000000000004</v>
      </c>
      <c r="AE320">
        <v>6.87</v>
      </c>
      <c r="AF320">
        <v>8.01</v>
      </c>
      <c r="AG320">
        <v>8.06</v>
      </c>
      <c r="AH320">
        <v>5.93</v>
      </c>
      <c r="AI320">
        <v>6.01</v>
      </c>
      <c r="AJ320">
        <v>4.95</v>
      </c>
      <c r="AK320">
        <v>3.31</v>
      </c>
      <c r="AL320">
        <v>2.73</v>
      </c>
      <c r="AM320">
        <v>1.53</v>
      </c>
      <c r="AN320">
        <v>0.3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>
      <c r="A321" t="s">
        <v>1052</v>
      </c>
      <c r="B321" s="395">
        <v>14</v>
      </c>
      <c r="C321" t="s">
        <v>1001</v>
      </c>
      <c r="D321" t="s">
        <v>1053</v>
      </c>
      <c r="E321" s="397">
        <v>43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0.01</v>
      </c>
      <c r="R321">
        <v>0.38</v>
      </c>
      <c r="S321">
        <v>1.02</v>
      </c>
      <c r="T321">
        <v>1.17</v>
      </c>
      <c r="U321">
        <v>1.45</v>
      </c>
      <c r="V321">
        <v>3.17</v>
      </c>
      <c r="W321">
        <v>4.29</v>
      </c>
      <c r="X321">
        <v>4.9800000000000004</v>
      </c>
      <c r="Y321">
        <v>7.33</v>
      </c>
      <c r="Z321">
        <v>7.37</v>
      </c>
      <c r="AA321">
        <v>9.51</v>
      </c>
      <c r="AB321">
        <v>7.51</v>
      </c>
      <c r="AC321">
        <v>5.39</v>
      </c>
      <c r="AD321">
        <v>2.94</v>
      </c>
      <c r="AE321">
        <v>4.0599999999999996</v>
      </c>
      <c r="AF321">
        <v>4.74</v>
      </c>
      <c r="AG321">
        <v>4.91</v>
      </c>
      <c r="AH321">
        <v>3.69</v>
      </c>
      <c r="AI321">
        <v>3.61</v>
      </c>
      <c r="AJ321">
        <v>3.23</v>
      </c>
      <c r="AK321">
        <v>2.1800000000000002</v>
      </c>
      <c r="AL321">
        <v>1.85</v>
      </c>
      <c r="AM321">
        <v>1.04</v>
      </c>
      <c r="AN321">
        <v>0.23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>
      <c r="A322" t="s">
        <v>1052</v>
      </c>
      <c r="B322" s="395">
        <v>15</v>
      </c>
      <c r="C322" t="s">
        <v>1002</v>
      </c>
      <c r="D322" t="s">
        <v>1053</v>
      </c>
      <c r="E322" s="396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53">
      <c r="A323" t="s">
        <v>1052</v>
      </c>
      <c r="B323" s="395">
        <v>16</v>
      </c>
      <c r="C323" t="s">
        <v>1003</v>
      </c>
      <c r="D323" t="s">
        <v>1053</v>
      </c>
      <c r="E323" s="396">
        <v>29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0.01</v>
      </c>
      <c r="R323">
        <v>0.2</v>
      </c>
      <c r="S323">
        <v>0.72</v>
      </c>
      <c r="T323">
        <v>0.79</v>
      </c>
      <c r="U323">
        <v>1.01</v>
      </c>
      <c r="V323">
        <v>2.17</v>
      </c>
      <c r="W323">
        <v>2.97</v>
      </c>
      <c r="X323">
        <v>3.43</v>
      </c>
      <c r="Y323">
        <v>4.93</v>
      </c>
      <c r="Z323">
        <v>5</v>
      </c>
      <c r="AA323">
        <v>6.53</v>
      </c>
      <c r="AB323">
        <v>5.15</v>
      </c>
      <c r="AC323">
        <v>3.69</v>
      </c>
      <c r="AD323">
        <v>2.04</v>
      </c>
      <c r="AE323">
        <v>2.73</v>
      </c>
      <c r="AF323">
        <v>3.17</v>
      </c>
      <c r="AG323">
        <v>3.29</v>
      </c>
      <c r="AH323">
        <v>2.44</v>
      </c>
      <c r="AI323">
        <v>2.44</v>
      </c>
      <c r="AJ323">
        <v>2.2200000000000002</v>
      </c>
      <c r="AK323">
        <v>1.42</v>
      </c>
      <c r="AL323">
        <v>1.1499999999999999</v>
      </c>
      <c r="AM323">
        <v>0.6</v>
      </c>
      <c r="AN323">
        <v>0.13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>
      <c r="A324" t="s">
        <v>1052</v>
      </c>
      <c r="B324" s="395">
        <v>17</v>
      </c>
      <c r="C324" t="s">
        <v>1004</v>
      </c>
      <c r="D324" t="s">
        <v>1053</v>
      </c>
      <c r="E324" s="397">
        <v>19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0.01</v>
      </c>
      <c r="R324">
        <v>0.17</v>
      </c>
      <c r="S324">
        <v>0.46</v>
      </c>
      <c r="T324">
        <v>0.52</v>
      </c>
      <c r="U324">
        <v>0.64</v>
      </c>
      <c r="V324">
        <v>1.41</v>
      </c>
      <c r="W324">
        <v>1.91</v>
      </c>
      <c r="X324">
        <v>2.21</v>
      </c>
      <c r="Y324">
        <v>3.26</v>
      </c>
      <c r="Z324">
        <v>3.28</v>
      </c>
      <c r="AA324">
        <v>4.2300000000000004</v>
      </c>
      <c r="AB324">
        <v>3.34</v>
      </c>
      <c r="AC324">
        <v>2.4</v>
      </c>
      <c r="AD324">
        <v>1.31</v>
      </c>
      <c r="AE324">
        <v>1.8</v>
      </c>
      <c r="AF324">
        <v>2.11</v>
      </c>
      <c r="AG324">
        <v>2.1800000000000002</v>
      </c>
      <c r="AH324">
        <v>1.64</v>
      </c>
      <c r="AI324">
        <v>1.6</v>
      </c>
      <c r="AJ324">
        <v>1.44</v>
      </c>
      <c r="AK324">
        <v>0.97</v>
      </c>
      <c r="AL324">
        <v>0.82</v>
      </c>
      <c r="AM324">
        <v>0.46</v>
      </c>
      <c r="AN324">
        <v>0.1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>
      <c r="A325" t="s">
        <v>1052</v>
      </c>
      <c r="B325" s="395">
        <v>18</v>
      </c>
      <c r="C325" t="s">
        <v>1005</v>
      </c>
      <c r="D325" t="s">
        <v>1053</v>
      </c>
      <c r="E325" s="396"/>
    </row>
    <row r="326" spans="1:53">
      <c r="A326" t="s">
        <v>1052</v>
      </c>
      <c r="B326" s="395">
        <v>19</v>
      </c>
      <c r="C326" t="s">
        <v>1006</v>
      </c>
      <c r="D326" t="s">
        <v>1053</v>
      </c>
      <c r="E326" s="396"/>
    </row>
    <row r="327" spans="1:53">
      <c r="A327" t="s">
        <v>1052</v>
      </c>
      <c r="B327" s="395">
        <v>20</v>
      </c>
      <c r="C327" t="s">
        <v>1007</v>
      </c>
      <c r="D327" t="s">
        <v>1053</v>
      </c>
      <c r="E327" s="396"/>
    </row>
    <row r="328" spans="1:53">
      <c r="A328" t="s">
        <v>1052</v>
      </c>
      <c r="B328" s="395">
        <v>21</v>
      </c>
      <c r="C328" t="s">
        <v>1008</v>
      </c>
      <c r="D328" t="s">
        <v>1053</v>
      </c>
      <c r="E328" s="396"/>
    </row>
    <row r="329" spans="1:53">
      <c r="A329" t="s">
        <v>1052</v>
      </c>
      <c r="B329" s="395">
        <v>22</v>
      </c>
      <c r="C329" t="s">
        <v>1009</v>
      </c>
      <c r="D329" t="s">
        <v>1053</v>
      </c>
      <c r="E329" s="396"/>
    </row>
    <row r="330" spans="1:53">
      <c r="A330" t="s">
        <v>1052</v>
      </c>
      <c r="B330" s="395">
        <v>23</v>
      </c>
      <c r="C330" t="s">
        <v>1010</v>
      </c>
      <c r="D330" t="s">
        <v>1053</v>
      </c>
      <c r="E330" s="396"/>
    </row>
    <row r="331" spans="1:53">
      <c r="A331" t="s">
        <v>1052</v>
      </c>
      <c r="B331" s="395">
        <v>24</v>
      </c>
      <c r="C331" t="s">
        <v>1011</v>
      </c>
      <c r="D331" t="s">
        <v>1053</v>
      </c>
      <c r="E331" s="396"/>
    </row>
  </sheetData>
  <customSheetViews>
    <customSheetView guid="{75DD6FA6-D4F4-4971-9BF7-52272059D0A9}" hiddenColumns="1">
      <selection activeCell="C3" sqref="C3"/>
      <pageMargins left="0.7" right="0.7" top="0.75" bottom="0.75" header="0.3" footer="0.3"/>
    </customSheetView>
    <customSheetView guid="{1D4E6CE9-D574-44F5-B69E-05119AF88702}" hiddenColumns="1">
      <selection activeCell="C3" sqref="C3"/>
      <pageMargins left="0.7" right="0.7" top="0.75" bottom="0.75" header="0.3" footer="0.3"/>
    </customSheetView>
    <customSheetView guid="{B0236EF4-4589-4A9E-A5FE-507E9369040F}">
      <selection activeCell="C3" sqref="C3"/>
      <pageMargins left="0.7" right="0.7" top="0.75" bottom="0.75" header="0.3" footer="0.3"/>
    </customSheetView>
    <customSheetView guid="{B1877DBE-0A9F-4B77-8C5F-B727A77DDF54}">
      <selection activeCell="H18" sqref="H18"/>
      <pageMargins left="0.7" right="0.7" top="0.75" bottom="0.75" header="0.3" footer="0.3"/>
    </customSheetView>
    <customSheetView guid="{AD62F15E-E4D0-4895-9D5F-05FA49D5425D}">
      <selection activeCell="H18" sqref="H18"/>
      <pageMargins left="0.7" right="0.7" top="0.75" bottom="0.75" header="0.3" footer="0.3"/>
    </customSheetView>
    <customSheetView guid="{FC65F21B-4CEC-48B9-99E9-854A601BE461}">
      <selection activeCell="H18" sqref="H18"/>
      <pageMargins left="0.7" right="0.7" top="0.75" bottom="0.75" header="0.3" footer="0.3"/>
    </customSheetView>
    <customSheetView guid="{A0197BF3-E194-41D9-A738-52228EE729DC}" hiddenColumns="1">
      <selection activeCell="C290" sqref="C290"/>
      <pageMargins left="0.7" right="0.7" top="0.75" bottom="0.75" header="0.3" footer="0.3"/>
    </customSheetView>
    <customSheetView guid="{C8DC17E8-AEB6-4568-8236-F2228F73C00B}" hiddenColumns="1">
      <selection activeCell="C3" sqref="C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2060"/>
  </sheetPr>
  <dimension ref="A1:AI99"/>
  <sheetViews>
    <sheetView zoomScale="160" zoomScaleNormal="160" zoomScaleSheetLayoutView="55" workbookViewId="0">
      <selection activeCell="F29" sqref="F29"/>
    </sheetView>
  </sheetViews>
  <sheetFormatPr defaultColWidth="8" defaultRowHeight="16.5"/>
  <cols>
    <col min="1" max="1" width="8" style="64"/>
    <col min="2" max="2" width="7.140625" style="64" customWidth="1"/>
    <col min="3" max="3" width="94.85546875" style="64" customWidth="1"/>
    <col min="4" max="4" width="10.7109375" style="64" customWidth="1"/>
    <col min="5" max="5" width="11.140625" style="64" customWidth="1"/>
    <col min="6" max="6" width="132.28515625" style="64" customWidth="1"/>
    <col min="7" max="7" width="12.28515625" customWidth="1"/>
    <col min="8" max="8" width="11.7109375" hidden="1" customWidth="1"/>
    <col min="9" max="9" width="11" hidden="1" customWidth="1"/>
    <col min="10" max="10" width="43.7109375" hidden="1" customWidth="1"/>
    <col min="11" max="29" width="8" style="64" hidden="1" customWidth="1"/>
    <col min="30" max="30" width="8.140625" style="64" hidden="1" customWidth="1"/>
    <col min="31" max="31" width="8" style="64" hidden="1" customWidth="1"/>
    <col min="32" max="32" width="19.140625" style="64" hidden="1" customWidth="1"/>
    <col min="33" max="34" width="12.7109375" style="64" hidden="1" customWidth="1"/>
    <col min="35" max="35" width="15.7109375" style="64" hidden="1" customWidth="1"/>
    <col min="36" max="16384" width="8" style="64"/>
  </cols>
  <sheetData>
    <row r="1" spans="1:35" s="151" customFormat="1" ht="59.1" customHeight="1" thickBot="1">
      <c r="A1" s="152" t="s">
        <v>120</v>
      </c>
      <c r="B1" s="152" t="s">
        <v>885</v>
      </c>
      <c r="C1" s="152" t="s">
        <v>121</v>
      </c>
      <c r="D1" s="153" t="s">
        <v>122</v>
      </c>
      <c r="E1" s="153" t="s">
        <v>123</v>
      </c>
      <c r="F1" s="153" t="s">
        <v>124</v>
      </c>
      <c r="G1" s="215" t="s">
        <v>372</v>
      </c>
      <c r="H1" s="216" t="s">
        <v>373</v>
      </c>
      <c r="I1" s="216" t="s">
        <v>374</v>
      </c>
      <c r="J1" s="290" t="s">
        <v>604</v>
      </c>
      <c r="K1" s="154" t="s">
        <v>125</v>
      </c>
      <c r="L1" s="155" t="s">
        <v>126</v>
      </c>
      <c r="M1" s="155" t="s">
        <v>127</v>
      </c>
      <c r="N1" s="156" t="s">
        <v>128</v>
      </c>
      <c r="O1" s="156" t="s">
        <v>129</v>
      </c>
      <c r="P1" s="157" t="s">
        <v>130</v>
      </c>
      <c r="Q1" s="155" t="s">
        <v>131</v>
      </c>
      <c r="R1" s="158" t="s">
        <v>132</v>
      </c>
      <c r="S1" s="158" t="s">
        <v>133</v>
      </c>
      <c r="T1" s="155" t="s">
        <v>134</v>
      </c>
      <c r="U1" s="155" t="s">
        <v>135</v>
      </c>
      <c r="V1" s="155" t="s">
        <v>136</v>
      </c>
      <c r="W1" s="155" t="s">
        <v>137</v>
      </c>
      <c r="X1" s="155" t="s">
        <v>138</v>
      </c>
      <c r="Y1" s="155" t="s">
        <v>139</v>
      </c>
      <c r="Z1" s="155" t="s">
        <v>140</v>
      </c>
      <c r="AA1" s="155" t="s">
        <v>141</v>
      </c>
      <c r="AB1" s="159" t="s">
        <v>142</v>
      </c>
      <c r="AC1" s="159" t="s">
        <v>143</v>
      </c>
    </row>
    <row r="2" spans="1:35" s="151" customFormat="1" ht="19.350000000000001" customHeight="1">
      <c r="A2" s="330"/>
      <c r="B2" s="160"/>
      <c r="C2" s="196" t="s">
        <v>1881</v>
      </c>
      <c r="D2" s="271" t="s">
        <v>1891</v>
      </c>
      <c r="E2" s="271" t="s">
        <v>1937</v>
      </c>
      <c r="F2" s="230" t="s">
        <v>1883</v>
      </c>
      <c r="G2" s="338" t="str">
        <f>IF(ISNUMBER(SEARCH("nghiệm thu",F2)),"NT","")&amp;IF(ISNUMBER(SEARCH("SCKD",F2)),"Sự cố","")&amp;IF(ISNUMBER(SEARCH("SCTQ",F2)),"Sự cố","")</f>
        <v/>
      </c>
      <c r="H2" s="217"/>
      <c r="I2" s="217"/>
      <c r="J2" s="151" t="str">
        <f>IF(C2="","",CONCATENATE(C2," để ",F2))</f>
        <v>220kV 279 Đức Hòa 500kV -  271 Đức Hòa 2 và MC 2 đầu để BDĐD. KTĐK ngăn MC 279 Đức Hòa, MC 271, DCL 271-1,-2 Đức Hòa 2</v>
      </c>
      <c r="K2" s="149">
        <f t="shared" ref="K2:K22" si="0">IF(C2="","",(IF(LEFT(C2,2)="66",66,IF(LEFT(C2,3)="110",110,IF(LEFT(C2,3)="220",220,"khac")))))</f>
        <v>220</v>
      </c>
      <c r="L2" s="149">
        <f t="shared" ref="L2:L22" si="1">IF(C2="","",IF(ISBLANK(D2),0,1))</f>
        <v>1</v>
      </c>
      <c r="M2" s="149" t="str">
        <f t="shared" ref="M2:M22" si="2">IF(C2="","",IF(LEFT(F2,4)="SCTQ","SCTQ",IF(LEFT(F2,4)="SCKD","SCKD",IF(LEFT(F2,2)="BT","BT","ctac"))))</f>
        <v>ctac</v>
      </c>
      <c r="N2" s="149" t="str">
        <f t="shared" ref="N2:N22" si="3">IF(AND(K2="khac",M2="ctac"),LEFT(C2,12),"")</f>
        <v/>
      </c>
      <c r="O2" s="150" t="str">
        <f t="shared" ref="O2:O33" si="4">IF(N2="","",COUNTIF(N$1:N$96,N2))</f>
        <v/>
      </c>
      <c r="P2" s="149" t="str">
        <f>IFERROR(IF(MATCH(N2,N3:N$59,0),""),N2)</f>
        <v/>
      </c>
      <c r="Q2" s="149" t="str">
        <f>IF(P2="","",IF(ISBLANK(P2),"",1))</f>
        <v/>
      </c>
      <c r="R2" s="149" t="str">
        <f>IF(L2=0,"",IF(AND(K2=110,M2="ctac"),1,""))</f>
        <v/>
      </c>
      <c r="S2" s="149">
        <f>IF(L2=0,"",IF(AND(K2=220,M2="ctac"),1,""))</f>
        <v>1</v>
      </c>
      <c r="T2" s="149" t="str">
        <f>IF(L2=0,"",IF(AND(K2="khac",L2=1,M2="ctac",Q2=1),1,""))</f>
        <v/>
      </c>
      <c r="U2" s="149" t="str">
        <f>IF(L2=0,"",IF(AND(K2=220,L2=1,M2="sctq"),1,""))</f>
        <v/>
      </c>
      <c r="V2" s="149" t="str">
        <f>IF(L2=0,"",IF(AND(K2=220,L2=1,M2="sckd"),1,""))</f>
        <v/>
      </c>
      <c r="W2" s="149" t="str">
        <f>IF(L2=0,"",IF(AND(K2=220,L2=1,M2="bt"),1,""))</f>
        <v/>
      </c>
      <c r="X2" s="149" t="str">
        <f>IF(L2=0,"",IF(AND(K2=110,L2=1,M2="sctq"),1,""))</f>
        <v/>
      </c>
      <c r="Y2" s="149" t="str">
        <f>IF(L2=0,"",IF(AND(K2=110,L2=1,M2="sckd"),1,""))</f>
        <v/>
      </c>
      <c r="Z2" s="149" t="str">
        <f>IF(L2=0,"",IF(AND(K2=110,L2=1,M2="bt"),1,""))</f>
        <v/>
      </c>
      <c r="AA2" s="149" t="str">
        <f>IF(L2=0,"",IF(AND(K2="khac",L2=1,M2="sctq"),1,""))</f>
        <v/>
      </c>
      <c r="AB2" s="149" t="str">
        <f>IF(L2=0,"",IF(AND(K2="khac",L2=1,M2="sckd"),1,""))</f>
        <v/>
      </c>
      <c r="AC2" s="149" t="str">
        <f>IF(M2=0,"",IF(AND(L2="khac",M2=1,N2="sckd"),1,""))</f>
        <v/>
      </c>
      <c r="AF2" s="151" t="s">
        <v>307</v>
      </c>
    </row>
    <row r="3" spans="1:35" s="151" customFormat="1" ht="19.350000000000001" customHeight="1">
      <c r="A3" s="330"/>
      <c r="B3" s="160"/>
      <c r="C3" s="196" t="s">
        <v>1882</v>
      </c>
      <c r="D3" s="271" t="s">
        <v>1892</v>
      </c>
      <c r="E3" s="271" t="s">
        <v>1916</v>
      </c>
      <c r="F3" s="230" t="s">
        <v>1883</v>
      </c>
      <c r="G3" s="338" t="str">
        <f>IF(ISNUMBER(SEARCH("nghiệm thu",F3)),"NT","")&amp;IF(ISNUMBER(SEARCH("SCKD",F3)),"Sự cố","")&amp;IF(ISNUMBER(SEARCH("SCTQ",F3)),"Sự cố","")</f>
        <v/>
      </c>
      <c r="H3" s="217"/>
      <c r="I3" s="217"/>
      <c r="J3" s="151" t="str">
        <f t="shared" ref="J3:J66" si="5">IF(C3="","",CONCATENATE(C3," để ",F3))</f>
        <v>T220 Đức Hòa 2 C21, MC 212 để BDĐD. KTĐK ngăn MC 279 Đức Hòa, MC 271, DCL 271-1,-2 Đức Hòa 2</v>
      </c>
      <c r="K3" s="149" t="str">
        <f t="shared" si="0"/>
        <v>khac</v>
      </c>
      <c r="L3" s="149">
        <f t="shared" si="1"/>
        <v>1</v>
      </c>
      <c r="M3" s="149" t="str">
        <f t="shared" si="2"/>
        <v>ctac</v>
      </c>
      <c r="N3" s="149" t="str">
        <f t="shared" si="3"/>
        <v>T220 Đức Hòa</v>
      </c>
      <c r="O3" s="150">
        <f t="shared" si="4"/>
        <v>2</v>
      </c>
      <c r="P3" s="149" t="str">
        <f>IFERROR(IF(MATCH(N3,N4:N$59,0),""),N3)</f>
        <v/>
      </c>
      <c r="Q3" s="149" t="str">
        <f t="shared" ref="Q3:Q66" si="6">IF(P3="","",IF(ISBLANK(P3),"",1))</f>
        <v/>
      </c>
      <c r="R3" s="149" t="str">
        <f t="shared" ref="R3:R66" si="7">IF(L3=0,"",IF(AND(K3=110,M3="ctac"),1,""))</f>
        <v/>
      </c>
      <c r="S3" s="149" t="str">
        <f t="shared" ref="S3:S66" si="8">IF(L3=0,"",IF(AND(K3=220,M3="ctac"),1,""))</f>
        <v/>
      </c>
      <c r="T3" s="149" t="str">
        <f t="shared" ref="T3:T66" si="9">IF(L3=0,"",IF(AND(K3="khac",L3=1,M3="ctac",Q3=1),1,""))</f>
        <v/>
      </c>
      <c r="U3" s="149" t="str">
        <f t="shared" ref="U3:U66" si="10">IF(L3=0,"",IF(AND(K3=220,L3=1,M3="sctq"),1,""))</f>
        <v/>
      </c>
      <c r="V3" s="149" t="str">
        <f t="shared" ref="V3:V66" si="11">IF(L3=0,"",IF(AND(K3=220,L3=1,M3="sckd"),1,""))</f>
        <v/>
      </c>
      <c r="W3" s="149" t="str">
        <f t="shared" ref="W3:W66" si="12">IF(L3=0,"",IF(AND(K3=220,L3=1,M3="bt"),1,""))</f>
        <v/>
      </c>
      <c r="X3" s="149" t="str">
        <f t="shared" ref="X3:X66" si="13">IF(L3=0,"",IF(AND(K3=110,L3=1,M3="sctq"),1,""))</f>
        <v/>
      </c>
      <c r="Y3" s="149" t="str">
        <f t="shared" ref="Y3:Y66" si="14">IF(L3=0,"",IF(AND(K3=110,L3=1,M3="sckd"),1,""))</f>
        <v/>
      </c>
      <c r="Z3" s="149" t="str">
        <f t="shared" ref="Z3:Z66" si="15">IF(L3=0,"",IF(AND(K3=110,L3=1,M3="bt"),1,""))</f>
        <v/>
      </c>
      <c r="AA3" s="149" t="str">
        <f t="shared" ref="AA3:AA66" si="16">IF(L3=0,"",IF(AND(K3="khac",L3=1,M3="sctq"),1,""))</f>
        <v/>
      </c>
      <c r="AB3" s="149" t="str">
        <f t="shared" ref="AB3:AB66" si="17">IF(L3=0,"",IF(AND(K3="khac",L3=1,M3="sckd"),1,""))</f>
        <v/>
      </c>
      <c r="AC3" s="149" t="str">
        <f t="shared" ref="AC3:AC34" si="18">IF(M3=0,"",IF(AND(L3="khac",M3=1,N3="sckd"),1,""))</f>
        <v/>
      </c>
    </row>
    <row r="4" spans="1:35" s="151" customFormat="1" ht="19.350000000000001" customHeight="1">
      <c r="A4" s="330"/>
      <c r="B4" s="160"/>
      <c r="C4" s="196" t="s">
        <v>1884</v>
      </c>
      <c r="D4" s="271"/>
      <c r="E4" s="271" t="s">
        <v>1890</v>
      </c>
      <c r="F4" s="230" t="s">
        <v>1885</v>
      </c>
      <c r="G4" s="338" t="str">
        <f t="shared" ref="G4:G7" si="19">IF(ISNUMBER(SEARCH("nghiệm thu",F4)),"NT","")&amp;IF(ISNUMBER(SEARCH("SCKD",F4)),"Sự cố","")&amp;IF(ISNUMBER(SEARCH("SCTQ",F4)),"Sự cố","")</f>
        <v/>
      </c>
      <c r="H4" s="217"/>
      <c r="I4" s="217"/>
      <c r="J4" s="151" t="str">
        <f t="shared" si="5"/>
        <v>110kV 171 NMMT Tuy Phong - NMĐG Phú Lạc  để Tái lập sau công tác</v>
      </c>
      <c r="K4" s="149">
        <f t="shared" si="0"/>
        <v>110</v>
      </c>
      <c r="L4" s="149">
        <f t="shared" si="1"/>
        <v>0</v>
      </c>
      <c r="M4" s="149" t="str">
        <f t="shared" si="2"/>
        <v>ctac</v>
      </c>
      <c r="N4" s="149" t="str">
        <f t="shared" si="3"/>
        <v/>
      </c>
      <c r="O4" s="150" t="str">
        <f t="shared" si="4"/>
        <v/>
      </c>
      <c r="P4" s="149" t="str">
        <f>IFERROR(IF(MATCH(N4,N5:N$59,0),""),N4)</f>
        <v/>
      </c>
      <c r="Q4" s="149" t="str">
        <f t="shared" si="6"/>
        <v/>
      </c>
      <c r="R4" s="149" t="str">
        <f t="shared" si="7"/>
        <v/>
      </c>
      <c r="S4" s="149" t="str">
        <f t="shared" si="8"/>
        <v/>
      </c>
      <c r="T4" s="149" t="str">
        <f t="shared" si="9"/>
        <v/>
      </c>
      <c r="U4" s="149" t="str">
        <f t="shared" si="10"/>
        <v/>
      </c>
      <c r="V4" s="149" t="str">
        <f t="shared" si="11"/>
        <v/>
      </c>
      <c r="W4" s="149" t="str">
        <f t="shared" si="12"/>
        <v/>
      </c>
      <c r="X4" s="149" t="str">
        <f t="shared" si="13"/>
        <v/>
      </c>
      <c r="Y4" s="149" t="str">
        <f t="shared" si="14"/>
        <v/>
      </c>
      <c r="Z4" s="149" t="str">
        <f t="shared" si="15"/>
        <v/>
      </c>
      <c r="AA4" s="149" t="str">
        <f t="shared" si="16"/>
        <v/>
      </c>
      <c r="AB4" s="149" t="str">
        <f t="shared" si="17"/>
        <v/>
      </c>
      <c r="AC4" s="149" t="str">
        <f t="shared" si="18"/>
        <v/>
      </c>
      <c r="AF4" s="151" t="s">
        <v>308</v>
      </c>
      <c r="AG4" s="151" t="s">
        <v>312</v>
      </c>
      <c r="AH4" s="151" t="s">
        <v>313</v>
      </c>
      <c r="AI4" s="151" t="s">
        <v>28</v>
      </c>
    </row>
    <row r="5" spans="1:35" s="151" customFormat="1" ht="19.350000000000001" customHeight="1">
      <c r="A5" s="330"/>
      <c r="B5" s="160"/>
      <c r="C5" s="377" t="s">
        <v>1886</v>
      </c>
      <c r="D5" s="271" t="s">
        <v>1894</v>
      </c>
      <c r="E5" s="271" t="s">
        <v>1920</v>
      </c>
      <c r="F5" s="230" t="s">
        <v>1887</v>
      </c>
      <c r="G5" s="338" t="str">
        <f t="shared" si="19"/>
        <v/>
      </c>
      <c r="H5" s="217"/>
      <c r="I5" s="217"/>
      <c r="J5" s="151" t="str">
        <f t="shared" si="5"/>
        <v>T110 Nha Mân MBA T2, MC 132, 432  để Thay cáp ngầm tuyến 476 trạm 110kV Nha Mân</v>
      </c>
      <c r="K5" s="149" t="str">
        <f t="shared" si="0"/>
        <v>khac</v>
      </c>
      <c r="L5" s="149">
        <f t="shared" si="1"/>
        <v>1</v>
      </c>
      <c r="M5" s="149" t="str">
        <f t="shared" si="2"/>
        <v>ctac</v>
      </c>
      <c r="N5" s="149" t="str">
        <f t="shared" si="3"/>
        <v>T110 Nha Mân</v>
      </c>
      <c r="O5" s="150">
        <f t="shared" si="4"/>
        <v>1</v>
      </c>
      <c r="P5" s="149" t="str">
        <f>IFERROR(IF(MATCH(N5,N6:N$59,0),""),N5)</f>
        <v>T110 Nha Mân</v>
      </c>
      <c r="Q5" s="149">
        <f t="shared" si="6"/>
        <v>1</v>
      </c>
      <c r="R5" s="149" t="str">
        <f t="shared" si="7"/>
        <v/>
      </c>
      <c r="S5" s="149" t="str">
        <f t="shared" si="8"/>
        <v/>
      </c>
      <c r="T5" s="149">
        <f t="shared" si="9"/>
        <v>1</v>
      </c>
      <c r="U5" s="149" t="str">
        <f t="shared" si="10"/>
        <v/>
      </c>
      <c r="V5" s="149" t="str">
        <f t="shared" si="11"/>
        <v/>
      </c>
      <c r="W5" s="149" t="str">
        <f t="shared" si="12"/>
        <v/>
      </c>
      <c r="X5" s="149" t="str">
        <f t="shared" si="13"/>
        <v/>
      </c>
      <c r="Y5" s="149" t="str">
        <f t="shared" si="14"/>
        <v/>
      </c>
      <c r="Z5" s="149" t="str">
        <f t="shared" si="15"/>
        <v/>
      </c>
      <c r="AA5" s="149" t="str">
        <f t="shared" si="16"/>
        <v/>
      </c>
      <c r="AB5" s="149" t="str">
        <f t="shared" si="17"/>
        <v/>
      </c>
      <c r="AC5" s="149" t="str">
        <f t="shared" si="18"/>
        <v/>
      </c>
      <c r="AF5" s="151" t="s">
        <v>309</v>
      </c>
      <c r="AG5" s="151">
        <f>SUM($U$2:$U$98)</f>
        <v>0</v>
      </c>
      <c r="AH5" s="151">
        <f>SUM($X$2:$X$98)</f>
        <v>0</v>
      </c>
      <c r="AI5" s="151">
        <f>SUM($AA$2:$AA$98)</f>
        <v>0</v>
      </c>
    </row>
    <row r="6" spans="1:35" s="151" customFormat="1" ht="19.350000000000001" customHeight="1">
      <c r="A6" s="330"/>
      <c r="B6" s="160"/>
      <c r="C6" s="377" t="s">
        <v>1888</v>
      </c>
      <c r="D6" s="271" t="s">
        <v>1893</v>
      </c>
      <c r="E6" s="271" t="s">
        <v>1928</v>
      </c>
      <c r="F6" s="230" t="s">
        <v>1889</v>
      </c>
      <c r="G6" s="338" t="str">
        <f t="shared" si="19"/>
        <v/>
      </c>
      <c r="H6" s="217"/>
      <c r="I6" s="217"/>
      <c r="J6" s="151" t="str">
        <f t="shared" si="5"/>
        <v>T220 Châu Đốc 2 MC 176, C11 để KTĐK</v>
      </c>
      <c r="K6" s="149" t="str">
        <f t="shared" si="0"/>
        <v>khac</v>
      </c>
      <c r="L6" s="149">
        <f t="shared" si="1"/>
        <v>1</v>
      </c>
      <c r="M6" s="149" t="str">
        <f t="shared" si="2"/>
        <v>ctac</v>
      </c>
      <c r="N6" s="149" t="str">
        <f t="shared" si="3"/>
        <v>T220 Châu Đố</v>
      </c>
      <c r="O6" s="150">
        <f t="shared" si="4"/>
        <v>2</v>
      </c>
      <c r="P6" s="149" t="str">
        <f>IFERROR(IF(MATCH(N6,N7:N$59,0),""),N6)</f>
        <v/>
      </c>
      <c r="Q6" s="149" t="str">
        <f t="shared" si="6"/>
        <v/>
      </c>
      <c r="R6" s="149" t="str">
        <f t="shared" si="7"/>
        <v/>
      </c>
      <c r="S6" s="149" t="str">
        <f t="shared" si="8"/>
        <v/>
      </c>
      <c r="T6" s="149" t="str">
        <f t="shared" si="9"/>
        <v/>
      </c>
      <c r="U6" s="149" t="str">
        <f t="shared" si="10"/>
        <v/>
      </c>
      <c r="V6" s="149" t="str">
        <f t="shared" si="11"/>
        <v/>
      </c>
      <c r="W6" s="149" t="str">
        <f t="shared" si="12"/>
        <v/>
      </c>
      <c r="X6" s="149" t="str">
        <f t="shared" si="13"/>
        <v/>
      </c>
      <c r="Y6" s="149" t="str">
        <f t="shared" si="14"/>
        <v/>
      </c>
      <c r="Z6" s="149" t="str">
        <f t="shared" si="15"/>
        <v/>
      </c>
      <c r="AA6" s="149" t="str">
        <f t="shared" si="16"/>
        <v/>
      </c>
      <c r="AB6" s="149" t="str">
        <f t="shared" si="17"/>
        <v/>
      </c>
      <c r="AC6" s="149" t="str">
        <f t="shared" si="18"/>
        <v/>
      </c>
      <c r="AF6" s="151" t="s">
        <v>310</v>
      </c>
      <c r="AG6" s="151">
        <f>SUM($V$2:$V$98)</f>
        <v>0</v>
      </c>
      <c r="AH6" s="151">
        <f>SUM($Y$2:$Y$98)</f>
        <v>1</v>
      </c>
      <c r="AI6" s="151">
        <f>SUM($AB$2:$AB$98)</f>
        <v>2</v>
      </c>
    </row>
    <row r="7" spans="1:35" s="151" customFormat="1" ht="19.350000000000001" customHeight="1" thickBot="1">
      <c r="A7" s="330"/>
      <c r="B7" s="160"/>
      <c r="C7" s="377" t="s">
        <v>1895</v>
      </c>
      <c r="D7" s="271" t="s">
        <v>1897</v>
      </c>
      <c r="E7" s="271" t="s">
        <v>1931</v>
      </c>
      <c r="F7" s="230" t="s">
        <v>1896</v>
      </c>
      <c r="G7" s="338" t="str">
        <f t="shared" si="19"/>
        <v/>
      </c>
      <c r="H7" s="217"/>
      <c r="I7" s="217"/>
      <c r="J7" s="151" t="str">
        <f t="shared" si="5"/>
        <v>Tr Mũi Né MC 432, 421, C42 để Khảo sát đo đạc kích thước TC C42 và mương cáp nhất thứ, nhị thứ tại tủ 421</v>
      </c>
      <c r="K7" s="149" t="str">
        <f t="shared" si="0"/>
        <v>khac</v>
      </c>
      <c r="L7" s="149">
        <f t="shared" si="1"/>
        <v>1</v>
      </c>
      <c r="M7" s="149" t="str">
        <f t="shared" si="2"/>
        <v>ctac</v>
      </c>
      <c r="N7" s="149" t="str">
        <f t="shared" si="3"/>
        <v>Tr Mũi Né MC</v>
      </c>
      <c r="O7" s="150">
        <f t="shared" si="4"/>
        <v>1</v>
      </c>
      <c r="P7" s="149" t="str">
        <f>IFERROR(IF(MATCH(N7,N8:N$59,0),""),N7)</f>
        <v>Tr Mũi Né MC</v>
      </c>
      <c r="Q7" s="149">
        <f t="shared" si="6"/>
        <v>1</v>
      </c>
      <c r="R7" s="149" t="str">
        <f t="shared" si="7"/>
        <v/>
      </c>
      <c r="S7" s="149" t="str">
        <f t="shared" si="8"/>
        <v/>
      </c>
      <c r="T7" s="149">
        <f t="shared" si="9"/>
        <v>1</v>
      </c>
      <c r="U7" s="149" t="str">
        <f t="shared" si="10"/>
        <v/>
      </c>
      <c r="V7" s="149" t="str">
        <f t="shared" si="11"/>
        <v/>
      </c>
      <c r="W7" s="149" t="str">
        <f t="shared" si="12"/>
        <v/>
      </c>
      <c r="X7" s="149" t="str">
        <f t="shared" si="13"/>
        <v/>
      </c>
      <c r="Y7" s="149" t="str">
        <f t="shared" si="14"/>
        <v/>
      </c>
      <c r="Z7" s="149" t="str">
        <f t="shared" si="15"/>
        <v/>
      </c>
      <c r="AA7" s="149" t="str">
        <f t="shared" si="16"/>
        <v/>
      </c>
      <c r="AB7" s="149" t="str">
        <f t="shared" si="17"/>
        <v/>
      </c>
      <c r="AC7" s="149" t="str">
        <f t="shared" si="18"/>
        <v/>
      </c>
      <c r="AF7" s="162" t="s">
        <v>311</v>
      </c>
      <c r="AG7" s="163">
        <f>SUM($S$2:$S$98)</f>
        <v>1</v>
      </c>
      <c r="AH7" s="164">
        <f>SUM($R$2:$R$98)</f>
        <v>4</v>
      </c>
      <c r="AI7" s="165">
        <f>SUM($T$2:$T$98)</f>
        <v>9</v>
      </c>
    </row>
    <row r="8" spans="1:35" s="151" customFormat="1" ht="19.350000000000001" customHeight="1">
      <c r="A8" s="330"/>
      <c r="B8" s="160"/>
      <c r="C8" s="382" t="s">
        <v>1899</v>
      </c>
      <c r="D8" s="271" t="s">
        <v>1901</v>
      </c>
      <c r="E8" s="271" t="s">
        <v>1940</v>
      </c>
      <c r="F8" s="230" t="s">
        <v>1900</v>
      </c>
      <c r="G8" s="338" t="str">
        <f t="shared" ref="G8:G67" si="20">IF(ISNUMBER(SEARCH("nghiệm thu",F8)),"NT","")&amp;IF(ISNUMBER(SEARCH("SCKD",F8)),"Sự cố","")&amp;IF(ISNUMBER(SEARCH("SCTQ",F8)),"Sự cố","")</f>
        <v/>
      </c>
      <c r="H8" s="217"/>
      <c r="I8" s="217"/>
      <c r="J8" s="151" t="str">
        <f t="shared" si="5"/>
        <v>110kV 171 Sa Đéc - 171 Sa Đéc 2 để Bảo dưỡng đường dây</v>
      </c>
      <c r="K8" s="149">
        <f t="shared" si="0"/>
        <v>110</v>
      </c>
      <c r="L8" s="149">
        <f t="shared" si="1"/>
        <v>1</v>
      </c>
      <c r="M8" s="149" t="str">
        <f t="shared" si="2"/>
        <v>ctac</v>
      </c>
      <c r="N8" s="149" t="str">
        <f t="shared" si="3"/>
        <v/>
      </c>
      <c r="O8" s="150" t="str">
        <f t="shared" si="4"/>
        <v/>
      </c>
      <c r="P8" s="149" t="str">
        <f>IFERROR(IF(MATCH(N8,N9:N$59,0),""),N8)</f>
        <v/>
      </c>
      <c r="Q8" s="149" t="str">
        <f t="shared" si="6"/>
        <v/>
      </c>
      <c r="R8" s="149">
        <f t="shared" si="7"/>
        <v>1</v>
      </c>
      <c r="S8" s="149" t="str">
        <f t="shared" si="8"/>
        <v/>
      </c>
      <c r="T8" s="149" t="str">
        <f t="shared" si="9"/>
        <v/>
      </c>
      <c r="U8" s="149" t="str">
        <f t="shared" si="10"/>
        <v/>
      </c>
      <c r="V8" s="149" t="str">
        <f t="shared" si="11"/>
        <v/>
      </c>
      <c r="W8" s="149" t="str">
        <f t="shared" si="12"/>
        <v/>
      </c>
      <c r="X8" s="149" t="str">
        <f t="shared" si="13"/>
        <v/>
      </c>
      <c r="Y8" s="149" t="str">
        <f t="shared" si="14"/>
        <v/>
      </c>
      <c r="Z8" s="149" t="str">
        <f t="shared" si="15"/>
        <v/>
      </c>
      <c r="AA8" s="149" t="str">
        <f t="shared" si="16"/>
        <v/>
      </c>
      <c r="AB8" s="149" t="str">
        <f t="shared" si="17"/>
        <v/>
      </c>
      <c r="AC8" s="149" t="str">
        <f t="shared" si="18"/>
        <v/>
      </c>
    </row>
    <row r="9" spans="1:35" s="151" customFormat="1" ht="19.350000000000001" customHeight="1">
      <c r="A9" s="330"/>
      <c r="B9" s="160"/>
      <c r="C9" s="383" t="s">
        <v>1898</v>
      </c>
      <c r="D9" s="271" t="s">
        <v>1901</v>
      </c>
      <c r="E9" s="271" t="s">
        <v>1941</v>
      </c>
      <c r="F9" s="230" t="s">
        <v>1934</v>
      </c>
      <c r="G9" s="338" t="str">
        <f t="shared" si="20"/>
        <v/>
      </c>
      <c r="H9" s="217"/>
      <c r="I9" s="217"/>
      <c r="J9" s="151" t="str">
        <f t="shared" si="5"/>
        <v>Tr. Cần Thơ 2 C21, MC 212 để Cài đặt, thí nghiệm trị số bảo vệ MC 112</v>
      </c>
      <c r="K9" s="149" t="str">
        <f t="shared" si="0"/>
        <v>khac</v>
      </c>
      <c r="L9" s="149">
        <f t="shared" si="1"/>
        <v>1</v>
      </c>
      <c r="M9" s="149" t="str">
        <f t="shared" si="2"/>
        <v>ctac</v>
      </c>
      <c r="N9" s="149" t="str">
        <f t="shared" si="3"/>
        <v xml:space="preserve">Tr. Cần Thơ </v>
      </c>
      <c r="O9" s="150">
        <f t="shared" si="4"/>
        <v>1</v>
      </c>
      <c r="P9" s="149" t="str">
        <f>IFERROR(IF(MATCH(N9,N10:N$59,0),""),N9)</f>
        <v xml:space="preserve">Tr. Cần Thơ </v>
      </c>
      <c r="Q9" s="149">
        <f t="shared" si="6"/>
        <v>1</v>
      </c>
      <c r="R9" s="149" t="str">
        <f t="shared" si="7"/>
        <v/>
      </c>
      <c r="S9" s="149" t="str">
        <f t="shared" si="8"/>
        <v/>
      </c>
      <c r="T9" s="149">
        <f t="shared" si="9"/>
        <v>1</v>
      </c>
      <c r="U9" s="149" t="str">
        <f t="shared" si="10"/>
        <v/>
      </c>
      <c r="V9" s="149" t="str">
        <f t="shared" si="11"/>
        <v/>
      </c>
      <c r="W9" s="149" t="str">
        <f t="shared" si="12"/>
        <v/>
      </c>
      <c r="X9" s="149" t="str">
        <f t="shared" si="13"/>
        <v/>
      </c>
      <c r="Y9" s="149" t="str">
        <f t="shared" si="14"/>
        <v/>
      </c>
      <c r="Z9" s="149" t="str">
        <f t="shared" si="15"/>
        <v/>
      </c>
      <c r="AA9" s="149" t="str">
        <f t="shared" si="16"/>
        <v/>
      </c>
      <c r="AB9" s="149" t="str">
        <f t="shared" si="17"/>
        <v/>
      </c>
      <c r="AC9" s="149" t="str">
        <f t="shared" si="18"/>
        <v/>
      </c>
    </row>
    <row r="10" spans="1:35" s="151" customFormat="1" ht="19.350000000000001" customHeight="1">
      <c r="A10" s="330"/>
      <c r="B10" s="160"/>
      <c r="C10" s="375" t="s">
        <v>1902</v>
      </c>
      <c r="D10" s="271"/>
      <c r="E10" s="271" t="s">
        <v>1912</v>
      </c>
      <c r="F10" s="230" t="s">
        <v>1905</v>
      </c>
      <c r="G10" s="338" t="str">
        <f t="shared" si="20"/>
        <v/>
      </c>
      <c r="H10" s="217"/>
      <c r="I10" s="217"/>
      <c r="J10" s="151" t="str">
        <f t="shared" si="5"/>
        <v>Tr. Trần Văn Thời MBA T1, MC 131, 431 để Khôi phục</v>
      </c>
      <c r="K10" s="149" t="str">
        <f t="shared" si="0"/>
        <v>khac</v>
      </c>
      <c r="L10" s="149">
        <f t="shared" si="1"/>
        <v>0</v>
      </c>
      <c r="M10" s="149" t="str">
        <f t="shared" si="2"/>
        <v>ctac</v>
      </c>
      <c r="N10" s="149" t="str">
        <f t="shared" si="3"/>
        <v>Tr. Trần Văn</v>
      </c>
      <c r="O10" s="150">
        <f t="shared" si="4"/>
        <v>2</v>
      </c>
      <c r="P10" s="149" t="str">
        <f>IFERROR(IF(MATCH(N10,N11:N$59,0),""),N10)</f>
        <v/>
      </c>
      <c r="Q10" s="149" t="str">
        <f t="shared" si="6"/>
        <v/>
      </c>
      <c r="R10" s="149" t="str">
        <f t="shared" si="7"/>
        <v/>
      </c>
      <c r="S10" s="149" t="str">
        <f t="shared" si="8"/>
        <v/>
      </c>
      <c r="T10" s="149" t="str">
        <f t="shared" si="9"/>
        <v/>
      </c>
      <c r="U10" s="149" t="str">
        <f t="shared" si="10"/>
        <v/>
      </c>
      <c r="V10" s="149" t="str">
        <f t="shared" si="11"/>
        <v/>
      </c>
      <c r="W10" s="149" t="str">
        <f t="shared" si="12"/>
        <v/>
      </c>
      <c r="X10" s="149" t="str">
        <f t="shared" si="13"/>
        <v/>
      </c>
      <c r="Y10" s="149" t="str">
        <f t="shared" si="14"/>
        <v/>
      </c>
      <c r="Z10" s="149" t="str">
        <f t="shared" si="15"/>
        <v/>
      </c>
      <c r="AA10" s="149" t="str">
        <f t="shared" si="16"/>
        <v/>
      </c>
      <c r="AB10" s="149" t="str">
        <f t="shared" si="17"/>
        <v/>
      </c>
      <c r="AC10" s="149" t="str">
        <f t="shared" si="18"/>
        <v/>
      </c>
    </row>
    <row r="11" spans="1:35" s="151" customFormat="1" ht="19.350000000000001" customHeight="1">
      <c r="A11" s="330"/>
      <c r="B11" s="160"/>
      <c r="C11" s="376" t="s">
        <v>1903</v>
      </c>
      <c r="D11" s="271" t="s">
        <v>1913</v>
      </c>
      <c r="E11" s="271"/>
      <c r="F11" s="230" t="s">
        <v>1904</v>
      </c>
      <c r="G11" s="338" t="str">
        <f t="shared" si="20"/>
        <v/>
      </c>
      <c r="H11" s="217"/>
      <c r="I11" s="217"/>
      <c r="J11" s="151" t="str">
        <f t="shared" si="5"/>
        <v>Tr. Trần Văn Thời MBA T2, MC 132, 432 để Đưa MBA T2 ra vận hành kinh tế</v>
      </c>
      <c r="K11" s="149" t="str">
        <f t="shared" si="0"/>
        <v>khac</v>
      </c>
      <c r="L11" s="149">
        <f t="shared" si="1"/>
        <v>1</v>
      </c>
      <c r="M11" s="149" t="str">
        <f t="shared" si="2"/>
        <v>ctac</v>
      </c>
      <c r="N11" s="149" t="str">
        <f t="shared" si="3"/>
        <v>Tr. Trần Văn</v>
      </c>
      <c r="O11" s="150">
        <f t="shared" si="4"/>
        <v>2</v>
      </c>
      <c r="P11" s="149" t="str">
        <f>IFERROR(IF(MATCH(N11,N12:N$59,0),""),N11)</f>
        <v>Tr. Trần Văn</v>
      </c>
      <c r="Q11" s="149">
        <f t="shared" si="6"/>
        <v>1</v>
      </c>
      <c r="R11" s="149" t="str">
        <f t="shared" si="7"/>
        <v/>
      </c>
      <c r="S11" s="149" t="str">
        <f t="shared" si="8"/>
        <v/>
      </c>
      <c r="T11" s="149">
        <f t="shared" si="9"/>
        <v>1</v>
      </c>
      <c r="U11" s="149" t="str">
        <f t="shared" si="10"/>
        <v/>
      </c>
      <c r="V11" s="149" t="str">
        <f t="shared" si="11"/>
        <v/>
      </c>
      <c r="W11" s="149" t="str">
        <f t="shared" si="12"/>
        <v/>
      </c>
      <c r="X11" s="149" t="str">
        <f t="shared" si="13"/>
        <v/>
      </c>
      <c r="Y11" s="149" t="str">
        <f t="shared" si="14"/>
        <v/>
      </c>
      <c r="Z11" s="149" t="str">
        <f t="shared" si="15"/>
        <v/>
      </c>
      <c r="AA11" s="149" t="str">
        <f t="shared" si="16"/>
        <v/>
      </c>
      <c r="AB11" s="149" t="str">
        <f t="shared" si="17"/>
        <v/>
      </c>
      <c r="AC11" s="149" t="str">
        <f t="shared" si="18"/>
        <v/>
      </c>
    </row>
    <row r="12" spans="1:35" s="151" customFormat="1" ht="22.35" customHeight="1">
      <c r="A12" s="330"/>
      <c r="B12" s="160"/>
      <c r="C12" s="377" t="s">
        <v>1907</v>
      </c>
      <c r="D12" s="271" t="s">
        <v>1908</v>
      </c>
      <c r="E12" s="271" t="s">
        <v>1914</v>
      </c>
      <c r="F12" s="230" t="s">
        <v>1906</v>
      </c>
      <c r="G12" s="338" t="str">
        <f t="shared" si="20"/>
        <v/>
      </c>
      <c r="H12" s="217"/>
      <c r="I12" s="217"/>
      <c r="J12" s="151" t="str">
        <f t="shared" si="5"/>
        <v>Tr Đơn Dương MBA T1, MC 131 để Đóng điện vận hành MBA T1,  cắt điện MBA T2 VHKT</v>
      </c>
      <c r="K12" s="149" t="str">
        <f t="shared" si="0"/>
        <v>khac</v>
      </c>
      <c r="L12" s="149">
        <f t="shared" si="1"/>
        <v>1</v>
      </c>
      <c r="M12" s="149" t="str">
        <f t="shared" si="2"/>
        <v>ctac</v>
      </c>
      <c r="N12" s="149" t="str">
        <f t="shared" si="3"/>
        <v>Tr Đơn Dương</v>
      </c>
      <c r="O12" s="150">
        <f t="shared" si="4"/>
        <v>1</v>
      </c>
      <c r="P12" s="149" t="str">
        <f>IFERROR(IF(MATCH(N12,N13:N$59,0),""),N12)</f>
        <v>Tr Đơn Dương</v>
      </c>
      <c r="Q12" s="149">
        <f t="shared" si="6"/>
        <v>1</v>
      </c>
      <c r="R12" s="149" t="str">
        <f t="shared" si="7"/>
        <v/>
      </c>
      <c r="S12" s="149" t="str">
        <f t="shared" si="8"/>
        <v/>
      </c>
      <c r="T12" s="149">
        <f t="shared" si="9"/>
        <v>1</v>
      </c>
      <c r="U12" s="149" t="str">
        <f t="shared" si="10"/>
        <v/>
      </c>
      <c r="V12" s="149" t="str">
        <f t="shared" si="11"/>
        <v/>
      </c>
      <c r="W12" s="149" t="str">
        <f t="shared" si="12"/>
        <v/>
      </c>
      <c r="X12" s="149" t="str">
        <f t="shared" si="13"/>
        <v/>
      </c>
      <c r="Y12" s="149" t="str">
        <f t="shared" si="14"/>
        <v/>
      </c>
      <c r="Z12" s="149" t="str">
        <f t="shared" si="15"/>
        <v/>
      </c>
      <c r="AA12" s="149" t="str">
        <f t="shared" si="16"/>
        <v/>
      </c>
      <c r="AB12" s="149" t="str">
        <f t="shared" si="17"/>
        <v/>
      </c>
      <c r="AC12" s="149" t="str">
        <f t="shared" si="18"/>
        <v/>
      </c>
    </row>
    <row r="13" spans="1:35" s="151" customFormat="1" ht="19.350000000000001" customHeight="1">
      <c r="A13" s="330"/>
      <c r="B13" s="160"/>
      <c r="C13" s="196" t="s">
        <v>1909</v>
      </c>
      <c r="D13" s="271" t="s">
        <v>1911</v>
      </c>
      <c r="E13" s="271" t="s">
        <v>1932</v>
      </c>
      <c r="F13" s="230" t="s">
        <v>1910</v>
      </c>
      <c r="G13" s="338" t="str">
        <f t="shared" si="20"/>
        <v/>
      </c>
      <c r="H13" s="217"/>
      <c r="I13" s="217"/>
      <c r="J13" s="151" t="str">
        <f t="shared" si="5"/>
        <v>Tr. Xa Lộ MBA T2, 132, 432 để Kiểm tra PCCC</v>
      </c>
      <c r="K13" s="149" t="str">
        <f t="shared" si="0"/>
        <v>khac</v>
      </c>
      <c r="L13" s="149">
        <f t="shared" si="1"/>
        <v>1</v>
      </c>
      <c r="M13" s="149" t="str">
        <f t="shared" si="2"/>
        <v>ctac</v>
      </c>
      <c r="N13" s="149" t="str">
        <f t="shared" si="3"/>
        <v>Tr. Xa Lộ MB</v>
      </c>
      <c r="O13" s="150">
        <f t="shared" si="4"/>
        <v>1</v>
      </c>
      <c r="P13" s="149" t="str">
        <f>IFERROR(IF(MATCH(N13,N14:N$59,0),""),N13)</f>
        <v>Tr. Xa Lộ MB</v>
      </c>
      <c r="Q13" s="149">
        <f t="shared" si="6"/>
        <v>1</v>
      </c>
      <c r="R13" s="149" t="str">
        <f t="shared" si="7"/>
        <v/>
      </c>
      <c r="S13" s="149" t="str">
        <f t="shared" si="8"/>
        <v/>
      </c>
      <c r="T13" s="149">
        <f t="shared" si="9"/>
        <v>1</v>
      </c>
      <c r="U13" s="149" t="str">
        <f t="shared" si="10"/>
        <v/>
      </c>
      <c r="V13" s="149" t="str">
        <f t="shared" si="11"/>
        <v/>
      </c>
      <c r="W13" s="149" t="str">
        <f t="shared" si="12"/>
        <v/>
      </c>
      <c r="X13" s="149" t="str">
        <f t="shared" si="13"/>
        <v/>
      </c>
      <c r="Y13" s="149" t="str">
        <f t="shared" si="14"/>
        <v/>
      </c>
      <c r="Z13" s="149" t="str">
        <f t="shared" si="15"/>
        <v/>
      </c>
      <c r="AA13" s="149" t="str">
        <f t="shared" si="16"/>
        <v/>
      </c>
      <c r="AB13" s="149" t="str">
        <f t="shared" si="17"/>
        <v/>
      </c>
      <c r="AC13" s="149" t="str">
        <f t="shared" si="18"/>
        <v/>
      </c>
    </row>
    <row r="14" spans="1:35" s="151" customFormat="1" ht="19.350000000000001" customHeight="1">
      <c r="A14" s="330"/>
      <c r="B14" s="160"/>
      <c r="C14" s="196" t="s">
        <v>1915</v>
      </c>
      <c r="D14" s="271" t="s">
        <v>1916</v>
      </c>
      <c r="E14" s="271" t="s">
        <v>1925</v>
      </c>
      <c r="F14" s="230" t="s">
        <v>1883</v>
      </c>
      <c r="G14" s="338" t="str">
        <f t="shared" si="20"/>
        <v/>
      </c>
      <c r="H14" s="217"/>
      <c r="I14" s="217"/>
      <c r="J14" s="151" t="str">
        <f t="shared" si="5"/>
        <v>T220 Đức Hòa 2 C22, MC 212 để BDĐD. KTĐK ngăn MC 279 Đức Hòa, MC 271, DCL 271-1,-2 Đức Hòa 2</v>
      </c>
      <c r="K14" s="149" t="str">
        <f t="shared" si="0"/>
        <v>khac</v>
      </c>
      <c r="L14" s="149">
        <f t="shared" si="1"/>
        <v>1</v>
      </c>
      <c r="M14" s="149" t="str">
        <f t="shared" si="2"/>
        <v>ctac</v>
      </c>
      <c r="N14" s="149" t="str">
        <f t="shared" si="3"/>
        <v>T220 Đức Hòa</v>
      </c>
      <c r="O14" s="150">
        <f t="shared" si="4"/>
        <v>2</v>
      </c>
      <c r="P14" s="149" t="str">
        <f>IFERROR(IF(MATCH(N14,N15:N$59,0),""),N14)</f>
        <v>T220 Đức Hòa</v>
      </c>
      <c r="Q14" s="149">
        <f t="shared" si="6"/>
        <v>1</v>
      </c>
      <c r="R14" s="149" t="str">
        <f t="shared" si="7"/>
        <v/>
      </c>
      <c r="S14" s="149" t="str">
        <f t="shared" si="8"/>
        <v/>
      </c>
      <c r="T14" s="149">
        <f t="shared" si="9"/>
        <v>1</v>
      </c>
      <c r="U14" s="149" t="str">
        <f t="shared" si="10"/>
        <v/>
      </c>
      <c r="V14" s="149" t="str">
        <f t="shared" si="11"/>
        <v/>
      </c>
      <c r="W14" s="149" t="str">
        <f t="shared" si="12"/>
        <v/>
      </c>
      <c r="X14" s="149" t="str">
        <f t="shared" si="13"/>
        <v/>
      </c>
      <c r="Y14" s="149" t="str">
        <f t="shared" si="14"/>
        <v/>
      </c>
      <c r="Z14" s="149" t="str">
        <f t="shared" si="15"/>
        <v/>
      </c>
      <c r="AA14" s="149" t="str">
        <f t="shared" si="16"/>
        <v/>
      </c>
      <c r="AB14" s="149" t="str">
        <f t="shared" si="17"/>
        <v/>
      </c>
      <c r="AC14" s="149" t="str">
        <f t="shared" si="18"/>
        <v/>
      </c>
    </row>
    <row r="15" spans="1:35" s="151" customFormat="1" ht="19.350000000000001" customHeight="1">
      <c r="A15" s="330"/>
      <c r="B15" s="160"/>
      <c r="C15" s="378" t="s">
        <v>1917</v>
      </c>
      <c r="D15" s="271" t="s">
        <v>1919</v>
      </c>
      <c r="E15" s="271"/>
      <c r="F15" s="230" t="s">
        <v>1918</v>
      </c>
      <c r="G15" s="338" t="str">
        <f t="shared" si="20"/>
        <v/>
      </c>
      <c r="H15" s="217"/>
      <c r="I15" s="217"/>
      <c r="J15" s="151" t="str">
        <f t="shared" si="5"/>
        <v>Tr. Thép Miền Nam MBA T1, MC 131, 331 để Cô lập để VHKT</v>
      </c>
      <c r="K15" s="149" t="str">
        <f t="shared" si="0"/>
        <v>khac</v>
      </c>
      <c r="L15" s="149">
        <f t="shared" si="1"/>
        <v>1</v>
      </c>
      <c r="M15" s="149" t="str">
        <f t="shared" si="2"/>
        <v>ctac</v>
      </c>
      <c r="N15" s="149" t="str">
        <f t="shared" si="3"/>
        <v>Tr. Thép Miề</v>
      </c>
      <c r="O15" s="150">
        <f t="shared" si="4"/>
        <v>1</v>
      </c>
      <c r="P15" s="149" t="str">
        <f>IFERROR(IF(MATCH(N15,N16:N$59,0),""),N15)</f>
        <v>Tr. Thép Miề</v>
      </c>
      <c r="Q15" s="149">
        <f t="shared" si="6"/>
        <v>1</v>
      </c>
      <c r="R15" s="149" t="str">
        <f t="shared" si="7"/>
        <v/>
      </c>
      <c r="S15" s="149" t="str">
        <f t="shared" si="8"/>
        <v/>
      </c>
      <c r="T15" s="149">
        <f t="shared" si="9"/>
        <v>1</v>
      </c>
      <c r="U15" s="149" t="str">
        <f t="shared" si="10"/>
        <v/>
      </c>
      <c r="V15" s="149" t="str">
        <f t="shared" si="11"/>
        <v/>
      </c>
      <c r="W15" s="149" t="str">
        <f t="shared" si="12"/>
        <v/>
      </c>
      <c r="X15" s="149" t="str">
        <f t="shared" si="13"/>
        <v/>
      </c>
      <c r="Y15" s="149" t="str">
        <f t="shared" si="14"/>
        <v/>
      </c>
      <c r="Z15" s="149" t="str">
        <f t="shared" si="15"/>
        <v/>
      </c>
      <c r="AA15" s="149" t="str">
        <f t="shared" si="16"/>
        <v/>
      </c>
      <c r="AB15" s="149" t="str">
        <f t="shared" si="17"/>
        <v/>
      </c>
      <c r="AC15" s="149" t="str">
        <f t="shared" si="18"/>
        <v/>
      </c>
    </row>
    <row r="16" spans="1:35" s="151" customFormat="1" ht="19.350000000000001" customHeight="1">
      <c r="A16" s="330"/>
      <c r="B16" s="160"/>
      <c r="C16" s="381" t="s">
        <v>1921</v>
      </c>
      <c r="D16" s="271" t="s">
        <v>1923</v>
      </c>
      <c r="E16" s="271" t="s">
        <v>1933</v>
      </c>
      <c r="F16" s="230" t="s">
        <v>1922</v>
      </c>
      <c r="G16" s="338" t="str">
        <f>IF(ISNUMBER(SEARCH("nghiệm thu",F16)),"NT","")&amp;IF(ISNUMBER(SEARCH("SCKD",F16)),"Sự cố","")&amp;IF(ISNUMBER(SEARCH("SCTQ",F16)),"Sự cố","")</f>
        <v/>
      </c>
      <c r="H16" s="217"/>
      <c r="I16" s="217"/>
      <c r="J16" s="151" t="str">
        <f t="shared" si="5"/>
        <v>T110 Dầu Giây MBT T1 để Xử lý OLTC có tiếng kêu bất thường</v>
      </c>
      <c r="K16" s="149" t="str">
        <f t="shared" si="0"/>
        <v>khac</v>
      </c>
      <c r="L16" s="149">
        <f t="shared" si="1"/>
        <v>1</v>
      </c>
      <c r="M16" s="149" t="str">
        <f t="shared" si="2"/>
        <v>ctac</v>
      </c>
      <c r="N16" s="149" t="str">
        <f t="shared" si="3"/>
        <v>T110 Dầu Giâ</v>
      </c>
      <c r="O16" s="150">
        <f>IF(N16="","",COUNTIF(N$1:N$96,N16))</f>
        <v>1</v>
      </c>
      <c r="P16" s="149"/>
      <c r="Q16" s="149"/>
      <c r="R16" s="149" t="str">
        <f>IF(L16=0,"",IF(AND(K16=110,M16="ctac"),1,""))</f>
        <v/>
      </c>
      <c r="S16" s="149" t="str">
        <f>IF(L16=0,"",IF(AND(K16=220,M16="ctac"),1,""))</f>
        <v/>
      </c>
      <c r="T16" s="149"/>
      <c r="U16" s="149" t="str">
        <f>IF(L16=0,"",IF(AND(K16=220,L16=1,M16="sctq"),1,""))</f>
        <v/>
      </c>
      <c r="V16" s="149" t="str">
        <f>IF(L16=0,"",IF(AND(K16=220,L16=1,M16="sckd"),1,""))</f>
        <v/>
      </c>
      <c r="W16" s="149" t="str">
        <f>IF(L16=0,"",IF(AND(K16=220,L16=1,M16="bt"),1,""))</f>
        <v/>
      </c>
      <c r="X16" s="149" t="str">
        <f>IF(L16=0,"",IF(AND(K16=110,L16=1,M16="sctq"),1,""))</f>
        <v/>
      </c>
      <c r="Y16" s="149" t="str">
        <f>IF(L16=0,"",IF(AND(K16=110,L16=1,M16="sckd"),1,""))</f>
        <v/>
      </c>
      <c r="Z16" s="149" t="str">
        <f>IF(L16=0,"",IF(AND(K16=110,L16=1,M16="bt"),1,""))</f>
        <v/>
      </c>
      <c r="AA16" s="149" t="str">
        <f>IF(L16=0,"",IF(AND(K16="khac",L16=1,M16="sctq"),1,""))</f>
        <v/>
      </c>
      <c r="AB16" s="149" t="str">
        <f>IF(L16=0,"",IF(AND(K16="khac",L16=1,M16="sckd"),1,""))</f>
        <v/>
      </c>
      <c r="AC16" s="149" t="str">
        <f>IF(M16=0,"",IF(AND(L16="khac",M16=1,N16="sckd"),1,""))</f>
        <v/>
      </c>
    </row>
    <row r="17" spans="1:29" s="151" customFormat="1" ht="19.350000000000001" customHeight="1">
      <c r="A17" s="330"/>
      <c r="B17" s="160"/>
      <c r="C17" s="378" t="s">
        <v>1924</v>
      </c>
      <c r="D17" s="271" t="s">
        <v>1926</v>
      </c>
      <c r="E17" s="271"/>
      <c r="F17" s="230" t="s">
        <v>1927</v>
      </c>
      <c r="G17" s="338" t="str">
        <f t="shared" si="20"/>
        <v>Sự cố</v>
      </c>
      <c r="H17" s="217"/>
      <c r="I17" s="217"/>
      <c r="J17" s="151" t="str">
        <f t="shared" si="5"/>
        <v>Tr. Nhà Bè MBA T5 để SCKD: Tr. Nhà Bè bật MC 135, 431, 435, rơ le 87T, P mất = 21 MW, đã chuyển tải tốt lúc 12h17</v>
      </c>
      <c r="K17" s="149" t="str">
        <f t="shared" si="0"/>
        <v>khac</v>
      </c>
      <c r="L17" s="149">
        <f t="shared" si="1"/>
        <v>1</v>
      </c>
      <c r="M17" s="149" t="str">
        <f t="shared" si="2"/>
        <v>SCKD</v>
      </c>
      <c r="N17" s="149" t="str">
        <f t="shared" si="3"/>
        <v/>
      </c>
      <c r="O17" s="150" t="str">
        <f t="shared" si="4"/>
        <v/>
      </c>
      <c r="P17" s="149" t="str">
        <f>IFERROR(IF(MATCH(N17,N18:N$59,0),""),N17)</f>
        <v/>
      </c>
      <c r="Q17" s="149" t="str">
        <f t="shared" si="6"/>
        <v/>
      </c>
      <c r="R17" s="149" t="str">
        <f t="shared" si="7"/>
        <v/>
      </c>
      <c r="S17" s="149" t="str">
        <f t="shared" si="8"/>
        <v/>
      </c>
      <c r="T17" s="149" t="str">
        <f t="shared" si="9"/>
        <v/>
      </c>
      <c r="U17" s="149" t="str">
        <f t="shared" si="10"/>
        <v/>
      </c>
      <c r="V17" s="149" t="str">
        <f t="shared" si="11"/>
        <v/>
      </c>
      <c r="W17" s="149" t="str">
        <f t="shared" si="12"/>
        <v/>
      </c>
      <c r="X17" s="149" t="str">
        <f t="shared" si="13"/>
        <v/>
      </c>
      <c r="Y17" s="149" t="str">
        <f t="shared" si="14"/>
        <v/>
      </c>
      <c r="Z17" s="149" t="str">
        <f t="shared" si="15"/>
        <v/>
      </c>
      <c r="AA17" s="149" t="str">
        <f t="shared" si="16"/>
        <v/>
      </c>
      <c r="AB17" s="149">
        <f t="shared" si="17"/>
        <v>1</v>
      </c>
      <c r="AC17" s="149" t="str">
        <f t="shared" si="18"/>
        <v/>
      </c>
    </row>
    <row r="18" spans="1:29" s="151" customFormat="1" ht="19.350000000000001" customHeight="1">
      <c r="A18" s="330"/>
      <c r="B18" s="160"/>
      <c r="C18" s="384" t="s">
        <v>1929</v>
      </c>
      <c r="D18" s="271" t="s">
        <v>1930</v>
      </c>
      <c r="E18" s="271" t="s">
        <v>1942</v>
      </c>
      <c r="F18" s="230" t="s">
        <v>1889</v>
      </c>
      <c r="G18" s="338" t="str">
        <f t="shared" si="20"/>
        <v/>
      </c>
      <c r="H18" s="217"/>
      <c r="I18" s="217"/>
      <c r="J18" s="151" t="str">
        <f t="shared" si="5"/>
        <v>T220 Châu Đốc 2 MC 176, C12 để KTĐK</v>
      </c>
      <c r="K18" s="149" t="str">
        <f t="shared" si="0"/>
        <v>khac</v>
      </c>
      <c r="L18" s="149">
        <f t="shared" si="1"/>
        <v>1</v>
      </c>
      <c r="M18" s="149" t="str">
        <f t="shared" si="2"/>
        <v>ctac</v>
      </c>
      <c r="N18" s="149" t="str">
        <f t="shared" si="3"/>
        <v>T220 Châu Đố</v>
      </c>
      <c r="O18" s="150">
        <f t="shared" si="4"/>
        <v>2</v>
      </c>
      <c r="P18" s="149" t="str">
        <f>IFERROR(IF(MATCH(N18,N19:N$59,0),""),N18)</f>
        <v>T220 Châu Đố</v>
      </c>
      <c r="Q18" s="149">
        <f t="shared" si="6"/>
        <v>1</v>
      </c>
      <c r="R18" s="149" t="str">
        <f t="shared" si="7"/>
        <v/>
      </c>
      <c r="S18" s="149" t="str">
        <f t="shared" si="8"/>
        <v/>
      </c>
      <c r="T18" s="149">
        <f t="shared" si="9"/>
        <v>1</v>
      </c>
      <c r="U18" s="149" t="str">
        <f t="shared" si="10"/>
        <v/>
      </c>
      <c r="V18" s="149" t="str">
        <f t="shared" si="11"/>
        <v/>
      </c>
      <c r="W18" s="149" t="str">
        <f t="shared" si="12"/>
        <v/>
      </c>
      <c r="X18" s="149" t="str">
        <f t="shared" si="13"/>
        <v/>
      </c>
      <c r="Y18" s="149" t="str">
        <f t="shared" si="14"/>
        <v/>
      </c>
      <c r="Z18" s="149" t="str">
        <f t="shared" si="15"/>
        <v/>
      </c>
      <c r="AA18" s="149" t="str">
        <f t="shared" si="16"/>
        <v/>
      </c>
      <c r="AB18" s="149" t="str">
        <f t="shared" si="17"/>
        <v/>
      </c>
      <c r="AC18" s="149" t="str">
        <f t="shared" si="18"/>
        <v/>
      </c>
    </row>
    <row r="19" spans="1:29" s="151" customFormat="1" ht="19.350000000000001" customHeight="1">
      <c r="A19" s="330"/>
      <c r="B19" s="160"/>
      <c r="C19" s="379" t="s">
        <v>1935</v>
      </c>
      <c r="D19" s="271" t="s">
        <v>1936</v>
      </c>
      <c r="E19" s="271"/>
      <c r="F19" s="230" t="s">
        <v>1900</v>
      </c>
      <c r="G19" s="338" t="str">
        <f t="shared" si="20"/>
        <v/>
      </c>
      <c r="H19" s="217"/>
      <c r="I19" s="217"/>
      <c r="J19" s="151" t="str">
        <f t="shared" si="5"/>
        <v>110kV 172 Suối Vàng - 171 Đà Lạt 2. để Bảo dưỡng đường dây</v>
      </c>
      <c r="K19" s="149">
        <f t="shared" si="0"/>
        <v>110</v>
      </c>
      <c r="L19" s="149">
        <f t="shared" si="1"/>
        <v>1</v>
      </c>
      <c r="M19" s="149" t="str">
        <f t="shared" si="2"/>
        <v>ctac</v>
      </c>
      <c r="N19" s="149" t="str">
        <f t="shared" si="3"/>
        <v/>
      </c>
      <c r="O19" s="150" t="str">
        <f t="shared" si="4"/>
        <v/>
      </c>
      <c r="P19" s="149" t="str">
        <f>IFERROR(IF(MATCH(N19,N20:N$59,0),""),N19)</f>
        <v/>
      </c>
      <c r="Q19" s="149" t="str">
        <f t="shared" si="6"/>
        <v/>
      </c>
      <c r="R19" s="149">
        <f t="shared" si="7"/>
        <v>1</v>
      </c>
      <c r="S19" s="149" t="str">
        <f t="shared" si="8"/>
        <v/>
      </c>
      <c r="T19" s="149" t="str">
        <f t="shared" si="9"/>
        <v/>
      </c>
      <c r="U19" s="149" t="str">
        <f t="shared" si="10"/>
        <v/>
      </c>
      <c r="V19" s="149" t="str">
        <f t="shared" si="11"/>
        <v/>
      </c>
      <c r="W19" s="149" t="str">
        <f t="shared" si="12"/>
        <v/>
      </c>
      <c r="X19" s="149" t="str">
        <f t="shared" si="13"/>
        <v/>
      </c>
      <c r="Y19" s="149" t="str">
        <f t="shared" si="14"/>
        <v/>
      </c>
      <c r="Z19" s="149" t="str">
        <f t="shared" si="15"/>
        <v/>
      </c>
      <c r="AA19" s="149" t="str">
        <f t="shared" si="16"/>
        <v/>
      </c>
      <c r="AB19" s="149" t="str">
        <f t="shared" si="17"/>
        <v/>
      </c>
      <c r="AC19" s="149" t="str">
        <f t="shared" si="18"/>
        <v/>
      </c>
    </row>
    <row r="20" spans="1:29" s="151" customFormat="1" ht="19.350000000000001" customHeight="1">
      <c r="A20" s="330"/>
      <c r="B20" s="160"/>
      <c r="C20" s="196" t="s">
        <v>1884</v>
      </c>
      <c r="D20" s="271" t="s">
        <v>1939</v>
      </c>
      <c r="E20" s="271"/>
      <c r="F20" s="380" t="s">
        <v>1938</v>
      </c>
      <c r="G20" s="338" t="str">
        <f t="shared" si="20"/>
        <v/>
      </c>
      <c r="H20" s="217"/>
      <c r="I20" s="217"/>
      <c r="J20" s="151" t="str">
        <f t="shared" si="5"/>
        <v xml:space="preserve">110kV 171 NMMT Tuy Phong - NMĐG Phú Lạc  để Thi công kéo dây cáp quang OPGW-50/24  </v>
      </c>
      <c r="K20" s="149">
        <f t="shared" si="0"/>
        <v>110</v>
      </c>
      <c r="L20" s="149">
        <f t="shared" si="1"/>
        <v>1</v>
      </c>
      <c r="M20" s="149" t="str">
        <f t="shared" si="2"/>
        <v>ctac</v>
      </c>
      <c r="N20" s="149" t="str">
        <f t="shared" si="3"/>
        <v/>
      </c>
      <c r="O20" s="150" t="str">
        <f t="shared" si="4"/>
        <v/>
      </c>
      <c r="P20" s="149" t="str">
        <f>IFERROR(IF(MATCH(N20,N21:N$59,0),""),N20)</f>
        <v/>
      </c>
      <c r="Q20" s="149" t="str">
        <f t="shared" si="6"/>
        <v/>
      </c>
      <c r="R20" s="149">
        <f t="shared" si="7"/>
        <v>1</v>
      </c>
      <c r="S20" s="149" t="str">
        <f t="shared" si="8"/>
        <v/>
      </c>
      <c r="T20" s="149" t="str">
        <f t="shared" si="9"/>
        <v/>
      </c>
      <c r="U20" s="149" t="str">
        <f t="shared" si="10"/>
        <v/>
      </c>
      <c r="V20" s="149" t="str">
        <f t="shared" si="11"/>
        <v/>
      </c>
      <c r="W20" s="149" t="str">
        <f t="shared" si="12"/>
        <v/>
      </c>
      <c r="X20" s="149" t="str">
        <f t="shared" si="13"/>
        <v/>
      </c>
      <c r="Y20" s="149" t="str">
        <f t="shared" si="14"/>
        <v/>
      </c>
      <c r="Z20" s="149" t="str">
        <f t="shared" si="15"/>
        <v/>
      </c>
      <c r="AA20" s="149" t="str">
        <f t="shared" si="16"/>
        <v/>
      </c>
      <c r="AB20" s="149" t="str">
        <f t="shared" si="17"/>
        <v/>
      </c>
      <c r="AC20" s="149" t="str">
        <f t="shared" si="18"/>
        <v/>
      </c>
    </row>
    <row r="21" spans="1:29" s="151" customFormat="1" ht="19.350000000000001" customHeight="1">
      <c r="A21" s="330"/>
      <c r="B21" s="160"/>
      <c r="C21" s="196" t="s">
        <v>1943</v>
      </c>
      <c r="D21" s="271" t="s">
        <v>1937</v>
      </c>
      <c r="E21" s="271" t="s">
        <v>1944</v>
      </c>
      <c r="F21" s="272" t="s">
        <v>1945</v>
      </c>
      <c r="G21" s="338" t="str">
        <f>IF(ISNUMBER(SEARCH("nghiệm thu",F21)),"NT","")&amp;IF(ISNUMBER(SEARCH("SCKD",F21)),"Sự cố","")&amp;IF(ISNUMBER(SEARCH("SCTQ",F21)),"Sự cố","")</f>
        <v>Sự cố</v>
      </c>
      <c r="H21" s="217"/>
      <c r="I21" s="217"/>
      <c r="J21" s="151" t="str">
        <f t="shared" si="5"/>
        <v>Tr. Tri Tôn MBA T1 để SCKD. Cắt khẩn MBA T1 do có tiếng kêu tại tủ hợp bộ C41. P mất 24,5MW. Nguyên nhân: Đứt chì TD41</v>
      </c>
      <c r="K21" s="149" t="str">
        <f t="shared" si="0"/>
        <v>khac</v>
      </c>
      <c r="L21" s="149">
        <f t="shared" si="1"/>
        <v>1</v>
      </c>
      <c r="M21" s="149" t="str">
        <f t="shared" si="2"/>
        <v>SCKD</v>
      </c>
      <c r="N21" s="149" t="str">
        <f t="shared" si="3"/>
        <v/>
      </c>
      <c r="O21" s="150" t="str">
        <f t="shared" si="4"/>
        <v/>
      </c>
      <c r="P21" s="149" t="str">
        <f>IFERROR(IF(MATCH(N21,N22:N$59,0),""),N21)</f>
        <v/>
      </c>
      <c r="Q21" s="149" t="str">
        <f t="shared" si="6"/>
        <v/>
      </c>
      <c r="R21" s="149" t="str">
        <f t="shared" si="7"/>
        <v/>
      </c>
      <c r="S21" s="149" t="str">
        <f t="shared" si="8"/>
        <v/>
      </c>
      <c r="T21" s="149" t="str">
        <f t="shared" si="9"/>
        <v/>
      </c>
      <c r="U21" s="149" t="str">
        <f t="shared" si="10"/>
        <v/>
      </c>
      <c r="V21" s="149" t="str">
        <f t="shared" si="11"/>
        <v/>
      </c>
      <c r="W21" s="149" t="str">
        <f t="shared" si="12"/>
        <v/>
      </c>
      <c r="X21" s="149" t="str">
        <f t="shared" si="13"/>
        <v/>
      </c>
      <c r="Y21" s="149" t="str">
        <f t="shared" si="14"/>
        <v/>
      </c>
      <c r="Z21" s="149" t="str">
        <f t="shared" si="15"/>
        <v/>
      </c>
      <c r="AA21" s="149" t="str">
        <f t="shared" si="16"/>
        <v/>
      </c>
      <c r="AB21" s="149">
        <f t="shared" si="17"/>
        <v>1</v>
      </c>
      <c r="AC21" s="149" t="str">
        <f t="shared" si="18"/>
        <v/>
      </c>
    </row>
    <row r="22" spans="1:29" s="151" customFormat="1" ht="19.350000000000001" customHeight="1">
      <c r="A22" s="330"/>
      <c r="B22" s="160"/>
      <c r="C22" s="379" t="s">
        <v>1946</v>
      </c>
      <c r="D22" s="385" t="s">
        <v>1947</v>
      </c>
      <c r="E22" s="385" t="s">
        <v>1948</v>
      </c>
      <c r="F22" s="386" t="s">
        <v>1949</v>
      </c>
      <c r="G22" s="338" t="str">
        <f t="shared" si="20"/>
        <v/>
      </c>
      <c r="H22" s="217"/>
      <c r="I22" s="217"/>
      <c r="J22" s="151" t="str">
        <f t="shared" si="5"/>
        <v>110kV 172 MT Sơn Mỹ 3.1 - 171 Thắng Hải để mất pha C TU172 pha C ( cô lập nhất thứ pha C TU172)</v>
      </c>
      <c r="K22" s="149">
        <f t="shared" si="0"/>
        <v>110</v>
      </c>
      <c r="L22" s="149">
        <f t="shared" si="1"/>
        <v>1</v>
      </c>
      <c r="M22" s="149" t="str">
        <f t="shared" si="2"/>
        <v>ctac</v>
      </c>
      <c r="N22" s="149" t="str">
        <f t="shared" si="3"/>
        <v/>
      </c>
      <c r="O22" s="150" t="str">
        <f t="shared" si="4"/>
        <v/>
      </c>
      <c r="P22" s="149"/>
      <c r="Q22" s="149"/>
      <c r="R22" s="149">
        <f t="shared" si="7"/>
        <v>1</v>
      </c>
      <c r="S22" s="149" t="str">
        <f t="shared" si="8"/>
        <v/>
      </c>
      <c r="T22" s="149"/>
      <c r="U22" s="149" t="str">
        <f t="shared" si="10"/>
        <v/>
      </c>
      <c r="V22" s="149" t="str">
        <f t="shared" si="11"/>
        <v/>
      </c>
      <c r="W22" s="149" t="str">
        <f t="shared" si="12"/>
        <v/>
      </c>
      <c r="X22" s="149" t="str">
        <f t="shared" si="13"/>
        <v/>
      </c>
      <c r="Y22" s="149" t="str">
        <f t="shared" si="14"/>
        <v/>
      </c>
      <c r="Z22" s="149" t="str">
        <f t="shared" si="15"/>
        <v/>
      </c>
      <c r="AA22" s="149" t="str">
        <f t="shared" si="16"/>
        <v/>
      </c>
      <c r="AB22" s="149" t="str">
        <f t="shared" si="17"/>
        <v/>
      </c>
      <c r="AC22" s="149" t="str">
        <f t="shared" si="18"/>
        <v/>
      </c>
    </row>
    <row r="23" spans="1:29" s="151" customFormat="1" ht="19.350000000000001" customHeight="1">
      <c r="A23" s="330"/>
      <c r="B23" s="160"/>
      <c r="C23" s="196" t="s">
        <v>1950</v>
      </c>
      <c r="D23" s="197"/>
      <c r="E23" s="197" t="s">
        <v>1952</v>
      </c>
      <c r="F23" s="272" t="s">
        <v>1951</v>
      </c>
      <c r="G23" s="338"/>
      <c r="H23" s="217"/>
      <c r="I23" s="217"/>
      <c r="J23" s="151" t="str">
        <f t="shared" si="5"/>
        <v>220kV 275 Thốt Nốt 2 - 271 Long Xuyên 2 và MC hai đầu  để Thi công xử lý tồn tại, xử lý giao chéo với cao tốc Rạch Sỏi – Lộ Tẻ</v>
      </c>
      <c r="K23" s="149"/>
      <c r="L23" s="149"/>
      <c r="M23" s="149"/>
      <c r="N23" s="149"/>
      <c r="O23" s="150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</row>
    <row r="24" spans="1:29" s="151" customFormat="1" ht="19.350000000000001" customHeight="1">
      <c r="A24" s="330"/>
      <c r="B24" s="160"/>
      <c r="C24" s="196" t="s">
        <v>1953</v>
      </c>
      <c r="D24" s="197" t="s">
        <v>1954</v>
      </c>
      <c r="E24" s="197" t="s">
        <v>1955</v>
      </c>
      <c r="F24" s="230" t="s">
        <v>1970</v>
      </c>
      <c r="G24" s="338" t="str">
        <f t="shared" si="20"/>
        <v>Sự cố</v>
      </c>
      <c r="H24" s="217"/>
      <c r="I24" s="217"/>
      <c r="J24" s="151" t="str">
        <f t="shared" si="5"/>
        <v>110kV 172 Bạc Liêu 2 - 172 NMĐG Hòa Bình 2  để SCKD, Bạc Liêu 2 bật 172 R21 ( 14.34 km ) , R79 không thành công. NMĐG Hòa Bình 2 bật 172 R21. P nguồn mất = 20 MW</v>
      </c>
      <c r="K24" s="149">
        <f t="shared" ref="K24:K55" si="21">IF(C24="","",(IF(LEFT(C24,2)="66",66,IF(LEFT(C24,3)="110",110,IF(LEFT(C24,3)="220",220,"khac")))))</f>
        <v>110</v>
      </c>
      <c r="L24" s="149">
        <f t="shared" ref="L24:L55" si="22">IF(C24="","",IF(ISBLANK(D24),0,1))</f>
        <v>1</v>
      </c>
      <c r="M24" s="149" t="str">
        <f t="shared" ref="M24:M55" si="23">IF(C24="","",IF(LEFT(F24,4)="SCTQ","SCTQ",IF(LEFT(F24,4)="SCKD","SCKD",IF(LEFT(F24,2)="BT","BT","ctac"))))</f>
        <v>SCKD</v>
      </c>
      <c r="N24" s="149" t="str">
        <f t="shared" ref="N24:N55" si="24">IF(AND(K24="khac",M24="ctac"),LEFT(C24,12),"")</f>
        <v/>
      </c>
      <c r="O24" s="150" t="str">
        <f t="shared" si="4"/>
        <v/>
      </c>
      <c r="P24" s="149" t="str">
        <f>IFERROR(IF(MATCH(N24,N25:N$59,0),""),N24)</f>
        <v/>
      </c>
      <c r="Q24" s="149" t="str">
        <f t="shared" si="6"/>
        <v/>
      </c>
      <c r="R24" s="149" t="str">
        <f t="shared" si="7"/>
        <v/>
      </c>
      <c r="S24" s="149" t="str">
        <f t="shared" si="8"/>
        <v/>
      </c>
      <c r="T24" s="149" t="str">
        <f t="shared" si="9"/>
        <v/>
      </c>
      <c r="U24" s="149" t="str">
        <f t="shared" si="10"/>
        <v/>
      </c>
      <c r="V24" s="149" t="str">
        <f t="shared" si="11"/>
        <v/>
      </c>
      <c r="W24" s="149" t="str">
        <f t="shared" si="12"/>
        <v/>
      </c>
      <c r="X24" s="149" t="str">
        <f t="shared" si="13"/>
        <v/>
      </c>
      <c r="Y24" s="149">
        <f t="shared" si="14"/>
        <v>1</v>
      </c>
      <c r="Z24" s="149" t="str">
        <f t="shared" si="15"/>
        <v/>
      </c>
      <c r="AA24" s="149" t="str">
        <f t="shared" si="16"/>
        <v/>
      </c>
      <c r="AB24" s="149" t="str">
        <f t="shared" si="17"/>
        <v/>
      </c>
      <c r="AC24" s="149" t="str">
        <f t="shared" si="18"/>
        <v/>
      </c>
    </row>
    <row r="25" spans="1:29" s="151" customFormat="1" ht="19.350000000000001" customHeight="1">
      <c r="A25" s="330"/>
      <c r="B25" s="160"/>
      <c r="C25" s="196"/>
      <c r="D25" s="197"/>
      <c r="E25" s="197"/>
      <c r="F25" s="230"/>
      <c r="G25" s="338" t="str">
        <f t="shared" si="20"/>
        <v/>
      </c>
      <c r="H25" s="217"/>
      <c r="I25" s="217"/>
      <c r="J25" s="151" t="str">
        <f t="shared" si="5"/>
        <v/>
      </c>
      <c r="K25" s="149" t="str">
        <f t="shared" si="21"/>
        <v/>
      </c>
      <c r="L25" s="149" t="str">
        <f t="shared" si="22"/>
        <v/>
      </c>
      <c r="M25" s="149" t="str">
        <f t="shared" si="23"/>
        <v/>
      </c>
      <c r="N25" s="149" t="str">
        <f t="shared" si="24"/>
        <v/>
      </c>
      <c r="O25" s="150" t="str">
        <f t="shared" si="4"/>
        <v/>
      </c>
      <c r="P25" s="149" t="str">
        <f>IFERROR(IF(MATCH(N25,N26:N$59,0),""),N25)</f>
        <v/>
      </c>
      <c r="Q25" s="149" t="str">
        <f t="shared" si="6"/>
        <v/>
      </c>
      <c r="R25" s="149" t="str">
        <f t="shared" si="7"/>
        <v/>
      </c>
      <c r="S25" s="149" t="str">
        <f t="shared" si="8"/>
        <v/>
      </c>
      <c r="T25" s="149" t="str">
        <f t="shared" si="9"/>
        <v/>
      </c>
      <c r="U25" s="149" t="str">
        <f t="shared" si="10"/>
        <v/>
      </c>
      <c r="V25" s="149" t="str">
        <f t="shared" si="11"/>
        <v/>
      </c>
      <c r="W25" s="149" t="str">
        <f t="shared" si="12"/>
        <v/>
      </c>
      <c r="X25" s="149" t="str">
        <f t="shared" si="13"/>
        <v/>
      </c>
      <c r="Y25" s="149" t="str">
        <f t="shared" si="14"/>
        <v/>
      </c>
      <c r="Z25" s="149" t="str">
        <f t="shared" si="15"/>
        <v/>
      </c>
      <c r="AA25" s="149" t="str">
        <f t="shared" si="16"/>
        <v/>
      </c>
      <c r="AB25" s="149" t="str">
        <f t="shared" si="17"/>
        <v/>
      </c>
      <c r="AC25" s="149" t="str">
        <f t="shared" si="18"/>
        <v/>
      </c>
    </row>
    <row r="26" spans="1:29" s="151" customFormat="1" ht="19.350000000000001" customHeight="1">
      <c r="A26" s="330"/>
      <c r="B26" s="160"/>
      <c r="C26" s="196"/>
      <c r="D26" s="197"/>
      <c r="E26" s="197"/>
      <c r="F26" s="272"/>
      <c r="G26" s="338" t="str">
        <f t="shared" si="20"/>
        <v/>
      </c>
      <c r="H26" s="217"/>
      <c r="I26" s="217"/>
      <c r="J26" s="151" t="str">
        <f t="shared" si="5"/>
        <v/>
      </c>
      <c r="K26" s="149" t="str">
        <f t="shared" si="21"/>
        <v/>
      </c>
      <c r="L26" s="149" t="str">
        <f t="shared" si="22"/>
        <v/>
      </c>
      <c r="M26" s="149" t="str">
        <f t="shared" si="23"/>
        <v/>
      </c>
      <c r="N26" s="149" t="str">
        <f t="shared" si="24"/>
        <v/>
      </c>
      <c r="O26" s="150" t="str">
        <f t="shared" si="4"/>
        <v/>
      </c>
      <c r="P26" s="149" t="str">
        <f>IFERROR(IF(MATCH(N26,N27:N$59,0),""),N26)</f>
        <v/>
      </c>
      <c r="Q26" s="149" t="str">
        <f t="shared" si="6"/>
        <v/>
      </c>
      <c r="R26" s="149" t="str">
        <f t="shared" si="7"/>
        <v/>
      </c>
      <c r="S26" s="149" t="str">
        <f t="shared" si="8"/>
        <v/>
      </c>
      <c r="T26" s="149" t="str">
        <f t="shared" si="9"/>
        <v/>
      </c>
      <c r="U26" s="149" t="str">
        <f t="shared" si="10"/>
        <v/>
      </c>
      <c r="V26" s="149" t="str">
        <f t="shared" si="11"/>
        <v/>
      </c>
      <c r="W26" s="149" t="str">
        <f t="shared" si="12"/>
        <v/>
      </c>
      <c r="X26" s="149" t="str">
        <f t="shared" si="13"/>
        <v/>
      </c>
      <c r="Y26" s="149" t="str">
        <f t="shared" si="14"/>
        <v/>
      </c>
      <c r="Z26" s="149" t="str">
        <f t="shared" si="15"/>
        <v/>
      </c>
      <c r="AA26" s="149" t="str">
        <f t="shared" si="16"/>
        <v/>
      </c>
      <c r="AB26" s="149" t="str">
        <f t="shared" si="17"/>
        <v/>
      </c>
      <c r="AC26" s="149" t="str">
        <f t="shared" si="18"/>
        <v/>
      </c>
    </row>
    <row r="27" spans="1:29" s="151" customFormat="1" ht="19.350000000000001" customHeight="1">
      <c r="A27" s="330"/>
      <c r="B27" s="160"/>
      <c r="C27" s="196"/>
      <c r="D27" s="197"/>
      <c r="E27" s="197"/>
      <c r="F27" s="230"/>
      <c r="G27" s="338" t="str">
        <f t="shared" si="20"/>
        <v/>
      </c>
      <c r="H27" s="217"/>
      <c r="I27" s="217"/>
      <c r="J27" s="151" t="str">
        <f t="shared" si="5"/>
        <v/>
      </c>
      <c r="K27" s="149" t="str">
        <f t="shared" si="21"/>
        <v/>
      </c>
      <c r="L27" s="149" t="str">
        <f t="shared" si="22"/>
        <v/>
      </c>
      <c r="M27" s="149" t="str">
        <f t="shared" si="23"/>
        <v/>
      </c>
      <c r="N27" s="149" t="str">
        <f t="shared" si="24"/>
        <v/>
      </c>
      <c r="O27" s="150" t="str">
        <f t="shared" si="4"/>
        <v/>
      </c>
      <c r="P27" s="149" t="str">
        <f>IFERROR(IF(MATCH(N27,N28:N$59,0),""),N27)</f>
        <v/>
      </c>
      <c r="Q27" s="149" t="str">
        <f t="shared" si="6"/>
        <v/>
      </c>
      <c r="R27" s="149" t="str">
        <f t="shared" si="7"/>
        <v/>
      </c>
      <c r="S27" s="149" t="str">
        <f t="shared" si="8"/>
        <v/>
      </c>
      <c r="T27" s="149" t="str">
        <f t="shared" si="9"/>
        <v/>
      </c>
      <c r="U27" s="149" t="str">
        <f t="shared" si="10"/>
        <v/>
      </c>
      <c r="V27" s="149" t="str">
        <f t="shared" si="11"/>
        <v/>
      </c>
      <c r="W27" s="149" t="str">
        <f t="shared" si="12"/>
        <v/>
      </c>
      <c r="X27" s="149" t="str">
        <f t="shared" si="13"/>
        <v/>
      </c>
      <c r="Y27" s="149" t="str">
        <f t="shared" si="14"/>
        <v/>
      </c>
      <c r="Z27" s="149" t="str">
        <f t="shared" si="15"/>
        <v/>
      </c>
      <c r="AA27" s="149" t="str">
        <f t="shared" si="16"/>
        <v/>
      </c>
      <c r="AB27" s="149" t="str">
        <f t="shared" si="17"/>
        <v/>
      </c>
      <c r="AC27" s="149" t="str">
        <f t="shared" si="18"/>
        <v/>
      </c>
    </row>
    <row r="28" spans="1:29" s="151" customFormat="1" ht="19.350000000000001" customHeight="1">
      <c r="A28" s="330"/>
      <c r="B28" s="160"/>
      <c r="C28" s="196"/>
      <c r="D28" s="197"/>
      <c r="E28" s="197"/>
      <c r="F28" s="230"/>
      <c r="G28" s="338" t="str">
        <f t="shared" si="20"/>
        <v/>
      </c>
      <c r="H28" s="217"/>
      <c r="I28" s="217"/>
      <c r="J28" s="151" t="str">
        <f t="shared" si="5"/>
        <v/>
      </c>
      <c r="K28" s="149" t="str">
        <f t="shared" si="21"/>
        <v/>
      </c>
      <c r="L28" s="149" t="str">
        <f t="shared" si="22"/>
        <v/>
      </c>
      <c r="M28" s="149" t="str">
        <f t="shared" si="23"/>
        <v/>
      </c>
      <c r="N28" s="149" t="str">
        <f t="shared" si="24"/>
        <v/>
      </c>
      <c r="O28" s="150" t="str">
        <f t="shared" si="4"/>
        <v/>
      </c>
      <c r="P28" s="149" t="str">
        <f>IFERROR(IF(MATCH(N28,N29:N$59,0),""),N28)</f>
        <v/>
      </c>
      <c r="Q28" s="149" t="str">
        <f t="shared" si="6"/>
        <v/>
      </c>
      <c r="R28" s="149" t="str">
        <f t="shared" si="7"/>
        <v/>
      </c>
      <c r="S28" s="149" t="str">
        <f t="shared" si="8"/>
        <v/>
      </c>
      <c r="T28" s="149" t="str">
        <f t="shared" si="9"/>
        <v/>
      </c>
      <c r="U28" s="149" t="str">
        <f t="shared" si="10"/>
        <v/>
      </c>
      <c r="V28" s="149" t="str">
        <f t="shared" si="11"/>
        <v/>
      </c>
      <c r="W28" s="149" t="str">
        <f t="shared" si="12"/>
        <v/>
      </c>
      <c r="X28" s="149" t="str">
        <f t="shared" si="13"/>
        <v/>
      </c>
      <c r="Y28" s="149" t="str">
        <f t="shared" si="14"/>
        <v/>
      </c>
      <c r="Z28" s="149" t="str">
        <f t="shared" si="15"/>
        <v/>
      </c>
      <c r="AA28" s="149" t="str">
        <f t="shared" si="16"/>
        <v/>
      </c>
      <c r="AB28" s="149" t="str">
        <f t="shared" si="17"/>
        <v/>
      </c>
      <c r="AC28" s="149" t="str">
        <f t="shared" si="18"/>
        <v/>
      </c>
    </row>
    <row r="29" spans="1:29" s="151" customFormat="1" ht="19.350000000000001" customHeight="1">
      <c r="A29" s="330"/>
      <c r="B29" s="160"/>
      <c r="C29" s="196"/>
      <c r="D29" s="197"/>
      <c r="E29" s="197"/>
      <c r="F29" s="272"/>
      <c r="G29" s="338" t="str">
        <f t="shared" si="20"/>
        <v/>
      </c>
      <c r="H29" s="217"/>
      <c r="I29" s="217"/>
      <c r="J29" s="151" t="str">
        <f t="shared" si="5"/>
        <v/>
      </c>
      <c r="K29" s="149" t="str">
        <f t="shared" si="21"/>
        <v/>
      </c>
      <c r="L29" s="149" t="str">
        <f t="shared" si="22"/>
        <v/>
      </c>
      <c r="M29" s="149" t="str">
        <f t="shared" si="23"/>
        <v/>
      </c>
      <c r="N29" s="149" t="str">
        <f t="shared" si="24"/>
        <v/>
      </c>
      <c r="O29" s="150" t="str">
        <f t="shared" si="4"/>
        <v/>
      </c>
      <c r="P29" s="149" t="str">
        <f>IFERROR(IF(MATCH(N29,N30:N$59,0),""),N29)</f>
        <v/>
      </c>
      <c r="Q29" s="149" t="str">
        <f t="shared" si="6"/>
        <v/>
      </c>
      <c r="R29" s="149" t="str">
        <f t="shared" si="7"/>
        <v/>
      </c>
      <c r="S29" s="149" t="str">
        <f t="shared" si="8"/>
        <v/>
      </c>
      <c r="T29" s="149" t="str">
        <f t="shared" si="9"/>
        <v/>
      </c>
      <c r="U29" s="149" t="str">
        <f t="shared" si="10"/>
        <v/>
      </c>
      <c r="V29" s="149" t="str">
        <f t="shared" si="11"/>
        <v/>
      </c>
      <c r="W29" s="149" t="str">
        <f t="shared" si="12"/>
        <v/>
      </c>
      <c r="X29" s="149" t="str">
        <f t="shared" si="13"/>
        <v/>
      </c>
      <c r="Y29" s="149" t="str">
        <f t="shared" si="14"/>
        <v/>
      </c>
      <c r="Z29" s="149" t="str">
        <f t="shared" si="15"/>
        <v/>
      </c>
      <c r="AA29" s="149" t="str">
        <f t="shared" si="16"/>
        <v/>
      </c>
      <c r="AB29" s="149" t="str">
        <f t="shared" si="17"/>
        <v/>
      </c>
      <c r="AC29" s="149" t="str">
        <f t="shared" si="18"/>
        <v/>
      </c>
    </row>
    <row r="30" spans="1:29" s="151" customFormat="1" ht="19.350000000000001" customHeight="1">
      <c r="A30" s="330"/>
      <c r="B30" s="160"/>
      <c r="C30" s="196"/>
      <c r="D30" s="197"/>
      <c r="E30" s="197"/>
      <c r="F30" s="230"/>
      <c r="G30" s="338" t="str">
        <f t="shared" si="20"/>
        <v/>
      </c>
      <c r="H30" s="217"/>
      <c r="I30" s="217"/>
      <c r="J30" s="151" t="str">
        <f t="shared" si="5"/>
        <v/>
      </c>
      <c r="K30" s="149" t="str">
        <f t="shared" si="21"/>
        <v/>
      </c>
      <c r="L30" s="149" t="str">
        <f t="shared" si="22"/>
        <v/>
      </c>
      <c r="M30" s="149" t="str">
        <f t="shared" si="23"/>
        <v/>
      </c>
      <c r="N30" s="149" t="str">
        <f t="shared" si="24"/>
        <v/>
      </c>
      <c r="O30" s="150" t="str">
        <f t="shared" si="4"/>
        <v/>
      </c>
      <c r="P30" s="149" t="str">
        <f>IFERROR(IF(MATCH(N30,N31:N$59,0),""),N30)</f>
        <v/>
      </c>
      <c r="Q30" s="149" t="str">
        <f t="shared" si="6"/>
        <v/>
      </c>
      <c r="R30" s="149" t="str">
        <f t="shared" si="7"/>
        <v/>
      </c>
      <c r="S30" s="149" t="str">
        <f t="shared" si="8"/>
        <v/>
      </c>
      <c r="T30" s="149" t="str">
        <f t="shared" si="9"/>
        <v/>
      </c>
      <c r="U30" s="149" t="str">
        <f t="shared" si="10"/>
        <v/>
      </c>
      <c r="V30" s="149" t="str">
        <f t="shared" si="11"/>
        <v/>
      </c>
      <c r="W30" s="149" t="str">
        <f t="shared" si="12"/>
        <v/>
      </c>
      <c r="X30" s="149" t="str">
        <f t="shared" si="13"/>
        <v/>
      </c>
      <c r="Y30" s="149" t="str">
        <f t="shared" si="14"/>
        <v/>
      </c>
      <c r="Z30" s="149" t="str">
        <f t="shared" si="15"/>
        <v/>
      </c>
      <c r="AA30" s="149" t="str">
        <f t="shared" si="16"/>
        <v/>
      </c>
      <c r="AB30" s="149" t="str">
        <f t="shared" si="17"/>
        <v/>
      </c>
      <c r="AC30" s="149" t="str">
        <f t="shared" si="18"/>
        <v/>
      </c>
    </row>
    <row r="31" spans="1:29" s="151" customFormat="1" ht="19.350000000000001" customHeight="1">
      <c r="A31" s="330"/>
      <c r="B31" s="160"/>
      <c r="C31" s="196"/>
      <c r="D31" s="197"/>
      <c r="E31" s="197"/>
      <c r="F31" s="230"/>
      <c r="G31" s="338" t="str">
        <f t="shared" si="20"/>
        <v/>
      </c>
      <c r="H31" s="217"/>
      <c r="I31" s="217"/>
      <c r="J31" s="151" t="str">
        <f t="shared" si="5"/>
        <v/>
      </c>
      <c r="K31" s="149" t="str">
        <f t="shared" si="21"/>
        <v/>
      </c>
      <c r="L31" s="149" t="str">
        <f t="shared" si="22"/>
        <v/>
      </c>
      <c r="M31" s="149" t="str">
        <f t="shared" si="23"/>
        <v/>
      </c>
      <c r="N31" s="149" t="str">
        <f t="shared" si="24"/>
        <v/>
      </c>
      <c r="O31" s="150" t="str">
        <f t="shared" si="4"/>
        <v/>
      </c>
      <c r="P31" s="149" t="str">
        <f>IFERROR(IF(MATCH(N31,N32:N$59,0),""),N31)</f>
        <v/>
      </c>
      <c r="Q31" s="149" t="str">
        <f t="shared" si="6"/>
        <v/>
      </c>
      <c r="R31" s="149" t="str">
        <f t="shared" si="7"/>
        <v/>
      </c>
      <c r="S31" s="149" t="str">
        <f t="shared" si="8"/>
        <v/>
      </c>
      <c r="T31" s="149" t="str">
        <f t="shared" si="9"/>
        <v/>
      </c>
      <c r="U31" s="149" t="str">
        <f t="shared" si="10"/>
        <v/>
      </c>
      <c r="V31" s="149" t="str">
        <f t="shared" si="11"/>
        <v/>
      </c>
      <c r="W31" s="149" t="str">
        <f t="shared" si="12"/>
        <v/>
      </c>
      <c r="X31" s="149" t="str">
        <f t="shared" si="13"/>
        <v/>
      </c>
      <c r="Y31" s="149" t="str">
        <f t="shared" si="14"/>
        <v/>
      </c>
      <c r="Z31" s="149" t="str">
        <f t="shared" si="15"/>
        <v/>
      </c>
      <c r="AA31" s="149" t="str">
        <f t="shared" si="16"/>
        <v/>
      </c>
      <c r="AB31" s="149" t="str">
        <f t="shared" si="17"/>
        <v/>
      </c>
      <c r="AC31" s="149" t="str">
        <f t="shared" si="18"/>
        <v/>
      </c>
    </row>
    <row r="32" spans="1:29" s="151" customFormat="1" ht="19.350000000000001" customHeight="1">
      <c r="A32" s="330"/>
      <c r="B32" s="160"/>
      <c r="C32" s="196"/>
      <c r="D32" s="197"/>
      <c r="E32" s="197"/>
      <c r="F32" s="272"/>
      <c r="G32" s="338" t="str">
        <f t="shared" si="20"/>
        <v/>
      </c>
      <c r="H32" s="217"/>
      <c r="I32" s="217"/>
      <c r="J32" s="151" t="str">
        <f t="shared" si="5"/>
        <v/>
      </c>
      <c r="K32" s="149" t="str">
        <f t="shared" si="21"/>
        <v/>
      </c>
      <c r="L32" s="149" t="str">
        <f t="shared" si="22"/>
        <v/>
      </c>
      <c r="M32" s="149" t="str">
        <f t="shared" si="23"/>
        <v/>
      </c>
      <c r="N32" s="149" t="str">
        <f t="shared" si="24"/>
        <v/>
      </c>
      <c r="O32" s="150" t="str">
        <f t="shared" si="4"/>
        <v/>
      </c>
      <c r="P32" s="149" t="str">
        <f>IFERROR(IF(MATCH(N32,N33:N$59,0),""),N32)</f>
        <v/>
      </c>
      <c r="Q32" s="149" t="str">
        <f t="shared" si="6"/>
        <v/>
      </c>
      <c r="R32" s="149" t="str">
        <f t="shared" si="7"/>
        <v/>
      </c>
      <c r="S32" s="149" t="str">
        <f t="shared" si="8"/>
        <v/>
      </c>
      <c r="T32" s="149" t="str">
        <f t="shared" si="9"/>
        <v/>
      </c>
      <c r="U32" s="149" t="str">
        <f t="shared" si="10"/>
        <v/>
      </c>
      <c r="V32" s="149" t="str">
        <f t="shared" si="11"/>
        <v/>
      </c>
      <c r="W32" s="149" t="str">
        <f t="shared" si="12"/>
        <v/>
      </c>
      <c r="X32" s="149" t="str">
        <f t="shared" si="13"/>
        <v/>
      </c>
      <c r="Y32" s="149" t="str">
        <f t="shared" si="14"/>
        <v/>
      </c>
      <c r="Z32" s="149" t="str">
        <f t="shared" si="15"/>
        <v/>
      </c>
      <c r="AA32" s="149" t="str">
        <f t="shared" si="16"/>
        <v/>
      </c>
      <c r="AB32" s="149" t="str">
        <f t="shared" si="17"/>
        <v/>
      </c>
      <c r="AC32" s="149" t="str">
        <f t="shared" si="18"/>
        <v/>
      </c>
    </row>
    <row r="33" spans="1:29" s="151" customFormat="1" ht="19.350000000000001" customHeight="1">
      <c r="A33" s="330"/>
      <c r="B33" s="160"/>
      <c r="C33" s="196"/>
      <c r="D33" s="197"/>
      <c r="E33" s="197"/>
      <c r="F33" s="230"/>
      <c r="G33" s="338" t="str">
        <f t="shared" si="20"/>
        <v/>
      </c>
      <c r="H33" s="217"/>
      <c r="I33" s="217"/>
      <c r="J33" s="151" t="str">
        <f t="shared" si="5"/>
        <v/>
      </c>
      <c r="K33" s="149" t="str">
        <f t="shared" si="21"/>
        <v/>
      </c>
      <c r="L33" s="149" t="str">
        <f t="shared" si="22"/>
        <v/>
      </c>
      <c r="M33" s="149" t="str">
        <f t="shared" si="23"/>
        <v/>
      </c>
      <c r="N33" s="149" t="str">
        <f t="shared" si="24"/>
        <v/>
      </c>
      <c r="O33" s="150" t="str">
        <f t="shared" si="4"/>
        <v/>
      </c>
      <c r="P33" s="149" t="str">
        <f>IFERROR(IF(MATCH(N33,N34:N$59,0),""),N33)</f>
        <v/>
      </c>
      <c r="Q33" s="149" t="str">
        <f t="shared" si="6"/>
        <v/>
      </c>
      <c r="R33" s="149" t="str">
        <f t="shared" si="7"/>
        <v/>
      </c>
      <c r="S33" s="149" t="str">
        <f t="shared" si="8"/>
        <v/>
      </c>
      <c r="T33" s="149" t="str">
        <f t="shared" si="9"/>
        <v/>
      </c>
      <c r="U33" s="149" t="str">
        <f t="shared" si="10"/>
        <v/>
      </c>
      <c r="V33" s="149" t="str">
        <f t="shared" si="11"/>
        <v/>
      </c>
      <c r="W33" s="149" t="str">
        <f t="shared" si="12"/>
        <v/>
      </c>
      <c r="X33" s="149" t="str">
        <f t="shared" si="13"/>
        <v/>
      </c>
      <c r="Y33" s="149" t="str">
        <f t="shared" si="14"/>
        <v/>
      </c>
      <c r="Z33" s="149" t="str">
        <f t="shared" si="15"/>
        <v/>
      </c>
      <c r="AA33" s="149" t="str">
        <f t="shared" si="16"/>
        <v/>
      </c>
      <c r="AB33" s="149" t="str">
        <f t="shared" si="17"/>
        <v/>
      </c>
      <c r="AC33" s="149" t="str">
        <f t="shared" si="18"/>
        <v/>
      </c>
    </row>
    <row r="34" spans="1:29" s="151" customFormat="1" ht="19.350000000000001" customHeight="1">
      <c r="A34" s="330"/>
      <c r="B34" s="160"/>
      <c r="C34" s="196"/>
      <c r="D34" s="197"/>
      <c r="E34" s="197"/>
      <c r="F34" s="230"/>
      <c r="G34" s="338" t="str">
        <f t="shared" si="20"/>
        <v/>
      </c>
      <c r="H34" s="217"/>
      <c r="I34" s="217"/>
      <c r="J34" s="151" t="str">
        <f t="shared" si="5"/>
        <v/>
      </c>
      <c r="K34" s="149" t="str">
        <f t="shared" si="21"/>
        <v/>
      </c>
      <c r="L34" s="149" t="str">
        <f t="shared" si="22"/>
        <v/>
      </c>
      <c r="M34" s="149" t="str">
        <f t="shared" si="23"/>
        <v/>
      </c>
      <c r="N34" s="149" t="str">
        <f t="shared" si="24"/>
        <v/>
      </c>
      <c r="O34" s="150" t="str">
        <f t="shared" ref="O34:O65" si="25">IF(N34="","",COUNTIF(N$1:N$96,N34))</f>
        <v/>
      </c>
      <c r="P34" s="149" t="str">
        <f>IFERROR(IF(MATCH(N34,N35:N$59,0),""),N34)</f>
        <v/>
      </c>
      <c r="Q34" s="149" t="str">
        <f t="shared" si="6"/>
        <v/>
      </c>
      <c r="R34" s="149" t="str">
        <f t="shared" si="7"/>
        <v/>
      </c>
      <c r="S34" s="149" t="str">
        <f t="shared" si="8"/>
        <v/>
      </c>
      <c r="T34" s="149" t="str">
        <f t="shared" si="9"/>
        <v/>
      </c>
      <c r="U34" s="149" t="str">
        <f t="shared" si="10"/>
        <v/>
      </c>
      <c r="V34" s="149" t="str">
        <f t="shared" si="11"/>
        <v/>
      </c>
      <c r="W34" s="149" t="str">
        <f t="shared" si="12"/>
        <v/>
      </c>
      <c r="X34" s="149" t="str">
        <f t="shared" si="13"/>
        <v/>
      </c>
      <c r="Y34" s="149" t="str">
        <f t="shared" si="14"/>
        <v/>
      </c>
      <c r="Z34" s="149" t="str">
        <f t="shared" si="15"/>
        <v/>
      </c>
      <c r="AA34" s="149" t="str">
        <f t="shared" si="16"/>
        <v/>
      </c>
      <c r="AB34" s="149" t="str">
        <f t="shared" si="17"/>
        <v/>
      </c>
      <c r="AC34" s="149" t="str">
        <f t="shared" si="18"/>
        <v/>
      </c>
    </row>
    <row r="35" spans="1:29" s="151" customFormat="1" ht="19.350000000000001" customHeight="1">
      <c r="A35" s="330"/>
      <c r="B35" s="160"/>
      <c r="C35" s="196"/>
      <c r="D35" s="197"/>
      <c r="E35" s="197"/>
      <c r="F35" s="272"/>
      <c r="G35" s="338" t="str">
        <f t="shared" si="20"/>
        <v/>
      </c>
      <c r="H35" s="217"/>
      <c r="I35" s="217"/>
      <c r="J35" s="151" t="str">
        <f t="shared" si="5"/>
        <v/>
      </c>
      <c r="K35" s="149" t="str">
        <f t="shared" si="21"/>
        <v/>
      </c>
      <c r="L35" s="149" t="str">
        <f t="shared" si="22"/>
        <v/>
      </c>
      <c r="M35" s="149" t="str">
        <f t="shared" si="23"/>
        <v/>
      </c>
      <c r="N35" s="149" t="str">
        <f t="shared" si="24"/>
        <v/>
      </c>
      <c r="O35" s="150" t="str">
        <f t="shared" si="25"/>
        <v/>
      </c>
      <c r="P35" s="149" t="str">
        <f>IFERROR(IF(MATCH(N35,N36:N$59,0),""),N35)</f>
        <v/>
      </c>
      <c r="Q35" s="149" t="str">
        <f t="shared" si="6"/>
        <v/>
      </c>
      <c r="R35" s="149" t="str">
        <f t="shared" si="7"/>
        <v/>
      </c>
      <c r="S35" s="149" t="str">
        <f t="shared" si="8"/>
        <v/>
      </c>
      <c r="T35" s="149" t="str">
        <f t="shared" si="9"/>
        <v/>
      </c>
      <c r="U35" s="149" t="str">
        <f t="shared" si="10"/>
        <v/>
      </c>
      <c r="V35" s="149" t="str">
        <f t="shared" si="11"/>
        <v/>
      </c>
      <c r="W35" s="149" t="str">
        <f t="shared" si="12"/>
        <v/>
      </c>
      <c r="X35" s="149" t="str">
        <f t="shared" si="13"/>
        <v/>
      </c>
      <c r="Y35" s="149" t="str">
        <f t="shared" si="14"/>
        <v/>
      </c>
      <c r="Z35" s="149" t="str">
        <f t="shared" si="15"/>
        <v/>
      </c>
      <c r="AA35" s="149" t="str">
        <f t="shared" si="16"/>
        <v/>
      </c>
      <c r="AB35" s="149" t="str">
        <f t="shared" si="17"/>
        <v/>
      </c>
      <c r="AC35" s="149" t="str">
        <f t="shared" ref="AC35:AC66" si="26">IF(M35=0,"",IF(AND(L35="khac",M35=1,N35="sckd"),1,""))</f>
        <v/>
      </c>
    </row>
    <row r="36" spans="1:29" s="151" customFormat="1" ht="19.350000000000001" customHeight="1">
      <c r="A36" s="330"/>
      <c r="B36" s="160"/>
      <c r="C36" s="196"/>
      <c r="D36" s="197"/>
      <c r="E36" s="197"/>
      <c r="F36" s="230"/>
      <c r="G36" s="338" t="str">
        <f t="shared" si="20"/>
        <v/>
      </c>
      <c r="H36" s="217"/>
      <c r="I36" s="217"/>
      <c r="J36" s="151" t="str">
        <f t="shared" si="5"/>
        <v/>
      </c>
      <c r="K36" s="149" t="str">
        <f t="shared" si="21"/>
        <v/>
      </c>
      <c r="L36" s="149" t="str">
        <f t="shared" si="22"/>
        <v/>
      </c>
      <c r="M36" s="149" t="str">
        <f t="shared" si="23"/>
        <v/>
      </c>
      <c r="N36" s="149" t="str">
        <f t="shared" si="24"/>
        <v/>
      </c>
      <c r="O36" s="150" t="str">
        <f t="shared" si="25"/>
        <v/>
      </c>
      <c r="P36" s="149" t="str">
        <f>IFERROR(IF(MATCH(N36,N37:N$59,0),""),N36)</f>
        <v/>
      </c>
      <c r="Q36" s="149" t="str">
        <f t="shared" si="6"/>
        <v/>
      </c>
      <c r="R36" s="149" t="str">
        <f t="shared" si="7"/>
        <v/>
      </c>
      <c r="S36" s="149" t="str">
        <f t="shared" si="8"/>
        <v/>
      </c>
      <c r="T36" s="149" t="str">
        <f t="shared" si="9"/>
        <v/>
      </c>
      <c r="U36" s="149" t="str">
        <f t="shared" si="10"/>
        <v/>
      </c>
      <c r="V36" s="149" t="str">
        <f t="shared" si="11"/>
        <v/>
      </c>
      <c r="W36" s="149" t="str">
        <f t="shared" si="12"/>
        <v/>
      </c>
      <c r="X36" s="149" t="str">
        <f t="shared" si="13"/>
        <v/>
      </c>
      <c r="Y36" s="149" t="str">
        <f t="shared" si="14"/>
        <v/>
      </c>
      <c r="Z36" s="149" t="str">
        <f t="shared" si="15"/>
        <v/>
      </c>
      <c r="AA36" s="149" t="str">
        <f t="shared" si="16"/>
        <v/>
      </c>
      <c r="AB36" s="149" t="str">
        <f t="shared" si="17"/>
        <v/>
      </c>
      <c r="AC36" s="149" t="str">
        <f t="shared" si="26"/>
        <v/>
      </c>
    </row>
    <row r="37" spans="1:29" s="151" customFormat="1" ht="19.350000000000001" customHeight="1">
      <c r="A37" s="330"/>
      <c r="B37" s="160"/>
      <c r="C37" s="196"/>
      <c r="D37" s="197"/>
      <c r="E37" s="197"/>
      <c r="F37" s="230"/>
      <c r="G37" s="338" t="str">
        <f t="shared" si="20"/>
        <v/>
      </c>
      <c r="H37" s="217"/>
      <c r="I37" s="217"/>
      <c r="J37" s="151" t="str">
        <f t="shared" si="5"/>
        <v/>
      </c>
      <c r="K37" s="149" t="str">
        <f t="shared" si="21"/>
        <v/>
      </c>
      <c r="L37" s="149" t="str">
        <f t="shared" si="22"/>
        <v/>
      </c>
      <c r="M37" s="149" t="str">
        <f t="shared" si="23"/>
        <v/>
      </c>
      <c r="N37" s="149" t="str">
        <f t="shared" si="24"/>
        <v/>
      </c>
      <c r="O37" s="150" t="str">
        <f t="shared" si="25"/>
        <v/>
      </c>
      <c r="P37" s="149" t="str">
        <f>IFERROR(IF(MATCH(N37,N38:N$59,0),""),N37)</f>
        <v/>
      </c>
      <c r="Q37" s="149" t="str">
        <f t="shared" si="6"/>
        <v/>
      </c>
      <c r="R37" s="149" t="str">
        <f t="shared" si="7"/>
        <v/>
      </c>
      <c r="S37" s="149" t="str">
        <f t="shared" si="8"/>
        <v/>
      </c>
      <c r="T37" s="149" t="str">
        <f t="shared" si="9"/>
        <v/>
      </c>
      <c r="U37" s="149" t="str">
        <f t="shared" si="10"/>
        <v/>
      </c>
      <c r="V37" s="149" t="str">
        <f t="shared" si="11"/>
        <v/>
      </c>
      <c r="W37" s="149" t="str">
        <f t="shared" si="12"/>
        <v/>
      </c>
      <c r="X37" s="149" t="str">
        <f t="shared" si="13"/>
        <v/>
      </c>
      <c r="Y37" s="149" t="str">
        <f t="shared" si="14"/>
        <v/>
      </c>
      <c r="Z37" s="149" t="str">
        <f t="shared" si="15"/>
        <v/>
      </c>
      <c r="AA37" s="149" t="str">
        <f t="shared" si="16"/>
        <v/>
      </c>
      <c r="AB37" s="149" t="str">
        <f t="shared" si="17"/>
        <v/>
      </c>
      <c r="AC37" s="149" t="str">
        <f t="shared" si="26"/>
        <v/>
      </c>
    </row>
    <row r="38" spans="1:29" s="151" customFormat="1" ht="19.350000000000001" customHeight="1">
      <c r="A38" s="330"/>
      <c r="B38" s="160"/>
      <c r="C38" s="196"/>
      <c r="D38" s="197"/>
      <c r="E38" s="197"/>
      <c r="F38" s="272"/>
      <c r="G38" s="338" t="str">
        <f t="shared" si="20"/>
        <v/>
      </c>
      <c r="H38" s="217"/>
      <c r="I38" s="217"/>
      <c r="J38" s="151" t="str">
        <f t="shared" si="5"/>
        <v/>
      </c>
      <c r="K38" s="149" t="str">
        <f t="shared" si="21"/>
        <v/>
      </c>
      <c r="L38" s="149" t="str">
        <f t="shared" si="22"/>
        <v/>
      </c>
      <c r="M38" s="149" t="str">
        <f t="shared" si="23"/>
        <v/>
      </c>
      <c r="N38" s="149" t="str">
        <f t="shared" si="24"/>
        <v/>
      </c>
      <c r="O38" s="150" t="str">
        <f t="shared" si="25"/>
        <v/>
      </c>
      <c r="P38" s="149" t="str">
        <f>IFERROR(IF(MATCH(N38,N39:N$59,0),""),N38)</f>
        <v/>
      </c>
      <c r="Q38" s="149" t="str">
        <f t="shared" si="6"/>
        <v/>
      </c>
      <c r="R38" s="149" t="str">
        <f t="shared" si="7"/>
        <v/>
      </c>
      <c r="S38" s="149" t="str">
        <f t="shared" si="8"/>
        <v/>
      </c>
      <c r="T38" s="149" t="str">
        <f t="shared" si="9"/>
        <v/>
      </c>
      <c r="U38" s="149" t="str">
        <f t="shared" si="10"/>
        <v/>
      </c>
      <c r="V38" s="149" t="str">
        <f t="shared" si="11"/>
        <v/>
      </c>
      <c r="W38" s="149" t="str">
        <f t="shared" si="12"/>
        <v/>
      </c>
      <c r="X38" s="149" t="str">
        <f t="shared" si="13"/>
        <v/>
      </c>
      <c r="Y38" s="149" t="str">
        <f t="shared" si="14"/>
        <v/>
      </c>
      <c r="Z38" s="149" t="str">
        <f t="shared" si="15"/>
        <v/>
      </c>
      <c r="AA38" s="149" t="str">
        <f t="shared" si="16"/>
        <v/>
      </c>
      <c r="AB38" s="149" t="str">
        <f t="shared" si="17"/>
        <v/>
      </c>
      <c r="AC38" s="149" t="str">
        <f t="shared" si="26"/>
        <v/>
      </c>
    </row>
    <row r="39" spans="1:29" s="151" customFormat="1" ht="19.350000000000001" customHeight="1">
      <c r="A39" s="330"/>
      <c r="B39" s="160"/>
      <c r="C39" s="196"/>
      <c r="D39" s="197"/>
      <c r="E39" s="197"/>
      <c r="F39" s="230"/>
      <c r="G39" s="338" t="str">
        <f t="shared" si="20"/>
        <v/>
      </c>
      <c r="H39" s="217"/>
      <c r="I39" s="217"/>
      <c r="J39" s="151" t="str">
        <f t="shared" si="5"/>
        <v/>
      </c>
      <c r="K39" s="149" t="str">
        <f t="shared" si="21"/>
        <v/>
      </c>
      <c r="L39" s="149" t="str">
        <f t="shared" si="22"/>
        <v/>
      </c>
      <c r="M39" s="149" t="str">
        <f t="shared" si="23"/>
        <v/>
      </c>
      <c r="N39" s="149" t="str">
        <f t="shared" si="24"/>
        <v/>
      </c>
      <c r="O39" s="150" t="str">
        <f t="shared" si="25"/>
        <v/>
      </c>
      <c r="P39" s="149" t="str">
        <f>IFERROR(IF(MATCH(N39,N40:N$59,0),""),N39)</f>
        <v/>
      </c>
      <c r="Q39" s="149" t="str">
        <f t="shared" si="6"/>
        <v/>
      </c>
      <c r="R39" s="149" t="str">
        <f t="shared" si="7"/>
        <v/>
      </c>
      <c r="S39" s="149" t="str">
        <f t="shared" si="8"/>
        <v/>
      </c>
      <c r="T39" s="149" t="str">
        <f t="shared" si="9"/>
        <v/>
      </c>
      <c r="U39" s="149" t="str">
        <f t="shared" si="10"/>
        <v/>
      </c>
      <c r="V39" s="149" t="str">
        <f t="shared" si="11"/>
        <v/>
      </c>
      <c r="W39" s="149" t="str">
        <f t="shared" si="12"/>
        <v/>
      </c>
      <c r="X39" s="149" t="str">
        <f t="shared" si="13"/>
        <v/>
      </c>
      <c r="Y39" s="149" t="str">
        <f t="shared" si="14"/>
        <v/>
      </c>
      <c r="Z39" s="149" t="str">
        <f t="shared" si="15"/>
        <v/>
      </c>
      <c r="AA39" s="149" t="str">
        <f t="shared" si="16"/>
        <v/>
      </c>
      <c r="AB39" s="149" t="str">
        <f t="shared" si="17"/>
        <v/>
      </c>
      <c r="AC39" s="149" t="str">
        <f t="shared" si="26"/>
        <v/>
      </c>
    </row>
    <row r="40" spans="1:29" s="151" customFormat="1" ht="19.350000000000001" customHeight="1">
      <c r="A40" s="330"/>
      <c r="B40" s="160"/>
      <c r="C40" s="196"/>
      <c r="D40" s="197"/>
      <c r="E40" s="197"/>
      <c r="F40" s="230"/>
      <c r="G40" s="338" t="str">
        <f t="shared" si="20"/>
        <v/>
      </c>
      <c r="H40" s="217"/>
      <c r="I40" s="217"/>
      <c r="J40" s="151" t="str">
        <f t="shared" si="5"/>
        <v/>
      </c>
      <c r="K40" s="149" t="str">
        <f t="shared" si="21"/>
        <v/>
      </c>
      <c r="L40" s="149" t="str">
        <f t="shared" si="22"/>
        <v/>
      </c>
      <c r="M40" s="149" t="str">
        <f t="shared" si="23"/>
        <v/>
      </c>
      <c r="N40" s="149" t="str">
        <f t="shared" si="24"/>
        <v/>
      </c>
      <c r="O40" s="150" t="str">
        <f t="shared" si="25"/>
        <v/>
      </c>
      <c r="P40" s="149" t="str">
        <f>IFERROR(IF(MATCH(N40,N41:N$59,0),""),N40)</f>
        <v/>
      </c>
      <c r="Q40" s="149" t="str">
        <f t="shared" si="6"/>
        <v/>
      </c>
      <c r="R40" s="149" t="str">
        <f t="shared" si="7"/>
        <v/>
      </c>
      <c r="S40" s="149" t="str">
        <f t="shared" si="8"/>
        <v/>
      </c>
      <c r="T40" s="149" t="str">
        <f t="shared" si="9"/>
        <v/>
      </c>
      <c r="U40" s="149" t="str">
        <f t="shared" si="10"/>
        <v/>
      </c>
      <c r="V40" s="149" t="str">
        <f t="shared" si="11"/>
        <v/>
      </c>
      <c r="W40" s="149" t="str">
        <f t="shared" si="12"/>
        <v/>
      </c>
      <c r="X40" s="149" t="str">
        <f t="shared" si="13"/>
        <v/>
      </c>
      <c r="Y40" s="149" t="str">
        <f t="shared" si="14"/>
        <v/>
      </c>
      <c r="Z40" s="149" t="str">
        <f t="shared" si="15"/>
        <v/>
      </c>
      <c r="AA40" s="149" t="str">
        <f t="shared" si="16"/>
        <v/>
      </c>
      <c r="AB40" s="149" t="str">
        <f t="shared" si="17"/>
        <v/>
      </c>
      <c r="AC40" s="149" t="str">
        <f t="shared" si="26"/>
        <v/>
      </c>
    </row>
    <row r="41" spans="1:29" s="151" customFormat="1" ht="19.350000000000001" customHeight="1">
      <c r="A41" s="330"/>
      <c r="B41" s="160"/>
      <c r="C41" s="196"/>
      <c r="D41" s="197"/>
      <c r="E41" s="197"/>
      <c r="F41" s="272"/>
      <c r="G41" s="338" t="str">
        <f t="shared" si="20"/>
        <v/>
      </c>
      <c r="H41" s="217"/>
      <c r="I41" s="217"/>
      <c r="J41" s="151" t="str">
        <f t="shared" si="5"/>
        <v/>
      </c>
      <c r="K41" s="149" t="str">
        <f t="shared" si="21"/>
        <v/>
      </c>
      <c r="L41" s="149" t="str">
        <f t="shared" si="22"/>
        <v/>
      </c>
      <c r="M41" s="149" t="str">
        <f t="shared" si="23"/>
        <v/>
      </c>
      <c r="N41" s="149" t="str">
        <f t="shared" si="24"/>
        <v/>
      </c>
      <c r="O41" s="150" t="str">
        <f t="shared" si="25"/>
        <v/>
      </c>
      <c r="P41" s="149" t="str">
        <f>IFERROR(IF(MATCH(N41,N42:N$59,0),""),N41)</f>
        <v/>
      </c>
      <c r="Q41" s="149" t="str">
        <f t="shared" si="6"/>
        <v/>
      </c>
      <c r="R41" s="149" t="str">
        <f t="shared" si="7"/>
        <v/>
      </c>
      <c r="S41" s="149" t="str">
        <f t="shared" si="8"/>
        <v/>
      </c>
      <c r="T41" s="149" t="str">
        <f t="shared" si="9"/>
        <v/>
      </c>
      <c r="U41" s="149" t="str">
        <f t="shared" si="10"/>
        <v/>
      </c>
      <c r="V41" s="149" t="str">
        <f t="shared" si="11"/>
        <v/>
      </c>
      <c r="W41" s="149" t="str">
        <f t="shared" si="12"/>
        <v/>
      </c>
      <c r="X41" s="149" t="str">
        <f t="shared" si="13"/>
        <v/>
      </c>
      <c r="Y41" s="149" t="str">
        <f t="shared" si="14"/>
        <v/>
      </c>
      <c r="Z41" s="149" t="str">
        <f t="shared" si="15"/>
        <v/>
      </c>
      <c r="AA41" s="149" t="str">
        <f t="shared" si="16"/>
        <v/>
      </c>
      <c r="AB41" s="149" t="str">
        <f t="shared" si="17"/>
        <v/>
      </c>
      <c r="AC41" s="149" t="str">
        <f t="shared" si="26"/>
        <v/>
      </c>
    </row>
    <row r="42" spans="1:29" s="151" customFormat="1" ht="19.350000000000001" customHeight="1">
      <c r="A42" s="330"/>
      <c r="B42" s="160"/>
      <c r="C42" s="196"/>
      <c r="D42" s="197"/>
      <c r="E42" s="197"/>
      <c r="F42" s="230"/>
      <c r="G42" s="338" t="str">
        <f t="shared" si="20"/>
        <v/>
      </c>
      <c r="H42" s="217"/>
      <c r="I42" s="217"/>
      <c r="J42" s="151" t="str">
        <f t="shared" si="5"/>
        <v/>
      </c>
      <c r="K42" s="149" t="str">
        <f t="shared" si="21"/>
        <v/>
      </c>
      <c r="L42" s="149" t="str">
        <f t="shared" si="22"/>
        <v/>
      </c>
      <c r="M42" s="149" t="str">
        <f t="shared" si="23"/>
        <v/>
      </c>
      <c r="N42" s="149" t="str">
        <f t="shared" si="24"/>
        <v/>
      </c>
      <c r="O42" s="150" t="str">
        <f t="shared" si="25"/>
        <v/>
      </c>
      <c r="P42" s="149" t="str">
        <f>IFERROR(IF(MATCH(N42,N43:N$59,0),""),N42)</f>
        <v/>
      </c>
      <c r="Q42" s="149" t="str">
        <f t="shared" si="6"/>
        <v/>
      </c>
      <c r="R42" s="149" t="str">
        <f t="shared" si="7"/>
        <v/>
      </c>
      <c r="S42" s="149" t="str">
        <f t="shared" si="8"/>
        <v/>
      </c>
      <c r="T42" s="149" t="str">
        <f t="shared" si="9"/>
        <v/>
      </c>
      <c r="U42" s="149" t="str">
        <f t="shared" si="10"/>
        <v/>
      </c>
      <c r="V42" s="149" t="str">
        <f t="shared" si="11"/>
        <v/>
      </c>
      <c r="W42" s="149" t="str">
        <f t="shared" si="12"/>
        <v/>
      </c>
      <c r="X42" s="149" t="str">
        <f t="shared" si="13"/>
        <v/>
      </c>
      <c r="Y42" s="149" t="str">
        <f t="shared" si="14"/>
        <v/>
      </c>
      <c r="Z42" s="149" t="str">
        <f t="shared" si="15"/>
        <v/>
      </c>
      <c r="AA42" s="149" t="str">
        <f t="shared" si="16"/>
        <v/>
      </c>
      <c r="AB42" s="149" t="str">
        <f t="shared" si="17"/>
        <v/>
      </c>
      <c r="AC42" s="149" t="str">
        <f t="shared" si="26"/>
        <v/>
      </c>
    </row>
    <row r="43" spans="1:29" s="151" customFormat="1" ht="19.350000000000001" customHeight="1">
      <c r="A43" s="330"/>
      <c r="B43" s="160"/>
      <c r="C43" s="196"/>
      <c r="D43" s="197"/>
      <c r="E43" s="197"/>
      <c r="F43" s="230"/>
      <c r="G43" s="338" t="str">
        <f t="shared" si="20"/>
        <v/>
      </c>
      <c r="H43" s="217"/>
      <c r="I43" s="217"/>
      <c r="J43" s="151" t="str">
        <f t="shared" si="5"/>
        <v/>
      </c>
      <c r="K43" s="149" t="str">
        <f t="shared" si="21"/>
        <v/>
      </c>
      <c r="L43" s="149" t="str">
        <f t="shared" si="22"/>
        <v/>
      </c>
      <c r="M43" s="149" t="str">
        <f t="shared" si="23"/>
        <v/>
      </c>
      <c r="N43" s="149" t="str">
        <f t="shared" si="24"/>
        <v/>
      </c>
      <c r="O43" s="150" t="str">
        <f t="shared" si="25"/>
        <v/>
      </c>
      <c r="P43" s="149" t="str">
        <f>IFERROR(IF(MATCH(N43,N44:N$59,0),""),N43)</f>
        <v/>
      </c>
      <c r="Q43" s="149" t="str">
        <f t="shared" si="6"/>
        <v/>
      </c>
      <c r="R43" s="149" t="str">
        <f t="shared" si="7"/>
        <v/>
      </c>
      <c r="S43" s="149" t="str">
        <f t="shared" si="8"/>
        <v/>
      </c>
      <c r="T43" s="149" t="str">
        <f t="shared" si="9"/>
        <v/>
      </c>
      <c r="U43" s="149" t="str">
        <f t="shared" si="10"/>
        <v/>
      </c>
      <c r="V43" s="149" t="str">
        <f t="shared" si="11"/>
        <v/>
      </c>
      <c r="W43" s="149" t="str">
        <f t="shared" si="12"/>
        <v/>
      </c>
      <c r="X43" s="149" t="str">
        <f t="shared" si="13"/>
        <v/>
      </c>
      <c r="Y43" s="149" t="str">
        <f t="shared" si="14"/>
        <v/>
      </c>
      <c r="Z43" s="149" t="str">
        <f t="shared" si="15"/>
        <v/>
      </c>
      <c r="AA43" s="149" t="str">
        <f t="shared" si="16"/>
        <v/>
      </c>
      <c r="AB43" s="149" t="str">
        <f t="shared" si="17"/>
        <v/>
      </c>
      <c r="AC43" s="149" t="str">
        <f t="shared" si="26"/>
        <v/>
      </c>
    </row>
    <row r="44" spans="1:29" s="151" customFormat="1" ht="19.350000000000001" customHeight="1">
      <c r="A44" s="330"/>
      <c r="B44" s="160"/>
      <c r="C44" s="196"/>
      <c r="D44" s="197"/>
      <c r="E44" s="197"/>
      <c r="F44" s="272"/>
      <c r="G44" s="338" t="str">
        <f t="shared" si="20"/>
        <v/>
      </c>
      <c r="H44" s="217"/>
      <c r="I44" s="217"/>
      <c r="J44" s="151" t="str">
        <f t="shared" si="5"/>
        <v/>
      </c>
      <c r="K44" s="149" t="str">
        <f t="shared" si="21"/>
        <v/>
      </c>
      <c r="L44" s="149" t="str">
        <f t="shared" si="22"/>
        <v/>
      </c>
      <c r="M44" s="149" t="str">
        <f t="shared" si="23"/>
        <v/>
      </c>
      <c r="N44" s="149" t="str">
        <f t="shared" si="24"/>
        <v/>
      </c>
      <c r="O44" s="150" t="str">
        <f t="shared" si="25"/>
        <v/>
      </c>
      <c r="P44" s="149" t="str">
        <f>IFERROR(IF(MATCH(N44,N45:N$59,0),""),N44)</f>
        <v/>
      </c>
      <c r="Q44" s="149" t="str">
        <f t="shared" si="6"/>
        <v/>
      </c>
      <c r="R44" s="149" t="str">
        <f t="shared" si="7"/>
        <v/>
      </c>
      <c r="S44" s="149" t="str">
        <f t="shared" si="8"/>
        <v/>
      </c>
      <c r="T44" s="149" t="str">
        <f t="shared" si="9"/>
        <v/>
      </c>
      <c r="U44" s="149" t="str">
        <f t="shared" si="10"/>
        <v/>
      </c>
      <c r="V44" s="149" t="str">
        <f t="shared" si="11"/>
        <v/>
      </c>
      <c r="W44" s="149" t="str">
        <f t="shared" si="12"/>
        <v/>
      </c>
      <c r="X44" s="149" t="str">
        <f t="shared" si="13"/>
        <v/>
      </c>
      <c r="Y44" s="149" t="str">
        <f t="shared" si="14"/>
        <v/>
      </c>
      <c r="Z44" s="149" t="str">
        <f t="shared" si="15"/>
        <v/>
      </c>
      <c r="AA44" s="149" t="str">
        <f t="shared" si="16"/>
        <v/>
      </c>
      <c r="AB44" s="149" t="str">
        <f t="shared" si="17"/>
        <v/>
      </c>
      <c r="AC44" s="149" t="str">
        <f t="shared" si="26"/>
        <v/>
      </c>
    </row>
    <row r="45" spans="1:29" s="151" customFormat="1" ht="19.350000000000001" customHeight="1">
      <c r="A45" s="330"/>
      <c r="B45" s="160"/>
      <c r="C45" s="196"/>
      <c r="D45" s="197"/>
      <c r="E45" s="197"/>
      <c r="F45" s="230"/>
      <c r="G45" s="338" t="str">
        <f t="shared" si="20"/>
        <v/>
      </c>
      <c r="H45" s="217"/>
      <c r="I45" s="217"/>
      <c r="J45" s="151" t="str">
        <f t="shared" si="5"/>
        <v/>
      </c>
      <c r="K45" s="149" t="str">
        <f t="shared" si="21"/>
        <v/>
      </c>
      <c r="L45" s="149" t="str">
        <f t="shared" si="22"/>
        <v/>
      </c>
      <c r="M45" s="149" t="str">
        <f t="shared" si="23"/>
        <v/>
      </c>
      <c r="N45" s="149" t="str">
        <f t="shared" si="24"/>
        <v/>
      </c>
      <c r="O45" s="150" t="str">
        <f t="shared" si="25"/>
        <v/>
      </c>
      <c r="P45" s="149" t="str">
        <f>IFERROR(IF(MATCH(N45,N46:N$59,0),""),N45)</f>
        <v/>
      </c>
      <c r="Q45" s="149" t="str">
        <f t="shared" si="6"/>
        <v/>
      </c>
      <c r="R45" s="149" t="str">
        <f t="shared" si="7"/>
        <v/>
      </c>
      <c r="S45" s="149" t="str">
        <f t="shared" si="8"/>
        <v/>
      </c>
      <c r="T45" s="149" t="str">
        <f t="shared" si="9"/>
        <v/>
      </c>
      <c r="U45" s="149" t="str">
        <f t="shared" si="10"/>
        <v/>
      </c>
      <c r="V45" s="149" t="str">
        <f t="shared" si="11"/>
        <v/>
      </c>
      <c r="W45" s="149" t="str">
        <f t="shared" si="12"/>
        <v/>
      </c>
      <c r="X45" s="149" t="str">
        <f t="shared" si="13"/>
        <v/>
      </c>
      <c r="Y45" s="149" t="str">
        <f t="shared" si="14"/>
        <v/>
      </c>
      <c r="Z45" s="149" t="str">
        <f t="shared" si="15"/>
        <v/>
      </c>
      <c r="AA45" s="149" t="str">
        <f t="shared" si="16"/>
        <v/>
      </c>
      <c r="AB45" s="149" t="str">
        <f t="shared" si="17"/>
        <v/>
      </c>
      <c r="AC45" s="149" t="str">
        <f t="shared" si="26"/>
        <v/>
      </c>
    </row>
    <row r="46" spans="1:29" s="151" customFormat="1" ht="19.350000000000001" customHeight="1">
      <c r="A46" s="330"/>
      <c r="B46" s="160"/>
      <c r="C46" s="196"/>
      <c r="D46" s="197"/>
      <c r="E46" s="197"/>
      <c r="F46" s="230"/>
      <c r="G46" s="338" t="str">
        <f t="shared" si="20"/>
        <v/>
      </c>
      <c r="H46" s="217"/>
      <c r="I46" s="217"/>
      <c r="J46" s="151" t="str">
        <f t="shared" si="5"/>
        <v/>
      </c>
      <c r="K46" s="149" t="str">
        <f t="shared" si="21"/>
        <v/>
      </c>
      <c r="L46" s="149" t="str">
        <f t="shared" si="22"/>
        <v/>
      </c>
      <c r="M46" s="149" t="str">
        <f t="shared" si="23"/>
        <v/>
      </c>
      <c r="N46" s="149" t="str">
        <f t="shared" si="24"/>
        <v/>
      </c>
      <c r="O46" s="150" t="str">
        <f t="shared" si="25"/>
        <v/>
      </c>
      <c r="P46" s="149" t="str">
        <f>IFERROR(IF(MATCH(N46,N47:N$59,0),""),N46)</f>
        <v/>
      </c>
      <c r="Q46" s="149" t="str">
        <f t="shared" si="6"/>
        <v/>
      </c>
      <c r="R46" s="149" t="str">
        <f t="shared" si="7"/>
        <v/>
      </c>
      <c r="S46" s="149" t="str">
        <f t="shared" si="8"/>
        <v/>
      </c>
      <c r="T46" s="149" t="str">
        <f t="shared" si="9"/>
        <v/>
      </c>
      <c r="U46" s="149" t="str">
        <f t="shared" si="10"/>
        <v/>
      </c>
      <c r="V46" s="149" t="str">
        <f t="shared" si="11"/>
        <v/>
      </c>
      <c r="W46" s="149" t="str">
        <f t="shared" si="12"/>
        <v/>
      </c>
      <c r="X46" s="149" t="str">
        <f t="shared" si="13"/>
        <v/>
      </c>
      <c r="Y46" s="149" t="str">
        <f t="shared" si="14"/>
        <v/>
      </c>
      <c r="Z46" s="149" t="str">
        <f t="shared" si="15"/>
        <v/>
      </c>
      <c r="AA46" s="149" t="str">
        <f t="shared" si="16"/>
        <v/>
      </c>
      <c r="AB46" s="149" t="str">
        <f t="shared" si="17"/>
        <v/>
      </c>
      <c r="AC46" s="149" t="str">
        <f t="shared" si="26"/>
        <v/>
      </c>
    </row>
    <row r="47" spans="1:29" s="151" customFormat="1" ht="19.350000000000001" customHeight="1">
      <c r="A47" s="330"/>
      <c r="B47" s="160"/>
      <c r="C47" s="196"/>
      <c r="D47" s="197"/>
      <c r="E47" s="197"/>
      <c r="F47" s="272"/>
      <c r="G47" s="338" t="str">
        <f t="shared" si="20"/>
        <v/>
      </c>
      <c r="H47" s="217"/>
      <c r="I47" s="217"/>
      <c r="J47" s="151" t="str">
        <f t="shared" si="5"/>
        <v/>
      </c>
      <c r="K47" s="149" t="str">
        <f t="shared" si="21"/>
        <v/>
      </c>
      <c r="L47" s="149" t="str">
        <f t="shared" si="22"/>
        <v/>
      </c>
      <c r="M47" s="149" t="str">
        <f t="shared" si="23"/>
        <v/>
      </c>
      <c r="N47" s="149" t="str">
        <f t="shared" si="24"/>
        <v/>
      </c>
      <c r="O47" s="150" t="str">
        <f t="shared" si="25"/>
        <v/>
      </c>
      <c r="P47" s="149" t="str">
        <f>IFERROR(IF(MATCH(N47,N48:N$59,0),""),N47)</f>
        <v/>
      </c>
      <c r="Q47" s="149" t="str">
        <f t="shared" si="6"/>
        <v/>
      </c>
      <c r="R47" s="149" t="str">
        <f t="shared" si="7"/>
        <v/>
      </c>
      <c r="S47" s="149" t="str">
        <f t="shared" si="8"/>
        <v/>
      </c>
      <c r="T47" s="149" t="str">
        <f t="shared" si="9"/>
        <v/>
      </c>
      <c r="U47" s="149" t="str">
        <f t="shared" si="10"/>
        <v/>
      </c>
      <c r="V47" s="149" t="str">
        <f t="shared" si="11"/>
        <v/>
      </c>
      <c r="W47" s="149" t="str">
        <f t="shared" si="12"/>
        <v/>
      </c>
      <c r="X47" s="149" t="str">
        <f t="shared" si="13"/>
        <v/>
      </c>
      <c r="Y47" s="149" t="str">
        <f t="shared" si="14"/>
        <v/>
      </c>
      <c r="Z47" s="149" t="str">
        <f t="shared" si="15"/>
        <v/>
      </c>
      <c r="AA47" s="149" t="str">
        <f t="shared" si="16"/>
        <v/>
      </c>
      <c r="AB47" s="149" t="str">
        <f t="shared" si="17"/>
        <v/>
      </c>
      <c r="AC47" s="149" t="str">
        <f t="shared" si="26"/>
        <v/>
      </c>
    </row>
    <row r="48" spans="1:29" s="151" customFormat="1" ht="19.350000000000001" customHeight="1">
      <c r="A48" s="330"/>
      <c r="B48" s="160"/>
      <c r="C48" s="196"/>
      <c r="D48" s="197"/>
      <c r="E48" s="197"/>
      <c r="F48" s="230"/>
      <c r="G48" s="338" t="str">
        <f t="shared" si="20"/>
        <v/>
      </c>
      <c r="H48" s="217"/>
      <c r="I48" s="217"/>
      <c r="J48" s="151" t="str">
        <f t="shared" si="5"/>
        <v/>
      </c>
      <c r="K48" s="149" t="str">
        <f t="shared" si="21"/>
        <v/>
      </c>
      <c r="L48" s="149" t="str">
        <f t="shared" si="22"/>
        <v/>
      </c>
      <c r="M48" s="149" t="str">
        <f t="shared" si="23"/>
        <v/>
      </c>
      <c r="N48" s="149" t="str">
        <f t="shared" si="24"/>
        <v/>
      </c>
      <c r="O48" s="150" t="str">
        <f t="shared" si="25"/>
        <v/>
      </c>
      <c r="P48" s="149" t="str">
        <f>IFERROR(IF(MATCH(N48,N49:N$59,0),""),N48)</f>
        <v/>
      </c>
      <c r="Q48" s="149" t="str">
        <f t="shared" si="6"/>
        <v/>
      </c>
      <c r="R48" s="149" t="str">
        <f t="shared" si="7"/>
        <v/>
      </c>
      <c r="S48" s="149" t="str">
        <f t="shared" si="8"/>
        <v/>
      </c>
      <c r="T48" s="149" t="str">
        <f t="shared" si="9"/>
        <v/>
      </c>
      <c r="U48" s="149" t="str">
        <f t="shared" si="10"/>
        <v/>
      </c>
      <c r="V48" s="149" t="str">
        <f t="shared" si="11"/>
        <v/>
      </c>
      <c r="W48" s="149" t="str">
        <f t="shared" si="12"/>
        <v/>
      </c>
      <c r="X48" s="149" t="str">
        <f t="shared" si="13"/>
        <v/>
      </c>
      <c r="Y48" s="149" t="str">
        <f t="shared" si="14"/>
        <v/>
      </c>
      <c r="Z48" s="149" t="str">
        <f t="shared" si="15"/>
        <v/>
      </c>
      <c r="AA48" s="149" t="str">
        <f t="shared" si="16"/>
        <v/>
      </c>
      <c r="AB48" s="149" t="str">
        <f t="shared" si="17"/>
        <v/>
      </c>
      <c r="AC48" s="149" t="str">
        <f t="shared" si="26"/>
        <v/>
      </c>
    </row>
    <row r="49" spans="1:29" s="151" customFormat="1" ht="19.350000000000001" customHeight="1">
      <c r="A49" s="331"/>
      <c r="B49" s="161"/>
      <c r="C49" s="196"/>
      <c r="D49" s="197"/>
      <c r="E49" s="197"/>
      <c r="F49" s="230"/>
      <c r="G49" s="338" t="str">
        <f t="shared" si="20"/>
        <v/>
      </c>
      <c r="H49" s="217"/>
      <c r="I49" s="217"/>
      <c r="J49" s="151" t="str">
        <f t="shared" si="5"/>
        <v/>
      </c>
      <c r="K49" s="149" t="str">
        <f t="shared" si="21"/>
        <v/>
      </c>
      <c r="L49" s="149" t="str">
        <f t="shared" si="22"/>
        <v/>
      </c>
      <c r="M49" s="149" t="str">
        <f t="shared" si="23"/>
        <v/>
      </c>
      <c r="N49" s="149" t="str">
        <f t="shared" si="24"/>
        <v/>
      </c>
      <c r="O49" s="150" t="str">
        <f t="shared" si="25"/>
        <v/>
      </c>
      <c r="P49" s="149" t="str">
        <f>IFERROR(IF(MATCH(N49,N50:N$59,0),""),N49)</f>
        <v/>
      </c>
      <c r="Q49" s="149" t="str">
        <f t="shared" si="6"/>
        <v/>
      </c>
      <c r="R49" s="149" t="str">
        <f t="shared" si="7"/>
        <v/>
      </c>
      <c r="S49" s="149" t="str">
        <f t="shared" si="8"/>
        <v/>
      </c>
      <c r="T49" s="149" t="str">
        <f t="shared" si="9"/>
        <v/>
      </c>
      <c r="U49" s="149" t="str">
        <f t="shared" si="10"/>
        <v/>
      </c>
      <c r="V49" s="149" t="str">
        <f t="shared" si="11"/>
        <v/>
      </c>
      <c r="W49" s="149" t="str">
        <f t="shared" si="12"/>
        <v/>
      </c>
      <c r="X49" s="149" t="str">
        <f t="shared" si="13"/>
        <v/>
      </c>
      <c r="Y49" s="149" t="str">
        <f t="shared" si="14"/>
        <v/>
      </c>
      <c r="Z49" s="149" t="str">
        <f t="shared" si="15"/>
        <v/>
      </c>
      <c r="AA49" s="149" t="str">
        <f t="shared" si="16"/>
        <v/>
      </c>
      <c r="AB49" s="149" t="str">
        <f t="shared" si="17"/>
        <v/>
      </c>
      <c r="AC49" s="149" t="str">
        <f t="shared" si="26"/>
        <v/>
      </c>
    </row>
    <row r="50" spans="1:29">
      <c r="C50" s="196"/>
      <c r="F50" s="272"/>
      <c r="G50" s="338" t="str">
        <f t="shared" si="20"/>
        <v/>
      </c>
      <c r="J50" s="151" t="str">
        <f t="shared" si="5"/>
        <v/>
      </c>
      <c r="K50" s="149" t="str">
        <f t="shared" si="21"/>
        <v/>
      </c>
      <c r="L50" s="149" t="str">
        <f t="shared" si="22"/>
        <v/>
      </c>
      <c r="M50" s="149" t="str">
        <f t="shared" si="23"/>
        <v/>
      </c>
      <c r="N50" s="149" t="str">
        <f t="shared" si="24"/>
        <v/>
      </c>
      <c r="O50" s="150" t="str">
        <f t="shared" si="25"/>
        <v/>
      </c>
      <c r="P50" s="149" t="str">
        <f>IFERROR(IF(MATCH(N50,N51:N$59,0),""),N50)</f>
        <v/>
      </c>
      <c r="Q50" s="149" t="str">
        <f t="shared" si="6"/>
        <v/>
      </c>
      <c r="R50" s="149" t="str">
        <f t="shared" si="7"/>
        <v/>
      </c>
      <c r="S50" s="149" t="str">
        <f t="shared" si="8"/>
        <v/>
      </c>
      <c r="T50" s="149" t="str">
        <f t="shared" si="9"/>
        <v/>
      </c>
      <c r="U50" s="149" t="str">
        <f t="shared" si="10"/>
        <v/>
      </c>
      <c r="V50" s="149" t="str">
        <f t="shared" si="11"/>
        <v/>
      </c>
      <c r="W50" s="149" t="str">
        <f t="shared" si="12"/>
        <v/>
      </c>
      <c r="X50" s="149" t="str">
        <f t="shared" si="13"/>
        <v/>
      </c>
      <c r="Y50" s="149" t="str">
        <f t="shared" si="14"/>
        <v/>
      </c>
      <c r="Z50" s="149" t="str">
        <f t="shared" si="15"/>
        <v/>
      </c>
      <c r="AA50" s="149" t="str">
        <f t="shared" si="16"/>
        <v/>
      </c>
      <c r="AB50" s="149" t="str">
        <f t="shared" si="17"/>
        <v/>
      </c>
      <c r="AC50" s="149" t="str">
        <f t="shared" si="26"/>
        <v/>
      </c>
    </row>
    <row r="51" spans="1:29">
      <c r="C51" s="196"/>
      <c r="F51" s="230"/>
      <c r="G51" s="338" t="str">
        <f t="shared" si="20"/>
        <v/>
      </c>
      <c r="J51" s="151" t="str">
        <f t="shared" si="5"/>
        <v/>
      </c>
      <c r="K51" s="149" t="str">
        <f t="shared" si="21"/>
        <v/>
      </c>
      <c r="L51" s="149" t="str">
        <f t="shared" si="22"/>
        <v/>
      </c>
      <c r="M51" s="149" t="str">
        <f t="shared" si="23"/>
        <v/>
      </c>
      <c r="N51" s="149" t="str">
        <f t="shared" si="24"/>
        <v/>
      </c>
      <c r="O51" s="150" t="str">
        <f t="shared" si="25"/>
        <v/>
      </c>
      <c r="P51" s="149" t="str">
        <f>IFERROR(IF(MATCH(N51,N52:N$59,0),""),N51)</f>
        <v/>
      </c>
      <c r="Q51" s="149" t="str">
        <f t="shared" si="6"/>
        <v/>
      </c>
      <c r="R51" s="149" t="str">
        <f t="shared" si="7"/>
        <v/>
      </c>
      <c r="S51" s="149" t="str">
        <f t="shared" si="8"/>
        <v/>
      </c>
      <c r="T51" s="149" t="str">
        <f t="shared" si="9"/>
        <v/>
      </c>
      <c r="U51" s="149" t="str">
        <f t="shared" si="10"/>
        <v/>
      </c>
      <c r="V51" s="149" t="str">
        <f t="shared" si="11"/>
        <v/>
      </c>
      <c r="W51" s="149" t="str">
        <f t="shared" si="12"/>
        <v/>
      </c>
      <c r="X51" s="149" t="str">
        <f t="shared" si="13"/>
        <v/>
      </c>
      <c r="Y51" s="149" t="str">
        <f t="shared" si="14"/>
        <v/>
      </c>
      <c r="Z51" s="149" t="str">
        <f t="shared" si="15"/>
        <v/>
      </c>
      <c r="AA51" s="149" t="str">
        <f t="shared" si="16"/>
        <v/>
      </c>
      <c r="AB51" s="149" t="str">
        <f t="shared" si="17"/>
        <v/>
      </c>
      <c r="AC51" s="149" t="str">
        <f t="shared" si="26"/>
        <v/>
      </c>
    </row>
    <row r="52" spans="1:29">
      <c r="C52" s="196"/>
      <c r="F52" s="230"/>
      <c r="G52" s="338" t="str">
        <f t="shared" si="20"/>
        <v/>
      </c>
      <c r="J52" s="151" t="str">
        <f t="shared" si="5"/>
        <v/>
      </c>
      <c r="K52" s="149" t="str">
        <f t="shared" si="21"/>
        <v/>
      </c>
      <c r="L52" s="149" t="str">
        <f t="shared" si="22"/>
        <v/>
      </c>
      <c r="M52" s="149" t="str">
        <f t="shared" si="23"/>
        <v/>
      </c>
      <c r="N52" s="149" t="str">
        <f t="shared" si="24"/>
        <v/>
      </c>
      <c r="O52" s="150" t="str">
        <f t="shared" si="25"/>
        <v/>
      </c>
      <c r="P52" s="149" t="str">
        <f>IFERROR(IF(MATCH(N52,N53:N$59,0),""),N52)</f>
        <v/>
      </c>
      <c r="Q52" s="149" t="str">
        <f t="shared" si="6"/>
        <v/>
      </c>
      <c r="R52" s="149" t="str">
        <f t="shared" si="7"/>
        <v/>
      </c>
      <c r="S52" s="149" t="str">
        <f t="shared" si="8"/>
        <v/>
      </c>
      <c r="T52" s="149" t="str">
        <f t="shared" si="9"/>
        <v/>
      </c>
      <c r="U52" s="149" t="str">
        <f t="shared" si="10"/>
        <v/>
      </c>
      <c r="V52" s="149" t="str">
        <f t="shared" si="11"/>
        <v/>
      </c>
      <c r="W52" s="149" t="str">
        <f t="shared" si="12"/>
        <v/>
      </c>
      <c r="X52" s="149" t="str">
        <f t="shared" si="13"/>
        <v/>
      </c>
      <c r="Y52" s="149" t="str">
        <f t="shared" si="14"/>
        <v/>
      </c>
      <c r="Z52" s="149" t="str">
        <f t="shared" si="15"/>
        <v/>
      </c>
      <c r="AA52" s="149" t="str">
        <f t="shared" si="16"/>
        <v/>
      </c>
      <c r="AB52" s="149" t="str">
        <f t="shared" si="17"/>
        <v/>
      </c>
      <c r="AC52" s="149" t="str">
        <f t="shared" si="26"/>
        <v/>
      </c>
    </row>
    <row r="53" spans="1:29">
      <c r="C53" s="196"/>
      <c r="F53" s="272"/>
      <c r="G53" s="338" t="str">
        <f t="shared" si="20"/>
        <v/>
      </c>
      <c r="J53" s="151" t="str">
        <f t="shared" si="5"/>
        <v/>
      </c>
      <c r="K53" s="149" t="str">
        <f t="shared" si="21"/>
        <v/>
      </c>
      <c r="L53" s="149" t="str">
        <f t="shared" si="22"/>
        <v/>
      </c>
      <c r="M53" s="149" t="str">
        <f t="shared" si="23"/>
        <v/>
      </c>
      <c r="N53" s="149" t="str">
        <f t="shared" si="24"/>
        <v/>
      </c>
      <c r="O53" s="150" t="str">
        <f t="shared" si="25"/>
        <v/>
      </c>
      <c r="P53" s="149" t="str">
        <f>IFERROR(IF(MATCH(N53,N54:N$59,0),""),N53)</f>
        <v/>
      </c>
      <c r="Q53" s="149" t="str">
        <f t="shared" si="6"/>
        <v/>
      </c>
      <c r="R53" s="149" t="str">
        <f t="shared" si="7"/>
        <v/>
      </c>
      <c r="S53" s="149" t="str">
        <f t="shared" si="8"/>
        <v/>
      </c>
      <c r="T53" s="149" t="str">
        <f t="shared" si="9"/>
        <v/>
      </c>
      <c r="U53" s="149" t="str">
        <f t="shared" si="10"/>
        <v/>
      </c>
      <c r="V53" s="149" t="str">
        <f t="shared" si="11"/>
        <v/>
      </c>
      <c r="W53" s="149" t="str">
        <f t="shared" si="12"/>
        <v/>
      </c>
      <c r="X53" s="149" t="str">
        <f t="shared" si="13"/>
        <v/>
      </c>
      <c r="Y53" s="149" t="str">
        <f t="shared" si="14"/>
        <v/>
      </c>
      <c r="Z53" s="149" t="str">
        <f t="shared" si="15"/>
        <v/>
      </c>
      <c r="AA53" s="149" t="str">
        <f t="shared" si="16"/>
        <v/>
      </c>
      <c r="AB53" s="149" t="str">
        <f t="shared" si="17"/>
        <v/>
      </c>
      <c r="AC53" s="149" t="str">
        <f t="shared" si="26"/>
        <v/>
      </c>
    </row>
    <row r="54" spans="1:29">
      <c r="C54" s="196"/>
      <c r="F54" s="230"/>
      <c r="G54" s="338" t="str">
        <f t="shared" si="20"/>
        <v/>
      </c>
      <c r="J54" s="151" t="str">
        <f t="shared" si="5"/>
        <v/>
      </c>
      <c r="K54" s="149" t="str">
        <f t="shared" si="21"/>
        <v/>
      </c>
      <c r="L54" s="149" t="str">
        <f t="shared" si="22"/>
        <v/>
      </c>
      <c r="M54" s="149" t="str">
        <f t="shared" si="23"/>
        <v/>
      </c>
      <c r="N54" s="149" t="str">
        <f t="shared" si="24"/>
        <v/>
      </c>
      <c r="O54" s="150" t="str">
        <f t="shared" si="25"/>
        <v/>
      </c>
      <c r="P54" s="149" t="str">
        <f>IFERROR(IF(MATCH(N54,N55:N$59,0),""),N54)</f>
        <v/>
      </c>
      <c r="Q54" s="149" t="str">
        <f t="shared" si="6"/>
        <v/>
      </c>
      <c r="R54" s="149" t="str">
        <f t="shared" si="7"/>
        <v/>
      </c>
      <c r="S54" s="149" t="str">
        <f t="shared" si="8"/>
        <v/>
      </c>
      <c r="T54" s="149" t="str">
        <f t="shared" si="9"/>
        <v/>
      </c>
      <c r="U54" s="149" t="str">
        <f t="shared" si="10"/>
        <v/>
      </c>
      <c r="V54" s="149" t="str">
        <f t="shared" si="11"/>
        <v/>
      </c>
      <c r="W54" s="149" t="str">
        <f t="shared" si="12"/>
        <v/>
      </c>
      <c r="X54" s="149" t="str">
        <f t="shared" si="13"/>
        <v/>
      </c>
      <c r="Y54" s="149" t="str">
        <f t="shared" si="14"/>
        <v/>
      </c>
      <c r="Z54" s="149" t="str">
        <f t="shared" si="15"/>
        <v/>
      </c>
      <c r="AA54" s="149" t="str">
        <f t="shared" si="16"/>
        <v/>
      </c>
      <c r="AB54" s="149" t="str">
        <f t="shared" si="17"/>
        <v/>
      </c>
      <c r="AC54" s="149" t="str">
        <f t="shared" si="26"/>
        <v/>
      </c>
    </row>
    <row r="55" spans="1:29">
      <c r="C55" s="196"/>
      <c r="F55" s="230"/>
      <c r="G55" s="338" t="str">
        <f t="shared" si="20"/>
        <v/>
      </c>
      <c r="J55" s="151" t="str">
        <f t="shared" si="5"/>
        <v/>
      </c>
      <c r="K55" s="149" t="str">
        <f t="shared" si="21"/>
        <v/>
      </c>
      <c r="L55" s="149" t="str">
        <f t="shared" si="22"/>
        <v/>
      </c>
      <c r="M55" s="149" t="str">
        <f t="shared" si="23"/>
        <v/>
      </c>
      <c r="N55" s="149" t="str">
        <f t="shared" si="24"/>
        <v/>
      </c>
      <c r="O55" s="150" t="str">
        <f t="shared" si="25"/>
        <v/>
      </c>
      <c r="P55" s="149" t="str">
        <f>IFERROR(IF(MATCH(N55,N56:N$59,0),""),N55)</f>
        <v/>
      </c>
      <c r="Q55" s="149" t="str">
        <f t="shared" si="6"/>
        <v/>
      </c>
      <c r="R55" s="149" t="str">
        <f t="shared" si="7"/>
        <v/>
      </c>
      <c r="S55" s="149" t="str">
        <f t="shared" si="8"/>
        <v/>
      </c>
      <c r="T55" s="149" t="str">
        <f t="shared" si="9"/>
        <v/>
      </c>
      <c r="U55" s="149" t="str">
        <f t="shared" si="10"/>
        <v/>
      </c>
      <c r="V55" s="149" t="str">
        <f t="shared" si="11"/>
        <v/>
      </c>
      <c r="W55" s="149" t="str">
        <f t="shared" si="12"/>
        <v/>
      </c>
      <c r="X55" s="149" t="str">
        <f t="shared" si="13"/>
        <v/>
      </c>
      <c r="Y55" s="149" t="str">
        <f t="shared" si="14"/>
        <v/>
      </c>
      <c r="Z55" s="149" t="str">
        <f t="shared" si="15"/>
        <v/>
      </c>
      <c r="AA55" s="149" t="str">
        <f t="shared" si="16"/>
        <v/>
      </c>
      <c r="AB55" s="149" t="str">
        <f t="shared" si="17"/>
        <v/>
      </c>
      <c r="AC55" s="149" t="str">
        <f t="shared" si="26"/>
        <v/>
      </c>
    </row>
    <row r="56" spans="1:29">
      <c r="C56" s="196"/>
      <c r="F56" s="272"/>
      <c r="G56" s="338" t="str">
        <f t="shared" si="20"/>
        <v/>
      </c>
      <c r="J56" s="151" t="str">
        <f t="shared" si="5"/>
        <v/>
      </c>
      <c r="K56" s="149" t="str">
        <f t="shared" ref="K56:K87" si="27">IF(C56="","",(IF(LEFT(C56,2)="66",66,IF(LEFT(C56,3)="110",110,IF(LEFT(C56,3)="220",220,"khac")))))</f>
        <v/>
      </c>
      <c r="L56" s="149" t="str">
        <f t="shared" ref="L56:L87" si="28">IF(C56="","",IF(ISBLANK(D56),0,1))</f>
        <v/>
      </c>
      <c r="M56" s="149" t="str">
        <f t="shared" ref="M56:M87" si="29">IF(C56="","",IF(LEFT(F56,4)="SCTQ","SCTQ",IF(LEFT(F56,4)="SCKD","SCKD",IF(LEFT(F56,2)="BT","BT","ctac"))))</f>
        <v/>
      </c>
      <c r="N56" s="149" t="str">
        <f t="shared" ref="N56:N87" si="30">IF(AND(K56="khac",M56="ctac"),LEFT(C56,12),"")</f>
        <v/>
      </c>
      <c r="O56" s="150" t="str">
        <f t="shared" si="25"/>
        <v/>
      </c>
      <c r="P56" s="149" t="str">
        <f>IFERROR(IF(MATCH(N56,N57:N$59,0),""),N56)</f>
        <v/>
      </c>
      <c r="Q56" s="149" t="str">
        <f t="shared" si="6"/>
        <v/>
      </c>
      <c r="R56" s="149" t="str">
        <f t="shared" si="7"/>
        <v/>
      </c>
      <c r="S56" s="149" t="str">
        <f t="shared" si="8"/>
        <v/>
      </c>
      <c r="T56" s="149" t="str">
        <f t="shared" si="9"/>
        <v/>
      </c>
      <c r="U56" s="149" t="str">
        <f t="shared" si="10"/>
        <v/>
      </c>
      <c r="V56" s="149" t="str">
        <f t="shared" si="11"/>
        <v/>
      </c>
      <c r="W56" s="149" t="str">
        <f t="shared" si="12"/>
        <v/>
      </c>
      <c r="X56" s="149" t="str">
        <f t="shared" si="13"/>
        <v/>
      </c>
      <c r="Y56" s="149" t="str">
        <f t="shared" si="14"/>
        <v/>
      </c>
      <c r="Z56" s="149" t="str">
        <f t="shared" si="15"/>
        <v/>
      </c>
      <c r="AA56" s="149" t="str">
        <f t="shared" si="16"/>
        <v/>
      </c>
      <c r="AB56" s="149" t="str">
        <f t="shared" si="17"/>
        <v/>
      </c>
      <c r="AC56" s="149" t="str">
        <f t="shared" si="26"/>
        <v/>
      </c>
    </row>
    <row r="57" spans="1:29">
      <c r="C57" s="196"/>
      <c r="F57" s="230"/>
      <c r="G57" s="338" t="str">
        <f t="shared" si="20"/>
        <v/>
      </c>
      <c r="J57" s="151" t="str">
        <f t="shared" si="5"/>
        <v/>
      </c>
      <c r="K57" s="149" t="str">
        <f t="shared" si="27"/>
        <v/>
      </c>
      <c r="L57" s="149" t="str">
        <f t="shared" si="28"/>
        <v/>
      </c>
      <c r="M57" s="149" t="str">
        <f t="shared" si="29"/>
        <v/>
      </c>
      <c r="N57" s="149" t="str">
        <f t="shared" si="30"/>
        <v/>
      </c>
      <c r="O57" s="150" t="str">
        <f t="shared" si="25"/>
        <v/>
      </c>
      <c r="P57" s="149" t="str">
        <f>IFERROR(IF(MATCH(N57,N58:N$59,0),""),N57)</f>
        <v/>
      </c>
      <c r="Q57" s="149" t="str">
        <f t="shared" si="6"/>
        <v/>
      </c>
      <c r="R57" s="149" t="str">
        <f t="shared" si="7"/>
        <v/>
      </c>
      <c r="S57" s="149" t="str">
        <f t="shared" si="8"/>
        <v/>
      </c>
      <c r="T57" s="149" t="str">
        <f t="shared" si="9"/>
        <v/>
      </c>
      <c r="U57" s="149" t="str">
        <f t="shared" si="10"/>
        <v/>
      </c>
      <c r="V57" s="149" t="str">
        <f t="shared" si="11"/>
        <v/>
      </c>
      <c r="W57" s="149" t="str">
        <f t="shared" si="12"/>
        <v/>
      </c>
      <c r="X57" s="149" t="str">
        <f t="shared" si="13"/>
        <v/>
      </c>
      <c r="Y57" s="149" t="str">
        <f t="shared" si="14"/>
        <v/>
      </c>
      <c r="Z57" s="149" t="str">
        <f t="shared" si="15"/>
        <v/>
      </c>
      <c r="AA57" s="149" t="str">
        <f t="shared" si="16"/>
        <v/>
      </c>
      <c r="AB57" s="149" t="str">
        <f t="shared" si="17"/>
        <v/>
      </c>
      <c r="AC57" s="149" t="str">
        <f t="shared" si="26"/>
        <v/>
      </c>
    </row>
    <row r="58" spans="1:29">
      <c r="C58" s="196"/>
      <c r="F58" s="230"/>
      <c r="G58" s="338" t="str">
        <f t="shared" si="20"/>
        <v/>
      </c>
      <c r="J58" s="151" t="str">
        <f t="shared" si="5"/>
        <v/>
      </c>
      <c r="K58" s="149" t="str">
        <f t="shared" si="27"/>
        <v/>
      </c>
      <c r="L58" s="149" t="str">
        <f t="shared" si="28"/>
        <v/>
      </c>
      <c r="M58" s="149" t="str">
        <f t="shared" si="29"/>
        <v/>
      </c>
      <c r="N58" s="149" t="str">
        <f t="shared" si="30"/>
        <v/>
      </c>
      <c r="O58" s="150" t="str">
        <f t="shared" si="25"/>
        <v/>
      </c>
      <c r="P58" s="149" t="str">
        <f>IFERROR(IF(MATCH(N58,N59:N$59,0),""),N58)</f>
        <v/>
      </c>
      <c r="Q58" s="149" t="str">
        <f t="shared" si="6"/>
        <v/>
      </c>
      <c r="R58" s="149" t="str">
        <f t="shared" si="7"/>
        <v/>
      </c>
      <c r="S58" s="149" t="str">
        <f t="shared" si="8"/>
        <v/>
      </c>
      <c r="T58" s="149" t="str">
        <f t="shared" si="9"/>
        <v/>
      </c>
      <c r="U58" s="149" t="str">
        <f t="shared" si="10"/>
        <v/>
      </c>
      <c r="V58" s="149" t="str">
        <f t="shared" si="11"/>
        <v/>
      </c>
      <c r="W58" s="149" t="str">
        <f t="shared" si="12"/>
        <v/>
      </c>
      <c r="X58" s="149" t="str">
        <f t="shared" si="13"/>
        <v/>
      </c>
      <c r="Y58" s="149" t="str">
        <f t="shared" si="14"/>
        <v/>
      </c>
      <c r="Z58" s="149" t="str">
        <f t="shared" si="15"/>
        <v/>
      </c>
      <c r="AA58" s="149" t="str">
        <f t="shared" si="16"/>
        <v/>
      </c>
      <c r="AB58" s="149" t="str">
        <f t="shared" si="17"/>
        <v/>
      </c>
      <c r="AC58" s="149" t="str">
        <f t="shared" si="26"/>
        <v/>
      </c>
    </row>
    <row r="59" spans="1:29">
      <c r="C59" s="196"/>
      <c r="F59" s="272"/>
      <c r="G59" s="338" t="str">
        <f t="shared" si="20"/>
        <v/>
      </c>
      <c r="J59" s="151" t="str">
        <f t="shared" si="5"/>
        <v/>
      </c>
      <c r="K59" s="149" t="str">
        <f t="shared" si="27"/>
        <v/>
      </c>
      <c r="L59" s="149" t="str">
        <f t="shared" si="28"/>
        <v/>
      </c>
      <c r="M59" s="149" t="str">
        <f t="shared" si="29"/>
        <v/>
      </c>
      <c r="N59" s="149" t="str">
        <f t="shared" si="30"/>
        <v/>
      </c>
      <c r="O59" s="150" t="str">
        <f t="shared" si="25"/>
        <v/>
      </c>
      <c r="P59" s="149" t="str">
        <f>IFERROR(IF(MATCH(N59,N$59:N60,0),""),N59)</f>
        <v/>
      </c>
      <c r="Q59" s="149" t="str">
        <f t="shared" si="6"/>
        <v/>
      </c>
      <c r="R59" s="149" t="str">
        <f t="shared" si="7"/>
        <v/>
      </c>
      <c r="S59" s="149" t="str">
        <f t="shared" si="8"/>
        <v/>
      </c>
      <c r="T59" s="149" t="str">
        <f t="shared" si="9"/>
        <v/>
      </c>
      <c r="U59" s="149" t="str">
        <f t="shared" si="10"/>
        <v/>
      </c>
      <c r="V59" s="149" t="str">
        <f t="shared" si="11"/>
        <v/>
      </c>
      <c r="W59" s="149" t="str">
        <f t="shared" si="12"/>
        <v/>
      </c>
      <c r="X59" s="149" t="str">
        <f t="shared" si="13"/>
        <v/>
      </c>
      <c r="Y59" s="149" t="str">
        <f t="shared" si="14"/>
        <v/>
      </c>
      <c r="Z59" s="149" t="str">
        <f t="shared" si="15"/>
        <v/>
      </c>
      <c r="AA59" s="149" t="str">
        <f t="shared" si="16"/>
        <v/>
      </c>
      <c r="AB59" s="149" t="str">
        <f t="shared" si="17"/>
        <v/>
      </c>
      <c r="AC59" s="149" t="str">
        <f t="shared" si="26"/>
        <v/>
      </c>
    </row>
    <row r="60" spans="1:29">
      <c r="C60" s="196"/>
      <c r="F60" s="230"/>
      <c r="G60" s="338" t="str">
        <f t="shared" si="20"/>
        <v/>
      </c>
      <c r="J60" s="151" t="str">
        <f t="shared" si="5"/>
        <v/>
      </c>
      <c r="K60" s="149" t="str">
        <f t="shared" si="27"/>
        <v/>
      </c>
      <c r="L60" s="149" t="str">
        <f t="shared" si="28"/>
        <v/>
      </c>
      <c r="M60" s="149" t="str">
        <f t="shared" si="29"/>
        <v/>
      </c>
      <c r="N60" s="149" t="str">
        <f t="shared" si="30"/>
        <v/>
      </c>
      <c r="O60" s="150" t="str">
        <f t="shared" si="25"/>
        <v/>
      </c>
      <c r="P60" s="149" t="str">
        <f>IFERROR(IF(MATCH(N60,N$59:N61,0),""),N60)</f>
        <v/>
      </c>
      <c r="Q60" s="149" t="str">
        <f t="shared" si="6"/>
        <v/>
      </c>
      <c r="R60" s="149" t="str">
        <f t="shared" si="7"/>
        <v/>
      </c>
      <c r="S60" s="149" t="str">
        <f t="shared" si="8"/>
        <v/>
      </c>
      <c r="T60" s="149" t="str">
        <f t="shared" si="9"/>
        <v/>
      </c>
      <c r="U60" s="149" t="str">
        <f t="shared" si="10"/>
        <v/>
      </c>
      <c r="V60" s="149" t="str">
        <f t="shared" si="11"/>
        <v/>
      </c>
      <c r="W60" s="149" t="str">
        <f t="shared" si="12"/>
        <v/>
      </c>
      <c r="X60" s="149" t="str">
        <f t="shared" si="13"/>
        <v/>
      </c>
      <c r="Y60" s="149" t="str">
        <f t="shared" si="14"/>
        <v/>
      </c>
      <c r="Z60" s="149" t="str">
        <f t="shared" si="15"/>
        <v/>
      </c>
      <c r="AA60" s="149" t="str">
        <f t="shared" si="16"/>
        <v/>
      </c>
      <c r="AB60" s="149" t="str">
        <f t="shared" si="17"/>
        <v/>
      </c>
      <c r="AC60" s="149" t="str">
        <f t="shared" si="26"/>
        <v/>
      </c>
    </row>
    <row r="61" spans="1:29">
      <c r="C61" s="196"/>
      <c r="F61" s="230"/>
      <c r="G61" s="338" t="str">
        <f t="shared" si="20"/>
        <v/>
      </c>
      <c r="J61" s="151" t="str">
        <f t="shared" si="5"/>
        <v/>
      </c>
      <c r="K61" s="149" t="str">
        <f t="shared" si="27"/>
        <v/>
      </c>
      <c r="L61" s="149" t="str">
        <f t="shared" si="28"/>
        <v/>
      </c>
      <c r="M61" s="149" t="str">
        <f t="shared" si="29"/>
        <v/>
      </c>
      <c r="N61" s="149" t="str">
        <f t="shared" si="30"/>
        <v/>
      </c>
      <c r="O61" s="150" t="str">
        <f t="shared" si="25"/>
        <v/>
      </c>
      <c r="P61" s="149" t="str">
        <f>IFERROR(IF(MATCH(N61,N$59:N62,0),""),N61)</f>
        <v/>
      </c>
      <c r="Q61" s="149" t="str">
        <f t="shared" si="6"/>
        <v/>
      </c>
      <c r="R61" s="149" t="str">
        <f t="shared" si="7"/>
        <v/>
      </c>
      <c r="S61" s="149" t="str">
        <f t="shared" si="8"/>
        <v/>
      </c>
      <c r="T61" s="149" t="str">
        <f t="shared" si="9"/>
        <v/>
      </c>
      <c r="U61" s="149" t="str">
        <f t="shared" si="10"/>
        <v/>
      </c>
      <c r="V61" s="149" t="str">
        <f t="shared" si="11"/>
        <v/>
      </c>
      <c r="W61" s="149" t="str">
        <f t="shared" si="12"/>
        <v/>
      </c>
      <c r="X61" s="149" t="str">
        <f t="shared" si="13"/>
        <v/>
      </c>
      <c r="Y61" s="149" t="str">
        <f t="shared" si="14"/>
        <v/>
      </c>
      <c r="Z61" s="149" t="str">
        <f t="shared" si="15"/>
        <v/>
      </c>
      <c r="AA61" s="149" t="str">
        <f t="shared" si="16"/>
        <v/>
      </c>
      <c r="AB61" s="149" t="str">
        <f t="shared" si="17"/>
        <v/>
      </c>
      <c r="AC61" s="149" t="str">
        <f t="shared" si="26"/>
        <v/>
      </c>
    </row>
    <row r="62" spans="1:29">
      <c r="C62" s="196"/>
      <c r="F62" s="272"/>
      <c r="G62" s="338" t="str">
        <f t="shared" si="20"/>
        <v/>
      </c>
      <c r="J62" s="151" t="str">
        <f t="shared" si="5"/>
        <v/>
      </c>
      <c r="K62" s="149" t="str">
        <f t="shared" si="27"/>
        <v/>
      </c>
      <c r="L62" s="149" t="str">
        <f t="shared" si="28"/>
        <v/>
      </c>
      <c r="M62" s="149" t="str">
        <f t="shared" si="29"/>
        <v/>
      </c>
      <c r="N62" s="149" t="str">
        <f t="shared" si="30"/>
        <v/>
      </c>
      <c r="O62" s="150" t="str">
        <f t="shared" si="25"/>
        <v/>
      </c>
      <c r="P62" s="149" t="str">
        <f>IFERROR(IF(MATCH(N62,N$59:N63,0),""),N62)</f>
        <v/>
      </c>
      <c r="Q62" s="149" t="str">
        <f t="shared" si="6"/>
        <v/>
      </c>
      <c r="R62" s="149" t="str">
        <f t="shared" si="7"/>
        <v/>
      </c>
      <c r="S62" s="149" t="str">
        <f t="shared" si="8"/>
        <v/>
      </c>
      <c r="T62" s="149" t="str">
        <f t="shared" si="9"/>
        <v/>
      </c>
      <c r="U62" s="149" t="str">
        <f t="shared" si="10"/>
        <v/>
      </c>
      <c r="V62" s="149" t="str">
        <f t="shared" si="11"/>
        <v/>
      </c>
      <c r="W62" s="149" t="str">
        <f t="shared" si="12"/>
        <v/>
      </c>
      <c r="X62" s="149" t="str">
        <f t="shared" si="13"/>
        <v/>
      </c>
      <c r="Y62" s="149" t="str">
        <f t="shared" si="14"/>
        <v/>
      </c>
      <c r="Z62" s="149" t="str">
        <f t="shared" si="15"/>
        <v/>
      </c>
      <c r="AA62" s="149" t="str">
        <f t="shared" si="16"/>
        <v/>
      </c>
      <c r="AB62" s="149" t="str">
        <f t="shared" si="17"/>
        <v/>
      </c>
      <c r="AC62" s="149" t="str">
        <f t="shared" si="26"/>
        <v/>
      </c>
    </row>
    <row r="63" spans="1:29">
      <c r="C63" s="196"/>
      <c r="F63" s="230"/>
      <c r="G63" s="338" t="str">
        <f t="shared" si="20"/>
        <v/>
      </c>
      <c r="J63" s="151" t="str">
        <f t="shared" si="5"/>
        <v/>
      </c>
      <c r="K63" s="149" t="str">
        <f t="shared" si="27"/>
        <v/>
      </c>
      <c r="L63" s="149" t="str">
        <f t="shared" si="28"/>
        <v/>
      </c>
      <c r="M63" s="149" t="str">
        <f t="shared" si="29"/>
        <v/>
      </c>
      <c r="N63" s="149" t="str">
        <f t="shared" si="30"/>
        <v/>
      </c>
      <c r="O63" s="150" t="str">
        <f t="shared" si="25"/>
        <v/>
      </c>
      <c r="P63" s="149" t="str">
        <f>IFERROR(IF(MATCH(N63,N$59:N64,0),""),N63)</f>
        <v/>
      </c>
      <c r="Q63" s="149" t="str">
        <f t="shared" si="6"/>
        <v/>
      </c>
      <c r="R63" s="149" t="str">
        <f t="shared" si="7"/>
        <v/>
      </c>
      <c r="S63" s="149" t="str">
        <f t="shared" si="8"/>
        <v/>
      </c>
      <c r="T63" s="149" t="str">
        <f t="shared" si="9"/>
        <v/>
      </c>
      <c r="U63" s="149" t="str">
        <f t="shared" si="10"/>
        <v/>
      </c>
      <c r="V63" s="149" t="str">
        <f t="shared" si="11"/>
        <v/>
      </c>
      <c r="W63" s="149" t="str">
        <f t="shared" si="12"/>
        <v/>
      </c>
      <c r="X63" s="149" t="str">
        <f t="shared" si="13"/>
        <v/>
      </c>
      <c r="Y63" s="149" t="str">
        <f t="shared" si="14"/>
        <v/>
      </c>
      <c r="Z63" s="149" t="str">
        <f t="shared" si="15"/>
        <v/>
      </c>
      <c r="AA63" s="149" t="str">
        <f t="shared" si="16"/>
        <v/>
      </c>
      <c r="AB63" s="149" t="str">
        <f t="shared" si="17"/>
        <v/>
      </c>
      <c r="AC63" s="149" t="str">
        <f t="shared" si="26"/>
        <v/>
      </c>
    </row>
    <row r="64" spans="1:29">
      <c r="C64" s="196"/>
      <c r="F64" s="230"/>
      <c r="G64" s="338" t="str">
        <f t="shared" si="20"/>
        <v/>
      </c>
      <c r="J64" s="151" t="str">
        <f t="shared" si="5"/>
        <v/>
      </c>
      <c r="K64" s="149" t="str">
        <f t="shared" si="27"/>
        <v/>
      </c>
      <c r="L64" s="149" t="str">
        <f t="shared" si="28"/>
        <v/>
      </c>
      <c r="M64" s="149" t="str">
        <f t="shared" si="29"/>
        <v/>
      </c>
      <c r="N64" s="149" t="str">
        <f t="shared" si="30"/>
        <v/>
      </c>
      <c r="O64" s="150" t="str">
        <f t="shared" si="25"/>
        <v/>
      </c>
      <c r="P64" s="149" t="str">
        <f>IFERROR(IF(MATCH(N64,N$59:N65,0),""),N64)</f>
        <v/>
      </c>
      <c r="Q64" s="149" t="str">
        <f t="shared" si="6"/>
        <v/>
      </c>
      <c r="R64" s="149" t="str">
        <f t="shared" si="7"/>
        <v/>
      </c>
      <c r="S64" s="149" t="str">
        <f t="shared" si="8"/>
        <v/>
      </c>
      <c r="T64" s="149" t="str">
        <f t="shared" si="9"/>
        <v/>
      </c>
      <c r="U64" s="149" t="str">
        <f t="shared" si="10"/>
        <v/>
      </c>
      <c r="V64" s="149" t="str">
        <f t="shared" si="11"/>
        <v/>
      </c>
      <c r="W64" s="149" t="str">
        <f t="shared" si="12"/>
        <v/>
      </c>
      <c r="X64" s="149" t="str">
        <f t="shared" si="13"/>
        <v/>
      </c>
      <c r="Y64" s="149" t="str">
        <f t="shared" si="14"/>
        <v/>
      </c>
      <c r="Z64" s="149" t="str">
        <f t="shared" si="15"/>
        <v/>
      </c>
      <c r="AA64" s="149" t="str">
        <f t="shared" si="16"/>
        <v/>
      </c>
      <c r="AB64" s="149" t="str">
        <f t="shared" si="17"/>
        <v/>
      </c>
      <c r="AC64" s="149" t="str">
        <f t="shared" si="26"/>
        <v/>
      </c>
    </row>
    <row r="65" spans="3:29">
      <c r="C65" s="196"/>
      <c r="F65" s="272"/>
      <c r="G65" s="338" t="str">
        <f t="shared" si="20"/>
        <v/>
      </c>
      <c r="J65" s="151" t="str">
        <f t="shared" si="5"/>
        <v/>
      </c>
      <c r="K65" s="149" t="str">
        <f t="shared" si="27"/>
        <v/>
      </c>
      <c r="L65" s="149" t="str">
        <f t="shared" si="28"/>
        <v/>
      </c>
      <c r="M65" s="149" t="str">
        <f t="shared" si="29"/>
        <v/>
      </c>
      <c r="N65" s="149" t="str">
        <f t="shared" si="30"/>
        <v/>
      </c>
      <c r="O65" s="150" t="str">
        <f t="shared" si="25"/>
        <v/>
      </c>
      <c r="P65" s="149" t="str">
        <f>IFERROR(IF(MATCH(N65,N$59:N66,0),""),N65)</f>
        <v/>
      </c>
      <c r="Q65" s="149" t="str">
        <f t="shared" si="6"/>
        <v/>
      </c>
      <c r="R65" s="149" t="str">
        <f t="shared" si="7"/>
        <v/>
      </c>
      <c r="S65" s="149" t="str">
        <f t="shared" si="8"/>
        <v/>
      </c>
      <c r="T65" s="149" t="str">
        <f t="shared" si="9"/>
        <v/>
      </c>
      <c r="U65" s="149" t="str">
        <f t="shared" si="10"/>
        <v/>
      </c>
      <c r="V65" s="149" t="str">
        <f t="shared" si="11"/>
        <v/>
      </c>
      <c r="W65" s="149" t="str">
        <f t="shared" si="12"/>
        <v/>
      </c>
      <c r="X65" s="149" t="str">
        <f t="shared" si="13"/>
        <v/>
      </c>
      <c r="Y65" s="149" t="str">
        <f t="shared" si="14"/>
        <v/>
      </c>
      <c r="Z65" s="149" t="str">
        <f t="shared" si="15"/>
        <v/>
      </c>
      <c r="AA65" s="149" t="str">
        <f t="shared" si="16"/>
        <v/>
      </c>
      <c r="AB65" s="149" t="str">
        <f t="shared" si="17"/>
        <v/>
      </c>
      <c r="AC65" s="149" t="str">
        <f t="shared" si="26"/>
        <v/>
      </c>
    </row>
    <row r="66" spans="3:29">
      <c r="C66" s="196"/>
      <c r="F66" s="230"/>
      <c r="G66" s="338" t="str">
        <f t="shared" si="20"/>
        <v/>
      </c>
      <c r="J66" s="151" t="str">
        <f t="shared" si="5"/>
        <v/>
      </c>
      <c r="K66" s="149" t="str">
        <f t="shared" si="27"/>
        <v/>
      </c>
      <c r="L66" s="149" t="str">
        <f t="shared" si="28"/>
        <v/>
      </c>
      <c r="M66" s="149" t="str">
        <f t="shared" si="29"/>
        <v/>
      </c>
      <c r="N66" s="149" t="str">
        <f t="shared" si="30"/>
        <v/>
      </c>
      <c r="O66" s="150" t="str">
        <f t="shared" ref="O66:O97" si="31">IF(N66="","",COUNTIF(N$1:N$96,N66))</f>
        <v/>
      </c>
      <c r="P66" s="149" t="str">
        <f>IFERROR(IF(MATCH(N66,N$59:N67,0),""),N66)</f>
        <v/>
      </c>
      <c r="Q66" s="149" t="str">
        <f t="shared" si="6"/>
        <v/>
      </c>
      <c r="R66" s="149" t="str">
        <f t="shared" si="7"/>
        <v/>
      </c>
      <c r="S66" s="149" t="str">
        <f t="shared" si="8"/>
        <v/>
      </c>
      <c r="T66" s="149" t="str">
        <f t="shared" si="9"/>
        <v/>
      </c>
      <c r="U66" s="149" t="str">
        <f t="shared" si="10"/>
        <v/>
      </c>
      <c r="V66" s="149" t="str">
        <f t="shared" si="11"/>
        <v/>
      </c>
      <c r="W66" s="149" t="str">
        <f t="shared" si="12"/>
        <v/>
      </c>
      <c r="X66" s="149" t="str">
        <f t="shared" si="13"/>
        <v/>
      </c>
      <c r="Y66" s="149" t="str">
        <f t="shared" si="14"/>
        <v/>
      </c>
      <c r="Z66" s="149" t="str">
        <f t="shared" si="15"/>
        <v/>
      </c>
      <c r="AA66" s="149" t="str">
        <f t="shared" si="16"/>
        <v/>
      </c>
      <c r="AB66" s="149" t="str">
        <f t="shared" si="17"/>
        <v/>
      </c>
      <c r="AC66" s="149" t="str">
        <f t="shared" si="26"/>
        <v/>
      </c>
    </row>
    <row r="67" spans="3:29">
      <c r="C67" s="196"/>
      <c r="F67" s="230"/>
      <c r="G67" s="338" t="str">
        <f t="shared" si="20"/>
        <v/>
      </c>
      <c r="J67" s="151" t="str">
        <f t="shared" ref="J67:J73" si="32">IF(C67="","",CONCATENATE(C67," để ",F67))</f>
        <v/>
      </c>
      <c r="K67" s="149" t="str">
        <f t="shared" si="27"/>
        <v/>
      </c>
      <c r="L67" s="149" t="str">
        <f t="shared" si="28"/>
        <v/>
      </c>
      <c r="M67" s="149" t="str">
        <f t="shared" si="29"/>
        <v/>
      </c>
      <c r="N67" s="149" t="str">
        <f t="shared" si="30"/>
        <v/>
      </c>
      <c r="O67" s="150" t="str">
        <f t="shared" si="31"/>
        <v/>
      </c>
      <c r="P67" s="149" t="str">
        <f>IFERROR(IF(MATCH(N67,N$59:N68,0),""),N67)</f>
        <v/>
      </c>
      <c r="Q67" s="149" t="str">
        <f t="shared" ref="Q67:Q98" si="33">IF(P67="","",IF(ISBLANK(P67),"",1))</f>
        <v/>
      </c>
      <c r="R67" s="149" t="str">
        <f t="shared" ref="R67:R98" si="34">IF(L67=0,"",IF(AND(K67=110,M67="ctac"),1,""))</f>
        <v/>
      </c>
      <c r="S67" s="149" t="str">
        <f t="shared" ref="S67:S98" si="35">IF(L67=0,"",IF(AND(K67=220,M67="ctac"),1,""))</f>
        <v/>
      </c>
      <c r="T67" s="149" t="str">
        <f t="shared" ref="T67:T98" si="36">IF(L67=0,"",IF(AND(K67="khac",L67=1,M67="ctac",Q67=1),1,""))</f>
        <v/>
      </c>
      <c r="U67" s="149" t="str">
        <f t="shared" ref="U67:U98" si="37">IF(L67=0,"",IF(AND(K67=220,L67=1,M67="sctq"),1,""))</f>
        <v/>
      </c>
      <c r="V67" s="149" t="str">
        <f t="shared" ref="V67:V98" si="38">IF(L67=0,"",IF(AND(K67=220,L67=1,M67="sckd"),1,""))</f>
        <v/>
      </c>
      <c r="W67" s="149" t="str">
        <f t="shared" ref="W67:W98" si="39">IF(L67=0,"",IF(AND(K67=220,L67=1,M67="bt"),1,""))</f>
        <v/>
      </c>
      <c r="X67" s="149" t="str">
        <f t="shared" ref="X67:X98" si="40">IF(L67=0,"",IF(AND(K67=110,L67=1,M67="sctq"),1,""))</f>
        <v/>
      </c>
      <c r="Y67" s="149" t="str">
        <f t="shared" ref="Y67:Y98" si="41">IF(L67=0,"",IF(AND(K67=110,L67=1,M67="sckd"),1,""))</f>
        <v/>
      </c>
      <c r="Z67" s="149" t="str">
        <f t="shared" ref="Z67:Z98" si="42">IF(L67=0,"",IF(AND(K67=110,L67=1,M67="bt"),1,""))</f>
        <v/>
      </c>
      <c r="AA67" s="149" t="str">
        <f t="shared" ref="AA67:AA98" si="43">IF(L67=0,"",IF(AND(K67="khac",L67=1,M67="sctq"),1,""))</f>
        <v/>
      </c>
      <c r="AB67" s="149" t="str">
        <f t="shared" ref="AB67:AB98" si="44">IF(L67=0,"",IF(AND(K67="khac",L67=1,M67="sckd"),1,""))</f>
        <v/>
      </c>
      <c r="AC67" s="149" t="str">
        <f t="shared" ref="AC67:AC98" si="45">IF(M67=0,"",IF(AND(L67="khac",M67=1,N67="sckd"),1,""))</f>
        <v/>
      </c>
    </row>
    <row r="68" spans="3:29">
      <c r="C68" s="196"/>
      <c r="F68" s="272"/>
      <c r="G68" s="338" t="str">
        <f t="shared" ref="G68:G73" si="46">IF(ISNUMBER(SEARCH("nghiệm thu",F68)),"NT","")&amp;IF(ISNUMBER(SEARCH("SCKD",F68)),"Sự cố","")&amp;IF(ISNUMBER(SEARCH("SCTQ",F68)),"Sự cố","")</f>
        <v/>
      </c>
      <c r="J68" s="151" t="str">
        <f t="shared" si="32"/>
        <v/>
      </c>
      <c r="K68" s="149" t="str">
        <f t="shared" si="27"/>
        <v/>
      </c>
      <c r="L68" s="149" t="str">
        <f t="shared" si="28"/>
        <v/>
      </c>
      <c r="M68" s="149" t="str">
        <f t="shared" si="29"/>
        <v/>
      </c>
      <c r="N68" s="149" t="str">
        <f t="shared" si="30"/>
        <v/>
      </c>
      <c r="O68" s="150" t="str">
        <f t="shared" si="31"/>
        <v/>
      </c>
      <c r="P68" s="149" t="str">
        <f>IFERROR(IF(MATCH(N68,N$59:N69,0),""),N68)</f>
        <v/>
      </c>
      <c r="Q68" s="149" t="str">
        <f t="shared" si="33"/>
        <v/>
      </c>
      <c r="R68" s="149" t="str">
        <f t="shared" si="34"/>
        <v/>
      </c>
      <c r="S68" s="149" t="str">
        <f t="shared" si="35"/>
        <v/>
      </c>
      <c r="T68" s="149" t="str">
        <f t="shared" si="36"/>
        <v/>
      </c>
      <c r="U68" s="149" t="str">
        <f t="shared" si="37"/>
        <v/>
      </c>
      <c r="V68" s="149" t="str">
        <f t="shared" si="38"/>
        <v/>
      </c>
      <c r="W68" s="149" t="str">
        <f t="shared" si="39"/>
        <v/>
      </c>
      <c r="X68" s="149" t="str">
        <f t="shared" si="40"/>
        <v/>
      </c>
      <c r="Y68" s="149" t="str">
        <f t="shared" si="41"/>
        <v/>
      </c>
      <c r="Z68" s="149" t="str">
        <f t="shared" si="42"/>
        <v/>
      </c>
      <c r="AA68" s="149" t="str">
        <f t="shared" si="43"/>
        <v/>
      </c>
      <c r="AB68" s="149" t="str">
        <f t="shared" si="44"/>
        <v/>
      </c>
      <c r="AC68" s="149" t="str">
        <f t="shared" si="45"/>
        <v/>
      </c>
    </row>
    <row r="69" spans="3:29">
      <c r="C69" s="196"/>
      <c r="F69" s="230"/>
      <c r="G69" s="338" t="str">
        <f t="shared" si="46"/>
        <v/>
      </c>
      <c r="J69" s="151" t="str">
        <f t="shared" si="32"/>
        <v/>
      </c>
      <c r="K69" s="149" t="str">
        <f t="shared" si="27"/>
        <v/>
      </c>
      <c r="L69" s="149" t="str">
        <f t="shared" si="28"/>
        <v/>
      </c>
      <c r="M69" s="149" t="str">
        <f t="shared" si="29"/>
        <v/>
      </c>
      <c r="N69" s="149" t="str">
        <f t="shared" si="30"/>
        <v/>
      </c>
      <c r="O69" s="150" t="str">
        <f t="shared" si="31"/>
        <v/>
      </c>
      <c r="P69" s="149" t="str">
        <f>IFERROR(IF(MATCH(N69,N$59:N70,0),""),N69)</f>
        <v/>
      </c>
      <c r="Q69" s="149" t="str">
        <f t="shared" si="33"/>
        <v/>
      </c>
      <c r="R69" s="149" t="str">
        <f t="shared" si="34"/>
        <v/>
      </c>
      <c r="S69" s="149" t="str">
        <f t="shared" si="35"/>
        <v/>
      </c>
      <c r="T69" s="149" t="str">
        <f t="shared" si="36"/>
        <v/>
      </c>
      <c r="U69" s="149" t="str">
        <f t="shared" si="37"/>
        <v/>
      </c>
      <c r="V69" s="149" t="str">
        <f t="shared" si="38"/>
        <v/>
      </c>
      <c r="W69" s="149" t="str">
        <f t="shared" si="39"/>
        <v/>
      </c>
      <c r="X69" s="149" t="str">
        <f t="shared" si="40"/>
        <v/>
      </c>
      <c r="Y69" s="149" t="str">
        <f t="shared" si="41"/>
        <v/>
      </c>
      <c r="Z69" s="149" t="str">
        <f t="shared" si="42"/>
        <v/>
      </c>
      <c r="AA69" s="149" t="str">
        <f t="shared" si="43"/>
        <v/>
      </c>
      <c r="AB69" s="149" t="str">
        <f t="shared" si="44"/>
        <v/>
      </c>
      <c r="AC69" s="149" t="str">
        <f t="shared" si="45"/>
        <v/>
      </c>
    </row>
    <row r="70" spans="3:29">
      <c r="C70" s="196"/>
      <c r="F70" s="230"/>
      <c r="G70" s="338" t="str">
        <f t="shared" si="46"/>
        <v/>
      </c>
      <c r="J70" s="151" t="str">
        <f t="shared" si="32"/>
        <v/>
      </c>
      <c r="K70" s="149" t="str">
        <f t="shared" si="27"/>
        <v/>
      </c>
      <c r="L70" s="149" t="str">
        <f t="shared" si="28"/>
        <v/>
      </c>
      <c r="M70" s="149" t="str">
        <f t="shared" si="29"/>
        <v/>
      </c>
      <c r="N70" s="149" t="str">
        <f t="shared" si="30"/>
        <v/>
      </c>
      <c r="O70" s="150" t="str">
        <f t="shared" si="31"/>
        <v/>
      </c>
      <c r="P70" s="149" t="str">
        <f>IFERROR(IF(MATCH(N70,N$59:N71,0),""),N70)</f>
        <v/>
      </c>
      <c r="Q70" s="149" t="str">
        <f t="shared" si="33"/>
        <v/>
      </c>
      <c r="R70" s="149" t="str">
        <f t="shared" si="34"/>
        <v/>
      </c>
      <c r="S70" s="149" t="str">
        <f t="shared" si="35"/>
        <v/>
      </c>
      <c r="T70" s="149" t="str">
        <f t="shared" si="36"/>
        <v/>
      </c>
      <c r="U70" s="149" t="str">
        <f t="shared" si="37"/>
        <v/>
      </c>
      <c r="V70" s="149" t="str">
        <f t="shared" si="38"/>
        <v/>
      </c>
      <c r="W70" s="149" t="str">
        <f t="shared" si="39"/>
        <v/>
      </c>
      <c r="X70" s="149" t="str">
        <f t="shared" si="40"/>
        <v/>
      </c>
      <c r="Y70" s="149" t="str">
        <f t="shared" si="41"/>
        <v/>
      </c>
      <c r="Z70" s="149" t="str">
        <f t="shared" si="42"/>
        <v/>
      </c>
      <c r="AA70" s="149" t="str">
        <f t="shared" si="43"/>
        <v/>
      </c>
      <c r="AB70" s="149" t="str">
        <f t="shared" si="44"/>
        <v/>
      </c>
      <c r="AC70" s="149" t="str">
        <f t="shared" si="45"/>
        <v/>
      </c>
    </row>
    <row r="71" spans="3:29">
      <c r="C71" s="196"/>
      <c r="F71" s="272"/>
      <c r="G71" s="338" t="str">
        <f t="shared" si="46"/>
        <v/>
      </c>
      <c r="J71" s="151" t="str">
        <f t="shared" si="32"/>
        <v/>
      </c>
      <c r="K71" s="149" t="str">
        <f t="shared" si="27"/>
        <v/>
      </c>
      <c r="L71" s="149" t="str">
        <f t="shared" si="28"/>
        <v/>
      </c>
      <c r="M71" s="149" t="str">
        <f t="shared" si="29"/>
        <v/>
      </c>
      <c r="N71" s="149" t="str">
        <f t="shared" si="30"/>
        <v/>
      </c>
      <c r="O71" s="150" t="str">
        <f t="shared" si="31"/>
        <v/>
      </c>
      <c r="P71" s="149" t="str">
        <f>IFERROR(IF(MATCH(N71,N$59:N72,0),""),N71)</f>
        <v/>
      </c>
      <c r="Q71" s="149" t="str">
        <f t="shared" si="33"/>
        <v/>
      </c>
      <c r="R71" s="149" t="str">
        <f t="shared" si="34"/>
        <v/>
      </c>
      <c r="S71" s="149" t="str">
        <f t="shared" si="35"/>
        <v/>
      </c>
      <c r="T71" s="149" t="str">
        <f t="shared" si="36"/>
        <v/>
      </c>
      <c r="U71" s="149" t="str">
        <f t="shared" si="37"/>
        <v/>
      </c>
      <c r="V71" s="149" t="str">
        <f t="shared" si="38"/>
        <v/>
      </c>
      <c r="W71" s="149" t="str">
        <f t="shared" si="39"/>
        <v/>
      </c>
      <c r="X71" s="149" t="str">
        <f t="shared" si="40"/>
        <v/>
      </c>
      <c r="Y71" s="149" t="str">
        <f t="shared" si="41"/>
        <v/>
      </c>
      <c r="Z71" s="149" t="str">
        <f t="shared" si="42"/>
        <v/>
      </c>
      <c r="AA71" s="149" t="str">
        <f t="shared" si="43"/>
        <v/>
      </c>
      <c r="AB71" s="149" t="str">
        <f t="shared" si="44"/>
        <v/>
      </c>
      <c r="AC71" s="149" t="str">
        <f t="shared" si="45"/>
        <v/>
      </c>
    </row>
    <row r="72" spans="3:29">
      <c r="C72" s="196"/>
      <c r="F72" s="230"/>
      <c r="G72" s="338" t="str">
        <f t="shared" si="46"/>
        <v/>
      </c>
      <c r="J72" s="151" t="str">
        <f t="shared" si="32"/>
        <v/>
      </c>
      <c r="K72" s="149" t="str">
        <f t="shared" si="27"/>
        <v/>
      </c>
      <c r="L72" s="149" t="str">
        <f t="shared" si="28"/>
        <v/>
      </c>
      <c r="M72" s="149" t="str">
        <f t="shared" si="29"/>
        <v/>
      </c>
      <c r="N72" s="149" t="str">
        <f t="shared" si="30"/>
        <v/>
      </c>
      <c r="O72" s="150" t="str">
        <f t="shared" si="31"/>
        <v/>
      </c>
      <c r="P72" s="149" t="str">
        <f>IFERROR(IF(MATCH(N72,N$59:N73,0),""),N72)</f>
        <v/>
      </c>
      <c r="Q72" s="149" t="str">
        <f t="shared" si="33"/>
        <v/>
      </c>
      <c r="R72" s="149" t="str">
        <f t="shared" si="34"/>
        <v/>
      </c>
      <c r="S72" s="149" t="str">
        <f t="shared" si="35"/>
        <v/>
      </c>
      <c r="T72" s="149" t="str">
        <f t="shared" si="36"/>
        <v/>
      </c>
      <c r="U72" s="149" t="str">
        <f t="shared" si="37"/>
        <v/>
      </c>
      <c r="V72" s="149" t="str">
        <f t="shared" si="38"/>
        <v/>
      </c>
      <c r="W72" s="149" t="str">
        <f t="shared" si="39"/>
        <v/>
      </c>
      <c r="X72" s="149" t="str">
        <f t="shared" si="40"/>
        <v/>
      </c>
      <c r="Y72" s="149" t="str">
        <f t="shared" si="41"/>
        <v/>
      </c>
      <c r="Z72" s="149" t="str">
        <f t="shared" si="42"/>
        <v/>
      </c>
      <c r="AA72" s="149" t="str">
        <f t="shared" si="43"/>
        <v/>
      </c>
      <c r="AB72" s="149" t="str">
        <f t="shared" si="44"/>
        <v/>
      </c>
      <c r="AC72" s="149" t="str">
        <f t="shared" si="45"/>
        <v/>
      </c>
    </row>
    <row r="73" spans="3:29">
      <c r="C73" s="196"/>
      <c r="F73" s="230"/>
      <c r="G73" s="338" t="str">
        <f t="shared" si="46"/>
        <v/>
      </c>
      <c r="J73" s="151" t="str">
        <f t="shared" si="32"/>
        <v/>
      </c>
      <c r="K73" s="149" t="str">
        <f t="shared" si="27"/>
        <v/>
      </c>
      <c r="L73" s="149" t="str">
        <f t="shared" si="28"/>
        <v/>
      </c>
      <c r="M73" s="149" t="str">
        <f t="shared" si="29"/>
        <v/>
      </c>
      <c r="N73" s="149" t="str">
        <f t="shared" si="30"/>
        <v/>
      </c>
      <c r="O73" s="150" t="str">
        <f t="shared" si="31"/>
        <v/>
      </c>
      <c r="P73" s="149" t="str">
        <f>IFERROR(IF(MATCH(N73,N$59:N74,0),""),N73)</f>
        <v/>
      </c>
      <c r="Q73" s="149" t="str">
        <f t="shared" si="33"/>
        <v/>
      </c>
      <c r="R73" s="149" t="str">
        <f t="shared" si="34"/>
        <v/>
      </c>
      <c r="S73" s="149" t="str">
        <f t="shared" si="35"/>
        <v/>
      </c>
      <c r="T73" s="149" t="str">
        <f t="shared" si="36"/>
        <v/>
      </c>
      <c r="U73" s="149" t="str">
        <f t="shared" si="37"/>
        <v/>
      </c>
      <c r="V73" s="149" t="str">
        <f t="shared" si="38"/>
        <v/>
      </c>
      <c r="W73" s="149" t="str">
        <f t="shared" si="39"/>
        <v/>
      </c>
      <c r="X73" s="149" t="str">
        <f t="shared" si="40"/>
        <v/>
      </c>
      <c r="Y73" s="149" t="str">
        <f t="shared" si="41"/>
        <v/>
      </c>
      <c r="Z73" s="149" t="str">
        <f t="shared" si="42"/>
        <v/>
      </c>
      <c r="AA73" s="149" t="str">
        <f t="shared" si="43"/>
        <v/>
      </c>
      <c r="AB73" s="149" t="str">
        <f t="shared" si="44"/>
        <v/>
      </c>
      <c r="AC73" s="149" t="str">
        <f t="shared" si="45"/>
        <v/>
      </c>
    </row>
    <row r="74" spans="3:29">
      <c r="C74" s="196"/>
      <c r="G74" s="339"/>
      <c r="K74" s="149" t="str">
        <f t="shared" si="27"/>
        <v/>
      </c>
      <c r="L74" s="149" t="str">
        <f t="shared" si="28"/>
        <v/>
      </c>
      <c r="M74" s="149" t="str">
        <f t="shared" si="29"/>
        <v/>
      </c>
      <c r="N74" s="149" t="str">
        <f t="shared" si="30"/>
        <v/>
      </c>
      <c r="O74" s="150" t="str">
        <f t="shared" si="31"/>
        <v/>
      </c>
      <c r="P74" s="149" t="str">
        <f>IFERROR(IF(MATCH(N74,N$59:N75,0),""),N74)</f>
        <v/>
      </c>
      <c r="Q74" s="149" t="str">
        <f t="shared" si="33"/>
        <v/>
      </c>
      <c r="R74" s="149" t="str">
        <f t="shared" si="34"/>
        <v/>
      </c>
      <c r="S74" s="149" t="str">
        <f t="shared" si="35"/>
        <v/>
      </c>
      <c r="T74" s="149" t="str">
        <f t="shared" si="36"/>
        <v/>
      </c>
      <c r="U74" s="149" t="str">
        <f t="shared" si="37"/>
        <v/>
      </c>
      <c r="V74" s="149" t="str">
        <f t="shared" si="38"/>
        <v/>
      </c>
      <c r="W74" s="149" t="str">
        <f t="shared" si="39"/>
        <v/>
      </c>
      <c r="X74" s="149" t="str">
        <f t="shared" si="40"/>
        <v/>
      </c>
      <c r="Y74" s="149" t="str">
        <f t="shared" si="41"/>
        <v/>
      </c>
      <c r="Z74" s="149" t="str">
        <f t="shared" si="42"/>
        <v/>
      </c>
      <c r="AA74" s="149" t="str">
        <f t="shared" si="43"/>
        <v/>
      </c>
      <c r="AB74" s="149" t="str">
        <f t="shared" si="44"/>
        <v/>
      </c>
      <c r="AC74" s="149" t="str">
        <f t="shared" si="45"/>
        <v/>
      </c>
    </row>
    <row r="75" spans="3:29">
      <c r="C75" s="196"/>
      <c r="G75" s="339"/>
      <c r="K75" s="149" t="str">
        <f t="shared" si="27"/>
        <v/>
      </c>
      <c r="L75" s="149" t="str">
        <f t="shared" si="28"/>
        <v/>
      </c>
      <c r="M75" s="149" t="str">
        <f t="shared" si="29"/>
        <v/>
      </c>
      <c r="N75" s="149" t="str">
        <f t="shared" si="30"/>
        <v/>
      </c>
      <c r="O75" s="150" t="str">
        <f t="shared" si="31"/>
        <v/>
      </c>
      <c r="P75" s="149" t="str">
        <f>IFERROR(IF(MATCH(N75,N$59:N76,0),""),N75)</f>
        <v/>
      </c>
      <c r="Q75" s="149" t="str">
        <f t="shared" si="33"/>
        <v/>
      </c>
      <c r="R75" s="149" t="str">
        <f t="shared" si="34"/>
        <v/>
      </c>
      <c r="S75" s="149" t="str">
        <f t="shared" si="35"/>
        <v/>
      </c>
      <c r="T75" s="149" t="str">
        <f t="shared" si="36"/>
        <v/>
      </c>
      <c r="U75" s="149" t="str">
        <f t="shared" si="37"/>
        <v/>
      </c>
      <c r="V75" s="149" t="str">
        <f t="shared" si="38"/>
        <v/>
      </c>
      <c r="W75" s="149" t="str">
        <f t="shared" si="39"/>
        <v/>
      </c>
      <c r="X75" s="149" t="str">
        <f t="shared" si="40"/>
        <v/>
      </c>
      <c r="Y75" s="149" t="str">
        <f t="shared" si="41"/>
        <v/>
      </c>
      <c r="Z75" s="149" t="str">
        <f t="shared" si="42"/>
        <v/>
      </c>
      <c r="AA75" s="149" t="str">
        <f t="shared" si="43"/>
        <v/>
      </c>
      <c r="AB75" s="149" t="str">
        <f t="shared" si="44"/>
        <v/>
      </c>
      <c r="AC75" s="149" t="str">
        <f t="shared" si="45"/>
        <v/>
      </c>
    </row>
    <row r="76" spans="3:29">
      <c r="C76" s="196"/>
      <c r="G76" s="339"/>
      <c r="K76" s="149" t="str">
        <f t="shared" si="27"/>
        <v/>
      </c>
      <c r="L76" s="149" t="str">
        <f t="shared" si="28"/>
        <v/>
      </c>
      <c r="M76" s="149" t="str">
        <f t="shared" si="29"/>
        <v/>
      </c>
      <c r="N76" s="149" t="str">
        <f t="shared" si="30"/>
        <v/>
      </c>
      <c r="O76" s="150" t="str">
        <f t="shared" si="31"/>
        <v/>
      </c>
      <c r="P76" s="149" t="str">
        <f>IFERROR(IF(MATCH(N76,N$59:N77,0),""),N76)</f>
        <v/>
      </c>
      <c r="Q76" s="149" t="str">
        <f t="shared" si="33"/>
        <v/>
      </c>
      <c r="R76" s="149" t="str">
        <f t="shared" si="34"/>
        <v/>
      </c>
      <c r="S76" s="149" t="str">
        <f t="shared" si="35"/>
        <v/>
      </c>
      <c r="T76" s="149" t="str">
        <f t="shared" si="36"/>
        <v/>
      </c>
      <c r="U76" s="149" t="str">
        <f t="shared" si="37"/>
        <v/>
      </c>
      <c r="V76" s="149" t="str">
        <f t="shared" si="38"/>
        <v/>
      </c>
      <c r="W76" s="149" t="str">
        <f t="shared" si="39"/>
        <v/>
      </c>
      <c r="X76" s="149" t="str">
        <f t="shared" si="40"/>
        <v/>
      </c>
      <c r="Y76" s="149" t="str">
        <f t="shared" si="41"/>
        <v/>
      </c>
      <c r="Z76" s="149" t="str">
        <f t="shared" si="42"/>
        <v/>
      </c>
      <c r="AA76" s="149" t="str">
        <f t="shared" si="43"/>
        <v/>
      </c>
      <c r="AB76" s="149" t="str">
        <f t="shared" si="44"/>
        <v/>
      </c>
      <c r="AC76" s="149" t="str">
        <f t="shared" si="45"/>
        <v/>
      </c>
    </row>
    <row r="77" spans="3:29">
      <c r="C77" s="196"/>
      <c r="G77" s="339"/>
      <c r="K77" s="149" t="str">
        <f t="shared" si="27"/>
        <v/>
      </c>
      <c r="L77" s="149" t="str">
        <f t="shared" si="28"/>
        <v/>
      </c>
      <c r="M77" s="149" t="str">
        <f t="shared" si="29"/>
        <v/>
      </c>
      <c r="N77" s="149" t="str">
        <f t="shared" si="30"/>
        <v/>
      </c>
      <c r="O77" s="150" t="str">
        <f t="shared" si="31"/>
        <v/>
      </c>
      <c r="P77" s="149" t="str">
        <f>IFERROR(IF(MATCH(N77,N$59:N78,0),""),N77)</f>
        <v/>
      </c>
      <c r="Q77" s="149" t="str">
        <f t="shared" si="33"/>
        <v/>
      </c>
      <c r="R77" s="149" t="str">
        <f t="shared" si="34"/>
        <v/>
      </c>
      <c r="S77" s="149" t="str">
        <f t="shared" si="35"/>
        <v/>
      </c>
      <c r="T77" s="149" t="str">
        <f t="shared" si="36"/>
        <v/>
      </c>
      <c r="U77" s="149" t="str">
        <f t="shared" si="37"/>
        <v/>
      </c>
      <c r="V77" s="149" t="str">
        <f t="shared" si="38"/>
        <v/>
      </c>
      <c r="W77" s="149" t="str">
        <f t="shared" si="39"/>
        <v/>
      </c>
      <c r="X77" s="149" t="str">
        <f t="shared" si="40"/>
        <v/>
      </c>
      <c r="Y77" s="149" t="str">
        <f t="shared" si="41"/>
        <v/>
      </c>
      <c r="Z77" s="149" t="str">
        <f t="shared" si="42"/>
        <v/>
      </c>
      <c r="AA77" s="149" t="str">
        <f t="shared" si="43"/>
        <v/>
      </c>
      <c r="AB77" s="149" t="str">
        <f t="shared" si="44"/>
        <v/>
      </c>
      <c r="AC77" s="149" t="str">
        <f t="shared" si="45"/>
        <v/>
      </c>
    </row>
    <row r="78" spans="3:29">
      <c r="C78" s="196"/>
      <c r="G78" s="339"/>
      <c r="K78" s="149" t="str">
        <f t="shared" si="27"/>
        <v/>
      </c>
      <c r="L78" s="149" t="str">
        <f t="shared" si="28"/>
        <v/>
      </c>
      <c r="M78" s="149" t="str">
        <f t="shared" si="29"/>
        <v/>
      </c>
      <c r="N78" s="149" t="str">
        <f t="shared" si="30"/>
        <v/>
      </c>
      <c r="O78" s="150" t="str">
        <f t="shared" si="31"/>
        <v/>
      </c>
      <c r="P78" s="149" t="str">
        <f>IFERROR(IF(MATCH(N78,N$59:N79,0),""),N78)</f>
        <v/>
      </c>
      <c r="Q78" s="149" t="str">
        <f t="shared" si="33"/>
        <v/>
      </c>
      <c r="R78" s="149" t="str">
        <f t="shared" si="34"/>
        <v/>
      </c>
      <c r="S78" s="149" t="str">
        <f t="shared" si="35"/>
        <v/>
      </c>
      <c r="T78" s="149" t="str">
        <f t="shared" si="36"/>
        <v/>
      </c>
      <c r="U78" s="149" t="str">
        <f t="shared" si="37"/>
        <v/>
      </c>
      <c r="V78" s="149" t="str">
        <f t="shared" si="38"/>
        <v/>
      </c>
      <c r="W78" s="149" t="str">
        <f t="shared" si="39"/>
        <v/>
      </c>
      <c r="X78" s="149" t="str">
        <f t="shared" si="40"/>
        <v/>
      </c>
      <c r="Y78" s="149" t="str">
        <f t="shared" si="41"/>
        <v/>
      </c>
      <c r="Z78" s="149" t="str">
        <f t="shared" si="42"/>
        <v/>
      </c>
      <c r="AA78" s="149" t="str">
        <f t="shared" si="43"/>
        <v/>
      </c>
      <c r="AB78" s="149" t="str">
        <f t="shared" si="44"/>
        <v/>
      </c>
      <c r="AC78" s="149" t="str">
        <f t="shared" si="45"/>
        <v/>
      </c>
    </row>
    <row r="79" spans="3:29">
      <c r="C79" s="196"/>
      <c r="G79" s="339"/>
      <c r="K79" s="149" t="str">
        <f t="shared" si="27"/>
        <v/>
      </c>
      <c r="L79" s="149" t="str">
        <f t="shared" si="28"/>
        <v/>
      </c>
      <c r="M79" s="149" t="str">
        <f t="shared" si="29"/>
        <v/>
      </c>
      <c r="N79" s="149" t="str">
        <f t="shared" si="30"/>
        <v/>
      </c>
      <c r="O79" s="150" t="str">
        <f t="shared" si="31"/>
        <v/>
      </c>
      <c r="P79" s="149" t="str">
        <f>IFERROR(IF(MATCH(N79,N$59:N80,0),""),N79)</f>
        <v/>
      </c>
      <c r="Q79" s="149" t="str">
        <f t="shared" si="33"/>
        <v/>
      </c>
      <c r="R79" s="149" t="str">
        <f t="shared" si="34"/>
        <v/>
      </c>
      <c r="S79" s="149" t="str">
        <f t="shared" si="35"/>
        <v/>
      </c>
      <c r="T79" s="149" t="str">
        <f t="shared" si="36"/>
        <v/>
      </c>
      <c r="U79" s="149" t="str">
        <f t="shared" si="37"/>
        <v/>
      </c>
      <c r="V79" s="149" t="str">
        <f t="shared" si="38"/>
        <v/>
      </c>
      <c r="W79" s="149" t="str">
        <f t="shared" si="39"/>
        <v/>
      </c>
      <c r="X79" s="149" t="str">
        <f t="shared" si="40"/>
        <v/>
      </c>
      <c r="Y79" s="149" t="str">
        <f t="shared" si="41"/>
        <v/>
      </c>
      <c r="Z79" s="149" t="str">
        <f t="shared" si="42"/>
        <v/>
      </c>
      <c r="AA79" s="149" t="str">
        <f t="shared" si="43"/>
        <v/>
      </c>
      <c r="AB79" s="149" t="str">
        <f t="shared" si="44"/>
        <v/>
      </c>
      <c r="AC79" s="149" t="str">
        <f t="shared" si="45"/>
        <v/>
      </c>
    </row>
    <row r="80" spans="3:29">
      <c r="C80" s="196"/>
      <c r="G80" s="339"/>
      <c r="K80" s="149" t="str">
        <f t="shared" si="27"/>
        <v/>
      </c>
      <c r="L80" s="149" t="str">
        <f t="shared" si="28"/>
        <v/>
      </c>
      <c r="M80" s="149" t="str">
        <f t="shared" si="29"/>
        <v/>
      </c>
      <c r="N80" s="149" t="str">
        <f t="shared" si="30"/>
        <v/>
      </c>
      <c r="O80" s="150" t="str">
        <f t="shared" si="31"/>
        <v/>
      </c>
      <c r="P80" s="149" t="str">
        <f>IFERROR(IF(MATCH(N80,N$59:N81,0),""),N80)</f>
        <v/>
      </c>
      <c r="Q80" s="149" t="str">
        <f t="shared" si="33"/>
        <v/>
      </c>
      <c r="R80" s="149" t="str">
        <f t="shared" si="34"/>
        <v/>
      </c>
      <c r="S80" s="149" t="str">
        <f t="shared" si="35"/>
        <v/>
      </c>
      <c r="T80" s="149" t="str">
        <f t="shared" si="36"/>
        <v/>
      </c>
      <c r="U80" s="149" t="str">
        <f t="shared" si="37"/>
        <v/>
      </c>
      <c r="V80" s="149" t="str">
        <f t="shared" si="38"/>
        <v/>
      </c>
      <c r="W80" s="149" t="str">
        <f t="shared" si="39"/>
        <v/>
      </c>
      <c r="X80" s="149" t="str">
        <f t="shared" si="40"/>
        <v/>
      </c>
      <c r="Y80" s="149" t="str">
        <f t="shared" si="41"/>
        <v/>
      </c>
      <c r="Z80" s="149" t="str">
        <f t="shared" si="42"/>
        <v/>
      </c>
      <c r="AA80" s="149" t="str">
        <f t="shared" si="43"/>
        <v/>
      </c>
      <c r="AB80" s="149" t="str">
        <f t="shared" si="44"/>
        <v/>
      </c>
      <c r="AC80" s="149" t="str">
        <f t="shared" si="45"/>
        <v/>
      </c>
    </row>
    <row r="81" spans="3:29">
      <c r="C81" s="196"/>
      <c r="G81" s="339"/>
      <c r="K81" s="149" t="str">
        <f t="shared" si="27"/>
        <v/>
      </c>
      <c r="L81" s="149" t="str">
        <f t="shared" si="28"/>
        <v/>
      </c>
      <c r="M81" s="149" t="str">
        <f t="shared" si="29"/>
        <v/>
      </c>
      <c r="N81" s="149" t="str">
        <f t="shared" si="30"/>
        <v/>
      </c>
      <c r="O81" s="150" t="str">
        <f t="shared" si="31"/>
        <v/>
      </c>
      <c r="P81" s="149" t="str">
        <f>IFERROR(IF(MATCH(N81,N$59:N82,0),""),N81)</f>
        <v/>
      </c>
      <c r="Q81" s="149" t="str">
        <f t="shared" si="33"/>
        <v/>
      </c>
      <c r="R81" s="149" t="str">
        <f t="shared" si="34"/>
        <v/>
      </c>
      <c r="S81" s="149" t="str">
        <f t="shared" si="35"/>
        <v/>
      </c>
      <c r="T81" s="149" t="str">
        <f t="shared" si="36"/>
        <v/>
      </c>
      <c r="U81" s="149" t="str">
        <f t="shared" si="37"/>
        <v/>
      </c>
      <c r="V81" s="149" t="str">
        <f t="shared" si="38"/>
        <v/>
      </c>
      <c r="W81" s="149" t="str">
        <f t="shared" si="39"/>
        <v/>
      </c>
      <c r="X81" s="149" t="str">
        <f t="shared" si="40"/>
        <v/>
      </c>
      <c r="Y81" s="149" t="str">
        <f t="shared" si="41"/>
        <v/>
      </c>
      <c r="Z81" s="149" t="str">
        <f t="shared" si="42"/>
        <v/>
      </c>
      <c r="AA81" s="149" t="str">
        <f t="shared" si="43"/>
        <v/>
      </c>
      <c r="AB81" s="149" t="str">
        <f t="shared" si="44"/>
        <v/>
      </c>
      <c r="AC81" s="149" t="str">
        <f t="shared" si="45"/>
        <v/>
      </c>
    </row>
    <row r="82" spans="3:29">
      <c r="C82" s="196"/>
      <c r="G82" s="339"/>
      <c r="K82" s="149" t="str">
        <f t="shared" si="27"/>
        <v/>
      </c>
      <c r="L82" s="149" t="str">
        <f t="shared" si="28"/>
        <v/>
      </c>
      <c r="M82" s="149" t="str">
        <f t="shared" si="29"/>
        <v/>
      </c>
      <c r="N82" s="149" t="str">
        <f t="shared" si="30"/>
        <v/>
      </c>
      <c r="O82" s="150" t="str">
        <f t="shared" si="31"/>
        <v/>
      </c>
      <c r="P82" s="149" t="str">
        <f>IFERROR(IF(MATCH(N82,N$59:N83,0),""),N82)</f>
        <v/>
      </c>
      <c r="Q82" s="149" t="str">
        <f t="shared" si="33"/>
        <v/>
      </c>
      <c r="R82" s="149" t="str">
        <f t="shared" si="34"/>
        <v/>
      </c>
      <c r="S82" s="149" t="str">
        <f t="shared" si="35"/>
        <v/>
      </c>
      <c r="T82" s="149" t="str">
        <f t="shared" si="36"/>
        <v/>
      </c>
      <c r="U82" s="149" t="str">
        <f t="shared" si="37"/>
        <v/>
      </c>
      <c r="V82" s="149" t="str">
        <f t="shared" si="38"/>
        <v/>
      </c>
      <c r="W82" s="149" t="str">
        <f t="shared" si="39"/>
        <v/>
      </c>
      <c r="X82" s="149" t="str">
        <f t="shared" si="40"/>
        <v/>
      </c>
      <c r="Y82" s="149" t="str">
        <f t="shared" si="41"/>
        <v/>
      </c>
      <c r="Z82" s="149" t="str">
        <f t="shared" si="42"/>
        <v/>
      </c>
      <c r="AA82" s="149" t="str">
        <f t="shared" si="43"/>
        <v/>
      </c>
      <c r="AB82" s="149" t="str">
        <f t="shared" si="44"/>
        <v/>
      </c>
      <c r="AC82" s="149" t="str">
        <f t="shared" si="45"/>
        <v/>
      </c>
    </row>
    <row r="83" spans="3:29">
      <c r="C83" s="196"/>
      <c r="G83" s="339"/>
      <c r="K83" s="149" t="str">
        <f t="shared" si="27"/>
        <v/>
      </c>
      <c r="L83" s="149" t="str">
        <f t="shared" si="28"/>
        <v/>
      </c>
      <c r="M83" s="149" t="str">
        <f t="shared" si="29"/>
        <v/>
      </c>
      <c r="N83" s="149" t="str">
        <f t="shared" si="30"/>
        <v/>
      </c>
      <c r="O83" s="150" t="str">
        <f t="shared" si="31"/>
        <v/>
      </c>
      <c r="P83" s="149" t="str">
        <f>IFERROR(IF(MATCH(N83,N$59:N84,0),""),N83)</f>
        <v/>
      </c>
      <c r="Q83" s="149" t="str">
        <f t="shared" si="33"/>
        <v/>
      </c>
      <c r="R83" s="149" t="str">
        <f t="shared" si="34"/>
        <v/>
      </c>
      <c r="S83" s="149" t="str">
        <f t="shared" si="35"/>
        <v/>
      </c>
      <c r="T83" s="149" t="str">
        <f t="shared" si="36"/>
        <v/>
      </c>
      <c r="U83" s="149" t="str">
        <f t="shared" si="37"/>
        <v/>
      </c>
      <c r="V83" s="149" t="str">
        <f t="shared" si="38"/>
        <v/>
      </c>
      <c r="W83" s="149" t="str">
        <f t="shared" si="39"/>
        <v/>
      </c>
      <c r="X83" s="149" t="str">
        <f t="shared" si="40"/>
        <v/>
      </c>
      <c r="Y83" s="149" t="str">
        <f t="shared" si="41"/>
        <v/>
      </c>
      <c r="Z83" s="149" t="str">
        <f t="shared" si="42"/>
        <v/>
      </c>
      <c r="AA83" s="149" t="str">
        <f t="shared" si="43"/>
        <v/>
      </c>
      <c r="AB83" s="149" t="str">
        <f t="shared" si="44"/>
        <v/>
      </c>
      <c r="AC83" s="149" t="str">
        <f t="shared" si="45"/>
        <v/>
      </c>
    </row>
    <row r="84" spans="3:29">
      <c r="C84" s="196"/>
      <c r="G84" s="339"/>
      <c r="K84" s="149" t="str">
        <f t="shared" si="27"/>
        <v/>
      </c>
      <c r="L84" s="149" t="str">
        <f t="shared" si="28"/>
        <v/>
      </c>
      <c r="M84" s="149" t="str">
        <f t="shared" si="29"/>
        <v/>
      </c>
      <c r="N84" s="149" t="str">
        <f t="shared" si="30"/>
        <v/>
      </c>
      <c r="O84" s="150" t="str">
        <f t="shared" si="31"/>
        <v/>
      </c>
      <c r="P84" s="149" t="str">
        <f>IFERROR(IF(MATCH(N84,N$59:N85,0),""),N84)</f>
        <v/>
      </c>
      <c r="Q84" s="149" t="str">
        <f t="shared" si="33"/>
        <v/>
      </c>
      <c r="R84" s="149" t="str">
        <f t="shared" si="34"/>
        <v/>
      </c>
      <c r="S84" s="149" t="str">
        <f t="shared" si="35"/>
        <v/>
      </c>
      <c r="T84" s="149" t="str">
        <f t="shared" si="36"/>
        <v/>
      </c>
      <c r="U84" s="149" t="str">
        <f t="shared" si="37"/>
        <v/>
      </c>
      <c r="V84" s="149" t="str">
        <f t="shared" si="38"/>
        <v/>
      </c>
      <c r="W84" s="149" t="str">
        <f t="shared" si="39"/>
        <v/>
      </c>
      <c r="X84" s="149" t="str">
        <f t="shared" si="40"/>
        <v/>
      </c>
      <c r="Y84" s="149" t="str">
        <f t="shared" si="41"/>
        <v/>
      </c>
      <c r="Z84" s="149" t="str">
        <f t="shared" si="42"/>
        <v/>
      </c>
      <c r="AA84" s="149" t="str">
        <f t="shared" si="43"/>
        <v/>
      </c>
      <c r="AB84" s="149" t="str">
        <f t="shared" si="44"/>
        <v/>
      </c>
      <c r="AC84" s="149" t="str">
        <f t="shared" si="45"/>
        <v/>
      </c>
    </row>
    <row r="85" spans="3:29">
      <c r="C85" s="196"/>
      <c r="G85" s="339"/>
      <c r="K85" s="149" t="str">
        <f t="shared" si="27"/>
        <v/>
      </c>
      <c r="L85" s="149" t="str">
        <f t="shared" si="28"/>
        <v/>
      </c>
      <c r="M85" s="149" t="str">
        <f t="shared" si="29"/>
        <v/>
      </c>
      <c r="N85" s="149" t="str">
        <f t="shared" si="30"/>
        <v/>
      </c>
      <c r="O85" s="150" t="str">
        <f t="shared" si="31"/>
        <v/>
      </c>
      <c r="P85" s="149" t="str">
        <f>IFERROR(IF(MATCH(N85,N$59:N86,0),""),N85)</f>
        <v/>
      </c>
      <c r="Q85" s="149" t="str">
        <f t="shared" si="33"/>
        <v/>
      </c>
      <c r="R85" s="149" t="str">
        <f t="shared" si="34"/>
        <v/>
      </c>
      <c r="S85" s="149" t="str">
        <f t="shared" si="35"/>
        <v/>
      </c>
      <c r="T85" s="149" t="str">
        <f t="shared" si="36"/>
        <v/>
      </c>
      <c r="U85" s="149" t="str">
        <f t="shared" si="37"/>
        <v/>
      </c>
      <c r="V85" s="149" t="str">
        <f t="shared" si="38"/>
        <v/>
      </c>
      <c r="W85" s="149" t="str">
        <f t="shared" si="39"/>
        <v/>
      </c>
      <c r="X85" s="149" t="str">
        <f t="shared" si="40"/>
        <v/>
      </c>
      <c r="Y85" s="149" t="str">
        <f t="shared" si="41"/>
        <v/>
      </c>
      <c r="Z85" s="149" t="str">
        <f t="shared" si="42"/>
        <v/>
      </c>
      <c r="AA85" s="149" t="str">
        <f t="shared" si="43"/>
        <v/>
      </c>
      <c r="AB85" s="149" t="str">
        <f t="shared" si="44"/>
        <v/>
      </c>
      <c r="AC85" s="149" t="str">
        <f t="shared" si="45"/>
        <v/>
      </c>
    </row>
    <row r="86" spans="3:29">
      <c r="G86" s="339"/>
      <c r="K86" s="149" t="str">
        <f t="shared" si="27"/>
        <v/>
      </c>
      <c r="L86" s="149" t="str">
        <f t="shared" si="28"/>
        <v/>
      </c>
      <c r="M86" s="149" t="str">
        <f t="shared" si="29"/>
        <v/>
      </c>
      <c r="N86" s="149" t="str">
        <f t="shared" si="30"/>
        <v/>
      </c>
      <c r="O86" s="150" t="str">
        <f t="shared" si="31"/>
        <v/>
      </c>
      <c r="P86" s="149" t="str">
        <f>IFERROR(IF(MATCH(N86,N$59:N87,0),""),N86)</f>
        <v/>
      </c>
      <c r="Q86" s="149" t="str">
        <f t="shared" si="33"/>
        <v/>
      </c>
      <c r="R86" s="149" t="str">
        <f t="shared" si="34"/>
        <v/>
      </c>
      <c r="S86" s="149" t="str">
        <f t="shared" si="35"/>
        <v/>
      </c>
      <c r="T86" s="149" t="str">
        <f t="shared" si="36"/>
        <v/>
      </c>
      <c r="U86" s="149" t="str">
        <f t="shared" si="37"/>
        <v/>
      </c>
      <c r="V86" s="149" t="str">
        <f t="shared" si="38"/>
        <v/>
      </c>
      <c r="W86" s="149" t="str">
        <f t="shared" si="39"/>
        <v/>
      </c>
      <c r="X86" s="149" t="str">
        <f t="shared" si="40"/>
        <v/>
      </c>
      <c r="Y86" s="149" t="str">
        <f t="shared" si="41"/>
        <v/>
      </c>
      <c r="Z86" s="149" t="str">
        <f t="shared" si="42"/>
        <v/>
      </c>
      <c r="AA86" s="149" t="str">
        <f t="shared" si="43"/>
        <v/>
      </c>
      <c r="AB86" s="149" t="str">
        <f t="shared" si="44"/>
        <v/>
      </c>
      <c r="AC86" s="149" t="str">
        <f t="shared" si="45"/>
        <v/>
      </c>
    </row>
    <row r="87" spans="3:29">
      <c r="G87" s="339"/>
      <c r="K87" s="149" t="str">
        <f t="shared" si="27"/>
        <v/>
      </c>
      <c r="L87" s="149" t="str">
        <f t="shared" si="28"/>
        <v/>
      </c>
      <c r="M87" s="149" t="str">
        <f t="shared" si="29"/>
        <v/>
      </c>
      <c r="N87" s="149" t="str">
        <f t="shared" si="30"/>
        <v/>
      </c>
      <c r="O87" s="150" t="str">
        <f t="shared" si="31"/>
        <v/>
      </c>
      <c r="P87" s="149" t="str">
        <f>IFERROR(IF(MATCH(N87,N$59:N88,0),""),N87)</f>
        <v/>
      </c>
      <c r="Q87" s="149" t="str">
        <f t="shared" si="33"/>
        <v/>
      </c>
      <c r="R87" s="149" t="str">
        <f t="shared" si="34"/>
        <v/>
      </c>
      <c r="S87" s="149" t="str">
        <f t="shared" si="35"/>
        <v/>
      </c>
      <c r="T87" s="149" t="str">
        <f t="shared" si="36"/>
        <v/>
      </c>
      <c r="U87" s="149" t="str">
        <f t="shared" si="37"/>
        <v/>
      </c>
      <c r="V87" s="149" t="str">
        <f t="shared" si="38"/>
        <v/>
      </c>
      <c r="W87" s="149" t="str">
        <f t="shared" si="39"/>
        <v/>
      </c>
      <c r="X87" s="149" t="str">
        <f t="shared" si="40"/>
        <v/>
      </c>
      <c r="Y87" s="149" t="str">
        <f t="shared" si="41"/>
        <v/>
      </c>
      <c r="Z87" s="149" t="str">
        <f t="shared" si="42"/>
        <v/>
      </c>
      <c r="AA87" s="149" t="str">
        <f t="shared" si="43"/>
        <v/>
      </c>
      <c r="AB87" s="149" t="str">
        <f t="shared" si="44"/>
        <v/>
      </c>
      <c r="AC87" s="149" t="str">
        <f t="shared" si="45"/>
        <v/>
      </c>
    </row>
    <row r="88" spans="3:29">
      <c r="K88" s="149" t="str">
        <f t="shared" ref="K88:K99" si="47">IF(C88="","",(IF(LEFT(C88,2)="66",66,IF(LEFT(C88,3)="110",110,IF(LEFT(C88,3)="220",220,"khac")))))</f>
        <v/>
      </c>
      <c r="L88" s="149" t="str">
        <f t="shared" ref="L88:L99" si="48">IF(C88="","",IF(ISBLANK(D88),0,1))</f>
        <v/>
      </c>
      <c r="M88" s="149" t="str">
        <f t="shared" ref="M88:M99" si="49">IF(C88="","",IF(LEFT(F88,4)="SCTQ","SCTQ",IF(LEFT(F88,4)="SCKD","SCKD",IF(LEFT(F88,2)="BT","BT","ctac"))))</f>
        <v/>
      </c>
      <c r="N88" s="149" t="str">
        <f t="shared" ref="N88:N99" si="50">IF(AND(K88="khac",M88="ctac"),LEFT(C88,12),"")</f>
        <v/>
      </c>
      <c r="O88" s="150" t="str">
        <f t="shared" si="31"/>
        <v/>
      </c>
      <c r="P88" s="149" t="str">
        <f>IFERROR(IF(MATCH(N88,N$59:N89,0),""),N88)</f>
        <v/>
      </c>
      <c r="Q88" s="149" t="str">
        <f t="shared" si="33"/>
        <v/>
      </c>
      <c r="R88" s="149" t="str">
        <f t="shared" si="34"/>
        <v/>
      </c>
      <c r="S88" s="149" t="str">
        <f t="shared" si="35"/>
        <v/>
      </c>
      <c r="T88" s="149" t="str">
        <f t="shared" si="36"/>
        <v/>
      </c>
      <c r="U88" s="149" t="str">
        <f t="shared" si="37"/>
        <v/>
      </c>
      <c r="V88" s="149" t="str">
        <f t="shared" si="38"/>
        <v/>
      </c>
      <c r="W88" s="149" t="str">
        <f t="shared" si="39"/>
        <v/>
      </c>
      <c r="X88" s="149" t="str">
        <f t="shared" si="40"/>
        <v/>
      </c>
      <c r="Y88" s="149" t="str">
        <f t="shared" si="41"/>
        <v/>
      </c>
      <c r="Z88" s="149" t="str">
        <f t="shared" si="42"/>
        <v/>
      </c>
      <c r="AA88" s="149" t="str">
        <f t="shared" si="43"/>
        <v/>
      </c>
      <c r="AB88" s="149" t="str">
        <f t="shared" si="44"/>
        <v/>
      </c>
      <c r="AC88" s="149" t="str">
        <f t="shared" si="45"/>
        <v/>
      </c>
    </row>
    <row r="89" spans="3:29">
      <c r="K89" s="149" t="str">
        <f t="shared" si="47"/>
        <v/>
      </c>
      <c r="L89" s="149" t="str">
        <f t="shared" si="48"/>
        <v/>
      </c>
      <c r="M89" s="149" t="str">
        <f t="shared" si="49"/>
        <v/>
      </c>
      <c r="N89" s="149" t="str">
        <f t="shared" si="50"/>
        <v/>
      </c>
      <c r="O89" s="150" t="str">
        <f t="shared" si="31"/>
        <v/>
      </c>
      <c r="P89" s="149" t="str">
        <f>IFERROR(IF(MATCH(N89,N$59:N90,0),""),N89)</f>
        <v/>
      </c>
      <c r="Q89" s="149" t="str">
        <f t="shared" si="33"/>
        <v/>
      </c>
      <c r="R89" s="149" t="str">
        <f t="shared" si="34"/>
        <v/>
      </c>
      <c r="S89" s="149" t="str">
        <f t="shared" si="35"/>
        <v/>
      </c>
      <c r="T89" s="149" t="str">
        <f t="shared" si="36"/>
        <v/>
      </c>
      <c r="U89" s="149" t="str">
        <f t="shared" si="37"/>
        <v/>
      </c>
      <c r="V89" s="149" t="str">
        <f t="shared" si="38"/>
        <v/>
      </c>
      <c r="W89" s="149" t="str">
        <f t="shared" si="39"/>
        <v/>
      </c>
      <c r="X89" s="149" t="str">
        <f t="shared" si="40"/>
        <v/>
      </c>
      <c r="Y89" s="149" t="str">
        <f t="shared" si="41"/>
        <v/>
      </c>
      <c r="Z89" s="149" t="str">
        <f t="shared" si="42"/>
        <v/>
      </c>
      <c r="AA89" s="149" t="str">
        <f t="shared" si="43"/>
        <v/>
      </c>
      <c r="AB89" s="149" t="str">
        <f t="shared" si="44"/>
        <v/>
      </c>
      <c r="AC89" s="149" t="str">
        <f t="shared" si="45"/>
        <v/>
      </c>
    </row>
    <row r="90" spans="3:29">
      <c r="K90" s="149" t="str">
        <f t="shared" si="47"/>
        <v/>
      </c>
      <c r="L90" s="149" t="str">
        <f t="shared" si="48"/>
        <v/>
      </c>
      <c r="M90" s="149" t="str">
        <f t="shared" si="49"/>
        <v/>
      </c>
      <c r="N90" s="149" t="str">
        <f t="shared" si="50"/>
        <v/>
      </c>
      <c r="O90" s="150" t="str">
        <f t="shared" si="31"/>
        <v/>
      </c>
      <c r="P90" s="149" t="str">
        <f>IFERROR(IF(MATCH(N90,N$59:N91,0),""),N90)</f>
        <v/>
      </c>
      <c r="Q90" s="149" t="str">
        <f t="shared" si="33"/>
        <v/>
      </c>
      <c r="R90" s="149" t="str">
        <f t="shared" si="34"/>
        <v/>
      </c>
      <c r="S90" s="149" t="str">
        <f t="shared" si="35"/>
        <v/>
      </c>
      <c r="T90" s="149" t="str">
        <f t="shared" si="36"/>
        <v/>
      </c>
      <c r="U90" s="149" t="str">
        <f t="shared" si="37"/>
        <v/>
      </c>
      <c r="V90" s="149" t="str">
        <f t="shared" si="38"/>
        <v/>
      </c>
      <c r="W90" s="149" t="str">
        <f t="shared" si="39"/>
        <v/>
      </c>
      <c r="X90" s="149" t="str">
        <f t="shared" si="40"/>
        <v/>
      </c>
      <c r="Y90" s="149" t="str">
        <f t="shared" si="41"/>
        <v/>
      </c>
      <c r="Z90" s="149" t="str">
        <f t="shared" si="42"/>
        <v/>
      </c>
      <c r="AA90" s="149" t="str">
        <f t="shared" si="43"/>
        <v/>
      </c>
      <c r="AB90" s="149" t="str">
        <f t="shared" si="44"/>
        <v/>
      </c>
      <c r="AC90" s="149" t="str">
        <f t="shared" si="45"/>
        <v/>
      </c>
    </row>
    <row r="91" spans="3:29">
      <c r="K91" s="149" t="str">
        <f t="shared" si="47"/>
        <v/>
      </c>
      <c r="L91" s="149" t="str">
        <f t="shared" si="48"/>
        <v/>
      </c>
      <c r="M91" s="149" t="str">
        <f t="shared" si="49"/>
        <v/>
      </c>
      <c r="N91" s="149" t="str">
        <f t="shared" si="50"/>
        <v/>
      </c>
      <c r="O91" s="150" t="str">
        <f t="shared" si="31"/>
        <v/>
      </c>
      <c r="P91" s="149" t="str">
        <f>IFERROR(IF(MATCH(N91,N$59:N92,0),""),N91)</f>
        <v/>
      </c>
      <c r="Q91" s="149" t="str">
        <f t="shared" si="33"/>
        <v/>
      </c>
      <c r="R91" s="149" t="str">
        <f t="shared" si="34"/>
        <v/>
      </c>
      <c r="S91" s="149" t="str">
        <f t="shared" si="35"/>
        <v/>
      </c>
      <c r="T91" s="149" t="str">
        <f t="shared" si="36"/>
        <v/>
      </c>
      <c r="U91" s="149" t="str">
        <f t="shared" si="37"/>
        <v/>
      </c>
      <c r="V91" s="149" t="str">
        <f t="shared" si="38"/>
        <v/>
      </c>
      <c r="W91" s="149" t="str">
        <f t="shared" si="39"/>
        <v/>
      </c>
      <c r="X91" s="149" t="str">
        <f t="shared" si="40"/>
        <v/>
      </c>
      <c r="Y91" s="149" t="str">
        <f t="shared" si="41"/>
        <v/>
      </c>
      <c r="Z91" s="149" t="str">
        <f t="shared" si="42"/>
        <v/>
      </c>
      <c r="AA91" s="149" t="str">
        <f t="shared" si="43"/>
        <v/>
      </c>
      <c r="AB91" s="149" t="str">
        <f t="shared" si="44"/>
        <v/>
      </c>
      <c r="AC91" s="149" t="str">
        <f t="shared" si="45"/>
        <v/>
      </c>
    </row>
    <row r="92" spans="3:29">
      <c r="K92" s="149" t="str">
        <f t="shared" si="47"/>
        <v/>
      </c>
      <c r="L92" s="149" t="str">
        <f t="shared" si="48"/>
        <v/>
      </c>
      <c r="M92" s="149" t="str">
        <f t="shared" si="49"/>
        <v/>
      </c>
      <c r="N92" s="149" t="str">
        <f t="shared" si="50"/>
        <v/>
      </c>
      <c r="O92" s="150" t="str">
        <f t="shared" si="31"/>
        <v/>
      </c>
      <c r="P92" s="149" t="str">
        <f>IFERROR(IF(MATCH(N92,N$59:N93,0),""),N92)</f>
        <v/>
      </c>
      <c r="Q92" s="149" t="str">
        <f t="shared" si="33"/>
        <v/>
      </c>
      <c r="R92" s="149" t="str">
        <f t="shared" si="34"/>
        <v/>
      </c>
      <c r="S92" s="149" t="str">
        <f t="shared" si="35"/>
        <v/>
      </c>
      <c r="T92" s="149" t="str">
        <f t="shared" si="36"/>
        <v/>
      </c>
      <c r="U92" s="149" t="str">
        <f t="shared" si="37"/>
        <v/>
      </c>
      <c r="V92" s="149" t="str">
        <f t="shared" si="38"/>
        <v/>
      </c>
      <c r="W92" s="149" t="str">
        <f t="shared" si="39"/>
        <v/>
      </c>
      <c r="X92" s="149" t="str">
        <f t="shared" si="40"/>
        <v/>
      </c>
      <c r="Y92" s="149" t="str">
        <f t="shared" si="41"/>
        <v/>
      </c>
      <c r="Z92" s="149" t="str">
        <f t="shared" si="42"/>
        <v/>
      </c>
      <c r="AA92" s="149" t="str">
        <f t="shared" si="43"/>
        <v/>
      </c>
      <c r="AB92" s="149" t="str">
        <f t="shared" si="44"/>
        <v/>
      </c>
      <c r="AC92" s="149" t="str">
        <f t="shared" si="45"/>
        <v/>
      </c>
    </row>
    <row r="93" spans="3:29">
      <c r="K93" s="149" t="str">
        <f t="shared" si="47"/>
        <v/>
      </c>
      <c r="L93" s="149" t="str">
        <f t="shared" si="48"/>
        <v/>
      </c>
      <c r="M93" s="149" t="str">
        <f t="shared" si="49"/>
        <v/>
      </c>
      <c r="N93" s="149" t="str">
        <f t="shared" si="50"/>
        <v/>
      </c>
      <c r="O93" s="150" t="str">
        <f t="shared" si="31"/>
        <v/>
      </c>
      <c r="P93" s="149" t="str">
        <f>IFERROR(IF(MATCH(N93,N$59:N94,0),""),N93)</f>
        <v/>
      </c>
      <c r="Q93" s="149" t="str">
        <f t="shared" si="33"/>
        <v/>
      </c>
      <c r="R93" s="149" t="str">
        <f t="shared" si="34"/>
        <v/>
      </c>
      <c r="S93" s="149" t="str">
        <f t="shared" si="35"/>
        <v/>
      </c>
      <c r="T93" s="149" t="str">
        <f t="shared" si="36"/>
        <v/>
      </c>
      <c r="U93" s="149" t="str">
        <f t="shared" si="37"/>
        <v/>
      </c>
      <c r="V93" s="149" t="str">
        <f t="shared" si="38"/>
        <v/>
      </c>
      <c r="W93" s="149" t="str">
        <f t="shared" si="39"/>
        <v/>
      </c>
      <c r="X93" s="149" t="str">
        <f t="shared" si="40"/>
        <v/>
      </c>
      <c r="Y93" s="149" t="str">
        <f t="shared" si="41"/>
        <v/>
      </c>
      <c r="Z93" s="149" t="str">
        <f t="shared" si="42"/>
        <v/>
      </c>
      <c r="AA93" s="149" t="str">
        <f t="shared" si="43"/>
        <v/>
      </c>
      <c r="AB93" s="149" t="str">
        <f t="shared" si="44"/>
        <v/>
      </c>
      <c r="AC93" s="149" t="str">
        <f t="shared" si="45"/>
        <v/>
      </c>
    </row>
    <row r="94" spans="3:29">
      <c r="K94" s="149" t="str">
        <f t="shared" si="47"/>
        <v/>
      </c>
      <c r="L94" s="149" t="str">
        <f t="shared" si="48"/>
        <v/>
      </c>
      <c r="M94" s="149" t="str">
        <f t="shared" si="49"/>
        <v/>
      </c>
      <c r="N94" s="149" t="str">
        <f t="shared" si="50"/>
        <v/>
      </c>
      <c r="O94" s="150" t="str">
        <f t="shared" si="31"/>
        <v/>
      </c>
      <c r="P94" s="149" t="str">
        <f>IFERROR(IF(MATCH(N94,N$59:N95,0),""),N94)</f>
        <v/>
      </c>
      <c r="Q94" s="149" t="str">
        <f t="shared" si="33"/>
        <v/>
      </c>
      <c r="R94" s="149" t="str">
        <f t="shared" si="34"/>
        <v/>
      </c>
      <c r="S94" s="149" t="str">
        <f t="shared" si="35"/>
        <v/>
      </c>
      <c r="T94" s="149" t="str">
        <f t="shared" si="36"/>
        <v/>
      </c>
      <c r="U94" s="149" t="str">
        <f t="shared" si="37"/>
        <v/>
      </c>
      <c r="V94" s="149" t="str">
        <f t="shared" si="38"/>
        <v/>
      </c>
      <c r="W94" s="149" t="str">
        <f t="shared" si="39"/>
        <v/>
      </c>
      <c r="X94" s="149" t="str">
        <f t="shared" si="40"/>
        <v/>
      </c>
      <c r="Y94" s="149" t="str">
        <f t="shared" si="41"/>
        <v/>
      </c>
      <c r="Z94" s="149" t="str">
        <f t="shared" si="42"/>
        <v/>
      </c>
      <c r="AA94" s="149" t="str">
        <f t="shared" si="43"/>
        <v/>
      </c>
      <c r="AB94" s="149" t="str">
        <f t="shared" si="44"/>
        <v/>
      </c>
      <c r="AC94" s="149" t="str">
        <f t="shared" si="45"/>
        <v/>
      </c>
    </row>
    <row r="95" spans="3:29">
      <c r="K95" s="149" t="str">
        <f t="shared" si="47"/>
        <v/>
      </c>
      <c r="L95" s="149" t="str">
        <f t="shared" si="48"/>
        <v/>
      </c>
      <c r="M95" s="149" t="str">
        <f t="shared" si="49"/>
        <v/>
      </c>
      <c r="N95" s="149" t="str">
        <f t="shared" si="50"/>
        <v/>
      </c>
      <c r="O95" s="150" t="str">
        <f t="shared" si="31"/>
        <v/>
      </c>
      <c r="P95" s="149" t="str">
        <f>IFERROR(IF(MATCH(N95,N$59:N96,0),""),N95)</f>
        <v/>
      </c>
      <c r="Q95" s="149" t="str">
        <f t="shared" si="33"/>
        <v/>
      </c>
      <c r="R95" s="149" t="str">
        <f t="shared" si="34"/>
        <v/>
      </c>
      <c r="S95" s="149" t="str">
        <f t="shared" si="35"/>
        <v/>
      </c>
      <c r="T95" s="149" t="str">
        <f t="shared" si="36"/>
        <v/>
      </c>
      <c r="U95" s="149" t="str">
        <f t="shared" si="37"/>
        <v/>
      </c>
      <c r="V95" s="149" t="str">
        <f t="shared" si="38"/>
        <v/>
      </c>
      <c r="W95" s="149" t="str">
        <f t="shared" si="39"/>
        <v/>
      </c>
      <c r="X95" s="149" t="str">
        <f t="shared" si="40"/>
        <v/>
      </c>
      <c r="Y95" s="149" t="str">
        <f t="shared" si="41"/>
        <v/>
      </c>
      <c r="Z95" s="149" t="str">
        <f t="shared" si="42"/>
        <v/>
      </c>
      <c r="AA95" s="149" t="str">
        <f t="shared" si="43"/>
        <v/>
      </c>
      <c r="AB95" s="149" t="str">
        <f t="shared" si="44"/>
        <v/>
      </c>
      <c r="AC95" s="149" t="str">
        <f t="shared" si="45"/>
        <v/>
      </c>
    </row>
    <row r="96" spans="3:29">
      <c r="K96" s="149" t="str">
        <f t="shared" si="47"/>
        <v/>
      </c>
      <c r="L96" s="149" t="str">
        <f t="shared" si="48"/>
        <v/>
      </c>
      <c r="M96" s="149" t="str">
        <f t="shared" si="49"/>
        <v/>
      </c>
      <c r="N96" s="149" t="str">
        <f t="shared" si="50"/>
        <v/>
      </c>
      <c r="O96" s="150" t="str">
        <f t="shared" si="31"/>
        <v/>
      </c>
      <c r="P96" s="149" t="str">
        <f>IFERROR(IF(MATCH(N96,N$59:N97,0),""),N96)</f>
        <v/>
      </c>
      <c r="Q96" s="149" t="str">
        <f t="shared" si="33"/>
        <v/>
      </c>
      <c r="R96" s="149" t="str">
        <f t="shared" si="34"/>
        <v/>
      </c>
      <c r="S96" s="149" t="str">
        <f t="shared" si="35"/>
        <v/>
      </c>
      <c r="T96" s="149" t="str">
        <f t="shared" si="36"/>
        <v/>
      </c>
      <c r="U96" s="149" t="str">
        <f t="shared" si="37"/>
        <v/>
      </c>
      <c r="V96" s="149" t="str">
        <f t="shared" si="38"/>
        <v/>
      </c>
      <c r="W96" s="149" t="str">
        <f t="shared" si="39"/>
        <v/>
      </c>
      <c r="X96" s="149" t="str">
        <f t="shared" si="40"/>
        <v/>
      </c>
      <c r="Y96" s="149" t="str">
        <f t="shared" si="41"/>
        <v/>
      </c>
      <c r="Z96" s="149" t="str">
        <f t="shared" si="42"/>
        <v/>
      </c>
      <c r="AA96" s="149" t="str">
        <f t="shared" si="43"/>
        <v/>
      </c>
      <c r="AB96" s="149" t="str">
        <f t="shared" si="44"/>
        <v/>
      </c>
      <c r="AC96" s="149" t="str">
        <f t="shared" si="45"/>
        <v/>
      </c>
    </row>
    <row r="97" spans="11:29">
      <c r="K97" s="149" t="str">
        <f t="shared" si="47"/>
        <v/>
      </c>
      <c r="L97" s="149" t="str">
        <f t="shared" si="48"/>
        <v/>
      </c>
      <c r="M97" s="149" t="str">
        <f t="shared" si="49"/>
        <v/>
      </c>
      <c r="N97" s="149" t="str">
        <f t="shared" si="50"/>
        <v/>
      </c>
      <c r="O97" s="150" t="str">
        <f t="shared" si="31"/>
        <v/>
      </c>
      <c r="P97" s="149" t="str">
        <f>IFERROR(IF(MATCH(N97,N$59:N98,0),""),N97)</f>
        <v/>
      </c>
      <c r="Q97" s="149" t="str">
        <f t="shared" si="33"/>
        <v/>
      </c>
      <c r="R97" s="149" t="str">
        <f t="shared" si="34"/>
        <v/>
      </c>
      <c r="S97" s="149" t="str">
        <f t="shared" si="35"/>
        <v/>
      </c>
      <c r="T97" s="149" t="str">
        <f t="shared" si="36"/>
        <v/>
      </c>
      <c r="U97" s="149" t="str">
        <f t="shared" si="37"/>
        <v/>
      </c>
      <c r="V97" s="149" t="str">
        <f t="shared" si="38"/>
        <v/>
      </c>
      <c r="W97" s="149" t="str">
        <f t="shared" si="39"/>
        <v/>
      </c>
      <c r="X97" s="149" t="str">
        <f t="shared" si="40"/>
        <v/>
      </c>
      <c r="Y97" s="149" t="str">
        <f t="shared" si="41"/>
        <v/>
      </c>
      <c r="Z97" s="149" t="str">
        <f t="shared" si="42"/>
        <v/>
      </c>
      <c r="AA97" s="149" t="str">
        <f t="shared" si="43"/>
        <v/>
      </c>
      <c r="AB97" s="149" t="str">
        <f t="shared" si="44"/>
        <v/>
      </c>
      <c r="AC97" s="149" t="str">
        <f t="shared" si="45"/>
        <v/>
      </c>
    </row>
    <row r="98" spans="11:29">
      <c r="K98" s="149" t="str">
        <f t="shared" si="47"/>
        <v/>
      </c>
      <c r="L98" s="149" t="str">
        <f t="shared" si="48"/>
        <v/>
      </c>
      <c r="M98" s="149" t="str">
        <f t="shared" si="49"/>
        <v/>
      </c>
      <c r="N98" s="149" t="str">
        <f t="shared" si="50"/>
        <v/>
      </c>
      <c r="O98" s="150" t="str">
        <f t="shared" ref="O98:O99" si="51">IF(N98="","",COUNTIF(N$1:N$96,N98))</f>
        <v/>
      </c>
      <c r="P98" s="149" t="str">
        <f>IFERROR(IF(MATCH(N98,N$59:N99,0),""),N98)</f>
        <v/>
      </c>
      <c r="Q98" s="149" t="str">
        <f t="shared" si="33"/>
        <v/>
      </c>
      <c r="R98" s="149" t="str">
        <f t="shared" si="34"/>
        <v/>
      </c>
      <c r="S98" s="149" t="str">
        <f t="shared" si="35"/>
        <v/>
      </c>
      <c r="T98" s="149" t="str">
        <f t="shared" si="36"/>
        <v/>
      </c>
      <c r="U98" s="149" t="str">
        <f t="shared" si="37"/>
        <v/>
      </c>
      <c r="V98" s="149" t="str">
        <f t="shared" si="38"/>
        <v/>
      </c>
      <c r="W98" s="149" t="str">
        <f t="shared" si="39"/>
        <v/>
      </c>
      <c r="X98" s="149" t="str">
        <f t="shared" si="40"/>
        <v/>
      </c>
      <c r="Y98" s="149" t="str">
        <f t="shared" si="41"/>
        <v/>
      </c>
      <c r="Z98" s="149" t="str">
        <f t="shared" si="42"/>
        <v/>
      </c>
      <c r="AA98" s="149" t="str">
        <f t="shared" si="43"/>
        <v/>
      </c>
      <c r="AB98" s="149" t="str">
        <f t="shared" si="44"/>
        <v/>
      </c>
      <c r="AC98" s="149" t="str">
        <f t="shared" si="45"/>
        <v/>
      </c>
    </row>
    <row r="99" spans="11:29">
      <c r="K99" s="149" t="str">
        <f t="shared" si="47"/>
        <v/>
      </c>
      <c r="L99" s="149" t="str">
        <f t="shared" si="48"/>
        <v/>
      </c>
      <c r="M99" s="149" t="str">
        <f t="shared" si="49"/>
        <v/>
      </c>
      <c r="N99" s="149" t="str">
        <f t="shared" si="50"/>
        <v/>
      </c>
      <c r="O99" s="150" t="str">
        <f t="shared" si="51"/>
        <v/>
      </c>
      <c r="P99" s="149" t="str">
        <f>IFERROR(IF(MATCH(N99,N$59:N100,0),""),N99)</f>
        <v/>
      </c>
      <c r="Q99" s="149" t="str">
        <f t="shared" ref="Q99" si="52">IF(P99="","",IF(ISBLANK(P99),"",1))</f>
        <v/>
      </c>
      <c r="R99" s="149" t="str">
        <f t="shared" ref="R99" si="53">IF(L99=0,"",IF(AND(K99=110,M99="ctac"),1,""))</f>
        <v/>
      </c>
      <c r="S99" s="149" t="str">
        <f t="shared" ref="S99" si="54">IF(L99=0,"",IF(AND(K99=220,M99="ctac"),1,""))</f>
        <v/>
      </c>
      <c r="T99" s="149" t="str">
        <f t="shared" ref="T99" si="55">IF(L99=0,"",IF(AND(K99="khac",L99=1,M99="ctac",Q99=1),1,""))</f>
        <v/>
      </c>
      <c r="U99" s="149" t="str">
        <f t="shared" ref="U99" si="56">IF(L99=0,"",IF(AND(K99=220,L99=1,M99="sctq"),1,""))</f>
        <v/>
      </c>
      <c r="V99" s="149" t="str">
        <f t="shared" ref="V99" si="57">IF(L99=0,"",IF(AND(K99=220,L99=1,M99="sckd"),1,""))</f>
        <v/>
      </c>
      <c r="W99" s="149" t="str">
        <f t="shared" ref="W99" si="58">IF(L99=0,"",IF(AND(K99=220,L99=1,M99="bt"),1,""))</f>
        <v/>
      </c>
      <c r="X99" s="149" t="str">
        <f t="shared" ref="X99" si="59">IF(L99=0,"",IF(AND(K99=110,L99=1,M99="sctq"),1,""))</f>
        <v/>
      </c>
      <c r="Y99" s="149" t="str">
        <f t="shared" ref="Y99" si="60">IF(L99=0,"",IF(AND(K99=110,L99=1,M99="sckd"),1,""))</f>
        <v/>
      </c>
      <c r="Z99" s="149" t="str">
        <f t="shared" ref="Z99" si="61">IF(L99=0,"",IF(AND(K99=110,L99=1,M99="bt"),1,""))</f>
        <v/>
      </c>
      <c r="AA99" s="149" t="str">
        <f t="shared" ref="AA99" si="62">IF(L99=0,"",IF(AND(K99="khac",L99=1,M99="sctq"),1,""))</f>
        <v/>
      </c>
      <c r="AB99" s="149" t="str">
        <f t="shared" ref="AB99" si="63">IF(L99=0,"",IF(AND(K99="khac",L99=1,M99="sckd"),1,""))</f>
        <v/>
      </c>
      <c r="AC99" s="149" t="str">
        <f t="shared" ref="AC99" si="64">IF(M99=0,"",IF(AND(L99="khac",M99=1,N99="sckd"),1,""))</f>
        <v/>
      </c>
    </row>
  </sheetData>
  <protectedRanges>
    <protectedRange sqref="A1 B22:B49" name="Range1_1"/>
    <protectedRange sqref="B17:B21" name="Range1_2_1"/>
    <protectedRange sqref="C1:F1" name="Range1_5_1"/>
    <protectedRange sqref="B9" name="Range1_2_5_1"/>
    <protectedRange sqref="B10 B12" name="Range1_2_1_5_1"/>
    <protectedRange sqref="B6:B7" name="Range1_2_5_1_1"/>
  </protectedRanges>
  <customSheetViews>
    <customSheetView guid="{75DD6FA6-D4F4-4971-9BF7-52272059D0A9}" scale="160" hiddenColumns="1">
      <selection activeCell="F29" sqref="F29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1"/>
    </customSheetView>
    <customSheetView guid="{1D4E6CE9-D574-44F5-B69E-05119AF88702}" scale="115" hiddenColumns="1">
      <selection activeCell="E12" sqref="E12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2"/>
    </customSheetView>
    <customSheetView guid="{B0236EF4-4589-4A9E-A5FE-507E9369040F}" scale="70" showPageBreaks="1" printArea="1" hiddenColumns="1">
      <selection activeCell="F22" sqref="F22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3"/>
    </customSheetView>
    <customSheetView guid="{B1877DBE-0A9F-4B77-8C5F-B727A77DDF54}" scale="115" showPageBreaks="1" printArea="1" hiddenColumns="1">
      <selection activeCell="F17" sqref="F17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4"/>
    </customSheetView>
    <customSheetView guid="{4180A157-558B-4F14-9CE4-9E26496DABD4}" hiddenColumns="1">
      <selection activeCell="D5" sqref="D5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5"/>
    </customSheetView>
    <customSheetView guid="{9E8B758A-381B-469B-BCAD-8DCE4BC612DE}" printArea="1" hiddenColumns="1">
      <selection activeCell="B4" sqref="B4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6"/>
    </customSheetView>
    <customSheetView guid="{57CFE33F-1C1E-4DE2-8F79-FC8F76E572B7}" hiddenColumns="1">
      <selection activeCell="B3" sqref="B3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7"/>
    </customSheetView>
    <customSheetView guid="{0605BDD4-8315-4243-A7F4-0A722E31D4D0}" hiddenColumns="1">
      <selection activeCell="E26" sqref="E26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8"/>
    </customSheetView>
    <customSheetView guid="{46034848-99AB-4788-898F-A052AD17F33E}" hiddenColumns="1">
      <selection activeCell="D5" sqref="D5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9"/>
    </customSheetView>
    <customSheetView guid="{AD62F15E-E4D0-4895-9D5F-05FA49D5425D}" scale="70" hiddenColumns="1">
      <selection activeCell="F22" sqref="F22"/>
      <colBreaks count="2" manualBreakCount="2">
        <brk id="10" max="1048575" man="1"/>
        <brk id="29" max="1048575" man="1"/>
      </colBreaks>
      <pageMargins left="0.7" right="0.7" top="0.75" bottom="0.75" header="0.3" footer="0.3"/>
      <pageSetup paperSize="9" scale="56" orientation="portrait" verticalDpi="300" r:id="rId10"/>
    </customSheetView>
    <customSheetView guid="{FC65F21B-4CEC-48B9-99E9-854A601BE461}" scale="115" hiddenColumns="1">
      <selection activeCell="H1" sqref="H1:I1048576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11"/>
    </customSheetView>
    <customSheetView guid="{A0197BF3-E194-41D9-A738-52228EE729DC}" scale="115" hiddenColumns="1">
      <selection activeCell="C2" sqref="C2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12"/>
    </customSheetView>
    <customSheetView guid="{C8DC17E8-AEB6-4568-8236-F2228F73C00B}" scale="160" hiddenColumns="1">
      <selection activeCell="C17" sqref="C17"/>
      <colBreaks count="2" manualBreakCount="2">
        <brk id="8" max="1048575" man="1"/>
        <brk id="27" max="1048575" man="1"/>
      </colBreaks>
      <pageMargins left="0.7" right="0.7" top="0.75" bottom="0.75" header="0.3" footer="0.3"/>
      <pageSetup paperSize="9" scale="56" orientation="portrait" verticalDpi="300" r:id="rId13"/>
    </customSheetView>
  </customSheetViews>
  <phoneticPr fontId="74" type="noConversion"/>
  <pageMargins left="0.7" right="0.7" top="0.75" bottom="0.75" header="0.3" footer="0.3"/>
  <pageSetup paperSize="9" scale="56" orientation="portrait" verticalDpi="300" r:id="rId14"/>
  <colBreaks count="2" manualBreakCount="2">
    <brk id="8" max="1048575" man="1"/>
    <brk id="27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K55"/>
  <sheetViews>
    <sheetView topLeftCell="V1" zoomScale="90" zoomScaleNormal="90" workbookViewId="0">
      <selection activeCell="AK55" sqref="AK55"/>
    </sheetView>
  </sheetViews>
  <sheetFormatPr defaultColWidth="8.7109375" defaultRowHeight="12.75"/>
  <cols>
    <col min="1" max="1" width="21.140625" style="218" bestFit="1" customWidth="1"/>
    <col min="2" max="36" width="16.7109375" style="288" customWidth="1"/>
    <col min="37" max="37" width="14.42578125" style="218" customWidth="1"/>
    <col min="38" max="16384" width="8.7109375" style="218"/>
  </cols>
  <sheetData>
    <row r="1" spans="1:37" ht="15.75">
      <c r="A1" s="278" t="s">
        <v>0</v>
      </c>
      <c r="B1" s="281"/>
      <c r="C1" s="281"/>
      <c r="D1" s="281"/>
      <c r="E1" s="281"/>
      <c r="F1" s="281"/>
      <c r="G1" s="281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3">
        <v>0</v>
      </c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</row>
    <row r="2" spans="1:37" ht="15.75">
      <c r="A2" s="278"/>
      <c r="B2" s="281"/>
      <c r="C2" s="281"/>
      <c r="D2" s="281"/>
      <c r="E2" s="281"/>
      <c r="F2" s="281"/>
      <c r="G2" s="281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</row>
    <row r="3" spans="1:37" ht="15.75">
      <c r="A3" s="277" t="s">
        <v>541</v>
      </c>
      <c r="B3" s="283">
        <v>2</v>
      </c>
      <c r="C3" s="283">
        <v>5</v>
      </c>
      <c r="D3" s="283" t="s">
        <v>542</v>
      </c>
      <c r="E3" s="284">
        <v>139</v>
      </c>
      <c r="F3" s="284">
        <v>326</v>
      </c>
      <c r="G3" s="285">
        <v>336</v>
      </c>
      <c r="H3" s="283">
        <v>348</v>
      </c>
      <c r="I3" s="283">
        <v>349</v>
      </c>
      <c r="J3" s="283">
        <v>350</v>
      </c>
      <c r="K3" s="283">
        <v>384</v>
      </c>
      <c r="L3" s="283">
        <v>385</v>
      </c>
      <c r="M3" s="283">
        <v>389</v>
      </c>
      <c r="N3" s="283">
        <v>33</v>
      </c>
      <c r="O3" s="283">
        <v>29</v>
      </c>
      <c r="P3" s="283">
        <v>213</v>
      </c>
      <c r="Q3" s="283">
        <v>80</v>
      </c>
      <c r="R3" s="283">
        <v>122</v>
      </c>
      <c r="S3" s="283">
        <v>32</v>
      </c>
      <c r="T3" s="283"/>
      <c r="U3" s="283">
        <v>519</v>
      </c>
      <c r="V3" s="283">
        <v>524</v>
      </c>
      <c r="W3" s="283">
        <v>413</v>
      </c>
      <c r="X3" s="283">
        <v>515</v>
      </c>
      <c r="Y3" s="283">
        <v>554</v>
      </c>
      <c r="Z3" s="283">
        <v>583</v>
      </c>
      <c r="AA3" s="283">
        <v>425</v>
      </c>
      <c r="AB3" s="283">
        <v>582</v>
      </c>
      <c r="AC3" s="283">
        <v>2000</v>
      </c>
      <c r="AD3" s="283">
        <v>501</v>
      </c>
      <c r="AE3" s="283">
        <v>521</v>
      </c>
      <c r="AF3" s="283">
        <v>489</v>
      </c>
      <c r="AG3" s="283">
        <v>490</v>
      </c>
      <c r="AH3" s="283">
        <v>2016</v>
      </c>
      <c r="AI3" s="283">
        <v>391</v>
      </c>
      <c r="AJ3" s="283">
        <v>510</v>
      </c>
    </row>
    <row r="4" spans="1:37" ht="15.75" customHeight="1">
      <c r="A4" s="431" t="s">
        <v>543</v>
      </c>
      <c r="B4" s="437" t="s">
        <v>544</v>
      </c>
      <c r="C4" s="438"/>
      <c r="D4" s="438"/>
      <c r="E4" s="438"/>
      <c r="F4" s="438"/>
      <c r="G4" s="438"/>
      <c r="H4" s="438"/>
      <c r="I4" s="438"/>
      <c r="J4" s="438"/>
      <c r="K4" s="438"/>
      <c r="L4" s="438"/>
      <c r="M4" s="438"/>
      <c r="N4" s="438"/>
      <c r="O4" s="438"/>
      <c r="P4" s="438"/>
      <c r="Q4" s="438"/>
      <c r="R4" s="438"/>
      <c r="S4" s="438"/>
      <c r="T4" s="438"/>
      <c r="U4" s="438"/>
      <c r="V4" s="438"/>
      <c r="W4" s="438"/>
      <c r="X4" s="438"/>
      <c r="Y4" s="438"/>
      <c r="Z4" s="438"/>
      <c r="AA4" s="438"/>
      <c r="AB4" s="438"/>
      <c r="AC4" s="438"/>
      <c r="AD4" s="438"/>
      <c r="AE4" s="438"/>
      <c r="AF4" s="438"/>
      <c r="AG4" s="438"/>
      <c r="AH4" s="438"/>
      <c r="AI4" s="438"/>
      <c r="AJ4" s="438"/>
      <c r="AK4" s="438"/>
    </row>
    <row r="5" spans="1:37" ht="13.5" customHeight="1">
      <c r="A5" s="431"/>
      <c r="B5" s="432" t="s">
        <v>545</v>
      </c>
      <c r="C5" s="432" t="s">
        <v>546</v>
      </c>
      <c r="D5" s="434" t="s">
        <v>547</v>
      </c>
      <c r="E5" s="426" t="s">
        <v>370</v>
      </c>
      <c r="F5" s="425" t="s">
        <v>353</v>
      </c>
      <c r="G5" s="425" t="s">
        <v>358</v>
      </c>
      <c r="H5" s="425" t="s">
        <v>355</v>
      </c>
      <c r="I5" s="425" t="s">
        <v>352</v>
      </c>
      <c r="J5" s="425" t="s">
        <v>356</v>
      </c>
      <c r="K5" s="425" t="s">
        <v>354</v>
      </c>
      <c r="L5" s="426" t="s">
        <v>375</v>
      </c>
      <c r="M5" s="426" t="s">
        <v>357</v>
      </c>
      <c r="N5" s="428" t="s">
        <v>369</v>
      </c>
      <c r="O5" s="428" t="s">
        <v>368</v>
      </c>
      <c r="P5" s="426" t="s">
        <v>548</v>
      </c>
      <c r="Q5" s="432" t="s">
        <v>549</v>
      </c>
      <c r="R5" s="425" t="s">
        <v>550</v>
      </c>
      <c r="S5" s="425" t="s">
        <v>551</v>
      </c>
      <c r="T5" s="435" t="s">
        <v>1856</v>
      </c>
      <c r="U5" s="426" t="s">
        <v>410</v>
      </c>
      <c r="V5" s="426" t="s">
        <v>486</v>
      </c>
      <c r="W5" s="426" t="s">
        <v>383</v>
      </c>
      <c r="X5" s="426" t="s">
        <v>409</v>
      </c>
      <c r="Y5" s="426" t="s">
        <v>485</v>
      </c>
      <c r="Z5" s="426" t="s">
        <v>489</v>
      </c>
      <c r="AA5" s="432" t="s">
        <v>552</v>
      </c>
      <c r="AB5" s="426" t="s">
        <v>488</v>
      </c>
      <c r="AC5" s="426" t="s">
        <v>483</v>
      </c>
      <c r="AD5" s="426" t="s">
        <v>384</v>
      </c>
      <c r="AE5" s="426" t="s">
        <v>484</v>
      </c>
      <c r="AF5" s="426" t="s">
        <v>385</v>
      </c>
      <c r="AG5" s="426" t="s">
        <v>386</v>
      </c>
      <c r="AH5" s="426" t="s">
        <v>487</v>
      </c>
      <c r="AI5" s="426" t="s">
        <v>387</v>
      </c>
      <c r="AJ5" s="426" t="s">
        <v>553</v>
      </c>
      <c r="AK5" s="426" t="s">
        <v>1869</v>
      </c>
    </row>
    <row r="6" spans="1:37" ht="15.75">
      <c r="A6" s="431"/>
      <c r="B6" s="433"/>
      <c r="C6" s="433"/>
      <c r="D6" s="286" t="s">
        <v>312</v>
      </c>
      <c r="E6" s="427"/>
      <c r="F6" s="430"/>
      <c r="G6" s="430"/>
      <c r="H6" s="430"/>
      <c r="I6" s="425"/>
      <c r="J6" s="425"/>
      <c r="K6" s="425"/>
      <c r="L6" s="427"/>
      <c r="M6" s="427"/>
      <c r="N6" s="429"/>
      <c r="O6" s="429"/>
      <c r="P6" s="427"/>
      <c r="Q6" s="433"/>
      <c r="R6" s="425"/>
      <c r="S6" s="425"/>
      <c r="T6" s="436"/>
      <c r="U6" s="427"/>
      <c r="V6" s="427"/>
      <c r="W6" s="427"/>
      <c r="X6" s="427"/>
      <c r="Y6" s="427"/>
      <c r="Z6" s="427"/>
      <c r="AA6" s="433"/>
      <c r="AB6" s="427"/>
      <c r="AC6" s="427"/>
      <c r="AD6" s="427"/>
      <c r="AE6" s="427"/>
      <c r="AF6" s="427"/>
      <c r="AG6" s="427"/>
      <c r="AH6" s="427"/>
      <c r="AI6" s="427"/>
      <c r="AJ6" s="427"/>
      <c r="AK6" s="427"/>
    </row>
    <row r="7" spans="1:37" ht="15.75">
      <c r="A7" s="279" t="s">
        <v>554</v>
      </c>
      <c r="B7" s="289">
        <f>INDEX(DATA!$D$9:$AY$9,MATCH(BC_A0_48!A7,DATA!$D$8:$AY$8,0)) + INDEX(DATA!$D$12:$AY$12,MATCH(BC_A0_48!A7,DATA!$D$8:$AY$8,0))</f>
        <v>8282.6915700000009</v>
      </c>
      <c r="C7" s="289">
        <f>INDEX(DATA!$D$13:$AY$13,MATCH(BC_A0_48!A7,DATA!$D$8:$AY$8,0)) + INDEX(DATA!$D$16:$AY$16,MATCH(BC_A0_48!A7,DATA!$D$8:$AY$8,0))</f>
        <v>2021</v>
      </c>
      <c r="D7" s="289" cm="1">
        <f t="array" ref="D7:M54">TRANSPOSE(DATA!D58:AY67)</f>
        <v>17.299999999999997</v>
      </c>
      <c r="E7" s="289">
        <v>10.3</v>
      </c>
      <c r="F7" s="289">
        <v>0</v>
      </c>
      <c r="G7" s="289">
        <v>0.1</v>
      </c>
      <c r="H7" s="289">
        <v>0</v>
      </c>
      <c r="I7" s="289">
        <v>0</v>
      </c>
      <c r="J7" s="289">
        <v>0</v>
      </c>
      <c r="K7" s="289">
        <v>0</v>
      </c>
      <c r="L7" s="289">
        <v>0.1</v>
      </c>
      <c r="M7" s="289">
        <v>0.1</v>
      </c>
      <c r="N7" s="333">
        <f t="array" ref="N7:O54">TRANSPOSE(DATA!D68:AY69)</f>
        <v>0.1</v>
      </c>
      <c r="O7" s="333">
        <v>3.2719999999999998</v>
      </c>
      <c r="P7" s="289">
        <f t="array" ref="P7:P54">TRANSPOSE(DATA!D70:AY70)</f>
        <v>6.1</v>
      </c>
      <c r="Q7" s="289">
        <f t="array" ref="Q7:Q54">TRANSPOSE(DATA!D71:AY71)</f>
        <v>196.68122</v>
      </c>
      <c r="R7" s="289">
        <f t="array" ref="R7:X54">TRANSPOSE(DATA!D72:AY78)</f>
        <v>3.5</v>
      </c>
      <c r="S7" s="289">
        <v>41</v>
      </c>
      <c r="T7" s="289">
        <v>0.1</v>
      </c>
      <c r="U7" s="289">
        <v>3.7</v>
      </c>
      <c r="V7" s="289">
        <v>9.9</v>
      </c>
      <c r="W7" s="287">
        <v>0.1</v>
      </c>
      <c r="X7" s="289">
        <v>8.4</v>
      </c>
      <c r="Y7" s="289">
        <f t="array" ref="Y7:AJ54">TRANSPOSE(DATA!D79:AY90)</f>
        <v>1.3</v>
      </c>
      <c r="Z7" s="289">
        <v>0.1</v>
      </c>
      <c r="AA7" s="289">
        <v>0</v>
      </c>
      <c r="AB7" s="289">
        <v>8</v>
      </c>
      <c r="AC7" s="289">
        <v>0.4</v>
      </c>
      <c r="AD7" s="289">
        <v>15</v>
      </c>
      <c r="AE7" s="289">
        <v>2.1</v>
      </c>
      <c r="AF7" s="289">
        <v>0</v>
      </c>
      <c r="AG7" s="289">
        <v>0.1</v>
      </c>
      <c r="AH7" s="289">
        <v>0</v>
      </c>
      <c r="AI7" s="289">
        <v>0</v>
      </c>
      <c r="AJ7" s="289">
        <v>10.8</v>
      </c>
      <c r="AK7" s="289">
        <f t="array" ref="AK7:AK54">TRANSPOSE(DATA!D91:AY91)</f>
        <v>0.2</v>
      </c>
    </row>
    <row r="8" spans="1:37" ht="15.75">
      <c r="A8" s="279" t="s">
        <v>555</v>
      </c>
      <c r="B8" s="289">
        <f>INDEX(DATA!$D$9:$AY$9,MATCH(BC_A0_48!A8,DATA!$D$8:$AY$8,0)) + INDEX(DATA!$D$12:$AY$12,MATCH(BC_A0_48!A8,DATA!$D$8:$AY$8,0))</f>
        <v>8277.8247800000026</v>
      </c>
      <c r="C8" s="289">
        <f>INDEX(DATA!$D$13:$AY$13,MATCH(BC_A0_48!A8,DATA!$D$8:$AY$8,0)) + INDEX(DATA!$D$16:$AY$16,MATCH(BC_A0_48!A8,DATA!$D$8:$AY$8,0))</f>
        <v>1961</v>
      </c>
      <c r="D8" s="289">
        <v>25.5</v>
      </c>
      <c r="E8" s="289">
        <v>10.5</v>
      </c>
      <c r="F8" s="289">
        <v>0</v>
      </c>
      <c r="G8" s="289">
        <v>0.1</v>
      </c>
      <c r="H8" s="289">
        <v>0</v>
      </c>
      <c r="I8" s="289">
        <v>0</v>
      </c>
      <c r="J8" s="289">
        <v>0</v>
      </c>
      <c r="K8" s="289">
        <v>0</v>
      </c>
      <c r="L8" s="289">
        <v>0.1</v>
      </c>
      <c r="M8" s="289">
        <v>0.1</v>
      </c>
      <c r="N8" s="333">
        <v>0.1</v>
      </c>
      <c r="O8" s="333">
        <v>3.24</v>
      </c>
      <c r="P8" s="289">
        <v>6.1</v>
      </c>
      <c r="Q8" s="289">
        <v>197.39518000000001</v>
      </c>
      <c r="R8" s="289">
        <v>3</v>
      </c>
      <c r="S8" s="289">
        <v>41.1</v>
      </c>
      <c r="T8" s="289">
        <v>0.1</v>
      </c>
      <c r="U8" s="289">
        <v>2.8</v>
      </c>
      <c r="V8" s="289">
        <v>5.3</v>
      </c>
      <c r="W8" s="287">
        <v>0.1</v>
      </c>
      <c r="X8" s="289">
        <v>5.5</v>
      </c>
      <c r="Y8" s="289">
        <v>1.2</v>
      </c>
      <c r="Z8" s="289">
        <v>0.1</v>
      </c>
      <c r="AA8" s="289">
        <v>0</v>
      </c>
      <c r="AB8" s="289">
        <v>6.8</v>
      </c>
      <c r="AC8" s="289">
        <v>0.2</v>
      </c>
      <c r="AD8" s="289">
        <v>17.8</v>
      </c>
      <c r="AE8" s="289">
        <v>2.8</v>
      </c>
      <c r="AF8" s="289">
        <v>0</v>
      </c>
      <c r="AG8" s="289">
        <v>0.1</v>
      </c>
      <c r="AH8" s="289">
        <v>0</v>
      </c>
      <c r="AI8" s="289">
        <v>0</v>
      </c>
      <c r="AJ8" s="289">
        <v>10.199999999999999</v>
      </c>
      <c r="AK8" s="289">
        <v>0.1</v>
      </c>
    </row>
    <row r="9" spans="1:37" ht="15.75">
      <c r="A9" s="279" t="s">
        <v>556</v>
      </c>
      <c r="B9" s="289">
        <f>INDEX(DATA!$D$9:$AY$9,MATCH(BC_A0_48!A9,DATA!$D$8:$AY$8,0)) + INDEX(DATA!$D$12:$AY$12,MATCH(BC_A0_48!A9,DATA!$D$8:$AY$8,0))</f>
        <v>8216.6084899999987</v>
      </c>
      <c r="C9" s="289">
        <f>INDEX(DATA!$D$13:$AY$13,MATCH(BC_A0_48!A9,DATA!$D$8:$AY$8,0)) + INDEX(DATA!$D$16:$AY$16,MATCH(BC_A0_48!A9,DATA!$D$8:$AY$8,0))</f>
        <v>1924</v>
      </c>
      <c r="D9" s="289">
        <v>13.4</v>
      </c>
      <c r="E9" s="289">
        <v>10.5</v>
      </c>
      <c r="F9" s="289">
        <v>0</v>
      </c>
      <c r="G9" s="289">
        <v>0.1</v>
      </c>
      <c r="H9" s="289">
        <v>0</v>
      </c>
      <c r="I9" s="289">
        <v>0</v>
      </c>
      <c r="J9" s="289">
        <v>0</v>
      </c>
      <c r="K9" s="289">
        <v>0</v>
      </c>
      <c r="L9" s="289">
        <v>0.1</v>
      </c>
      <c r="M9" s="289">
        <v>0.1</v>
      </c>
      <c r="N9" s="333">
        <v>0.3</v>
      </c>
      <c r="O9" s="333">
        <v>3.1</v>
      </c>
      <c r="P9" s="289">
        <v>3.2</v>
      </c>
      <c r="Q9" s="289">
        <v>197.22706000000002</v>
      </c>
      <c r="R9" s="289">
        <v>2</v>
      </c>
      <c r="S9" s="289">
        <v>41</v>
      </c>
      <c r="T9" s="289">
        <v>0.1</v>
      </c>
      <c r="U9" s="289">
        <v>3</v>
      </c>
      <c r="V9" s="289">
        <v>4.2</v>
      </c>
      <c r="W9" s="287">
        <v>0.1</v>
      </c>
      <c r="X9" s="289">
        <v>4.8</v>
      </c>
      <c r="Y9" s="289">
        <v>3.4</v>
      </c>
      <c r="Z9" s="289">
        <v>0.1</v>
      </c>
      <c r="AA9" s="289">
        <v>0</v>
      </c>
      <c r="AB9" s="289">
        <v>3.6</v>
      </c>
      <c r="AC9" s="289">
        <v>1.8</v>
      </c>
      <c r="AD9" s="289">
        <v>19</v>
      </c>
      <c r="AE9" s="289">
        <v>2.9</v>
      </c>
      <c r="AF9" s="289">
        <v>0</v>
      </c>
      <c r="AG9" s="289">
        <v>0.1</v>
      </c>
      <c r="AH9" s="289">
        <v>0</v>
      </c>
      <c r="AI9" s="289">
        <v>0</v>
      </c>
      <c r="AJ9" s="289">
        <v>8.5</v>
      </c>
      <c r="AK9" s="289">
        <v>0.1</v>
      </c>
    </row>
    <row r="10" spans="1:37" ht="15.75">
      <c r="A10" s="279" t="s">
        <v>557</v>
      </c>
      <c r="B10" s="289">
        <f>INDEX(DATA!$D$9:$AY$9,MATCH(BC_A0_48!A10,DATA!$D$8:$AY$8,0)) + INDEX(DATA!$D$12:$AY$12,MATCH(BC_A0_48!A10,DATA!$D$8:$AY$8,0))</f>
        <v>8196.5133300000016</v>
      </c>
      <c r="C10" s="289">
        <f>INDEX(DATA!$D$13:$AY$13,MATCH(BC_A0_48!A10,DATA!$D$8:$AY$8,0)) + INDEX(DATA!$D$16:$AY$16,MATCH(BC_A0_48!A10,DATA!$D$8:$AY$8,0))</f>
        <v>1889</v>
      </c>
      <c r="D10" s="289">
        <v>14</v>
      </c>
      <c r="E10" s="289">
        <v>10.3</v>
      </c>
      <c r="F10" s="289">
        <v>0</v>
      </c>
      <c r="G10" s="289">
        <v>0.1</v>
      </c>
      <c r="H10" s="289">
        <v>0</v>
      </c>
      <c r="I10" s="289">
        <v>0</v>
      </c>
      <c r="J10" s="289">
        <v>0</v>
      </c>
      <c r="K10" s="289">
        <v>0</v>
      </c>
      <c r="L10" s="289">
        <v>0.1</v>
      </c>
      <c r="M10" s="289">
        <v>0.1</v>
      </c>
      <c r="N10" s="333">
        <v>0.3</v>
      </c>
      <c r="O10" s="333">
        <v>3.0459999999999998</v>
      </c>
      <c r="P10" s="289">
        <v>2.7</v>
      </c>
      <c r="Q10" s="289">
        <v>195.67065999999997</v>
      </c>
      <c r="R10" s="289">
        <v>1.4</v>
      </c>
      <c r="S10" s="289">
        <v>41</v>
      </c>
      <c r="T10" s="289">
        <v>0.1</v>
      </c>
      <c r="U10" s="289">
        <v>3.2</v>
      </c>
      <c r="V10" s="289">
        <v>8.5</v>
      </c>
      <c r="W10" s="287">
        <v>0.1</v>
      </c>
      <c r="X10" s="289">
        <v>3.6</v>
      </c>
      <c r="Y10" s="289">
        <v>5.5</v>
      </c>
      <c r="Z10" s="289">
        <v>0.1</v>
      </c>
      <c r="AA10" s="289">
        <v>0</v>
      </c>
      <c r="AB10" s="289">
        <v>2.5</v>
      </c>
      <c r="AC10" s="289">
        <v>0.5</v>
      </c>
      <c r="AD10" s="289">
        <v>13</v>
      </c>
      <c r="AE10" s="289">
        <v>2.8</v>
      </c>
      <c r="AF10" s="289">
        <v>0</v>
      </c>
      <c r="AG10" s="289">
        <v>0.1</v>
      </c>
      <c r="AH10" s="289">
        <v>0</v>
      </c>
      <c r="AI10" s="289">
        <v>0</v>
      </c>
      <c r="AJ10" s="289">
        <v>4.7</v>
      </c>
      <c r="AK10" s="289">
        <v>0.1</v>
      </c>
    </row>
    <row r="11" spans="1:37" ht="15.75">
      <c r="A11" s="280" t="s">
        <v>558</v>
      </c>
      <c r="B11" s="289">
        <f>INDEX(DATA!$D$9:$AY$9,MATCH(BC_A0_48!A11,DATA!$D$8:$AY$8,0)) + INDEX(DATA!$D$12:$AY$12,MATCH(BC_A0_48!A11,DATA!$D$8:$AY$8,0))</f>
        <v>8136.2995799999999</v>
      </c>
      <c r="C11" s="289">
        <f>INDEX(DATA!$D$13:$AY$13,MATCH(BC_A0_48!A11,DATA!$D$8:$AY$8,0)) + INDEX(DATA!$D$16:$AY$16,MATCH(BC_A0_48!A11,DATA!$D$8:$AY$8,0))</f>
        <v>1845</v>
      </c>
      <c r="D11" s="289">
        <v>23.5</v>
      </c>
      <c r="E11" s="289">
        <v>10.7</v>
      </c>
      <c r="F11" s="289">
        <v>0</v>
      </c>
      <c r="G11" s="289">
        <v>0.1</v>
      </c>
      <c r="H11" s="289">
        <v>0</v>
      </c>
      <c r="I11" s="289">
        <v>0</v>
      </c>
      <c r="J11" s="289">
        <v>0</v>
      </c>
      <c r="K11" s="289">
        <v>0</v>
      </c>
      <c r="L11" s="289">
        <v>0.1</v>
      </c>
      <c r="M11" s="289">
        <v>0.1</v>
      </c>
      <c r="N11" s="333">
        <v>0.4</v>
      </c>
      <c r="O11" s="333">
        <v>3.0369999999999999</v>
      </c>
      <c r="P11" s="289">
        <v>0</v>
      </c>
      <c r="Q11" s="289">
        <v>195.61369999999999</v>
      </c>
      <c r="R11" s="289">
        <v>0</v>
      </c>
      <c r="S11" s="289">
        <v>41</v>
      </c>
      <c r="T11" s="289">
        <v>0.1</v>
      </c>
      <c r="U11" s="289">
        <v>4.9000000000000004</v>
      </c>
      <c r="V11" s="289">
        <v>11.1</v>
      </c>
      <c r="W11" s="287">
        <v>0.1</v>
      </c>
      <c r="X11" s="289">
        <v>7.1</v>
      </c>
      <c r="Y11" s="289">
        <v>5.3</v>
      </c>
      <c r="Z11" s="289">
        <v>0.1</v>
      </c>
      <c r="AA11" s="289">
        <v>0</v>
      </c>
      <c r="AB11" s="289">
        <v>0.3</v>
      </c>
      <c r="AC11" s="289">
        <v>0.3</v>
      </c>
      <c r="AD11" s="289">
        <v>10.199999999999999</v>
      </c>
      <c r="AE11" s="289">
        <v>3.7</v>
      </c>
      <c r="AF11" s="289">
        <v>0</v>
      </c>
      <c r="AG11" s="289">
        <v>0.1</v>
      </c>
      <c r="AH11" s="289">
        <v>0</v>
      </c>
      <c r="AI11" s="289">
        <v>0</v>
      </c>
      <c r="AJ11" s="289">
        <v>3.8</v>
      </c>
      <c r="AK11" s="289">
        <v>0.1</v>
      </c>
    </row>
    <row r="12" spans="1:37" ht="15.75">
      <c r="A12" s="279" t="s">
        <v>559</v>
      </c>
      <c r="B12" s="289">
        <f>INDEX(DATA!$D$9:$AY$9,MATCH(BC_A0_48!A12,DATA!$D$8:$AY$8,0)) + INDEX(DATA!$D$12:$AY$12,MATCH(BC_A0_48!A12,DATA!$D$8:$AY$8,0))</f>
        <v>8168.7638699999998</v>
      </c>
      <c r="C12" s="289">
        <f>INDEX(DATA!$D$13:$AY$13,MATCH(BC_A0_48!A12,DATA!$D$8:$AY$8,0)) + INDEX(DATA!$D$16:$AY$16,MATCH(BC_A0_48!A12,DATA!$D$8:$AY$8,0))</f>
        <v>1833</v>
      </c>
      <c r="D12" s="289">
        <v>17.899999999999999</v>
      </c>
      <c r="E12" s="289">
        <v>12.7</v>
      </c>
      <c r="F12" s="289">
        <v>0</v>
      </c>
      <c r="G12" s="289">
        <v>0.1</v>
      </c>
      <c r="H12" s="289">
        <v>0</v>
      </c>
      <c r="I12" s="289">
        <v>0</v>
      </c>
      <c r="J12" s="289">
        <v>0</v>
      </c>
      <c r="K12" s="289">
        <v>0</v>
      </c>
      <c r="L12" s="289">
        <v>0.1</v>
      </c>
      <c r="M12" s="289">
        <v>0.1</v>
      </c>
      <c r="N12" s="333">
        <v>0.4</v>
      </c>
      <c r="O12" s="333">
        <v>3.0219999999999998</v>
      </c>
      <c r="P12" s="289">
        <v>0.4</v>
      </c>
      <c r="Q12" s="289">
        <v>194.70832000000001</v>
      </c>
      <c r="R12" s="289">
        <v>0</v>
      </c>
      <c r="S12" s="289">
        <v>41</v>
      </c>
      <c r="T12" s="289">
        <v>0.2</v>
      </c>
      <c r="U12" s="289">
        <v>6.4</v>
      </c>
      <c r="V12" s="289">
        <v>10.8</v>
      </c>
      <c r="W12" s="287">
        <v>0.1</v>
      </c>
      <c r="X12" s="289">
        <v>6.8</v>
      </c>
      <c r="Y12" s="289">
        <v>6.1</v>
      </c>
      <c r="Z12" s="289">
        <v>0.1</v>
      </c>
      <c r="AA12" s="289">
        <v>0</v>
      </c>
      <c r="AB12" s="289">
        <v>0.3</v>
      </c>
      <c r="AC12" s="289">
        <v>0</v>
      </c>
      <c r="AD12" s="289">
        <v>10.8</v>
      </c>
      <c r="AE12" s="289">
        <v>5.7</v>
      </c>
      <c r="AF12" s="289">
        <v>0</v>
      </c>
      <c r="AG12" s="289">
        <v>0.1</v>
      </c>
      <c r="AH12" s="289">
        <v>0</v>
      </c>
      <c r="AI12" s="289">
        <v>0</v>
      </c>
      <c r="AJ12" s="289">
        <v>4.3</v>
      </c>
      <c r="AK12" s="289">
        <v>0.2</v>
      </c>
    </row>
    <row r="13" spans="1:37" ht="15.75">
      <c r="A13" s="279" t="s">
        <v>560</v>
      </c>
      <c r="B13" s="289">
        <f>INDEX(DATA!$D$9:$AY$9,MATCH(BC_A0_48!A13,DATA!$D$8:$AY$8,0)) + INDEX(DATA!$D$12:$AY$12,MATCH(BC_A0_48!A13,DATA!$D$8:$AY$8,0))</f>
        <v>8194.6029200000012</v>
      </c>
      <c r="C13" s="289">
        <f>INDEX(DATA!$D$13:$AY$13,MATCH(BC_A0_48!A13,DATA!$D$8:$AY$8,0)) + INDEX(DATA!$D$16:$AY$16,MATCH(BC_A0_48!A13,DATA!$D$8:$AY$8,0))</f>
        <v>1838</v>
      </c>
      <c r="D13" s="289">
        <v>16</v>
      </c>
      <c r="E13" s="289">
        <v>12.9</v>
      </c>
      <c r="F13" s="289">
        <v>0</v>
      </c>
      <c r="G13" s="289">
        <v>0.1</v>
      </c>
      <c r="H13" s="289">
        <v>0</v>
      </c>
      <c r="I13" s="289">
        <v>0</v>
      </c>
      <c r="J13" s="289">
        <v>0</v>
      </c>
      <c r="K13" s="289">
        <v>0</v>
      </c>
      <c r="L13" s="289">
        <v>0.1</v>
      </c>
      <c r="M13" s="289">
        <v>0.1</v>
      </c>
      <c r="N13" s="333">
        <v>0.1</v>
      </c>
      <c r="O13" s="333">
        <v>3.0030000000000001</v>
      </c>
      <c r="P13" s="289">
        <v>2.2000000000000002</v>
      </c>
      <c r="Q13" s="289">
        <v>193.08320000000001</v>
      </c>
      <c r="R13" s="289">
        <v>0</v>
      </c>
      <c r="S13" s="289">
        <v>41</v>
      </c>
      <c r="T13" s="289">
        <v>0.1</v>
      </c>
      <c r="U13" s="289">
        <v>7.9</v>
      </c>
      <c r="V13" s="289">
        <v>10.8</v>
      </c>
      <c r="W13" s="287">
        <v>0.1</v>
      </c>
      <c r="X13" s="289">
        <v>7.9</v>
      </c>
      <c r="Y13" s="289">
        <v>3.4</v>
      </c>
      <c r="Z13" s="289">
        <v>0.1</v>
      </c>
      <c r="AA13" s="289">
        <v>0</v>
      </c>
      <c r="AB13" s="289">
        <v>0.7</v>
      </c>
      <c r="AC13" s="289">
        <v>0</v>
      </c>
      <c r="AD13" s="289">
        <v>8.1999999999999993</v>
      </c>
      <c r="AE13" s="289">
        <v>9</v>
      </c>
      <c r="AF13" s="289">
        <v>0</v>
      </c>
      <c r="AG13" s="289">
        <v>0.1</v>
      </c>
      <c r="AH13" s="289">
        <v>0</v>
      </c>
      <c r="AI13" s="289">
        <v>0</v>
      </c>
      <c r="AJ13" s="289">
        <v>4.7</v>
      </c>
      <c r="AK13" s="289">
        <v>0.1</v>
      </c>
    </row>
    <row r="14" spans="1:37" ht="15.75">
      <c r="A14" s="279" t="s">
        <v>561</v>
      </c>
      <c r="B14" s="289">
        <f>INDEX(DATA!$D$9:$AY$9,MATCH(BC_A0_48!A14,DATA!$D$8:$AY$8,0)) + INDEX(DATA!$D$12:$AY$12,MATCH(BC_A0_48!A14,DATA!$D$8:$AY$8,0))</f>
        <v>8271.1771700000008</v>
      </c>
      <c r="C14" s="289">
        <f>INDEX(DATA!$D$13:$AY$13,MATCH(BC_A0_48!A14,DATA!$D$8:$AY$8,0)) + INDEX(DATA!$D$16:$AY$16,MATCH(BC_A0_48!A14,DATA!$D$8:$AY$8,0))</f>
        <v>1845</v>
      </c>
      <c r="D14" s="289">
        <v>14.9</v>
      </c>
      <c r="E14" s="289">
        <v>12.7</v>
      </c>
      <c r="F14" s="289">
        <v>0</v>
      </c>
      <c r="G14" s="289">
        <v>0.1</v>
      </c>
      <c r="H14" s="289">
        <v>0</v>
      </c>
      <c r="I14" s="289">
        <v>0</v>
      </c>
      <c r="J14" s="289">
        <v>0</v>
      </c>
      <c r="K14" s="289">
        <v>0</v>
      </c>
      <c r="L14" s="289">
        <v>0.1</v>
      </c>
      <c r="M14" s="289">
        <v>0.1</v>
      </c>
      <c r="N14" s="333">
        <v>0.1</v>
      </c>
      <c r="O14" s="333">
        <v>2.9849999999999999</v>
      </c>
      <c r="P14" s="289">
        <v>1.7</v>
      </c>
      <c r="Q14" s="289">
        <v>194.56102000000001</v>
      </c>
      <c r="R14" s="289">
        <v>0</v>
      </c>
      <c r="S14" s="289">
        <v>41</v>
      </c>
      <c r="T14" s="289">
        <v>0.2</v>
      </c>
      <c r="U14" s="289">
        <v>5.4</v>
      </c>
      <c r="V14" s="289">
        <v>12.3</v>
      </c>
      <c r="W14" s="287">
        <v>0.1</v>
      </c>
      <c r="X14" s="289">
        <v>8.6</v>
      </c>
      <c r="Y14" s="289">
        <v>3.5</v>
      </c>
      <c r="Z14" s="289">
        <v>0.1</v>
      </c>
      <c r="AA14" s="289">
        <v>0</v>
      </c>
      <c r="AB14" s="289">
        <v>1.2</v>
      </c>
      <c r="AC14" s="289">
        <v>0</v>
      </c>
      <c r="AD14" s="289">
        <v>11.1</v>
      </c>
      <c r="AE14" s="289">
        <v>7.3</v>
      </c>
      <c r="AF14" s="289">
        <v>0</v>
      </c>
      <c r="AG14" s="289">
        <v>0.1</v>
      </c>
      <c r="AH14" s="289">
        <v>0</v>
      </c>
      <c r="AI14" s="289">
        <v>0</v>
      </c>
      <c r="AJ14" s="289">
        <v>3.6</v>
      </c>
      <c r="AK14" s="289">
        <v>0.1</v>
      </c>
    </row>
    <row r="15" spans="1:37" ht="15.75">
      <c r="A15" s="279" t="s">
        <v>562</v>
      </c>
      <c r="B15" s="289">
        <f>INDEX(DATA!$D$9:$AY$9,MATCH(BC_A0_48!A15,DATA!$D$8:$AY$8,0)) + INDEX(DATA!$D$12:$AY$12,MATCH(BC_A0_48!A15,DATA!$D$8:$AY$8,0))</f>
        <v>8291.9513200000001</v>
      </c>
      <c r="C15" s="289">
        <f>INDEX(DATA!$D$13:$AY$13,MATCH(BC_A0_48!A15,DATA!$D$8:$AY$8,0)) + INDEX(DATA!$D$16:$AY$16,MATCH(BC_A0_48!A15,DATA!$D$8:$AY$8,0))</f>
        <v>1890</v>
      </c>
      <c r="D15" s="289">
        <v>20.6</v>
      </c>
      <c r="E15" s="289">
        <v>12.8</v>
      </c>
      <c r="F15" s="289">
        <v>0</v>
      </c>
      <c r="G15" s="289">
        <v>0.1</v>
      </c>
      <c r="H15" s="289">
        <v>0</v>
      </c>
      <c r="I15" s="289">
        <v>0</v>
      </c>
      <c r="J15" s="289">
        <v>0</v>
      </c>
      <c r="K15" s="289">
        <v>0</v>
      </c>
      <c r="L15" s="289">
        <v>0.1</v>
      </c>
      <c r="M15" s="289">
        <v>0.1</v>
      </c>
      <c r="N15" s="333">
        <v>0</v>
      </c>
      <c r="O15" s="333">
        <v>3.04</v>
      </c>
      <c r="P15" s="289">
        <v>0.1</v>
      </c>
      <c r="Q15" s="289">
        <v>183.68970000000002</v>
      </c>
      <c r="R15" s="289">
        <v>0</v>
      </c>
      <c r="S15" s="289">
        <v>41</v>
      </c>
      <c r="T15" s="289">
        <v>0.2</v>
      </c>
      <c r="U15" s="289">
        <v>6</v>
      </c>
      <c r="V15" s="289">
        <v>8.3000000000000007</v>
      </c>
      <c r="W15" s="287">
        <v>0.1</v>
      </c>
      <c r="X15" s="289">
        <v>7</v>
      </c>
      <c r="Y15" s="289">
        <v>2.9</v>
      </c>
      <c r="Z15" s="289">
        <v>0.1</v>
      </c>
      <c r="AA15" s="289">
        <v>0</v>
      </c>
      <c r="AB15" s="289">
        <v>0.2</v>
      </c>
      <c r="AC15" s="289">
        <v>0</v>
      </c>
      <c r="AD15" s="289">
        <v>7.9</v>
      </c>
      <c r="AE15" s="289">
        <v>8.9</v>
      </c>
      <c r="AF15" s="289">
        <v>0</v>
      </c>
      <c r="AG15" s="289">
        <v>0.1</v>
      </c>
      <c r="AH15" s="289">
        <v>0</v>
      </c>
      <c r="AI15" s="289">
        <v>0</v>
      </c>
      <c r="AJ15" s="289">
        <v>3.6</v>
      </c>
      <c r="AK15" s="289">
        <v>0.1</v>
      </c>
    </row>
    <row r="16" spans="1:37" ht="15.75">
      <c r="A16" s="279" t="s">
        <v>563</v>
      </c>
      <c r="B16" s="289">
        <f>INDEX(DATA!$D$9:$AY$9,MATCH(BC_A0_48!A16,DATA!$D$8:$AY$8,0)) + INDEX(DATA!$D$12:$AY$12,MATCH(BC_A0_48!A16,DATA!$D$8:$AY$8,0))</f>
        <v>8450.8773599999986</v>
      </c>
      <c r="C16" s="289">
        <f>INDEX(DATA!$D$13:$AY$13,MATCH(BC_A0_48!A16,DATA!$D$8:$AY$8,0)) + INDEX(DATA!$D$16:$AY$16,MATCH(BC_A0_48!A16,DATA!$D$8:$AY$8,0))</f>
        <v>1938</v>
      </c>
      <c r="D16" s="289">
        <v>6.7</v>
      </c>
      <c r="E16" s="289">
        <v>12.8</v>
      </c>
      <c r="F16" s="289">
        <v>0</v>
      </c>
      <c r="G16" s="289">
        <v>0.1</v>
      </c>
      <c r="H16" s="289">
        <v>0</v>
      </c>
      <c r="I16" s="289">
        <v>0</v>
      </c>
      <c r="J16" s="289">
        <v>0</v>
      </c>
      <c r="K16" s="289">
        <v>0</v>
      </c>
      <c r="L16" s="289">
        <v>0.1</v>
      </c>
      <c r="M16" s="289">
        <v>0.1</v>
      </c>
      <c r="N16" s="333">
        <v>0</v>
      </c>
      <c r="O16" s="333">
        <v>3.09</v>
      </c>
      <c r="P16" s="289">
        <v>0.1</v>
      </c>
      <c r="Q16" s="289">
        <v>183.5309</v>
      </c>
      <c r="R16" s="289">
        <v>0</v>
      </c>
      <c r="S16" s="289">
        <v>41</v>
      </c>
      <c r="T16" s="289">
        <v>0.1</v>
      </c>
      <c r="U16" s="289">
        <v>6.4</v>
      </c>
      <c r="V16" s="289">
        <v>4.9000000000000004</v>
      </c>
      <c r="W16" s="287">
        <v>0.1</v>
      </c>
      <c r="X16" s="289">
        <v>4.5</v>
      </c>
      <c r="Y16" s="289">
        <v>1.9</v>
      </c>
      <c r="Z16" s="289">
        <v>0.1</v>
      </c>
      <c r="AA16" s="289">
        <v>0</v>
      </c>
      <c r="AB16" s="289">
        <v>0.2</v>
      </c>
      <c r="AC16" s="289">
        <v>0</v>
      </c>
      <c r="AD16" s="289">
        <v>8.1999999999999993</v>
      </c>
      <c r="AE16" s="289">
        <v>10.3</v>
      </c>
      <c r="AF16" s="289">
        <v>0</v>
      </c>
      <c r="AG16" s="289">
        <v>0.1</v>
      </c>
      <c r="AH16" s="289">
        <v>0</v>
      </c>
      <c r="AI16" s="289">
        <v>0</v>
      </c>
      <c r="AJ16" s="289">
        <v>3.6</v>
      </c>
      <c r="AK16" s="289">
        <v>0.1</v>
      </c>
    </row>
    <row r="17" spans="1:37" ht="15.75">
      <c r="A17" s="279" t="s">
        <v>564</v>
      </c>
      <c r="B17" s="289">
        <f>INDEX(DATA!$D$9:$AY$9,MATCH(BC_A0_48!A17,DATA!$D$8:$AY$8,0)) + INDEX(DATA!$D$12:$AY$12,MATCH(BC_A0_48!A17,DATA!$D$8:$AY$8,0))</f>
        <v>8565.3262500000001</v>
      </c>
      <c r="C17" s="289">
        <f>INDEX(DATA!$D$13:$AY$13,MATCH(BC_A0_48!A17,DATA!$D$8:$AY$8,0)) + INDEX(DATA!$D$16:$AY$16,MATCH(BC_A0_48!A17,DATA!$D$8:$AY$8,0))</f>
        <v>2026.00596</v>
      </c>
      <c r="D17" s="289">
        <v>24.6</v>
      </c>
      <c r="E17" s="289">
        <v>12.6</v>
      </c>
      <c r="F17" s="289">
        <v>0</v>
      </c>
      <c r="G17" s="289">
        <v>0.1</v>
      </c>
      <c r="H17" s="289">
        <v>0</v>
      </c>
      <c r="I17" s="289">
        <v>0</v>
      </c>
      <c r="J17" s="289">
        <v>0</v>
      </c>
      <c r="K17" s="289">
        <v>0</v>
      </c>
      <c r="L17" s="289">
        <v>0.1</v>
      </c>
      <c r="M17" s="289">
        <v>0.1</v>
      </c>
      <c r="N17" s="333">
        <v>0.5</v>
      </c>
      <c r="O17" s="333">
        <v>3.157</v>
      </c>
      <c r="P17" s="289">
        <v>0.1</v>
      </c>
      <c r="Q17" s="289">
        <v>183.50507999999999</v>
      </c>
      <c r="R17" s="289">
        <v>0</v>
      </c>
      <c r="S17" s="289">
        <v>41</v>
      </c>
      <c r="T17" s="289">
        <v>0.1</v>
      </c>
      <c r="U17" s="289">
        <v>4.7</v>
      </c>
      <c r="V17" s="289">
        <v>3.4</v>
      </c>
      <c r="W17" s="287">
        <v>0.1</v>
      </c>
      <c r="X17" s="289">
        <v>2.5</v>
      </c>
      <c r="Y17" s="289">
        <v>2.2000000000000002</v>
      </c>
      <c r="Z17" s="289">
        <v>0.1</v>
      </c>
      <c r="AA17" s="289">
        <v>0</v>
      </c>
      <c r="AB17" s="289">
        <v>0.5</v>
      </c>
      <c r="AC17" s="289">
        <v>0</v>
      </c>
      <c r="AD17" s="289">
        <v>6.2</v>
      </c>
      <c r="AE17" s="289">
        <v>4.9000000000000004</v>
      </c>
      <c r="AF17" s="289">
        <v>0</v>
      </c>
      <c r="AG17" s="289">
        <v>0.1</v>
      </c>
      <c r="AH17" s="289">
        <v>0</v>
      </c>
      <c r="AI17" s="289">
        <v>0</v>
      </c>
      <c r="AJ17" s="289">
        <v>3.1</v>
      </c>
      <c r="AK17" s="289">
        <v>0.1</v>
      </c>
    </row>
    <row r="18" spans="1:37" ht="15.75">
      <c r="A18" s="279" t="s">
        <v>565</v>
      </c>
      <c r="B18" s="289">
        <f>INDEX(DATA!$D$9:$AY$9,MATCH(BC_A0_48!A18,DATA!$D$8:$AY$8,0)) + INDEX(DATA!$D$12:$AY$12,MATCH(BC_A0_48!A18,DATA!$D$8:$AY$8,0))</f>
        <v>8636.557310000002</v>
      </c>
      <c r="C18" s="289">
        <f>INDEX(DATA!$D$13:$AY$13,MATCH(BC_A0_48!A18,DATA!$D$8:$AY$8,0)) + INDEX(DATA!$D$16:$AY$16,MATCH(BC_A0_48!A18,DATA!$D$8:$AY$8,0))</f>
        <v>2143.2664</v>
      </c>
      <c r="D18" s="289">
        <v>10.7</v>
      </c>
      <c r="E18" s="289">
        <v>12.5</v>
      </c>
      <c r="F18" s="289">
        <v>0</v>
      </c>
      <c r="G18" s="289">
        <v>0.8</v>
      </c>
      <c r="H18" s="289">
        <v>0</v>
      </c>
      <c r="I18" s="289">
        <v>0.3</v>
      </c>
      <c r="J18" s="289">
        <v>0.3</v>
      </c>
      <c r="K18" s="289">
        <v>0.6</v>
      </c>
      <c r="L18" s="289">
        <v>0.6</v>
      </c>
      <c r="M18" s="289">
        <v>0.4</v>
      </c>
      <c r="N18" s="333">
        <v>0.5</v>
      </c>
      <c r="O18" s="333">
        <v>3.0369999999999999</v>
      </c>
      <c r="P18" s="289">
        <v>0.1</v>
      </c>
      <c r="Q18" s="289">
        <v>186.31368000000001</v>
      </c>
      <c r="R18" s="289">
        <v>0</v>
      </c>
      <c r="S18" s="289">
        <v>41</v>
      </c>
      <c r="T18" s="289">
        <v>0.1</v>
      </c>
      <c r="U18" s="289">
        <v>2.7</v>
      </c>
      <c r="V18" s="289">
        <v>2.1</v>
      </c>
      <c r="W18" s="287">
        <v>0</v>
      </c>
      <c r="X18" s="289">
        <v>1.9</v>
      </c>
      <c r="Y18" s="289">
        <v>1.5</v>
      </c>
      <c r="Z18" s="289">
        <v>0.1</v>
      </c>
      <c r="AA18" s="289">
        <v>0.3</v>
      </c>
      <c r="AB18" s="289">
        <v>0.2</v>
      </c>
      <c r="AC18" s="289">
        <v>0</v>
      </c>
      <c r="AD18" s="289">
        <v>3.7</v>
      </c>
      <c r="AE18" s="289">
        <v>4.8</v>
      </c>
      <c r="AF18" s="289">
        <v>0</v>
      </c>
      <c r="AG18" s="289">
        <v>0.3</v>
      </c>
      <c r="AH18" s="289">
        <v>0</v>
      </c>
      <c r="AI18" s="289">
        <v>0</v>
      </c>
      <c r="AJ18" s="289">
        <v>1.9</v>
      </c>
      <c r="AK18" s="289">
        <v>0.1</v>
      </c>
    </row>
    <row r="19" spans="1:37" ht="15.75">
      <c r="A19" s="279" t="s">
        <v>566</v>
      </c>
      <c r="B19" s="289">
        <f>INDEX(DATA!$D$9:$AY$9,MATCH(BC_A0_48!A19,DATA!$D$8:$AY$8,0)) + INDEX(DATA!$D$12:$AY$12,MATCH(BC_A0_48!A19,DATA!$D$8:$AY$8,0))</f>
        <v>8644.7449300000007</v>
      </c>
      <c r="C19" s="289">
        <f>INDEX(DATA!$D$13:$AY$13,MATCH(BC_A0_48!A19,DATA!$D$8:$AY$8,0)) + INDEX(DATA!$D$16:$AY$16,MATCH(BC_A0_48!A19,DATA!$D$8:$AY$8,0))</f>
        <v>2284.4071399999998</v>
      </c>
      <c r="D19" s="289">
        <v>27.700000000000003</v>
      </c>
      <c r="E19" s="289">
        <v>12</v>
      </c>
      <c r="F19" s="289">
        <v>3.7</v>
      </c>
      <c r="G19" s="289">
        <v>4.3</v>
      </c>
      <c r="H19" s="289">
        <v>1.2</v>
      </c>
      <c r="I19" s="289">
        <v>0.8</v>
      </c>
      <c r="J19" s="289">
        <v>0.8</v>
      </c>
      <c r="K19" s="289">
        <v>1.1000000000000001</v>
      </c>
      <c r="L19" s="289">
        <v>1.9</v>
      </c>
      <c r="M19" s="289">
        <v>4.9000000000000004</v>
      </c>
      <c r="N19" s="333">
        <v>0</v>
      </c>
      <c r="O19" s="333">
        <v>3.0489999999999999</v>
      </c>
      <c r="P19" s="289">
        <v>0.1</v>
      </c>
      <c r="Q19" s="289">
        <v>186.56955999999997</v>
      </c>
      <c r="R19" s="289">
        <v>0</v>
      </c>
      <c r="S19" s="289">
        <v>41</v>
      </c>
      <c r="T19" s="289">
        <v>0.1</v>
      </c>
      <c r="U19" s="289">
        <v>1.7</v>
      </c>
      <c r="V19" s="289">
        <v>3.4</v>
      </c>
      <c r="W19" s="287">
        <v>0</v>
      </c>
      <c r="X19" s="289">
        <v>3</v>
      </c>
      <c r="Y19" s="289">
        <v>1.4</v>
      </c>
      <c r="Z19" s="289">
        <v>0.1</v>
      </c>
      <c r="AA19" s="289">
        <v>0.76336999999999999</v>
      </c>
      <c r="AB19" s="289">
        <v>0.2</v>
      </c>
      <c r="AC19" s="289">
        <v>0</v>
      </c>
      <c r="AD19" s="289">
        <v>4.0999999999999996</v>
      </c>
      <c r="AE19" s="289">
        <v>3.8</v>
      </c>
      <c r="AF19" s="289">
        <v>1.1000000000000001</v>
      </c>
      <c r="AG19" s="289">
        <v>1.1000000000000001</v>
      </c>
      <c r="AH19" s="289">
        <v>0</v>
      </c>
      <c r="AI19" s="289">
        <v>1</v>
      </c>
      <c r="AJ19" s="289">
        <v>1.5</v>
      </c>
      <c r="AK19" s="289">
        <v>0.1</v>
      </c>
    </row>
    <row r="20" spans="1:37" ht="15.75">
      <c r="A20" s="279" t="s">
        <v>567</v>
      </c>
      <c r="B20" s="289">
        <f>INDEX(DATA!$D$9:$AY$9,MATCH(BC_A0_48!A20,DATA!$D$8:$AY$8,0)) + INDEX(DATA!$D$12:$AY$12,MATCH(BC_A0_48!A20,DATA!$D$8:$AY$8,0))</f>
        <v>9032.5777999999991</v>
      </c>
      <c r="C20" s="289">
        <f>INDEX(DATA!$D$13:$AY$13,MATCH(BC_A0_48!A20,DATA!$D$8:$AY$8,0)) + INDEX(DATA!$D$16:$AY$16,MATCH(BC_A0_48!A20,DATA!$D$8:$AY$8,0))</f>
        <v>2445.2997599999999</v>
      </c>
      <c r="D20" s="289">
        <v>22.6</v>
      </c>
      <c r="E20" s="289">
        <v>12.6</v>
      </c>
      <c r="F20" s="289">
        <v>4</v>
      </c>
      <c r="G20" s="289">
        <v>7.9</v>
      </c>
      <c r="H20" s="289">
        <v>3.3</v>
      </c>
      <c r="I20" s="289">
        <v>1.2</v>
      </c>
      <c r="J20" s="289">
        <v>1.1000000000000001</v>
      </c>
      <c r="K20" s="289">
        <v>2</v>
      </c>
      <c r="L20" s="289">
        <v>7.6</v>
      </c>
      <c r="M20" s="289">
        <v>8</v>
      </c>
      <c r="N20" s="333">
        <v>0</v>
      </c>
      <c r="O20" s="333">
        <v>3.0619999999999998</v>
      </c>
      <c r="P20" s="289">
        <v>0.1</v>
      </c>
      <c r="Q20" s="289">
        <v>186.37255999999999</v>
      </c>
      <c r="R20" s="289">
        <v>0</v>
      </c>
      <c r="S20" s="289">
        <v>41</v>
      </c>
      <c r="T20" s="289">
        <v>0.1</v>
      </c>
      <c r="U20" s="289">
        <v>1.2</v>
      </c>
      <c r="V20" s="289">
        <v>3.4</v>
      </c>
      <c r="W20" s="287">
        <v>3.2</v>
      </c>
      <c r="X20" s="289">
        <v>2.5</v>
      </c>
      <c r="Y20" s="289">
        <v>3.4</v>
      </c>
      <c r="Z20" s="289">
        <v>0.1</v>
      </c>
      <c r="AA20" s="289">
        <v>4.6928300000000007</v>
      </c>
      <c r="AB20" s="289">
        <v>0.2</v>
      </c>
      <c r="AC20" s="289">
        <v>0</v>
      </c>
      <c r="AD20" s="289">
        <v>3.7</v>
      </c>
      <c r="AE20" s="289">
        <v>3.5</v>
      </c>
      <c r="AF20" s="289">
        <v>3.7</v>
      </c>
      <c r="AG20" s="289">
        <v>1.7</v>
      </c>
      <c r="AH20" s="289">
        <v>0</v>
      </c>
      <c r="AI20" s="289">
        <v>0</v>
      </c>
      <c r="AJ20" s="289">
        <v>1.5</v>
      </c>
      <c r="AK20" s="289">
        <v>0.1</v>
      </c>
    </row>
    <row r="21" spans="1:37" ht="15.75">
      <c r="A21" s="279" t="s">
        <v>568</v>
      </c>
      <c r="B21" s="289">
        <f>INDEX(DATA!$D$9:$AY$9,MATCH(BC_A0_48!A21,DATA!$D$8:$AY$8,0)) + INDEX(DATA!$D$12:$AY$12,MATCH(BC_A0_48!A21,DATA!$D$8:$AY$8,0))</f>
        <v>10208.817609999998</v>
      </c>
      <c r="C21" s="289">
        <f>INDEX(DATA!$D$13:$AY$13,MATCH(BC_A0_48!A21,DATA!$D$8:$AY$8,0)) + INDEX(DATA!$D$16:$AY$16,MATCH(BC_A0_48!A21,DATA!$D$8:$AY$8,0))</f>
        <v>2756.1632800000002</v>
      </c>
      <c r="D21" s="289">
        <v>38.6</v>
      </c>
      <c r="E21" s="289">
        <v>12.9</v>
      </c>
      <c r="F21" s="289">
        <v>9.5</v>
      </c>
      <c r="G21" s="289">
        <v>15.3</v>
      </c>
      <c r="H21" s="289">
        <v>5.0999999999999996</v>
      </c>
      <c r="I21" s="289">
        <v>2.1</v>
      </c>
      <c r="J21" s="289">
        <v>2</v>
      </c>
      <c r="K21" s="289">
        <v>4.2</v>
      </c>
      <c r="L21" s="289">
        <v>11.1</v>
      </c>
      <c r="M21" s="289">
        <v>16.100000000000001</v>
      </c>
      <c r="N21" s="333">
        <v>0.4</v>
      </c>
      <c r="O21" s="333">
        <v>3.18</v>
      </c>
      <c r="P21" s="289">
        <v>0.1</v>
      </c>
      <c r="Q21" s="289">
        <v>185.71960000000001</v>
      </c>
      <c r="R21" s="289">
        <v>0</v>
      </c>
      <c r="S21" s="289">
        <v>41.1</v>
      </c>
      <c r="T21" s="289">
        <v>0.1</v>
      </c>
      <c r="U21" s="289">
        <v>1.3</v>
      </c>
      <c r="V21" s="289">
        <v>2.2000000000000002</v>
      </c>
      <c r="W21" s="287">
        <v>7.2</v>
      </c>
      <c r="X21" s="289">
        <v>1.9</v>
      </c>
      <c r="Y21" s="289">
        <v>4.5999999999999996</v>
      </c>
      <c r="Z21" s="289">
        <v>0.1</v>
      </c>
      <c r="AA21" s="289">
        <v>6.7458100000000005</v>
      </c>
      <c r="AB21" s="289">
        <v>0.2</v>
      </c>
      <c r="AC21" s="289">
        <v>0</v>
      </c>
      <c r="AD21" s="289">
        <v>2.4</v>
      </c>
      <c r="AE21" s="289">
        <v>2.5</v>
      </c>
      <c r="AF21" s="289">
        <v>4.5999999999999996</v>
      </c>
      <c r="AG21" s="289">
        <v>4.8</v>
      </c>
      <c r="AH21" s="289">
        <v>0</v>
      </c>
      <c r="AI21" s="289">
        <v>6.1</v>
      </c>
      <c r="AJ21" s="289">
        <v>1</v>
      </c>
      <c r="AK21" s="289">
        <v>0.1</v>
      </c>
    </row>
    <row r="22" spans="1:37" ht="15.75">
      <c r="A22" s="279" t="s">
        <v>569</v>
      </c>
      <c r="B22" s="289">
        <f>INDEX(DATA!$D$9:$AY$9,MATCH(BC_A0_48!A22,DATA!$D$8:$AY$8,0)) + INDEX(DATA!$D$12:$AY$12,MATCH(BC_A0_48!A22,DATA!$D$8:$AY$8,0))</f>
        <v>10789.425789999998</v>
      </c>
      <c r="C22" s="289">
        <f>INDEX(DATA!$D$13:$AY$13,MATCH(BC_A0_48!A22,DATA!$D$8:$AY$8,0)) + INDEX(DATA!$D$16:$AY$16,MATCH(BC_A0_48!A22,DATA!$D$8:$AY$8,0))</f>
        <v>3039.9128500000002</v>
      </c>
      <c r="D22" s="289">
        <v>26.3</v>
      </c>
      <c r="E22" s="289">
        <v>12.9</v>
      </c>
      <c r="F22" s="289">
        <v>13</v>
      </c>
      <c r="G22" s="289">
        <v>16.7</v>
      </c>
      <c r="H22" s="289">
        <v>5.9</v>
      </c>
      <c r="I22" s="289">
        <v>2.6</v>
      </c>
      <c r="J22" s="289">
        <v>2.9</v>
      </c>
      <c r="K22" s="289">
        <v>6.6</v>
      </c>
      <c r="L22" s="289">
        <v>13.9</v>
      </c>
      <c r="M22" s="289">
        <v>18.8</v>
      </c>
      <c r="N22" s="333">
        <v>0.4</v>
      </c>
      <c r="O22" s="333">
        <v>3.2570000000000001</v>
      </c>
      <c r="P22" s="289">
        <v>0.1</v>
      </c>
      <c r="Q22" s="289">
        <v>183.33678</v>
      </c>
      <c r="R22" s="289">
        <v>0</v>
      </c>
      <c r="S22" s="289">
        <v>41.1</v>
      </c>
      <c r="T22" s="289">
        <v>0.2</v>
      </c>
      <c r="U22" s="289">
        <v>1.5</v>
      </c>
      <c r="V22" s="289">
        <v>1.5</v>
      </c>
      <c r="W22" s="287">
        <v>4.2</v>
      </c>
      <c r="X22" s="289">
        <v>1.1000000000000001</v>
      </c>
      <c r="Y22" s="289">
        <v>1.7</v>
      </c>
      <c r="Z22" s="289">
        <v>0.1</v>
      </c>
      <c r="AA22" s="289">
        <v>8.2113700000000005</v>
      </c>
      <c r="AB22" s="289">
        <v>0.2</v>
      </c>
      <c r="AC22" s="289">
        <v>0</v>
      </c>
      <c r="AD22" s="289">
        <v>1.9</v>
      </c>
      <c r="AE22" s="289">
        <v>1.5</v>
      </c>
      <c r="AF22" s="289">
        <v>4</v>
      </c>
      <c r="AG22" s="289">
        <v>4.0999999999999996</v>
      </c>
      <c r="AH22" s="289">
        <v>0</v>
      </c>
      <c r="AI22" s="289">
        <v>7.8</v>
      </c>
      <c r="AJ22" s="289">
        <v>2.7</v>
      </c>
      <c r="AK22" s="289">
        <v>0.1</v>
      </c>
    </row>
    <row r="23" spans="1:37" ht="15.75">
      <c r="A23" s="279" t="s">
        <v>570</v>
      </c>
      <c r="B23" s="289">
        <f>INDEX(DATA!$D$9:$AY$9,MATCH(BC_A0_48!A23,DATA!$D$8:$AY$8,0)) + INDEX(DATA!$D$12:$AY$12,MATCH(BC_A0_48!A23,DATA!$D$8:$AY$8,0))</f>
        <v>10917.805359999998</v>
      </c>
      <c r="C23" s="289">
        <f>INDEX(DATA!$D$13:$AY$13,MATCH(BC_A0_48!A23,DATA!$D$8:$AY$8,0)) + INDEX(DATA!$D$16:$AY$16,MATCH(BC_A0_48!A23,DATA!$D$8:$AY$8,0))</f>
        <v>3114.95172</v>
      </c>
      <c r="D23" s="289">
        <v>16.8</v>
      </c>
      <c r="E23" s="289">
        <v>13.2</v>
      </c>
      <c r="F23" s="289">
        <v>15</v>
      </c>
      <c r="G23" s="289">
        <v>20.8</v>
      </c>
      <c r="H23" s="289">
        <v>5.2</v>
      </c>
      <c r="I23" s="289">
        <v>7.9</v>
      </c>
      <c r="J23" s="289">
        <v>8.4</v>
      </c>
      <c r="K23" s="289">
        <v>14.7</v>
      </c>
      <c r="L23" s="289">
        <v>17.100000000000001</v>
      </c>
      <c r="M23" s="289">
        <v>23.5</v>
      </c>
      <c r="N23" s="333">
        <v>0.2</v>
      </c>
      <c r="O23" s="333">
        <v>3.367</v>
      </c>
      <c r="P23" s="289">
        <v>0.1</v>
      </c>
      <c r="Q23" s="289">
        <v>175.30808000000002</v>
      </c>
      <c r="R23" s="289">
        <v>0</v>
      </c>
      <c r="S23" s="289">
        <v>41.1</v>
      </c>
      <c r="T23" s="289">
        <v>0.1</v>
      </c>
      <c r="U23" s="289">
        <v>1.1000000000000001</v>
      </c>
      <c r="V23" s="289">
        <v>0.9</v>
      </c>
      <c r="W23" s="287">
        <v>6.2</v>
      </c>
      <c r="X23" s="289">
        <v>0.6</v>
      </c>
      <c r="Y23" s="289">
        <v>0.8</v>
      </c>
      <c r="Z23" s="289">
        <v>0.1</v>
      </c>
      <c r="AA23" s="289">
        <v>16.279679999999999</v>
      </c>
      <c r="AB23" s="289">
        <v>0</v>
      </c>
      <c r="AC23" s="289">
        <v>0</v>
      </c>
      <c r="AD23" s="289">
        <v>24.8</v>
      </c>
      <c r="AE23" s="289">
        <v>0.5</v>
      </c>
      <c r="AF23" s="289">
        <v>10.6</v>
      </c>
      <c r="AG23" s="289">
        <v>15.6</v>
      </c>
      <c r="AH23" s="289">
        <v>0</v>
      </c>
      <c r="AI23" s="289">
        <v>14.9</v>
      </c>
      <c r="AJ23" s="289">
        <v>5.2</v>
      </c>
      <c r="AK23" s="289">
        <v>0.1</v>
      </c>
    </row>
    <row r="24" spans="1:37" ht="15.75">
      <c r="A24" s="279" t="s">
        <v>571</v>
      </c>
      <c r="B24" s="289">
        <f>INDEX(DATA!$D$9:$AY$9,MATCH(BC_A0_48!A24,DATA!$D$8:$AY$8,0)) + INDEX(DATA!$D$12:$AY$12,MATCH(BC_A0_48!A24,DATA!$D$8:$AY$8,0))</f>
        <v>11028.236659999999</v>
      </c>
      <c r="C24" s="289">
        <f>INDEX(DATA!$D$13:$AY$13,MATCH(BC_A0_48!A24,DATA!$D$8:$AY$8,0)) + INDEX(DATA!$D$16:$AY$16,MATCH(BC_A0_48!A24,DATA!$D$8:$AY$8,0))</f>
        <v>3234.0626600000001</v>
      </c>
      <c r="D24" s="289">
        <v>45.9</v>
      </c>
      <c r="E24" s="289">
        <v>10.5</v>
      </c>
      <c r="F24" s="289">
        <v>8.1999999999999993</v>
      </c>
      <c r="G24" s="289">
        <v>19.600000000000001</v>
      </c>
      <c r="H24" s="289">
        <v>21</v>
      </c>
      <c r="I24" s="289">
        <v>5.4</v>
      </c>
      <c r="J24" s="289">
        <v>6.5</v>
      </c>
      <c r="K24" s="289">
        <v>15.2</v>
      </c>
      <c r="L24" s="289">
        <v>18.600000000000001</v>
      </c>
      <c r="M24" s="289">
        <v>24.8</v>
      </c>
      <c r="N24" s="333">
        <v>0.2</v>
      </c>
      <c r="O24" s="333">
        <v>3.43</v>
      </c>
      <c r="P24" s="289">
        <v>0</v>
      </c>
      <c r="Q24" s="289">
        <v>168.37064000000004</v>
      </c>
      <c r="R24" s="289">
        <v>0</v>
      </c>
      <c r="S24" s="289">
        <v>41</v>
      </c>
      <c r="T24" s="289">
        <v>0.1</v>
      </c>
      <c r="U24" s="289">
        <v>0.5</v>
      </c>
      <c r="V24" s="289">
        <v>10</v>
      </c>
      <c r="W24" s="287">
        <v>8</v>
      </c>
      <c r="X24" s="289">
        <v>3.6</v>
      </c>
      <c r="Y24" s="289">
        <v>1.2</v>
      </c>
      <c r="Z24" s="289">
        <v>0.1</v>
      </c>
      <c r="AA24" s="289">
        <v>14.80078</v>
      </c>
      <c r="AB24" s="289">
        <v>0</v>
      </c>
      <c r="AC24" s="289">
        <v>0.2</v>
      </c>
      <c r="AD24" s="289">
        <v>3.8</v>
      </c>
      <c r="AE24" s="289">
        <v>0.5</v>
      </c>
      <c r="AF24" s="289">
        <v>12.9</v>
      </c>
      <c r="AG24" s="289">
        <v>9</v>
      </c>
      <c r="AH24" s="289">
        <v>0</v>
      </c>
      <c r="AI24" s="289">
        <v>5.7</v>
      </c>
      <c r="AJ24" s="289">
        <v>1.9</v>
      </c>
      <c r="AK24" s="289">
        <v>0.1</v>
      </c>
    </row>
    <row r="25" spans="1:37" ht="15.75">
      <c r="A25" s="279" t="s">
        <v>572</v>
      </c>
      <c r="B25" s="289">
        <f>INDEX(DATA!$D$9:$AY$9,MATCH(BC_A0_48!A25,DATA!$D$8:$AY$8,0)) + INDEX(DATA!$D$12:$AY$12,MATCH(BC_A0_48!A25,DATA!$D$8:$AY$8,0))</f>
        <v>10735.49834</v>
      </c>
      <c r="C25" s="289">
        <f>INDEX(DATA!$D$13:$AY$13,MATCH(BC_A0_48!A25,DATA!$D$8:$AY$8,0)) + INDEX(DATA!$D$16:$AY$16,MATCH(BC_A0_48!A25,DATA!$D$8:$AY$8,0))</f>
        <v>3295.6057999999998</v>
      </c>
      <c r="D25" s="289">
        <v>63.9</v>
      </c>
      <c r="E25" s="289">
        <v>9.6</v>
      </c>
      <c r="F25" s="289">
        <v>20</v>
      </c>
      <c r="G25" s="289">
        <v>21.2</v>
      </c>
      <c r="H25" s="289">
        <v>15.4</v>
      </c>
      <c r="I25" s="289">
        <v>5.0999999999999996</v>
      </c>
      <c r="J25" s="289">
        <v>5.9</v>
      </c>
      <c r="K25" s="289">
        <v>26.1</v>
      </c>
      <c r="L25" s="289">
        <v>18.8</v>
      </c>
      <c r="M25" s="289">
        <v>28</v>
      </c>
      <c r="N25" s="333">
        <v>0.2</v>
      </c>
      <c r="O25" s="333">
        <v>3.383</v>
      </c>
      <c r="P25" s="289">
        <v>2</v>
      </c>
      <c r="Q25" s="289">
        <v>167.10628000000003</v>
      </c>
      <c r="R25" s="289">
        <v>0</v>
      </c>
      <c r="S25" s="289">
        <v>40.9</v>
      </c>
      <c r="T25" s="289">
        <v>0.1</v>
      </c>
      <c r="U25" s="289">
        <v>0.2</v>
      </c>
      <c r="V25" s="289">
        <v>3.4</v>
      </c>
      <c r="W25" s="287">
        <v>10.199999999999999</v>
      </c>
      <c r="X25" s="289">
        <v>4</v>
      </c>
      <c r="Y25" s="289">
        <v>1.3</v>
      </c>
      <c r="Z25" s="289">
        <v>0.1</v>
      </c>
      <c r="AA25" s="289">
        <v>14.17361</v>
      </c>
      <c r="AB25" s="289">
        <v>1.7</v>
      </c>
      <c r="AC25" s="289">
        <v>0.2</v>
      </c>
      <c r="AD25" s="289">
        <v>2.8</v>
      </c>
      <c r="AE25" s="289">
        <v>1.2</v>
      </c>
      <c r="AF25" s="289">
        <v>19.899999999999999</v>
      </c>
      <c r="AG25" s="289">
        <v>15.9</v>
      </c>
      <c r="AH25" s="289">
        <v>0</v>
      </c>
      <c r="AI25" s="289">
        <v>13.8</v>
      </c>
      <c r="AJ25" s="289">
        <v>1.9</v>
      </c>
      <c r="AK25" s="289">
        <v>0.1</v>
      </c>
    </row>
    <row r="26" spans="1:37" ht="15.75">
      <c r="A26" s="279" t="s">
        <v>573</v>
      </c>
      <c r="B26" s="289">
        <f>INDEX(DATA!$D$9:$AY$9,MATCH(BC_A0_48!A26,DATA!$D$8:$AY$8,0)) + INDEX(DATA!$D$12:$AY$12,MATCH(BC_A0_48!A26,DATA!$D$8:$AY$8,0))</f>
        <v>10782.112670000002</v>
      </c>
      <c r="C26" s="289">
        <f>INDEX(DATA!$D$13:$AY$13,MATCH(BC_A0_48!A26,DATA!$D$8:$AY$8,0)) + INDEX(DATA!$D$16:$AY$16,MATCH(BC_A0_48!A26,DATA!$D$8:$AY$8,0))</f>
        <v>3383.6812500000001</v>
      </c>
      <c r="D26" s="289">
        <v>32.799999999999997</v>
      </c>
      <c r="E26" s="289">
        <v>9.8000000000000007</v>
      </c>
      <c r="F26" s="289">
        <v>10.6</v>
      </c>
      <c r="G26" s="289">
        <v>7.2</v>
      </c>
      <c r="H26" s="289">
        <v>15.4</v>
      </c>
      <c r="I26" s="289">
        <v>13</v>
      </c>
      <c r="J26" s="289">
        <v>11.6</v>
      </c>
      <c r="K26" s="289">
        <v>24.9</v>
      </c>
      <c r="L26" s="289">
        <v>16.8</v>
      </c>
      <c r="M26" s="289">
        <v>17.399999999999999</v>
      </c>
      <c r="N26" s="333">
        <v>0.2</v>
      </c>
      <c r="O26" s="333">
        <v>3.5190000000000001</v>
      </c>
      <c r="P26" s="289">
        <v>3.3</v>
      </c>
      <c r="Q26" s="289">
        <v>168.98017999999999</v>
      </c>
      <c r="R26" s="289">
        <v>1.3</v>
      </c>
      <c r="S26" s="289">
        <v>41</v>
      </c>
      <c r="T26" s="289">
        <v>0.2</v>
      </c>
      <c r="U26" s="289">
        <v>0.7</v>
      </c>
      <c r="V26" s="289">
        <v>2.1</v>
      </c>
      <c r="W26" s="287">
        <v>14.6</v>
      </c>
      <c r="X26" s="289">
        <v>1.8</v>
      </c>
      <c r="Y26" s="289">
        <v>1.3</v>
      </c>
      <c r="Z26" s="289">
        <v>0.1</v>
      </c>
      <c r="AA26" s="289">
        <v>17.976469999999999</v>
      </c>
      <c r="AB26" s="289">
        <v>2.8</v>
      </c>
      <c r="AC26" s="289">
        <v>0.5</v>
      </c>
      <c r="AD26" s="289">
        <v>2.8</v>
      </c>
      <c r="AE26" s="289">
        <v>2.2999999999999998</v>
      </c>
      <c r="AF26" s="289">
        <v>11.1</v>
      </c>
      <c r="AG26" s="289">
        <v>25.2</v>
      </c>
      <c r="AH26" s="289">
        <v>0</v>
      </c>
      <c r="AI26" s="289">
        <v>25.5</v>
      </c>
      <c r="AJ26" s="289">
        <v>2.4</v>
      </c>
      <c r="AK26" s="289">
        <v>0.1</v>
      </c>
    </row>
    <row r="27" spans="1:37" ht="15.75">
      <c r="A27" s="279" t="s">
        <v>574</v>
      </c>
      <c r="B27" s="289">
        <f>INDEX(DATA!$D$9:$AY$9,MATCH(BC_A0_48!A27,DATA!$D$8:$AY$8,0)) + INDEX(DATA!$D$12:$AY$12,MATCH(BC_A0_48!A27,DATA!$D$8:$AY$8,0))</f>
        <v>10624.689990000001</v>
      </c>
      <c r="C27" s="289">
        <f>INDEX(DATA!$D$13:$AY$13,MATCH(BC_A0_48!A27,DATA!$D$8:$AY$8,0)) + INDEX(DATA!$D$16:$AY$16,MATCH(BC_A0_48!A27,DATA!$D$8:$AY$8,0))</f>
        <v>3380.2646599999998</v>
      </c>
      <c r="D27" s="289">
        <v>16.799999999999997</v>
      </c>
      <c r="E27" s="289">
        <v>13.4</v>
      </c>
      <c r="F27" s="289">
        <v>15.2</v>
      </c>
      <c r="G27" s="289">
        <v>20.100000000000001</v>
      </c>
      <c r="H27" s="289">
        <v>14.8</v>
      </c>
      <c r="I27" s="289">
        <v>22.7</v>
      </c>
      <c r="J27" s="289">
        <v>25</v>
      </c>
      <c r="K27" s="289">
        <v>25.5</v>
      </c>
      <c r="L27" s="289">
        <v>21.5</v>
      </c>
      <c r="M27" s="289">
        <v>27.6</v>
      </c>
      <c r="N27" s="333">
        <v>0.2</v>
      </c>
      <c r="O27" s="333">
        <v>3.5790000000000002</v>
      </c>
      <c r="P27" s="289">
        <v>3.6</v>
      </c>
      <c r="Q27" s="289">
        <v>167.78218000000001</v>
      </c>
      <c r="R27" s="289">
        <v>1.9</v>
      </c>
      <c r="S27" s="289">
        <v>41</v>
      </c>
      <c r="T27" s="289">
        <v>0.1</v>
      </c>
      <c r="U27" s="289">
        <v>0.2</v>
      </c>
      <c r="V27" s="289">
        <v>9.8000000000000007</v>
      </c>
      <c r="W27" s="287">
        <v>16.600000000000001</v>
      </c>
      <c r="X27" s="289">
        <v>8.6999999999999993</v>
      </c>
      <c r="Y27" s="289">
        <v>1.8</v>
      </c>
      <c r="Z27" s="289">
        <v>0.1</v>
      </c>
      <c r="AA27" s="289">
        <v>15.75441</v>
      </c>
      <c r="AB27" s="289">
        <v>3.6</v>
      </c>
      <c r="AC27" s="289">
        <v>5.6</v>
      </c>
      <c r="AD27" s="289">
        <v>0.7</v>
      </c>
      <c r="AE27" s="289">
        <v>4.5</v>
      </c>
      <c r="AF27" s="289">
        <v>29.9</v>
      </c>
      <c r="AG27" s="289">
        <v>18.5</v>
      </c>
      <c r="AH27" s="289">
        <v>0</v>
      </c>
      <c r="AI27" s="289">
        <v>28.3</v>
      </c>
      <c r="AJ27" s="289">
        <v>0.8</v>
      </c>
      <c r="AK27" s="289">
        <v>0.1</v>
      </c>
    </row>
    <row r="28" spans="1:37" ht="15.75">
      <c r="A28" s="279" t="s">
        <v>575</v>
      </c>
      <c r="B28" s="289">
        <f>INDEX(DATA!$D$9:$AY$9,MATCH(BC_A0_48!A28,DATA!$D$8:$AY$8,0)) + INDEX(DATA!$D$12:$AY$12,MATCH(BC_A0_48!A28,DATA!$D$8:$AY$8,0))</f>
        <v>10453.022069999999</v>
      </c>
      <c r="C28" s="289">
        <f>INDEX(DATA!$D$13:$AY$13,MATCH(BC_A0_48!A28,DATA!$D$8:$AY$8,0)) + INDEX(DATA!$D$16:$AY$16,MATCH(BC_A0_48!A28,DATA!$D$8:$AY$8,0))</f>
        <v>3374.9980099999998</v>
      </c>
      <c r="D28" s="289">
        <v>36.9</v>
      </c>
      <c r="E28" s="289">
        <v>9.6999999999999993</v>
      </c>
      <c r="F28" s="289">
        <v>14.8</v>
      </c>
      <c r="G28" s="289">
        <v>25.5</v>
      </c>
      <c r="H28" s="289">
        <v>11.8</v>
      </c>
      <c r="I28" s="289">
        <v>20.9</v>
      </c>
      <c r="J28" s="289">
        <v>23.2</v>
      </c>
      <c r="K28" s="289">
        <v>8.1999999999999993</v>
      </c>
      <c r="L28" s="289">
        <v>23</v>
      </c>
      <c r="M28" s="289">
        <v>25.6</v>
      </c>
      <c r="N28" s="333">
        <v>0.2</v>
      </c>
      <c r="O28" s="333">
        <v>3.7080000000000002</v>
      </c>
      <c r="P28" s="289">
        <v>4.2</v>
      </c>
      <c r="Q28" s="289">
        <v>166.66568000000001</v>
      </c>
      <c r="R28" s="289">
        <v>2.6</v>
      </c>
      <c r="S28" s="289">
        <v>41</v>
      </c>
      <c r="T28" s="289">
        <v>0.1</v>
      </c>
      <c r="U28" s="289">
        <v>0.8</v>
      </c>
      <c r="V28" s="289">
        <v>0.8</v>
      </c>
      <c r="W28" s="287">
        <v>20.2</v>
      </c>
      <c r="X28" s="289">
        <v>0.1</v>
      </c>
      <c r="Y28" s="289">
        <v>1.5</v>
      </c>
      <c r="Z28" s="289">
        <v>0.5</v>
      </c>
      <c r="AA28" s="289">
        <v>16.456879999999998</v>
      </c>
      <c r="AB28" s="289">
        <v>3.2</v>
      </c>
      <c r="AC28" s="289">
        <v>3.6</v>
      </c>
      <c r="AD28" s="289">
        <v>0.3</v>
      </c>
      <c r="AE28" s="289">
        <v>11.4</v>
      </c>
      <c r="AF28" s="289">
        <v>22.3</v>
      </c>
      <c r="AG28" s="289">
        <v>19.3</v>
      </c>
      <c r="AH28" s="289">
        <v>0</v>
      </c>
      <c r="AI28" s="289">
        <v>6.2</v>
      </c>
      <c r="AJ28" s="289">
        <v>1.5</v>
      </c>
      <c r="AK28" s="289">
        <v>0.2</v>
      </c>
    </row>
    <row r="29" spans="1:37" ht="15.75">
      <c r="A29" s="279" t="s">
        <v>576</v>
      </c>
      <c r="B29" s="289">
        <f>INDEX(DATA!$D$9:$AY$9,MATCH(BC_A0_48!A29,DATA!$D$8:$AY$8,0)) + INDEX(DATA!$D$12:$AY$12,MATCH(BC_A0_48!A29,DATA!$D$8:$AY$8,0))</f>
        <v>9675.5748800000019</v>
      </c>
      <c r="C29" s="289">
        <f>INDEX(DATA!$D$13:$AY$13,MATCH(BC_A0_48!A29,DATA!$D$8:$AY$8,0)) + INDEX(DATA!$D$16:$AY$16,MATCH(BC_A0_48!A29,DATA!$D$8:$AY$8,0))</f>
        <v>3327.3495600000001</v>
      </c>
      <c r="D29" s="289">
        <v>49.599999999999994</v>
      </c>
      <c r="E29" s="289">
        <v>9.3000000000000007</v>
      </c>
      <c r="F29" s="289">
        <v>16.5</v>
      </c>
      <c r="G29" s="289">
        <v>17</v>
      </c>
      <c r="H29" s="289">
        <v>26.8</v>
      </c>
      <c r="I29" s="289">
        <v>18.600000000000001</v>
      </c>
      <c r="J29" s="289">
        <v>15.6</v>
      </c>
      <c r="K29" s="289">
        <v>9.3000000000000007</v>
      </c>
      <c r="L29" s="289">
        <v>15.5</v>
      </c>
      <c r="M29" s="289">
        <v>19.899999999999999</v>
      </c>
      <c r="N29" s="333">
        <v>0</v>
      </c>
      <c r="O29" s="333">
        <v>3.64</v>
      </c>
      <c r="P29" s="289">
        <v>5.3</v>
      </c>
      <c r="Q29" s="289">
        <v>163.98905999999999</v>
      </c>
      <c r="R29" s="289">
        <v>2.8</v>
      </c>
      <c r="S29" s="289">
        <v>41</v>
      </c>
      <c r="T29" s="289">
        <v>0.1</v>
      </c>
      <c r="U29" s="289">
        <v>2.7</v>
      </c>
      <c r="V29" s="289">
        <v>0</v>
      </c>
      <c r="W29" s="287">
        <v>10.6</v>
      </c>
      <c r="X29" s="289">
        <v>1.9</v>
      </c>
      <c r="Y29" s="289">
        <v>1.4</v>
      </c>
      <c r="Z29" s="289">
        <v>0.3</v>
      </c>
      <c r="AA29" s="289">
        <v>12.8896</v>
      </c>
      <c r="AB29" s="289">
        <v>2.6</v>
      </c>
      <c r="AC29" s="289">
        <v>5.5</v>
      </c>
      <c r="AD29" s="289">
        <v>0</v>
      </c>
      <c r="AE29" s="289">
        <v>8.1999999999999993</v>
      </c>
      <c r="AF29" s="289">
        <v>12</v>
      </c>
      <c r="AG29" s="289">
        <v>13.1</v>
      </c>
      <c r="AH29" s="289">
        <v>0</v>
      </c>
      <c r="AI29" s="289">
        <v>2.5</v>
      </c>
      <c r="AJ29" s="289">
        <v>1.4</v>
      </c>
      <c r="AK29" s="289">
        <v>0.1</v>
      </c>
    </row>
    <row r="30" spans="1:37" ht="15.75">
      <c r="A30" s="279" t="s">
        <v>577</v>
      </c>
      <c r="B30" s="289">
        <f>INDEX(DATA!$D$9:$AY$9,MATCH(BC_A0_48!A30,DATA!$D$8:$AY$8,0)) + INDEX(DATA!$D$12:$AY$12,MATCH(BC_A0_48!A30,DATA!$D$8:$AY$8,0))</f>
        <v>9778.3195100000012</v>
      </c>
      <c r="C30" s="289">
        <f>INDEX(DATA!$D$13:$AY$13,MATCH(BC_A0_48!A30,DATA!$D$8:$AY$8,0)) + INDEX(DATA!$D$16:$AY$16,MATCH(BC_A0_48!A30,DATA!$D$8:$AY$8,0))</f>
        <v>3167.3962200000001</v>
      </c>
      <c r="D30" s="289">
        <v>33.9</v>
      </c>
      <c r="E30" s="289">
        <v>9.8000000000000007</v>
      </c>
      <c r="F30" s="289">
        <v>17.600000000000001</v>
      </c>
      <c r="G30" s="289">
        <v>18.7</v>
      </c>
      <c r="H30" s="289">
        <v>24.2</v>
      </c>
      <c r="I30" s="289">
        <v>14.1</v>
      </c>
      <c r="J30" s="289">
        <v>12.4</v>
      </c>
      <c r="K30" s="289">
        <v>15.3</v>
      </c>
      <c r="L30" s="289">
        <v>20.9</v>
      </c>
      <c r="M30" s="289">
        <v>20.8</v>
      </c>
      <c r="N30" s="333">
        <v>0</v>
      </c>
      <c r="O30" s="333">
        <v>3.052</v>
      </c>
      <c r="P30" s="289">
        <v>5.7</v>
      </c>
      <c r="Q30" s="289">
        <v>163.77112</v>
      </c>
      <c r="R30" s="289">
        <v>2.2999999999999998</v>
      </c>
      <c r="S30" s="289">
        <v>41</v>
      </c>
      <c r="T30" s="289">
        <v>0.1</v>
      </c>
      <c r="U30" s="289">
        <v>12.2</v>
      </c>
      <c r="V30" s="289">
        <v>2.4</v>
      </c>
      <c r="W30" s="287">
        <v>13.4</v>
      </c>
      <c r="X30" s="289">
        <v>1</v>
      </c>
      <c r="Y30" s="289">
        <v>1</v>
      </c>
      <c r="Z30" s="289">
        <v>0.1</v>
      </c>
      <c r="AA30" s="289">
        <v>13.37364</v>
      </c>
      <c r="AB30" s="289">
        <v>2.8</v>
      </c>
      <c r="AC30" s="289">
        <v>7.2</v>
      </c>
      <c r="AD30" s="289">
        <v>0.9</v>
      </c>
      <c r="AE30" s="289">
        <v>4.9000000000000004</v>
      </c>
      <c r="AF30" s="289">
        <v>11.6</v>
      </c>
      <c r="AG30" s="289">
        <v>10.7</v>
      </c>
      <c r="AH30" s="289">
        <v>0</v>
      </c>
      <c r="AI30" s="289">
        <v>5.4</v>
      </c>
      <c r="AJ30" s="289">
        <v>2.2000000000000002</v>
      </c>
      <c r="AK30" s="289">
        <v>0.1</v>
      </c>
    </row>
    <row r="31" spans="1:37" ht="15.75">
      <c r="A31" s="279" t="s">
        <v>578</v>
      </c>
      <c r="B31" s="289">
        <f>INDEX(DATA!$D$9:$AY$9,MATCH(BC_A0_48!A31,DATA!$D$8:$AY$8,0)) + INDEX(DATA!$D$12:$AY$12,MATCH(BC_A0_48!A31,DATA!$D$8:$AY$8,0))</f>
        <v>10277.965220000002</v>
      </c>
      <c r="C31" s="289">
        <f>INDEX(DATA!$D$13:$AY$13,MATCH(BC_A0_48!A31,DATA!$D$8:$AY$8,0)) + INDEX(DATA!$D$16:$AY$16,MATCH(BC_A0_48!A31,DATA!$D$8:$AY$8,0))</f>
        <v>3281.9416299999998</v>
      </c>
      <c r="D31" s="289">
        <v>54.1</v>
      </c>
      <c r="E31" s="289">
        <v>9.9</v>
      </c>
      <c r="F31" s="289">
        <v>10.4</v>
      </c>
      <c r="G31" s="289">
        <v>12.1</v>
      </c>
      <c r="H31" s="289">
        <v>14.8</v>
      </c>
      <c r="I31" s="289">
        <v>12.7</v>
      </c>
      <c r="J31" s="289">
        <v>15.6</v>
      </c>
      <c r="K31" s="289">
        <v>15.5</v>
      </c>
      <c r="L31" s="289">
        <v>13.8</v>
      </c>
      <c r="M31" s="289">
        <v>13.3</v>
      </c>
      <c r="N31" s="333">
        <v>0.3</v>
      </c>
      <c r="O31" s="333">
        <v>3.0910000000000002</v>
      </c>
      <c r="P31" s="289">
        <v>5.3</v>
      </c>
      <c r="Q31" s="289">
        <v>161.57285999999999</v>
      </c>
      <c r="R31" s="289">
        <v>4.3</v>
      </c>
      <c r="S31" s="289">
        <v>41</v>
      </c>
      <c r="T31" s="289">
        <v>0.2</v>
      </c>
      <c r="U31" s="289">
        <v>8</v>
      </c>
      <c r="V31" s="289">
        <v>1.1000000000000001</v>
      </c>
      <c r="W31" s="287">
        <v>10.6</v>
      </c>
      <c r="X31" s="289">
        <v>2</v>
      </c>
      <c r="Y31" s="289">
        <v>2.5</v>
      </c>
      <c r="Z31" s="289">
        <v>0.6</v>
      </c>
      <c r="AA31" s="289">
        <v>10.99874</v>
      </c>
      <c r="AB31" s="289">
        <v>3.5</v>
      </c>
      <c r="AC31" s="289">
        <v>9.6999999999999993</v>
      </c>
      <c r="AD31" s="289">
        <v>0.1</v>
      </c>
      <c r="AE31" s="289">
        <v>3.3</v>
      </c>
      <c r="AF31" s="289">
        <v>10.6</v>
      </c>
      <c r="AG31" s="289">
        <v>15.7</v>
      </c>
      <c r="AH31" s="289">
        <v>0</v>
      </c>
      <c r="AI31" s="289">
        <v>7.9</v>
      </c>
      <c r="AJ31" s="289">
        <v>0</v>
      </c>
      <c r="AK31" s="289">
        <v>0.1</v>
      </c>
    </row>
    <row r="32" spans="1:37" ht="15.75">
      <c r="A32" s="279" t="s">
        <v>579</v>
      </c>
      <c r="B32" s="289">
        <f>INDEX(DATA!$D$9:$AY$9,MATCH(BC_A0_48!A32,DATA!$D$8:$AY$8,0)) + INDEX(DATA!$D$12:$AY$12,MATCH(BC_A0_48!A32,DATA!$D$8:$AY$8,0))</f>
        <v>10732.763650000001</v>
      </c>
      <c r="C32" s="289">
        <f>INDEX(DATA!$D$13:$AY$13,MATCH(BC_A0_48!A32,DATA!$D$8:$AY$8,0)) + INDEX(DATA!$D$16:$AY$16,MATCH(BC_A0_48!A32,DATA!$D$8:$AY$8,0))</f>
        <v>3174.1801999999998</v>
      </c>
      <c r="D32" s="289">
        <v>22.8</v>
      </c>
      <c r="E32" s="289">
        <v>10.199999999999999</v>
      </c>
      <c r="F32" s="289">
        <v>13.4</v>
      </c>
      <c r="G32" s="289">
        <v>12.5</v>
      </c>
      <c r="H32" s="289">
        <v>6.6</v>
      </c>
      <c r="I32" s="289">
        <v>13.7</v>
      </c>
      <c r="J32" s="289">
        <v>16.3</v>
      </c>
      <c r="K32" s="289">
        <v>5.5</v>
      </c>
      <c r="L32" s="289">
        <v>15.3</v>
      </c>
      <c r="M32" s="289">
        <v>13.1</v>
      </c>
      <c r="N32" s="333">
        <v>0.3</v>
      </c>
      <c r="O32" s="333">
        <v>3.0960000000000001</v>
      </c>
      <c r="P32" s="289">
        <v>4</v>
      </c>
      <c r="Q32" s="289">
        <v>164.17716000000001</v>
      </c>
      <c r="R32" s="289">
        <v>2.5</v>
      </c>
      <c r="S32" s="289">
        <v>41</v>
      </c>
      <c r="T32" s="289">
        <v>0.2</v>
      </c>
      <c r="U32" s="289">
        <v>5.5</v>
      </c>
      <c r="V32" s="289">
        <v>0.1</v>
      </c>
      <c r="W32" s="287">
        <v>15</v>
      </c>
      <c r="X32" s="289">
        <v>0.2</v>
      </c>
      <c r="Y32" s="289">
        <v>1.1000000000000001</v>
      </c>
      <c r="Z32" s="289">
        <v>0.5</v>
      </c>
      <c r="AA32" s="289">
        <v>14.996739999999999</v>
      </c>
      <c r="AB32" s="289">
        <v>1.9</v>
      </c>
      <c r="AC32" s="289">
        <v>11.5</v>
      </c>
      <c r="AD32" s="289">
        <v>11.2</v>
      </c>
      <c r="AE32" s="289">
        <v>4.8</v>
      </c>
      <c r="AF32" s="289">
        <v>19.600000000000001</v>
      </c>
      <c r="AG32" s="289">
        <v>13.3</v>
      </c>
      <c r="AH32" s="289">
        <v>0</v>
      </c>
      <c r="AI32" s="289">
        <v>7.5</v>
      </c>
      <c r="AJ32" s="289">
        <v>4.4000000000000004</v>
      </c>
      <c r="AK32" s="289">
        <v>0.2</v>
      </c>
    </row>
    <row r="33" spans="1:37" ht="15.75">
      <c r="A33" s="279" t="s">
        <v>580</v>
      </c>
      <c r="B33" s="289">
        <f>INDEX(DATA!$D$9:$AY$9,MATCH(BC_A0_48!A33,DATA!$D$8:$AY$8,0)) + INDEX(DATA!$D$12:$AY$12,MATCH(BC_A0_48!A33,DATA!$D$8:$AY$8,0))</f>
        <v>11071.745110000002</v>
      </c>
      <c r="C33" s="289">
        <f>INDEX(DATA!$D$13:$AY$13,MATCH(BC_A0_48!A33,DATA!$D$8:$AY$8,0)) + INDEX(DATA!$D$16:$AY$16,MATCH(BC_A0_48!A33,DATA!$D$8:$AY$8,0))</f>
        <v>3235.7356300000001</v>
      </c>
      <c r="D33" s="289">
        <v>10.899999999999999</v>
      </c>
      <c r="E33" s="289">
        <v>9.8000000000000007</v>
      </c>
      <c r="F33" s="289">
        <v>15.7</v>
      </c>
      <c r="G33" s="289">
        <v>15.2</v>
      </c>
      <c r="H33" s="289">
        <v>4.4000000000000004</v>
      </c>
      <c r="I33" s="289">
        <v>11.4</v>
      </c>
      <c r="J33" s="289">
        <v>12.9</v>
      </c>
      <c r="K33" s="289">
        <v>16.7</v>
      </c>
      <c r="L33" s="289">
        <v>22</v>
      </c>
      <c r="M33" s="289">
        <v>19.100000000000001</v>
      </c>
      <c r="N33" s="333">
        <v>0.3</v>
      </c>
      <c r="O33" s="333">
        <v>3.1930000000000001</v>
      </c>
      <c r="P33" s="289">
        <v>5.6</v>
      </c>
      <c r="Q33" s="289">
        <v>164.2278</v>
      </c>
      <c r="R33" s="289">
        <v>4.0999999999999996</v>
      </c>
      <c r="S33" s="289">
        <v>41</v>
      </c>
      <c r="T33" s="289">
        <v>0.2</v>
      </c>
      <c r="U33" s="289">
        <v>15</v>
      </c>
      <c r="V33" s="289">
        <v>26.1</v>
      </c>
      <c r="W33" s="287">
        <v>7.6</v>
      </c>
      <c r="X33" s="289">
        <v>1</v>
      </c>
      <c r="Y33" s="289">
        <v>2.5</v>
      </c>
      <c r="Z33" s="289">
        <v>8.8000000000000007</v>
      </c>
      <c r="AA33" s="289">
        <v>18.547940000000001</v>
      </c>
      <c r="AB33" s="289">
        <v>5.0999999999999996</v>
      </c>
      <c r="AC33" s="289">
        <v>12.2</v>
      </c>
      <c r="AD33" s="289">
        <v>24.3</v>
      </c>
      <c r="AE33" s="289">
        <v>9</v>
      </c>
      <c r="AF33" s="289">
        <v>25.1</v>
      </c>
      <c r="AG33" s="289">
        <v>14.5</v>
      </c>
      <c r="AH33" s="289">
        <v>0</v>
      </c>
      <c r="AI33" s="289">
        <v>6.4</v>
      </c>
      <c r="AJ33" s="289">
        <v>18</v>
      </c>
      <c r="AK33" s="289">
        <v>0.1</v>
      </c>
    </row>
    <row r="34" spans="1:37" ht="15.75">
      <c r="A34" s="279" t="s">
        <v>581</v>
      </c>
      <c r="B34" s="289">
        <f>INDEX(DATA!$D$9:$AY$9,MATCH(BC_A0_48!A34,DATA!$D$8:$AY$8,0)) + INDEX(DATA!$D$12:$AY$12,MATCH(BC_A0_48!A34,DATA!$D$8:$AY$8,0))</f>
        <v>11272.368220000002</v>
      </c>
      <c r="C34" s="289">
        <f>INDEX(DATA!$D$13:$AY$13,MATCH(BC_A0_48!A34,DATA!$D$8:$AY$8,0)) + INDEX(DATA!$D$16:$AY$16,MATCH(BC_A0_48!A34,DATA!$D$8:$AY$8,0))</f>
        <v>3325.1941999999999</v>
      </c>
      <c r="D34" s="289">
        <v>26.3</v>
      </c>
      <c r="E34" s="289">
        <v>9.8000000000000007</v>
      </c>
      <c r="F34" s="289">
        <v>13.5</v>
      </c>
      <c r="G34" s="289">
        <v>19.3</v>
      </c>
      <c r="H34" s="289">
        <v>4.4000000000000004</v>
      </c>
      <c r="I34" s="289">
        <v>3.6</v>
      </c>
      <c r="J34" s="289">
        <v>3.9</v>
      </c>
      <c r="K34" s="289">
        <v>16.3</v>
      </c>
      <c r="L34" s="289">
        <v>22.4</v>
      </c>
      <c r="M34" s="289">
        <v>20.7</v>
      </c>
      <c r="N34" s="333">
        <v>0.3</v>
      </c>
      <c r="O34" s="333">
        <v>3.28</v>
      </c>
      <c r="P34" s="289">
        <v>6</v>
      </c>
      <c r="Q34" s="289">
        <v>171.73956000000001</v>
      </c>
      <c r="R34" s="289">
        <v>3.4</v>
      </c>
      <c r="S34" s="289">
        <v>40.9</v>
      </c>
      <c r="T34" s="289">
        <v>0.1</v>
      </c>
      <c r="U34" s="289">
        <v>10.4</v>
      </c>
      <c r="V34" s="289">
        <v>15.1</v>
      </c>
      <c r="W34" s="287">
        <v>13.8</v>
      </c>
      <c r="X34" s="289">
        <v>5</v>
      </c>
      <c r="Y34" s="289">
        <v>3.1</v>
      </c>
      <c r="Z34" s="289">
        <v>0.1</v>
      </c>
      <c r="AA34" s="289">
        <v>22.8428</v>
      </c>
      <c r="AB34" s="289">
        <v>5.7</v>
      </c>
      <c r="AC34" s="289">
        <v>13.2</v>
      </c>
      <c r="AD34" s="289">
        <v>24.3</v>
      </c>
      <c r="AE34" s="289">
        <v>10.1</v>
      </c>
      <c r="AF34" s="289">
        <v>26.9</v>
      </c>
      <c r="AG34" s="289">
        <v>15</v>
      </c>
      <c r="AH34" s="289">
        <v>0</v>
      </c>
      <c r="AI34" s="289">
        <v>6.9</v>
      </c>
      <c r="AJ34" s="289">
        <v>15.6</v>
      </c>
      <c r="AK34" s="289">
        <v>0.1</v>
      </c>
    </row>
    <row r="35" spans="1:37" ht="15.75">
      <c r="A35" s="279" t="s">
        <v>582</v>
      </c>
      <c r="B35" s="289">
        <f>INDEX(DATA!$D$9:$AY$9,MATCH(BC_A0_48!A35,DATA!$D$8:$AY$8,0)) + INDEX(DATA!$D$12:$AY$12,MATCH(BC_A0_48!A35,DATA!$D$8:$AY$8,0))</f>
        <v>11199.3842</v>
      </c>
      <c r="C35" s="289">
        <f>INDEX(DATA!$D$13:$AY$13,MATCH(BC_A0_48!A35,DATA!$D$8:$AY$8,0)) + INDEX(DATA!$D$16:$AY$16,MATCH(BC_A0_48!A35,DATA!$D$8:$AY$8,0))</f>
        <v>3352.16759</v>
      </c>
      <c r="D35" s="289">
        <v>37.200000000000003</v>
      </c>
      <c r="E35" s="289">
        <v>10</v>
      </c>
      <c r="F35" s="289">
        <v>18.3</v>
      </c>
      <c r="G35" s="289">
        <v>6.1</v>
      </c>
      <c r="H35" s="289">
        <v>11.7</v>
      </c>
      <c r="I35" s="289">
        <v>0.9</v>
      </c>
      <c r="J35" s="289">
        <v>0.8</v>
      </c>
      <c r="K35" s="289">
        <v>22.5</v>
      </c>
      <c r="L35" s="289">
        <v>6.8</v>
      </c>
      <c r="M35" s="289">
        <v>7.5</v>
      </c>
      <c r="N35" s="333">
        <v>0.2</v>
      </c>
      <c r="O35" s="333">
        <v>3.2810000000000001</v>
      </c>
      <c r="P35" s="289">
        <v>5.0999999999999996</v>
      </c>
      <c r="Q35" s="289">
        <v>156.21868000000001</v>
      </c>
      <c r="R35" s="289">
        <v>1.8</v>
      </c>
      <c r="S35" s="289">
        <v>41</v>
      </c>
      <c r="T35" s="289">
        <v>0.1</v>
      </c>
      <c r="U35" s="289">
        <v>6.5</v>
      </c>
      <c r="V35" s="289">
        <v>24.4</v>
      </c>
      <c r="W35" s="287">
        <v>11.6</v>
      </c>
      <c r="X35" s="289">
        <v>24.7</v>
      </c>
      <c r="Y35" s="289">
        <v>4.5999999999999996</v>
      </c>
      <c r="Z35" s="289">
        <v>8.5</v>
      </c>
      <c r="AA35" s="289">
        <v>19.406590000000001</v>
      </c>
      <c r="AB35" s="289">
        <v>3.9</v>
      </c>
      <c r="AC35" s="289">
        <v>20</v>
      </c>
      <c r="AD35" s="289">
        <v>23.6</v>
      </c>
      <c r="AE35" s="289">
        <v>10.9</v>
      </c>
      <c r="AF35" s="289">
        <v>9.5</v>
      </c>
      <c r="AG35" s="289">
        <v>13.7</v>
      </c>
      <c r="AH35" s="289">
        <v>0</v>
      </c>
      <c r="AI35" s="289">
        <v>7.7</v>
      </c>
      <c r="AJ35" s="289">
        <v>18.7</v>
      </c>
      <c r="AK35" s="289">
        <v>0.1</v>
      </c>
    </row>
    <row r="36" spans="1:37" ht="15.75">
      <c r="A36" s="279" t="s">
        <v>583</v>
      </c>
      <c r="B36" s="289">
        <f>INDEX(DATA!$D$9:$AY$9,MATCH(BC_A0_48!A36,DATA!$D$8:$AY$8,0)) + INDEX(DATA!$D$12:$AY$12,MATCH(BC_A0_48!A36,DATA!$D$8:$AY$8,0))</f>
        <v>11391.716689999997</v>
      </c>
      <c r="C36" s="289">
        <f>INDEX(DATA!$D$13:$AY$13,MATCH(BC_A0_48!A36,DATA!$D$8:$AY$8,0)) + INDEX(DATA!$D$16:$AY$16,MATCH(BC_A0_48!A36,DATA!$D$8:$AY$8,0))</f>
        <v>3373.0337100000002</v>
      </c>
      <c r="D36" s="289">
        <v>21</v>
      </c>
      <c r="E36" s="289">
        <v>10.1</v>
      </c>
      <c r="F36" s="289">
        <v>9.5</v>
      </c>
      <c r="G36" s="289">
        <v>4.4000000000000004</v>
      </c>
      <c r="H36" s="289">
        <v>6.4</v>
      </c>
      <c r="I36" s="289">
        <v>3.7</v>
      </c>
      <c r="J36" s="289">
        <v>4</v>
      </c>
      <c r="K36" s="289">
        <v>6.2</v>
      </c>
      <c r="L36" s="289">
        <v>4.5</v>
      </c>
      <c r="M36" s="289">
        <v>4.7</v>
      </c>
      <c r="N36" s="333">
        <v>0.2</v>
      </c>
      <c r="O36" s="333">
        <v>3.3370000000000002</v>
      </c>
      <c r="P36" s="289">
        <v>3.9</v>
      </c>
      <c r="Q36" s="289">
        <v>158.26398</v>
      </c>
      <c r="R36" s="289">
        <v>2.4</v>
      </c>
      <c r="S36" s="289">
        <v>41</v>
      </c>
      <c r="T36" s="289">
        <v>0.1</v>
      </c>
      <c r="U36" s="289">
        <v>6.4</v>
      </c>
      <c r="V36" s="289">
        <v>22.8</v>
      </c>
      <c r="W36" s="287">
        <v>2.5</v>
      </c>
      <c r="X36" s="289">
        <v>22.2</v>
      </c>
      <c r="Y36" s="289">
        <v>8.6</v>
      </c>
      <c r="Z36" s="289">
        <v>11.5</v>
      </c>
      <c r="AA36" s="289">
        <v>11.573020000000001</v>
      </c>
      <c r="AB36" s="289">
        <v>3.3</v>
      </c>
      <c r="AC36" s="289">
        <v>18.7</v>
      </c>
      <c r="AD36" s="289">
        <v>22.5</v>
      </c>
      <c r="AE36" s="289">
        <v>4.9000000000000004</v>
      </c>
      <c r="AF36" s="289">
        <v>6.9</v>
      </c>
      <c r="AG36" s="289">
        <v>5.2</v>
      </c>
      <c r="AH36" s="289">
        <v>0</v>
      </c>
      <c r="AI36" s="289">
        <v>7.7</v>
      </c>
      <c r="AJ36" s="289">
        <v>13.3</v>
      </c>
      <c r="AK36" s="289">
        <v>0.1</v>
      </c>
    </row>
    <row r="37" spans="1:37" ht="15.75">
      <c r="A37" s="279" t="s">
        <v>584</v>
      </c>
      <c r="B37" s="289">
        <f>INDEX(DATA!$D$9:$AY$9,MATCH(BC_A0_48!A37,DATA!$D$8:$AY$8,0)) + INDEX(DATA!$D$12:$AY$12,MATCH(BC_A0_48!A37,DATA!$D$8:$AY$8,0))</f>
        <v>11375.506529999999</v>
      </c>
      <c r="C37" s="289">
        <f>INDEX(DATA!$D$13:$AY$13,MATCH(BC_A0_48!A37,DATA!$D$8:$AY$8,0)) + INDEX(DATA!$D$16:$AY$16,MATCH(BC_A0_48!A37,DATA!$D$8:$AY$8,0))</f>
        <v>3383.5965200000001</v>
      </c>
      <c r="D37" s="289">
        <v>53.2</v>
      </c>
      <c r="E37" s="289">
        <v>10.199999999999999</v>
      </c>
      <c r="F37" s="289">
        <v>6.7</v>
      </c>
      <c r="G37" s="289">
        <v>6.3</v>
      </c>
      <c r="H37" s="289">
        <v>6.4</v>
      </c>
      <c r="I37" s="289">
        <v>3</v>
      </c>
      <c r="J37" s="289">
        <v>3.6</v>
      </c>
      <c r="K37" s="289">
        <v>7.5</v>
      </c>
      <c r="L37" s="289">
        <v>5.6</v>
      </c>
      <c r="M37" s="289">
        <v>6.2</v>
      </c>
      <c r="N37" s="333">
        <v>0.2</v>
      </c>
      <c r="O37" s="333">
        <v>2.73</v>
      </c>
      <c r="P37" s="289">
        <v>7.3</v>
      </c>
      <c r="Q37" s="289">
        <v>156.09434000000002</v>
      </c>
      <c r="R37" s="289">
        <v>4.3</v>
      </c>
      <c r="S37" s="289">
        <v>41</v>
      </c>
      <c r="T37" s="289">
        <v>0.1</v>
      </c>
      <c r="U37" s="289">
        <v>7.1</v>
      </c>
      <c r="V37" s="289">
        <v>23.8</v>
      </c>
      <c r="W37" s="287">
        <v>10.6</v>
      </c>
      <c r="X37" s="289">
        <v>19.100000000000001</v>
      </c>
      <c r="Y37" s="289">
        <v>10.6</v>
      </c>
      <c r="Z37" s="289">
        <v>8.3000000000000007</v>
      </c>
      <c r="AA37" s="289">
        <v>19.232230000000001</v>
      </c>
      <c r="AB37" s="289">
        <v>6.3</v>
      </c>
      <c r="AC37" s="289">
        <v>17.2</v>
      </c>
      <c r="AD37" s="289">
        <v>17.899999999999999</v>
      </c>
      <c r="AE37" s="289">
        <v>7.7</v>
      </c>
      <c r="AF37" s="289">
        <v>1.2</v>
      </c>
      <c r="AG37" s="289">
        <v>1.3</v>
      </c>
      <c r="AH37" s="289">
        <v>0</v>
      </c>
      <c r="AI37" s="289">
        <v>8.6</v>
      </c>
      <c r="AJ37" s="289">
        <v>13</v>
      </c>
      <c r="AK37" s="289">
        <v>0.1</v>
      </c>
    </row>
    <row r="38" spans="1:37" ht="15.75">
      <c r="A38" s="279" t="s">
        <v>585</v>
      </c>
      <c r="B38" s="289">
        <f>INDEX(DATA!$D$9:$AY$9,MATCH(BC_A0_48!A38,DATA!$D$8:$AY$8,0)) + INDEX(DATA!$D$12:$AY$12,MATCH(BC_A0_48!A38,DATA!$D$8:$AY$8,0))</f>
        <v>11281.226329999996</v>
      </c>
      <c r="C38" s="289">
        <f>INDEX(DATA!$D$13:$AY$13,MATCH(BC_A0_48!A38,DATA!$D$8:$AY$8,0)) + INDEX(DATA!$D$16:$AY$16,MATCH(BC_A0_48!A38,DATA!$D$8:$AY$8,0))</f>
        <v>3385.0500200000001</v>
      </c>
      <c r="D38" s="289">
        <v>23</v>
      </c>
      <c r="E38" s="289">
        <v>10.199999999999999</v>
      </c>
      <c r="F38" s="289">
        <v>4.4000000000000004</v>
      </c>
      <c r="G38" s="289">
        <v>3.7</v>
      </c>
      <c r="H38" s="289">
        <v>4</v>
      </c>
      <c r="I38" s="289">
        <v>1.2</v>
      </c>
      <c r="J38" s="289">
        <v>1.1000000000000001</v>
      </c>
      <c r="K38" s="289">
        <v>4.3</v>
      </c>
      <c r="L38" s="289">
        <v>2</v>
      </c>
      <c r="M38" s="289">
        <v>4.5</v>
      </c>
      <c r="N38" s="333">
        <v>0.2</v>
      </c>
      <c r="O38" s="333">
        <v>3.8210000000000002</v>
      </c>
      <c r="P38" s="289">
        <v>7.9</v>
      </c>
      <c r="Q38" s="289">
        <v>169.59205999999998</v>
      </c>
      <c r="R38" s="289">
        <v>4</v>
      </c>
      <c r="S38" s="289">
        <v>41</v>
      </c>
      <c r="T38" s="289">
        <v>0.1</v>
      </c>
      <c r="U38" s="289">
        <v>7.6</v>
      </c>
      <c r="V38" s="289">
        <v>13.1</v>
      </c>
      <c r="W38" s="287">
        <v>3.2</v>
      </c>
      <c r="X38" s="289">
        <v>8.3000000000000007</v>
      </c>
      <c r="Y38" s="289">
        <v>8</v>
      </c>
      <c r="Z38" s="289">
        <v>8.6</v>
      </c>
      <c r="AA38" s="289">
        <v>9.4896200000000004</v>
      </c>
      <c r="AB38" s="289">
        <v>6</v>
      </c>
      <c r="AC38" s="289">
        <v>19.899999999999999</v>
      </c>
      <c r="AD38" s="289">
        <v>13</v>
      </c>
      <c r="AE38" s="289">
        <v>17.600000000000001</v>
      </c>
      <c r="AF38" s="289">
        <v>3.8</v>
      </c>
      <c r="AG38" s="289">
        <v>3</v>
      </c>
      <c r="AH38" s="289">
        <v>0</v>
      </c>
      <c r="AI38" s="289">
        <v>6.2</v>
      </c>
      <c r="AJ38" s="289">
        <v>7.5</v>
      </c>
      <c r="AK38" s="289">
        <v>0.1</v>
      </c>
    </row>
    <row r="39" spans="1:37" ht="15.75">
      <c r="A39" s="279" t="s">
        <v>586</v>
      </c>
      <c r="B39" s="289">
        <f>INDEX(DATA!$D$9:$AY$9,MATCH(BC_A0_48!A39,DATA!$D$8:$AY$8,0)) + INDEX(DATA!$D$12:$AY$12,MATCH(BC_A0_48!A39,DATA!$D$8:$AY$8,0))</f>
        <v>10557.8845</v>
      </c>
      <c r="C39" s="289">
        <f>INDEX(DATA!$D$13:$AY$13,MATCH(BC_A0_48!A39,DATA!$D$8:$AY$8,0)) + INDEX(DATA!$D$16:$AY$16,MATCH(BC_A0_48!A39,DATA!$D$8:$AY$8,0))</f>
        <v>3276.39437</v>
      </c>
      <c r="D39" s="289">
        <v>31.2</v>
      </c>
      <c r="E39" s="289">
        <v>9.9</v>
      </c>
      <c r="F39" s="289">
        <v>4.0999999999999996</v>
      </c>
      <c r="G39" s="289">
        <v>2.4</v>
      </c>
      <c r="H39" s="289">
        <v>4</v>
      </c>
      <c r="I39" s="289">
        <v>4</v>
      </c>
      <c r="J39" s="289">
        <v>4.2</v>
      </c>
      <c r="K39" s="289">
        <v>1.3</v>
      </c>
      <c r="L39" s="289">
        <v>3.1</v>
      </c>
      <c r="M39" s="289">
        <v>2.6</v>
      </c>
      <c r="N39" s="333">
        <v>0.3</v>
      </c>
      <c r="O39" s="333">
        <v>4.0220000000000002</v>
      </c>
      <c r="P39" s="289">
        <v>9.5</v>
      </c>
      <c r="Q39" s="289">
        <v>174.34070000000003</v>
      </c>
      <c r="R39" s="289">
        <v>7.3</v>
      </c>
      <c r="S39" s="289">
        <v>41</v>
      </c>
      <c r="T39" s="289">
        <v>0.2</v>
      </c>
      <c r="U39" s="289">
        <v>6.2</v>
      </c>
      <c r="V39" s="289">
        <v>12.2</v>
      </c>
      <c r="W39" s="287">
        <v>2.1</v>
      </c>
      <c r="X39" s="289">
        <v>9.5</v>
      </c>
      <c r="Y39" s="289">
        <v>10.8</v>
      </c>
      <c r="Z39" s="289">
        <v>7.4</v>
      </c>
      <c r="AA39" s="289">
        <v>4.1902299999999997</v>
      </c>
      <c r="AB39" s="289">
        <v>6.9</v>
      </c>
      <c r="AC39" s="289">
        <v>24.9</v>
      </c>
      <c r="AD39" s="289">
        <v>8.8000000000000007</v>
      </c>
      <c r="AE39" s="289">
        <v>8.4</v>
      </c>
      <c r="AF39" s="289">
        <v>3.6</v>
      </c>
      <c r="AG39" s="289">
        <v>3</v>
      </c>
      <c r="AH39" s="289">
        <v>0</v>
      </c>
      <c r="AI39" s="289">
        <v>5</v>
      </c>
      <c r="AJ39" s="289">
        <v>6.5</v>
      </c>
      <c r="AK39" s="289">
        <v>0.1</v>
      </c>
    </row>
    <row r="40" spans="1:37" ht="15.75">
      <c r="A40" s="279" t="s">
        <v>587</v>
      </c>
      <c r="B40" s="289">
        <f>INDEX(DATA!$D$9:$AY$9,MATCH(BC_A0_48!A40,DATA!$D$8:$AY$8,0)) + INDEX(DATA!$D$12:$AY$12,MATCH(BC_A0_48!A40,DATA!$D$8:$AY$8,0))</f>
        <v>10196.958569999997</v>
      </c>
      <c r="C40" s="289">
        <f>INDEX(DATA!$D$13:$AY$13,MATCH(BC_A0_48!A40,DATA!$D$8:$AY$8,0)) + INDEX(DATA!$D$16:$AY$16,MATCH(BC_A0_48!A40,DATA!$D$8:$AY$8,0))</f>
        <v>3158.16149</v>
      </c>
      <c r="D40" s="289">
        <v>5.3000000000000007</v>
      </c>
      <c r="E40" s="289">
        <v>9.9</v>
      </c>
      <c r="F40" s="289">
        <v>0</v>
      </c>
      <c r="G40" s="289">
        <v>0.6</v>
      </c>
      <c r="H40" s="289">
        <v>0.7</v>
      </c>
      <c r="I40" s="289">
        <v>1.9</v>
      </c>
      <c r="J40" s="289">
        <v>1.7</v>
      </c>
      <c r="K40" s="289">
        <v>0.1</v>
      </c>
      <c r="L40" s="289">
        <v>0.4</v>
      </c>
      <c r="M40" s="289">
        <v>0.6</v>
      </c>
      <c r="N40" s="333">
        <v>0.3</v>
      </c>
      <c r="O40" s="333">
        <v>4.0359999999999996</v>
      </c>
      <c r="P40" s="289">
        <v>15.3</v>
      </c>
      <c r="Q40" s="289">
        <v>176.14182000000002</v>
      </c>
      <c r="R40" s="289">
        <v>11.8</v>
      </c>
      <c r="S40" s="289">
        <v>41</v>
      </c>
      <c r="T40" s="289">
        <v>0.1</v>
      </c>
      <c r="U40" s="289">
        <v>5.2</v>
      </c>
      <c r="V40" s="289">
        <v>7.3</v>
      </c>
      <c r="W40" s="287">
        <v>0.9</v>
      </c>
      <c r="X40" s="289">
        <v>5.5</v>
      </c>
      <c r="Y40" s="289">
        <v>9.8000000000000007</v>
      </c>
      <c r="Z40" s="289">
        <v>8.8000000000000007</v>
      </c>
      <c r="AA40" s="289">
        <v>4.7350100000000008</v>
      </c>
      <c r="AB40" s="289">
        <v>14</v>
      </c>
      <c r="AC40" s="289">
        <v>17.399999999999999</v>
      </c>
      <c r="AD40" s="289">
        <v>5.9</v>
      </c>
      <c r="AE40" s="289">
        <v>7.8</v>
      </c>
      <c r="AF40" s="289">
        <v>0</v>
      </c>
      <c r="AG40" s="289">
        <v>0.4</v>
      </c>
      <c r="AH40" s="289">
        <v>0</v>
      </c>
      <c r="AI40" s="289">
        <v>2.5</v>
      </c>
      <c r="AJ40" s="289">
        <v>4.9000000000000004</v>
      </c>
      <c r="AK40" s="289">
        <v>0.1</v>
      </c>
    </row>
    <row r="41" spans="1:37" ht="15.75">
      <c r="A41" s="279" t="s">
        <v>588</v>
      </c>
      <c r="B41" s="289">
        <f>INDEX(DATA!$D$9:$AY$9,MATCH(BC_A0_48!A41,DATA!$D$8:$AY$8,0)) + INDEX(DATA!$D$12:$AY$12,MATCH(BC_A0_48!A41,DATA!$D$8:$AY$8,0))</f>
        <v>10161.45543</v>
      </c>
      <c r="C41" s="289">
        <f>INDEX(DATA!$D$13:$AY$13,MATCH(BC_A0_48!A41,DATA!$D$8:$AY$8,0)) + INDEX(DATA!$D$16:$AY$16,MATCH(BC_A0_48!A41,DATA!$D$8:$AY$8,0))</f>
        <v>3201.6721600000001</v>
      </c>
      <c r="D41" s="289">
        <v>30.1</v>
      </c>
      <c r="E41" s="289">
        <v>9.6999999999999993</v>
      </c>
      <c r="F41" s="289">
        <v>0</v>
      </c>
      <c r="G41" s="289">
        <v>0.1</v>
      </c>
      <c r="H41" s="289">
        <v>0</v>
      </c>
      <c r="I41" s="289">
        <v>0.3</v>
      </c>
      <c r="J41" s="289">
        <v>0.1</v>
      </c>
      <c r="K41" s="289">
        <v>0</v>
      </c>
      <c r="L41" s="289">
        <v>0.1</v>
      </c>
      <c r="M41" s="289">
        <v>0</v>
      </c>
      <c r="N41" s="333">
        <v>0.3</v>
      </c>
      <c r="O41" s="333">
        <v>4.133</v>
      </c>
      <c r="P41" s="289">
        <v>13.8</v>
      </c>
      <c r="Q41" s="289">
        <v>171.42452</v>
      </c>
      <c r="R41" s="289">
        <v>11.3</v>
      </c>
      <c r="S41" s="289">
        <v>41</v>
      </c>
      <c r="T41" s="289">
        <v>0.1</v>
      </c>
      <c r="U41" s="289">
        <v>8.9</v>
      </c>
      <c r="V41" s="289">
        <v>7.3</v>
      </c>
      <c r="W41" s="287">
        <v>0</v>
      </c>
      <c r="X41" s="289">
        <v>6.1</v>
      </c>
      <c r="Y41" s="289">
        <v>16</v>
      </c>
      <c r="Z41" s="289">
        <v>10</v>
      </c>
      <c r="AA41" s="289">
        <v>0.33180999999999999</v>
      </c>
      <c r="AB41" s="289">
        <v>11.7</v>
      </c>
      <c r="AC41" s="289">
        <v>23.9</v>
      </c>
      <c r="AD41" s="289">
        <v>6</v>
      </c>
      <c r="AE41" s="289">
        <v>10</v>
      </c>
      <c r="AF41" s="289">
        <v>0</v>
      </c>
      <c r="AG41" s="289">
        <v>0.1</v>
      </c>
      <c r="AH41" s="289">
        <v>0</v>
      </c>
      <c r="AI41" s="289">
        <v>0</v>
      </c>
      <c r="AJ41" s="289">
        <v>8.6999999999999993</v>
      </c>
      <c r="AK41" s="289">
        <v>0.1</v>
      </c>
    </row>
    <row r="42" spans="1:37" ht="15.75">
      <c r="A42" s="279" t="s">
        <v>589</v>
      </c>
      <c r="B42" s="289">
        <f>INDEX(DATA!$D$9:$AY$9,MATCH(BC_A0_48!A42,DATA!$D$8:$AY$8,0)) + INDEX(DATA!$D$12:$AY$12,MATCH(BC_A0_48!A42,DATA!$D$8:$AY$8,0))</f>
        <v>10453.795480000002</v>
      </c>
      <c r="C42" s="289">
        <f>INDEX(DATA!$D$13:$AY$13,MATCH(BC_A0_48!A42,DATA!$D$8:$AY$8,0)) + INDEX(DATA!$D$16:$AY$16,MATCH(BC_A0_48!A42,DATA!$D$8:$AY$8,0))</f>
        <v>3254.0000799999998</v>
      </c>
      <c r="D42" s="289">
        <v>-3.2</v>
      </c>
      <c r="E42" s="289">
        <v>10.1</v>
      </c>
      <c r="F42" s="289">
        <v>0</v>
      </c>
      <c r="G42" s="289">
        <v>0.1</v>
      </c>
      <c r="H42" s="289">
        <v>0</v>
      </c>
      <c r="I42" s="289">
        <v>0</v>
      </c>
      <c r="J42" s="289">
        <v>0</v>
      </c>
      <c r="K42" s="289">
        <v>0</v>
      </c>
      <c r="L42" s="289">
        <v>0.1</v>
      </c>
      <c r="M42" s="289">
        <v>0</v>
      </c>
      <c r="N42" s="333">
        <v>0.3</v>
      </c>
      <c r="O42" s="333">
        <v>4.2030000000000003</v>
      </c>
      <c r="P42" s="289">
        <v>9.5</v>
      </c>
      <c r="Q42" s="289">
        <v>174.33196000000004</v>
      </c>
      <c r="R42" s="289">
        <v>7.7</v>
      </c>
      <c r="S42" s="289">
        <v>41</v>
      </c>
      <c r="T42" s="289">
        <v>0.1</v>
      </c>
      <c r="U42" s="289">
        <v>8.9</v>
      </c>
      <c r="V42" s="289">
        <v>10.5</v>
      </c>
      <c r="W42" s="287">
        <v>0</v>
      </c>
      <c r="X42" s="289">
        <v>7.2</v>
      </c>
      <c r="Y42" s="289">
        <v>8.1999999999999993</v>
      </c>
      <c r="Z42" s="289">
        <v>6.8</v>
      </c>
      <c r="AA42" s="289">
        <v>0</v>
      </c>
      <c r="AB42" s="289">
        <v>7.3</v>
      </c>
      <c r="AC42" s="289">
        <v>13.1</v>
      </c>
      <c r="AD42" s="289">
        <v>5.7</v>
      </c>
      <c r="AE42" s="289">
        <v>12</v>
      </c>
      <c r="AF42" s="289">
        <v>0</v>
      </c>
      <c r="AG42" s="289">
        <v>0.1</v>
      </c>
      <c r="AH42" s="289">
        <v>0</v>
      </c>
      <c r="AI42" s="289">
        <v>0</v>
      </c>
      <c r="AJ42" s="289">
        <v>2.9</v>
      </c>
      <c r="AK42" s="289">
        <v>0.1</v>
      </c>
    </row>
    <row r="43" spans="1:37" ht="15.75">
      <c r="A43" s="279" t="s">
        <v>590</v>
      </c>
      <c r="B43" s="289">
        <f>INDEX(DATA!$D$9:$AY$9,MATCH(BC_A0_48!A43,DATA!$D$8:$AY$8,0)) + INDEX(DATA!$D$12:$AY$12,MATCH(BC_A0_48!A43,DATA!$D$8:$AY$8,0))</f>
        <v>10347.748900000002</v>
      </c>
      <c r="C43" s="289">
        <f>INDEX(DATA!$D$13:$AY$13,MATCH(BC_A0_48!A43,DATA!$D$8:$AY$8,0)) + INDEX(DATA!$D$16:$AY$16,MATCH(BC_A0_48!A43,DATA!$D$8:$AY$8,0))</f>
        <v>3196.0006600000002</v>
      </c>
      <c r="D43" s="289">
        <v>10.399999999999999</v>
      </c>
      <c r="E43" s="289">
        <v>9.6999999999999993</v>
      </c>
      <c r="F43" s="289">
        <v>0</v>
      </c>
      <c r="G43" s="289">
        <v>0.1</v>
      </c>
      <c r="H43" s="289">
        <v>0</v>
      </c>
      <c r="I43" s="289">
        <v>0</v>
      </c>
      <c r="J43" s="289">
        <v>0</v>
      </c>
      <c r="K43" s="289">
        <v>0</v>
      </c>
      <c r="L43" s="289">
        <v>0.1</v>
      </c>
      <c r="M43" s="289">
        <v>0</v>
      </c>
      <c r="N43" s="333">
        <v>0.3</v>
      </c>
      <c r="O43" s="333">
        <v>4.2</v>
      </c>
      <c r="P43" s="289">
        <v>6.5</v>
      </c>
      <c r="Q43" s="289">
        <v>174.31744</v>
      </c>
      <c r="R43" s="289">
        <v>5.2</v>
      </c>
      <c r="S43" s="289">
        <v>41</v>
      </c>
      <c r="T43" s="289">
        <v>0.2</v>
      </c>
      <c r="U43" s="289">
        <v>5.4</v>
      </c>
      <c r="V43" s="289">
        <v>5.7</v>
      </c>
      <c r="W43" s="287">
        <v>0</v>
      </c>
      <c r="X43" s="289">
        <v>5.0999999999999996</v>
      </c>
      <c r="Y43" s="289">
        <v>10</v>
      </c>
      <c r="Z43" s="289">
        <v>5.7</v>
      </c>
      <c r="AA43" s="289">
        <v>0</v>
      </c>
      <c r="AB43" s="289">
        <v>4.5999999999999996</v>
      </c>
      <c r="AC43" s="289">
        <v>6.4</v>
      </c>
      <c r="AD43" s="289">
        <v>1.9</v>
      </c>
      <c r="AE43" s="289">
        <v>4.5</v>
      </c>
      <c r="AF43" s="289">
        <v>0</v>
      </c>
      <c r="AG43" s="289">
        <v>0.1</v>
      </c>
      <c r="AH43" s="289">
        <v>0</v>
      </c>
      <c r="AI43" s="289">
        <v>0</v>
      </c>
      <c r="AJ43" s="289">
        <v>2.8</v>
      </c>
      <c r="AK43" s="289">
        <v>0.1</v>
      </c>
    </row>
    <row r="44" spans="1:37" ht="15.75">
      <c r="A44" s="279" t="s">
        <v>591</v>
      </c>
      <c r="B44" s="289">
        <f>INDEX(DATA!$D$9:$AY$9,MATCH(BC_A0_48!A44,DATA!$D$8:$AY$8,0)) + INDEX(DATA!$D$12:$AY$12,MATCH(BC_A0_48!A44,DATA!$D$8:$AY$8,0))</f>
        <v>10258.870369999997</v>
      </c>
      <c r="C44" s="289">
        <f>INDEX(DATA!$D$13:$AY$13,MATCH(BC_A0_48!A44,DATA!$D$8:$AY$8,0)) + INDEX(DATA!$D$16:$AY$16,MATCH(BC_A0_48!A44,DATA!$D$8:$AY$8,0))</f>
        <v>3138</v>
      </c>
      <c r="D44" s="289">
        <v>15.799999999999999</v>
      </c>
      <c r="E44" s="289">
        <v>10</v>
      </c>
      <c r="F44" s="289">
        <v>0</v>
      </c>
      <c r="G44" s="289">
        <v>0.1</v>
      </c>
      <c r="H44" s="289">
        <v>0</v>
      </c>
      <c r="I44" s="289">
        <v>0</v>
      </c>
      <c r="J44" s="289">
        <v>0</v>
      </c>
      <c r="K44" s="289">
        <v>0</v>
      </c>
      <c r="L44" s="289">
        <v>0.1</v>
      </c>
      <c r="M44" s="289">
        <v>0</v>
      </c>
      <c r="N44" s="333">
        <v>0.3</v>
      </c>
      <c r="O44" s="333">
        <v>4.1280000000000001</v>
      </c>
      <c r="P44" s="289">
        <v>4.3</v>
      </c>
      <c r="Q44" s="289">
        <v>171.64424000000002</v>
      </c>
      <c r="R44" s="289">
        <v>5.9</v>
      </c>
      <c r="S44" s="289">
        <v>41</v>
      </c>
      <c r="T44" s="289">
        <v>0.1</v>
      </c>
      <c r="U44" s="289">
        <v>7.3</v>
      </c>
      <c r="V44" s="289">
        <v>5.6</v>
      </c>
      <c r="W44" s="287">
        <v>0</v>
      </c>
      <c r="X44" s="289">
        <v>5.9</v>
      </c>
      <c r="Y44" s="289">
        <v>9.6</v>
      </c>
      <c r="Z44" s="289">
        <v>21.3</v>
      </c>
      <c r="AA44" s="289">
        <v>0</v>
      </c>
      <c r="AB44" s="289">
        <v>5.5</v>
      </c>
      <c r="AC44" s="289">
        <v>0</v>
      </c>
      <c r="AD44" s="289">
        <v>2.9</v>
      </c>
      <c r="AE44" s="289">
        <v>12</v>
      </c>
      <c r="AF44" s="289">
        <v>0</v>
      </c>
      <c r="AG44" s="289">
        <v>0.1</v>
      </c>
      <c r="AH44" s="289">
        <v>0</v>
      </c>
      <c r="AI44" s="289">
        <v>0</v>
      </c>
      <c r="AJ44" s="289">
        <v>2.5</v>
      </c>
      <c r="AK44" s="289">
        <v>0.1</v>
      </c>
    </row>
    <row r="45" spans="1:37" ht="15.75">
      <c r="A45" s="279" t="s">
        <v>592</v>
      </c>
      <c r="B45" s="289">
        <f>INDEX(DATA!$D$9:$AY$9,MATCH(BC_A0_48!A45,DATA!$D$8:$AY$8,0)) + INDEX(DATA!$D$12:$AY$12,MATCH(BC_A0_48!A45,DATA!$D$8:$AY$8,0))</f>
        <v>10036.995260000002</v>
      </c>
      <c r="C45" s="289">
        <f>INDEX(DATA!$D$13:$AY$13,MATCH(BC_A0_48!A45,DATA!$D$8:$AY$8,0)) + INDEX(DATA!$D$16:$AY$16,MATCH(BC_A0_48!A45,DATA!$D$8:$AY$8,0))</f>
        <v>3467</v>
      </c>
      <c r="D45" s="289">
        <v>13.8</v>
      </c>
      <c r="E45" s="289">
        <v>10.3</v>
      </c>
      <c r="F45" s="289">
        <v>0</v>
      </c>
      <c r="G45" s="289">
        <v>0.1</v>
      </c>
      <c r="H45" s="289">
        <v>0</v>
      </c>
      <c r="I45" s="289">
        <v>0</v>
      </c>
      <c r="J45" s="289">
        <v>0</v>
      </c>
      <c r="K45" s="289">
        <v>0</v>
      </c>
      <c r="L45" s="289">
        <v>0.1</v>
      </c>
      <c r="M45" s="289">
        <v>0</v>
      </c>
      <c r="N45" s="333">
        <v>0.2</v>
      </c>
      <c r="O45" s="333">
        <v>3.907</v>
      </c>
      <c r="P45" s="289">
        <v>3.5</v>
      </c>
      <c r="Q45" s="289">
        <v>172.37378000000001</v>
      </c>
      <c r="R45" s="289">
        <v>1.7</v>
      </c>
      <c r="S45" s="289">
        <v>41</v>
      </c>
      <c r="T45" s="289">
        <v>0.1</v>
      </c>
      <c r="U45" s="289">
        <v>10.3</v>
      </c>
      <c r="V45" s="289">
        <v>5</v>
      </c>
      <c r="W45" s="287">
        <v>0</v>
      </c>
      <c r="X45" s="289">
        <v>5.3</v>
      </c>
      <c r="Y45" s="289">
        <v>8.8000000000000007</v>
      </c>
      <c r="Z45" s="289">
        <v>20.3</v>
      </c>
      <c r="AA45" s="289">
        <v>0</v>
      </c>
      <c r="AB45" s="289">
        <v>6.2</v>
      </c>
      <c r="AC45" s="289">
        <v>0.1</v>
      </c>
      <c r="AD45" s="289">
        <v>3.5</v>
      </c>
      <c r="AE45" s="289">
        <v>14.7</v>
      </c>
      <c r="AF45" s="289">
        <v>0</v>
      </c>
      <c r="AG45" s="289">
        <v>0</v>
      </c>
      <c r="AH45" s="289">
        <v>0</v>
      </c>
      <c r="AI45" s="289">
        <v>0</v>
      </c>
      <c r="AJ45" s="289">
        <v>5</v>
      </c>
      <c r="AK45" s="289">
        <v>0.1</v>
      </c>
    </row>
    <row r="46" spans="1:37" ht="15.75">
      <c r="A46" s="279" t="s">
        <v>593</v>
      </c>
      <c r="B46" s="289">
        <f>INDEX(DATA!$D$9:$AY$9,MATCH(BC_A0_48!A46,DATA!$D$8:$AY$8,0)) + INDEX(DATA!$D$12:$AY$12,MATCH(BC_A0_48!A46,DATA!$D$8:$AY$8,0))</f>
        <v>10000.240460000001</v>
      </c>
      <c r="C46" s="289">
        <f>INDEX(DATA!$D$13:$AY$13,MATCH(BC_A0_48!A46,DATA!$D$8:$AY$8,0)) + INDEX(DATA!$D$16:$AY$16,MATCH(BC_A0_48!A46,DATA!$D$8:$AY$8,0))</f>
        <v>3448</v>
      </c>
      <c r="D46" s="289">
        <v>4.3000000000000007</v>
      </c>
      <c r="E46" s="289">
        <v>10.199999999999999</v>
      </c>
      <c r="F46" s="289">
        <v>0</v>
      </c>
      <c r="G46" s="289">
        <v>0.1</v>
      </c>
      <c r="H46" s="289">
        <v>0</v>
      </c>
      <c r="I46" s="289">
        <v>0</v>
      </c>
      <c r="J46" s="289">
        <v>0</v>
      </c>
      <c r="K46" s="289">
        <v>0</v>
      </c>
      <c r="L46" s="289">
        <v>0.1</v>
      </c>
      <c r="M46" s="289">
        <v>0</v>
      </c>
      <c r="N46" s="333">
        <v>0.2</v>
      </c>
      <c r="O46" s="333">
        <v>3.9049999999999998</v>
      </c>
      <c r="P46" s="289">
        <v>4.0999999999999996</v>
      </c>
      <c r="Q46" s="289">
        <v>176.92036000000002</v>
      </c>
      <c r="R46" s="289">
        <v>1.5</v>
      </c>
      <c r="S46" s="289">
        <v>41</v>
      </c>
      <c r="T46" s="289">
        <v>0.1</v>
      </c>
      <c r="U46" s="289">
        <v>10.5</v>
      </c>
      <c r="V46" s="289">
        <v>7.7</v>
      </c>
      <c r="W46" s="287">
        <v>0</v>
      </c>
      <c r="X46" s="289">
        <v>7.6</v>
      </c>
      <c r="Y46" s="289">
        <v>5.9</v>
      </c>
      <c r="Z46" s="289">
        <v>13.4</v>
      </c>
      <c r="AA46" s="289">
        <v>0</v>
      </c>
      <c r="AB46" s="289">
        <v>3.4</v>
      </c>
      <c r="AC46" s="289">
        <v>0.7</v>
      </c>
      <c r="AD46" s="289">
        <v>8.9</v>
      </c>
      <c r="AE46" s="289">
        <v>12.4</v>
      </c>
      <c r="AF46" s="289">
        <v>0</v>
      </c>
      <c r="AG46" s="289">
        <v>0.1</v>
      </c>
      <c r="AH46" s="289">
        <v>0</v>
      </c>
      <c r="AI46" s="289">
        <v>0</v>
      </c>
      <c r="AJ46" s="289">
        <v>8.6</v>
      </c>
      <c r="AK46" s="289">
        <v>0.1</v>
      </c>
    </row>
    <row r="47" spans="1:37" ht="15.75">
      <c r="A47" s="279" t="s">
        <v>594</v>
      </c>
      <c r="B47" s="289">
        <f>INDEX(DATA!$D$9:$AY$9,MATCH(BC_A0_48!A47,DATA!$D$8:$AY$8,0)) + INDEX(DATA!$D$12:$AY$12,MATCH(BC_A0_48!A47,DATA!$D$8:$AY$8,0))</f>
        <v>10026.462899999999</v>
      </c>
      <c r="C47" s="289">
        <f>INDEX(DATA!$D$13:$AY$13,MATCH(BC_A0_48!A47,DATA!$D$8:$AY$8,0)) + INDEX(DATA!$D$16:$AY$16,MATCH(BC_A0_48!A47,DATA!$D$8:$AY$8,0))</f>
        <v>3400</v>
      </c>
      <c r="D47" s="289">
        <v>11.899999999999999</v>
      </c>
      <c r="E47" s="289">
        <v>10.1</v>
      </c>
      <c r="F47" s="289">
        <v>0</v>
      </c>
      <c r="G47" s="289">
        <v>0.1</v>
      </c>
      <c r="H47" s="289">
        <v>0</v>
      </c>
      <c r="I47" s="289">
        <v>0</v>
      </c>
      <c r="J47" s="289">
        <v>0</v>
      </c>
      <c r="K47" s="289">
        <v>0</v>
      </c>
      <c r="L47" s="289">
        <v>0.1</v>
      </c>
      <c r="M47" s="289">
        <v>0</v>
      </c>
      <c r="N47" s="333">
        <v>0.4</v>
      </c>
      <c r="O47" s="333">
        <v>4.0199999999999996</v>
      </c>
      <c r="P47" s="289">
        <v>2.6</v>
      </c>
      <c r="Q47" s="289">
        <v>180.95687999999998</v>
      </c>
      <c r="R47" s="289">
        <v>1.7</v>
      </c>
      <c r="S47" s="289">
        <v>40.9</v>
      </c>
      <c r="T47" s="289">
        <v>0.1</v>
      </c>
      <c r="U47" s="289">
        <v>12.7</v>
      </c>
      <c r="V47" s="289">
        <v>8.9</v>
      </c>
      <c r="W47" s="287">
        <v>0</v>
      </c>
      <c r="X47" s="289">
        <v>10.6</v>
      </c>
      <c r="Y47" s="289">
        <v>9</v>
      </c>
      <c r="Z47" s="289">
        <v>20.2</v>
      </c>
      <c r="AA47" s="289">
        <v>0</v>
      </c>
      <c r="AB47" s="289">
        <v>2</v>
      </c>
      <c r="AC47" s="289">
        <v>0.7</v>
      </c>
      <c r="AD47" s="289">
        <v>16.399999999999999</v>
      </c>
      <c r="AE47" s="289">
        <v>16.2</v>
      </c>
      <c r="AF47" s="289">
        <v>0</v>
      </c>
      <c r="AG47" s="289">
        <v>0.1</v>
      </c>
      <c r="AH47" s="289">
        <v>0</v>
      </c>
      <c r="AI47" s="289">
        <v>0</v>
      </c>
      <c r="AJ47" s="289">
        <v>8.6</v>
      </c>
      <c r="AK47" s="289">
        <v>0.1</v>
      </c>
    </row>
    <row r="48" spans="1:37" ht="15.75">
      <c r="A48" s="279" t="s">
        <v>595</v>
      </c>
      <c r="B48" s="289">
        <f>INDEX(DATA!$D$9:$AY$9,MATCH(BC_A0_48!A48,DATA!$D$8:$AY$8,0)) + INDEX(DATA!$D$12:$AY$12,MATCH(BC_A0_48!A48,DATA!$D$8:$AY$8,0))</f>
        <v>9935.4076400000013</v>
      </c>
      <c r="C48" s="289">
        <f>INDEX(DATA!$D$13:$AY$13,MATCH(BC_A0_48!A48,DATA!$D$8:$AY$8,0)) + INDEX(DATA!$D$16:$AY$16,MATCH(BC_A0_48!A48,DATA!$D$8:$AY$8,0))</f>
        <v>3398</v>
      </c>
      <c r="D48" s="289">
        <v>4</v>
      </c>
      <c r="E48" s="289">
        <v>10</v>
      </c>
      <c r="F48" s="289">
        <v>0</v>
      </c>
      <c r="G48" s="289">
        <v>0.1</v>
      </c>
      <c r="H48" s="289">
        <v>0</v>
      </c>
      <c r="I48" s="289">
        <v>0</v>
      </c>
      <c r="J48" s="289">
        <v>0</v>
      </c>
      <c r="K48" s="289">
        <v>0</v>
      </c>
      <c r="L48" s="289">
        <v>0.1</v>
      </c>
      <c r="M48" s="289">
        <v>0</v>
      </c>
      <c r="N48" s="333">
        <v>0.4</v>
      </c>
      <c r="O48" s="333">
        <v>4.0960000000000001</v>
      </c>
      <c r="P48" s="289">
        <v>3.5</v>
      </c>
      <c r="Q48" s="289">
        <v>183.11552</v>
      </c>
      <c r="R48" s="289">
        <v>2.6</v>
      </c>
      <c r="S48" s="289">
        <v>41</v>
      </c>
      <c r="T48" s="289">
        <v>0.1</v>
      </c>
      <c r="U48" s="289">
        <v>9.4</v>
      </c>
      <c r="V48" s="289">
        <v>9.3000000000000007</v>
      </c>
      <c r="W48" s="287">
        <v>0</v>
      </c>
      <c r="X48" s="289">
        <v>6.8</v>
      </c>
      <c r="Y48" s="289">
        <v>11.1</v>
      </c>
      <c r="Z48" s="289">
        <v>21.9</v>
      </c>
      <c r="AA48" s="289">
        <v>0</v>
      </c>
      <c r="AB48" s="289">
        <v>3.4</v>
      </c>
      <c r="AC48" s="289">
        <v>0</v>
      </c>
      <c r="AD48" s="289">
        <v>8.8000000000000007</v>
      </c>
      <c r="AE48" s="289">
        <v>13.2</v>
      </c>
      <c r="AF48" s="289">
        <v>0</v>
      </c>
      <c r="AG48" s="289">
        <v>0.1</v>
      </c>
      <c r="AH48" s="289">
        <v>0</v>
      </c>
      <c r="AI48" s="289">
        <v>0</v>
      </c>
      <c r="AJ48" s="289">
        <v>5.9</v>
      </c>
      <c r="AK48" s="289">
        <v>0.1</v>
      </c>
    </row>
    <row r="49" spans="1:37" ht="15.75">
      <c r="A49" s="279" t="s">
        <v>596</v>
      </c>
      <c r="B49" s="289">
        <f>INDEX(DATA!$D$9:$AY$9,MATCH(BC_A0_48!A49,DATA!$D$8:$AY$8,0)) + INDEX(DATA!$D$12:$AY$12,MATCH(BC_A0_48!A49,DATA!$D$8:$AY$8,0))</f>
        <v>9702.6866800000007</v>
      </c>
      <c r="C49" s="289">
        <f>INDEX(DATA!$D$13:$AY$13,MATCH(BC_A0_48!A49,DATA!$D$8:$AY$8,0)) + INDEX(DATA!$D$16:$AY$16,MATCH(BC_A0_48!A49,DATA!$D$8:$AY$8,0))</f>
        <v>3284</v>
      </c>
      <c r="D49" s="289">
        <v>12.7</v>
      </c>
      <c r="E49" s="289">
        <v>10</v>
      </c>
      <c r="F49" s="289">
        <v>0</v>
      </c>
      <c r="G49" s="289">
        <v>0.1</v>
      </c>
      <c r="H49" s="289">
        <v>0</v>
      </c>
      <c r="I49" s="289">
        <v>0</v>
      </c>
      <c r="J49" s="289">
        <v>0</v>
      </c>
      <c r="K49" s="289">
        <v>0</v>
      </c>
      <c r="L49" s="289">
        <v>0.1</v>
      </c>
      <c r="M49" s="289">
        <v>0</v>
      </c>
      <c r="N49" s="333">
        <v>0.3</v>
      </c>
      <c r="O49" s="333">
        <v>4.1900000000000004</v>
      </c>
      <c r="P49" s="289">
        <v>3.8</v>
      </c>
      <c r="Q49" s="289">
        <v>175.84917999999999</v>
      </c>
      <c r="R49" s="289">
        <v>1.5</v>
      </c>
      <c r="S49" s="289">
        <v>41</v>
      </c>
      <c r="T49" s="289">
        <v>0.2</v>
      </c>
      <c r="U49" s="289">
        <v>6.5</v>
      </c>
      <c r="V49" s="289">
        <v>11.5</v>
      </c>
      <c r="W49" s="287">
        <v>0</v>
      </c>
      <c r="X49" s="289">
        <v>8.8000000000000007</v>
      </c>
      <c r="Y49" s="289">
        <v>10.1</v>
      </c>
      <c r="Z49" s="289">
        <v>10.1</v>
      </c>
      <c r="AA49" s="289">
        <v>0</v>
      </c>
      <c r="AB49" s="289">
        <v>4.5999999999999996</v>
      </c>
      <c r="AC49" s="289">
        <v>0.6</v>
      </c>
      <c r="AD49" s="289">
        <v>6.7</v>
      </c>
      <c r="AE49" s="289">
        <v>11.9</v>
      </c>
      <c r="AF49" s="289">
        <v>0</v>
      </c>
      <c r="AG49" s="289">
        <v>0.1</v>
      </c>
      <c r="AH49" s="289">
        <v>0</v>
      </c>
      <c r="AI49" s="289">
        <v>0</v>
      </c>
      <c r="AJ49" s="289">
        <v>4.9000000000000004</v>
      </c>
      <c r="AK49" s="289">
        <v>0.1</v>
      </c>
    </row>
    <row r="50" spans="1:37" ht="15.75">
      <c r="A50" s="279" t="s">
        <v>597</v>
      </c>
      <c r="B50" s="289">
        <f>INDEX(DATA!$D$9:$AY$9,MATCH(BC_A0_48!A50,DATA!$D$8:$AY$8,0)) + INDEX(DATA!$D$12:$AY$12,MATCH(BC_A0_48!A50,DATA!$D$8:$AY$8,0))</f>
        <v>9535.0836899999995</v>
      </c>
      <c r="C50" s="289">
        <f>INDEX(DATA!$D$13:$AY$13,MATCH(BC_A0_48!A50,DATA!$D$8:$AY$8,0)) + INDEX(DATA!$D$16:$AY$16,MATCH(BC_A0_48!A50,DATA!$D$8:$AY$8,0))</f>
        <v>3189</v>
      </c>
      <c r="D50" s="289">
        <v>16.100000000000001</v>
      </c>
      <c r="E50" s="289">
        <v>10</v>
      </c>
      <c r="F50" s="289">
        <v>0</v>
      </c>
      <c r="G50" s="289">
        <v>0.1</v>
      </c>
      <c r="H50" s="289">
        <v>0</v>
      </c>
      <c r="I50" s="289">
        <v>0</v>
      </c>
      <c r="J50" s="289">
        <v>0</v>
      </c>
      <c r="K50" s="289">
        <v>0</v>
      </c>
      <c r="L50" s="289">
        <v>0.1</v>
      </c>
      <c r="M50" s="289">
        <v>0</v>
      </c>
      <c r="N50" s="333">
        <v>0.3</v>
      </c>
      <c r="O50" s="333">
        <v>4.2389999999999999</v>
      </c>
      <c r="P50" s="289">
        <v>3.8</v>
      </c>
      <c r="Q50" s="289">
        <v>175.74039999999999</v>
      </c>
      <c r="R50" s="289">
        <v>1.5</v>
      </c>
      <c r="S50" s="289">
        <v>41</v>
      </c>
      <c r="T50" s="289">
        <v>0.2</v>
      </c>
      <c r="U50" s="289">
        <v>6.5</v>
      </c>
      <c r="V50" s="289">
        <v>11.5</v>
      </c>
      <c r="W50" s="287">
        <v>0</v>
      </c>
      <c r="X50" s="289">
        <v>8.8000000000000007</v>
      </c>
      <c r="Y50" s="289">
        <v>10.1</v>
      </c>
      <c r="Z50" s="289">
        <v>10.1</v>
      </c>
      <c r="AA50" s="289">
        <v>0</v>
      </c>
      <c r="AB50" s="289">
        <v>4.5999999999999996</v>
      </c>
      <c r="AC50" s="289">
        <v>0.6</v>
      </c>
      <c r="AD50" s="289">
        <v>6.7</v>
      </c>
      <c r="AE50" s="289">
        <v>11.9</v>
      </c>
      <c r="AF50" s="289">
        <v>0</v>
      </c>
      <c r="AG50" s="289">
        <v>0.1</v>
      </c>
      <c r="AH50" s="289">
        <v>0</v>
      </c>
      <c r="AI50" s="289">
        <v>0</v>
      </c>
      <c r="AJ50" s="289">
        <v>4.9000000000000004</v>
      </c>
      <c r="AK50" s="289">
        <v>0.1</v>
      </c>
    </row>
    <row r="51" spans="1:37" ht="15.75">
      <c r="A51" s="279" t="s">
        <v>598</v>
      </c>
      <c r="B51" s="289">
        <f>INDEX(DATA!$D$9:$AY$9,MATCH(BC_A0_48!A51,DATA!$D$8:$AY$8,0)) + INDEX(DATA!$D$12:$AY$12,MATCH(BC_A0_48!A51,DATA!$D$8:$AY$8,0))</f>
        <v>9360.3399599999975</v>
      </c>
      <c r="C51" s="289">
        <f>INDEX(DATA!$D$13:$AY$13,MATCH(BC_A0_48!A51,DATA!$D$8:$AY$8,0)) + INDEX(DATA!$D$16:$AY$16,MATCH(BC_A0_48!A51,DATA!$D$8:$AY$8,0))</f>
        <v>3036</v>
      </c>
      <c r="D51" s="289">
        <v>16.899999999999999</v>
      </c>
      <c r="E51" s="289">
        <v>10.199999999999999</v>
      </c>
      <c r="F51" s="289">
        <v>0</v>
      </c>
      <c r="G51" s="289">
        <v>0.1</v>
      </c>
      <c r="H51" s="289">
        <v>0</v>
      </c>
      <c r="I51" s="289">
        <v>0</v>
      </c>
      <c r="J51" s="289">
        <v>0</v>
      </c>
      <c r="K51" s="289">
        <v>0</v>
      </c>
      <c r="L51" s="289">
        <v>0.1</v>
      </c>
      <c r="M51" s="289">
        <v>0</v>
      </c>
      <c r="N51" s="333">
        <v>0.3</v>
      </c>
      <c r="O51" s="333">
        <v>4.2</v>
      </c>
      <c r="P51" s="289">
        <v>5.5</v>
      </c>
      <c r="Q51" s="289">
        <v>170.88231999999999</v>
      </c>
      <c r="R51" s="289">
        <v>3.4</v>
      </c>
      <c r="S51" s="289">
        <v>41</v>
      </c>
      <c r="T51" s="289">
        <v>0.2</v>
      </c>
      <c r="U51" s="289">
        <v>6.5</v>
      </c>
      <c r="V51" s="289">
        <v>8.9</v>
      </c>
      <c r="W51" s="287">
        <v>0</v>
      </c>
      <c r="X51" s="289">
        <v>8.1999999999999993</v>
      </c>
      <c r="Y51" s="289">
        <v>11.6</v>
      </c>
      <c r="Z51" s="289">
        <v>12.8</v>
      </c>
      <c r="AA51" s="289">
        <v>0</v>
      </c>
      <c r="AB51" s="289">
        <v>4.7</v>
      </c>
      <c r="AC51" s="289">
        <v>1.4</v>
      </c>
      <c r="AD51" s="289">
        <v>6.2</v>
      </c>
      <c r="AE51" s="289">
        <v>7.5</v>
      </c>
      <c r="AF51" s="289">
        <v>0</v>
      </c>
      <c r="AG51" s="289">
        <v>0.1</v>
      </c>
      <c r="AH51" s="289">
        <v>0</v>
      </c>
      <c r="AI51" s="289">
        <v>0</v>
      </c>
      <c r="AJ51" s="289">
        <v>3.5</v>
      </c>
      <c r="AK51" s="289">
        <v>0.2</v>
      </c>
    </row>
    <row r="52" spans="1:37" ht="15.75">
      <c r="A52" s="279" t="s">
        <v>599</v>
      </c>
      <c r="B52" s="289">
        <f>INDEX(DATA!$D$9:$AY$9,MATCH(BC_A0_48!A52,DATA!$D$8:$AY$8,0)) + INDEX(DATA!$D$12:$AY$12,MATCH(BC_A0_48!A52,DATA!$D$8:$AY$8,0))</f>
        <v>9162.2272599999978</v>
      </c>
      <c r="C52" s="289">
        <f>INDEX(DATA!$D$13:$AY$13,MATCH(BC_A0_48!A52,DATA!$D$8:$AY$8,0)) + INDEX(DATA!$D$16:$AY$16,MATCH(BC_A0_48!A52,DATA!$D$8:$AY$8,0))</f>
        <v>2860</v>
      </c>
      <c r="D52" s="289">
        <v>1.0999999999999999</v>
      </c>
      <c r="E52" s="289">
        <v>10.7</v>
      </c>
      <c r="F52" s="289">
        <v>0</v>
      </c>
      <c r="G52" s="289">
        <v>0.1</v>
      </c>
      <c r="H52" s="289">
        <v>0</v>
      </c>
      <c r="I52" s="289">
        <v>0</v>
      </c>
      <c r="J52" s="289">
        <v>0</v>
      </c>
      <c r="K52" s="289">
        <v>0</v>
      </c>
      <c r="L52" s="289">
        <v>0.1</v>
      </c>
      <c r="M52" s="289">
        <v>0</v>
      </c>
      <c r="N52" s="333">
        <v>0.3</v>
      </c>
      <c r="O52" s="333">
        <v>4.1779999999999999</v>
      </c>
      <c r="P52" s="289">
        <v>3.7</v>
      </c>
      <c r="Q52" s="289">
        <v>169.70050000000001</v>
      </c>
      <c r="R52" s="289">
        <v>2.2000000000000002</v>
      </c>
      <c r="S52" s="289">
        <v>41</v>
      </c>
      <c r="T52" s="289">
        <v>0.2</v>
      </c>
      <c r="U52" s="289">
        <v>8.4</v>
      </c>
      <c r="V52" s="289">
        <v>6.1</v>
      </c>
      <c r="W52" s="287">
        <v>0</v>
      </c>
      <c r="X52" s="289">
        <v>6.4</v>
      </c>
      <c r="Y52" s="289">
        <v>1.4</v>
      </c>
      <c r="Z52" s="289">
        <v>16.7</v>
      </c>
      <c r="AA52" s="289">
        <v>0</v>
      </c>
      <c r="AB52" s="289">
        <v>4.7</v>
      </c>
      <c r="AC52" s="289">
        <v>5.9</v>
      </c>
      <c r="AD52" s="289">
        <v>4.3</v>
      </c>
      <c r="AE52" s="289">
        <v>9.1</v>
      </c>
      <c r="AF52" s="289">
        <v>0</v>
      </c>
      <c r="AG52" s="289">
        <v>0.1</v>
      </c>
      <c r="AH52" s="289">
        <v>0</v>
      </c>
      <c r="AI52" s="289">
        <v>0</v>
      </c>
      <c r="AJ52" s="289">
        <v>4.3</v>
      </c>
      <c r="AK52" s="289">
        <v>0.1</v>
      </c>
    </row>
    <row r="53" spans="1:37" ht="15.75">
      <c r="A53" s="279" t="s">
        <v>600</v>
      </c>
      <c r="B53" s="289">
        <f>INDEX(DATA!$D$9:$AY$9,MATCH(BC_A0_48!A53,DATA!$D$8:$AY$8,0)) + INDEX(DATA!$D$12:$AY$12,MATCH(BC_A0_48!A53,DATA!$D$8:$AY$8,0))</f>
        <v>8919.2503099999994</v>
      </c>
      <c r="C53" s="289">
        <f>INDEX(DATA!$D$13:$AY$13,MATCH(BC_A0_48!A53,DATA!$D$8:$AY$8,0)) + INDEX(DATA!$D$16:$AY$16,MATCH(BC_A0_48!A53,DATA!$D$8:$AY$8,0))</f>
        <v>2722</v>
      </c>
      <c r="D53" s="289">
        <v>11.5</v>
      </c>
      <c r="E53" s="289">
        <v>10.7</v>
      </c>
      <c r="F53" s="289">
        <v>0</v>
      </c>
      <c r="G53" s="289">
        <v>0.1</v>
      </c>
      <c r="H53" s="289">
        <v>0</v>
      </c>
      <c r="I53" s="289">
        <v>0</v>
      </c>
      <c r="J53" s="289">
        <v>0</v>
      </c>
      <c r="K53" s="289">
        <v>0</v>
      </c>
      <c r="L53" s="289">
        <v>0.1</v>
      </c>
      <c r="M53" s="289">
        <v>0</v>
      </c>
      <c r="N53" s="333">
        <v>0.3</v>
      </c>
      <c r="O53" s="333">
        <v>3.9780000000000002</v>
      </c>
      <c r="P53" s="289">
        <v>3.7</v>
      </c>
      <c r="Q53" s="289">
        <v>171.06210000000002</v>
      </c>
      <c r="R53" s="289">
        <v>2.2000000000000002</v>
      </c>
      <c r="S53" s="289">
        <v>41</v>
      </c>
      <c r="T53" s="289">
        <v>0.2</v>
      </c>
      <c r="U53" s="289">
        <v>8.4</v>
      </c>
      <c r="V53" s="289">
        <v>6.1</v>
      </c>
      <c r="W53" s="287">
        <v>0</v>
      </c>
      <c r="X53" s="289">
        <v>6.4</v>
      </c>
      <c r="Y53" s="289">
        <v>1.4</v>
      </c>
      <c r="Z53" s="289">
        <v>16.7</v>
      </c>
      <c r="AA53" s="289">
        <v>0</v>
      </c>
      <c r="AB53" s="289">
        <v>4.7</v>
      </c>
      <c r="AC53" s="289">
        <v>5.9</v>
      </c>
      <c r="AD53" s="289">
        <v>4.3</v>
      </c>
      <c r="AE53" s="289">
        <v>9.1</v>
      </c>
      <c r="AF53" s="289">
        <v>0</v>
      </c>
      <c r="AG53" s="289">
        <v>0.1</v>
      </c>
      <c r="AH53" s="289">
        <v>0</v>
      </c>
      <c r="AI53" s="289">
        <v>0</v>
      </c>
      <c r="AJ53" s="289">
        <v>4.3</v>
      </c>
      <c r="AK53" s="289">
        <v>0.1</v>
      </c>
    </row>
    <row r="54" spans="1:37" ht="16.5">
      <c r="A54" s="210" t="s">
        <v>620</v>
      </c>
      <c r="B54" s="289">
        <f>INDEX(DATA!$D$9:$AY$9,MATCH(BC_A0_48!A54,DATA!$D$8:$AY$8,0)) + INDEX(DATA!$D$12:$AY$12,MATCH(BC_A0_48!A54,DATA!$D$8:$AY$8,0))</f>
        <v>8764.458709999999</v>
      </c>
      <c r="C54" s="289">
        <f>INDEX(DATA!$D$13:$AY$13,MATCH(BC_A0_48!A54,DATA!$D$8:$AY$8,0)) + INDEX(DATA!$D$16:$AY$16,MATCH(BC_A0_48!A54,DATA!$D$8:$AY$8,0))</f>
        <v>2685</v>
      </c>
      <c r="D54" s="289">
        <v>7.1</v>
      </c>
      <c r="E54" s="289">
        <v>10.4</v>
      </c>
      <c r="F54" s="289">
        <v>0</v>
      </c>
      <c r="G54" s="289">
        <v>0.1</v>
      </c>
      <c r="H54" s="289">
        <v>0</v>
      </c>
      <c r="I54" s="289">
        <v>0</v>
      </c>
      <c r="J54" s="289">
        <v>0</v>
      </c>
      <c r="K54" s="289">
        <v>0</v>
      </c>
      <c r="L54" s="289">
        <v>0.1</v>
      </c>
      <c r="M54" s="289">
        <v>0</v>
      </c>
      <c r="N54" s="333">
        <v>0.3</v>
      </c>
      <c r="O54" s="333">
        <v>3.95</v>
      </c>
      <c r="P54" s="289">
        <v>2.9</v>
      </c>
      <c r="Q54" s="289">
        <v>167.68328</v>
      </c>
      <c r="R54" s="289">
        <v>1.6</v>
      </c>
      <c r="S54" s="289">
        <v>41</v>
      </c>
      <c r="T54" s="289">
        <v>0.2</v>
      </c>
      <c r="U54" s="289">
        <v>7.8</v>
      </c>
      <c r="V54" s="289">
        <v>9.8000000000000007</v>
      </c>
      <c r="W54" s="287">
        <v>0</v>
      </c>
      <c r="X54" s="289">
        <v>7.5</v>
      </c>
      <c r="Y54" s="289">
        <v>1.7</v>
      </c>
      <c r="Z54" s="289">
        <v>18.2</v>
      </c>
      <c r="AA54" s="289">
        <v>0</v>
      </c>
      <c r="AB54" s="289">
        <v>3.1</v>
      </c>
      <c r="AC54" s="289">
        <v>5.4</v>
      </c>
      <c r="AD54" s="289">
        <v>5.4</v>
      </c>
      <c r="AE54" s="289">
        <v>13.9</v>
      </c>
      <c r="AF54" s="289">
        <v>0</v>
      </c>
      <c r="AG54" s="289">
        <v>0.1</v>
      </c>
      <c r="AH54" s="289">
        <v>0</v>
      </c>
      <c r="AI54" s="289">
        <v>0</v>
      </c>
      <c r="AJ54" s="289">
        <v>4.0999999999999996</v>
      </c>
      <c r="AK54" s="289">
        <v>0.1</v>
      </c>
    </row>
    <row r="55" spans="1:37" ht="15.75">
      <c r="A55" s="279" t="s">
        <v>601</v>
      </c>
      <c r="B55" s="289">
        <f>(DATA!C9+DATA!C12)/1000</f>
        <v>236185.63109000001</v>
      </c>
      <c r="C55" s="289">
        <f>(DATA!C13+DATA!C16)/1000</f>
        <v>77286.746769999998</v>
      </c>
      <c r="D55" s="289">
        <f t="array" ref="D55:M55">TRANSPOSE(DATA!C58:C67)/1000</f>
        <v>591.6</v>
      </c>
      <c r="E55" s="289">
        <v>244</v>
      </c>
      <c r="F55" s="289">
        <v>106.1</v>
      </c>
      <c r="G55" s="289">
        <v>122</v>
      </c>
      <c r="H55" s="289">
        <v>122.2</v>
      </c>
      <c r="I55" s="289">
        <v>87.3</v>
      </c>
      <c r="J55" s="289">
        <v>85.6</v>
      </c>
      <c r="K55" s="289">
        <v>109.5</v>
      </c>
      <c r="L55" s="289">
        <v>130.5</v>
      </c>
      <c r="M55" s="289">
        <v>133.69999999999999</v>
      </c>
      <c r="N55" s="289">
        <f>DATA!C68/1000</f>
        <v>5.8</v>
      </c>
      <c r="O55" s="289">
        <f>DATA!C69/1000</f>
        <v>84</v>
      </c>
      <c r="P55" s="289">
        <f>DATA!C70/1000</f>
        <v>117</v>
      </c>
      <c r="Q55" s="289">
        <f>DATA!C71/1000</f>
        <v>4211.2421999999997</v>
      </c>
      <c r="R55" s="289">
        <f>DATA!C72/1000</f>
        <v>70</v>
      </c>
      <c r="S55" s="289">
        <f>DATA!C73/1000</f>
        <v>984.2</v>
      </c>
      <c r="T55" s="289">
        <f>DATA!C74/1000</f>
        <v>3.2</v>
      </c>
      <c r="U55" s="289">
        <f>DATA!C75/1000</f>
        <v>153.5</v>
      </c>
      <c r="V55" s="289">
        <f>DATA!C76/1000</f>
        <v>199.4</v>
      </c>
      <c r="W55" s="289">
        <f>DATA!C77/1000</f>
        <v>97.8</v>
      </c>
      <c r="X55" s="289">
        <f>DATA!C78/1000</f>
        <v>157.4</v>
      </c>
      <c r="Y55" s="289">
        <f>DATA!C79/1000</f>
        <v>141</v>
      </c>
      <c r="Z55" s="289">
        <f t="array" ref="Z55:AJ55">TRANSPOSE(DATA!C80:C90)/1000</f>
        <v>165.1</v>
      </c>
      <c r="AA55" s="289">
        <v>135.52683999999999</v>
      </c>
      <c r="AB55" s="289">
        <v>105.1</v>
      </c>
      <c r="AC55" s="289">
        <v>124.5</v>
      </c>
      <c r="AD55" s="289">
        <v>218.1</v>
      </c>
      <c r="AE55" s="289">
        <v>194</v>
      </c>
      <c r="AF55" s="289">
        <v>118.2</v>
      </c>
      <c r="AG55" s="289">
        <v>106.4</v>
      </c>
      <c r="AH55" s="289">
        <v>0</v>
      </c>
      <c r="AI55" s="289">
        <v>73.900000000000006</v>
      </c>
      <c r="AJ55" s="289">
        <v>143.6</v>
      </c>
      <c r="AK55" s="289">
        <f>DATA!C91/1000</f>
        <v>2.8</v>
      </c>
    </row>
  </sheetData>
  <customSheetViews>
    <customSheetView guid="{75DD6FA6-D4F4-4971-9BF7-52272059D0A9}" scale="90" topLeftCell="V1">
      <selection activeCell="AK55" sqref="AK55"/>
      <pageMargins left="0.7" right="0.7" top="0.75" bottom="0.75" header="0.3" footer="0.3"/>
      <pageSetup paperSize="9" orientation="portrait" horizontalDpi="300" verticalDpi="300" r:id="rId1"/>
    </customSheetView>
    <customSheetView guid="{1D4E6CE9-D574-44F5-B69E-05119AF88702}" scale="90" topLeftCell="V1">
      <selection activeCell="AK55" sqref="AK55"/>
      <pageMargins left="0.7" right="0.7" top="0.75" bottom="0.75" header="0.3" footer="0.3"/>
      <pageSetup paperSize="9" orientation="portrait" horizontalDpi="300" verticalDpi="300" r:id="rId2"/>
    </customSheetView>
    <customSheetView guid="{B0236EF4-4589-4A9E-A5FE-507E9369040F}" scale="90" topLeftCell="A27">
      <selection activeCell="D51" sqref="D51"/>
      <pageMargins left="0.7" right="0.7" top="0.75" bottom="0.75" header="0.3" footer="0.3"/>
      <pageSetup paperSize="9" orientation="portrait" horizontalDpi="300" verticalDpi="300" r:id="rId3"/>
    </customSheetView>
    <customSheetView guid="{B1877DBE-0A9F-4B77-8C5F-B727A77DDF54}" scale="90" topLeftCell="A15">
      <selection activeCell="N56" sqref="N56"/>
      <pageMargins left="0.7" right="0.7" top="0.75" bottom="0.75" header="0.3" footer="0.3"/>
      <pageSetup paperSize="9" orientation="portrait" horizontalDpi="300" verticalDpi="300" r:id="rId4"/>
    </customSheetView>
    <customSheetView guid="{AD62F15E-E4D0-4895-9D5F-05FA49D5425D}" scale="90" topLeftCell="X25">
      <selection activeCell="AO55" sqref="AO55"/>
      <pageMargins left="0.7" right="0.7" top="0.75" bottom="0.75" header="0.3" footer="0.3"/>
      <pageSetup paperSize="9" orientation="portrait" horizontalDpi="300" verticalDpi="300" r:id="rId5"/>
    </customSheetView>
    <customSheetView guid="{FC65F21B-4CEC-48B9-99E9-854A601BE461}" scale="90" topLeftCell="D1">
      <selection activeCell="Z5" sqref="Z5:Z6"/>
      <pageMargins left="0.7" right="0.7" top="0.75" bottom="0.75" header="0.3" footer="0.3"/>
      <pageSetup paperSize="9" orientation="portrait" horizontalDpi="300" verticalDpi="300" r:id="rId6"/>
    </customSheetView>
    <customSheetView guid="{A0197BF3-E194-41D9-A738-52228EE729DC}" scale="90" topLeftCell="L1">
      <selection activeCell="T15" sqref="T15"/>
      <pageMargins left="0.7" right="0.7" top="0.75" bottom="0.75" header="0.3" footer="0.3"/>
      <pageSetup paperSize="9" orientation="portrait" horizontalDpi="300" verticalDpi="300" r:id="rId7"/>
    </customSheetView>
    <customSheetView guid="{C8DC17E8-AEB6-4568-8236-F2228F73C00B}" scale="90" topLeftCell="V1">
      <selection activeCell="AK55" sqref="AK55"/>
      <pageMargins left="0.7" right="0.7" top="0.75" bottom="0.75" header="0.3" footer="0.3"/>
      <pageSetup paperSize="9" orientation="portrait" horizontalDpi="300" verticalDpi="300" r:id="rId8"/>
    </customSheetView>
  </customSheetViews>
  <mergeCells count="38">
    <mergeCell ref="AK5:AK6"/>
    <mergeCell ref="B4:AK4"/>
    <mergeCell ref="AA5:AA6"/>
    <mergeCell ref="AB5:AB6"/>
    <mergeCell ref="AC5:AC6"/>
    <mergeCell ref="AD5:AD6"/>
    <mergeCell ref="AJ5:AJ6"/>
    <mergeCell ref="AE5:AE6"/>
    <mergeCell ref="AF5:AF6"/>
    <mergeCell ref="AG5:AG6"/>
    <mergeCell ref="AH5:AH6"/>
    <mergeCell ref="AI5:AI6"/>
    <mergeCell ref="V5:V6"/>
    <mergeCell ref="W5:W6"/>
    <mergeCell ref="X5:X6"/>
    <mergeCell ref="Y5:Y6"/>
    <mergeCell ref="Z5:Z6"/>
    <mergeCell ref="P5:P6"/>
    <mergeCell ref="Q5:Q6"/>
    <mergeCell ref="R5:R6"/>
    <mergeCell ref="S5:S6"/>
    <mergeCell ref="U5:U6"/>
    <mergeCell ref="T5:T6"/>
    <mergeCell ref="A4:A6"/>
    <mergeCell ref="B5:B6"/>
    <mergeCell ref="C5:C6"/>
    <mergeCell ref="D5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</mergeCells>
  <pageMargins left="0.7" right="0.7" top="0.75" bottom="0.75" header="0.3" footer="0.3"/>
  <pageSetup paperSize="9" orientation="portrait" horizontalDpi="300" verticalDpi="300" r:id="rId9"/>
  <ignoredErrors>
    <ignoredError sqref="D7:M54 D55:M55 Z55:AJ55 Y7:AJ54 P7:P54 Q7:Q54 R7:X54 AK7:AK55" unlocked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E59"/>
  <sheetViews>
    <sheetView workbookViewId="0">
      <selection activeCell="J20" sqref="J20"/>
    </sheetView>
  </sheetViews>
  <sheetFormatPr defaultRowHeight="15"/>
  <cols>
    <col min="1" max="1" width="12.85546875" customWidth="1"/>
    <col min="2" max="5" width="20.7109375" customWidth="1"/>
  </cols>
  <sheetData>
    <row r="3" spans="1:57" ht="14.1" customHeight="1">
      <c r="A3" s="439" t="s">
        <v>1848</v>
      </c>
      <c r="B3" s="439"/>
      <c r="C3" s="439"/>
      <c r="D3" s="439"/>
      <c r="E3" s="439"/>
      <c r="F3" s="439"/>
      <c r="G3" s="439"/>
      <c r="H3" s="439"/>
    </row>
    <row r="4" spans="1:57" ht="14.1" customHeight="1">
      <c r="A4" s="440"/>
      <c r="B4" s="440"/>
      <c r="C4" s="440"/>
      <c r="D4" s="440"/>
      <c r="E4" s="440"/>
      <c r="F4" s="440"/>
      <c r="G4" s="440"/>
      <c r="H4" s="440"/>
    </row>
    <row r="5" spans="1:57" ht="14.1" customHeight="1">
      <c r="A5" s="355"/>
      <c r="B5" s="355"/>
      <c r="C5" s="355"/>
      <c r="D5" s="355"/>
      <c r="E5" s="355"/>
      <c r="F5" s="355"/>
      <c r="G5" s="355"/>
      <c r="H5" s="355"/>
    </row>
    <row r="6" spans="1:57" ht="15.75">
      <c r="A6" s="356" t="s">
        <v>541</v>
      </c>
      <c r="B6" s="355"/>
      <c r="C6" s="355"/>
      <c r="D6" s="355"/>
      <c r="E6" s="355"/>
      <c r="F6" s="355"/>
      <c r="G6" s="355"/>
      <c r="H6" s="355"/>
    </row>
    <row r="7" spans="1:57">
      <c r="A7" s="355"/>
      <c r="B7" s="355"/>
      <c r="C7" s="355"/>
      <c r="D7" s="355"/>
      <c r="E7" s="355"/>
      <c r="F7" s="355"/>
      <c r="G7" s="355"/>
      <c r="H7" s="355"/>
    </row>
    <row r="8" spans="1:57" ht="15.75">
      <c r="A8" s="441" t="s">
        <v>543</v>
      </c>
      <c r="B8" s="441" t="s">
        <v>544</v>
      </c>
      <c r="C8" s="441"/>
      <c r="D8" s="441"/>
      <c r="E8" s="441"/>
      <c r="F8" s="354"/>
      <c r="G8" s="355"/>
      <c r="H8" s="355"/>
    </row>
    <row r="9" spans="1:57" ht="15.75">
      <c r="A9" s="441"/>
      <c r="B9" s="441" t="s">
        <v>545</v>
      </c>
      <c r="C9" s="441"/>
      <c r="D9" s="441" t="s">
        <v>546</v>
      </c>
      <c r="E9" s="441"/>
      <c r="F9" s="354"/>
      <c r="G9" s="355"/>
      <c r="H9" s="355"/>
      <c r="I9" t="s">
        <v>147</v>
      </c>
      <c r="J9">
        <v>1</v>
      </c>
      <c r="K9">
        <v>2</v>
      </c>
      <c r="L9">
        <v>3</v>
      </c>
      <c r="M9">
        <v>4</v>
      </c>
      <c r="N9">
        <v>5</v>
      </c>
      <c r="O9">
        <v>6</v>
      </c>
      <c r="P9">
        <v>7</v>
      </c>
      <c r="Q9">
        <v>8</v>
      </c>
      <c r="R9">
        <v>9</v>
      </c>
      <c r="S9">
        <v>10</v>
      </c>
      <c r="T9">
        <v>11</v>
      </c>
      <c r="U9">
        <v>12</v>
      </c>
      <c r="V9">
        <v>13</v>
      </c>
      <c r="W9">
        <v>14</v>
      </c>
      <c r="X9">
        <v>15</v>
      </c>
      <c r="Y9">
        <v>16</v>
      </c>
      <c r="Z9">
        <v>17</v>
      </c>
      <c r="AA9">
        <v>18</v>
      </c>
      <c r="AB9">
        <v>19</v>
      </c>
      <c r="AC9">
        <v>20</v>
      </c>
      <c r="AD9">
        <v>21</v>
      </c>
      <c r="AE9">
        <v>22</v>
      </c>
      <c r="AF9">
        <v>23</v>
      </c>
      <c r="AG9">
        <v>24</v>
      </c>
      <c r="AH9">
        <v>25</v>
      </c>
      <c r="AI9">
        <v>26</v>
      </c>
      <c r="AJ9">
        <v>27</v>
      </c>
      <c r="AK9">
        <v>28</v>
      </c>
      <c r="AL9">
        <v>29</v>
      </c>
      <c r="AM9">
        <v>30</v>
      </c>
      <c r="AN9">
        <v>31</v>
      </c>
      <c r="AO9">
        <v>32</v>
      </c>
      <c r="AP9">
        <v>33</v>
      </c>
      <c r="AQ9">
        <v>34</v>
      </c>
      <c r="AR9">
        <v>35</v>
      </c>
      <c r="AS9">
        <v>36</v>
      </c>
      <c r="AT9">
        <v>37</v>
      </c>
      <c r="AU9">
        <v>38</v>
      </c>
      <c r="AV9">
        <v>39</v>
      </c>
      <c r="AW9">
        <v>40</v>
      </c>
      <c r="AX9">
        <v>41</v>
      </c>
      <c r="AY9">
        <v>42</v>
      </c>
      <c r="AZ9">
        <v>43</v>
      </c>
      <c r="BA9">
        <v>44</v>
      </c>
      <c r="BB9">
        <v>45</v>
      </c>
      <c r="BC9">
        <v>46</v>
      </c>
      <c r="BD9">
        <v>47</v>
      </c>
      <c r="BE9">
        <v>48</v>
      </c>
    </row>
    <row r="10" spans="1:57" ht="30">
      <c r="A10" s="441"/>
      <c r="B10" s="357" t="s">
        <v>1849</v>
      </c>
      <c r="C10" s="357" t="s">
        <v>1850</v>
      </c>
      <c r="D10" s="357" t="s">
        <v>1849</v>
      </c>
      <c r="E10" s="357" t="s">
        <v>1850</v>
      </c>
      <c r="F10" s="354"/>
      <c r="G10" s="355"/>
      <c r="H10" s="355"/>
      <c r="I10" t="s">
        <v>151</v>
      </c>
      <c r="J10">
        <f>SUMIFS(PC!F2:F331,PC!$C$2:$C$331,"Phụ tải đầu nguồn",PC!$A$2:$A$331,"&lt;&gt;HỒ CHÍ MINH")+SUMIFS(PC!F2:F331,PC!$C$2:$C$331,"Công suất inverter ĐMTMN trung áp",PC!$A$2:$A$331,"&lt;&gt;HỒ CHÍ MINH")+SUMIFS(PC!F2:F331,PC!$C$2:$C$331,"Công suất inverter ĐMTMN hạ áp",PC!$A$2:$A$331,"&lt;&gt;HỒ CHÍ MINH")</f>
        <v>8282.691569999999</v>
      </c>
      <c r="K10">
        <f>SUMIFS(PC!G2:G331,PC!$C$2:$C$331,"Phụ tải đầu nguồn",PC!$A$2:$A$331,"&lt;&gt;HỒ CHÍ MINH")+SUMIFS(PC!G2:G331,PC!$C$2:$C$331,"Công suất inverter ĐMTMN trung áp",PC!$A$2:$A$331,"&lt;&gt;HỒ CHÍ MINH")+SUMIFS(PC!G2:G331,PC!$C$2:$C$331,"Công suất inverter ĐMTMN hạ áp",PC!$A$2:$A$331,"&lt;&gt;HỒ CHÍ MINH")</f>
        <v>8277.8247800000026</v>
      </c>
      <c r="L10">
        <f>SUMIFS(PC!H2:H331,PC!$C$2:$C$331,"Phụ tải đầu nguồn",PC!$A$2:$A$331,"&lt;&gt;HỒ CHÍ MINH")+SUMIFS(PC!H2:H331,PC!$C$2:$C$331,"Công suất inverter ĐMTMN trung áp",PC!$A$2:$A$331,"&lt;&gt;HỒ CHÍ MINH")+SUMIFS(PC!H2:H331,PC!$C$2:$C$331,"Công suất inverter ĐMTMN hạ áp",PC!$A$2:$A$331,"&lt;&gt;HỒ CHÍ MINH")</f>
        <v>8216.6084899999987</v>
      </c>
      <c r="M10">
        <f>SUMIFS(PC!I2:I331,PC!$C$2:$C$331,"Phụ tải đầu nguồn",PC!$A$2:$A$331,"&lt;&gt;HỒ CHÍ MINH")+SUMIFS(PC!I2:I331,PC!$C$2:$C$331,"Công suất inverter ĐMTMN trung áp",PC!$A$2:$A$331,"&lt;&gt;HỒ CHÍ MINH")+SUMIFS(PC!I2:I331,PC!$C$2:$C$331,"Công suất inverter ĐMTMN hạ áp",PC!$A$2:$A$331,"&lt;&gt;HỒ CHÍ MINH")</f>
        <v>8196.5133300000016</v>
      </c>
      <c r="N10">
        <f>SUMIFS(PC!J2:J331,PC!$C$2:$C$331,"Phụ tải đầu nguồn",PC!$A$2:$A$331,"&lt;&gt;HỒ CHÍ MINH")+SUMIFS(PC!J2:J331,PC!$C$2:$C$331,"Công suất inverter ĐMTMN trung áp",PC!$A$2:$A$331,"&lt;&gt;HỒ CHÍ MINH")+SUMIFS(PC!J2:J331,PC!$C$2:$C$331,"Công suất inverter ĐMTMN hạ áp",PC!$A$2:$A$331,"&lt;&gt;HỒ CHÍ MINH")</f>
        <v>8136.2995799999999</v>
      </c>
      <c r="O10">
        <f>SUMIFS(PC!K2:K331,PC!$C$2:$C$331,"Phụ tải đầu nguồn",PC!$A$2:$A$331,"&lt;&gt;HỒ CHÍ MINH")+SUMIFS(PC!K2:K331,PC!$C$2:$C$331,"Công suất inverter ĐMTMN trung áp",PC!$A$2:$A$331,"&lt;&gt;HỒ CHÍ MINH")+SUMIFS(PC!K2:K331,PC!$C$2:$C$331,"Công suất inverter ĐMTMN hạ áp",PC!$A$2:$A$331,"&lt;&gt;HỒ CHÍ MINH")</f>
        <v>8168.7638699999998</v>
      </c>
      <c r="P10">
        <f>SUMIFS(PC!L2:L331,PC!$C$2:$C$331,"Phụ tải đầu nguồn",PC!$A$2:$A$331,"&lt;&gt;HỒ CHÍ MINH")+SUMIFS(PC!L2:L331,PC!$C$2:$C$331,"Công suất inverter ĐMTMN trung áp",PC!$A$2:$A$331,"&lt;&gt;HỒ CHÍ MINH")+SUMIFS(PC!L2:L331,PC!$C$2:$C$331,"Công suất inverter ĐMTMN hạ áp",PC!$A$2:$A$331,"&lt;&gt;HỒ CHÍ MINH")</f>
        <v>8194.6029200000012</v>
      </c>
      <c r="Q10">
        <f>SUMIFS(PC!M2:M331,PC!$C$2:$C$331,"Phụ tải đầu nguồn",PC!$A$2:$A$331,"&lt;&gt;HỒ CHÍ MINH")+SUMIFS(PC!M2:M331,PC!$C$2:$C$331,"Công suất inverter ĐMTMN trung áp",PC!$A$2:$A$331,"&lt;&gt;HỒ CHÍ MINH")+SUMIFS(PC!M2:M331,PC!$C$2:$C$331,"Công suất inverter ĐMTMN hạ áp",PC!$A$2:$A$331,"&lt;&gt;HỒ CHÍ MINH")</f>
        <v>8271.1771700000008</v>
      </c>
      <c r="R10">
        <f>SUMIFS(PC!N2:N331,PC!$C$2:$C$331,"Phụ tải đầu nguồn",PC!$A$2:$A$331,"&lt;&gt;HỒ CHÍ MINH")+SUMIFS(PC!N2:N331,PC!$C$2:$C$331,"Công suất inverter ĐMTMN trung áp",PC!$A$2:$A$331,"&lt;&gt;HỒ CHÍ MINH")+SUMIFS(PC!N2:N331,PC!$C$2:$C$331,"Công suất inverter ĐMTMN hạ áp",PC!$A$2:$A$331,"&lt;&gt;HỒ CHÍ MINH")</f>
        <v>8291.9513199999983</v>
      </c>
      <c r="S10">
        <f>SUMIFS(PC!O2:O331,PC!$C$2:$C$331,"Phụ tải đầu nguồn",PC!$A$2:$A$331,"&lt;&gt;HỒ CHÍ MINH")+SUMIFS(PC!O2:O331,PC!$C$2:$C$331,"Công suất inverter ĐMTMN trung áp",PC!$A$2:$A$331,"&lt;&gt;HỒ CHÍ MINH")+SUMIFS(PC!O2:O331,PC!$C$2:$C$331,"Công suất inverter ĐMTMN hạ áp",PC!$A$2:$A$331,"&lt;&gt;HỒ CHÍ MINH")</f>
        <v>8450.8773599999986</v>
      </c>
      <c r="T10">
        <f>SUMIFS(PC!P2:P331,PC!$C$2:$C$331,"Phụ tải đầu nguồn",PC!$A$2:$A$331,"&lt;&gt;HỒ CHÍ MINH")+SUMIFS(PC!P2:P331,PC!$C$2:$C$331,"Công suất inverter ĐMTMN trung áp",PC!$A$2:$A$331,"&lt;&gt;HỒ CHÍ MINH")+SUMIFS(PC!P2:P331,PC!$C$2:$C$331,"Công suất inverter ĐMTMN hạ áp",PC!$A$2:$A$331,"&lt;&gt;HỒ CHÍ MINH")</f>
        <v>8565.3262500000001</v>
      </c>
      <c r="U10">
        <f>SUMIFS(PC!Q2:Q331,PC!$C$2:$C$331,"Phụ tải đầu nguồn",PC!$A$2:$A$331,"&lt;&gt;HỒ CHÍ MINH")+SUMIFS(PC!Q2:Q331,PC!$C$2:$C$331,"Công suất inverter ĐMTMN trung áp",PC!$A$2:$A$331,"&lt;&gt;HỒ CHÍ MINH")+SUMIFS(PC!Q2:Q331,PC!$C$2:$C$331,"Công suất inverter ĐMTMN hạ áp",PC!$A$2:$A$331,"&lt;&gt;HỒ CHÍ MINH")</f>
        <v>8636.5573100000038</v>
      </c>
      <c r="V10">
        <f>SUMIFS(PC!R2:R331,PC!$C$2:$C$331,"Phụ tải đầu nguồn",PC!$A$2:$A$331,"&lt;&gt;HỒ CHÍ MINH")+SUMIFS(PC!R2:R331,PC!$C$2:$C$331,"Công suất inverter ĐMTMN trung áp",PC!$A$2:$A$331,"&lt;&gt;HỒ CHÍ MINH")+SUMIFS(PC!R2:R331,PC!$C$2:$C$331,"Công suất inverter ĐMTMN hạ áp",PC!$A$2:$A$331,"&lt;&gt;HỒ CHÍ MINH")</f>
        <v>8644.7449300000007</v>
      </c>
      <c r="W10">
        <f>SUMIFS(PC!S2:S331,PC!$C$2:$C$331,"Phụ tải đầu nguồn",PC!$A$2:$A$331,"&lt;&gt;HỒ CHÍ MINH")+SUMIFS(PC!S2:S331,PC!$C$2:$C$331,"Công suất inverter ĐMTMN trung áp",PC!$A$2:$A$331,"&lt;&gt;HỒ CHÍ MINH")+SUMIFS(PC!S2:S331,PC!$C$2:$C$331,"Công suất inverter ĐMTMN hạ áp",PC!$A$2:$A$331,"&lt;&gt;HỒ CHÍ MINH")</f>
        <v>9032.5777999999973</v>
      </c>
      <c r="X10">
        <f>SUMIFS(PC!T2:T331,PC!$C$2:$C$331,"Phụ tải đầu nguồn",PC!$A$2:$A$331,"&lt;&gt;HỒ CHÍ MINH")+SUMIFS(PC!T2:T331,PC!$C$2:$C$331,"Công suất inverter ĐMTMN trung áp",PC!$A$2:$A$331,"&lt;&gt;HỒ CHÍ MINH")+SUMIFS(PC!T2:T331,PC!$C$2:$C$331,"Công suất inverter ĐMTMN hạ áp",PC!$A$2:$A$331,"&lt;&gt;HỒ CHÍ MINH")</f>
        <v>10208.81761</v>
      </c>
      <c r="Y10">
        <f>SUMIFS(PC!U2:U331,PC!$C$2:$C$331,"Phụ tải đầu nguồn",PC!$A$2:$A$331,"&lt;&gt;HỒ CHÍ MINH")+SUMIFS(PC!U2:U331,PC!$C$2:$C$331,"Công suất inverter ĐMTMN trung áp",PC!$A$2:$A$331,"&lt;&gt;HỒ CHÍ MINH")+SUMIFS(PC!U2:U331,PC!$C$2:$C$331,"Công suất inverter ĐMTMN hạ áp",PC!$A$2:$A$331,"&lt;&gt;HỒ CHÍ MINH")</f>
        <v>10789.425789999998</v>
      </c>
      <c r="Z10">
        <f>SUMIFS(PC!V2:V331,PC!$C$2:$C$331,"Phụ tải đầu nguồn",PC!$A$2:$A$331,"&lt;&gt;HỒ CHÍ MINH")+SUMIFS(PC!V2:V331,PC!$C$2:$C$331,"Công suất inverter ĐMTMN trung áp",PC!$A$2:$A$331,"&lt;&gt;HỒ CHÍ MINH")+SUMIFS(PC!V2:V331,PC!$C$2:$C$331,"Công suất inverter ĐMTMN hạ áp",PC!$A$2:$A$331,"&lt;&gt;HỒ CHÍ MINH")</f>
        <v>10917.805359999998</v>
      </c>
      <c r="AA10">
        <f>SUMIFS(PC!W2:W331,PC!$C$2:$C$331,"Phụ tải đầu nguồn",PC!$A$2:$A$331,"&lt;&gt;HỒ CHÍ MINH")+SUMIFS(PC!W2:W331,PC!$C$2:$C$331,"Công suất inverter ĐMTMN trung áp",PC!$A$2:$A$331,"&lt;&gt;HỒ CHÍ MINH")+SUMIFS(PC!W2:W331,PC!$C$2:$C$331,"Công suất inverter ĐMTMN hạ áp",PC!$A$2:$A$331,"&lt;&gt;HỒ CHÍ MINH")</f>
        <v>11028.236659999999</v>
      </c>
      <c r="AB10">
        <f>SUMIFS(PC!X2:X331,PC!$C$2:$C$331,"Phụ tải đầu nguồn",PC!$A$2:$A$331,"&lt;&gt;HỒ CHÍ MINH")+SUMIFS(PC!X2:X331,PC!$C$2:$C$331,"Công suất inverter ĐMTMN trung áp",PC!$A$2:$A$331,"&lt;&gt;HỒ CHÍ MINH")+SUMIFS(PC!X2:X331,PC!$C$2:$C$331,"Công suất inverter ĐMTMN hạ áp",PC!$A$2:$A$331,"&lt;&gt;HỒ CHÍ MINH")</f>
        <v>10735.49834</v>
      </c>
      <c r="AC10">
        <f>SUMIFS(PC!Y2:Y331,PC!$C$2:$C$331,"Phụ tải đầu nguồn",PC!$A$2:$A$331,"&lt;&gt;HỒ CHÍ MINH")+SUMIFS(PC!Y2:Y331,PC!$C$2:$C$331,"Công suất inverter ĐMTMN trung áp",PC!$A$2:$A$331,"&lt;&gt;HỒ CHÍ MINH")+SUMIFS(PC!Y2:Y331,PC!$C$2:$C$331,"Công suất inverter ĐMTMN hạ áp",PC!$A$2:$A$331,"&lt;&gt;HỒ CHÍ MINH")</f>
        <v>10782.112670000002</v>
      </c>
      <c r="AD10">
        <f>SUMIFS(PC!Z2:Z331,PC!$C$2:$C$331,"Phụ tải đầu nguồn",PC!$A$2:$A$331,"&lt;&gt;HỒ CHÍ MINH")+SUMIFS(PC!Z2:Z331,PC!$C$2:$C$331,"Công suất inverter ĐMTMN trung áp",PC!$A$2:$A$331,"&lt;&gt;HỒ CHÍ MINH")+SUMIFS(PC!Z2:Z331,PC!$C$2:$C$331,"Công suất inverter ĐMTMN hạ áp",PC!$A$2:$A$331,"&lt;&gt;HỒ CHÍ MINH")</f>
        <v>10624.689990000001</v>
      </c>
      <c r="AE10">
        <f>SUMIFS(PC!AA2:AA331,PC!$C$2:$C$331,"Phụ tải đầu nguồn",PC!$A$2:$A$331,"&lt;&gt;HỒ CHÍ MINH")+SUMIFS(PC!AA2:AA331,PC!$C$2:$C$331,"Công suất inverter ĐMTMN trung áp",PC!$A$2:$A$331,"&lt;&gt;HỒ CHÍ MINH")+SUMIFS(PC!AA2:AA331,PC!$C$2:$C$331,"Công suất inverter ĐMTMN hạ áp",PC!$A$2:$A$331,"&lt;&gt;HỒ CHÍ MINH")</f>
        <v>10453.022069999999</v>
      </c>
      <c r="AF10">
        <f>SUMIFS(PC!AB2:AB331,PC!$C$2:$C$331,"Phụ tải đầu nguồn",PC!$A$2:$A$331,"&lt;&gt;HỒ CHÍ MINH")+SUMIFS(PC!AB2:AB331,PC!$C$2:$C$331,"Công suất inverter ĐMTMN trung áp",PC!$A$2:$A$331,"&lt;&gt;HỒ CHÍ MINH")+SUMIFS(PC!AB2:AB331,PC!$C$2:$C$331,"Công suất inverter ĐMTMN hạ áp",PC!$A$2:$A$331,"&lt;&gt;HỒ CHÍ MINH")</f>
        <v>9675.5748800000019</v>
      </c>
      <c r="AG10">
        <f>SUMIFS(PC!AC2:AC331,PC!$C$2:$C$331,"Phụ tải đầu nguồn",PC!$A$2:$A$331,"&lt;&gt;HỒ CHÍ MINH")+SUMIFS(PC!AC2:AC331,PC!$C$2:$C$331,"Công suất inverter ĐMTMN trung áp",PC!$A$2:$A$331,"&lt;&gt;HỒ CHÍ MINH")+SUMIFS(PC!AC2:AC331,PC!$C$2:$C$331,"Công suất inverter ĐMTMN hạ áp",PC!$A$2:$A$331,"&lt;&gt;HỒ CHÍ MINH")</f>
        <v>9778.3195100000012</v>
      </c>
      <c r="AH10">
        <f>SUMIFS(PC!AD2:AD331,PC!$C$2:$C$331,"Phụ tải đầu nguồn",PC!$A$2:$A$331,"&lt;&gt;HỒ CHÍ MINH")+SUMIFS(PC!AD2:AD331,PC!$C$2:$C$331,"Công suất inverter ĐMTMN trung áp",PC!$A$2:$A$331,"&lt;&gt;HỒ CHÍ MINH")+SUMIFS(PC!AD2:AD331,PC!$C$2:$C$331,"Công suất inverter ĐMTMN hạ áp",PC!$A$2:$A$331,"&lt;&gt;HỒ CHÍ MINH")</f>
        <v>10277.965220000002</v>
      </c>
      <c r="AI10">
        <f>SUMIFS(PC!AE2:AE331,PC!$C$2:$C$331,"Phụ tải đầu nguồn",PC!$A$2:$A$331,"&lt;&gt;HỒ CHÍ MINH")+SUMIFS(PC!AE2:AE331,PC!$C$2:$C$331,"Công suất inverter ĐMTMN trung áp",PC!$A$2:$A$331,"&lt;&gt;HỒ CHÍ MINH")+SUMIFS(PC!AE2:AE331,PC!$C$2:$C$331,"Công suất inverter ĐMTMN hạ áp",PC!$A$2:$A$331,"&lt;&gt;HỒ CHÍ MINH")</f>
        <v>10732.763650000001</v>
      </c>
      <c r="AJ10">
        <f>SUMIFS(PC!AF2:AF331,PC!$C$2:$C$331,"Phụ tải đầu nguồn",PC!$A$2:$A$331,"&lt;&gt;HỒ CHÍ MINH")+SUMIFS(PC!AF2:AF331,PC!$C$2:$C$331,"Công suất inverter ĐMTMN trung áp",PC!$A$2:$A$331,"&lt;&gt;HỒ CHÍ MINH")+SUMIFS(PC!AF2:AF331,PC!$C$2:$C$331,"Công suất inverter ĐMTMN hạ áp",PC!$A$2:$A$331,"&lt;&gt;HỒ CHÍ MINH")</f>
        <v>11071.745110000002</v>
      </c>
      <c r="AK10">
        <f>SUMIFS(PC!AG2:AG331,PC!$C$2:$C$331,"Phụ tải đầu nguồn",PC!$A$2:$A$331,"&lt;&gt;HỒ CHÍ MINH")+SUMIFS(PC!AG2:AG331,PC!$C$2:$C$331,"Công suất inverter ĐMTMN trung áp",PC!$A$2:$A$331,"&lt;&gt;HỒ CHÍ MINH")+SUMIFS(PC!AG2:AG331,PC!$C$2:$C$331,"Công suất inverter ĐMTMN hạ áp",PC!$A$2:$A$331,"&lt;&gt;HỒ CHÍ MINH")</f>
        <v>11272.368220000002</v>
      </c>
      <c r="AL10">
        <f>SUMIFS(PC!AH2:AH331,PC!$C$2:$C$331,"Phụ tải đầu nguồn",PC!$A$2:$A$331,"&lt;&gt;HỒ CHÍ MINH")+SUMIFS(PC!AH2:AH331,PC!$C$2:$C$331,"Công suất inverter ĐMTMN trung áp",PC!$A$2:$A$331,"&lt;&gt;HỒ CHÍ MINH")+SUMIFS(PC!AH2:AH331,PC!$C$2:$C$331,"Công suất inverter ĐMTMN hạ áp",PC!$A$2:$A$331,"&lt;&gt;HỒ CHÍ MINH")</f>
        <v>11199.3842</v>
      </c>
      <c r="AM10">
        <f>SUMIFS(PC!AI2:AI331,PC!$C$2:$C$331,"Phụ tải đầu nguồn",PC!$A$2:$A$331,"&lt;&gt;HỒ CHÍ MINH")+SUMIFS(PC!AI2:AI331,PC!$C$2:$C$331,"Công suất inverter ĐMTMN trung áp",PC!$A$2:$A$331,"&lt;&gt;HỒ CHÍ MINH")+SUMIFS(PC!AI2:AI331,PC!$C$2:$C$331,"Công suất inverter ĐMTMN hạ áp",PC!$A$2:$A$331,"&lt;&gt;HỒ CHÍ MINH")</f>
        <v>11391.716689999997</v>
      </c>
      <c r="AN10">
        <f>SUMIFS(PC!AJ2:AJ331,PC!$C$2:$C$331,"Phụ tải đầu nguồn",PC!$A$2:$A$331,"&lt;&gt;HỒ CHÍ MINH")+SUMIFS(PC!AJ2:AJ331,PC!$C$2:$C$331,"Công suất inverter ĐMTMN trung áp",PC!$A$2:$A$331,"&lt;&gt;HỒ CHÍ MINH")+SUMIFS(PC!AJ2:AJ331,PC!$C$2:$C$331,"Công suất inverter ĐMTMN hạ áp",PC!$A$2:$A$331,"&lt;&gt;HỒ CHÍ MINH")</f>
        <v>11375.506529999997</v>
      </c>
      <c r="AO10">
        <f>SUMIFS(PC!AK2:AK331,PC!$C$2:$C$331,"Phụ tải đầu nguồn",PC!$A$2:$A$331,"&lt;&gt;HỒ CHÍ MINH")+SUMIFS(PC!AK2:AK331,PC!$C$2:$C$331,"Công suất inverter ĐMTMN trung áp",PC!$A$2:$A$331,"&lt;&gt;HỒ CHÍ MINH")+SUMIFS(PC!AK2:AK331,PC!$C$2:$C$331,"Công suất inverter ĐMTMN hạ áp",PC!$A$2:$A$331,"&lt;&gt;HỒ CHÍ MINH")</f>
        <v>11281.226329999996</v>
      </c>
      <c r="AP10">
        <f>SUMIFS(PC!AL2:AL331,PC!$C$2:$C$331,"Phụ tải đầu nguồn",PC!$A$2:$A$331,"&lt;&gt;HỒ CHÍ MINH")+SUMIFS(PC!AL2:AL331,PC!$C$2:$C$331,"Công suất inverter ĐMTMN trung áp",PC!$A$2:$A$331,"&lt;&gt;HỒ CHÍ MINH")+SUMIFS(PC!AL2:AL331,PC!$C$2:$C$331,"Công suất inverter ĐMTMN hạ áp",PC!$A$2:$A$331,"&lt;&gt;HỒ CHÍ MINH")</f>
        <v>10557.8845</v>
      </c>
      <c r="AQ10">
        <f>SUMIFS(PC!AM2:AM331,PC!$C$2:$C$331,"Phụ tải đầu nguồn",PC!$A$2:$A$331,"&lt;&gt;HỒ CHÍ MINH")+SUMIFS(PC!AM2:AM331,PC!$C$2:$C$331,"Công suất inverter ĐMTMN trung áp",PC!$A$2:$A$331,"&lt;&gt;HỒ CHÍ MINH")+SUMIFS(PC!AM2:AM331,PC!$C$2:$C$331,"Công suất inverter ĐMTMN hạ áp",PC!$A$2:$A$331,"&lt;&gt;HỒ CHÍ MINH")</f>
        <v>10196.958569999997</v>
      </c>
      <c r="AR10">
        <f>SUMIFS(PC!AN2:AN331,PC!$C$2:$C$331,"Phụ tải đầu nguồn",PC!$A$2:$A$331,"&lt;&gt;HỒ CHÍ MINH")+SUMIFS(PC!AN2:AN331,PC!$C$2:$C$331,"Công suất inverter ĐMTMN trung áp",PC!$A$2:$A$331,"&lt;&gt;HỒ CHÍ MINH")+SUMIFS(PC!AN2:AN331,PC!$C$2:$C$331,"Công suất inverter ĐMTMN hạ áp",PC!$A$2:$A$331,"&lt;&gt;HỒ CHÍ MINH")</f>
        <v>10161.45543</v>
      </c>
      <c r="AS10">
        <f>SUMIFS(PC!AO2:AO331,PC!$C$2:$C$331,"Phụ tải đầu nguồn",PC!$A$2:$A$331,"&lt;&gt;HỒ CHÍ MINH")+SUMIFS(PC!AO2:AO331,PC!$C$2:$C$331,"Công suất inverter ĐMTMN trung áp",PC!$A$2:$A$331,"&lt;&gt;HỒ CHÍ MINH")+SUMIFS(PC!AO2:AO331,PC!$C$2:$C$331,"Công suất inverter ĐMTMN hạ áp",PC!$A$2:$A$331,"&lt;&gt;HỒ CHÍ MINH")</f>
        <v>10453.795480000002</v>
      </c>
      <c r="AT10">
        <f>SUMIFS(PC!AP2:AP331,PC!$C$2:$C$331,"Phụ tải đầu nguồn",PC!$A$2:$A$331,"&lt;&gt;HỒ CHÍ MINH")+SUMIFS(PC!AP2:AP331,PC!$C$2:$C$331,"Công suất inverter ĐMTMN trung áp",PC!$A$2:$A$331,"&lt;&gt;HỒ CHÍ MINH")+SUMIFS(PC!AP2:AP331,PC!$C$2:$C$331,"Công suất inverter ĐMTMN hạ áp",PC!$A$2:$A$331,"&lt;&gt;HỒ CHÍ MINH")</f>
        <v>10347.748900000002</v>
      </c>
      <c r="AU10">
        <f>SUMIFS(PC!AQ2:AQ331,PC!$C$2:$C$331,"Phụ tải đầu nguồn",PC!$A$2:$A$331,"&lt;&gt;HỒ CHÍ MINH")+SUMIFS(PC!AQ2:AQ331,PC!$C$2:$C$331,"Công suất inverter ĐMTMN trung áp",PC!$A$2:$A$331,"&lt;&gt;HỒ CHÍ MINH")+SUMIFS(PC!AQ2:AQ331,PC!$C$2:$C$331,"Công suất inverter ĐMTMN hạ áp",PC!$A$2:$A$331,"&lt;&gt;HỒ CHÍ MINH")</f>
        <v>10258.870369999997</v>
      </c>
      <c r="AV10">
        <f>SUMIFS(PC!AR2:AR331,PC!$C$2:$C$331,"Phụ tải đầu nguồn",PC!$A$2:$A$331,"&lt;&gt;HỒ CHÍ MINH")+SUMIFS(PC!AR2:AR331,PC!$C$2:$C$331,"Công suất inverter ĐMTMN trung áp",PC!$A$2:$A$331,"&lt;&gt;HỒ CHÍ MINH")+SUMIFS(PC!AR2:AR331,PC!$C$2:$C$331,"Công suất inverter ĐMTMN hạ áp",PC!$A$2:$A$331,"&lt;&gt;HỒ CHÍ MINH")</f>
        <v>10036.995260000002</v>
      </c>
      <c r="AW10">
        <f>SUMIFS(PC!AS2:AS331,PC!$C$2:$C$331,"Phụ tải đầu nguồn",PC!$A$2:$A$331,"&lt;&gt;HỒ CHÍ MINH")+SUMIFS(PC!AS2:AS331,PC!$C$2:$C$331,"Công suất inverter ĐMTMN trung áp",PC!$A$2:$A$331,"&lt;&gt;HỒ CHÍ MINH")+SUMIFS(PC!AS2:AS331,PC!$C$2:$C$331,"Công suất inverter ĐMTMN hạ áp",PC!$A$2:$A$331,"&lt;&gt;HỒ CHÍ MINH")</f>
        <v>10000.240460000003</v>
      </c>
      <c r="AX10">
        <f>SUMIFS(PC!AT2:AT331,PC!$C$2:$C$331,"Phụ tải đầu nguồn",PC!$A$2:$A$331,"&lt;&gt;HỒ CHÍ MINH")+SUMIFS(PC!AT2:AT331,PC!$C$2:$C$331,"Công suất inverter ĐMTMN trung áp",PC!$A$2:$A$331,"&lt;&gt;HỒ CHÍ MINH")+SUMIFS(PC!AT2:AT331,PC!$C$2:$C$331,"Công suất inverter ĐMTMN hạ áp",PC!$A$2:$A$331,"&lt;&gt;HỒ CHÍ MINH")</f>
        <v>10026.462899999999</v>
      </c>
      <c r="AY10">
        <f>SUMIFS(PC!AU2:AU331,PC!$C$2:$C$331,"Phụ tải đầu nguồn",PC!$A$2:$A$331,"&lt;&gt;HỒ CHÍ MINH")+SUMIFS(PC!AU2:AU331,PC!$C$2:$C$331,"Công suất inverter ĐMTMN trung áp",PC!$A$2:$A$331,"&lt;&gt;HỒ CHÍ MINH")+SUMIFS(PC!AU2:AU331,PC!$C$2:$C$331,"Công suất inverter ĐMTMN hạ áp",PC!$A$2:$A$331,"&lt;&gt;HỒ CHÍ MINH")</f>
        <v>9935.4076400000013</v>
      </c>
      <c r="AZ10">
        <f>SUMIFS(PC!AV2:AV331,PC!$C$2:$C$331,"Phụ tải đầu nguồn",PC!$A$2:$A$331,"&lt;&gt;HỒ CHÍ MINH")+SUMIFS(PC!AV2:AV331,PC!$C$2:$C$331,"Công suất inverter ĐMTMN trung áp",PC!$A$2:$A$331,"&lt;&gt;HỒ CHÍ MINH")+SUMIFS(PC!AV2:AV331,PC!$C$2:$C$331,"Công suất inverter ĐMTMN hạ áp",PC!$A$2:$A$331,"&lt;&gt;HỒ CHÍ MINH")</f>
        <v>9702.6866800000007</v>
      </c>
      <c r="BA10">
        <f>SUMIFS(PC!AW2:AW331,PC!$C$2:$C$331,"Phụ tải đầu nguồn",PC!$A$2:$A$331,"&lt;&gt;HỒ CHÍ MINH")+SUMIFS(PC!AW2:AW331,PC!$C$2:$C$331,"Công suất inverter ĐMTMN trung áp",PC!$A$2:$A$331,"&lt;&gt;HỒ CHÍ MINH")+SUMIFS(PC!AW2:AW331,PC!$C$2:$C$331,"Công suất inverter ĐMTMN hạ áp",PC!$A$2:$A$331,"&lt;&gt;HỒ CHÍ MINH")</f>
        <v>9535.0836899999995</v>
      </c>
      <c r="BB10">
        <f>SUMIFS(PC!AX2:AX331,PC!$C$2:$C$331,"Phụ tải đầu nguồn",PC!$A$2:$A$331,"&lt;&gt;HỒ CHÍ MINH")+SUMIFS(PC!AX2:AX331,PC!$C$2:$C$331,"Công suất inverter ĐMTMN trung áp",PC!$A$2:$A$331,"&lt;&gt;HỒ CHÍ MINH")+SUMIFS(PC!AX2:AX331,PC!$C$2:$C$331,"Công suất inverter ĐMTMN hạ áp",PC!$A$2:$A$331,"&lt;&gt;HỒ CHÍ MINH")</f>
        <v>9360.3399599999975</v>
      </c>
      <c r="BC10">
        <f>SUMIFS(PC!AY2:AY331,PC!$C$2:$C$331,"Phụ tải đầu nguồn",PC!$A$2:$A$331,"&lt;&gt;HỒ CHÍ MINH")+SUMIFS(PC!AY2:AY331,PC!$C$2:$C$331,"Công suất inverter ĐMTMN trung áp",PC!$A$2:$A$331,"&lt;&gt;HỒ CHÍ MINH")+SUMIFS(PC!AY2:AY331,PC!$C$2:$C$331,"Công suất inverter ĐMTMN hạ áp",PC!$A$2:$A$331,"&lt;&gt;HỒ CHÍ MINH")</f>
        <v>9162.2272599999978</v>
      </c>
      <c r="BD10">
        <f>SUMIFS(PC!AZ2:AZ331,PC!$C$2:$C$331,"Phụ tải đầu nguồn",PC!$A$2:$A$331,"&lt;&gt;HỒ CHÍ MINH")+SUMIFS(PC!AZ2:AZ331,PC!$C$2:$C$331,"Công suất inverter ĐMTMN trung áp",PC!$A$2:$A$331,"&lt;&gt;HỒ CHÍ MINH")+SUMIFS(PC!AZ2:AZ331,PC!$C$2:$C$331,"Công suất inverter ĐMTMN hạ áp",PC!$A$2:$A$331,"&lt;&gt;HỒ CHÍ MINH")</f>
        <v>8919.2503099999994</v>
      </c>
      <c r="BE10">
        <f>SUMIFS(PC!BA2:BA331,PC!$C$2:$C$331,"Phụ tải đầu nguồn",PC!$A$2:$A$331,"&lt;&gt;HỒ CHÍ MINH")+SUMIFS(PC!BA2:BA331,PC!$C$2:$C$331,"Công suất inverter ĐMTMN trung áp",PC!$A$2:$A$331,"&lt;&gt;HỒ CHÍ MINH")+SUMIFS(PC!BA2:BA331,PC!$C$2:$C$331,"Công suất inverter ĐMTMN hạ áp",PC!$A$2:$A$331,"&lt;&gt;HỒ CHÍ MINH")</f>
        <v>8764.458709999999</v>
      </c>
    </row>
    <row r="11" spans="1:57">
      <c r="A11" s="201" t="s">
        <v>554</v>
      </c>
      <c r="B11" s="201"/>
      <c r="C11" s="201">
        <f t="array" ref="C11:C58">TRANSPOSE(J10:BE10)</f>
        <v>8282.691569999999</v>
      </c>
      <c r="D11" s="201"/>
      <c r="E11" s="201">
        <f t="array" ref="E11:E58">TRANSPOSE(J11:BE11)</f>
        <v>2021</v>
      </c>
      <c r="F11" s="354"/>
      <c r="G11" s="355"/>
      <c r="H11" s="355"/>
      <c r="I11" t="s">
        <v>1853</v>
      </c>
      <c r="J11">
        <f>SUMIFS(PC!F2:F331,PC!$C$2:$C$331,"Phụ tải đầu nguồn",PC!$A$2:$A$331,"HỒ CHÍ MINH")+SUMIFS(PC!F2:F331,PC!$C$2:$C$331,"Công suất inverter ĐMTMN trung áp",PC!$A$2:$A$331,"HỒ CHÍ MINH")+SUMIFS(PC!F2:F331,PC!$C$2:$C$331,"Công suất inverter ĐMTMN hạ áp",PC!$A$2:$A$331,"HỒ CHÍ MINH")</f>
        <v>2021</v>
      </c>
      <c r="K11">
        <f>SUMIFS(PC!G2:G331,PC!$C$2:$C$331,"Phụ tải đầu nguồn",PC!$A$2:$A$331,"HỒ CHÍ MINH")+SUMIFS(PC!G2:G331,PC!$C$2:$C$331,"Công suất inverter ĐMTMN trung áp",PC!$A$2:$A$331,"HỒ CHÍ MINH")+SUMIFS(PC!G2:G331,PC!$C$2:$C$331,"Công suất inverter ĐMTMN hạ áp",PC!$A$2:$A$331,"HỒ CHÍ MINH")</f>
        <v>1961</v>
      </c>
      <c r="L11">
        <f>SUMIFS(PC!H2:H331,PC!$C$2:$C$331,"Phụ tải đầu nguồn",PC!$A$2:$A$331,"HỒ CHÍ MINH")+SUMIFS(PC!H2:H331,PC!$C$2:$C$331,"Công suất inverter ĐMTMN trung áp",PC!$A$2:$A$331,"HỒ CHÍ MINH")+SUMIFS(PC!H2:H331,PC!$C$2:$C$331,"Công suất inverter ĐMTMN hạ áp",PC!$A$2:$A$331,"HỒ CHÍ MINH")</f>
        <v>1924</v>
      </c>
      <c r="M11">
        <f>SUMIFS(PC!I2:I331,PC!$C$2:$C$331,"Phụ tải đầu nguồn",PC!$A$2:$A$331,"HỒ CHÍ MINH")+SUMIFS(PC!I2:I331,PC!$C$2:$C$331,"Công suất inverter ĐMTMN trung áp",PC!$A$2:$A$331,"HỒ CHÍ MINH")+SUMIFS(PC!I2:I331,PC!$C$2:$C$331,"Công suất inverter ĐMTMN hạ áp",PC!$A$2:$A$331,"HỒ CHÍ MINH")</f>
        <v>1889</v>
      </c>
      <c r="N11">
        <f>SUMIFS(PC!J2:J331,PC!$C$2:$C$331,"Phụ tải đầu nguồn",PC!$A$2:$A$331,"HỒ CHÍ MINH")+SUMIFS(PC!J2:J331,PC!$C$2:$C$331,"Công suất inverter ĐMTMN trung áp",PC!$A$2:$A$331,"HỒ CHÍ MINH")+SUMIFS(PC!J2:J331,PC!$C$2:$C$331,"Công suất inverter ĐMTMN hạ áp",PC!$A$2:$A$331,"HỒ CHÍ MINH")</f>
        <v>1845</v>
      </c>
      <c r="O11">
        <f>SUMIFS(PC!K2:K331,PC!$C$2:$C$331,"Phụ tải đầu nguồn",PC!$A$2:$A$331,"HỒ CHÍ MINH")+SUMIFS(PC!K2:K331,PC!$C$2:$C$331,"Công suất inverter ĐMTMN trung áp",PC!$A$2:$A$331,"HỒ CHÍ MINH")+SUMIFS(PC!K2:K331,PC!$C$2:$C$331,"Công suất inverter ĐMTMN hạ áp",PC!$A$2:$A$331,"HỒ CHÍ MINH")</f>
        <v>1833</v>
      </c>
      <c r="P11">
        <f>SUMIFS(PC!L2:L331,PC!$C$2:$C$331,"Phụ tải đầu nguồn",PC!$A$2:$A$331,"HỒ CHÍ MINH")+SUMIFS(PC!L2:L331,PC!$C$2:$C$331,"Công suất inverter ĐMTMN trung áp",PC!$A$2:$A$331,"HỒ CHÍ MINH")+SUMIFS(PC!L2:L331,PC!$C$2:$C$331,"Công suất inverter ĐMTMN hạ áp",PC!$A$2:$A$331,"HỒ CHÍ MINH")</f>
        <v>1838</v>
      </c>
      <c r="Q11">
        <f>SUMIFS(PC!M2:M331,PC!$C$2:$C$331,"Phụ tải đầu nguồn",PC!$A$2:$A$331,"HỒ CHÍ MINH")+SUMIFS(PC!M2:M331,PC!$C$2:$C$331,"Công suất inverter ĐMTMN trung áp",PC!$A$2:$A$331,"HỒ CHÍ MINH")+SUMIFS(PC!M2:M331,PC!$C$2:$C$331,"Công suất inverter ĐMTMN hạ áp",PC!$A$2:$A$331,"HỒ CHÍ MINH")</f>
        <v>1845</v>
      </c>
      <c r="R11">
        <f>SUMIFS(PC!N2:N331,PC!$C$2:$C$331,"Phụ tải đầu nguồn",PC!$A$2:$A$331,"HỒ CHÍ MINH")+SUMIFS(PC!N2:N331,PC!$C$2:$C$331,"Công suất inverter ĐMTMN trung áp",PC!$A$2:$A$331,"HỒ CHÍ MINH")+SUMIFS(PC!N2:N331,PC!$C$2:$C$331,"Công suất inverter ĐMTMN hạ áp",PC!$A$2:$A$331,"HỒ CHÍ MINH")</f>
        <v>1890</v>
      </c>
      <c r="S11">
        <f>SUMIFS(PC!O2:O331,PC!$C$2:$C$331,"Phụ tải đầu nguồn",PC!$A$2:$A$331,"HỒ CHÍ MINH")+SUMIFS(PC!O2:O331,PC!$C$2:$C$331,"Công suất inverter ĐMTMN trung áp",PC!$A$2:$A$331,"HỒ CHÍ MINH")+SUMIFS(PC!O2:O331,PC!$C$2:$C$331,"Công suất inverter ĐMTMN hạ áp",PC!$A$2:$A$331,"HỒ CHÍ MINH")</f>
        <v>1938</v>
      </c>
      <c r="T11">
        <f>SUMIFS(PC!P2:P331,PC!$C$2:$C$331,"Phụ tải đầu nguồn",PC!$A$2:$A$331,"HỒ CHÍ MINH")+SUMIFS(PC!P2:P331,PC!$C$2:$C$331,"Công suất inverter ĐMTMN trung áp",PC!$A$2:$A$331,"HỒ CHÍ MINH")+SUMIFS(PC!P2:P331,PC!$C$2:$C$331,"Công suất inverter ĐMTMN hạ áp",PC!$A$2:$A$331,"HỒ CHÍ MINH")</f>
        <v>2026.00596</v>
      </c>
      <c r="U11">
        <f>SUMIFS(PC!Q2:Q331,PC!$C$2:$C$331,"Phụ tải đầu nguồn",PC!$A$2:$A$331,"HỒ CHÍ MINH")+SUMIFS(PC!Q2:Q331,PC!$C$2:$C$331,"Công suất inverter ĐMTMN trung áp",PC!$A$2:$A$331,"HỒ CHÍ MINH")+SUMIFS(PC!Q2:Q331,PC!$C$2:$C$331,"Công suất inverter ĐMTMN hạ áp",PC!$A$2:$A$331,"HỒ CHÍ MINH")</f>
        <v>2143.2664</v>
      </c>
      <c r="V11">
        <f>SUMIFS(PC!R2:R331,PC!$C$2:$C$331,"Phụ tải đầu nguồn",PC!$A$2:$A$331,"HỒ CHÍ MINH")+SUMIFS(PC!R2:R331,PC!$C$2:$C$331,"Công suất inverter ĐMTMN trung áp",PC!$A$2:$A$331,"HỒ CHÍ MINH")+SUMIFS(PC!R2:R331,PC!$C$2:$C$331,"Công suất inverter ĐMTMN hạ áp",PC!$A$2:$A$331,"HỒ CHÍ MINH")</f>
        <v>2284.4071399999998</v>
      </c>
      <c r="W11">
        <f>SUMIFS(PC!S2:S331,PC!$C$2:$C$331,"Phụ tải đầu nguồn",PC!$A$2:$A$331,"HỒ CHÍ MINH")+SUMIFS(PC!S2:S331,PC!$C$2:$C$331,"Công suất inverter ĐMTMN trung áp",PC!$A$2:$A$331,"HỒ CHÍ MINH")+SUMIFS(PC!S2:S331,PC!$C$2:$C$331,"Công suất inverter ĐMTMN hạ áp",PC!$A$2:$A$331,"HỒ CHÍ MINH")</f>
        <v>2445.2997599999999</v>
      </c>
      <c r="X11">
        <f>SUMIFS(PC!T2:T331,PC!$C$2:$C$331,"Phụ tải đầu nguồn",PC!$A$2:$A$331,"HỒ CHÍ MINH")+SUMIFS(PC!T2:T331,PC!$C$2:$C$331,"Công suất inverter ĐMTMN trung áp",PC!$A$2:$A$331,"HỒ CHÍ MINH")+SUMIFS(PC!T2:T331,PC!$C$2:$C$331,"Công suất inverter ĐMTMN hạ áp",PC!$A$2:$A$331,"HỒ CHÍ MINH")</f>
        <v>2756.1632800000002</v>
      </c>
      <c r="Y11">
        <f>SUMIFS(PC!U2:U331,PC!$C$2:$C$331,"Phụ tải đầu nguồn",PC!$A$2:$A$331,"HỒ CHÍ MINH")+SUMIFS(PC!U2:U331,PC!$C$2:$C$331,"Công suất inverter ĐMTMN trung áp",PC!$A$2:$A$331,"HỒ CHÍ MINH")+SUMIFS(PC!U2:U331,PC!$C$2:$C$331,"Công suất inverter ĐMTMN hạ áp",PC!$A$2:$A$331,"HỒ CHÍ MINH")</f>
        <v>3039.9128499999997</v>
      </c>
      <c r="Z11">
        <f>SUMIFS(PC!V2:V331,PC!$C$2:$C$331,"Phụ tải đầu nguồn",PC!$A$2:$A$331,"HỒ CHÍ MINH")+SUMIFS(PC!V2:V331,PC!$C$2:$C$331,"Công suất inverter ĐMTMN trung áp",PC!$A$2:$A$331,"HỒ CHÍ MINH")+SUMIFS(PC!V2:V331,PC!$C$2:$C$331,"Công suất inverter ĐMTMN hạ áp",PC!$A$2:$A$331,"HỒ CHÍ MINH")</f>
        <v>3114.9517199999996</v>
      </c>
      <c r="AA11">
        <f>SUMIFS(PC!W2:W331,PC!$C$2:$C$331,"Phụ tải đầu nguồn",PC!$A$2:$A$331,"HỒ CHÍ MINH")+SUMIFS(PC!W2:W331,PC!$C$2:$C$331,"Công suất inverter ĐMTMN trung áp",PC!$A$2:$A$331,"HỒ CHÍ MINH")+SUMIFS(PC!W2:W331,PC!$C$2:$C$331,"Công suất inverter ĐMTMN hạ áp",PC!$A$2:$A$331,"HỒ CHÍ MINH")</f>
        <v>3234.0626600000001</v>
      </c>
      <c r="AB11">
        <f>SUMIFS(PC!X2:X331,PC!$C$2:$C$331,"Phụ tải đầu nguồn",PC!$A$2:$A$331,"HỒ CHÍ MINH")+SUMIFS(PC!X2:X331,PC!$C$2:$C$331,"Công suất inverter ĐMTMN trung áp",PC!$A$2:$A$331,"HỒ CHÍ MINH")+SUMIFS(PC!X2:X331,PC!$C$2:$C$331,"Công suất inverter ĐMTMN hạ áp",PC!$A$2:$A$331,"HỒ CHÍ MINH")</f>
        <v>3295.6057999999998</v>
      </c>
      <c r="AC11">
        <f>SUMIFS(PC!Y2:Y331,PC!$C$2:$C$331,"Phụ tải đầu nguồn",PC!$A$2:$A$331,"HỒ CHÍ MINH")+SUMIFS(PC!Y2:Y331,PC!$C$2:$C$331,"Công suất inverter ĐMTMN trung áp",PC!$A$2:$A$331,"HỒ CHÍ MINH")+SUMIFS(PC!Y2:Y331,PC!$C$2:$C$331,"Công suất inverter ĐMTMN hạ áp",PC!$A$2:$A$331,"HỒ CHÍ MINH")</f>
        <v>3383.6812500000001</v>
      </c>
      <c r="AD11">
        <f>SUMIFS(PC!Z2:Z331,PC!$C$2:$C$331,"Phụ tải đầu nguồn",PC!$A$2:$A$331,"HỒ CHÍ MINH")+SUMIFS(PC!Z2:Z331,PC!$C$2:$C$331,"Công suất inverter ĐMTMN trung áp",PC!$A$2:$A$331,"HỒ CHÍ MINH")+SUMIFS(PC!Z2:Z331,PC!$C$2:$C$331,"Công suất inverter ĐMTMN hạ áp",PC!$A$2:$A$331,"HỒ CHÍ MINH")</f>
        <v>3380.2646599999998</v>
      </c>
      <c r="AE11">
        <f>SUMIFS(PC!AA2:AA331,PC!$C$2:$C$331,"Phụ tải đầu nguồn",PC!$A$2:$A$331,"HỒ CHÍ MINH")+SUMIFS(PC!AA2:AA331,PC!$C$2:$C$331,"Công suất inverter ĐMTMN trung áp",PC!$A$2:$A$331,"HỒ CHÍ MINH")+SUMIFS(PC!AA2:AA331,PC!$C$2:$C$331,"Công suất inverter ĐMTMN hạ áp",PC!$A$2:$A$331,"HỒ CHÍ MINH")</f>
        <v>3374.9980099999998</v>
      </c>
      <c r="AF11">
        <f>SUMIFS(PC!AB2:AB331,PC!$C$2:$C$331,"Phụ tải đầu nguồn",PC!$A$2:$A$331,"HỒ CHÍ MINH")+SUMIFS(PC!AB2:AB331,PC!$C$2:$C$331,"Công suất inverter ĐMTMN trung áp",PC!$A$2:$A$331,"HỒ CHÍ MINH")+SUMIFS(PC!AB2:AB331,PC!$C$2:$C$331,"Công suất inverter ĐMTMN hạ áp",PC!$A$2:$A$331,"HỒ CHÍ MINH")</f>
        <v>3327.3495599999997</v>
      </c>
      <c r="AG11">
        <f>SUMIFS(PC!AC2:AC331,PC!$C$2:$C$331,"Phụ tải đầu nguồn",PC!$A$2:$A$331,"HỒ CHÍ MINH")+SUMIFS(PC!AC2:AC331,PC!$C$2:$C$331,"Công suất inverter ĐMTMN trung áp",PC!$A$2:$A$331,"HỒ CHÍ MINH")+SUMIFS(PC!AC2:AC331,PC!$C$2:$C$331,"Công suất inverter ĐMTMN hạ áp",PC!$A$2:$A$331,"HỒ CHÍ MINH")</f>
        <v>3167.3962200000001</v>
      </c>
      <c r="AH11">
        <f>SUMIFS(PC!AD2:AD331,PC!$C$2:$C$331,"Phụ tải đầu nguồn",PC!$A$2:$A$331,"HỒ CHÍ MINH")+SUMIFS(PC!AD2:AD331,PC!$C$2:$C$331,"Công suất inverter ĐMTMN trung áp",PC!$A$2:$A$331,"HỒ CHÍ MINH")+SUMIFS(PC!AD2:AD331,PC!$C$2:$C$331,"Công suất inverter ĐMTMN hạ áp",PC!$A$2:$A$331,"HỒ CHÍ MINH")</f>
        <v>3281.9416299999998</v>
      </c>
      <c r="AI11">
        <f>SUMIFS(PC!AE2:AE331,PC!$C$2:$C$331,"Phụ tải đầu nguồn",PC!$A$2:$A$331,"HỒ CHÍ MINH")+SUMIFS(PC!AE2:AE331,PC!$C$2:$C$331,"Công suất inverter ĐMTMN trung áp",PC!$A$2:$A$331,"HỒ CHÍ MINH")+SUMIFS(PC!AE2:AE331,PC!$C$2:$C$331,"Công suất inverter ĐMTMN hạ áp",PC!$A$2:$A$331,"HỒ CHÍ MINH")</f>
        <v>3174.1801999999998</v>
      </c>
      <c r="AJ11">
        <f>SUMIFS(PC!AF2:AF331,PC!$C$2:$C$331,"Phụ tải đầu nguồn",PC!$A$2:$A$331,"HỒ CHÍ MINH")+SUMIFS(PC!AF2:AF331,PC!$C$2:$C$331,"Công suất inverter ĐMTMN trung áp",PC!$A$2:$A$331,"HỒ CHÍ MINH")+SUMIFS(PC!AF2:AF331,PC!$C$2:$C$331,"Công suất inverter ĐMTMN hạ áp",PC!$A$2:$A$331,"HỒ CHÍ MINH")</f>
        <v>3235.7356299999997</v>
      </c>
      <c r="AK11">
        <f>SUMIFS(PC!AG2:AG331,PC!$C$2:$C$331,"Phụ tải đầu nguồn",PC!$A$2:$A$331,"HỒ CHÍ MINH")+SUMIFS(PC!AG2:AG331,PC!$C$2:$C$331,"Công suất inverter ĐMTMN trung áp",PC!$A$2:$A$331,"HỒ CHÍ MINH")+SUMIFS(PC!AG2:AG331,PC!$C$2:$C$331,"Công suất inverter ĐMTMN hạ áp",PC!$A$2:$A$331,"HỒ CHÍ MINH")</f>
        <v>3325.1941999999999</v>
      </c>
      <c r="AL11">
        <f>SUMIFS(PC!AH2:AH331,PC!$C$2:$C$331,"Phụ tải đầu nguồn",PC!$A$2:$A$331,"HỒ CHÍ MINH")+SUMIFS(PC!AH2:AH331,PC!$C$2:$C$331,"Công suất inverter ĐMTMN trung áp",PC!$A$2:$A$331,"HỒ CHÍ MINH")+SUMIFS(PC!AH2:AH331,PC!$C$2:$C$331,"Công suất inverter ĐMTMN hạ áp",PC!$A$2:$A$331,"HỒ CHÍ MINH")</f>
        <v>3352.16759</v>
      </c>
      <c r="AM11">
        <f>SUMIFS(PC!AI2:AI331,PC!$C$2:$C$331,"Phụ tải đầu nguồn",PC!$A$2:$A$331,"HỒ CHÍ MINH")+SUMIFS(PC!AI2:AI331,PC!$C$2:$C$331,"Công suất inverter ĐMTMN trung áp",PC!$A$2:$A$331,"HỒ CHÍ MINH")+SUMIFS(PC!AI2:AI331,PC!$C$2:$C$331,"Công suất inverter ĐMTMN hạ áp",PC!$A$2:$A$331,"HỒ CHÍ MINH")</f>
        <v>3373.0337099999997</v>
      </c>
      <c r="AN11">
        <f>SUMIFS(PC!AJ2:AJ331,PC!$C$2:$C$331,"Phụ tải đầu nguồn",PC!$A$2:$A$331,"HỒ CHÍ MINH")+SUMIFS(PC!AJ2:AJ331,PC!$C$2:$C$331,"Công suất inverter ĐMTMN trung áp",PC!$A$2:$A$331,"HỒ CHÍ MINH")+SUMIFS(PC!AJ2:AJ331,PC!$C$2:$C$331,"Công suất inverter ĐMTMN hạ áp",PC!$A$2:$A$331,"HỒ CHÍ MINH")</f>
        <v>3383.5965200000001</v>
      </c>
      <c r="AO11">
        <f>SUMIFS(PC!AK2:AK331,PC!$C$2:$C$331,"Phụ tải đầu nguồn",PC!$A$2:$A$331,"HỒ CHÍ MINH")+SUMIFS(PC!AK2:AK331,PC!$C$2:$C$331,"Công suất inverter ĐMTMN trung áp",PC!$A$2:$A$331,"HỒ CHÍ MINH")+SUMIFS(PC!AK2:AK331,PC!$C$2:$C$331,"Công suất inverter ĐMTMN hạ áp",PC!$A$2:$A$331,"HỒ CHÍ MINH")</f>
        <v>3385.0500200000001</v>
      </c>
      <c r="AP11">
        <f>SUMIFS(PC!AL2:AL331,PC!$C$2:$C$331,"Phụ tải đầu nguồn",PC!$A$2:$A$331,"HỒ CHÍ MINH")+SUMIFS(PC!AL2:AL331,PC!$C$2:$C$331,"Công suất inverter ĐMTMN trung áp",PC!$A$2:$A$331,"HỒ CHÍ MINH")+SUMIFS(PC!AL2:AL331,PC!$C$2:$C$331,"Công suất inverter ĐMTMN hạ áp",PC!$A$2:$A$331,"HỒ CHÍ MINH")</f>
        <v>3276.39437</v>
      </c>
      <c r="AQ11">
        <f>SUMIFS(PC!AM2:AM331,PC!$C$2:$C$331,"Phụ tải đầu nguồn",PC!$A$2:$A$331,"HỒ CHÍ MINH")+SUMIFS(PC!AM2:AM331,PC!$C$2:$C$331,"Công suất inverter ĐMTMN trung áp",PC!$A$2:$A$331,"HỒ CHÍ MINH")+SUMIFS(PC!AM2:AM331,PC!$C$2:$C$331,"Công suất inverter ĐMTMN hạ áp",PC!$A$2:$A$331,"HỒ CHÍ MINH")</f>
        <v>3158.16149</v>
      </c>
      <c r="AR11">
        <f>SUMIFS(PC!AN2:AN331,PC!$C$2:$C$331,"Phụ tải đầu nguồn",PC!$A$2:$A$331,"HỒ CHÍ MINH")+SUMIFS(PC!AN2:AN331,PC!$C$2:$C$331,"Công suất inverter ĐMTMN trung áp",PC!$A$2:$A$331,"HỒ CHÍ MINH")+SUMIFS(PC!AN2:AN331,PC!$C$2:$C$331,"Công suất inverter ĐMTMN hạ áp",PC!$A$2:$A$331,"HỒ CHÍ MINH")</f>
        <v>3201.6721600000001</v>
      </c>
      <c r="AS11">
        <f>SUMIFS(PC!AO2:AO331,PC!$C$2:$C$331,"Phụ tải đầu nguồn",PC!$A$2:$A$331,"HỒ CHÍ MINH")+SUMIFS(PC!AO2:AO331,PC!$C$2:$C$331,"Công suất inverter ĐMTMN trung áp",PC!$A$2:$A$331,"HỒ CHÍ MINH")+SUMIFS(PC!AO2:AO331,PC!$C$2:$C$331,"Công suất inverter ĐMTMN hạ áp",PC!$A$2:$A$331,"HỒ CHÍ MINH")</f>
        <v>3254.0000800000003</v>
      </c>
      <c r="AT11">
        <f>SUMIFS(PC!AP2:AP331,PC!$C$2:$C$331,"Phụ tải đầu nguồn",PC!$A$2:$A$331,"HỒ CHÍ MINH")+SUMIFS(PC!AP2:AP331,PC!$C$2:$C$331,"Công suất inverter ĐMTMN trung áp",PC!$A$2:$A$331,"HỒ CHÍ MINH")+SUMIFS(PC!AP2:AP331,PC!$C$2:$C$331,"Công suất inverter ĐMTMN hạ áp",PC!$A$2:$A$331,"HỒ CHÍ MINH")</f>
        <v>3196.0006600000002</v>
      </c>
      <c r="AU11">
        <f>SUMIFS(PC!AQ2:AQ331,PC!$C$2:$C$331,"Phụ tải đầu nguồn",PC!$A$2:$A$331,"HỒ CHÍ MINH")+SUMIFS(PC!AQ2:AQ331,PC!$C$2:$C$331,"Công suất inverter ĐMTMN trung áp",PC!$A$2:$A$331,"HỒ CHÍ MINH")+SUMIFS(PC!AQ2:AQ331,PC!$C$2:$C$331,"Công suất inverter ĐMTMN hạ áp",PC!$A$2:$A$331,"HỒ CHÍ MINH")</f>
        <v>3138</v>
      </c>
      <c r="AV11">
        <f>SUMIFS(PC!AR2:AR331,PC!$C$2:$C$331,"Phụ tải đầu nguồn",PC!$A$2:$A$331,"HỒ CHÍ MINH")+SUMIFS(PC!AR2:AR331,PC!$C$2:$C$331,"Công suất inverter ĐMTMN trung áp",PC!$A$2:$A$331,"HỒ CHÍ MINH")+SUMIFS(PC!AR2:AR331,PC!$C$2:$C$331,"Công suất inverter ĐMTMN hạ áp",PC!$A$2:$A$331,"HỒ CHÍ MINH")</f>
        <v>3467</v>
      </c>
      <c r="AW11">
        <f>SUMIFS(PC!AS2:AS331,PC!$C$2:$C$331,"Phụ tải đầu nguồn",PC!$A$2:$A$331,"HỒ CHÍ MINH")+SUMIFS(PC!AS2:AS331,PC!$C$2:$C$331,"Công suất inverter ĐMTMN trung áp",PC!$A$2:$A$331,"HỒ CHÍ MINH")+SUMIFS(PC!AS2:AS331,PC!$C$2:$C$331,"Công suất inverter ĐMTMN hạ áp",PC!$A$2:$A$331,"HỒ CHÍ MINH")</f>
        <v>3448</v>
      </c>
      <c r="AX11">
        <f>SUMIFS(PC!AT2:AT331,PC!$C$2:$C$331,"Phụ tải đầu nguồn",PC!$A$2:$A$331,"HỒ CHÍ MINH")+SUMIFS(PC!AT2:AT331,PC!$C$2:$C$331,"Công suất inverter ĐMTMN trung áp",PC!$A$2:$A$331,"HỒ CHÍ MINH")+SUMIFS(PC!AT2:AT331,PC!$C$2:$C$331,"Công suất inverter ĐMTMN hạ áp",PC!$A$2:$A$331,"HỒ CHÍ MINH")</f>
        <v>3400</v>
      </c>
      <c r="AY11">
        <f>SUMIFS(PC!AU2:AU331,PC!$C$2:$C$331,"Phụ tải đầu nguồn",PC!$A$2:$A$331,"HỒ CHÍ MINH")+SUMIFS(PC!AU2:AU331,PC!$C$2:$C$331,"Công suất inverter ĐMTMN trung áp",PC!$A$2:$A$331,"HỒ CHÍ MINH")+SUMIFS(PC!AU2:AU331,PC!$C$2:$C$331,"Công suất inverter ĐMTMN hạ áp",PC!$A$2:$A$331,"HỒ CHÍ MINH")</f>
        <v>3398</v>
      </c>
      <c r="AZ11">
        <f>SUMIFS(PC!AV2:AV331,PC!$C$2:$C$331,"Phụ tải đầu nguồn",PC!$A$2:$A$331,"HỒ CHÍ MINH")+SUMIFS(PC!AV2:AV331,PC!$C$2:$C$331,"Công suất inverter ĐMTMN trung áp",PC!$A$2:$A$331,"HỒ CHÍ MINH")+SUMIFS(PC!AV2:AV331,PC!$C$2:$C$331,"Công suất inverter ĐMTMN hạ áp",PC!$A$2:$A$331,"HỒ CHÍ MINH")</f>
        <v>3284</v>
      </c>
      <c r="BA11">
        <f>SUMIFS(PC!AW2:AW331,PC!$C$2:$C$331,"Phụ tải đầu nguồn",PC!$A$2:$A$331,"HỒ CHÍ MINH")+SUMIFS(PC!AW2:AW331,PC!$C$2:$C$331,"Công suất inverter ĐMTMN trung áp",PC!$A$2:$A$331,"HỒ CHÍ MINH")+SUMIFS(PC!AW2:AW331,PC!$C$2:$C$331,"Công suất inverter ĐMTMN hạ áp",PC!$A$2:$A$331,"HỒ CHÍ MINH")</f>
        <v>3189</v>
      </c>
      <c r="BB11">
        <f>SUMIFS(PC!AX2:AX331,PC!$C$2:$C$331,"Phụ tải đầu nguồn",PC!$A$2:$A$331,"HỒ CHÍ MINH")+SUMIFS(PC!AX2:AX331,PC!$C$2:$C$331,"Công suất inverter ĐMTMN trung áp",PC!$A$2:$A$331,"HỒ CHÍ MINH")+SUMIFS(PC!AX2:AX331,PC!$C$2:$C$331,"Công suất inverter ĐMTMN hạ áp",PC!$A$2:$A$331,"HỒ CHÍ MINH")</f>
        <v>3036</v>
      </c>
      <c r="BC11">
        <f>SUMIFS(PC!AY2:AY331,PC!$C$2:$C$331,"Phụ tải đầu nguồn",PC!$A$2:$A$331,"HỒ CHÍ MINH")+SUMIFS(PC!AY2:AY331,PC!$C$2:$C$331,"Công suất inverter ĐMTMN trung áp",PC!$A$2:$A$331,"HỒ CHÍ MINH")+SUMIFS(PC!AY2:AY331,PC!$C$2:$C$331,"Công suất inverter ĐMTMN hạ áp",PC!$A$2:$A$331,"HỒ CHÍ MINH")</f>
        <v>2860</v>
      </c>
      <c r="BD11">
        <f>SUMIFS(PC!AZ2:AZ331,PC!$C$2:$C$331,"Phụ tải đầu nguồn",PC!$A$2:$A$331,"HỒ CHÍ MINH")+SUMIFS(PC!AZ2:AZ331,PC!$C$2:$C$331,"Công suất inverter ĐMTMN trung áp",PC!$A$2:$A$331,"HỒ CHÍ MINH")+SUMIFS(PC!AZ2:AZ331,PC!$C$2:$C$331,"Công suất inverter ĐMTMN hạ áp",PC!$A$2:$A$331,"HỒ CHÍ MINH")</f>
        <v>2722</v>
      </c>
      <c r="BE11">
        <f>SUMIFS(PC!BA2:BA331,PC!$C$2:$C$331,"Phụ tải đầu nguồn",PC!$A$2:$A$331,"HỒ CHÍ MINH")+SUMIFS(PC!BA2:BA331,PC!$C$2:$C$331,"Công suất inverter ĐMTMN trung áp",PC!$A$2:$A$331,"HỒ CHÍ MINH")+SUMIFS(PC!BA2:BA331,PC!$C$2:$C$331,"Công suất inverter ĐMTMN hạ áp",PC!$A$2:$A$331,"HỒ CHÍ MINH")</f>
        <v>2685</v>
      </c>
    </row>
    <row r="12" spans="1:57">
      <c r="A12" s="201" t="s">
        <v>555</v>
      </c>
      <c r="B12" s="201"/>
      <c r="C12" s="201">
        <v>8277.8247800000026</v>
      </c>
      <c r="D12" s="201"/>
      <c r="E12" s="201">
        <v>1961</v>
      </c>
      <c r="F12" s="354"/>
      <c r="G12" s="355"/>
      <c r="H12" s="355"/>
    </row>
    <row r="13" spans="1:57">
      <c r="A13" s="201" t="s">
        <v>556</v>
      </c>
      <c r="B13" s="201"/>
      <c r="C13" s="201">
        <v>8216.6084899999987</v>
      </c>
      <c r="D13" s="201"/>
      <c r="E13" s="201">
        <v>1924</v>
      </c>
      <c r="F13" s="354"/>
      <c r="G13" s="355"/>
      <c r="H13" s="355"/>
    </row>
    <row r="14" spans="1:57">
      <c r="A14" s="201" t="s">
        <v>557</v>
      </c>
      <c r="B14" s="201"/>
      <c r="C14" s="201">
        <v>8196.5133300000016</v>
      </c>
      <c r="D14" s="201"/>
      <c r="E14" s="201">
        <v>1889</v>
      </c>
      <c r="F14" s="354"/>
      <c r="G14" s="355"/>
      <c r="H14" s="355"/>
    </row>
    <row r="15" spans="1:57">
      <c r="A15" s="201" t="s">
        <v>558</v>
      </c>
      <c r="B15" s="201"/>
      <c r="C15" s="201">
        <v>8136.2995799999999</v>
      </c>
      <c r="D15" s="201"/>
      <c r="E15" s="201">
        <v>1845</v>
      </c>
      <c r="F15" s="354"/>
      <c r="G15" s="355"/>
      <c r="H15" s="355"/>
    </row>
    <row r="16" spans="1:57">
      <c r="A16" s="201" t="s">
        <v>559</v>
      </c>
      <c r="B16" s="201"/>
      <c r="C16" s="201">
        <v>8168.7638699999998</v>
      </c>
      <c r="D16" s="201"/>
      <c r="E16" s="201">
        <v>1833</v>
      </c>
      <c r="F16" s="354"/>
      <c r="G16" s="355"/>
      <c r="H16" s="355"/>
      <c r="I16" s="360" t="s">
        <v>1854</v>
      </c>
    </row>
    <row r="17" spans="1:9">
      <c r="A17" s="201" t="s">
        <v>560</v>
      </c>
      <c r="B17" s="201"/>
      <c r="C17" s="201">
        <v>8194.6029200000012</v>
      </c>
      <c r="D17" s="201"/>
      <c r="E17" s="201">
        <v>1838</v>
      </c>
      <c r="F17" s="354"/>
      <c r="G17" s="355"/>
      <c r="H17" s="355"/>
      <c r="I17" s="360" t="s">
        <v>1855</v>
      </c>
    </row>
    <row r="18" spans="1:9">
      <c r="A18" s="201" t="s">
        <v>561</v>
      </c>
      <c r="B18" s="201"/>
      <c r="C18" s="201">
        <v>8271.1771700000008</v>
      </c>
      <c r="D18" s="201"/>
      <c r="E18" s="201">
        <v>1845</v>
      </c>
      <c r="F18" s="354"/>
      <c r="G18" s="355"/>
      <c r="H18" s="355"/>
    </row>
    <row r="19" spans="1:9">
      <c r="A19" s="201" t="s">
        <v>562</v>
      </c>
      <c r="B19" s="201"/>
      <c r="C19" s="201">
        <v>8291.9513199999983</v>
      </c>
      <c r="D19" s="201"/>
      <c r="E19" s="201">
        <v>1890</v>
      </c>
      <c r="F19" s="354"/>
      <c r="G19" s="355"/>
      <c r="H19" s="355"/>
    </row>
    <row r="20" spans="1:9">
      <c r="A20" s="201" t="s">
        <v>563</v>
      </c>
      <c r="B20" s="201"/>
      <c r="C20" s="201">
        <v>8450.8773599999986</v>
      </c>
      <c r="D20" s="201"/>
      <c r="E20" s="201">
        <v>1938</v>
      </c>
      <c r="F20" s="354"/>
      <c r="G20" s="355"/>
      <c r="H20" s="355"/>
    </row>
    <row r="21" spans="1:9">
      <c r="A21" s="201" t="s">
        <v>564</v>
      </c>
      <c r="B21" s="201"/>
      <c r="C21" s="201">
        <v>8565.3262500000001</v>
      </c>
      <c r="D21" s="201"/>
      <c r="E21" s="201">
        <v>2026.00596</v>
      </c>
      <c r="F21" s="354"/>
      <c r="G21" s="355"/>
      <c r="H21" s="355"/>
    </row>
    <row r="22" spans="1:9">
      <c r="A22" s="201" t="s">
        <v>565</v>
      </c>
      <c r="B22" s="201"/>
      <c r="C22" s="201">
        <v>8636.5573100000038</v>
      </c>
      <c r="D22" s="201"/>
      <c r="E22" s="201">
        <v>2143.2664</v>
      </c>
      <c r="F22" s="354"/>
      <c r="G22" s="355"/>
      <c r="H22" s="355"/>
    </row>
    <row r="23" spans="1:9">
      <c r="A23" s="201" t="s">
        <v>566</v>
      </c>
      <c r="B23" s="201"/>
      <c r="C23" s="201">
        <v>8644.7449300000007</v>
      </c>
      <c r="D23" s="201"/>
      <c r="E23" s="201">
        <v>2284.4071399999998</v>
      </c>
      <c r="F23" s="354"/>
      <c r="G23" s="355"/>
      <c r="H23" s="355"/>
    </row>
    <row r="24" spans="1:9">
      <c r="A24" s="201" t="s">
        <v>567</v>
      </c>
      <c r="B24" s="201"/>
      <c r="C24" s="201">
        <v>9032.5777999999973</v>
      </c>
      <c r="D24" s="201"/>
      <c r="E24" s="201">
        <v>2445.2997599999999</v>
      </c>
      <c r="F24" s="354"/>
      <c r="G24" s="355"/>
      <c r="H24" s="355"/>
    </row>
    <row r="25" spans="1:9">
      <c r="A25" s="201" t="s">
        <v>568</v>
      </c>
      <c r="B25" s="201"/>
      <c r="C25" s="201">
        <v>10208.81761</v>
      </c>
      <c r="D25" s="201"/>
      <c r="E25" s="201">
        <v>2756.1632800000002</v>
      </c>
      <c r="F25" s="354"/>
      <c r="G25" s="355"/>
      <c r="H25" s="355"/>
    </row>
    <row r="26" spans="1:9">
      <c r="A26" s="201" t="s">
        <v>569</v>
      </c>
      <c r="B26" s="201"/>
      <c r="C26" s="201">
        <v>10789.425789999998</v>
      </c>
      <c r="D26" s="201"/>
      <c r="E26" s="201">
        <v>3039.9128499999997</v>
      </c>
      <c r="F26" s="354"/>
      <c r="G26" s="355"/>
      <c r="H26" s="355"/>
    </row>
    <row r="27" spans="1:9">
      <c r="A27" s="201" t="s">
        <v>570</v>
      </c>
      <c r="B27" s="201"/>
      <c r="C27" s="201">
        <v>10917.805359999998</v>
      </c>
      <c r="D27" s="201"/>
      <c r="E27" s="201">
        <v>3114.9517199999996</v>
      </c>
      <c r="F27" s="354"/>
      <c r="G27" s="355"/>
      <c r="H27" s="355"/>
    </row>
    <row r="28" spans="1:9">
      <c r="A28" s="201" t="s">
        <v>571</v>
      </c>
      <c r="B28" s="201"/>
      <c r="C28" s="201">
        <v>11028.236659999999</v>
      </c>
      <c r="D28" s="201"/>
      <c r="E28" s="201">
        <v>3234.0626600000001</v>
      </c>
      <c r="F28" s="354"/>
      <c r="G28" s="355"/>
      <c r="H28" s="355"/>
    </row>
    <row r="29" spans="1:9">
      <c r="A29" s="201" t="s">
        <v>572</v>
      </c>
      <c r="B29" s="201"/>
      <c r="C29" s="201">
        <v>10735.49834</v>
      </c>
      <c r="D29" s="201"/>
      <c r="E29" s="201">
        <v>3295.6057999999998</v>
      </c>
      <c r="F29" s="354"/>
      <c r="G29" s="355"/>
      <c r="H29" s="355"/>
    </row>
    <row r="30" spans="1:9">
      <c r="A30" s="201" t="s">
        <v>573</v>
      </c>
      <c r="B30" s="201"/>
      <c r="C30" s="201">
        <v>10782.112670000002</v>
      </c>
      <c r="D30" s="201"/>
      <c r="E30" s="201">
        <v>3383.6812500000001</v>
      </c>
      <c r="F30" s="354"/>
      <c r="G30" s="355"/>
      <c r="H30" s="355"/>
    </row>
    <row r="31" spans="1:9">
      <c r="A31" s="201" t="s">
        <v>574</v>
      </c>
      <c r="B31" s="201"/>
      <c r="C31" s="201">
        <v>10624.689990000001</v>
      </c>
      <c r="D31" s="201"/>
      <c r="E31" s="201">
        <v>3380.2646599999998</v>
      </c>
      <c r="F31" s="354"/>
      <c r="G31" s="355"/>
      <c r="H31" s="355"/>
    </row>
    <row r="32" spans="1:9">
      <c r="A32" s="201" t="s">
        <v>575</v>
      </c>
      <c r="B32" s="201"/>
      <c r="C32" s="201">
        <v>10453.022069999999</v>
      </c>
      <c r="D32" s="201"/>
      <c r="E32" s="201">
        <v>3374.9980099999998</v>
      </c>
      <c r="F32" s="354"/>
      <c r="G32" s="355"/>
      <c r="H32" s="355"/>
    </row>
    <row r="33" spans="1:8">
      <c r="A33" s="201" t="s">
        <v>576</v>
      </c>
      <c r="B33" s="201"/>
      <c r="C33" s="201">
        <v>9675.5748800000019</v>
      </c>
      <c r="D33" s="201"/>
      <c r="E33" s="201">
        <v>3327.3495599999997</v>
      </c>
      <c r="F33" s="354"/>
      <c r="G33" s="355"/>
      <c r="H33" s="355"/>
    </row>
    <row r="34" spans="1:8">
      <c r="A34" s="201" t="s">
        <v>577</v>
      </c>
      <c r="B34" s="201"/>
      <c r="C34" s="201">
        <v>9778.3195100000012</v>
      </c>
      <c r="D34" s="201"/>
      <c r="E34" s="201">
        <v>3167.3962200000001</v>
      </c>
      <c r="F34" s="354"/>
      <c r="G34" s="355"/>
      <c r="H34" s="355"/>
    </row>
    <row r="35" spans="1:8">
      <c r="A35" s="201" t="s">
        <v>578</v>
      </c>
      <c r="B35" s="201"/>
      <c r="C35" s="201">
        <v>10277.965220000002</v>
      </c>
      <c r="D35" s="201"/>
      <c r="E35" s="201">
        <v>3281.9416299999998</v>
      </c>
      <c r="F35" s="354"/>
      <c r="G35" s="355"/>
      <c r="H35" s="355"/>
    </row>
    <row r="36" spans="1:8">
      <c r="A36" s="201" t="s">
        <v>579</v>
      </c>
      <c r="B36" s="201"/>
      <c r="C36" s="201">
        <v>10732.763650000001</v>
      </c>
      <c r="D36" s="201"/>
      <c r="E36" s="201">
        <v>3174.1801999999998</v>
      </c>
      <c r="F36" s="354"/>
      <c r="G36" s="355"/>
      <c r="H36" s="355"/>
    </row>
    <row r="37" spans="1:8">
      <c r="A37" s="201" t="s">
        <v>580</v>
      </c>
      <c r="B37" s="201"/>
      <c r="C37" s="201">
        <v>11071.745110000002</v>
      </c>
      <c r="D37" s="201"/>
      <c r="E37" s="201">
        <v>3235.7356299999997</v>
      </c>
      <c r="F37" s="354"/>
      <c r="G37" s="355"/>
      <c r="H37" s="355"/>
    </row>
    <row r="38" spans="1:8">
      <c r="A38" s="201" t="s">
        <v>581</v>
      </c>
      <c r="B38" s="201"/>
      <c r="C38" s="201">
        <v>11272.368220000002</v>
      </c>
      <c r="D38" s="201"/>
      <c r="E38" s="201">
        <v>3325.1941999999999</v>
      </c>
      <c r="F38" s="354"/>
      <c r="G38" s="355"/>
      <c r="H38" s="355"/>
    </row>
    <row r="39" spans="1:8">
      <c r="A39" s="201" t="s">
        <v>582</v>
      </c>
      <c r="B39" s="201"/>
      <c r="C39" s="201">
        <v>11199.3842</v>
      </c>
      <c r="D39" s="201"/>
      <c r="E39" s="201">
        <v>3352.16759</v>
      </c>
      <c r="F39" s="354"/>
      <c r="G39" s="355"/>
      <c r="H39" s="355"/>
    </row>
    <row r="40" spans="1:8">
      <c r="A40" s="201" t="s">
        <v>583</v>
      </c>
      <c r="B40" s="201"/>
      <c r="C40" s="201">
        <v>11391.716689999997</v>
      </c>
      <c r="D40" s="201"/>
      <c r="E40" s="201">
        <v>3373.0337099999997</v>
      </c>
      <c r="F40" s="354"/>
      <c r="G40" s="355"/>
      <c r="H40" s="355"/>
    </row>
    <row r="41" spans="1:8">
      <c r="A41" s="201" t="s">
        <v>584</v>
      </c>
      <c r="B41" s="201"/>
      <c r="C41" s="201">
        <v>11375.506529999997</v>
      </c>
      <c r="D41" s="201"/>
      <c r="E41" s="201">
        <v>3383.5965200000001</v>
      </c>
      <c r="F41" s="354"/>
      <c r="G41" s="355"/>
      <c r="H41" s="355"/>
    </row>
    <row r="42" spans="1:8">
      <c r="A42" s="201" t="s">
        <v>585</v>
      </c>
      <c r="B42" s="201"/>
      <c r="C42" s="201">
        <v>11281.226329999996</v>
      </c>
      <c r="D42" s="201"/>
      <c r="E42" s="201">
        <v>3385.0500200000001</v>
      </c>
      <c r="F42" s="354"/>
      <c r="G42" s="355"/>
      <c r="H42" s="355"/>
    </row>
    <row r="43" spans="1:8">
      <c r="A43" s="201" t="s">
        <v>586</v>
      </c>
      <c r="B43" s="201"/>
      <c r="C43" s="201">
        <v>10557.8845</v>
      </c>
      <c r="D43" s="201"/>
      <c r="E43" s="201">
        <v>3276.39437</v>
      </c>
      <c r="F43" s="354"/>
      <c r="G43" s="355"/>
      <c r="H43" s="355"/>
    </row>
    <row r="44" spans="1:8">
      <c r="A44" s="201" t="s">
        <v>587</v>
      </c>
      <c r="B44" s="201"/>
      <c r="C44" s="201">
        <v>10196.958569999997</v>
      </c>
      <c r="D44" s="201"/>
      <c r="E44" s="201">
        <v>3158.16149</v>
      </c>
      <c r="F44" s="354"/>
      <c r="G44" s="355"/>
      <c r="H44" s="355"/>
    </row>
    <row r="45" spans="1:8">
      <c r="A45" s="201" t="s">
        <v>588</v>
      </c>
      <c r="B45" s="201"/>
      <c r="C45" s="201">
        <v>10161.45543</v>
      </c>
      <c r="D45" s="201"/>
      <c r="E45" s="201">
        <v>3201.6721600000001</v>
      </c>
      <c r="F45" s="354"/>
      <c r="G45" s="355"/>
      <c r="H45" s="355"/>
    </row>
    <row r="46" spans="1:8">
      <c r="A46" s="201" t="s">
        <v>589</v>
      </c>
      <c r="B46" s="201"/>
      <c r="C46" s="201">
        <v>10453.795480000002</v>
      </c>
      <c r="D46" s="201"/>
      <c r="E46" s="201">
        <v>3254.0000800000003</v>
      </c>
      <c r="F46" s="354"/>
      <c r="G46" s="355"/>
      <c r="H46" s="355"/>
    </row>
    <row r="47" spans="1:8">
      <c r="A47" s="201" t="s">
        <v>590</v>
      </c>
      <c r="B47" s="201"/>
      <c r="C47" s="201">
        <v>10347.748900000002</v>
      </c>
      <c r="D47" s="201"/>
      <c r="E47" s="201">
        <v>3196.0006600000002</v>
      </c>
      <c r="F47" s="354"/>
      <c r="G47" s="355"/>
      <c r="H47" s="355"/>
    </row>
    <row r="48" spans="1:8">
      <c r="A48" s="201" t="s">
        <v>591</v>
      </c>
      <c r="B48" s="201"/>
      <c r="C48" s="201">
        <v>10258.870369999997</v>
      </c>
      <c r="D48" s="201"/>
      <c r="E48" s="201">
        <v>3138</v>
      </c>
      <c r="F48" s="354"/>
      <c r="G48" s="355"/>
      <c r="H48" s="355"/>
    </row>
    <row r="49" spans="1:11">
      <c r="A49" s="201" t="s">
        <v>592</v>
      </c>
      <c r="B49" s="201"/>
      <c r="C49" s="201">
        <v>10036.995260000002</v>
      </c>
      <c r="D49" s="201"/>
      <c r="E49" s="201">
        <v>3467</v>
      </c>
      <c r="F49" s="354"/>
      <c r="G49" s="355"/>
      <c r="H49" s="355"/>
    </row>
    <row r="50" spans="1:11">
      <c r="A50" s="201" t="s">
        <v>593</v>
      </c>
      <c r="B50" s="201"/>
      <c r="C50" s="201">
        <v>10000.240460000003</v>
      </c>
      <c r="D50" s="201"/>
      <c r="E50" s="201">
        <v>3448</v>
      </c>
      <c r="F50" s="354"/>
      <c r="G50" s="355"/>
      <c r="H50" s="355"/>
    </row>
    <row r="51" spans="1:11">
      <c r="A51" s="201" t="s">
        <v>594</v>
      </c>
      <c r="B51" s="201"/>
      <c r="C51" s="201">
        <v>10026.462899999999</v>
      </c>
      <c r="D51" s="201"/>
      <c r="E51" s="201">
        <v>3400</v>
      </c>
      <c r="F51" s="354"/>
      <c r="G51" s="355"/>
      <c r="H51" s="355"/>
    </row>
    <row r="52" spans="1:11">
      <c r="A52" s="201" t="s">
        <v>595</v>
      </c>
      <c r="B52" s="201"/>
      <c r="C52" s="201">
        <v>9935.4076400000013</v>
      </c>
      <c r="D52" s="201"/>
      <c r="E52" s="201">
        <v>3398</v>
      </c>
      <c r="F52" s="354"/>
      <c r="G52" s="355"/>
      <c r="H52" s="355"/>
    </row>
    <row r="53" spans="1:11">
      <c r="A53" s="201" t="s">
        <v>596</v>
      </c>
      <c r="B53" s="201"/>
      <c r="C53" s="201">
        <v>9702.6866800000007</v>
      </c>
      <c r="D53" s="201"/>
      <c r="E53" s="201">
        <v>3284</v>
      </c>
      <c r="F53" s="354"/>
      <c r="G53" s="355"/>
      <c r="H53" s="355"/>
    </row>
    <row r="54" spans="1:11">
      <c r="A54" s="201" t="s">
        <v>597</v>
      </c>
      <c r="B54" s="201"/>
      <c r="C54" s="201">
        <v>9535.0836899999995</v>
      </c>
      <c r="D54" s="201"/>
      <c r="E54" s="201">
        <v>3189</v>
      </c>
      <c r="F54" s="354"/>
      <c r="G54" s="355"/>
      <c r="H54" s="355"/>
    </row>
    <row r="55" spans="1:11" ht="16.5">
      <c r="A55" s="201" t="s">
        <v>598</v>
      </c>
      <c r="B55" s="201"/>
      <c r="C55" s="201">
        <v>9360.3399599999975</v>
      </c>
      <c r="D55" s="201"/>
      <c r="E55" s="201">
        <v>3036</v>
      </c>
      <c r="F55" s="354"/>
      <c r="G55" s="355"/>
      <c r="H55" s="355"/>
      <c r="K55" s="309"/>
    </row>
    <row r="56" spans="1:11">
      <c r="A56" s="201" t="s">
        <v>599</v>
      </c>
      <c r="B56" s="201"/>
      <c r="C56" s="201">
        <v>9162.2272599999978</v>
      </c>
      <c r="D56" s="201"/>
      <c r="E56" s="201">
        <v>2860</v>
      </c>
      <c r="F56" s="354"/>
      <c r="G56" s="355"/>
      <c r="H56" s="355"/>
    </row>
    <row r="57" spans="1:11">
      <c r="A57" s="201" t="s">
        <v>600</v>
      </c>
      <c r="B57" s="201"/>
      <c r="C57" s="201">
        <v>8919.2503099999994</v>
      </c>
      <c r="D57" s="201"/>
      <c r="E57" s="201">
        <v>2722</v>
      </c>
      <c r="F57" s="354"/>
      <c r="G57" s="355"/>
      <c r="H57" s="355"/>
    </row>
    <row r="58" spans="1:11">
      <c r="A58" s="201" t="s">
        <v>1851</v>
      </c>
      <c r="B58" s="201"/>
      <c r="C58" s="201">
        <v>8764.458709999999</v>
      </c>
      <c r="D58" s="201"/>
      <c r="E58" s="201">
        <v>2685</v>
      </c>
      <c r="F58" s="354"/>
      <c r="G58" s="355"/>
      <c r="H58" s="355"/>
    </row>
    <row r="59" spans="1:11" ht="47.25">
      <c r="A59" s="358" t="s">
        <v>1852</v>
      </c>
      <c r="B59" s="201"/>
      <c r="C59" s="359">
        <f>SUMIFS(PC!E2:E331,PC!C2:C331,"Phụ tải đầu nguồn",PC!A2:A331,"&lt;&gt;HỒ CHÍ MINH")+SUMIFS(PC!E2:E331,PC!$C$2:$C$331,"Công suất inverter ĐMTMN trung áp",PC!$A$2:$A$331,"&lt;&gt;HỒ CHÍ MINH")+SUMIFS(PC!E2:E331,PC!$C$2:$C$331,"Công suất inverter ĐMTMN hạ áp",PC!$A$2:$A$331,"&lt;&gt;HỒ CHÍ MINH")</f>
        <v>236185.63108999998</v>
      </c>
      <c r="D59" s="201"/>
      <c r="E59" s="359">
        <f>PC!E182+SUMIFS(PC!E2:E331,PC!$C$2:$C$331,"Công suất inverter ĐMTMN trung áp",PC!$A$2:$A$331,"HỒ CHÍ MINH")+SUMIFS(PC!E2:E331,PC!$C$2:$C$331,"Công suất inverter ĐMTMN hạ áp",PC!$A$2:$A$331,"HỒ CHÍ MINH")</f>
        <v>77286.746770000012</v>
      </c>
      <c r="F59" s="354"/>
      <c r="G59" s="355"/>
      <c r="H59" s="355"/>
      <c r="K59" s="309"/>
    </row>
  </sheetData>
  <customSheetViews>
    <customSheetView guid="{75DD6FA6-D4F4-4971-9BF7-52272059D0A9}">
      <selection activeCell="J20" sqref="J20"/>
      <pageMargins left="0.7" right="0.7" top="0.75" bottom="0.75" header="0.3" footer="0.3"/>
      <pageSetup orientation="portrait" r:id="rId1"/>
    </customSheetView>
    <customSheetView guid="{1D4E6CE9-D574-44F5-B69E-05119AF88702}">
      <selection activeCell="J20" sqref="J20"/>
      <pageMargins left="0.7" right="0.7" top="0.75" bottom="0.75" header="0.3" footer="0.3"/>
      <pageSetup orientation="portrait" r:id="rId2"/>
    </customSheetView>
    <customSheetView guid="{B0236EF4-4589-4A9E-A5FE-507E9369040F}">
      <selection activeCell="J20" sqref="J20"/>
      <pageMargins left="0.7" right="0.7" top="0.75" bottom="0.75" header="0.3" footer="0.3"/>
      <pageSetup orientation="portrait" r:id="rId3"/>
    </customSheetView>
    <customSheetView guid="{A0197BF3-E194-41D9-A738-52228EE729DC}">
      <selection activeCell="J20" sqref="J20"/>
      <pageMargins left="0.7" right="0.7" top="0.75" bottom="0.75" header="0.3" footer="0.3"/>
      <pageSetup orientation="portrait" r:id="rId4"/>
    </customSheetView>
    <customSheetView guid="{C8DC17E8-AEB6-4568-8236-F2228F73C00B}">
      <selection activeCell="J20" sqref="J20"/>
      <pageMargins left="0.7" right="0.7" top="0.75" bottom="0.75" header="0.3" footer="0.3"/>
      <pageSetup orientation="portrait" r:id="rId5"/>
    </customSheetView>
  </customSheetViews>
  <mergeCells count="6">
    <mergeCell ref="A3:H3"/>
    <mergeCell ref="A4:H4"/>
    <mergeCell ref="A8:A10"/>
    <mergeCell ref="B8:E8"/>
    <mergeCell ref="B9:C9"/>
    <mergeCell ref="D9:E9"/>
  </mergeCells>
  <pageMargins left="0.7" right="0.7" top="0.75" bottom="0.75" header="0.3" footer="0.3"/>
  <pageSetup orientation="portrait"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2060"/>
  </sheetPr>
  <dimension ref="C1:AH52"/>
  <sheetViews>
    <sheetView topLeftCell="A10" zoomScaleNormal="100" workbookViewId="0">
      <selection activeCell="U21" sqref="U21"/>
    </sheetView>
  </sheetViews>
  <sheetFormatPr defaultColWidth="8.7109375" defaultRowHeight="15.75"/>
  <cols>
    <col min="1" max="3" width="8.7109375" style="194"/>
    <col min="4" max="4" width="14.28515625" style="194" customWidth="1"/>
    <col min="5" max="6" width="6.7109375" style="194" customWidth="1"/>
    <col min="7" max="7" width="10.140625" style="194" customWidth="1"/>
    <col min="8" max="10" width="6.7109375" style="194" customWidth="1"/>
    <col min="11" max="12" width="7.7109375" style="194" customWidth="1"/>
    <col min="13" max="14" width="6.7109375" style="194" customWidth="1"/>
    <col min="15" max="15" width="7.7109375" style="194" customWidth="1"/>
    <col min="16" max="16" width="7.28515625" style="194" customWidth="1"/>
    <col min="17" max="17" width="7.7109375" style="194" customWidth="1"/>
    <col min="18" max="27" width="6.7109375" style="194" customWidth="1"/>
    <col min="28" max="28" width="9.7109375" style="194" customWidth="1"/>
    <col min="29" max="29" width="6.7109375" style="194" customWidth="1"/>
    <col min="30" max="16384" width="8.7109375" style="194"/>
  </cols>
  <sheetData>
    <row r="1" spans="3:34" ht="31.5">
      <c r="E1" s="222"/>
      <c r="F1" s="222"/>
      <c r="G1" s="442" t="s">
        <v>296</v>
      </c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</row>
    <row r="2" spans="3:34" ht="54.75" customHeight="1">
      <c r="E2" s="146"/>
      <c r="F2" s="146"/>
      <c r="G2" s="223" t="s">
        <v>377</v>
      </c>
      <c r="H2" s="224" t="s">
        <v>490</v>
      </c>
      <c r="I2" s="224" t="s">
        <v>491</v>
      </c>
      <c r="J2" s="224" t="s">
        <v>491</v>
      </c>
      <c r="K2" s="224"/>
      <c r="L2" s="224"/>
      <c r="M2" s="224"/>
      <c r="N2" s="224" t="s">
        <v>492</v>
      </c>
      <c r="O2" s="224" t="s">
        <v>492</v>
      </c>
      <c r="P2" s="224"/>
      <c r="Q2" s="224"/>
      <c r="R2" s="224" t="s">
        <v>493</v>
      </c>
      <c r="S2" s="224"/>
      <c r="T2" s="224"/>
      <c r="U2" s="224" t="s">
        <v>491</v>
      </c>
      <c r="V2" s="224"/>
      <c r="W2" s="224"/>
      <c r="X2" s="224"/>
      <c r="Y2" s="224"/>
      <c r="Z2" s="224"/>
      <c r="AA2" s="224"/>
      <c r="AB2" s="224" t="s">
        <v>494</v>
      </c>
      <c r="AC2" s="225"/>
      <c r="AD2" s="226"/>
      <c r="AE2" s="226" t="s">
        <v>493</v>
      </c>
      <c r="AF2" s="226" t="s">
        <v>491</v>
      </c>
      <c r="AG2" s="226"/>
      <c r="AH2" s="226"/>
    </row>
    <row r="3" spans="3:34" ht="63">
      <c r="D3" s="318" t="s">
        <v>875</v>
      </c>
      <c r="G3" s="211" t="s">
        <v>297</v>
      </c>
      <c r="H3" s="168" t="s">
        <v>886</v>
      </c>
      <c r="I3" s="273" t="s">
        <v>495</v>
      </c>
      <c r="J3" s="168" t="s">
        <v>496</v>
      </c>
      <c r="K3" s="168" t="s">
        <v>298</v>
      </c>
      <c r="L3" s="168" t="s">
        <v>381</v>
      </c>
      <c r="M3" s="168" t="s">
        <v>497</v>
      </c>
      <c r="N3" s="168" t="s">
        <v>887</v>
      </c>
      <c r="O3" s="168" t="s">
        <v>498</v>
      </c>
      <c r="P3" s="168" t="s">
        <v>299</v>
      </c>
      <c r="Q3" s="168" t="s">
        <v>300</v>
      </c>
      <c r="R3" s="168" t="s">
        <v>371</v>
      </c>
      <c r="S3" s="274" t="s">
        <v>301</v>
      </c>
      <c r="T3" s="168" t="s">
        <v>302</v>
      </c>
      <c r="U3" s="168" t="s">
        <v>499</v>
      </c>
      <c r="V3" s="168" t="s">
        <v>303</v>
      </c>
      <c r="W3" s="168" t="s">
        <v>603</v>
      </c>
      <c r="X3" s="168" t="s">
        <v>304</v>
      </c>
      <c r="Y3" s="168" t="s">
        <v>382</v>
      </c>
      <c r="Z3" s="168" t="s">
        <v>305</v>
      </c>
      <c r="AA3" s="168" t="s">
        <v>306</v>
      </c>
      <c r="AB3" s="168" t="s">
        <v>500</v>
      </c>
      <c r="AC3" s="168" t="s">
        <v>408</v>
      </c>
      <c r="AD3" s="168" t="s">
        <v>602</v>
      </c>
      <c r="AE3" s="168" t="s">
        <v>501</v>
      </c>
      <c r="AF3" s="168" t="s">
        <v>502</v>
      </c>
      <c r="AG3" s="168" t="s">
        <v>378</v>
      </c>
      <c r="AH3" s="168" t="s">
        <v>40</v>
      </c>
    </row>
    <row r="4" spans="3:34" ht="16.5">
      <c r="C4" s="317" t="s">
        <v>554</v>
      </c>
      <c r="D4" s="319"/>
      <c r="G4" s="212">
        <v>1</v>
      </c>
      <c r="H4" s="166"/>
      <c r="I4" s="166"/>
      <c r="J4" s="166"/>
      <c r="K4" s="166"/>
      <c r="L4" s="166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6"/>
      <c r="X4" s="166"/>
      <c r="Y4" s="166">
        <v>50</v>
      </c>
      <c r="Z4" s="166"/>
      <c r="AA4" s="166"/>
      <c r="AB4" s="166"/>
      <c r="AC4" s="167"/>
      <c r="AD4" s="167"/>
      <c r="AE4" s="167"/>
      <c r="AF4" s="167"/>
      <c r="AG4" s="167"/>
      <c r="AH4" s="1">
        <f>SUM(H4:AG4)</f>
        <v>50</v>
      </c>
    </row>
    <row r="5" spans="3:34" ht="16.5">
      <c r="C5" s="317" t="s">
        <v>555</v>
      </c>
      <c r="D5" s="319"/>
      <c r="G5" s="213">
        <v>2</v>
      </c>
      <c r="H5" s="147"/>
      <c r="I5" s="147"/>
      <c r="J5" s="147"/>
      <c r="K5" s="147"/>
      <c r="L5" s="147"/>
      <c r="M5" s="148"/>
      <c r="N5" s="148"/>
      <c r="O5" s="148"/>
      <c r="P5" s="148"/>
      <c r="Q5" s="148"/>
      <c r="R5" s="148"/>
      <c r="S5" s="167"/>
      <c r="T5" s="148"/>
      <c r="U5" s="148"/>
      <c r="V5" s="148"/>
      <c r="W5" s="147"/>
      <c r="X5" s="147"/>
      <c r="Y5" s="166">
        <v>50</v>
      </c>
      <c r="Z5" s="166"/>
      <c r="AA5" s="147"/>
      <c r="AB5" s="147"/>
      <c r="AC5" s="148"/>
      <c r="AD5" s="148"/>
      <c r="AE5" s="148"/>
      <c r="AF5" s="148"/>
      <c r="AG5" s="148"/>
      <c r="AH5" s="1">
        <f t="shared" ref="AH5:AH27" si="0">SUM(H5:AG5)</f>
        <v>50</v>
      </c>
    </row>
    <row r="6" spans="3:34" ht="16.5">
      <c r="C6" s="317" t="s">
        <v>556</v>
      </c>
      <c r="D6" s="319"/>
      <c r="G6" s="213">
        <v>3</v>
      </c>
      <c r="H6" s="147"/>
      <c r="I6" s="147"/>
      <c r="J6" s="147"/>
      <c r="K6" s="147"/>
      <c r="L6" s="147"/>
      <c r="M6" s="148"/>
      <c r="N6" s="148"/>
      <c r="O6" s="148"/>
      <c r="P6" s="148"/>
      <c r="Q6" s="148"/>
      <c r="R6" s="148"/>
      <c r="S6" s="167"/>
      <c r="T6" s="148"/>
      <c r="U6" s="148"/>
      <c r="V6" s="148"/>
      <c r="W6" s="147"/>
      <c r="X6" s="147"/>
      <c r="Y6" s="166">
        <v>50</v>
      </c>
      <c r="Z6" s="166"/>
      <c r="AA6" s="147"/>
      <c r="AB6" s="147"/>
      <c r="AC6" s="148"/>
      <c r="AD6" s="148"/>
      <c r="AE6" s="148"/>
      <c r="AF6" s="148"/>
      <c r="AG6" s="148"/>
      <c r="AH6" s="1">
        <f t="shared" si="0"/>
        <v>50</v>
      </c>
    </row>
    <row r="7" spans="3:34" ht="16.5">
      <c r="C7" s="317" t="s">
        <v>557</v>
      </c>
      <c r="D7" s="319"/>
      <c r="G7" s="213">
        <v>4</v>
      </c>
      <c r="H7" s="147"/>
      <c r="I7" s="147"/>
      <c r="J7" s="147"/>
      <c r="K7" s="147"/>
      <c r="L7" s="147"/>
      <c r="M7" s="148"/>
      <c r="N7" s="148"/>
      <c r="O7" s="148"/>
      <c r="P7" s="148"/>
      <c r="Q7" s="148"/>
      <c r="R7" s="148"/>
      <c r="S7" s="167"/>
      <c r="T7" s="148"/>
      <c r="U7" s="148"/>
      <c r="V7" s="148"/>
      <c r="W7" s="147"/>
      <c r="X7" s="147"/>
      <c r="Y7" s="166">
        <v>50</v>
      </c>
      <c r="Z7" s="166"/>
      <c r="AA7" s="147"/>
      <c r="AB7" s="147"/>
      <c r="AC7" s="148"/>
      <c r="AD7" s="148"/>
      <c r="AE7" s="148"/>
      <c r="AF7" s="148"/>
      <c r="AG7" s="148"/>
      <c r="AH7" s="1">
        <f t="shared" si="0"/>
        <v>50</v>
      </c>
    </row>
    <row r="8" spans="3:34" ht="16.5">
      <c r="C8" s="317" t="s">
        <v>558</v>
      </c>
      <c r="D8" s="319"/>
      <c r="G8" s="213">
        <v>5</v>
      </c>
      <c r="H8" s="147"/>
      <c r="I8" s="147"/>
      <c r="J8" s="147"/>
      <c r="K8" s="147"/>
      <c r="L8" s="147"/>
      <c r="M8" s="148"/>
      <c r="N8" s="148"/>
      <c r="O8" s="148"/>
      <c r="P8" s="148"/>
      <c r="Q8" s="148"/>
      <c r="R8" s="148"/>
      <c r="S8" s="167"/>
      <c r="T8" s="148"/>
      <c r="U8" s="148"/>
      <c r="V8" s="148"/>
      <c r="W8" s="147"/>
      <c r="X8" s="147"/>
      <c r="Y8" s="166">
        <v>50</v>
      </c>
      <c r="Z8" s="166"/>
      <c r="AA8" s="147"/>
      <c r="AB8" s="147"/>
      <c r="AC8" s="148"/>
      <c r="AD8" s="148"/>
      <c r="AE8" s="148"/>
      <c r="AF8" s="148"/>
      <c r="AG8" s="148"/>
      <c r="AH8" s="1">
        <f t="shared" si="0"/>
        <v>50</v>
      </c>
    </row>
    <row r="9" spans="3:34" ht="16.5">
      <c r="C9" s="317" t="s">
        <v>559</v>
      </c>
      <c r="D9" s="319"/>
      <c r="G9" s="213">
        <v>6</v>
      </c>
      <c r="H9" s="147"/>
      <c r="I9" s="147"/>
      <c r="J9" s="147"/>
      <c r="K9" s="147"/>
      <c r="L9" s="147"/>
      <c r="M9" s="148"/>
      <c r="N9" s="148"/>
      <c r="O9" s="148"/>
      <c r="P9" s="148"/>
      <c r="Q9" s="148"/>
      <c r="R9" s="148"/>
      <c r="S9" s="167"/>
      <c r="T9" s="148"/>
      <c r="U9" s="148"/>
      <c r="V9" s="148"/>
      <c r="W9" s="147"/>
      <c r="X9" s="147"/>
      <c r="Y9" s="166">
        <v>50</v>
      </c>
      <c r="Z9" s="147"/>
      <c r="AA9" s="147"/>
      <c r="AB9" s="147"/>
      <c r="AC9" s="148"/>
      <c r="AD9" s="148"/>
      <c r="AE9" s="148"/>
      <c r="AF9" s="148"/>
      <c r="AG9" s="148"/>
      <c r="AH9" s="1">
        <f t="shared" si="0"/>
        <v>50</v>
      </c>
    </row>
    <row r="10" spans="3:34" ht="16.5">
      <c r="C10" s="317" t="s">
        <v>560</v>
      </c>
      <c r="D10" s="319"/>
      <c r="G10" s="213">
        <v>7</v>
      </c>
      <c r="H10" s="147"/>
      <c r="I10" s="147"/>
      <c r="J10" s="147"/>
      <c r="K10" s="147"/>
      <c r="L10" s="147"/>
      <c r="M10" s="148"/>
      <c r="N10" s="148"/>
      <c r="O10" s="148"/>
      <c r="P10" s="148"/>
      <c r="Q10" s="148"/>
      <c r="R10" s="148"/>
      <c r="S10" s="167"/>
      <c r="T10" s="148"/>
      <c r="U10" s="148"/>
      <c r="V10" s="148"/>
      <c r="W10" s="147"/>
      <c r="X10" s="147"/>
      <c r="Y10" s="166">
        <v>50</v>
      </c>
      <c r="Z10" s="147"/>
      <c r="AA10" s="147"/>
      <c r="AB10" s="147"/>
      <c r="AC10" s="148"/>
      <c r="AD10" s="148"/>
      <c r="AE10" s="148"/>
      <c r="AF10" s="148"/>
      <c r="AG10" s="148"/>
      <c r="AH10" s="1">
        <f t="shared" si="0"/>
        <v>50</v>
      </c>
    </row>
    <row r="11" spans="3:34" ht="16.5">
      <c r="C11" s="317" t="s">
        <v>561</v>
      </c>
      <c r="D11" s="319"/>
      <c r="G11" s="213">
        <v>8</v>
      </c>
      <c r="H11" s="147">
        <v>100</v>
      </c>
      <c r="I11" s="147">
        <v>50</v>
      </c>
      <c r="J11" s="147">
        <v>50</v>
      </c>
      <c r="K11" s="147">
        <v>50</v>
      </c>
      <c r="L11" s="147">
        <v>100</v>
      </c>
      <c r="M11" s="148">
        <v>87.5</v>
      </c>
      <c r="N11" s="148">
        <v>50</v>
      </c>
      <c r="O11" s="148"/>
      <c r="P11" s="148"/>
      <c r="Q11" s="148">
        <v>100</v>
      </c>
      <c r="R11" s="148">
        <v>50</v>
      </c>
      <c r="S11" s="148">
        <v>100</v>
      </c>
      <c r="T11" s="148">
        <v>50</v>
      </c>
      <c r="U11" s="148"/>
      <c r="V11" s="148"/>
      <c r="W11" s="147">
        <v>50</v>
      </c>
      <c r="X11" s="147"/>
      <c r="Y11" s="166">
        <v>50</v>
      </c>
      <c r="Z11" s="147">
        <v>12</v>
      </c>
      <c r="AA11" s="147"/>
      <c r="AB11" s="147"/>
      <c r="AC11" s="148"/>
      <c r="AD11" s="148"/>
      <c r="AE11" s="148"/>
      <c r="AF11" s="148"/>
      <c r="AG11" s="148">
        <v>10</v>
      </c>
      <c r="AH11" s="1">
        <f t="shared" si="0"/>
        <v>909.5</v>
      </c>
    </row>
    <row r="12" spans="3:34" ht="16.5">
      <c r="C12" s="317" t="s">
        <v>562</v>
      </c>
      <c r="D12" s="319"/>
      <c r="G12" s="213">
        <v>9</v>
      </c>
      <c r="H12" s="147">
        <v>100</v>
      </c>
      <c r="I12" s="147">
        <v>50</v>
      </c>
      <c r="J12" s="147">
        <v>50</v>
      </c>
      <c r="K12" s="147">
        <v>50</v>
      </c>
      <c r="L12" s="147">
        <v>100</v>
      </c>
      <c r="M12" s="148">
        <v>87.5</v>
      </c>
      <c r="N12" s="148">
        <v>50</v>
      </c>
      <c r="O12" s="148"/>
      <c r="P12" s="148"/>
      <c r="Q12" s="148">
        <v>100</v>
      </c>
      <c r="R12" s="148">
        <v>50</v>
      </c>
      <c r="S12" s="148">
        <v>100</v>
      </c>
      <c r="T12" s="148">
        <v>50</v>
      </c>
      <c r="U12" s="148"/>
      <c r="V12" s="148"/>
      <c r="W12" s="147">
        <v>50</v>
      </c>
      <c r="X12" s="147"/>
      <c r="Y12" s="166">
        <v>50</v>
      </c>
      <c r="Z12" s="147">
        <v>12</v>
      </c>
      <c r="AA12" s="147"/>
      <c r="AB12" s="147"/>
      <c r="AC12" s="148"/>
      <c r="AD12" s="148"/>
      <c r="AE12" s="148"/>
      <c r="AF12" s="148"/>
      <c r="AG12" s="148">
        <v>10</v>
      </c>
      <c r="AH12" s="1">
        <f t="shared" si="0"/>
        <v>909.5</v>
      </c>
    </row>
    <row r="13" spans="3:34" ht="16.5">
      <c r="C13" s="317" t="s">
        <v>563</v>
      </c>
      <c r="D13" s="319"/>
      <c r="G13" s="213">
        <v>10</v>
      </c>
      <c r="H13" s="147">
        <v>100</v>
      </c>
      <c r="I13" s="147">
        <v>50</v>
      </c>
      <c r="J13" s="147">
        <v>50</v>
      </c>
      <c r="K13" s="147">
        <v>50</v>
      </c>
      <c r="L13" s="147">
        <v>100</v>
      </c>
      <c r="M13" s="148">
        <v>87.5</v>
      </c>
      <c r="N13" s="148">
        <v>50</v>
      </c>
      <c r="O13" s="148"/>
      <c r="P13" s="148"/>
      <c r="Q13" s="148">
        <v>100</v>
      </c>
      <c r="R13" s="148">
        <v>50</v>
      </c>
      <c r="S13" s="148">
        <v>100</v>
      </c>
      <c r="T13" s="148">
        <v>50</v>
      </c>
      <c r="U13" s="148"/>
      <c r="V13" s="148"/>
      <c r="W13" s="147">
        <v>50</v>
      </c>
      <c r="X13" s="147"/>
      <c r="Y13" s="166">
        <v>50</v>
      </c>
      <c r="Z13" s="147">
        <v>12</v>
      </c>
      <c r="AA13" s="147"/>
      <c r="AB13" s="147"/>
      <c r="AC13" s="148"/>
      <c r="AD13" s="148"/>
      <c r="AE13" s="148"/>
      <c r="AF13" s="148"/>
      <c r="AG13" s="148">
        <v>10</v>
      </c>
      <c r="AH13" s="1">
        <f t="shared" si="0"/>
        <v>909.5</v>
      </c>
    </row>
    <row r="14" spans="3:34" ht="16.5">
      <c r="C14" s="317" t="s">
        <v>564</v>
      </c>
      <c r="D14" s="319"/>
      <c r="G14" s="213">
        <v>11</v>
      </c>
      <c r="H14" s="147">
        <v>100</v>
      </c>
      <c r="I14" s="147">
        <v>50</v>
      </c>
      <c r="J14" s="147">
        <v>50</v>
      </c>
      <c r="K14" s="147">
        <v>50</v>
      </c>
      <c r="L14" s="147">
        <v>100</v>
      </c>
      <c r="M14" s="148">
        <v>87.5</v>
      </c>
      <c r="N14" s="148">
        <v>50</v>
      </c>
      <c r="O14" s="148"/>
      <c r="P14" s="148"/>
      <c r="Q14" s="148">
        <v>100</v>
      </c>
      <c r="R14" s="148">
        <v>50</v>
      </c>
      <c r="S14" s="148">
        <v>100</v>
      </c>
      <c r="T14" s="148">
        <v>50</v>
      </c>
      <c r="U14" s="148"/>
      <c r="V14" s="148"/>
      <c r="W14" s="147">
        <v>50</v>
      </c>
      <c r="X14" s="147"/>
      <c r="Y14" s="166">
        <v>50</v>
      </c>
      <c r="Z14" s="147">
        <v>12</v>
      </c>
      <c r="AA14" s="147"/>
      <c r="AB14" s="147"/>
      <c r="AC14" s="148"/>
      <c r="AD14" s="148"/>
      <c r="AE14" s="148"/>
      <c r="AF14" s="148"/>
      <c r="AG14" s="148">
        <v>10</v>
      </c>
      <c r="AH14" s="1">
        <f t="shared" si="0"/>
        <v>909.5</v>
      </c>
    </row>
    <row r="15" spans="3:34" ht="16.5">
      <c r="C15" s="317" t="s">
        <v>565</v>
      </c>
      <c r="D15" s="319"/>
      <c r="G15" s="213">
        <v>12</v>
      </c>
      <c r="H15" s="147">
        <v>100</v>
      </c>
      <c r="I15" s="147">
        <v>50</v>
      </c>
      <c r="J15" s="147">
        <v>50</v>
      </c>
      <c r="K15" s="147">
        <v>50</v>
      </c>
      <c r="L15" s="147">
        <v>100</v>
      </c>
      <c r="M15" s="148">
        <v>87.5</v>
      </c>
      <c r="N15" s="148">
        <v>50</v>
      </c>
      <c r="O15" s="148"/>
      <c r="P15" s="148"/>
      <c r="Q15" s="148">
        <v>100</v>
      </c>
      <c r="R15" s="148">
        <v>50</v>
      </c>
      <c r="S15" s="148">
        <v>100</v>
      </c>
      <c r="T15" s="148">
        <v>50</v>
      </c>
      <c r="U15" s="148"/>
      <c r="V15" s="148"/>
      <c r="W15" s="147">
        <v>50</v>
      </c>
      <c r="X15" s="147"/>
      <c r="Y15" s="166">
        <v>50</v>
      </c>
      <c r="Z15" s="147">
        <v>12</v>
      </c>
      <c r="AA15" s="147"/>
      <c r="AB15" s="147"/>
      <c r="AC15" s="148"/>
      <c r="AD15" s="148"/>
      <c r="AE15" s="148"/>
      <c r="AF15" s="148"/>
      <c r="AG15" s="148">
        <v>10</v>
      </c>
      <c r="AH15" s="1">
        <f t="shared" si="0"/>
        <v>909.5</v>
      </c>
    </row>
    <row r="16" spans="3:34" ht="16.5">
      <c r="C16" s="317" t="s">
        <v>566</v>
      </c>
      <c r="D16" s="319"/>
      <c r="G16" s="213">
        <v>13</v>
      </c>
      <c r="H16" s="147">
        <v>100</v>
      </c>
      <c r="I16" s="147">
        <v>50</v>
      </c>
      <c r="J16" s="147">
        <v>50</v>
      </c>
      <c r="K16" s="147">
        <v>50</v>
      </c>
      <c r="L16" s="147">
        <v>100</v>
      </c>
      <c r="M16" s="148">
        <v>87.5</v>
      </c>
      <c r="N16" s="148">
        <v>50</v>
      </c>
      <c r="O16" s="148"/>
      <c r="P16" s="148"/>
      <c r="Q16" s="148">
        <v>100</v>
      </c>
      <c r="R16" s="148">
        <v>50</v>
      </c>
      <c r="S16" s="148">
        <v>100</v>
      </c>
      <c r="T16" s="148">
        <v>50</v>
      </c>
      <c r="U16" s="148"/>
      <c r="V16" s="148"/>
      <c r="W16" s="147">
        <v>50</v>
      </c>
      <c r="X16" s="147"/>
      <c r="Y16" s="166">
        <v>50</v>
      </c>
      <c r="Z16" s="147">
        <v>12</v>
      </c>
      <c r="AA16" s="147"/>
      <c r="AB16" s="147"/>
      <c r="AC16" s="148"/>
      <c r="AD16" s="148"/>
      <c r="AE16" s="148"/>
      <c r="AF16" s="148"/>
      <c r="AG16" s="148">
        <v>10</v>
      </c>
      <c r="AH16" s="1">
        <f t="shared" si="0"/>
        <v>909.5</v>
      </c>
    </row>
    <row r="17" spans="3:34" ht="16.5">
      <c r="C17" s="317" t="s">
        <v>567</v>
      </c>
      <c r="D17" s="319"/>
      <c r="G17" s="213">
        <v>14</v>
      </c>
      <c r="H17" s="147">
        <v>100</v>
      </c>
      <c r="I17" s="147">
        <v>50</v>
      </c>
      <c r="J17" s="147">
        <v>50</v>
      </c>
      <c r="K17" s="147">
        <v>50</v>
      </c>
      <c r="L17" s="147">
        <v>100</v>
      </c>
      <c r="M17" s="148">
        <v>87.5</v>
      </c>
      <c r="N17" s="148">
        <v>50</v>
      </c>
      <c r="O17" s="148"/>
      <c r="P17" s="148"/>
      <c r="Q17" s="148">
        <v>100</v>
      </c>
      <c r="R17" s="148">
        <v>50</v>
      </c>
      <c r="S17" s="148">
        <v>100</v>
      </c>
      <c r="T17" s="148">
        <v>50</v>
      </c>
      <c r="U17" s="148"/>
      <c r="V17" s="148"/>
      <c r="W17" s="147">
        <v>50</v>
      </c>
      <c r="X17" s="147"/>
      <c r="Y17" s="166">
        <v>50</v>
      </c>
      <c r="Z17" s="147">
        <v>12</v>
      </c>
      <c r="AA17" s="147"/>
      <c r="AB17" s="147"/>
      <c r="AC17" s="148"/>
      <c r="AD17" s="148"/>
      <c r="AE17" s="148"/>
      <c r="AF17" s="148"/>
      <c r="AG17" s="148">
        <v>10</v>
      </c>
      <c r="AH17" s="1">
        <f t="shared" si="0"/>
        <v>909.5</v>
      </c>
    </row>
    <row r="18" spans="3:34" ht="16.5">
      <c r="C18" s="317" t="s">
        <v>568</v>
      </c>
      <c r="D18" s="319"/>
      <c r="G18" s="213">
        <v>15</v>
      </c>
      <c r="H18" s="147">
        <v>100</v>
      </c>
      <c r="I18" s="147">
        <v>50</v>
      </c>
      <c r="J18" s="147">
        <v>50</v>
      </c>
      <c r="K18" s="147">
        <v>50</v>
      </c>
      <c r="L18" s="147">
        <v>100</v>
      </c>
      <c r="M18" s="148">
        <v>87.5</v>
      </c>
      <c r="N18" s="148">
        <v>50</v>
      </c>
      <c r="O18" s="148"/>
      <c r="P18" s="148"/>
      <c r="Q18" s="148">
        <v>100</v>
      </c>
      <c r="R18" s="148">
        <v>50</v>
      </c>
      <c r="S18" s="148">
        <v>100</v>
      </c>
      <c r="T18" s="148">
        <v>50</v>
      </c>
      <c r="U18" s="148"/>
      <c r="V18" s="148"/>
      <c r="W18" s="147">
        <v>50</v>
      </c>
      <c r="X18" s="147"/>
      <c r="Y18" s="166">
        <v>50</v>
      </c>
      <c r="Z18" s="147">
        <v>12</v>
      </c>
      <c r="AA18" s="147"/>
      <c r="AB18" s="147"/>
      <c r="AC18" s="148"/>
      <c r="AD18" s="148"/>
      <c r="AE18" s="148"/>
      <c r="AF18" s="148"/>
      <c r="AG18" s="148">
        <v>10</v>
      </c>
      <c r="AH18" s="1">
        <f t="shared" si="0"/>
        <v>909.5</v>
      </c>
    </row>
    <row r="19" spans="3:34" ht="16.5">
      <c r="C19" s="317" t="s">
        <v>569</v>
      </c>
      <c r="D19" s="319"/>
      <c r="G19" s="213">
        <v>16</v>
      </c>
      <c r="H19" s="147">
        <v>100</v>
      </c>
      <c r="I19" s="147">
        <v>50</v>
      </c>
      <c r="J19" s="147">
        <v>50</v>
      </c>
      <c r="K19" s="147">
        <v>50</v>
      </c>
      <c r="L19" s="147">
        <v>100</v>
      </c>
      <c r="M19" s="148">
        <v>87.5</v>
      </c>
      <c r="N19" s="148">
        <v>50</v>
      </c>
      <c r="O19" s="148"/>
      <c r="P19" s="148"/>
      <c r="Q19" s="148">
        <v>100</v>
      </c>
      <c r="R19" s="148">
        <v>50</v>
      </c>
      <c r="S19" s="148">
        <v>100</v>
      </c>
      <c r="T19" s="148">
        <v>50</v>
      </c>
      <c r="U19" s="148"/>
      <c r="V19" s="148"/>
      <c r="W19" s="147">
        <v>50</v>
      </c>
      <c r="X19" s="147"/>
      <c r="Y19" s="166">
        <v>50</v>
      </c>
      <c r="Z19" s="147">
        <v>12</v>
      </c>
      <c r="AA19" s="147"/>
      <c r="AB19" s="147"/>
      <c r="AC19" s="148"/>
      <c r="AD19" s="148"/>
      <c r="AE19" s="148"/>
      <c r="AF19" s="148"/>
      <c r="AG19" s="148">
        <v>10</v>
      </c>
      <c r="AH19" s="1">
        <f t="shared" si="0"/>
        <v>909.5</v>
      </c>
    </row>
    <row r="20" spans="3:34" ht="16.5">
      <c r="C20" s="317" t="s">
        <v>570</v>
      </c>
      <c r="D20" s="319"/>
      <c r="G20" s="213">
        <v>17</v>
      </c>
      <c r="H20" s="147">
        <v>100</v>
      </c>
      <c r="I20" s="147">
        <v>50</v>
      </c>
      <c r="J20" s="147">
        <v>50</v>
      </c>
      <c r="K20" s="147">
        <v>50</v>
      </c>
      <c r="L20" s="147">
        <v>100</v>
      </c>
      <c r="M20" s="148">
        <v>0</v>
      </c>
      <c r="N20" s="148">
        <v>50</v>
      </c>
      <c r="O20" s="148"/>
      <c r="P20" s="148"/>
      <c r="Q20" s="148">
        <v>100</v>
      </c>
      <c r="R20" s="148">
        <v>50</v>
      </c>
      <c r="S20" s="148">
        <v>100</v>
      </c>
      <c r="T20" s="148">
        <v>50</v>
      </c>
      <c r="U20" s="148"/>
      <c r="V20" s="148"/>
      <c r="W20" s="147">
        <v>50</v>
      </c>
      <c r="X20" s="147"/>
      <c r="Y20" s="166">
        <v>50</v>
      </c>
      <c r="Z20" s="147">
        <v>12</v>
      </c>
      <c r="AA20" s="147"/>
      <c r="AB20" s="147"/>
      <c r="AC20" s="148"/>
      <c r="AD20" s="148"/>
      <c r="AE20" s="148"/>
      <c r="AF20" s="148"/>
      <c r="AG20" s="148">
        <v>10</v>
      </c>
      <c r="AH20" s="1">
        <f t="shared" si="0"/>
        <v>822</v>
      </c>
    </row>
    <row r="21" spans="3:34" ht="16.5">
      <c r="C21" s="317" t="s">
        <v>571</v>
      </c>
      <c r="D21" s="319"/>
      <c r="G21" s="213">
        <v>18</v>
      </c>
      <c r="H21" s="147">
        <v>100</v>
      </c>
      <c r="I21" s="147">
        <v>50</v>
      </c>
      <c r="J21" s="147">
        <v>50</v>
      </c>
      <c r="K21" s="147">
        <v>50</v>
      </c>
      <c r="L21" s="147">
        <v>100</v>
      </c>
      <c r="M21" s="148"/>
      <c r="N21" s="148">
        <v>0</v>
      </c>
      <c r="O21" s="148"/>
      <c r="P21" s="148"/>
      <c r="Q21" s="148">
        <v>100</v>
      </c>
      <c r="R21" s="148">
        <v>50</v>
      </c>
      <c r="S21" s="148">
        <v>100</v>
      </c>
      <c r="T21" s="148">
        <v>50</v>
      </c>
      <c r="U21" s="148"/>
      <c r="V21" s="148"/>
      <c r="W21" s="147">
        <v>50</v>
      </c>
      <c r="X21" s="147"/>
      <c r="Y21" s="166">
        <v>50</v>
      </c>
      <c r="Z21" s="147">
        <v>12</v>
      </c>
      <c r="AA21" s="147"/>
      <c r="AB21" s="147"/>
      <c r="AC21" s="148"/>
      <c r="AD21" s="148"/>
      <c r="AE21" s="148"/>
      <c r="AF21" s="148"/>
      <c r="AG21" s="148">
        <v>10</v>
      </c>
      <c r="AH21" s="1">
        <f t="shared" si="0"/>
        <v>772</v>
      </c>
    </row>
    <row r="22" spans="3:34" ht="16.5">
      <c r="C22" s="317" t="s">
        <v>572</v>
      </c>
      <c r="D22" s="319"/>
      <c r="G22" s="213">
        <v>19</v>
      </c>
      <c r="H22" s="147">
        <v>100</v>
      </c>
      <c r="I22" s="147">
        <v>50</v>
      </c>
      <c r="J22" s="147">
        <v>50</v>
      </c>
      <c r="K22" s="147">
        <v>50</v>
      </c>
      <c r="L22" s="147">
        <v>100</v>
      </c>
      <c r="M22" s="148"/>
      <c r="N22" s="148"/>
      <c r="O22" s="148"/>
      <c r="P22" s="148"/>
      <c r="Q22" s="148">
        <v>100</v>
      </c>
      <c r="R22" s="148">
        <v>50</v>
      </c>
      <c r="S22" s="148">
        <v>100</v>
      </c>
      <c r="T22" s="148">
        <v>50</v>
      </c>
      <c r="U22" s="148"/>
      <c r="V22" s="148"/>
      <c r="W22" s="147">
        <v>50</v>
      </c>
      <c r="X22" s="147"/>
      <c r="Y22" s="166">
        <v>50</v>
      </c>
      <c r="Z22" s="147">
        <v>12</v>
      </c>
      <c r="AA22" s="147"/>
      <c r="AB22" s="147"/>
      <c r="AC22" s="148"/>
      <c r="AD22" s="148"/>
      <c r="AE22" s="148"/>
      <c r="AF22" s="148"/>
      <c r="AG22" s="148">
        <v>10</v>
      </c>
      <c r="AH22" s="1">
        <f t="shared" si="0"/>
        <v>772</v>
      </c>
    </row>
    <row r="23" spans="3:34" ht="16.5">
      <c r="C23" s="317" t="s">
        <v>573</v>
      </c>
      <c r="D23" s="319"/>
      <c r="G23" s="213">
        <v>20</v>
      </c>
      <c r="H23" s="147">
        <v>0</v>
      </c>
      <c r="I23" s="147">
        <v>50</v>
      </c>
      <c r="J23" s="147">
        <v>50</v>
      </c>
      <c r="K23" s="147">
        <v>50</v>
      </c>
      <c r="L23" s="147">
        <v>100</v>
      </c>
      <c r="M23" s="148"/>
      <c r="N23" s="148"/>
      <c r="O23" s="148"/>
      <c r="P23" s="148"/>
      <c r="Q23" s="148">
        <v>100</v>
      </c>
      <c r="R23" s="148">
        <v>50</v>
      </c>
      <c r="S23" s="148">
        <v>100</v>
      </c>
      <c r="T23" s="148">
        <v>50</v>
      </c>
      <c r="U23" s="148"/>
      <c r="V23" s="148"/>
      <c r="W23" s="147">
        <v>50</v>
      </c>
      <c r="X23" s="147"/>
      <c r="Y23" s="166">
        <v>50</v>
      </c>
      <c r="Z23" s="147">
        <v>12</v>
      </c>
      <c r="AA23" s="147"/>
      <c r="AB23" s="147"/>
      <c r="AC23" s="148"/>
      <c r="AD23" s="148"/>
      <c r="AE23" s="148"/>
      <c r="AF23" s="148"/>
      <c r="AG23" s="148">
        <v>10</v>
      </c>
      <c r="AH23" s="1">
        <f t="shared" si="0"/>
        <v>672</v>
      </c>
    </row>
    <row r="24" spans="3:34" ht="16.5">
      <c r="C24" s="317" t="s">
        <v>574</v>
      </c>
      <c r="D24" s="319"/>
      <c r="G24" s="213">
        <v>21</v>
      </c>
      <c r="H24" s="147"/>
      <c r="I24" s="147">
        <v>50</v>
      </c>
      <c r="J24" s="147">
        <v>50</v>
      </c>
      <c r="K24" s="147">
        <v>50</v>
      </c>
      <c r="L24" s="147">
        <v>100</v>
      </c>
      <c r="M24" s="148"/>
      <c r="N24" s="148"/>
      <c r="O24" s="148"/>
      <c r="P24" s="148"/>
      <c r="Q24" s="148">
        <v>100</v>
      </c>
      <c r="R24" s="148">
        <v>50</v>
      </c>
      <c r="S24" s="148">
        <v>100</v>
      </c>
      <c r="T24" s="148">
        <v>50</v>
      </c>
      <c r="U24" s="148"/>
      <c r="V24" s="148"/>
      <c r="W24" s="147">
        <v>50</v>
      </c>
      <c r="X24" s="147"/>
      <c r="Y24" s="166">
        <v>50</v>
      </c>
      <c r="Z24" s="147">
        <v>12</v>
      </c>
      <c r="AA24" s="147"/>
      <c r="AB24" s="147"/>
      <c r="AC24" s="148"/>
      <c r="AD24" s="148"/>
      <c r="AE24" s="148"/>
      <c r="AF24" s="148"/>
      <c r="AG24" s="148">
        <v>10</v>
      </c>
      <c r="AH24" s="1">
        <f t="shared" si="0"/>
        <v>672</v>
      </c>
    </row>
    <row r="25" spans="3:34" ht="16.5">
      <c r="C25" s="317" t="s">
        <v>575</v>
      </c>
      <c r="D25" s="319"/>
      <c r="G25" s="213">
        <v>22</v>
      </c>
      <c r="H25" s="147"/>
      <c r="I25" s="147">
        <v>50</v>
      </c>
      <c r="J25" s="147">
        <v>50</v>
      </c>
      <c r="K25" s="147">
        <v>50</v>
      </c>
      <c r="L25" s="147">
        <v>100</v>
      </c>
      <c r="M25" s="148"/>
      <c r="N25" s="148"/>
      <c r="O25" s="148"/>
      <c r="P25" s="148"/>
      <c r="Q25" s="148">
        <v>100</v>
      </c>
      <c r="R25" s="148">
        <v>50</v>
      </c>
      <c r="S25" s="148">
        <v>100</v>
      </c>
      <c r="T25" s="148">
        <v>50</v>
      </c>
      <c r="U25" s="148"/>
      <c r="V25" s="148"/>
      <c r="W25" s="147">
        <v>50</v>
      </c>
      <c r="X25" s="147"/>
      <c r="Y25" s="166">
        <v>50</v>
      </c>
      <c r="Z25" s="147">
        <v>12</v>
      </c>
      <c r="AA25" s="147"/>
      <c r="AB25" s="147"/>
      <c r="AC25" s="148"/>
      <c r="AD25" s="148"/>
      <c r="AE25" s="148"/>
      <c r="AF25" s="148"/>
      <c r="AG25" s="148">
        <v>10</v>
      </c>
      <c r="AH25" s="1">
        <f t="shared" si="0"/>
        <v>672</v>
      </c>
    </row>
    <row r="26" spans="3:34" ht="16.5">
      <c r="C26" s="317" t="s">
        <v>576</v>
      </c>
      <c r="D26" s="319"/>
      <c r="G26" s="213">
        <v>23</v>
      </c>
      <c r="H26" s="147"/>
      <c r="I26" s="147"/>
      <c r="J26" s="147"/>
      <c r="K26" s="147"/>
      <c r="L26" s="147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7"/>
      <c r="X26" s="147"/>
      <c r="Y26" s="166">
        <v>50</v>
      </c>
      <c r="Z26" s="147"/>
      <c r="AA26" s="147"/>
      <c r="AB26" s="147"/>
      <c r="AC26" s="148"/>
      <c r="AD26" s="148"/>
      <c r="AE26" s="148"/>
      <c r="AF26" s="148"/>
      <c r="AG26" s="148"/>
      <c r="AH26" s="1">
        <f t="shared" si="0"/>
        <v>50</v>
      </c>
    </row>
    <row r="27" spans="3:34" ht="16.5">
      <c r="C27" s="317" t="s">
        <v>577</v>
      </c>
      <c r="D27" s="319"/>
      <c r="G27" s="214">
        <v>24</v>
      </c>
      <c r="H27" s="192"/>
      <c r="I27" s="192"/>
      <c r="J27" s="192"/>
      <c r="K27" s="192"/>
      <c r="L27" s="192"/>
      <c r="M27" s="193"/>
      <c r="N27" s="193"/>
      <c r="O27" s="193"/>
      <c r="P27" s="193"/>
      <c r="Q27" s="193"/>
      <c r="R27" s="148"/>
      <c r="S27" s="193"/>
      <c r="T27" s="193"/>
      <c r="U27" s="193"/>
      <c r="V27" s="193"/>
      <c r="W27" s="192"/>
      <c r="X27" s="192"/>
      <c r="Y27" s="166">
        <v>50</v>
      </c>
      <c r="Z27" s="192"/>
      <c r="AA27" s="192"/>
      <c r="AB27" s="192"/>
      <c r="AC27" s="193"/>
      <c r="AD27" s="193"/>
      <c r="AE27" s="193"/>
      <c r="AF27" s="193"/>
      <c r="AG27" s="193"/>
      <c r="AH27" s="1">
        <f t="shared" si="0"/>
        <v>50</v>
      </c>
    </row>
    <row r="28" spans="3:34" ht="16.5">
      <c r="C28" s="317" t="s">
        <v>578</v>
      </c>
      <c r="D28" s="319"/>
    </row>
    <row r="29" spans="3:34" ht="16.5">
      <c r="C29" s="317" t="s">
        <v>579</v>
      </c>
      <c r="D29" s="319"/>
    </row>
    <row r="30" spans="3:34" ht="16.5">
      <c r="C30" s="317" t="s">
        <v>580</v>
      </c>
      <c r="D30" s="319"/>
    </row>
    <row r="31" spans="3:34" ht="16.5">
      <c r="C31" s="317" t="s">
        <v>581</v>
      </c>
      <c r="D31" s="319"/>
    </row>
    <row r="32" spans="3:34" ht="16.5">
      <c r="C32" s="317" t="s">
        <v>582</v>
      </c>
      <c r="D32" s="319"/>
    </row>
    <row r="33" spans="3:4" ht="16.5">
      <c r="C33" s="317" t="s">
        <v>583</v>
      </c>
      <c r="D33" s="319"/>
    </row>
    <row r="34" spans="3:4" ht="16.5">
      <c r="C34" s="317" t="s">
        <v>584</v>
      </c>
      <c r="D34" s="319"/>
    </row>
    <row r="35" spans="3:4" ht="16.5">
      <c r="C35" s="317" t="s">
        <v>585</v>
      </c>
      <c r="D35" s="319"/>
    </row>
    <row r="36" spans="3:4" ht="16.5">
      <c r="C36" s="317" t="s">
        <v>586</v>
      </c>
      <c r="D36" s="319"/>
    </row>
    <row r="37" spans="3:4" ht="16.5">
      <c r="C37" s="317" t="s">
        <v>587</v>
      </c>
      <c r="D37" s="319"/>
    </row>
    <row r="38" spans="3:4" ht="16.5">
      <c r="C38" s="317" t="s">
        <v>588</v>
      </c>
      <c r="D38" s="319"/>
    </row>
    <row r="39" spans="3:4" ht="16.5">
      <c r="C39" s="317" t="s">
        <v>589</v>
      </c>
      <c r="D39" s="319"/>
    </row>
    <row r="40" spans="3:4" ht="16.5">
      <c r="C40" s="317" t="s">
        <v>590</v>
      </c>
      <c r="D40" s="319"/>
    </row>
    <row r="41" spans="3:4" ht="16.5">
      <c r="C41" s="317" t="s">
        <v>591</v>
      </c>
      <c r="D41" s="319"/>
    </row>
    <row r="42" spans="3:4" ht="16.5">
      <c r="C42" s="317" t="s">
        <v>592</v>
      </c>
      <c r="D42" s="319"/>
    </row>
    <row r="43" spans="3:4" ht="16.5">
      <c r="C43" s="317" t="s">
        <v>593</v>
      </c>
      <c r="D43" s="319"/>
    </row>
    <row r="44" spans="3:4" ht="16.5">
      <c r="C44" s="317" t="s">
        <v>594</v>
      </c>
      <c r="D44" s="319"/>
    </row>
    <row r="45" spans="3:4" ht="16.5">
      <c r="C45" s="317" t="s">
        <v>595</v>
      </c>
      <c r="D45" s="319"/>
    </row>
    <row r="46" spans="3:4" ht="16.5">
      <c r="C46" s="317" t="s">
        <v>596</v>
      </c>
      <c r="D46" s="319"/>
    </row>
    <row r="47" spans="3:4" ht="16.5">
      <c r="C47" s="317" t="s">
        <v>597</v>
      </c>
      <c r="D47" s="319"/>
    </row>
    <row r="48" spans="3:4" ht="16.5">
      <c r="C48" s="317" t="s">
        <v>598</v>
      </c>
      <c r="D48" s="319"/>
    </row>
    <row r="49" spans="3:4" ht="16.5">
      <c r="C49" s="317" t="s">
        <v>599</v>
      </c>
      <c r="D49" s="319"/>
    </row>
    <row r="50" spans="3:4" ht="16.5">
      <c r="C50" s="317" t="s">
        <v>600</v>
      </c>
      <c r="D50" s="319"/>
    </row>
    <row r="51" spans="3:4" ht="16.5">
      <c r="C51" s="317" t="s">
        <v>620</v>
      </c>
      <c r="D51" s="319"/>
    </row>
    <row r="52" spans="3:4">
      <c r="C52" s="319" t="s">
        <v>411</v>
      </c>
      <c r="D52" s="319"/>
    </row>
  </sheetData>
  <customSheetViews>
    <customSheetView guid="{75DD6FA6-D4F4-4971-9BF7-52272059D0A9}" topLeftCell="A10">
      <selection activeCell="U21" sqref="U21"/>
      <pageMargins left="0.7" right="0.7" top="0.75" bottom="0.75" header="0.3" footer="0.3"/>
      <pageSetup paperSize="9" orientation="portrait" horizontalDpi="300" verticalDpi="300" r:id="rId1"/>
    </customSheetView>
    <customSheetView guid="{1D4E6CE9-D574-44F5-B69E-05119AF88702}" topLeftCell="A10">
      <selection activeCell="U21" sqref="U21"/>
      <pageMargins left="0.7" right="0.7" top="0.75" bottom="0.75" header="0.3" footer="0.3"/>
      <pageSetup paperSize="9" orientation="portrait" horizontalDpi="300" verticalDpi="300" r:id="rId2"/>
    </customSheetView>
    <customSheetView guid="{B0236EF4-4589-4A9E-A5FE-507E9369040F}" scale="70">
      <selection activeCell="AL4" sqref="AL4"/>
      <pageMargins left="0.7" right="0.7" top="0.75" bottom="0.75" header="0.3" footer="0.3"/>
      <pageSetup paperSize="9" orientation="portrait" horizontalDpi="300" verticalDpi="300" r:id="rId3"/>
    </customSheetView>
    <customSheetView guid="{B1877DBE-0A9F-4B77-8C5F-B727A77DDF54}">
      <selection activeCell="U21" sqref="U21"/>
      <pageMargins left="0.7" right="0.7" top="0.75" bottom="0.75" header="0.3" footer="0.3"/>
      <pageSetup paperSize="9" orientation="portrait" horizontalDpi="300" verticalDpi="300" r:id="rId4"/>
    </customSheetView>
    <customSheetView guid="{4180A157-558B-4F14-9CE4-9E26496DABD4}" scale="70">
      <selection activeCell="H4" sqref="H4:I16"/>
      <pageMargins left="0.7" right="0.7" top="0.75" bottom="0.75" header="0.3" footer="0.3"/>
      <pageSetup paperSize="9" orientation="portrait" horizontalDpi="300" verticalDpi="300" r:id="rId5"/>
    </customSheetView>
    <customSheetView guid="{9E8B758A-381B-469B-BCAD-8DCE4BC612DE}" scale="70">
      <selection activeCell="AN12" sqref="AN12"/>
      <pageMargins left="0.7" right="0.7" top="0.75" bottom="0.75" header="0.3" footer="0.3"/>
      <pageSetup paperSize="9" orientation="portrait" horizontalDpi="300" verticalDpi="300" r:id="rId6"/>
    </customSheetView>
    <customSheetView guid="{57CFE33F-1C1E-4DE2-8F79-FC8F76E572B7}" scale="70">
      <selection activeCell="AS44" sqref="AS44"/>
      <pageMargins left="0.7" right="0.7" top="0.75" bottom="0.75" header="0.3" footer="0.3"/>
      <pageSetup paperSize="9" orientation="portrait" horizontalDpi="300" verticalDpi="300" r:id="rId7"/>
    </customSheetView>
    <customSheetView guid="{0605BDD4-8315-4243-A7F4-0A722E31D4D0}" scale="70">
      <selection activeCell="B4" sqref="B4:Y28"/>
      <pageMargins left="0.7" right="0.7" top="0.75" bottom="0.75" header="0.3" footer="0.3"/>
      <pageSetup paperSize="9" orientation="portrait" horizontalDpi="300" verticalDpi="300" r:id="rId8"/>
    </customSheetView>
    <customSheetView guid="{46034848-99AB-4788-898F-A052AD17F33E}" scale="70">
      <selection activeCell="H4" sqref="H4:I16"/>
      <pageMargins left="0.7" right="0.7" top="0.75" bottom="0.75" header="0.3" footer="0.3"/>
      <pageSetup paperSize="9" orientation="portrait" horizontalDpi="300" verticalDpi="300" r:id="rId9"/>
    </customSheetView>
    <customSheetView guid="{AD62F15E-E4D0-4895-9D5F-05FA49D5425D}" scale="70" topLeftCell="A22">
      <selection activeCell="R42" sqref="R42"/>
      <pageMargins left="0.7" right="0.7" top="0.75" bottom="0.75" header="0.3" footer="0.3"/>
      <pageSetup paperSize="9" orientation="portrait" horizontalDpi="300" verticalDpi="300" r:id="rId10"/>
    </customSheetView>
    <customSheetView guid="{FC65F21B-4CEC-48B9-99E9-854A601BE461}">
      <selection activeCell="H4" sqref="H4:AG27"/>
      <pageMargins left="0.7" right="0.7" top="0.75" bottom="0.75" header="0.3" footer="0.3"/>
      <pageSetup paperSize="9" orientation="portrait" horizontalDpi="300" verticalDpi="300" r:id="rId11"/>
    </customSheetView>
    <customSheetView guid="{A0197BF3-E194-41D9-A738-52228EE729DC}" topLeftCell="A10">
      <selection activeCell="U21" sqref="U21"/>
      <pageMargins left="0.7" right="0.7" top="0.75" bottom="0.75" header="0.3" footer="0.3"/>
      <pageSetup paperSize="9" orientation="portrait" horizontalDpi="300" verticalDpi="300" r:id="rId12"/>
    </customSheetView>
    <customSheetView guid="{C8DC17E8-AEB6-4568-8236-F2228F73C00B}" topLeftCell="A10">
      <selection activeCell="U21" sqref="U21"/>
      <pageMargins left="0.7" right="0.7" top="0.75" bottom="0.75" header="0.3" footer="0.3"/>
      <pageSetup paperSize="9" orientation="portrait" horizontalDpi="300" verticalDpi="300" r:id="rId13"/>
    </customSheetView>
  </customSheetViews>
  <mergeCells count="1">
    <mergeCell ref="G1:AH1"/>
  </mergeCells>
  <pageMargins left="0.7" right="0.7" top="0.75" bottom="0.75" header="0.3" footer="0.3"/>
  <pageSetup paperSize="9" orientation="portrait" horizontalDpi="300" verticalDpi="300" r:id="rId1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4"/>
  <sheetViews>
    <sheetView workbookViewId="0">
      <selection activeCell="K22" sqref="K22"/>
    </sheetView>
  </sheetViews>
  <sheetFormatPr defaultRowHeight="15"/>
  <cols>
    <col min="1" max="1" width="6.28515625" customWidth="1"/>
    <col min="2" max="2" width="16" customWidth="1"/>
    <col min="3" max="3" width="21" customWidth="1"/>
    <col min="4" max="4" width="18.7109375" customWidth="1"/>
    <col min="5" max="6" width="17.7109375" bestFit="1" customWidth="1"/>
    <col min="7" max="7" width="11.140625" customWidth="1"/>
    <col min="8" max="8" width="10.28515625" customWidth="1"/>
    <col min="9" max="9" width="11.7109375" customWidth="1"/>
    <col min="10" max="10" width="12.140625" customWidth="1"/>
    <col min="11" max="11" width="74" customWidth="1"/>
  </cols>
  <sheetData>
    <row r="1" spans="1:11" ht="30" customHeight="1">
      <c r="A1" s="449" t="s">
        <v>388</v>
      </c>
      <c r="B1" s="449"/>
      <c r="C1" s="449"/>
      <c r="D1" s="254"/>
      <c r="E1" s="252"/>
      <c r="G1" s="450" t="s">
        <v>389</v>
      </c>
      <c r="H1" s="450"/>
      <c r="I1" s="450"/>
      <c r="J1" s="450"/>
      <c r="K1" s="450"/>
    </row>
    <row r="2" spans="1:11" ht="33" customHeight="1">
      <c r="A2" s="450" t="s">
        <v>390</v>
      </c>
      <c r="B2" s="450"/>
      <c r="C2" s="450"/>
      <c r="D2" s="231"/>
      <c r="E2" s="253"/>
      <c r="G2" s="231"/>
      <c r="H2" s="231"/>
      <c r="I2" s="231"/>
      <c r="J2" s="231"/>
      <c r="K2" s="231"/>
    </row>
    <row r="3" spans="1:11" ht="25.5" customHeight="1">
      <c r="A3" s="445" t="s">
        <v>405</v>
      </c>
      <c r="B3" s="445"/>
      <c r="C3" s="445"/>
      <c r="D3" s="445"/>
      <c r="E3" s="445"/>
      <c r="F3" s="445"/>
      <c r="G3" s="445"/>
      <c r="H3" s="445"/>
      <c r="I3" s="445"/>
      <c r="J3" s="445"/>
      <c r="K3" s="445"/>
    </row>
    <row r="4" spans="1:11" ht="25.5" customHeight="1">
      <c r="A4" s="445" t="e">
        <f ca="1">BCSX!A4</f>
        <v>#VALUE!</v>
      </c>
      <c r="B4" s="445"/>
      <c r="C4" s="445"/>
      <c r="D4" s="445"/>
      <c r="E4" s="445"/>
      <c r="F4" s="445"/>
      <c r="G4" s="445"/>
      <c r="H4" s="445"/>
      <c r="I4" s="445"/>
      <c r="J4" s="445"/>
      <c r="K4" s="445"/>
    </row>
    <row r="5" spans="1:11" ht="9" customHeight="1" thickBot="1">
      <c r="K5" s="232"/>
    </row>
    <row r="6" spans="1:11">
      <c r="A6" s="452" t="s">
        <v>27</v>
      </c>
      <c r="B6" s="454" t="s">
        <v>391</v>
      </c>
      <c r="C6" s="454" t="s">
        <v>392</v>
      </c>
      <c r="D6" s="443" t="s">
        <v>403</v>
      </c>
      <c r="E6" s="443" t="s">
        <v>393</v>
      </c>
      <c r="F6" s="443" t="s">
        <v>394</v>
      </c>
      <c r="G6" s="443" t="s">
        <v>395</v>
      </c>
      <c r="H6" s="443" t="s">
        <v>406</v>
      </c>
      <c r="I6" s="447" t="s">
        <v>396</v>
      </c>
      <c r="J6" s="448"/>
      <c r="K6" s="443" t="s">
        <v>407</v>
      </c>
    </row>
    <row r="7" spans="1:11" ht="26.85" customHeight="1">
      <c r="A7" s="453"/>
      <c r="B7" s="455"/>
      <c r="C7" s="455"/>
      <c r="D7" s="444"/>
      <c r="E7" s="444"/>
      <c r="F7" s="444"/>
      <c r="G7" s="444"/>
      <c r="H7" s="444"/>
      <c r="I7" s="233" t="s">
        <v>397</v>
      </c>
      <c r="J7" s="233" t="s">
        <v>398</v>
      </c>
      <c r="K7" s="444"/>
    </row>
    <row r="8" spans="1:11">
      <c r="A8" s="234">
        <v>1</v>
      </c>
      <c r="B8" s="235" t="s">
        <v>399</v>
      </c>
      <c r="C8" s="235" t="s">
        <v>404</v>
      </c>
      <c r="D8" s="256">
        <v>198.6</v>
      </c>
      <c r="E8" s="236"/>
      <c r="F8" s="236"/>
      <c r="G8" s="237">
        <f>F8-E8</f>
        <v>0</v>
      </c>
      <c r="H8" s="237">
        <f>F8/D8%</f>
        <v>0</v>
      </c>
      <c r="I8" s="236"/>
      <c r="J8" s="236"/>
      <c r="K8" s="238"/>
    </row>
    <row r="9" spans="1:11">
      <c r="A9" s="234">
        <v>2</v>
      </c>
      <c r="B9" s="235" t="s">
        <v>151</v>
      </c>
      <c r="C9" s="235" t="s">
        <v>5</v>
      </c>
      <c r="D9" s="256">
        <v>144.5</v>
      </c>
      <c r="E9" s="236"/>
      <c r="F9" s="236"/>
      <c r="G9" s="237">
        <f t="shared" ref="G9:G29" si="0">F9-E9</f>
        <v>0</v>
      </c>
      <c r="H9" s="237">
        <f t="shared" ref="H9:H29" si="1">F9/D9%</f>
        <v>0</v>
      </c>
      <c r="I9" s="236"/>
      <c r="J9" s="236"/>
      <c r="K9" s="238"/>
    </row>
    <row r="10" spans="1:11">
      <c r="A10" s="234">
        <v>3</v>
      </c>
      <c r="B10" s="235" t="s">
        <v>151</v>
      </c>
      <c r="C10" s="235" t="s">
        <v>2</v>
      </c>
      <c r="D10" s="256">
        <v>193</v>
      </c>
      <c r="E10" s="236"/>
      <c r="F10" s="236"/>
      <c r="G10" s="237">
        <f t="shared" si="0"/>
        <v>0</v>
      </c>
      <c r="H10" s="237">
        <f t="shared" si="1"/>
        <v>0</v>
      </c>
      <c r="I10" s="236"/>
      <c r="J10" s="236"/>
      <c r="K10" s="238"/>
    </row>
    <row r="11" spans="1:11">
      <c r="A11" s="234">
        <v>4</v>
      </c>
      <c r="B11" s="235" t="s">
        <v>151</v>
      </c>
      <c r="C11" s="235" t="s">
        <v>6</v>
      </c>
      <c r="D11" s="256">
        <v>72.337999999999994</v>
      </c>
      <c r="E11" s="236"/>
      <c r="F11" s="236"/>
      <c r="G11" s="237">
        <f t="shared" si="0"/>
        <v>0</v>
      </c>
      <c r="H11" s="237">
        <f t="shared" si="1"/>
        <v>0</v>
      </c>
      <c r="I11" s="236"/>
      <c r="J11" s="236"/>
      <c r="K11" s="238"/>
    </row>
    <row r="12" spans="1:11">
      <c r="A12" s="234">
        <v>5</v>
      </c>
      <c r="B12" s="235" t="s">
        <v>151</v>
      </c>
      <c r="C12" s="235" t="s">
        <v>7</v>
      </c>
      <c r="D12" s="256">
        <v>808.13</v>
      </c>
      <c r="E12" s="236"/>
      <c r="F12" s="236"/>
      <c r="G12" s="237">
        <f t="shared" si="0"/>
        <v>0</v>
      </c>
      <c r="H12" s="237">
        <f t="shared" si="1"/>
        <v>0</v>
      </c>
      <c r="I12" s="236"/>
      <c r="J12" s="236"/>
      <c r="K12" s="238"/>
    </row>
    <row r="13" spans="1:11">
      <c r="A13" s="234">
        <v>6</v>
      </c>
      <c r="B13" s="235" t="s">
        <v>151</v>
      </c>
      <c r="C13" s="235" t="s">
        <v>8</v>
      </c>
      <c r="D13" s="256">
        <v>523</v>
      </c>
      <c r="E13" s="236"/>
      <c r="F13" s="236"/>
      <c r="G13" s="237">
        <f t="shared" si="0"/>
        <v>0</v>
      </c>
      <c r="H13" s="237">
        <f t="shared" si="1"/>
        <v>0</v>
      </c>
      <c r="I13" s="236"/>
      <c r="J13" s="236"/>
      <c r="K13" s="238"/>
    </row>
    <row r="14" spans="1:11">
      <c r="A14" s="234">
        <v>7</v>
      </c>
      <c r="B14" s="235" t="s">
        <v>151</v>
      </c>
      <c r="C14" s="235" t="s">
        <v>9</v>
      </c>
      <c r="D14" s="256">
        <v>338.32</v>
      </c>
      <c r="E14" s="236"/>
      <c r="F14" s="236"/>
      <c r="G14" s="237">
        <f t="shared" si="0"/>
        <v>0</v>
      </c>
      <c r="H14" s="237">
        <f t="shared" si="1"/>
        <v>0</v>
      </c>
      <c r="I14" s="236"/>
      <c r="J14" s="236"/>
      <c r="K14" s="238"/>
    </row>
    <row r="15" spans="1:11">
      <c r="A15" s="234">
        <v>8</v>
      </c>
      <c r="B15" s="235" t="s">
        <v>151</v>
      </c>
      <c r="C15" s="235" t="s">
        <v>149</v>
      </c>
      <c r="D15" s="256">
        <v>107.797</v>
      </c>
      <c r="E15" s="236"/>
      <c r="F15" s="236"/>
      <c r="G15" s="237">
        <f t="shared" si="0"/>
        <v>0</v>
      </c>
      <c r="H15" s="237">
        <f t="shared" si="1"/>
        <v>0</v>
      </c>
      <c r="I15" s="236"/>
      <c r="J15" s="236"/>
      <c r="K15" s="238"/>
    </row>
    <row r="16" spans="1:11">
      <c r="A16" s="234">
        <v>9</v>
      </c>
      <c r="B16" s="235" t="s">
        <v>151</v>
      </c>
      <c r="C16" s="235" t="s">
        <v>10</v>
      </c>
      <c r="D16" s="256">
        <v>52.466999999999999</v>
      </c>
      <c r="E16" s="236"/>
      <c r="F16" s="236"/>
      <c r="G16" s="237">
        <f t="shared" si="0"/>
        <v>0</v>
      </c>
      <c r="H16" s="237">
        <f t="shared" si="1"/>
        <v>0</v>
      </c>
      <c r="I16" s="236"/>
      <c r="J16" s="236"/>
      <c r="K16" s="238"/>
    </row>
    <row r="17" spans="1:11">
      <c r="A17" s="234">
        <v>10</v>
      </c>
      <c r="B17" s="235" t="s">
        <v>151</v>
      </c>
      <c r="C17" s="235" t="s">
        <v>4</v>
      </c>
      <c r="D17" s="256">
        <v>690.39499999999998</v>
      </c>
      <c r="E17" s="236"/>
      <c r="F17" s="236"/>
      <c r="G17" s="237">
        <f t="shared" si="0"/>
        <v>0</v>
      </c>
      <c r="H17" s="237">
        <f t="shared" si="1"/>
        <v>0</v>
      </c>
      <c r="I17" s="236"/>
      <c r="J17" s="236"/>
      <c r="K17" s="238"/>
    </row>
    <row r="18" spans="1:11">
      <c r="A18" s="234">
        <v>11</v>
      </c>
      <c r="B18" s="235" t="s">
        <v>151</v>
      </c>
      <c r="C18" s="235" t="s">
        <v>11</v>
      </c>
      <c r="D18" s="256">
        <v>186.78</v>
      </c>
      <c r="E18" s="236"/>
      <c r="F18" s="236"/>
      <c r="G18" s="237">
        <f t="shared" si="0"/>
        <v>0</v>
      </c>
      <c r="H18" s="237">
        <f t="shared" si="1"/>
        <v>0</v>
      </c>
      <c r="I18" s="236"/>
      <c r="J18" s="236"/>
      <c r="K18" s="238"/>
    </row>
    <row r="19" spans="1:11">
      <c r="A19" s="234">
        <v>12</v>
      </c>
      <c r="B19" s="235" t="s">
        <v>151</v>
      </c>
      <c r="C19" s="235" t="s">
        <v>12</v>
      </c>
      <c r="D19" s="256">
        <v>137</v>
      </c>
      <c r="E19" s="236"/>
      <c r="F19" s="236"/>
      <c r="G19" s="237">
        <f t="shared" si="0"/>
        <v>0</v>
      </c>
      <c r="H19" s="237">
        <f t="shared" si="1"/>
        <v>0</v>
      </c>
      <c r="I19" s="236"/>
      <c r="J19" s="236"/>
      <c r="K19" s="238"/>
    </row>
    <row r="20" spans="1:11">
      <c r="A20" s="234">
        <v>13</v>
      </c>
      <c r="B20" s="235" t="s">
        <v>151</v>
      </c>
      <c r="C20" s="235" t="s">
        <v>13</v>
      </c>
      <c r="D20" s="256">
        <v>164.08099999999999</v>
      </c>
      <c r="E20" s="236"/>
      <c r="F20" s="236"/>
      <c r="G20" s="237">
        <f t="shared" si="0"/>
        <v>0</v>
      </c>
      <c r="H20" s="237">
        <f t="shared" si="1"/>
        <v>0</v>
      </c>
      <c r="I20" s="236"/>
      <c r="J20" s="236"/>
      <c r="K20" s="238"/>
    </row>
    <row r="21" spans="1:11">
      <c r="A21" s="234">
        <v>14</v>
      </c>
      <c r="B21" s="235" t="s">
        <v>151</v>
      </c>
      <c r="C21" s="235" t="s">
        <v>14</v>
      </c>
      <c r="D21" s="256">
        <v>290.39999999999998</v>
      </c>
      <c r="E21" s="236"/>
      <c r="F21" s="236"/>
      <c r="G21" s="237">
        <f t="shared" si="0"/>
        <v>0</v>
      </c>
      <c r="H21" s="237">
        <f t="shared" si="1"/>
        <v>0</v>
      </c>
      <c r="I21" s="236"/>
      <c r="J21" s="236"/>
      <c r="K21" s="238"/>
    </row>
    <row r="22" spans="1:11">
      <c r="A22" s="234">
        <v>15</v>
      </c>
      <c r="B22" s="235" t="s">
        <v>151</v>
      </c>
      <c r="C22" s="235" t="s">
        <v>15</v>
      </c>
      <c r="D22" s="256">
        <v>496.47699999999998</v>
      </c>
      <c r="E22" s="236"/>
      <c r="F22" s="236"/>
      <c r="G22" s="237">
        <f t="shared" si="0"/>
        <v>0</v>
      </c>
      <c r="H22" s="237">
        <f t="shared" si="1"/>
        <v>0</v>
      </c>
      <c r="I22" s="236"/>
      <c r="J22" s="236"/>
      <c r="K22" s="238"/>
    </row>
    <row r="23" spans="1:11">
      <c r="A23" s="234">
        <v>16</v>
      </c>
      <c r="B23" s="235" t="s">
        <v>151</v>
      </c>
      <c r="C23" s="235" t="s">
        <v>16</v>
      </c>
      <c r="D23" s="256">
        <v>357.97500000000002</v>
      </c>
      <c r="E23" s="236"/>
      <c r="F23" s="236"/>
      <c r="G23" s="237">
        <f t="shared" si="0"/>
        <v>0</v>
      </c>
      <c r="H23" s="237">
        <f t="shared" si="1"/>
        <v>0</v>
      </c>
      <c r="I23" s="236"/>
      <c r="J23" s="236"/>
      <c r="K23" s="238"/>
    </row>
    <row r="24" spans="1:11">
      <c r="A24" s="234">
        <v>17</v>
      </c>
      <c r="B24" s="235" t="s">
        <v>151</v>
      </c>
      <c r="C24" s="235" t="s">
        <v>17</v>
      </c>
      <c r="D24" s="256">
        <v>93.9</v>
      </c>
      <c r="E24" s="236"/>
      <c r="F24" s="236"/>
      <c r="G24" s="237">
        <f t="shared" si="0"/>
        <v>0</v>
      </c>
      <c r="H24" s="237">
        <f t="shared" si="1"/>
        <v>0</v>
      </c>
      <c r="I24" s="236"/>
      <c r="J24" s="236"/>
      <c r="K24" s="238"/>
    </row>
    <row r="25" spans="1:11">
      <c r="A25" s="234">
        <v>18</v>
      </c>
      <c r="B25" s="235" t="s">
        <v>151</v>
      </c>
      <c r="C25" s="235" t="s">
        <v>18</v>
      </c>
      <c r="D25" s="256">
        <v>234.381</v>
      </c>
      <c r="E25" s="236"/>
      <c r="F25" s="236"/>
      <c r="G25" s="237">
        <f t="shared" si="0"/>
        <v>0</v>
      </c>
      <c r="H25" s="237">
        <f t="shared" si="1"/>
        <v>0</v>
      </c>
      <c r="I25" s="236"/>
      <c r="J25" s="236"/>
      <c r="K25" s="238"/>
    </row>
    <row r="26" spans="1:11">
      <c r="A26" s="234">
        <v>19</v>
      </c>
      <c r="B26" s="235" t="s">
        <v>151</v>
      </c>
      <c r="C26" s="235" t="s">
        <v>19</v>
      </c>
      <c r="D26" s="256">
        <v>64.209999999999994</v>
      </c>
      <c r="E26" s="236"/>
      <c r="F26" s="236"/>
      <c r="G26" s="237">
        <f t="shared" si="0"/>
        <v>0</v>
      </c>
      <c r="H26" s="237">
        <f t="shared" si="1"/>
        <v>0</v>
      </c>
      <c r="I26" s="236"/>
      <c r="J26" s="236"/>
      <c r="K26" s="238"/>
    </row>
    <row r="27" spans="1:11">
      <c r="A27" s="234">
        <v>20</v>
      </c>
      <c r="B27" s="235" t="s">
        <v>151</v>
      </c>
      <c r="C27" s="235" t="s">
        <v>20</v>
      </c>
      <c r="D27" s="256">
        <v>40.728000000000002</v>
      </c>
      <c r="E27" s="236"/>
      <c r="F27" s="236"/>
      <c r="G27" s="237">
        <f t="shared" si="0"/>
        <v>0</v>
      </c>
      <c r="H27" s="237">
        <f t="shared" si="1"/>
        <v>0</v>
      </c>
      <c r="I27" s="236"/>
      <c r="J27" s="236"/>
      <c r="K27" s="238"/>
    </row>
    <row r="28" spans="1:11">
      <c r="A28" s="234">
        <v>21</v>
      </c>
      <c r="B28" s="235" t="s">
        <v>151</v>
      </c>
      <c r="C28" s="235" t="s">
        <v>150</v>
      </c>
      <c r="D28" s="256">
        <v>52.079000000000001</v>
      </c>
      <c r="E28" s="236"/>
      <c r="F28" s="236"/>
      <c r="G28" s="237">
        <f t="shared" si="0"/>
        <v>0</v>
      </c>
      <c r="H28" s="237">
        <f t="shared" si="1"/>
        <v>0</v>
      </c>
      <c r="I28" s="236"/>
      <c r="J28" s="236"/>
      <c r="K28" s="238"/>
    </row>
    <row r="29" spans="1:11" ht="15.75" thickBot="1">
      <c r="A29" s="239">
        <v>22</v>
      </c>
      <c r="B29" s="240" t="s">
        <v>151</v>
      </c>
      <c r="C29" s="240" t="s">
        <v>21</v>
      </c>
      <c r="D29" s="257">
        <v>245.14099999999999</v>
      </c>
      <c r="E29" s="241"/>
      <c r="F29" s="241"/>
      <c r="G29" s="237">
        <f t="shared" si="0"/>
        <v>0</v>
      </c>
      <c r="H29" s="237">
        <f t="shared" si="1"/>
        <v>0</v>
      </c>
      <c r="I29" s="242"/>
      <c r="J29" s="243"/>
      <c r="K29" s="238"/>
    </row>
    <row r="30" spans="1:11" ht="15.75" thickBot="1">
      <c r="A30" s="244"/>
      <c r="B30" s="245" t="s">
        <v>400</v>
      </c>
      <c r="C30" s="246" t="s">
        <v>401</v>
      </c>
      <c r="D30" s="246"/>
      <c r="E30" s="247">
        <f>SUM(E8:E29)</f>
        <v>0</v>
      </c>
      <c r="F30" s="247">
        <f>SUM(F8:F29)</f>
        <v>0</v>
      </c>
      <c r="G30" s="248">
        <f>SUM(G8:G29)</f>
        <v>0</v>
      </c>
      <c r="H30" s="255"/>
      <c r="I30" s="249"/>
      <c r="J30" s="249"/>
      <c r="K30" s="250"/>
    </row>
    <row r="31" spans="1:11">
      <c r="A31" s="251"/>
      <c r="I31" s="251"/>
      <c r="J31" s="251"/>
      <c r="K31" s="250"/>
    </row>
    <row r="32" spans="1:11">
      <c r="K32" s="232"/>
    </row>
    <row r="33" spans="9:13" ht="16.5">
      <c r="I33" s="451" t="e">
        <f ca="1">BCSX!A4</f>
        <v>#VALUE!</v>
      </c>
      <c r="J33" s="451"/>
      <c r="K33" s="451"/>
      <c r="L33" s="200"/>
      <c r="M33" s="200"/>
    </row>
    <row r="34" spans="9:13">
      <c r="I34" s="446" t="s">
        <v>402</v>
      </c>
      <c r="J34" s="446"/>
      <c r="K34" s="446"/>
    </row>
  </sheetData>
  <customSheetViews>
    <customSheetView guid="{75DD6FA6-D4F4-4971-9BF7-52272059D0A9}">
      <selection activeCell="K22" sqref="K22"/>
      <pageMargins left="0.7" right="0.7" top="0.75" bottom="0.75" header="0.3" footer="0.3"/>
      <pageSetup paperSize="9" orientation="portrait" r:id="rId1"/>
    </customSheetView>
    <customSheetView guid="{1D4E6CE9-D574-44F5-B69E-05119AF88702}">
      <selection activeCell="K22" sqref="K22"/>
      <pageMargins left="0.7" right="0.7" top="0.75" bottom="0.75" header="0.3" footer="0.3"/>
      <pageSetup paperSize="9" orientation="portrait" r:id="rId2"/>
    </customSheetView>
    <customSheetView guid="{B0236EF4-4589-4A9E-A5FE-507E9369040F}">
      <selection activeCell="I37" sqref="I37"/>
      <pageMargins left="0.7" right="0.7" top="0.75" bottom="0.75" header="0.3" footer="0.3"/>
      <pageSetup paperSize="9" orientation="portrait" r:id="rId3"/>
    </customSheetView>
    <customSheetView guid="{B1877DBE-0A9F-4B77-8C5F-B727A77DDF54}">
      <selection activeCell="K22" sqref="K22"/>
      <pageMargins left="0.7" right="0.7" top="0.75" bottom="0.75" header="0.3" footer="0.3"/>
      <pageSetup paperSize="9" orientation="portrait" r:id="rId4"/>
    </customSheetView>
    <customSheetView guid="{4180A157-558B-4F14-9CE4-9E26496DABD4}">
      <selection activeCell="I37" sqref="I37"/>
      <pageMargins left="0.7" right="0.7" top="0.75" bottom="0.75" header="0.3" footer="0.3"/>
      <pageSetup paperSize="9" orientation="portrait" r:id="rId5"/>
    </customSheetView>
    <customSheetView guid="{9E8B758A-381B-469B-BCAD-8DCE4BC612DE}">
      <selection activeCell="I37" sqref="I37"/>
      <pageMargins left="0.7" right="0.7" top="0.75" bottom="0.75" header="0.3" footer="0.3"/>
      <pageSetup paperSize="9" orientation="portrait" r:id="rId6"/>
    </customSheetView>
    <customSheetView guid="{57CFE33F-1C1E-4DE2-8F79-FC8F76E572B7}">
      <selection activeCell="C18" sqref="C18"/>
      <pageMargins left="0.7" right="0.7" top="0.75" bottom="0.75" header="0.3" footer="0.3"/>
      <pageSetup paperSize="9" orientation="portrait" r:id="rId7"/>
    </customSheetView>
    <customSheetView guid="{46034848-99AB-4788-898F-A052AD17F33E}">
      <selection activeCell="I37" sqref="I37"/>
      <pageMargins left="0.7" right="0.7" top="0.75" bottom="0.75" header="0.3" footer="0.3"/>
      <pageSetup paperSize="9" orientation="portrait" r:id="rId8"/>
    </customSheetView>
    <customSheetView guid="{AD62F15E-E4D0-4895-9D5F-05FA49D5425D}">
      <selection activeCell="K22" sqref="K22"/>
      <pageMargins left="0.7" right="0.7" top="0.75" bottom="0.75" header="0.3" footer="0.3"/>
      <pageSetup paperSize="9" orientation="portrait" r:id="rId9"/>
    </customSheetView>
    <customSheetView guid="{FC65F21B-4CEC-48B9-99E9-854A601BE461}">
      <selection activeCell="K22" sqref="K22"/>
      <pageMargins left="0.7" right="0.7" top="0.75" bottom="0.75" header="0.3" footer="0.3"/>
      <pageSetup paperSize="9" orientation="portrait" r:id="rId10"/>
    </customSheetView>
    <customSheetView guid="{A0197BF3-E194-41D9-A738-52228EE729DC}">
      <selection activeCell="K22" sqref="K22"/>
      <pageMargins left="0.7" right="0.7" top="0.75" bottom="0.75" header="0.3" footer="0.3"/>
      <pageSetup paperSize="9" orientation="portrait" r:id="rId11"/>
    </customSheetView>
    <customSheetView guid="{C8DC17E8-AEB6-4568-8236-F2228F73C00B}">
      <selection activeCell="K22" sqref="K22"/>
      <pageMargins left="0.7" right="0.7" top="0.75" bottom="0.75" header="0.3" footer="0.3"/>
      <pageSetup paperSize="9" orientation="portrait" r:id="rId12"/>
    </customSheetView>
  </customSheetViews>
  <mergeCells count="17">
    <mergeCell ref="A1:C1"/>
    <mergeCell ref="A2:C2"/>
    <mergeCell ref="I33:K33"/>
    <mergeCell ref="G1:K1"/>
    <mergeCell ref="A3:K3"/>
    <mergeCell ref="A6:A7"/>
    <mergeCell ref="B6:B7"/>
    <mergeCell ref="C6:C7"/>
    <mergeCell ref="E6:E7"/>
    <mergeCell ref="F6:F7"/>
    <mergeCell ref="G6:G7"/>
    <mergeCell ref="D6:D7"/>
    <mergeCell ref="H6:H7"/>
    <mergeCell ref="K6:K7"/>
    <mergeCell ref="A4:K4"/>
    <mergeCell ref="I34:K34"/>
    <mergeCell ref="I6:J6"/>
  </mergeCells>
  <pageMargins left="0.7" right="0.7" top="0.75" bottom="0.75" header="0.3" footer="0.3"/>
  <pageSetup paperSize="9" orientation="portrait" r:id="rId1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21"/>
  <sheetViews>
    <sheetView workbookViewId="0">
      <selection activeCell="C16" sqref="C16:C19"/>
    </sheetView>
  </sheetViews>
  <sheetFormatPr defaultColWidth="8" defaultRowHeight="15"/>
  <cols>
    <col min="2" max="2" width="4.7109375" customWidth="1"/>
    <col min="3" max="3" width="10.7109375" customWidth="1"/>
    <col min="4" max="4" width="9.7109375" customWidth="1"/>
    <col min="5" max="5" width="9.140625" customWidth="1"/>
    <col min="6" max="6" width="10.7109375" customWidth="1"/>
    <col min="7" max="7" width="11.7109375" customWidth="1"/>
    <col min="8" max="8" width="23.140625" customWidth="1"/>
    <col min="9" max="9" width="27.140625" customWidth="1"/>
  </cols>
  <sheetData>
    <row r="1" spans="1:9" s="2" customFormat="1" ht="15.75">
      <c r="B1" s="3" t="s">
        <v>26</v>
      </c>
    </row>
    <row r="2" spans="1:9" s="2" customFormat="1" thickBot="1"/>
    <row r="3" spans="1:9" s="2" customFormat="1" ht="14.25" customHeight="1">
      <c r="A3" s="4"/>
      <c r="B3" s="461" t="s">
        <v>27</v>
      </c>
      <c r="C3" s="463" t="s">
        <v>28</v>
      </c>
      <c r="D3" s="463" t="s">
        <v>29</v>
      </c>
      <c r="E3" s="463" t="s">
        <v>30</v>
      </c>
      <c r="F3" s="463" t="s">
        <v>31</v>
      </c>
      <c r="G3" s="463" t="s">
        <v>32</v>
      </c>
      <c r="H3" s="461" t="s">
        <v>33</v>
      </c>
    </row>
    <row r="4" spans="1:9" s="2" customFormat="1" ht="14.85" customHeight="1" thickBot="1">
      <c r="A4" s="4"/>
      <c r="B4" s="462"/>
      <c r="C4" s="464"/>
      <c r="D4" s="464"/>
      <c r="E4" s="464"/>
      <c r="F4" s="464"/>
      <c r="G4" s="464"/>
      <c r="H4" s="462"/>
    </row>
    <row r="5" spans="1:9" s="2" customFormat="1" ht="14.25">
      <c r="A5" s="4"/>
      <c r="B5" s="456">
        <v>1</v>
      </c>
      <c r="C5" s="456" t="s">
        <v>34</v>
      </c>
      <c r="D5" s="5" t="s">
        <v>35</v>
      </c>
      <c r="E5" s="5">
        <v>835</v>
      </c>
      <c r="F5" s="5">
        <v>55</v>
      </c>
      <c r="G5" s="5">
        <v>37</v>
      </c>
      <c r="H5" s="6" t="s">
        <v>36</v>
      </c>
      <c r="I5" s="7"/>
    </row>
    <row r="6" spans="1:9" s="2" customFormat="1" ht="17.850000000000001" customHeight="1" thickBot="1">
      <c r="A6" s="4"/>
      <c r="B6" s="458"/>
      <c r="C6" s="458"/>
      <c r="D6" s="8" t="s">
        <v>35</v>
      </c>
      <c r="E6" s="8">
        <v>836</v>
      </c>
      <c r="F6" s="9">
        <v>55</v>
      </c>
      <c r="G6" s="9">
        <v>36</v>
      </c>
      <c r="H6" s="10" t="s">
        <v>37</v>
      </c>
      <c r="I6" s="7"/>
    </row>
    <row r="7" spans="1:9" s="2" customFormat="1" ht="34.35" customHeight="1">
      <c r="A7" s="4"/>
      <c r="B7" s="456">
        <v>2</v>
      </c>
      <c r="C7" s="456" t="s">
        <v>38</v>
      </c>
      <c r="D7" s="5" t="s">
        <v>35</v>
      </c>
      <c r="E7" s="5">
        <v>131</v>
      </c>
      <c r="F7" s="5">
        <v>53</v>
      </c>
      <c r="G7" s="5">
        <v>38</v>
      </c>
      <c r="H7" s="470" t="s">
        <v>39</v>
      </c>
      <c r="I7" s="7"/>
    </row>
    <row r="8" spans="1:9" s="2" customFormat="1" ht="34.35" customHeight="1" thickBot="1">
      <c r="A8" s="4"/>
      <c r="B8" s="458"/>
      <c r="C8" s="458"/>
      <c r="D8" s="8" t="s">
        <v>35</v>
      </c>
      <c r="E8" s="8">
        <v>132</v>
      </c>
      <c r="F8" s="8">
        <v>114</v>
      </c>
      <c r="G8" s="8">
        <v>69</v>
      </c>
      <c r="H8" s="471"/>
      <c r="I8" s="7"/>
    </row>
    <row r="9" spans="1:9" s="2" customFormat="1" thickBot="1">
      <c r="A9" s="4"/>
      <c r="B9" s="11"/>
      <c r="C9" s="12"/>
      <c r="D9" s="12"/>
      <c r="E9" s="13" t="s">
        <v>40</v>
      </c>
      <c r="F9" s="14">
        <v>277</v>
      </c>
      <c r="G9" s="14">
        <v>180</v>
      </c>
      <c r="H9" s="15"/>
      <c r="I9" s="7"/>
    </row>
    <row r="10" spans="1:9" s="2" customFormat="1" ht="14.25">
      <c r="C10" s="15"/>
      <c r="D10" s="15"/>
      <c r="F10" s="15"/>
      <c r="G10" s="15"/>
      <c r="H10" s="15"/>
    </row>
    <row r="11" spans="1:9" s="2" customFormat="1" ht="14.25"/>
    <row r="12" spans="1:9" s="2" customFormat="1" ht="15.75">
      <c r="B12" s="3" t="s">
        <v>41</v>
      </c>
    </row>
    <row r="13" spans="1:9" s="2" customFormat="1" thickBot="1"/>
    <row r="14" spans="1:9" s="2" customFormat="1" ht="14.25" customHeight="1">
      <c r="A14" s="4"/>
      <c r="B14" s="461" t="s">
        <v>27</v>
      </c>
      <c r="C14" s="463" t="s">
        <v>28</v>
      </c>
      <c r="D14" s="463" t="s">
        <v>29</v>
      </c>
      <c r="E14" s="463" t="s">
        <v>30</v>
      </c>
      <c r="F14" s="463" t="s">
        <v>31</v>
      </c>
      <c r="G14" s="463" t="s">
        <v>32</v>
      </c>
      <c r="H14" s="461" t="s">
        <v>33</v>
      </c>
    </row>
    <row r="15" spans="1:9" s="2" customFormat="1" ht="15.6" customHeight="1" thickBot="1">
      <c r="A15" s="4"/>
      <c r="B15" s="462"/>
      <c r="C15" s="464"/>
      <c r="D15" s="464"/>
      <c r="E15" s="464"/>
      <c r="F15" s="464"/>
      <c r="G15" s="464"/>
      <c r="H15" s="462"/>
    </row>
    <row r="16" spans="1:9" s="2" customFormat="1" ht="14.25">
      <c r="A16" s="4"/>
      <c r="B16" s="456">
        <v>1</v>
      </c>
      <c r="C16" s="456" t="s">
        <v>34</v>
      </c>
      <c r="D16" s="5" t="s">
        <v>35</v>
      </c>
      <c r="E16" s="5">
        <v>179</v>
      </c>
      <c r="F16" s="5">
        <v>45</v>
      </c>
      <c r="G16" s="5">
        <v>27</v>
      </c>
      <c r="H16" s="16" t="s">
        <v>42</v>
      </c>
    </row>
    <row r="17" spans="1:8" s="2" customFormat="1" ht="17.100000000000001" customHeight="1">
      <c r="A17" s="4"/>
      <c r="B17" s="457"/>
      <c r="C17" s="457"/>
      <c r="D17" s="17" t="s">
        <v>35</v>
      </c>
      <c r="E17" s="17">
        <v>180</v>
      </c>
      <c r="F17" s="17">
        <v>86</v>
      </c>
      <c r="G17" s="17">
        <v>50</v>
      </c>
      <c r="H17" s="18" t="s">
        <v>43</v>
      </c>
    </row>
    <row r="18" spans="1:8" s="2" customFormat="1" ht="17.100000000000001" customHeight="1">
      <c r="A18" s="4"/>
      <c r="B18" s="457"/>
      <c r="C18" s="457"/>
      <c r="D18" s="17" t="s">
        <v>35</v>
      </c>
      <c r="E18" s="17">
        <v>435</v>
      </c>
      <c r="F18" s="17">
        <v>29</v>
      </c>
      <c r="G18" s="17">
        <v>17</v>
      </c>
      <c r="H18" s="18" t="s">
        <v>44</v>
      </c>
    </row>
    <row r="19" spans="1:8" s="2" customFormat="1" ht="17.850000000000001" customHeight="1" thickBot="1">
      <c r="A19" s="4"/>
      <c r="B19" s="458"/>
      <c r="C19" s="458"/>
      <c r="D19" s="8" t="s">
        <v>35</v>
      </c>
      <c r="E19" s="8">
        <v>436</v>
      </c>
      <c r="F19" s="8">
        <v>25</v>
      </c>
      <c r="G19" s="8">
        <v>25</v>
      </c>
      <c r="H19" s="19" t="s">
        <v>45</v>
      </c>
    </row>
    <row r="20" spans="1:8" s="21" customFormat="1" ht="47.25" customHeight="1">
      <c r="A20" s="20"/>
      <c r="B20" s="456">
        <v>2</v>
      </c>
      <c r="C20" s="456" t="s">
        <v>38</v>
      </c>
      <c r="D20" s="5" t="s">
        <v>35</v>
      </c>
      <c r="E20" s="5">
        <v>131</v>
      </c>
      <c r="F20" s="5">
        <v>188</v>
      </c>
      <c r="G20" s="5">
        <v>134</v>
      </c>
      <c r="H20" s="468" t="s">
        <v>46</v>
      </c>
    </row>
    <row r="21" spans="1:8" s="21" customFormat="1" ht="47.25" customHeight="1" thickBot="1">
      <c r="A21" s="20"/>
      <c r="B21" s="458"/>
      <c r="C21" s="458"/>
      <c r="D21" s="8" t="s">
        <v>35</v>
      </c>
      <c r="E21" s="8">
        <v>132</v>
      </c>
      <c r="F21" s="8">
        <v>173</v>
      </c>
      <c r="G21" s="8">
        <v>120</v>
      </c>
      <c r="H21" s="469"/>
    </row>
    <row r="22" spans="1:8" s="2" customFormat="1" thickBot="1">
      <c r="A22" s="4"/>
      <c r="B22" s="22"/>
      <c r="C22" s="12"/>
      <c r="D22" s="12"/>
      <c r="E22" s="13" t="s">
        <v>40</v>
      </c>
      <c r="F22" s="14">
        <v>546</v>
      </c>
      <c r="G22" s="14">
        <v>373</v>
      </c>
      <c r="H22" s="11"/>
    </row>
    <row r="23" spans="1:8" s="2" customFormat="1" ht="14.25"/>
    <row r="24" spans="1:8" s="2" customFormat="1" ht="14.25"/>
    <row r="25" spans="1:8" s="2" customFormat="1" ht="15.75">
      <c r="B25" s="3" t="s">
        <v>47</v>
      </c>
    </row>
    <row r="26" spans="1:8" s="2" customFormat="1" thickBot="1"/>
    <row r="27" spans="1:8" s="2" customFormat="1" ht="14.25" customHeight="1">
      <c r="A27" s="4"/>
      <c r="B27" s="461" t="s">
        <v>27</v>
      </c>
      <c r="C27" s="463" t="s">
        <v>28</v>
      </c>
      <c r="D27" s="463" t="s">
        <v>29</v>
      </c>
      <c r="E27" s="463" t="s">
        <v>30</v>
      </c>
      <c r="F27" s="463" t="s">
        <v>31</v>
      </c>
      <c r="G27" s="463" t="s">
        <v>32</v>
      </c>
      <c r="H27" s="461" t="s">
        <v>33</v>
      </c>
    </row>
    <row r="28" spans="1:8" s="2" customFormat="1" ht="15.6" customHeight="1" thickBot="1">
      <c r="A28" s="4"/>
      <c r="B28" s="462"/>
      <c r="C28" s="464"/>
      <c r="D28" s="464"/>
      <c r="E28" s="464"/>
      <c r="F28" s="464"/>
      <c r="G28" s="464"/>
      <c r="H28" s="462"/>
    </row>
    <row r="29" spans="1:8" s="2" customFormat="1" ht="24" customHeight="1">
      <c r="A29" s="4"/>
      <c r="B29" s="456">
        <v>1</v>
      </c>
      <c r="C29" s="456" t="s">
        <v>48</v>
      </c>
      <c r="D29" s="5" t="s">
        <v>35</v>
      </c>
      <c r="E29" s="23">
        <v>133</v>
      </c>
      <c r="F29" s="23">
        <v>155</v>
      </c>
      <c r="G29" s="23">
        <v>98</v>
      </c>
      <c r="H29" s="466" t="s">
        <v>49</v>
      </c>
    </row>
    <row r="30" spans="1:8" s="2" customFormat="1" ht="24" customHeight="1" thickBot="1">
      <c r="A30" s="4"/>
      <c r="B30" s="458"/>
      <c r="C30" s="458"/>
      <c r="D30" s="8" t="s">
        <v>35</v>
      </c>
      <c r="E30" s="24">
        <v>134</v>
      </c>
      <c r="F30" s="24">
        <v>155</v>
      </c>
      <c r="G30" s="24">
        <v>99</v>
      </c>
      <c r="H30" s="467"/>
    </row>
    <row r="31" spans="1:8" s="2" customFormat="1" thickBot="1">
      <c r="A31" s="4"/>
      <c r="B31" s="22"/>
      <c r="C31" s="12"/>
      <c r="D31" s="12"/>
      <c r="E31" s="13" t="s">
        <v>40</v>
      </c>
      <c r="F31" s="25">
        <v>310</v>
      </c>
      <c r="G31" s="25">
        <v>197</v>
      </c>
      <c r="H31" s="11"/>
    </row>
    <row r="32" spans="1:8" s="2" customFormat="1" ht="14.25"/>
    <row r="33" spans="1:9" s="2" customFormat="1" ht="14.25"/>
    <row r="34" spans="1:9" s="2" customFormat="1" ht="15.75">
      <c r="B34" s="3" t="s">
        <v>50</v>
      </c>
    </row>
    <row r="35" spans="1:9" s="2" customFormat="1" thickBot="1"/>
    <row r="36" spans="1:9" s="2" customFormat="1" ht="14.25" customHeight="1">
      <c r="A36" s="4"/>
      <c r="B36" s="461" t="s">
        <v>27</v>
      </c>
      <c r="C36" s="463" t="s">
        <v>28</v>
      </c>
      <c r="D36" s="463" t="s">
        <v>29</v>
      </c>
      <c r="E36" s="463" t="s">
        <v>30</v>
      </c>
      <c r="F36" s="463" t="s">
        <v>31</v>
      </c>
      <c r="G36" s="463" t="s">
        <v>32</v>
      </c>
      <c r="H36" s="461" t="s">
        <v>51</v>
      </c>
      <c r="I36" s="461" t="s">
        <v>33</v>
      </c>
    </row>
    <row r="37" spans="1:9" s="2" customFormat="1" ht="15.6" customHeight="1" thickBot="1">
      <c r="A37" s="4"/>
      <c r="B37" s="462"/>
      <c r="C37" s="464"/>
      <c r="D37" s="464"/>
      <c r="E37" s="464"/>
      <c r="F37" s="464"/>
      <c r="G37" s="464"/>
      <c r="H37" s="462"/>
      <c r="I37" s="462"/>
    </row>
    <row r="38" spans="1:9" s="2" customFormat="1" ht="30.6" customHeight="1">
      <c r="A38" s="4"/>
      <c r="B38" s="456">
        <v>1</v>
      </c>
      <c r="C38" s="456" t="s">
        <v>3</v>
      </c>
      <c r="D38" s="5" t="s">
        <v>35</v>
      </c>
      <c r="E38" s="5">
        <v>172</v>
      </c>
      <c r="F38" s="5">
        <v>36</v>
      </c>
      <c r="G38" s="5">
        <v>24</v>
      </c>
      <c r="H38" s="26" t="s">
        <v>52</v>
      </c>
      <c r="I38" s="27" t="s">
        <v>53</v>
      </c>
    </row>
    <row r="39" spans="1:9" s="2" customFormat="1" ht="30.6" customHeight="1" thickBot="1">
      <c r="A39" s="4"/>
      <c r="B39" s="458"/>
      <c r="C39" s="458"/>
      <c r="D39" s="8" t="s">
        <v>35</v>
      </c>
      <c r="E39" s="8">
        <v>173</v>
      </c>
      <c r="F39" s="8">
        <v>59</v>
      </c>
      <c r="G39" s="8">
        <v>53</v>
      </c>
      <c r="H39" s="28" t="s">
        <v>54</v>
      </c>
      <c r="I39" s="29" t="s">
        <v>55</v>
      </c>
    </row>
    <row r="40" spans="1:9" s="2" customFormat="1" ht="28.35" customHeight="1">
      <c r="A40" s="4"/>
      <c r="B40" s="456">
        <v>2</v>
      </c>
      <c r="C40" s="456" t="s">
        <v>56</v>
      </c>
      <c r="D40" s="5" t="s">
        <v>35</v>
      </c>
      <c r="E40" s="5">
        <v>173</v>
      </c>
      <c r="F40" s="5">
        <v>69</v>
      </c>
      <c r="G40" s="5">
        <v>48</v>
      </c>
      <c r="H40" s="26" t="s">
        <v>52</v>
      </c>
      <c r="I40" s="27" t="s">
        <v>57</v>
      </c>
    </row>
    <row r="41" spans="1:9" s="2" customFormat="1" ht="28.35" customHeight="1" thickBot="1">
      <c r="A41" s="4"/>
      <c r="B41" s="458"/>
      <c r="C41" s="458"/>
      <c r="D41" s="8" t="s">
        <v>35</v>
      </c>
      <c r="E41" s="8">
        <v>171</v>
      </c>
      <c r="F41" s="8">
        <v>18</v>
      </c>
      <c r="G41" s="8">
        <v>12</v>
      </c>
      <c r="H41" s="28" t="s">
        <v>54</v>
      </c>
      <c r="I41" s="29" t="s">
        <v>58</v>
      </c>
    </row>
    <row r="42" spans="1:9" s="2" customFormat="1" ht="29.25" thickBot="1">
      <c r="A42" s="4"/>
      <c r="B42" s="30">
        <v>3</v>
      </c>
      <c r="C42" s="31" t="s">
        <v>59</v>
      </c>
      <c r="D42" s="32" t="s">
        <v>35</v>
      </c>
      <c r="E42" s="9">
        <v>173</v>
      </c>
      <c r="F42" s="32">
        <v>65</v>
      </c>
      <c r="G42" s="32">
        <v>48</v>
      </c>
      <c r="H42" s="33" t="s">
        <v>52</v>
      </c>
      <c r="I42" s="34" t="s">
        <v>60</v>
      </c>
    </row>
    <row r="43" spans="1:9" s="2" customFormat="1" ht="20.25" customHeight="1">
      <c r="A43" s="4"/>
      <c r="B43" s="456">
        <v>4</v>
      </c>
      <c r="C43" s="456" t="s">
        <v>61</v>
      </c>
      <c r="D43" s="5" t="s">
        <v>35</v>
      </c>
      <c r="E43" s="5">
        <v>173</v>
      </c>
      <c r="F43" s="5">
        <v>30</v>
      </c>
      <c r="G43" s="5">
        <v>21</v>
      </c>
      <c r="H43" s="26" t="s">
        <v>52</v>
      </c>
      <c r="I43" s="27" t="s">
        <v>62</v>
      </c>
    </row>
    <row r="44" spans="1:9" s="2" customFormat="1" ht="20.25" customHeight="1" thickBot="1">
      <c r="A44" s="4"/>
      <c r="B44" s="458"/>
      <c r="C44" s="458"/>
      <c r="D44" s="8" t="s">
        <v>35</v>
      </c>
      <c r="E44" s="8">
        <v>174</v>
      </c>
      <c r="F44" s="8">
        <v>27</v>
      </c>
      <c r="G44" s="8">
        <v>30</v>
      </c>
      <c r="H44" s="28" t="s">
        <v>52</v>
      </c>
      <c r="I44" s="29" t="s">
        <v>63</v>
      </c>
    </row>
    <row r="45" spans="1:9" s="2" customFormat="1" ht="34.35" customHeight="1">
      <c r="A45" s="4"/>
      <c r="B45" s="456">
        <v>5</v>
      </c>
      <c r="C45" s="456" t="s">
        <v>64</v>
      </c>
      <c r="D45" s="5" t="s">
        <v>35</v>
      </c>
      <c r="E45" s="5">
        <v>172</v>
      </c>
      <c r="F45" s="5">
        <v>78</v>
      </c>
      <c r="G45" s="5">
        <v>61</v>
      </c>
      <c r="H45" s="26" t="s">
        <v>54</v>
      </c>
      <c r="I45" s="35" t="s">
        <v>65</v>
      </c>
    </row>
    <row r="46" spans="1:9" s="2" customFormat="1" ht="34.35" customHeight="1" thickBot="1">
      <c r="A46" s="4"/>
      <c r="B46" s="458"/>
      <c r="C46" s="458"/>
      <c r="D46" s="8" t="s">
        <v>35</v>
      </c>
      <c r="E46" s="8">
        <v>175</v>
      </c>
      <c r="F46" s="8">
        <v>7</v>
      </c>
      <c r="G46" s="8">
        <v>4</v>
      </c>
      <c r="H46" s="28" t="s">
        <v>54</v>
      </c>
      <c r="I46" s="36" t="s">
        <v>66</v>
      </c>
    </row>
    <row r="47" spans="1:9" s="2" customFormat="1" ht="28.35" customHeight="1">
      <c r="A47" s="4"/>
      <c r="B47" s="456">
        <v>6</v>
      </c>
      <c r="C47" s="456" t="s">
        <v>67</v>
      </c>
      <c r="D47" s="5" t="s">
        <v>35</v>
      </c>
      <c r="E47" s="5">
        <v>133</v>
      </c>
      <c r="F47" s="5">
        <v>30</v>
      </c>
      <c r="G47" s="5">
        <v>19</v>
      </c>
      <c r="H47" s="26" t="s">
        <v>52</v>
      </c>
      <c r="I47" s="35" t="s">
        <v>68</v>
      </c>
    </row>
    <row r="48" spans="1:9" s="2" customFormat="1" ht="28.35" customHeight="1">
      <c r="A48" s="4"/>
      <c r="B48" s="457"/>
      <c r="C48" s="457"/>
      <c r="D48" s="17" t="s">
        <v>35</v>
      </c>
      <c r="E48" s="17">
        <v>134</v>
      </c>
      <c r="F48" s="17">
        <v>25</v>
      </c>
      <c r="G48" s="17">
        <v>13</v>
      </c>
      <c r="H48" s="37" t="s">
        <v>52</v>
      </c>
      <c r="I48" s="38" t="s">
        <v>69</v>
      </c>
    </row>
    <row r="49" spans="1:9" s="2" customFormat="1" ht="28.35" customHeight="1">
      <c r="A49" s="4"/>
      <c r="B49" s="457"/>
      <c r="C49" s="457"/>
      <c r="D49" s="17" t="s">
        <v>35</v>
      </c>
      <c r="E49" s="17">
        <v>174</v>
      </c>
      <c r="F49" s="17">
        <v>40</v>
      </c>
      <c r="G49" s="17">
        <v>29</v>
      </c>
      <c r="H49" s="37" t="s">
        <v>54</v>
      </c>
      <c r="I49" s="38" t="s">
        <v>70</v>
      </c>
    </row>
    <row r="50" spans="1:9" s="2" customFormat="1" ht="28.35" customHeight="1" thickBot="1">
      <c r="A50" s="4"/>
      <c r="B50" s="458"/>
      <c r="C50" s="458"/>
      <c r="D50" s="8" t="s">
        <v>35</v>
      </c>
      <c r="E50" s="8">
        <v>175</v>
      </c>
      <c r="F50" s="8">
        <v>61</v>
      </c>
      <c r="G50" s="8">
        <v>45</v>
      </c>
      <c r="H50" s="39" t="s">
        <v>54</v>
      </c>
      <c r="I50" s="40" t="s">
        <v>71</v>
      </c>
    </row>
    <row r="51" spans="1:9" s="2" customFormat="1" ht="18" customHeight="1" thickBot="1">
      <c r="A51" s="4"/>
      <c r="B51" s="30">
        <v>7</v>
      </c>
      <c r="C51" s="31" t="s">
        <v>72</v>
      </c>
      <c r="D51" s="32" t="s">
        <v>35</v>
      </c>
      <c r="E51" s="9">
        <v>178</v>
      </c>
      <c r="F51" s="9">
        <v>55</v>
      </c>
      <c r="G51" s="32">
        <v>32</v>
      </c>
      <c r="H51" s="41" t="s">
        <v>73</v>
      </c>
      <c r="I51" s="42" t="s">
        <v>74</v>
      </c>
    </row>
    <row r="52" spans="1:9" s="2" customFormat="1" ht="23.1" customHeight="1">
      <c r="A52" s="4"/>
      <c r="B52" s="456">
        <v>8</v>
      </c>
      <c r="C52" s="456" t="s">
        <v>75</v>
      </c>
      <c r="D52" s="5" t="s">
        <v>35</v>
      </c>
      <c r="E52" s="5">
        <v>134</v>
      </c>
      <c r="F52" s="5">
        <v>28</v>
      </c>
      <c r="G52" s="5">
        <v>19</v>
      </c>
      <c r="H52" s="26" t="s">
        <v>76</v>
      </c>
      <c r="I52" s="27" t="s">
        <v>77</v>
      </c>
    </row>
    <row r="53" spans="1:9" s="2" customFormat="1" ht="23.1" customHeight="1" thickBot="1">
      <c r="A53" s="4"/>
      <c r="B53" s="458"/>
      <c r="C53" s="458"/>
      <c r="D53" s="43" t="s">
        <v>35</v>
      </c>
      <c r="E53" s="43">
        <v>135</v>
      </c>
      <c r="F53" s="43">
        <v>42</v>
      </c>
      <c r="G53" s="43">
        <v>21</v>
      </c>
      <c r="H53" s="44" t="s">
        <v>76</v>
      </c>
      <c r="I53" s="45" t="s">
        <v>78</v>
      </c>
    </row>
    <row r="54" spans="1:9" s="2" customFormat="1" ht="32.1" customHeight="1" thickBot="1">
      <c r="A54" s="4"/>
      <c r="B54" s="30">
        <v>9</v>
      </c>
      <c r="C54" s="31" t="s">
        <v>79</v>
      </c>
      <c r="D54" s="9" t="s">
        <v>35</v>
      </c>
      <c r="E54" s="32">
        <v>174</v>
      </c>
      <c r="F54" s="9">
        <v>56</v>
      </c>
      <c r="G54" s="9">
        <v>51</v>
      </c>
      <c r="H54" s="33" t="s">
        <v>73</v>
      </c>
      <c r="I54" s="42" t="s">
        <v>80</v>
      </c>
    </row>
    <row r="55" spans="1:9" s="2" customFormat="1" ht="22.35" customHeight="1">
      <c r="A55" s="4"/>
      <c r="B55" s="456">
        <v>10</v>
      </c>
      <c r="C55" s="456" t="s">
        <v>81</v>
      </c>
      <c r="D55" s="5" t="s">
        <v>35</v>
      </c>
      <c r="E55" s="5">
        <v>134</v>
      </c>
      <c r="F55" s="5">
        <v>43</v>
      </c>
      <c r="G55" s="5">
        <v>22</v>
      </c>
      <c r="H55" s="26" t="s">
        <v>73</v>
      </c>
      <c r="I55" s="35" t="s">
        <v>82</v>
      </c>
    </row>
    <row r="56" spans="1:9" s="2" customFormat="1" ht="22.35" customHeight="1" thickBot="1">
      <c r="A56" s="4"/>
      <c r="B56" s="458"/>
      <c r="C56" s="458"/>
      <c r="D56" s="43" t="s">
        <v>35</v>
      </c>
      <c r="E56" s="43">
        <v>135</v>
      </c>
      <c r="F56" s="43">
        <v>40</v>
      </c>
      <c r="G56" s="43">
        <v>24</v>
      </c>
      <c r="H56" s="44" t="s">
        <v>76</v>
      </c>
      <c r="I56" s="46" t="s">
        <v>83</v>
      </c>
    </row>
    <row r="57" spans="1:9" s="2" customFormat="1" ht="22.35" customHeight="1">
      <c r="A57" s="4"/>
      <c r="B57" s="456">
        <v>11</v>
      </c>
      <c r="C57" s="456" t="s">
        <v>84</v>
      </c>
      <c r="D57" s="5" t="s">
        <v>35</v>
      </c>
      <c r="E57" s="5">
        <v>173</v>
      </c>
      <c r="F57" s="5">
        <v>24</v>
      </c>
      <c r="G57" s="5">
        <v>21</v>
      </c>
      <c r="H57" s="26" t="s">
        <v>85</v>
      </c>
      <c r="I57" s="35" t="s">
        <v>86</v>
      </c>
    </row>
    <row r="58" spans="1:9" s="2" customFormat="1" ht="22.35" customHeight="1">
      <c r="A58" s="4"/>
      <c r="B58" s="457"/>
      <c r="C58" s="457"/>
      <c r="D58" s="17" t="s">
        <v>35</v>
      </c>
      <c r="E58" s="17">
        <v>174</v>
      </c>
      <c r="F58" s="17">
        <v>28</v>
      </c>
      <c r="G58" s="17">
        <v>21</v>
      </c>
      <c r="H58" s="37" t="s">
        <v>85</v>
      </c>
      <c r="I58" s="38" t="s">
        <v>86</v>
      </c>
    </row>
    <row r="59" spans="1:9" s="2" customFormat="1" ht="22.35" customHeight="1" thickBot="1">
      <c r="A59" s="4"/>
      <c r="B59" s="458"/>
      <c r="C59" s="458"/>
      <c r="D59" s="43" t="s">
        <v>35</v>
      </c>
      <c r="E59" s="43">
        <v>172</v>
      </c>
      <c r="F59" s="43">
        <v>36</v>
      </c>
      <c r="G59" s="43">
        <v>29</v>
      </c>
      <c r="H59" s="44" t="s">
        <v>87</v>
      </c>
      <c r="I59" s="46" t="s">
        <v>88</v>
      </c>
    </row>
    <row r="60" spans="1:9" s="2" customFormat="1" thickBot="1">
      <c r="A60" s="4"/>
      <c r="B60" s="47"/>
      <c r="C60" s="12"/>
      <c r="D60" s="12"/>
      <c r="E60" s="48" t="s">
        <v>40</v>
      </c>
      <c r="F60" s="49">
        <v>896</v>
      </c>
      <c r="G60" s="49">
        <v>647</v>
      </c>
      <c r="H60" s="11"/>
      <c r="I60" s="12"/>
    </row>
    <row r="61" spans="1:9" s="2" customFormat="1" ht="14.25"/>
    <row r="62" spans="1:9" s="2" customFormat="1" ht="15.75">
      <c r="B62" s="3" t="s">
        <v>89</v>
      </c>
    </row>
    <row r="63" spans="1:9" s="2" customFormat="1" thickBot="1"/>
    <row r="64" spans="1:9" s="2" customFormat="1" ht="14.25" customHeight="1">
      <c r="A64" s="4"/>
      <c r="B64" s="461" t="s">
        <v>27</v>
      </c>
      <c r="C64" s="463" t="s">
        <v>28</v>
      </c>
      <c r="D64" s="463" t="s">
        <v>29</v>
      </c>
      <c r="E64" s="463" t="s">
        <v>30</v>
      </c>
      <c r="F64" s="463" t="s">
        <v>31</v>
      </c>
      <c r="G64" s="463" t="s">
        <v>32</v>
      </c>
      <c r="H64" s="461" t="s">
        <v>51</v>
      </c>
      <c r="I64" s="461" t="s">
        <v>33</v>
      </c>
    </row>
    <row r="65" spans="1:9" s="2" customFormat="1" ht="15.6" customHeight="1" thickBot="1">
      <c r="A65" s="4"/>
      <c r="B65" s="462"/>
      <c r="C65" s="464"/>
      <c r="D65" s="464"/>
      <c r="E65" s="464"/>
      <c r="F65" s="464"/>
      <c r="G65" s="464"/>
      <c r="H65" s="462"/>
      <c r="I65" s="462"/>
    </row>
    <row r="66" spans="1:9" s="2" customFormat="1" ht="20.25" customHeight="1">
      <c r="A66" s="4"/>
      <c r="B66" s="456">
        <v>1</v>
      </c>
      <c r="C66" s="456" t="s">
        <v>64</v>
      </c>
      <c r="D66" s="50" t="s">
        <v>35</v>
      </c>
      <c r="E66" s="50">
        <v>176</v>
      </c>
      <c r="F66" s="50">
        <v>54</v>
      </c>
      <c r="G66" s="50">
        <v>30</v>
      </c>
      <c r="H66" s="26" t="s">
        <v>90</v>
      </c>
      <c r="I66" s="459" t="s">
        <v>91</v>
      </c>
    </row>
    <row r="67" spans="1:9" s="2" customFormat="1" ht="20.25" customHeight="1" thickBot="1">
      <c r="A67" s="4"/>
      <c r="B67" s="458"/>
      <c r="C67" s="458"/>
      <c r="D67" s="43" t="s">
        <v>35</v>
      </c>
      <c r="E67" s="43">
        <v>177</v>
      </c>
      <c r="F67" s="43">
        <v>54</v>
      </c>
      <c r="G67" s="43">
        <v>30</v>
      </c>
      <c r="H67" s="51" t="s">
        <v>90</v>
      </c>
      <c r="I67" s="465"/>
    </row>
    <row r="68" spans="1:9" s="2" customFormat="1" ht="32.25" customHeight="1">
      <c r="A68" s="4"/>
      <c r="B68" s="456">
        <v>2</v>
      </c>
      <c r="C68" s="456" t="s">
        <v>3</v>
      </c>
      <c r="D68" s="50" t="s">
        <v>35</v>
      </c>
      <c r="E68" s="50">
        <v>172</v>
      </c>
      <c r="F68" s="50">
        <v>36</v>
      </c>
      <c r="G68" s="50">
        <v>24</v>
      </c>
      <c r="H68" s="26" t="s">
        <v>92</v>
      </c>
      <c r="I68" s="27" t="s">
        <v>53</v>
      </c>
    </row>
    <row r="69" spans="1:9" s="2" customFormat="1" ht="32.25" customHeight="1" thickBot="1">
      <c r="A69" s="4"/>
      <c r="B69" s="458"/>
      <c r="C69" s="458"/>
      <c r="D69" s="43" t="s">
        <v>35</v>
      </c>
      <c r="E69" s="43">
        <v>173</v>
      </c>
      <c r="F69" s="43">
        <v>59</v>
      </c>
      <c r="G69" s="43">
        <v>53</v>
      </c>
      <c r="H69" s="44" t="s">
        <v>92</v>
      </c>
      <c r="I69" s="45" t="s">
        <v>93</v>
      </c>
    </row>
    <row r="70" spans="1:9" s="2" customFormat="1" ht="29.1" customHeight="1">
      <c r="A70" s="4"/>
      <c r="B70" s="456">
        <v>3</v>
      </c>
      <c r="C70" s="456" t="s">
        <v>56</v>
      </c>
      <c r="D70" s="50" t="s">
        <v>35</v>
      </c>
      <c r="E70" s="50">
        <v>171</v>
      </c>
      <c r="F70" s="50">
        <v>18</v>
      </c>
      <c r="G70" s="50">
        <v>12</v>
      </c>
      <c r="H70" s="26" t="s">
        <v>92</v>
      </c>
      <c r="I70" s="27" t="s">
        <v>58</v>
      </c>
    </row>
    <row r="71" spans="1:9" s="2" customFormat="1" ht="29.1" customHeight="1">
      <c r="A71" s="4"/>
      <c r="B71" s="457"/>
      <c r="C71" s="457"/>
      <c r="D71" s="17" t="s">
        <v>35</v>
      </c>
      <c r="E71" s="17">
        <v>173</v>
      </c>
      <c r="F71" s="17">
        <v>69</v>
      </c>
      <c r="G71" s="17">
        <v>48</v>
      </c>
      <c r="H71" s="37" t="s">
        <v>92</v>
      </c>
      <c r="I71" s="52" t="s">
        <v>57</v>
      </c>
    </row>
    <row r="72" spans="1:9" s="2" customFormat="1" ht="29.1" customHeight="1" thickBot="1">
      <c r="A72" s="4"/>
      <c r="B72" s="458"/>
      <c r="C72" s="458"/>
      <c r="D72" s="43" t="s">
        <v>35</v>
      </c>
      <c r="E72" s="43">
        <v>174</v>
      </c>
      <c r="F72" s="53">
        <v>0</v>
      </c>
      <c r="G72" s="53">
        <v>0</v>
      </c>
      <c r="H72" s="54" t="s">
        <v>92</v>
      </c>
      <c r="I72" s="45" t="s">
        <v>94</v>
      </c>
    </row>
    <row r="73" spans="1:9" s="2" customFormat="1" ht="32.25" customHeight="1" thickBot="1">
      <c r="A73" s="4"/>
      <c r="B73" s="30">
        <v>4</v>
      </c>
      <c r="C73" s="31" t="s">
        <v>59</v>
      </c>
      <c r="D73" s="32" t="s">
        <v>35</v>
      </c>
      <c r="E73" s="8">
        <v>173</v>
      </c>
      <c r="F73" s="32">
        <v>65</v>
      </c>
      <c r="G73" s="32">
        <v>48</v>
      </c>
      <c r="H73" s="55" t="s">
        <v>92</v>
      </c>
      <c r="I73" s="34" t="s">
        <v>60</v>
      </c>
    </row>
    <row r="74" spans="1:9" s="2" customFormat="1" ht="32.1" customHeight="1">
      <c r="A74" s="4"/>
      <c r="B74" s="456">
        <v>5</v>
      </c>
      <c r="C74" s="456" t="s">
        <v>67</v>
      </c>
      <c r="D74" s="50" t="s">
        <v>35</v>
      </c>
      <c r="E74" s="50">
        <v>133</v>
      </c>
      <c r="F74" s="50">
        <v>30</v>
      </c>
      <c r="G74" s="50">
        <v>19</v>
      </c>
      <c r="H74" s="26" t="s">
        <v>90</v>
      </c>
      <c r="I74" s="27" t="s">
        <v>95</v>
      </c>
    </row>
    <row r="75" spans="1:9" s="2" customFormat="1" ht="32.1" customHeight="1">
      <c r="A75" s="4"/>
      <c r="B75" s="457"/>
      <c r="C75" s="457"/>
      <c r="D75" s="17" t="s">
        <v>35</v>
      </c>
      <c r="E75" s="17">
        <v>134</v>
      </c>
      <c r="F75" s="17">
        <v>25</v>
      </c>
      <c r="G75" s="17">
        <v>13</v>
      </c>
      <c r="H75" s="37" t="s">
        <v>90</v>
      </c>
      <c r="I75" s="52" t="s">
        <v>69</v>
      </c>
    </row>
    <row r="76" spans="1:9" s="2" customFormat="1" ht="32.1" customHeight="1">
      <c r="A76" s="4"/>
      <c r="B76" s="457"/>
      <c r="C76" s="457"/>
      <c r="D76" s="17" t="s">
        <v>35</v>
      </c>
      <c r="E76" s="17">
        <v>174</v>
      </c>
      <c r="F76" s="17">
        <v>40</v>
      </c>
      <c r="G76" s="17">
        <v>29</v>
      </c>
      <c r="H76" s="37" t="s">
        <v>90</v>
      </c>
      <c r="I76" s="52" t="s">
        <v>70</v>
      </c>
    </row>
    <row r="77" spans="1:9" s="2" customFormat="1" ht="32.1" customHeight="1" thickBot="1">
      <c r="A77" s="4"/>
      <c r="B77" s="458"/>
      <c r="C77" s="458"/>
      <c r="D77" s="43" t="s">
        <v>35</v>
      </c>
      <c r="E77" s="43">
        <v>175</v>
      </c>
      <c r="F77" s="43">
        <v>61</v>
      </c>
      <c r="G77" s="43">
        <v>45</v>
      </c>
      <c r="H77" s="44" t="s">
        <v>90</v>
      </c>
      <c r="I77" s="45" t="s">
        <v>96</v>
      </c>
    </row>
    <row r="78" spans="1:9" s="2" customFormat="1" ht="31.35" customHeight="1">
      <c r="A78" s="4"/>
      <c r="B78" s="456">
        <v>6</v>
      </c>
      <c r="C78" s="456" t="s">
        <v>97</v>
      </c>
      <c r="D78" s="5" t="s">
        <v>35</v>
      </c>
      <c r="E78" s="5">
        <v>171</v>
      </c>
      <c r="F78" s="5">
        <v>79</v>
      </c>
      <c r="G78" s="5">
        <v>54</v>
      </c>
      <c r="H78" s="26" t="s">
        <v>98</v>
      </c>
      <c r="I78" s="27" t="s">
        <v>99</v>
      </c>
    </row>
    <row r="79" spans="1:9" s="2" customFormat="1" ht="31.35" customHeight="1">
      <c r="A79" s="4"/>
      <c r="B79" s="457"/>
      <c r="C79" s="457"/>
      <c r="D79" s="17" t="s">
        <v>35</v>
      </c>
      <c r="E79" s="17">
        <v>434</v>
      </c>
      <c r="F79" s="17">
        <v>17</v>
      </c>
      <c r="G79" s="17">
        <v>10</v>
      </c>
      <c r="H79" s="37" t="s">
        <v>98</v>
      </c>
      <c r="I79" s="52" t="s">
        <v>100</v>
      </c>
    </row>
    <row r="80" spans="1:9" s="2" customFormat="1" ht="31.35" customHeight="1" thickBot="1">
      <c r="A80" s="4"/>
      <c r="B80" s="458"/>
      <c r="C80" s="458"/>
      <c r="D80" s="43" t="s">
        <v>35</v>
      </c>
      <c r="E80" s="43">
        <v>435</v>
      </c>
      <c r="F80" s="43">
        <v>29</v>
      </c>
      <c r="G80" s="43">
        <v>20</v>
      </c>
      <c r="H80" s="44" t="s">
        <v>98</v>
      </c>
      <c r="I80" s="45" t="s">
        <v>101</v>
      </c>
    </row>
    <row r="81" spans="1:9" s="2" customFormat="1" ht="30.6" customHeight="1">
      <c r="A81" s="4"/>
      <c r="B81" s="456">
        <v>7</v>
      </c>
      <c r="C81" s="456" t="s">
        <v>34</v>
      </c>
      <c r="D81" s="5" t="s">
        <v>35</v>
      </c>
      <c r="E81" s="5">
        <v>178</v>
      </c>
      <c r="F81" s="5">
        <v>41</v>
      </c>
      <c r="G81" s="5">
        <v>23</v>
      </c>
      <c r="H81" s="26" t="s">
        <v>98</v>
      </c>
      <c r="I81" s="27" t="s">
        <v>102</v>
      </c>
    </row>
    <row r="82" spans="1:9" s="2" customFormat="1" ht="30.6" customHeight="1">
      <c r="A82" s="4"/>
      <c r="B82" s="457"/>
      <c r="C82" s="457"/>
      <c r="D82" s="17" t="s">
        <v>35</v>
      </c>
      <c r="E82" s="17">
        <v>180</v>
      </c>
      <c r="F82" s="17">
        <v>86</v>
      </c>
      <c r="G82" s="17">
        <v>50</v>
      </c>
      <c r="H82" s="37" t="s">
        <v>98</v>
      </c>
      <c r="I82" s="52" t="s">
        <v>43</v>
      </c>
    </row>
    <row r="83" spans="1:9" s="2" customFormat="1" ht="30.6" customHeight="1">
      <c r="A83" s="4"/>
      <c r="B83" s="457"/>
      <c r="C83" s="457"/>
      <c r="D83" s="17" t="s">
        <v>35</v>
      </c>
      <c r="E83" s="17">
        <v>135</v>
      </c>
      <c r="F83" s="17">
        <v>29</v>
      </c>
      <c r="G83" s="17">
        <v>17</v>
      </c>
      <c r="H83" s="37" t="s">
        <v>98</v>
      </c>
      <c r="I83" s="52" t="s">
        <v>44</v>
      </c>
    </row>
    <row r="84" spans="1:9" s="2" customFormat="1" ht="30.6" customHeight="1" thickBot="1">
      <c r="A84" s="4"/>
      <c r="B84" s="458"/>
      <c r="C84" s="458"/>
      <c r="D84" s="43" t="s">
        <v>35</v>
      </c>
      <c r="E84" s="43">
        <v>136</v>
      </c>
      <c r="F84" s="43">
        <v>28</v>
      </c>
      <c r="G84" s="43">
        <v>19</v>
      </c>
      <c r="H84" s="44" t="s">
        <v>98</v>
      </c>
      <c r="I84" s="45" t="s">
        <v>45</v>
      </c>
    </row>
    <row r="85" spans="1:9" s="2" customFormat="1" ht="21.6" customHeight="1">
      <c r="A85" s="4"/>
      <c r="B85" s="456">
        <v>8</v>
      </c>
      <c r="C85" s="456" t="s">
        <v>75</v>
      </c>
      <c r="D85" s="5" t="s">
        <v>35</v>
      </c>
      <c r="E85" s="5">
        <v>135</v>
      </c>
      <c r="F85" s="5">
        <v>42</v>
      </c>
      <c r="G85" s="5">
        <v>21</v>
      </c>
      <c r="H85" s="26" t="s">
        <v>98</v>
      </c>
      <c r="I85" s="27" t="s">
        <v>78</v>
      </c>
    </row>
    <row r="86" spans="1:9" s="2" customFormat="1" ht="21.6" customHeight="1">
      <c r="A86" s="4"/>
      <c r="B86" s="457"/>
      <c r="C86" s="457"/>
      <c r="D86" s="17" t="s">
        <v>35</v>
      </c>
      <c r="E86" s="17">
        <v>136</v>
      </c>
      <c r="F86" s="17">
        <v>25</v>
      </c>
      <c r="G86" s="17">
        <v>13</v>
      </c>
      <c r="H86" s="37" t="s">
        <v>98</v>
      </c>
      <c r="I86" s="52" t="s">
        <v>103</v>
      </c>
    </row>
    <row r="87" spans="1:9" s="2" customFormat="1" ht="21.6" customHeight="1" thickBot="1">
      <c r="A87" s="4"/>
      <c r="B87" s="458"/>
      <c r="C87" s="458"/>
      <c r="D87" s="43" t="s">
        <v>35</v>
      </c>
      <c r="E87" s="43">
        <v>134</v>
      </c>
      <c r="F87" s="43">
        <v>28</v>
      </c>
      <c r="G87" s="43">
        <v>19</v>
      </c>
      <c r="H87" s="44" t="s">
        <v>98</v>
      </c>
      <c r="I87" s="45" t="s">
        <v>77</v>
      </c>
    </row>
    <row r="88" spans="1:9" s="2" customFormat="1" ht="20.25" customHeight="1" thickBot="1">
      <c r="A88" s="4"/>
      <c r="B88" s="30">
        <v>9</v>
      </c>
      <c r="C88" s="31" t="s">
        <v>104</v>
      </c>
      <c r="D88" s="31" t="s">
        <v>35</v>
      </c>
      <c r="E88" s="32">
        <v>180</v>
      </c>
      <c r="F88" s="32">
        <v>0</v>
      </c>
      <c r="G88" s="31">
        <v>0</v>
      </c>
      <c r="H88" s="33" t="s">
        <v>98</v>
      </c>
      <c r="I88" s="34" t="s">
        <v>105</v>
      </c>
    </row>
    <row r="89" spans="1:9" s="2" customFormat="1" ht="20.25" customHeight="1" thickBot="1">
      <c r="A89" s="4"/>
      <c r="B89" s="30">
        <v>10</v>
      </c>
      <c r="C89" s="31" t="s">
        <v>106</v>
      </c>
      <c r="D89" s="32" t="s">
        <v>35</v>
      </c>
      <c r="E89" s="32">
        <v>175</v>
      </c>
      <c r="F89" s="32">
        <v>67</v>
      </c>
      <c r="G89" s="32">
        <v>49</v>
      </c>
      <c r="H89" s="55" t="s">
        <v>107</v>
      </c>
      <c r="I89" s="34" t="s">
        <v>108</v>
      </c>
    </row>
    <row r="90" spans="1:9" s="2" customFormat="1" ht="28.35" customHeight="1">
      <c r="A90" s="4"/>
      <c r="B90" s="456">
        <v>11</v>
      </c>
      <c r="C90" s="456" t="s">
        <v>109</v>
      </c>
      <c r="D90" s="5" t="s">
        <v>35</v>
      </c>
      <c r="E90" s="5">
        <v>173</v>
      </c>
      <c r="F90" s="5">
        <v>5</v>
      </c>
      <c r="G90" s="5">
        <v>10</v>
      </c>
      <c r="H90" s="26" t="s">
        <v>107</v>
      </c>
      <c r="I90" s="27" t="s">
        <v>110</v>
      </c>
    </row>
    <row r="91" spans="1:9" s="2" customFormat="1" ht="28.35" customHeight="1" thickBot="1">
      <c r="A91" s="4"/>
      <c r="B91" s="458"/>
      <c r="C91" s="458"/>
      <c r="D91" s="43" t="s">
        <v>35</v>
      </c>
      <c r="E91" s="43">
        <v>175</v>
      </c>
      <c r="F91" s="43">
        <v>0</v>
      </c>
      <c r="G91" s="43">
        <v>0</v>
      </c>
      <c r="H91" s="44" t="s">
        <v>107</v>
      </c>
      <c r="I91" s="45" t="s">
        <v>94</v>
      </c>
    </row>
    <row r="92" spans="1:9" s="2" customFormat="1" ht="32.1" customHeight="1">
      <c r="A92" s="4"/>
      <c r="B92" s="456">
        <v>12</v>
      </c>
      <c r="C92" s="456" t="s">
        <v>111</v>
      </c>
      <c r="D92" s="5" t="s">
        <v>35</v>
      </c>
      <c r="E92" s="5">
        <v>172</v>
      </c>
      <c r="F92" s="5">
        <v>56</v>
      </c>
      <c r="G92" s="5">
        <v>28</v>
      </c>
      <c r="H92" s="26" t="s">
        <v>112</v>
      </c>
      <c r="I92" s="459" t="s">
        <v>113</v>
      </c>
    </row>
    <row r="93" spans="1:9" s="2" customFormat="1" ht="32.1" customHeight="1">
      <c r="A93" s="4"/>
      <c r="B93" s="457"/>
      <c r="C93" s="457"/>
      <c r="D93" s="17" t="s">
        <v>35</v>
      </c>
      <c r="E93" s="17">
        <v>173</v>
      </c>
      <c r="F93" s="17">
        <v>51</v>
      </c>
      <c r="G93" s="17">
        <v>25</v>
      </c>
      <c r="H93" s="37" t="s">
        <v>112</v>
      </c>
      <c r="I93" s="460"/>
    </row>
    <row r="94" spans="1:9" s="2" customFormat="1" ht="32.1" customHeight="1" thickBot="1">
      <c r="A94" s="4"/>
      <c r="B94" s="458"/>
      <c r="C94" s="458"/>
      <c r="D94" s="43" t="s">
        <v>35</v>
      </c>
      <c r="E94" s="43">
        <v>176</v>
      </c>
      <c r="F94" s="43">
        <v>39</v>
      </c>
      <c r="G94" s="43">
        <v>24</v>
      </c>
      <c r="H94" s="44" t="s">
        <v>112</v>
      </c>
      <c r="I94" s="45" t="s">
        <v>114</v>
      </c>
    </row>
    <row r="95" spans="1:9" s="2" customFormat="1" thickBot="1">
      <c r="A95" s="4"/>
      <c r="B95" s="22"/>
      <c r="C95" s="56"/>
      <c r="D95" s="22"/>
      <c r="E95" s="57" t="s">
        <v>40</v>
      </c>
      <c r="F95" s="58">
        <v>1132</v>
      </c>
      <c r="G95" s="59">
        <v>733</v>
      </c>
      <c r="H95" s="56"/>
      <c r="I95" s="60"/>
    </row>
    <row r="96" spans="1:9" s="2" customFormat="1" ht="72" thickBot="1">
      <c r="A96" s="4"/>
      <c r="B96" s="22"/>
      <c r="C96" s="56"/>
      <c r="D96" s="22"/>
      <c r="E96" s="57" t="s">
        <v>40</v>
      </c>
      <c r="F96" s="58">
        <v>1067</v>
      </c>
      <c r="G96" s="59">
        <v>685</v>
      </c>
      <c r="H96" s="56"/>
      <c r="I96" s="60" t="s">
        <v>115</v>
      </c>
    </row>
    <row r="97" spans="1:8" s="2" customFormat="1" ht="14.25"/>
    <row r="98" spans="1:8" s="2" customFormat="1" ht="15.75">
      <c r="B98" s="3" t="s">
        <v>116</v>
      </c>
    </row>
    <row r="99" spans="1:8" s="2" customFormat="1" ht="15.75">
      <c r="B99" s="3"/>
      <c r="C99" s="3" t="s">
        <v>117</v>
      </c>
    </row>
    <row r="100" spans="1:8" s="2" customFormat="1" thickBot="1"/>
    <row r="101" spans="1:8" s="2" customFormat="1" ht="14.25" customHeight="1">
      <c r="A101" s="4"/>
      <c r="B101" s="461" t="s">
        <v>27</v>
      </c>
      <c r="C101" s="463" t="s">
        <v>28</v>
      </c>
      <c r="D101" s="463" t="s">
        <v>29</v>
      </c>
      <c r="E101" s="463" t="s">
        <v>30</v>
      </c>
      <c r="F101" s="463" t="s">
        <v>31</v>
      </c>
      <c r="G101" s="463" t="s">
        <v>32</v>
      </c>
      <c r="H101" s="461" t="s">
        <v>33</v>
      </c>
    </row>
    <row r="102" spans="1:8" s="2" customFormat="1" ht="15.6" customHeight="1" thickBot="1">
      <c r="A102" s="4"/>
      <c r="B102" s="462"/>
      <c r="C102" s="464"/>
      <c r="D102" s="464"/>
      <c r="E102" s="464"/>
      <c r="F102" s="464"/>
      <c r="G102" s="464"/>
      <c r="H102" s="462"/>
    </row>
    <row r="103" spans="1:8" s="2" customFormat="1" ht="32.1" customHeight="1">
      <c r="A103" s="4"/>
      <c r="B103" s="456">
        <v>1</v>
      </c>
      <c r="C103" s="456" t="s">
        <v>64</v>
      </c>
      <c r="D103" s="5" t="s">
        <v>35</v>
      </c>
      <c r="E103" s="5">
        <v>172</v>
      </c>
      <c r="F103" s="5">
        <v>78</v>
      </c>
      <c r="G103" s="5">
        <v>61</v>
      </c>
      <c r="H103" s="35" t="s">
        <v>118</v>
      </c>
    </row>
    <row r="104" spans="1:8" s="2" customFormat="1" ht="32.1" customHeight="1" thickBot="1">
      <c r="A104" s="4"/>
      <c r="B104" s="458"/>
      <c r="C104" s="458"/>
      <c r="D104" s="43" t="s">
        <v>35</v>
      </c>
      <c r="E104" s="43">
        <v>175</v>
      </c>
      <c r="F104" s="43">
        <v>7</v>
      </c>
      <c r="G104" s="43">
        <v>4</v>
      </c>
      <c r="H104" s="46" t="s">
        <v>66</v>
      </c>
    </row>
    <row r="105" spans="1:8" s="2" customFormat="1" ht="30.6" customHeight="1">
      <c r="A105" s="4"/>
      <c r="B105" s="456">
        <v>2</v>
      </c>
      <c r="C105" s="456" t="s">
        <v>56</v>
      </c>
      <c r="D105" s="5" t="s">
        <v>35</v>
      </c>
      <c r="E105" s="5">
        <v>171</v>
      </c>
      <c r="F105" s="5">
        <v>18</v>
      </c>
      <c r="G105" s="5">
        <v>12</v>
      </c>
      <c r="H105" s="35" t="s">
        <v>58</v>
      </c>
    </row>
    <row r="106" spans="1:8" s="2" customFormat="1" ht="45.6" customHeight="1">
      <c r="A106" s="4"/>
      <c r="B106" s="457"/>
      <c r="C106" s="457"/>
      <c r="D106" s="17" t="s">
        <v>35</v>
      </c>
      <c r="E106" s="17">
        <v>173</v>
      </c>
      <c r="F106" s="17">
        <v>69</v>
      </c>
      <c r="G106" s="17">
        <v>48</v>
      </c>
      <c r="H106" s="38" t="s">
        <v>57</v>
      </c>
    </row>
    <row r="107" spans="1:8" s="2" customFormat="1" ht="30.6" customHeight="1" thickBot="1">
      <c r="A107" s="4"/>
      <c r="B107" s="458"/>
      <c r="C107" s="458"/>
      <c r="D107" s="43" t="s">
        <v>35</v>
      </c>
      <c r="E107" s="43">
        <v>174</v>
      </c>
      <c r="F107" s="43">
        <v>0</v>
      </c>
      <c r="G107" s="43">
        <v>0</v>
      </c>
      <c r="H107" s="46" t="s">
        <v>94</v>
      </c>
    </row>
    <row r="108" spans="1:8" s="2" customFormat="1" ht="32.1" customHeight="1">
      <c r="A108" s="4"/>
      <c r="B108" s="456">
        <v>3</v>
      </c>
      <c r="C108" s="456" t="s">
        <v>67</v>
      </c>
      <c r="D108" s="5" t="s">
        <v>35</v>
      </c>
      <c r="E108" s="5">
        <v>174</v>
      </c>
      <c r="F108" s="5">
        <v>40</v>
      </c>
      <c r="G108" s="5">
        <v>29</v>
      </c>
      <c r="H108" s="35" t="s">
        <v>70</v>
      </c>
    </row>
    <row r="109" spans="1:8" s="2" customFormat="1" ht="32.1" customHeight="1">
      <c r="A109" s="4"/>
      <c r="B109" s="457"/>
      <c r="C109" s="457"/>
      <c r="D109" s="17" t="s">
        <v>35</v>
      </c>
      <c r="E109" s="17">
        <v>175</v>
      </c>
      <c r="F109" s="17">
        <v>61</v>
      </c>
      <c r="G109" s="17">
        <v>45</v>
      </c>
      <c r="H109" s="38" t="s">
        <v>96</v>
      </c>
    </row>
    <row r="110" spans="1:8" s="2" customFormat="1" ht="32.1" customHeight="1">
      <c r="A110" s="4"/>
      <c r="B110" s="457"/>
      <c r="C110" s="457"/>
      <c r="D110" s="17" t="s">
        <v>35</v>
      </c>
      <c r="E110" s="17">
        <v>133</v>
      </c>
      <c r="F110" s="17">
        <v>30</v>
      </c>
      <c r="G110" s="17">
        <v>19</v>
      </c>
      <c r="H110" s="38" t="s">
        <v>68</v>
      </c>
    </row>
    <row r="111" spans="1:8" s="2" customFormat="1" ht="32.1" customHeight="1" thickBot="1">
      <c r="A111" s="4"/>
      <c r="B111" s="458"/>
      <c r="C111" s="458"/>
      <c r="D111" s="43" t="s">
        <v>35</v>
      </c>
      <c r="E111" s="43">
        <v>134</v>
      </c>
      <c r="F111" s="43">
        <v>25</v>
      </c>
      <c r="G111" s="43">
        <v>13</v>
      </c>
      <c r="H111" s="46" t="s">
        <v>69</v>
      </c>
    </row>
    <row r="112" spans="1:8" s="2" customFormat="1" ht="20.25" customHeight="1">
      <c r="A112" s="4"/>
      <c r="B112" s="456">
        <v>4</v>
      </c>
      <c r="C112" s="456" t="s">
        <v>34</v>
      </c>
      <c r="D112" s="5" t="s">
        <v>35</v>
      </c>
      <c r="E112" s="5">
        <v>435</v>
      </c>
      <c r="F112" s="5">
        <v>29</v>
      </c>
      <c r="G112" s="5">
        <v>17</v>
      </c>
      <c r="H112" s="35" t="s">
        <v>44</v>
      </c>
    </row>
    <row r="113" spans="1:8" s="2" customFormat="1" ht="20.25" customHeight="1">
      <c r="A113" s="4"/>
      <c r="B113" s="457"/>
      <c r="C113" s="457"/>
      <c r="D113" s="17" t="s">
        <v>35</v>
      </c>
      <c r="E113" s="17">
        <v>436</v>
      </c>
      <c r="F113" s="17">
        <v>28</v>
      </c>
      <c r="G113" s="17">
        <v>19</v>
      </c>
      <c r="H113" s="38" t="s">
        <v>45</v>
      </c>
    </row>
    <row r="114" spans="1:8" s="2" customFormat="1" ht="30.75" customHeight="1" thickBot="1">
      <c r="A114" s="4"/>
      <c r="B114" s="458"/>
      <c r="C114" s="458"/>
      <c r="D114" s="43" t="s">
        <v>35</v>
      </c>
      <c r="E114" s="43">
        <v>180</v>
      </c>
      <c r="F114" s="43">
        <v>86</v>
      </c>
      <c r="G114" s="43">
        <v>50</v>
      </c>
      <c r="H114" s="46" t="s">
        <v>43</v>
      </c>
    </row>
    <row r="115" spans="1:8" s="2" customFormat="1" ht="19.350000000000001" customHeight="1" thickBot="1">
      <c r="A115" s="4"/>
      <c r="B115" s="30">
        <v>5</v>
      </c>
      <c r="C115" s="31" t="s">
        <v>104</v>
      </c>
      <c r="D115" s="32" t="s">
        <v>35</v>
      </c>
      <c r="E115" s="32">
        <v>172</v>
      </c>
      <c r="F115" s="32">
        <v>43</v>
      </c>
      <c r="G115" s="31">
        <v>32</v>
      </c>
      <c r="H115" s="42" t="s">
        <v>119</v>
      </c>
    </row>
    <row r="116" spans="1:8" s="2" customFormat="1" ht="35.1" customHeight="1">
      <c r="A116" s="4"/>
      <c r="B116" s="456">
        <v>6</v>
      </c>
      <c r="C116" s="456" t="s">
        <v>3</v>
      </c>
      <c r="D116" s="5" t="s">
        <v>35</v>
      </c>
      <c r="E116" s="5">
        <v>172</v>
      </c>
      <c r="F116" s="5">
        <v>36</v>
      </c>
      <c r="G116" s="5">
        <v>24</v>
      </c>
      <c r="H116" s="35" t="s">
        <v>53</v>
      </c>
    </row>
    <row r="117" spans="1:8" s="2" customFormat="1" ht="41.85" customHeight="1" thickBot="1">
      <c r="A117" s="4"/>
      <c r="B117" s="458"/>
      <c r="C117" s="458"/>
      <c r="D117" s="43" t="s">
        <v>35</v>
      </c>
      <c r="E117" s="43">
        <v>173</v>
      </c>
      <c r="F117" s="43">
        <v>59</v>
      </c>
      <c r="G117" s="43">
        <v>53</v>
      </c>
      <c r="H117" s="46" t="s">
        <v>55</v>
      </c>
    </row>
    <row r="118" spans="1:8" s="2" customFormat="1" ht="28.35" customHeight="1">
      <c r="A118" s="4"/>
      <c r="B118" s="456">
        <v>7</v>
      </c>
      <c r="C118" s="456" t="s">
        <v>97</v>
      </c>
      <c r="D118" s="5" t="s">
        <v>35</v>
      </c>
      <c r="E118" s="5">
        <v>171</v>
      </c>
      <c r="F118" s="5">
        <v>79</v>
      </c>
      <c r="G118" s="5">
        <v>54</v>
      </c>
      <c r="H118" s="35" t="s">
        <v>99</v>
      </c>
    </row>
    <row r="119" spans="1:8" s="2" customFormat="1" ht="28.35" customHeight="1">
      <c r="A119" s="4"/>
      <c r="B119" s="457"/>
      <c r="C119" s="457"/>
      <c r="D119" s="17" t="s">
        <v>35</v>
      </c>
      <c r="E119" s="17">
        <v>434</v>
      </c>
      <c r="F119" s="17">
        <v>17</v>
      </c>
      <c r="G119" s="17">
        <v>10</v>
      </c>
      <c r="H119" s="38" t="s">
        <v>100</v>
      </c>
    </row>
    <row r="120" spans="1:8" s="2" customFormat="1" ht="28.35" customHeight="1" thickBot="1">
      <c r="A120" s="4"/>
      <c r="B120" s="458"/>
      <c r="C120" s="458"/>
      <c r="D120" s="43" t="s">
        <v>35</v>
      </c>
      <c r="E120" s="43">
        <v>435</v>
      </c>
      <c r="F120" s="43">
        <v>29</v>
      </c>
      <c r="G120" s="43">
        <v>20</v>
      </c>
      <c r="H120" s="46" t="s">
        <v>101</v>
      </c>
    </row>
    <row r="121" spans="1:8" s="2" customFormat="1" thickBot="1">
      <c r="A121" s="4"/>
      <c r="B121" s="61"/>
      <c r="C121" s="32"/>
      <c r="D121" s="12"/>
      <c r="E121" s="62" t="s">
        <v>40</v>
      </c>
      <c r="F121" s="59">
        <v>733</v>
      </c>
      <c r="G121" s="63">
        <v>511</v>
      </c>
      <c r="H121" s="56"/>
    </row>
  </sheetData>
  <customSheetViews>
    <customSheetView guid="{75DD6FA6-D4F4-4971-9BF7-52272059D0A9}">
      <selection activeCell="C16" sqref="C16:C19"/>
      <pageMargins left="0.7" right="0.7" top="0.75" bottom="0.75" header="0.3" footer="0.3"/>
      <pageSetup paperSize="0" orientation="portrait" horizontalDpi="0" verticalDpi="0" copies="0" r:id="rId1"/>
    </customSheetView>
    <customSheetView guid="{1D4E6CE9-D574-44F5-B69E-05119AF88702}">
      <selection activeCell="C16" sqref="C16:C19"/>
      <pageMargins left="0.7" right="0.7" top="0.75" bottom="0.75" header="0.3" footer="0.3"/>
      <pageSetup paperSize="0" orientation="portrait" horizontalDpi="0" verticalDpi="0" copies="0" r:id="rId2"/>
    </customSheetView>
    <customSheetView guid="{B0236EF4-4589-4A9E-A5FE-507E9369040F}">
      <selection activeCell="C16" sqref="C16:C19"/>
      <pageMargins left="0.7" right="0.7" top="0.75" bottom="0.75" header="0.3" footer="0.3"/>
      <pageSetup paperSize="0" orientation="portrait" horizontalDpi="0" verticalDpi="0" copies="0" r:id="rId3"/>
    </customSheetView>
    <customSheetView guid="{B1877DBE-0A9F-4B77-8C5F-B727A77DDF54}">
      <selection activeCell="C16" sqref="C16:C19"/>
      <pageMargins left="0.7" right="0.7" top="0.75" bottom="0.75" header="0.3" footer="0.3"/>
      <pageSetup paperSize="0" orientation="portrait" horizontalDpi="0" verticalDpi="0" copies="0" r:id="rId4"/>
    </customSheetView>
    <customSheetView guid="{4180A157-558B-4F14-9CE4-9E26496DABD4}">
      <selection activeCell="C16" sqref="C16:C19"/>
      <pageMargins left="0.7" right="0.7" top="0.75" bottom="0.75" header="0.3" footer="0.3"/>
      <pageSetup paperSize="0" orientation="portrait" horizontalDpi="0" verticalDpi="0" copies="0" r:id="rId5"/>
    </customSheetView>
    <customSheetView guid="{9E8B758A-381B-469B-BCAD-8DCE4BC612DE}">
      <selection activeCell="C16" sqref="C16:C19"/>
      <pageMargins left="0.7" right="0.7" top="0.75" bottom="0.75" header="0.3" footer="0.3"/>
      <pageSetup paperSize="0" orientation="portrait" horizontalDpi="0" verticalDpi="0" copies="0" r:id="rId6"/>
    </customSheetView>
    <customSheetView guid="{57CFE33F-1C1E-4DE2-8F79-FC8F76E572B7}">
      <selection activeCell="C16" sqref="C16:C19"/>
      <pageMargins left="0.7" right="0.7" top="0.75" bottom="0.75" header="0.3" footer="0.3"/>
      <pageSetup paperSize="0" orientation="portrait" horizontalDpi="0" verticalDpi="0" copies="0" r:id="rId7"/>
    </customSheetView>
    <customSheetView guid="{0605BDD4-8315-4243-A7F4-0A722E31D4D0}">
      <selection activeCell="H107" sqref="H107"/>
      <pageMargins left="0.7" right="0.7" top="0.75" bottom="0.75" header="0.3" footer="0.3"/>
      <pageSetup paperSize="0" orientation="portrait" horizontalDpi="0" verticalDpi="0" copies="0" r:id="rId8"/>
    </customSheetView>
    <customSheetView guid="{46034848-99AB-4788-898F-A052AD17F33E}">
      <selection activeCell="C16" sqref="C16:C19"/>
      <pageMargins left="0.7" right="0.7" top="0.75" bottom="0.75" header="0.3" footer="0.3"/>
      <pageSetup paperSize="0" orientation="portrait" horizontalDpi="0" verticalDpi="0" copies="0" r:id="rId9"/>
    </customSheetView>
    <customSheetView guid="{AD62F15E-E4D0-4895-9D5F-05FA49D5425D}">
      <selection activeCell="C16" sqref="C16:C19"/>
      <pageMargins left="0.7" right="0.7" top="0.75" bottom="0.75" header="0.3" footer="0.3"/>
      <pageSetup paperSize="0" orientation="portrait" horizontalDpi="0" verticalDpi="0" copies="0" r:id="rId10"/>
    </customSheetView>
    <customSheetView guid="{FC65F21B-4CEC-48B9-99E9-854A601BE461}">
      <selection activeCell="C16" sqref="C16:C19"/>
      <pageMargins left="0.7" right="0.7" top="0.75" bottom="0.75" header="0.3" footer="0.3"/>
      <pageSetup paperSize="0" orientation="portrait" horizontalDpi="0" verticalDpi="0" copies="0" r:id="rId11"/>
    </customSheetView>
    <customSheetView guid="{A0197BF3-E194-41D9-A738-52228EE729DC}">
      <selection activeCell="C16" sqref="C16:C19"/>
      <pageMargins left="0.7" right="0.7" top="0.75" bottom="0.75" header="0.3" footer="0.3"/>
      <pageSetup paperSize="0" orientation="portrait" horizontalDpi="0" verticalDpi="0" copies="0" r:id="rId12"/>
    </customSheetView>
    <customSheetView guid="{C8DC17E8-AEB6-4568-8236-F2228F73C00B}">
      <selection activeCell="C16" sqref="C16:C19"/>
      <pageMargins left="0.7" right="0.7" top="0.75" bottom="0.75" header="0.3" footer="0.3"/>
      <pageSetup paperSize="0" orientation="portrait" horizontalDpi="0" verticalDpi="0" copies="0" r:id="rId13"/>
    </customSheetView>
  </customSheetViews>
  <mergeCells count="105">
    <mergeCell ref="H3:H4"/>
    <mergeCell ref="B5:B6"/>
    <mergeCell ref="C5:C6"/>
    <mergeCell ref="B7:B8"/>
    <mergeCell ref="C7:C8"/>
    <mergeCell ref="H7:H8"/>
    <mergeCell ref="B3:B4"/>
    <mergeCell ref="C3:C4"/>
    <mergeCell ref="D3:D4"/>
    <mergeCell ref="E3:E4"/>
    <mergeCell ref="F3:F4"/>
    <mergeCell ref="G3:G4"/>
    <mergeCell ref="H14:H15"/>
    <mergeCell ref="B16:B19"/>
    <mergeCell ref="C16:C19"/>
    <mergeCell ref="B20:B21"/>
    <mergeCell ref="C20:C21"/>
    <mergeCell ref="H20:H21"/>
    <mergeCell ref="B14:B15"/>
    <mergeCell ref="C14:C15"/>
    <mergeCell ref="D14:D15"/>
    <mergeCell ref="E14:E15"/>
    <mergeCell ref="F14:F15"/>
    <mergeCell ref="G14:G15"/>
    <mergeCell ref="H36:H37"/>
    <mergeCell ref="I36:I37"/>
    <mergeCell ref="B38:B39"/>
    <mergeCell ref="C38:C39"/>
    <mergeCell ref="B40:B41"/>
    <mergeCell ref="C40:C41"/>
    <mergeCell ref="H27:H28"/>
    <mergeCell ref="B29:B30"/>
    <mergeCell ref="C29:C30"/>
    <mergeCell ref="H29:H30"/>
    <mergeCell ref="B36:B37"/>
    <mergeCell ref="C36:C37"/>
    <mergeCell ref="D36:D37"/>
    <mergeCell ref="E36:E37"/>
    <mergeCell ref="F36:F37"/>
    <mergeCell ref="G36:G37"/>
    <mergeCell ref="B27:B28"/>
    <mergeCell ref="C27:C28"/>
    <mergeCell ref="D27:D28"/>
    <mergeCell ref="E27:E28"/>
    <mergeCell ref="F27:F28"/>
    <mergeCell ref="G27:G28"/>
    <mergeCell ref="B52:B53"/>
    <mergeCell ref="C52:C53"/>
    <mergeCell ref="B55:B56"/>
    <mergeCell ref="C55:C56"/>
    <mergeCell ref="B57:B59"/>
    <mergeCell ref="C57:C59"/>
    <mergeCell ref="B43:B44"/>
    <mergeCell ref="C43:C44"/>
    <mergeCell ref="B45:B46"/>
    <mergeCell ref="C45:C46"/>
    <mergeCell ref="B47:B50"/>
    <mergeCell ref="C47:C50"/>
    <mergeCell ref="H64:H65"/>
    <mergeCell ref="I64:I65"/>
    <mergeCell ref="B66:B67"/>
    <mergeCell ref="C66:C67"/>
    <mergeCell ref="I66:I67"/>
    <mergeCell ref="B68:B69"/>
    <mergeCell ref="C68:C69"/>
    <mergeCell ref="B64:B65"/>
    <mergeCell ref="C64:C65"/>
    <mergeCell ref="D64:D65"/>
    <mergeCell ref="E64:E65"/>
    <mergeCell ref="F64:F65"/>
    <mergeCell ref="G64:G65"/>
    <mergeCell ref="B81:B84"/>
    <mergeCell ref="C81:C84"/>
    <mergeCell ref="B85:B87"/>
    <mergeCell ref="C85:C87"/>
    <mergeCell ref="B90:B91"/>
    <mergeCell ref="C90:C91"/>
    <mergeCell ref="B70:B72"/>
    <mergeCell ref="C70:C72"/>
    <mergeCell ref="B74:B77"/>
    <mergeCell ref="C74:C77"/>
    <mergeCell ref="B78:B80"/>
    <mergeCell ref="C78:C80"/>
    <mergeCell ref="B92:B94"/>
    <mergeCell ref="C92:C94"/>
    <mergeCell ref="I92:I93"/>
    <mergeCell ref="B101:B102"/>
    <mergeCell ref="C101:C102"/>
    <mergeCell ref="D101:D102"/>
    <mergeCell ref="E101:E102"/>
    <mergeCell ref="F101:F102"/>
    <mergeCell ref="G101:G102"/>
    <mergeCell ref="H101:H102"/>
    <mergeCell ref="B112:B114"/>
    <mergeCell ref="C112:C114"/>
    <mergeCell ref="B116:B117"/>
    <mergeCell ref="C116:C117"/>
    <mergeCell ref="B118:B120"/>
    <mergeCell ref="C118:C120"/>
    <mergeCell ref="B103:B104"/>
    <mergeCell ref="C103:C104"/>
    <mergeCell ref="B105:B107"/>
    <mergeCell ref="C105:C107"/>
    <mergeCell ref="B108:B111"/>
    <mergeCell ref="C108:C111"/>
  </mergeCells>
  <pageMargins left="0.7" right="0.7" top="0.75" bottom="0.75" header="0.3" footer="0.3"/>
  <pageSetup paperSize="0" orientation="portrait" horizontalDpi="0" verticalDpi="0" copies="0" r:id="rId1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G171"/>
  <sheetViews>
    <sheetView topLeftCell="A21" workbookViewId="0">
      <selection activeCell="C18" sqref="C18:C26"/>
    </sheetView>
  </sheetViews>
  <sheetFormatPr defaultRowHeight="15"/>
  <cols>
    <col min="2" max="4" width="13.140625" customWidth="1"/>
    <col min="5" max="5" width="16.140625" customWidth="1"/>
    <col min="6" max="6" width="23.7109375" customWidth="1"/>
    <col min="7" max="7" width="32" customWidth="1"/>
  </cols>
  <sheetData>
    <row r="1" spans="2:7" ht="15.75" thickBot="1"/>
    <row r="2" spans="2:7" ht="33.75" thickBot="1">
      <c r="B2" s="69" t="s">
        <v>154</v>
      </c>
      <c r="C2" s="70" t="s">
        <v>155</v>
      </c>
      <c r="D2" s="70" t="s">
        <v>156</v>
      </c>
      <c r="E2" s="70" t="s">
        <v>157</v>
      </c>
      <c r="F2" s="70" t="s">
        <v>158</v>
      </c>
      <c r="G2" s="70" t="s">
        <v>33</v>
      </c>
    </row>
    <row r="3" spans="2:7" ht="32.25" customHeight="1" thickBot="1">
      <c r="B3" s="472" t="s">
        <v>216</v>
      </c>
      <c r="C3" s="473"/>
      <c r="D3" s="473"/>
      <c r="E3" s="473"/>
      <c r="F3" s="473"/>
      <c r="G3" s="474"/>
    </row>
    <row r="4" spans="2:7" ht="20.25" customHeight="1">
      <c r="B4" s="475" t="s">
        <v>159</v>
      </c>
      <c r="C4" s="475">
        <v>1440</v>
      </c>
      <c r="D4" s="71">
        <v>5</v>
      </c>
      <c r="E4" s="475" t="s">
        <v>160</v>
      </c>
      <c r="F4" s="71" t="s">
        <v>161</v>
      </c>
      <c r="G4" s="475" t="s">
        <v>212</v>
      </c>
    </row>
    <row r="5" spans="2:7" ht="20.25" customHeight="1" thickBot="1">
      <c r="B5" s="477"/>
      <c r="C5" s="476"/>
      <c r="D5" s="72">
        <v>8</v>
      </c>
      <c r="E5" s="476"/>
      <c r="F5" s="72" t="s">
        <v>162</v>
      </c>
      <c r="G5" s="476"/>
    </row>
    <row r="6" spans="2:7" ht="20.25" customHeight="1">
      <c r="B6" s="475" t="s">
        <v>163</v>
      </c>
      <c r="C6" s="476"/>
      <c r="D6" s="71">
        <v>5</v>
      </c>
      <c r="E6" s="476"/>
      <c r="F6" s="71" t="s">
        <v>164</v>
      </c>
      <c r="G6" s="476"/>
    </row>
    <row r="7" spans="2:7" ht="20.25" customHeight="1" thickBot="1">
      <c r="B7" s="477"/>
      <c r="C7" s="476"/>
      <c r="D7" s="72">
        <v>8</v>
      </c>
      <c r="E7" s="476"/>
      <c r="F7" s="72" t="s">
        <v>165</v>
      </c>
      <c r="G7" s="476"/>
    </row>
    <row r="8" spans="2:7" ht="20.25" customHeight="1">
      <c r="B8" s="475" t="s">
        <v>166</v>
      </c>
      <c r="C8" s="476"/>
      <c r="D8" s="71">
        <v>5</v>
      </c>
      <c r="E8" s="476"/>
      <c r="F8" s="71" t="s">
        <v>164</v>
      </c>
      <c r="G8" s="476"/>
    </row>
    <row r="9" spans="2:7" ht="20.25" customHeight="1" thickBot="1">
      <c r="B9" s="477"/>
      <c r="C9" s="477"/>
      <c r="D9" s="72">
        <v>8</v>
      </c>
      <c r="E9" s="477"/>
      <c r="F9" s="72" t="s">
        <v>165</v>
      </c>
      <c r="G9" s="477"/>
    </row>
    <row r="10" spans="2:7" ht="32.25" customHeight="1" thickBot="1">
      <c r="B10" s="472" t="s">
        <v>213</v>
      </c>
      <c r="C10" s="473"/>
      <c r="D10" s="473"/>
      <c r="E10" s="473"/>
      <c r="F10" s="473"/>
      <c r="G10" s="474"/>
    </row>
    <row r="11" spans="2:7" ht="20.25" customHeight="1">
      <c r="B11" s="475" t="s">
        <v>167</v>
      </c>
      <c r="C11" s="475">
        <v>1695</v>
      </c>
      <c r="D11" s="71">
        <v>5</v>
      </c>
      <c r="E11" s="475" t="s">
        <v>168</v>
      </c>
      <c r="F11" s="71" t="s">
        <v>169</v>
      </c>
      <c r="G11" s="475" t="s">
        <v>214</v>
      </c>
    </row>
    <row r="12" spans="2:7" ht="20.25" customHeight="1" thickBot="1">
      <c r="B12" s="477"/>
      <c r="C12" s="476"/>
      <c r="D12" s="72">
        <v>8</v>
      </c>
      <c r="E12" s="476"/>
      <c r="F12" s="72" t="s">
        <v>170</v>
      </c>
      <c r="G12" s="476"/>
    </row>
    <row r="13" spans="2:7" ht="20.25" customHeight="1">
      <c r="B13" s="475" t="s">
        <v>171</v>
      </c>
      <c r="C13" s="476"/>
      <c r="D13" s="71">
        <v>5</v>
      </c>
      <c r="E13" s="476"/>
      <c r="F13" s="71" t="s">
        <v>169</v>
      </c>
      <c r="G13" s="476"/>
    </row>
    <row r="14" spans="2:7" ht="20.25" customHeight="1" thickBot="1">
      <c r="B14" s="477"/>
      <c r="C14" s="476"/>
      <c r="D14" s="72">
        <v>8</v>
      </c>
      <c r="E14" s="476"/>
      <c r="F14" s="72" t="s">
        <v>170</v>
      </c>
      <c r="G14" s="476"/>
    </row>
    <row r="15" spans="2:7" ht="20.25" customHeight="1">
      <c r="B15" s="475" t="s">
        <v>159</v>
      </c>
      <c r="C15" s="476"/>
      <c r="D15" s="71">
        <v>5</v>
      </c>
      <c r="E15" s="476"/>
      <c r="F15" s="71" t="s">
        <v>169</v>
      </c>
      <c r="G15" s="476"/>
    </row>
    <row r="16" spans="2:7" ht="20.25" customHeight="1" thickBot="1">
      <c r="B16" s="477"/>
      <c r="C16" s="477"/>
      <c r="D16" s="72">
        <v>8</v>
      </c>
      <c r="E16" s="477"/>
      <c r="F16" s="72" t="s">
        <v>170</v>
      </c>
      <c r="G16" s="477"/>
    </row>
    <row r="17" spans="2:7" ht="32.25" customHeight="1" thickBot="1">
      <c r="B17" s="472" t="s">
        <v>242</v>
      </c>
      <c r="C17" s="473"/>
      <c r="D17" s="473"/>
      <c r="E17" s="473"/>
      <c r="F17" s="473"/>
      <c r="G17" s="474"/>
    </row>
    <row r="18" spans="2:7" ht="20.25" customHeight="1">
      <c r="B18" s="475" t="s">
        <v>172</v>
      </c>
      <c r="C18" s="475">
        <v>1696</v>
      </c>
      <c r="D18" s="71">
        <v>5</v>
      </c>
      <c r="E18" s="475" t="s">
        <v>173</v>
      </c>
      <c r="F18" s="68">
        <v>180</v>
      </c>
      <c r="G18" s="475" t="s">
        <v>215</v>
      </c>
    </row>
    <row r="19" spans="2:7" ht="20.25" customHeight="1">
      <c r="B19" s="476"/>
      <c r="C19" s="476"/>
      <c r="D19" s="73">
        <v>7</v>
      </c>
      <c r="E19" s="476"/>
      <c r="F19" s="74">
        <v>175</v>
      </c>
      <c r="G19" s="476"/>
    </row>
    <row r="20" spans="2:7" ht="20.25" customHeight="1" thickBot="1">
      <c r="B20" s="477"/>
      <c r="C20" s="476"/>
      <c r="D20" s="75">
        <v>9</v>
      </c>
      <c r="E20" s="476"/>
      <c r="F20" s="72" t="s">
        <v>174</v>
      </c>
      <c r="G20" s="476"/>
    </row>
    <row r="21" spans="2:7" ht="20.25" customHeight="1">
      <c r="B21" s="475" t="s">
        <v>175</v>
      </c>
      <c r="C21" s="476"/>
      <c r="D21" s="71">
        <v>5</v>
      </c>
      <c r="E21" s="476"/>
      <c r="F21" s="71">
        <v>180</v>
      </c>
      <c r="G21" s="476"/>
    </row>
    <row r="22" spans="2:7" ht="20.25" customHeight="1">
      <c r="B22" s="476"/>
      <c r="C22" s="476"/>
      <c r="D22" s="73">
        <v>7</v>
      </c>
      <c r="E22" s="476"/>
      <c r="F22" s="73">
        <v>175</v>
      </c>
      <c r="G22" s="476"/>
    </row>
    <row r="23" spans="2:7" ht="20.25" customHeight="1" thickBot="1">
      <c r="B23" s="477"/>
      <c r="C23" s="476"/>
      <c r="D23" s="75">
        <v>9</v>
      </c>
      <c r="E23" s="477"/>
      <c r="F23" s="75" t="s">
        <v>174</v>
      </c>
      <c r="G23" s="476"/>
    </row>
    <row r="24" spans="2:7" ht="20.25" customHeight="1">
      <c r="B24" s="475" t="s">
        <v>176</v>
      </c>
      <c r="C24" s="476"/>
      <c r="D24" s="71">
        <v>5</v>
      </c>
      <c r="E24" s="475" t="s">
        <v>177</v>
      </c>
      <c r="F24" s="71">
        <v>180</v>
      </c>
      <c r="G24" s="476"/>
    </row>
    <row r="25" spans="2:7" ht="20.25" customHeight="1">
      <c r="B25" s="476"/>
      <c r="C25" s="476"/>
      <c r="D25" s="73">
        <v>7</v>
      </c>
      <c r="E25" s="476"/>
      <c r="F25" s="73">
        <v>175</v>
      </c>
      <c r="G25" s="476"/>
    </row>
    <row r="26" spans="2:7" ht="20.25" customHeight="1" thickBot="1">
      <c r="B26" s="477"/>
      <c r="C26" s="477"/>
      <c r="D26" s="75">
        <v>9</v>
      </c>
      <c r="E26" s="477"/>
      <c r="F26" s="75" t="s">
        <v>174</v>
      </c>
      <c r="G26" s="477"/>
    </row>
    <row r="27" spans="2:7" ht="32.25" customHeight="1" thickBot="1">
      <c r="B27" s="472" t="s">
        <v>217</v>
      </c>
      <c r="C27" s="473"/>
      <c r="D27" s="473"/>
      <c r="E27" s="473"/>
      <c r="F27" s="473"/>
      <c r="G27" s="474"/>
    </row>
    <row r="28" spans="2:7" ht="20.25" customHeight="1">
      <c r="B28" s="475" t="s">
        <v>172</v>
      </c>
      <c r="C28" s="475">
        <v>1500</v>
      </c>
      <c r="D28" s="71">
        <v>5</v>
      </c>
      <c r="E28" s="475" t="s">
        <v>173</v>
      </c>
      <c r="F28" s="71">
        <v>178</v>
      </c>
      <c r="G28" s="475" t="s">
        <v>219</v>
      </c>
    </row>
    <row r="29" spans="2:7" ht="20.25" customHeight="1">
      <c r="B29" s="476"/>
      <c r="C29" s="476"/>
      <c r="D29" s="68">
        <v>7</v>
      </c>
      <c r="E29" s="476"/>
      <c r="F29" s="73" t="s">
        <v>243</v>
      </c>
      <c r="G29" s="476"/>
    </row>
    <row r="30" spans="2:7" ht="20.25" customHeight="1" thickBot="1">
      <c r="B30" s="477"/>
      <c r="C30" s="476"/>
      <c r="D30" s="72">
        <v>9</v>
      </c>
      <c r="E30" s="477"/>
      <c r="F30" s="75">
        <v>180</v>
      </c>
      <c r="G30" s="476"/>
    </row>
    <row r="31" spans="2:7" ht="20.25" customHeight="1">
      <c r="B31" s="475" t="s">
        <v>175</v>
      </c>
      <c r="C31" s="476"/>
      <c r="D31" s="68">
        <v>5</v>
      </c>
      <c r="E31" s="475" t="s">
        <v>178</v>
      </c>
      <c r="F31" s="71">
        <v>178</v>
      </c>
      <c r="G31" s="476"/>
    </row>
    <row r="32" spans="2:7" ht="20.25" customHeight="1">
      <c r="B32" s="476"/>
      <c r="C32" s="476"/>
      <c r="D32" s="73">
        <v>7</v>
      </c>
      <c r="E32" s="476"/>
      <c r="F32" s="73" t="s">
        <v>243</v>
      </c>
      <c r="G32" s="476"/>
    </row>
    <row r="33" spans="2:7" ht="20.25" customHeight="1" thickBot="1">
      <c r="B33" s="477"/>
      <c r="C33" s="476"/>
      <c r="D33" s="75">
        <v>9</v>
      </c>
      <c r="E33" s="477"/>
      <c r="F33" s="75">
        <v>180</v>
      </c>
      <c r="G33" s="476"/>
    </row>
    <row r="34" spans="2:7" ht="20.25" customHeight="1">
      <c r="B34" s="475" t="s">
        <v>179</v>
      </c>
      <c r="C34" s="476"/>
      <c r="D34" s="68">
        <v>5</v>
      </c>
      <c r="E34" s="475" t="s">
        <v>180</v>
      </c>
      <c r="F34" s="71">
        <v>178</v>
      </c>
      <c r="G34" s="476"/>
    </row>
    <row r="35" spans="2:7" ht="20.25" customHeight="1">
      <c r="B35" s="476"/>
      <c r="C35" s="476"/>
      <c r="D35" s="73">
        <v>7</v>
      </c>
      <c r="E35" s="476"/>
      <c r="F35" s="73" t="s">
        <v>243</v>
      </c>
      <c r="G35" s="476"/>
    </row>
    <row r="36" spans="2:7" ht="20.25" customHeight="1" thickBot="1">
      <c r="B36" s="477"/>
      <c r="C36" s="477"/>
      <c r="D36" s="75">
        <v>9</v>
      </c>
      <c r="E36" s="477"/>
      <c r="F36" s="75">
        <v>180</v>
      </c>
      <c r="G36" s="477"/>
    </row>
    <row r="37" spans="2:7" ht="32.25" customHeight="1" thickBot="1">
      <c r="B37" s="472" t="s">
        <v>218</v>
      </c>
      <c r="C37" s="473"/>
      <c r="D37" s="473"/>
      <c r="E37" s="473"/>
      <c r="F37" s="473"/>
      <c r="G37" s="474"/>
    </row>
    <row r="38" spans="2:7" ht="20.25" customHeight="1">
      <c r="B38" s="475" t="s">
        <v>167</v>
      </c>
      <c r="C38" s="475">
        <v>1600</v>
      </c>
      <c r="D38" s="68">
        <v>5</v>
      </c>
      <c r="E38" s="475" t="s">
        <v>181</v>
      </c>
      <c r="F38" s="68">
        <v>180</v>
      </c>
      <c r="G38" s="475" t="s">
        <v>220</v>
      </c>
    </row>
    <row r="39" spans="2:7" ht="20.25" customHeight="1">
      <c r="B39" s="476"/>
      <c r="C39" s="476"/>
      <c r="D39" s="74">
        <v>7</v>
      </c>
      <c r="E39" s="476"/>
      <c r="F39" s="74" t="s">
        <v>182</v>
      </c>
      <c r="G39" s="476"/>
    </row>
    <row r="40" spans="2:7" ht="20.25" customHeight="1" thickBot="1">
      <c r="B40" s="477"/>
      <c r="C40" s="476"/>
      <c r="D40" s="72">
        <v>9</v>
      </c>
      <c r="E40" s="476"/>
      <c r="F40" s="72" t="s">
        <v>183</v>
      </c>
      <c r="G40" s="476"/>
    </row>
    <row r="41" spans="2:7" ht="20.25" customHeight="1">
      <c r="B41" s="475" t="s">
        <v>171</v>
      </c>
      <c r="C41" s="476"/>
      <c r="D41" s="71">
        <v>5</v>
      </c>
      <c r="E41" s="476"/>
      <c r="F41" s="68">
        <v>180</v>
      </c>
      <c r="G41" s="476"/>
    </row>
    <row r="42" spans="2:7" ht="20.25" customHeight="1">
      <c r="B42" s="476"/>
      <c r="C42" s="476"/>
      <c r="D42" s="73">
        <v>7</v>
      </c>
      <c r="E42" s="476"/>
      <c r="F42" s="73" t="s">
        <v>182</v>
      </c>
      <c r="G42" s="476"/>
    </row>
    <row r="43" spans="2:7" ht="20.25" customHeight="1" thickBot="1">
      <c r="B43" s="477"/>
      <c r="C43" s="477"/>
      <c r="D43" s="75">
        <v>9</v>
      </c>
      <c r="E43" s="477"/>
      <c r="F43" s="75" t="s">
        <v>183</v>
      </c>
      <c r="G43" s="477"/>
    </row>
    <row r="44" spans="2:7" ht="32.25" customHeight="1" thickBot="1">
      <c r="B44" s="472" t="s">
        <v>211</v>
      </c>
      <c r="C44" s="473"/>
      <c r="D44" s="473"/>
      <c r="E44" s="473"/>
      <c r="F44" s="473"/>
      <c r="G44" s="474"/>
    </row>
    <row r="45" spans="2:7" ht="20.25" customHeight="1">
      <c r="B45" s="475" t="s">
        <v>167</v>
      </c>
      <c r="C45" s="475">
        <v>1600</v>
      </c>
      <c r="D45" s="68">
        <v>5</v>
      </c>
      <c r="E45" s="475" t="s">
        <v>184</v>
      </c>
      <c r="F45" s="68">
        <v>175</v>
      </c>
      <c r="G45" s="475" t="s">
        <v>221</v>
      </c>
    </row>
    <row r="46" spans="2:7" ht="20.25" customHeight="1">
      <c r="B46" s="476"/>
      <c r="C46" s="476"/>
      <c r="D46" s="73">
        <v>7</v>
      </c>
      <c r="E46" s="476"/>
      <c r="F46" s="73">
        <v>176</v>
      </c>
      <c r="G46" s="476"/>
    </row>
    <row r="47" spans="2:7" ht="20.25" customHeight="1" thickBot="1">
      <c r="B47" s="477"/>
      <c r="C47" s="476"/>
      <c r="D47" s="75">
        <v>9</v>
      </c>
      <c r="E47" s="476"/>
      <c r="F47" s="75">
        <v>177</v>
      </c>
      <c r="G47" s="476"/>
    </row>
    <row r="48" spans="2:7" ht="20.25" customHeight="1">
      <c r="B48" s="475" t="s">
        <v>171</v>
      </c>
      <c r="C48" s="476"/>
      <c r="D48" s="71">
        <v>5</v>
      </c>
      <c r="E48" s="476"/>
      <c r="F48" s="71">
        <v>175</v>
      </c>
      <c r="G48" s="476"/>
    </row>
    <row r="49" spans="2:7" ht="20.25" customHeight="1">
      <c r="B49" s="476"/>
      <c r="C49" s="476"/>
      <c r="D49" s="68">
        <v>7</v>
      </c>
      <c r="E49" s="476"/>
      <c r="F49" s="68">
        <v>176</v>
      </c>
      <c r="G49" s="476"/>
    </row>
    <row r="50" spans="2:7" ht="20.25" customHeight="1" thickBot="1">
      <c r="B50" s="477"/>
      <c r="C50" s="477"/>
      <c r="D50" s="72">
        <v>9</v>
      </c>
      <c r="E50" s="477"/>
      <c r="F50" s="72">
        <v>177</v>
      </c>
      <c r="G50" s="477"/>
    </row>
    <row r="51" spans="2:7" ht="32.25" customHeight="1" thickBot="1">
      <c r="B51" s="472" t="s">
        <v>222</v>
      </c>
      <c r="C51" s="473"/>
      <c r="D51" s="473"/>
      <c r="E51" s="473"/>
      <c r="F51" s="473"/>
      <c r="G51" s="474"/>
    </row>
    <row r="52" spans="2:7" ht="20.25" customHeight="1">
      <c r="B52" s="475" t="s">
        <v>167</v>
      </c>
      <c r="C52" s="475">
        <v>1600</v>
      </c>
      <c r="D52" s="68">
        <v>5</v>
      </c>
      <c r="E52" s="475" t="s">
        <v>185</v>
      </c>
      <c r="F52" s="71">
        <v>171</v>
      </c>
      <c r="G52" s="475" t="s">
        <v>223</v>
      </c>
    </row>
    <row r="53" spans="2:7" ht="20.25" customHeight="1">
      <c r="B53" s="476"/>
      <c r="C53" s="476"/>
      <c r="D53" s="73">
        <v>7</v>
      </c>
      <c r="E53" s="476"/>
      <c r="F53" s="73">
        <v>172</v>
      </c>
      <c r="G53" s="476"/>
    </row>
    <row r="54" spans="2:7" ht="20.25" customHeight="1" thickBot="1">
      <c r="B54" s="477"/>
      <c r="C54" s="477"/>
      <c r="D54" s="75">
        <v>9</v>
      </c>
      <c r="E54" s="476"/>
      <c r="F54" s="75">
        <v>180</v>
      </c>
      <c r="G54" s="476"/>
    </row>
    <row r="55" spans="2:7" ht="20.25" customHeight="1">
      <c r="B55" s="475" t="s">
        <v>171</v>
      </c>
      <c r="C55" s="475">
        <v>856</v>
      </c>
      <c r="D55" s="71">
        <v>5</v>
      </c>
      <c r="E55" s="476"/>
      <c r="F55" s="71">
        <v>171</v>
      </c>
      <c r="G55" s="476"/>
    </row>
    <row r="56" spans="2:7" ht="20.25" customHeight="1">
      <c r="B56" s="476"/>
      <c r="C56" s="476"/>
      <c r="D56" s="68">
        <v>7</v>
      </c>
      <c r="E56" s="476"/>
      <c r="F56" s="68">
        <v>172</v>
      </c>
      <c r="G56" s="476"/>
    </row>
    <row r="57" spans="2:7" ht="20.25" customHeight="1" thickBot="1">
      <c r="B57" s="477"/>
      <c r="C57" s="477"/>
      <c r="D57" s="72">
        <v>9</v>
      </c>
      <c r="E57" s="477"/>
      <c r="F57" s="72">
        <v>180</v>
      </c>
      <c r="G57" s="477"/>
    </row>
    <row r="58" spans="2:7" ht="32.25" customHeight="1" thickBot="1">
      <c r="B58" s="472" t="s">
        <v>232</v>
      </c>
      <c r="C58" s="473"/>
      <c r="D58" s="473"/>
      <c r="E58" s="473"/>
      <c r="F58" s="473"/>
      <c r="G58" s="474"/>
    </row>
    <row r="59" spans="2:7" ht="20.25" customHeight="1">
      <c r="B59" s="475" t="s">
        <v>167</v>
      </c>
      <c r="C59" s="475">
        <v>1700</v>
      </c>
      <c r="D59" s="71">
        <v>5</v>
      </c>
      <c r="E59" s="475" t="s">
        <v>186</v>
      </c>
      <c r="F59" s="71" t="s">
        <v>187</v>
      </c>
      <c r="G59" s="475" t="s">
        <v>233</v>
      </c>
    </row>
    <row r="60" spans="2:7" ht="20.25" customHeight="1">
      <c r="B60" s="476"/>
      <c r="C60" s="476"/>
      <c r="D60" s="68">
        <v>7</v>
      </c>
      <c r="E60" s="476"/>
      <c r="F60" s="68">
        <v>177</v>
      </c>
      <c r="G60" s="476"/>
    </row>
    <row r="61" spans="2:7" ht="20.25" customHeight="1" thickBot="1">
      <c r="B61" s="477"/>
      <c r="C61" s="477"/>
      <c r="D61" s="72">
        <v>9</v>
      </c>
      <c r="E61" s="476"/>
      <c r="F61" s="72">
        <v>176</v>
      </c>
      <c r="G61" s="476"/>
    </row>
    <row r="62" spans="2:7" ht="20.25" customHeight="1">
      <c r="B62" s="475" t="s">
        <v>171</v>
      </c>
      <c r="C62" s="475">
        <v>1700</v>
      </c>
      <c r="D62" s="71">
        <v>5</v>
      </c>
      <c r="E62" s="476"/>
      <c r="F62" s="71" t="s">
        <v>187</v>
      </c>
      <c r="G62" s="476"/>
    </row>
    <row r="63" spans="2:7" ht="20.25" customHeight="1">
      <c r="B63" s="476"/>
      <c r="C63" s="476"/>
      <c r="D63" s="73">
        <v>7</v>
      </c>
      <c r="E63" s="476"/>
      <c r="F63" s="73">
        <v>177</v>
      </c>
      <c r="G63" s="476"/>
    </row>
    <row r="64" spans="2:7" ht="20.25" customHeight="1" thickBot="1">
      <c r="B64" s="477"/>
      <c r="C64" s="477"/>
      <c r="D64" s="75">
        <v>9</v>
      </c>
      <c r="E64" s="477"/>
      <c r="F64" s="75">
        <v>176</v>
      </c>
      <c r="G64" s="477"/>
    </row>
    <row r="65" spans="2:7" ht="32.25" customHeight="1" thickBot="1">
      <c r="B65" s="472" t="s">
        <v>231</v>
      </c>
      <c r="C65" s="473"/>
      <c r="D65" s="473"/>
      <c r="E65" s="473"/>
      <c r="F65" s="473"/>
      <c r="G65" s="474"/>
    </row>
    <row r="66" spans="2:7" ht="20.25" customHeight="1">
      <c r="B66" s="475" t="s">
        <v>167</v>
      </c>
      <c r="C66" s="475">
        <v>1700</v>
      </c>
      <c r="D66" s="71">
        <v>5</v>
      </c>
      <c r="E66" s="475" t="s">
        <v>188</v>
      </c>
      <c r="F66" s="71">
        <v>174</v>
      </c>
      <c r="G66" s="475" t="s">
        <v>234</v>
      </c>
    </row>
    <row r="67" spans="2:7" ht="20.25" customHeight="1">
      <c r="B67" s="476"/>
      <c r="C67" s="476"/>
      <c r="D67" s="73">
        <v>7</v>
      </c>
      <c r="E67" s="476"/>
      <c r="F67" s="68">
        <v>172</v>
      </c>
      <c r="G67" s="476"/>
    </row>
    <row r="68" spans="2:7" ht="20.25" customHeight="1" thickBot="1">
      <c r="B68" s="477"/>
      <c r="C68" s="477"/>
      <c r="D68" s="75">
        <v>9</v>
      </c>
      <c r="E68" s="476"/>
      <c r="F68" s="72" t="s">
        <v>189</v>
      </c>
      <c r="G68" s="476"/>
    </row>
    <row r="69" spans="2:7" ht="20.25" customHeight="1">
      <c r="B69" s="475" t="s">
        <v>171</v>
      </c>
      <c r="C69" s="475">
        <v>850</v>
      </c>
      <c r="D69" s="68">
        <v>5</v>
      </c>
      <c r="E69" s="476"/>
      <c r="F69" s="68">
        <v>174</v>
      </c>
      <c r="G69" s="476"/>
    </row>
    <row r="70" spans="2:7" ht="20.25" customHeight="1">
      <c r="B70" s="476"/>
      <c r="C70" s="476"/>
      <c r="D70" s="74">
        <v>7</v>
      </c>
      <c r="E70" s="476"/>
      <c r="F70" s="73">
        <v>172</v>
      </c>
      <c r="G70" s="476"/>
    </row>
    <row r="71" spans="2:7" ht="20.25" customHeight="1" thickBot="1">
      <c r="B71" s="477"/>
      <c r="C71" s="477"/>
      <c r="D71" s="72">
        <v>9</v>
      </c>
      <c r="E71" s="477"/>
      <c r="F71" s="75" t="s">
        <v>189</v>
      </c>
      <c r="G71" s="477"/>
    </row>
    <row r="72" spans="2:7" ht="32.25" customHeight="1" thickBot="1">
      <c r="B72" s="472" t="s">
        <v>230</v>
      </c>
      <c r="C72" s="473"/>
      <c r="D72" s="473"/>
      <c r="E72" s="473"/>
      <c r="F72" s="473"/>
      <c r="G72" s="474"/>
    </row>
    <row r="73" spans="2:7" ht="20.25" customHeight="1">
      <c r="B73" s="475" t="s">
        <v>167</v>
      </c>
      <c r="C73" s="475">
        <v>1600</v>
      </c>
      <c r="D73" s="71">
        <v>5</v>
      </c>
      <c r="E73" s="475" t="s">
        <v>190</v>
      </c>
      <c r="F73" s="68" t="s">
        <v>191</v>
      </c>
      <c r="G73" s="475" t="s">
        <v>235</v>
      </c>
    </row>
    <row r="74" spans="2:7" ht="20.25" customHeight="1">
      <c r="B74" s="476"/>
      <c r="C74" s="476"/>
      <c r="D74" s="68">
        <v>7</v>
      </c>
      <c r="E74" s="476"/>
      <c r="F74" s="74">
        <v>178</v>
      </c>
      <c r="G74" s="476"/>
    </row>
    <row r="75" spans="2:7" ht="20.25" customHeight="1" thickBot="1">
      <c r="B75" s="477"/>
      <c r="C75" s="476"/>
      <c r="D75" s="72">
        <v>9</v>
      </c>
      <c r="E75" s="477"/>
      <c r="F75" s="72">
        <v>134</v>
      </c>
      <c r="G75" s="476"/>
    </row>
    <row r="76" spans="2:7" ht="20.25" customHeight="1">
      <c r="B76" s="475" t="s">
        <v>192</v>
      </c>
      <c r="C76" s="476"/>
      <c r="D76" s="71">
        <v>5</v>
      </c>
      <c r="E76" s="475" t="s">
        <v>193</v>
      </c>
      <c r="F76" s="71" t="s">
        <v>191</v>
      </c>
      <c r="G76" s="476"/>
    </row>
    <row r="77" spans="2:7" ht="20.25" customHeight="1">
      <c r="B77" s="476"/>
      <c r="C77" s="476"/>
      <c r="D77" s="68">
        <v>7</v>
      </c>
      <c r="E77" s="476"/>
      <c r="F77" s="73">
        <v>178</v>
      </c>
      <c r="G77" s="476"/>
    </row>
    <row r="78" spans="2:7" ht="20.25" customHeight="1" thickBot="1">
      <c r="B78" s="477"/>
      <c r="C78" s="477"/>
      <c r="D78" s="72">
        <v>9</v>
      </c>
      <c r="E78" s="477"/>
      <c r="F78" s="75">
        <v>134</v>
      </c>
      <c r="G78" s="477"/>
    </row>
    <row r="79" spans="2:7" ht="32.25" customHeight="1" thickBot="1">
      <c r="B79" s="472" t="s">
        <v>229</v>
      </c>
      <c r="C79" s="473"/>
      <c r="D79" s="473"/>
      <c r="E79" s="473"/>
      <c r="F79" s="473"/>
      <c r="G79" s="474"/>
    </row>
    <row r="80" spans="2:7" ht="20.25" customHeight="1">
      <c r="B80" s="475" t="s">
        <v>167</v>
      </c>
      <c r="C80" s="475">
        <v>1650</v>
      </c>
      <c r="D80" s="71">
        <v>5</v>
      </c>
      <c r="E80" s="475" t="s">
        <v>194</v>
      </c>
      <c r="F80" s="68" t="s">
        <v>195</v>
      </c>
      <c r="G80" s="475" t="s">
        <v>236</v>
      </c>
    </row>
    <row r="81" spans="2:7" ht="20.25" customHeight="1">
      <c r="B81" s="476"/>
      <c r="C81" s="476"/>
      <c r="D81" s="68">
        <v>7</v>
      </c>
      <c r="E81" s="476"/>
      <c r="F81" s="73">
        <v>175</v>
      </c>
      <c r="G81" s="476"/>
    </row>
    <row r="82" spans="2:7" ht="20.25" customHeight="1" thickBot="1">
      <c r="B82" s="477"/>
      <c r="C82" s="476"/>
      <c r="D82" s="72">
        <v>9</v>
      </c>
      <c r="E82" s="477"/>
      <c r="F82" s="75">
        <v>173</v>
      </c>
      <c r="G82" s="476"/>
    </row>
    <row r="83" spans="2:7" ht="20.25" customHeight="1">
      <c r="B83" s="475" t="s">
        <v>192</v>
      </c>
      <c r="C83" s="476"/>
      <c r="D83" s="71">
        <v>5</v>
      </c>
      <c r="E83" s="475" t="s">
        <v>193</v>
      </c>
      <c r="F83" s="68" t="s">
        <v>195</v>
      </c>
      <c r="G83" s="476"/>
    </row>
    <row r="84" spans="2:7" ht="20.25" customHeight="1">
      <c r="B84" s="476"/>
      <c r="C84" s="476"/>
      <c r="D84" s="73">
        <v>7</v>
      </c>
      <c r="E84" s="476"/>
      <c r="F84" s="73">
        <v>175</v>
      </c>
      <c r="G84" s="476"/>
    </row>
    <row r="85" spans="2:7" ht="20.25" customHeight="1" thickBot="1">
      <c r="B85" s="477"/>
      <c r="C85" s="477"/>
      <c r="D85" s="75">
        <v>9</v>
      </c>
      <c r="E85" s="477"/>
      <c r="F85" s="75">
        <v>173</v>
      </c>
      <c r="G85" s="477"/>
    </row>
    <row r="86" spans="2:7" ht="32.25" customHeight="1" thickBot="1">
      <c r="B86" s="472" t="s">
        <v>228</v>
      </c>
      <c r="C86" s="473"/>
      <c r="D86" s="473"/>
      <c r="E86" s="473"/>
      <c r="F86" s="473"/>
      <c r="G86" s="474"/>
    </row>
    <row r="87" spans="2:7" ht="20.25" customHeight="1">
      <c r="B87" s="475" t="s">
        <v>167</v>
      </c>
      <c r="C87" s="475">
        <v>1600</v>
      </c>
      <c r="D87" s="68">
        <v>5</v>
      </c>
      <c r="E87" s="475" t="s">
        <v>196</v>
      </c>
      <c r="F87" s="71" t="s">
        <v>183</v>
      </c>
      <c r="G87" s="475" t="s">
        <v>237</v>
      </c>
    </row>
    <row r="88" spans="2:7" ht="20.25" customHeight="1">
      <c r="B88" s="476"/>
      <c r="C88" s="476"/>
      <c r="D88" s="73">
        <v>7</v>
      </c>
      <c r="E88" s="476"/>
      <c r="F88" s="68">
        <v>172</v>
      </c>
      <c r="G88" s="476"/>
    </row>
    <row r="89" spans="2:7" ht="20.25" customHeight="1" thickBot="1">
      <c r="B89" s="477"/>
      <c r="C89" s="476"/>
      <c r="D89" s="75">
        <v>7</v>
      </c>
      <c r="E89" s="476"/>
      <c r="F89" s="72">
        <v>171</v>
      </c>
      <c r="G89" s="476"/>
    </row>
    <row r="90" spans="2:7" ht="20.25" customHeight="1">
      <c r="B90" s="475" t="s">
        <v>171</v>
      </c>
      <c r="C90" s="476"/>
      <c r="D90" s="68">
        <v>5</v>
      </c>
      <c r="E90" s="476"/>
      <c r="F90" s="68" t="s">
        <v>183</v>
      </c>
      <c r="G90" s="476"/>
    </row>
    <row r="91" spans="2:7" ht="20.25" customHeight="1">
      <c r="B91" s="476"/>
      <c r="C91" s="476"/>
      <c r="D91" s="74">
        <v>7</v>
      </c>
      <c r="E91" s="476"/>
      <c r="F91" s="73">
        <v>172</v>
      </c>
      <c r="G91" s="476"/>
    </row>
    <row r="92" spans="2:7" ht="20.25" customHeight="1" thickBot="1">
      <c r="B92" s="477"/>
      <c r="C92" s="477"/>
      <c r="D92" s="72">
        <v>7</v>
      </c>
      <c r="E92" s="477"/>
      <c r="F92" s="75">
        <v>171</v>
      </c>
      <c r="G92" s="477"/>
    </row>
    <row r="93" spans="2:7" ht="32.25" customHeight="1" thickBot="1">
      <c r="B93" s="472" t="s">
        <v>227</v>
      </c>
      <c r="C93" s="473"/>
      <c r="D93" s="473"/>
      <c r="E93" s="473"/>
      <c r="F93" s="473"/>
      <c r="G93" s="474"/>
    </row>
    <row r="94" spans="2:7" ht="20.25" customHeight="1">
      <c r="B94" s="475" t="s">
        <v>197</v>
      </c>
      <c r="C94" s="475">
        <v>640</v>
      </c>
      <c r="D94" s="71">
        <v>5</v>
      </c>
      <c r="E94" s="475" t="s">
        <v>198</v>
      </c>
      <c r="F94" s="71" t="s">
        <v>199</v>
      </c>
      <c r="G94" s="475" t="s">
        <v>238</v>
      </c>
    </row>
    <row r="95" spans="2:7" ht="41.1" customHeight="1">
      <c r="B95" s="476"/>
      <c r="C95" s="476"/>
      <c r="D95" s="73">
        <v>7</v>
      </c>
      <c r="E95" s="476"/>
      <c r="F95" s="73" t="s">
        <v>200</v>
      </c>
      <c r="G95" s="476"/>
    </row>
    <row r="96" spans="2:7" ht="20.25" customHeight="1" thickBot="1">
      <c r="B96" s="477"/>
      <c r="C96" s="477"/>
      <c r="D96" s="75">
        <v>9</v>
      </c>
      <c r="E96" s="476"/>
      <c r="F96" s="75" t="s">
        <v>201</v>
      </c>
      <c r="G96" s="476"/>
    </row>
    <row r="97" spans="2:7" ht="20.25" customHeight="1">
      <c r="B97" s="475" t="s">
        <v>202</v>
      </c>
      <c r="C97" s="475">
        <v>880</v>
      </c>
      <c r="D97" s="71">
        <v>5</v>
      </c>
      <c r="E97" s="476"/>
      <c r="F97" s="71" t="s">
        <v>199</v>
      </c>
      <c r="G97" s="476"/>
    </row>
    <row r="98" spans="2:7" ht="41.1" customHeight="1">
      <c r="B98" s="476"/>
      <c r="C98" s="476"/>
      <c r="D98" s="68">
        <v>7</v>
      </c>
      <c r="E98" s="476"/>
      <c r="F98" s="73" t="s">
        <v>200</v>
      </c>
      <c r="G98" s="476"/>
    </row>
    <row r="99" spans="2:7" ht="20.25" customHeight="1" thickBot="1">
      <c r="B99" s="477"/>
      <c r="C99" s="477"/>
      <c r="D99" s="72">
        <v>9</v>
      </c>
      <c r="E99" s="477"/>
      <c r="F99" s="75" t="s">
        <v>201</v>
      </c>
      <c r="G99" s="477"/>
    </row>
    <row r="100" spans="2:7" ht="32.25" customHeight="1" thickBot="1">
      <c r="B100" s="472" t="s">
        <v>226</v>
      </c>
      <c r="C100" s="473"/>
      <c r="D100" s="473"/>
      <c r="E100" s="473"/>
      <c r="F100" s="473"/>
      <c r="G100" s="474"/>
    </row>
    <row r="101" spans="2:7" ht="20.25" customHeight="1">
      <c r="B101" s="475" t="s">
        <v>167</v>
      </c>
      <c r="C101" s="475">
        <v>1600</v>
      </c>
      <c r="D101" s="71">
        <v>6</v>
      </c>
      <c r="E101" s="475" t="s">
        <v>203</v>
      </c>
      <c r="F101" s="68">
        <v>175</v>
      </c>
      <c r="G101" s="475" t="s">
        <v>239</v>
      </c>
    </row>
    <row r="102" spans="2:7" ht="20.25" customHeight="1">
      <c r="B102" s="476"/>
      <c r="C102" s="476"/>
      <c r="D102" s="73">
        <v>8</v>
      </c>
      <c r="E102" s="476"/>
      <c r="F102" s="74">
        <v>171</v>
      </c>
      <c r="G102" s="476"/>
    </row>
    <row r="103" spans="2:7" ht="20.25" customHeight="1" thickBot="1">
      <c r="B103" s="477"/>
      <c r="C103" s="476"/>
      <c r="D103" s="75">
        <v>10</v>
      </c>
      <c r="E103" s="476"/>
      <c r="F103" s="72">
        <v>172</v>
      </c>
      <c r="G103" s="476"/>
    </row>
    <row r="104" spans="2:7" ht="20.25" customHeight="1">
      <c r="B104" s="475" t="s">
        <v>171</v>
      </c>
      <c r="C104" s="476"/>
      <c r="D104" s="71">
        <v>6</v>
      </c>
      <c r="E104" s="476"/>
      <c r="F104" s="68">
        <v>175</v>
      </c>
      <c r="G104" s="476"/>
    </row>
    <row r="105" spans="2:7" ht="20.25" customHeight="1">
      <c r="B105" s="476"/>
      <c r="C105" s="476"/>
      <c r="D105" s="73">
        <v>8</v>
      </c>
      <c r="E105" s="476"/>
      <c r="F105" s="73">
        <v>171</v>
      </c>
      <c r="G105" s="476"/>
    </row>
    <row r="106" spans="2:7" ht="20.25" customHeight="1" thickBot="1">
      <c r="B106" s="477"/>
      <c r="C106" s="477"/>
      <c r="D106" s="75">
        <v>10</v>
      </c>
      <c r="E106" s="477"/>
      <c r="F106" s="75">
        <v>172</v>
      </c>
      <c r="G106" s="477"/>
    </row>
    <row r="107" spans="2:7" ht="32.25" customHeight="1" thickBot="1">
      <c r="B107" s="472" t="s">
        <v>225</v>
      </c>
      <c r="C107" s="473"/>
      <c r="D107" s="473"/>
      <c r="E107" s="473"/>
      <c r="F107" s="473"/>
      <c r="G107" s="474"/>
    </row>
    <row r="108" spans="2:7" ht="20.25" customHeight="1">
      <c r="B108" s="475" t="s">
        <v>204</v>
      </c>
      <c r="C108" s="475">
        <v>1680</v>
      </c>
      <c r="D108" s="71">
        <v>5</v>
      </c>
      <c r="E108" s="475" t="s">
        <v>205</v>
      </c>
      <c r="F108" s="68" t="s">
        <v>206</v>
      </c>
      <c r="G108" s="475" t="s">
        <v>240</v>
      </c>
    </row>
    <row r="109" spans="2:7" ht="20.25" customHeight="1">
      <c r="B109" s="476"/>
      <c r="C109" s="476"/>
      <c r="D109" s="76">
        <v>7</v>
      </c>
      <c r="E109" s="476"/>
      <c r="F109" s="74">
        <v>179</v>
      </c>
      <c r="G109" s="476"/>
    </row>
    <row r="110" spans="2:7" ht="20.25" customHeight="1" thickBot="1">
      <c r="B110" s="477"/>
      <c r="C110" s="476"/>
      <c r="D110" s="75">
        <v>9</v>
      </c>
      <c r="E110" s="476"/>
      <c r="F110" s="72">
        <v>180</v>
      </c>
      <c r="G110" s="476"/>
    </row>
    <row r="111" spans="2:7" ht="20.25" customHeight="1">
      <c r="B111" s="475" t="s">
        <v>207</v>
      </c>
      <c r="C111" s="476"/>
      <c r="D111" s="68">
        <v>5</v>
      </c>
      <c r="E111" s="476"/>
      <c r="F111" s="71" t="s">
        <v>206</v>
      </c>
      <c r="G111" s="476"/>
    </row>
    <row r="112" spans="2:7" ht="20.25" customHeight="1">
      <c r="B112" s="476"/>
      <c r="C112" s="476"/>
      <c r="D112" s="73">
        <v>7</v>
      </c>
      <c r="E112" s="476"/>
      <c r="F112" s="73">
        <v>179</v>
      </c>
      <c r="G112" s="476"/>
    </row>
    <row r="113" spans="2:7" ht="20.25" customHeight="1" thickBot="1">
      <c r="B113" s="477"/>
      <c r="C113" s="477"/>
      <c r="D113" s="75">
        <v>9</v>
      </c>
      <c r="E113" s="477"/>
      <c r="F113" s="75">
        <v>180</v>
      </c>
      <c r="G113" s="477"/>
    </row>
    <row r="114" spans="2:7" ht="32.25" customHeight="1" thickBot="1">
      <c r="B114" s="472" t="s">
        <v>224</v>
      </c>
      <c r="C114" s="473"/>
      <c r="D114" s="473"/>
      <c r="E114" s="473"/>
      <c r="F114" s="473"/>
      <c r="G114" s="474"/>
    </row>
    <row r="115" spans="2:7" ht="20.25" customHeight="1">
      <c r="B115" s="475" t="s">
        <v>208</v>
      </c>
      <c r="C115" s="475">
        <v>850</v>
      </c>
      <c r="D115" s="68">
        <v>5</v>
      </c>
      <c r="E115" s="475" t="s">
        <v>209</v>
      </c>
      <c r="F115" s="71">
        <v>172</v>
      </c>
      <c r="G115" s="475" t="s">
        <v>241</v>
      </c>
    </row>
    <row r="116" spans="2:7" ht="20.25" customHeight="1">
      <c r="B116" s="476"/>
      <c r="C116" s="476"/>
      <c r="D116" s="74">
        <v>7</v>
      </c>
      <c r="E116" s="476"/>
      <c r="F116" s="68">
        <v>175</v>
      </c>
      <c r="G116" s="476"/>
    </row>
    <row r="117" spans="2:7" ht="20.25" customHeight="1" thickBot="1">
      <c r="B117" s="477"/>
      <c r="C117" s="476"/>
      <c r="D117" s="72">
        <v>9</v>
      </c>
      <c r="E117" s="476"/>
      <c r="F117" s="72">
        <v>174</v>
      </c>
      <c r="G117" s="476"/>
    </row>
    <row r="118" spans="2:7" ht="20.25" customHeight="1">
      <c r="B118" s="475" t="s">
        <v>210</v>
      </c>
      <c r="C118" s="476"/>
      <c r="D118" s="71">
        <v>5</v>
      </c>
      <c r="E118" s="476"/>
      <c r="F118" s="71">
        <v>172</v>
      </c>
      <c r="G118" s="476"/>
    </row>
    <row r="119" spans="2:7" ht="20.25" customHeight="1">
      <c r="B119" s="476"/>
      <c r="C119" s="476"/>
      <c r="D119" s="68">
        <v>7</v>
      </c>
      <c r="E119" s="476"/>
      <c r="F119" s="73">
        <v>175</v>
      </c>
      <c r="G119" s="476"/>
    </row>
    <row r="120" spans="2:7" ht="20.25" customHeight="1" thickBot="1">
      <c r="B120" s="477"/>
      <c r="C120" s="477"/>
      <c r="D120" s="72">
        <v>9</v>
      </c>
      <c r="E120" s="477"/>
      <c r="F120" s="75">
        <v>174</v>
      </c>
      <c r="G120" s="477"/>
    </row>
    <row r="121" spans="2:7" ht="32.25" customHeight="1" thickBot="1">
      <c r="B121" s="472" t="s">
        <v>244</v>
      </c>
      <c r="C121" s="473"/>
      <c r="D121" s="473"/>
      <c r="E121" s="473"/>
      <c r="F121" s="473"/>
      <c r="G121" s="474"/>
    </row>
    <row r="122" spans="2:7" ht="20.25" customHeight="1">
      <c r="B122" s="475" t="s">
        <v>208</v>
      </c>
      <c r="C122" s="475">
        <v>1600</v>
      </c>
      <c r="D122" s="68">
        <v>5</v>
      </c>
      <c r="E122" s="475" t="s">
        <v>245</v>
      </c>
      <c r="F122" s="71">
        <v>175</v>
      </c>
      <c r="G122" s="475" t="s">
        <v>247</v>
      </c>
    </row>
    <row r="123" spans="2:7" ht="20.25" customHeight="1">
      <c r="B123" s="476"/>
      <c r="C123" s="476"/>
      <c r="D123" s="74">
        <v>7</v>
      </c>
      <c r="E123" s="476"/>
      <c r="F123" s="68">
        <v>174</v>
      </c>
      <c r="G123" s="476"/>
    </row>
    <row r="124" spans="2:7" ht="20.25" customHeight="1" thickBot="1">
      <c r="B124" s="477"/>
      <c r="C124" s="477"/>
      <c r="D124" s="72">
        <v>9</v>
      </c>
      <c r="E124" s="477"/>
      <c r="F124" s="72">
        <v>172</v>
      </c>
      <c r="G124" s="476"/>
    </row>
    <row r="125" spans="2:7" ht="20.25" customHeight="1">
      <c r="B125" s="475" t="s">
        <v>210</v>
      </c>
      <c r="C125" s="476">
        <v>855</v>
      </c>
      <c r="D125" s="71">
        <v>5</v>
      </c>
      <c r="E125" s="476" t="s">
        <v>246</v>
      </c>
      <c r="F125" s="71">
        <v>175</v>
      </c>
      <c r="G125" s="476"/>
    </row>
    <row r="126" spans="2:7" ht="20.25" customHeight="1">
      <c r="B126" s="476"/>
      <c r="C126" s="476"/>
      <c r="D126" s="68">
        <v>7</v>
      </c>
      <c r="E126" s="476"/>
      <c r="F126" s="73">
        <v>174</v>
      </c>
      <c r="G126" s="476"/>
    </row>
    <row r="127" spans="2:7" ht="20.25" customHeight="1" thickBot="1">
      <c r="B127" s="477"/>
      <c r="C127" s="477"/>
      <c r="D127" s="72">
        <v>9</v>
      </c>
      <c r="E127" s="477"/>
      <c r="F127" s="75">
        <v>172</v>
      </c>
      <c r="G127" s="477"/>
    </row>
    <row r="128" spans="2:7" ht="32.25" customHeight="1" thickBot="1">
      <c r="B128" s="472" t="s">
        <v>251</v>
      </c>
      <c r="C128" s="473"/>
      <c r="D128" s="473"/>
      <c r="E128" s="473"/>
      <c r="F128" s="473"/>
      <c r="G128" s="474"/>
    </row>
    <row r="129" spans="2:7" ht="20.25" customHeight="1">
      <c r="B129" s="475" t="s">
        <v>208</v>
      </c>
      <c r="C129" s="475">
        <v>1500</v>
      </c>
      <c r="D129" s="68">
        <v>5</v>
      </c>
      <c r="E129" s="475" t="s">
        <v>188</v>
      </c>
      <c r="F129" s="71" t="s">
        <v>248</v>
      </c>
      <c r="G129" s="475" t="s">
        <v>250</v>
      </c>
    </row>
    <row r="130" spans="2:7" ht="20.25" customHeight="1">
      <c r="B130" s="476"/>
      <c r="C130" s="476"/>
      <c r="D130" s="74">
        <v>7</v>
      </c>
      <c r="E130" s="476"/>
      <c r="F130" s="68" t="s">
        <v>249</v>
      </c>
      <c r="G130" s="476"/>
    </row>
    <row r="131" spans="2:7" ht="20.25" customHeight="1" thickBot="1">
      <c r="B131" s="477"/>
      <c r="C131" s="477"/>
      <c r="D131" s="72">
        <v>9</v>
      </c>
      <c r="E131" s="476"/>
      <c r="F131" s="72">
        <v>175</v>
      </c>
      <c r="G131" s="476"/>
    </row>
    <row r="132" spans="2:7" ht="20.25" customHeight="1">
      <c r="B132" s="475" t="s">
        <v>210</v>
      </c>
      <c r="C132" s="476">
        <v>1600</v>
      </c>
      <c r="D132" s="71">
        <v>5</v>
      </c>
      <c r="E132" s="476"/>
      <c r="F132" s="71" t="s">
        <v>248</v>
      </c>
      <c r="G132" s="476"/>
    </row>
    <row r="133" spans="2:7" ht="20.25" customHeight="1">
      <c r="B133" s="476"/>
      <c r="C133" s="476"/>
      <c r="D133" s="68">
        <v>7</v>
      </c>
      <c r="E133" s="476"/>
      <c r="F133" s="68" t="s">
        <v>249</v>
      </c>
      <c r="G133" s="476"/>
    </row>
    <row r="134" spans="2:7" ht="20.25" customHeight="1" thickBot="1">
      <c r="B134" s="477"/>
      <c r="C134" s="477"/>
      <c r="D134" s="72">
        <v>9</v>
      </c>
      <c r="E134" s="477"/>
      <c r="F134" s="72">
        <v>175</v>
      </c>
      <c r="G134" s="477"/>
    </row>
    <row r="135" spans="2:7" ht="32.25" customHeight="1" thickBot="1">
      <c r="B135" s="472" t="s">
        <v>252</v>
      </c>
      <c r="C135" s="473"/>
      <c r="D135" s="473"/>
      <c r="E135" s="473"/>
      <c r="F135" s="473"/>
      <c r="G135" s="474"/>
    </row>
    <row r="136" spans="2:7" ht="20.25" customHeight="1">
      <c r="B136" s="475" t="s">
        <v>208</v>
      </c>
      <c r="C136" s="475">
        <v>1600</v>
      </c>
      <c r="D136" s="68">
        <v>5</v>
      </c>
      <c r="E136" s="475" t="s">
        <v>196</v>
      </c>
      <c r="F136" s="71">
        <v>174</v>
      </c>
      <c r="G136" s="475" t="s">
        <v>254</v>
      </c>
    </row>
    <row r="137" spans="2:7" ht="20.25" customHeight="1">
      <c r="B137" s="476"/>
      <c r="C137" s="476"/>
      <c r="D137" s="74">
        <v>7</v>
      </c>
      <c r="E137" s="476"/>
      <c r="F137" s="68">
        <v>173</v>
      </c>
      <c r="G137" s="476"/>
    </row>
    <row r="138" spans="2:7" ht="20.25" customHeight="1" thickBot="1">
      <c r="B138" s="477"/>
      <c r="C138" s="477"/>
      <c r="D138" s="72">
        <v>8</v>
      </c>
      <c r="E138" s="476"/>
      <c r="F138" s="72" t="s">
        <v>253</v>
      </c>
      <c r="G138" s="476"/>
    </row>
    <row r="139" spans="2:7" ht="20.25" customHeight="1">
      <c r="B139" s="475" t="s">
        <v>210</v>
      </c>
      <c r="C139" s="476">
        <v>856</v>
      </c>
      <c r="D139" s="71">
        <v>5</v>
      </c>
      <c r="E139" s="476"/>
      <c r="F139" s="71">
        <v>174</v>
      </c>
      <c r="G139" s="476"/>
    </row>
    <row r="140" spans="2:7" ht="20.25" customHeight="1">
      <c r="B140" s="476"/>
      <c r="C140" s="476"/>
      <c r="D140" s="68">
        <v>7</v>
      </c>
      <c r="E140" s="476"/>
      <c r="F140" s="68">
        <v>173</v>
      </c>
      <c r="G140" s="476"/>
    </row>
    <row r="141" spans="2:7" ht="20.25" customHeight="1" thickBot="1">
      <c r="B141" s="477"/>
      <c r="C141" s="477"/>
      <c r="D141" s="72">
        <v>8</v>
      </c>
      <c r="E141" s="477"/>
      <c r="F141" s="72" t="s">
        <v>253</v>
      </c>
      <c r="G141" s="477"/>
    </row>
    <row r="142" spans="2:7" ht="32.25" customHeight="1" thickBot="1">
      <c r="B142" s="472" t="s">
        <v>255</v>
      </c>
      <c r="C142" s="473"/>
      <c r="D142" s="473"/>
      <c r="E142" s="473"/>
      <c r="F142" s="473"/>
      <c r="G142" s="474"/>
    </row>
    <row r="143" spans="2:7" ht="20.25" customHeight="1">
      <c r="B143" s="475" t="s">
        <v>256</v>
      </c>
      <c r="C143" s="475">
        <v>880</v>
      </c>
      <c r="D143" s="68">
        <v>5</v>
      </c>
      <c r="E143" s="475" t="s">
        <v>258</v>
      </c>
      <c r="F143" s="71" t="s">
        <v>260</v>
      </c>
      <c r="G143" s="475" t="s">
        <v>262</v>
      </c>
    </row>
    <row r="144" spans="2:7" ht="20.25" customHeight="1">
      <c r="B144" s="476"/>
      <c r="C144" s="476"/>
      <c r="D144" s="73">
        <v>7</v>
      </c>
      <c r="E144" s="476"/>
      <c r="F144" s="68" t="s">
        <v>261</v>
      </c>
      <c r="G144" s="476"/>
    </row>
    <row r="145" spans="2:7" ht="20.25" customHeight="1" thickBot="1">
      <c r="B145" s="477"/>
      <c r="C145" s="476"/>
      <c r="D145" s="72">
        <v>9</v>
      </c>
      <c r="E145" s="476"/>
      <c r="F145" s="72" t="s">
        <v>259</v>
      </c>
      <c r="G145" s="476"/>
    </row>
    <row r="146" spans="2:7" ht="20.25" customHeight="1">
      <c r="B146" s="475" t="s">
        <v>257</v>
      </c>
      <c r="C146" s="476"/>
      <c r="D146" s="71">
        <v>5</v>
      </c>
      <c r="E146" s="476"/>
      <c r="F146" s="71" t="s">
        <v>260</v>
      </c>
      <c r="G146" s="476"/>
    </row>
    <row r="147" spans="2:7" ht="20.25" customHeight="1">
      <c r="B147" s="476"/>
      <c r="C147" s="476"/>
      <c r="D147" s="73">
        <v>7</v>
      </c>
      <c r="E147" s="476"/>
      <c r="F147" s="68" t="s">
        <v>261</v>
      </c>
      <c r="G147" s="476"/>
    </row>
    <row r="148" spans="2:7" ht="20.25" customHeight="1" thickBot="1">
      <c r="B148" s="477"/>
      <c r="C148" s="477"/>
      <c r="D148" s="72">
        <v>9</v>
      </c>
      <c r="E148" s="477"/>
      <c r="F148" s="72" t="s">
        <v>259</v>
      </c>
      <c r="G148" s="477"/>
    </row>
    <row r="149" spans="2:7" ht="32.25" customHeight="1" thickBot="1">
      <c r="B149" s="472" t="s">
        <v>263</v>
      </c>
      <c r="C149" s="473"/>
      <c r="D149" s="473"/>
      <c r="E149" s="473"/>
      <c r="F149" s="473"/>
      <c r="G149" s="474"/>
    </row>
    <row r="150" spans="2:7" ht="20.25" customHeight="1">
      <c r="B150" s="475" t="s">
        <v>208</v>
      </c>
      <c r="C150" s="475">
        <v>1692</v>
      </c>
      <c r="D150" s="71">
        <v>5</v>
      </c>
      <c r="E150" s="475" t="s">
        <v>264</v>
      </c>
      <c r="F150" s="71" t="s">
        <v>265</v>
      </c>
      <c r="G150" s="475" t="s">
        <v>269</v>
      </c>
    </row>
    <row r="151" spans="2:7" ht="20.25" customHeight="1">
      <c r="B151" s="476"/>
      <c r="C151" s="476"/>
      <c r="D151" s="73">
        <v>7</v>
      </c>
      <c r="E151" s="476"/>
      <c r="F151" s="73" t="s">
        <v>266</v>
      </c>
      <c r="G151" s="476"/>
    </row>
    <row r="152" spans="2:7" ht="20.25" customHeight="1">
      <c r="B152" s="476"/>
      <c r="C152" s="476"/>
      <c r="D152" s="73">
        <v>9</v>
      </c>
      <c r="E152" s="476"/>
      <c r="F152" s="68">
        <v>172</v>
      </c>
      <c r="G152" s="476"/>
    </row>
    <row r="153" spans="2:7" ht="20.25" customHeight="1" thickBot="1">
      <c r="B153" s="477"/>
      <c r="C153" s="477"/>
      <c r="D153" s="72">
        <v>10</v>
      </c>
      <c r="E153" s="476"/>
      <c r="F153" s="72">
        <v>173</v>
      </c>
      <c r="G153" s="476"/>
    </row>
    <row r="154" spans="2:7" ht="20.25" customHeight="1">
      <c r="B154" s="475" t="s">
        <v>210</v>
      </c>
      <c r="C154" s="476">
        <v>1680</v>
      </c>
      <c r="D154" s="71">
        <v>5</v>
      </c>
      <c r="E154" s="476"/>
      <c r="F154" s="71" t="s">
        <v>265</v>
      </c>
      <c r="G154" s="476"/>
    </row>
    <row r="155" spans="2:7" ht="20.25" customHeight="1">
      <c r="B155" s="476"/>
      <c r="C155" s="476"/>
      <c r="D155" s="73">
        <v>7</v>
      </c>
      <c r="E155" s="476"/>
      <c r="F155" s="73" t="s">
        <v>266</v>
      </c>
      <c r="G155" s="476"/>
    </row>
    <row r="156" spans="2:7" ht="20.25" customHeight="1">
      <c r="B156" s="476"/>
      <c r="C156" s="476"/>
      <c r="D156" s="68">
        <v>9</v>
      </c>
      <c r="E156" s="476"/>
      <c r="F156" s="73">
        <v>172</v>
      </c>
      <c r="G156" s="476"/>
    </row>
    <row r="157" spans="2:7" ht="20.25" customHeight="1" thickBot="1">
      <c r="B157" s="477"/>
      <c r="C157" s="477"/>
      <c r="D157" s="72">
        <v>10</v>
      </c>
      <c r="E157" s="477"/>
      <c r="F157" s="72">
        <v>173</v>
      </c>
      <c r="G157" s="477"/>
    </row>
    <row r="158" spans="2:7" ht="32.25" customHeight="1" thickBot="1">
      <c r="B158" s="472" t="s">
        <v>267</v>
      </c>
      <c r="C158" s="473"/>
      <c r="D158" s="473"/>
      <c r="E158" s="473"/>
      <c r="F158" s="473"/>
      <c r="G158" s="474"/>
    </row>
    <row r="159" spans="2:7" ht="20.25" customHeight="1">
      <c r="B159" s="475" t="s">
        <v>208</v>
      </c>
      <c r="C159" s="475">
        <v>1700</v>
      </c>
      <c r="D159" s="71">
        <v>5</v>
      </c>
      <c r="E159" s="475" t="s">
        <v>268</v>
      </c>
      <c r="F159" s="71">
        <v>175</v>
      </c>
      <c r="G159" s="475" t="s">
        <v>270</v>
      </c>
    </row>
    <row r="160" spans="2:7" ht="20.25" customHeight="1" thickBot="1">
      <c r="B160" s="476"/>
      <c r="C160" s="476"/>
      <c r="D160" s="73">
        <v>7</v>
      </c>
      <c r="E160" s="476"/>
      <c r="F160" s="73">
        <v>171</v>
      </c>
      <c r="G160" s="476"/>
    </row>
    <row r="161" spans="2:7" ht="20.25" customHeight="1">
      <c r="B161" s="475" t="s">
        <v>210</v>
      </c>
      <c r="C161" s="475">
        <v>880</v>
      </c>
      <c r="D161" s="71">
        <v>5</v>
      </c>
      <c r="E161" s="476"/>
      <c r="F161" s="71">
        <v>175</v>
      </c>
      <c r="G161" s="476"/>
    </row>
    <row r="162" spans="2:7" ht="20.25" customHeight="1" thickBot="1">
      <c r="B162" s="477"/>
      <c r="C162" s="477"/>
      <c r="D162" s="72">
        <v>7</v>
      </c>
      <c r="E162" s="477"/>
      <c r="F162" s="72">
        <v>171</v>
      </c>
      <c r="G162" s="477"/>
    </row>
    <row r="163" spans="2:7" ht="32.25" customHeight="1" thickBot="1">
      <c r="B163" s="472" t="s">
        <v>314</v>
      </c>
      <c r="C163" s="473"/>
      <c r="D163" s="473"/>
      <c r="E163" s="473"/>
      <c r="F163" s="473"/>
      <c r="G163" s="474"/>
    </row>
    <row r="164" spans="2:7" ht="17.850000000000001" customHeight="1">
      <c r="B164" s="475" t="s">
        <v>208</v>
      </c>
      <c r="C164" s="475">
        <v>1680</v>
      </c>
      <c r="D164" s="71">
        <v>5</v>
      </c>
      <c r="E164" s="475" t="s">
        <v>315</v>
      </c>
      <c r="F164" s="71">
        <v>134</v>
      </c>
      <c r="G164" s="475" t="s">
        <v>318</v>
      </c>
    </row>
    <row r="165" spans="2:7" ht="16.5">
      <c r="B165" s="476"/>
      <c r="C165" s="476"/>
      <c r="D165" s="73">
        <v>7</v>
      </c>
      <c r="E165" s="476"/>
      <c r="F165" s="73" t="s">
        <v>316</v>
      </c>
      <c r="G165" s="476"/>
    </row>
    <row r="166" spans="2:7" ht="16.5">
      <c r="B166" s="476"/>
      <c r="C166" s="476"/>
      <c r="D166" s="73">
        <v>9</v>
      </c>
      <c r="E166" s="476"/>
      <c r="F166" s="68" t="s">
        <v>248</v>
      </c>
      <c r="G166" s="476"/>
    </row>
    <row r="167" spans="2:7" ht="17.25" thickBot="1">
      <c r="B167" s="477"/>
      <c r="C167" s="476"/>
      <c r="D167" s="72">
        <v>10</v>
      </c>
      <c r="E167" s="476"/>
      <c r="F167" s="72" t="s">
        <v>317</v>
      </c>
      <c r="G167" s="476"/>
    </row>
    <row r="168" spans="2:7" ht="16.5">
      <c r="B168" s="475" t="s">
        <v>210</v>
      </c>
      <c r="C168" s="476"/>
      <c r="D168" s="71">
        <v>5</v>
      </c>
      <c r="E168" s="476"/>
      <c r="F168" s="71">
        <v>134</v>
      </c>
      <c r="G168" s="476"/>
    </row>
    <row r="169" spans="2:7" ht="16.5">
      <c r="B169" s="476"/>
      <c r="C169" s="476"/>
      <c r="D169" s="73">
        <v>7</v>
      </c>
      <c r="E169" s="476"/>
      <c r="F169" s="73" t="s">
        <v>316</v>
      </c>
      <c r="G169" s="476"/>
    </row>
    <row r="170" spans="2:7" ht="16.5">
      <c r="B170" s="476"/>
      <c r="C170" s="476"/>
      <c r="D170" s="68">
        <v>9</v>
      </c>
      <c r="E170" s="476"/>
      <c r="F170" s="68" t="s">
        <v>248</v>
      </c>
      <c r="G170" s="476"/>
    </row>
    <row r="171" spans="2:7" ht="17.25" thickBot="1">
      <c r="B171" s="477"/>
      <c r="C171" s="477"/>
      <c r="D171" s="72">
        <v>10</v>
      </c>
      <c r="E171" s="477"/>
      <c r="F171" s="72" t="s">
        <v>317</v>
      </c>
      <c r="G171" s="477"/>
    </row>
  </sheetData>
  <customSheetViews>
    <customSheetView guid="{75DD6FA6-D4F4-4971-9BF7-52272059D0A9}" topLeftCell="A21">
      <selection activeCell="C18" sqref="C18:C26"/>
      <pageMargins left="0.7" right="0.7" top="0.75" bottom="0.75" header="0.3" footer="0.3"/>
      <pageSetup paperSize="9" orientation="portrait" verticalDpi="0" r:id="rId1"/>
    </customSheetView>
    <customSheetView guid="{1D4E6CE9-D574-44F5-B69E-05119AF88702}" topLeftCell="A21">
      <selection activeCell="C18" sqref="C18:C26"/>
      <pageMargins left="0.7" right="0.7" top="0.75" bottom="0.75" header="0.3" footer="0.3"/>
      <pageSetup paperSize="9" orientation="portrait" verticalDpi="0" r:id="rId2"/>
    </customSheetView>
    <customSheetView guid="{B0236EF4-4589-4A9E-A5FE-507E9369040F}" topLeftCell="A21">
      <selection activeCell="C18" sqref="C18:C26"/>
      <pageMargins left="0.7" right="0.7" top="0.75" bottom="0.75" header="0.3" footer="0.3"/>
      <pageSetup paperSize="9" orientation="portrait" verticalDpi="0" r:id="rId3"/>
    </customSheetView>
    <customSheetView guid="{B1877DBE-0A9F-4B77-8C5F-B727A77DDF54}" topLeftCell="A21">
      <selection activeCell="C18" sqref="C18:C26"/>
      <pageMargins left="0.7" right="0.7" top="0.75" bottom="0.75" header="0.3" footer="0.3"/>
      <pageSetup paperSize="9" orientation="portrait" verticalDpi="0" r:id="rId4"/>
    </customSheetView>
    <customSheetView guid="{4180A157-558B-4F14-9CE4-9E26496DABD4}" topLeftCell="A21">
      <selection activeCell="C18" sqref="C18:C26"/>
      <pageMargins left="0.7" right="0.7" top="0.75" bottom="0.75" header="0.3" footer="0.3"/>
      <pageSetup paperSize="9" orientation="portrait" verticalDpi="0" r:id="rId5"/>
    </customSheetView>
    <customSheetView guid="{9E8B758A-381B-469B-BCAD-8DCE4BC612DE}" topLeftCell="A21">
      <selection activeCell="C18" sqref="C18:C26"/>
      <pageMargins left="0.7" right="0.7" top="0.75" bottom="0.75" header="0.3" footer="0.3"/>
      <pageSetup paperSize="9" orientation="portrait" verticalDpi="0" r:id="rId6"/>
    </customSheetView>
    <customSheetView guid="{57CFE33F-1C1E-4DE2-8F79-FC8F76E572B7}" topLeftCell="A21">
      <selection activeCell="C18" sqref="C18:C26"/>
      <pageMargins left="0.7" right="0.7" top="0.75" bottom="0.75" header="0.3" footer="0.3"/>
      <pageSetup paperSize="9" orientation="portrait" verticalDpi="0" r:id="rId7"/>
    </customSheetView>
    <customSheetView guid="{0605BDD4-8315-4243-A7F4-0A722E31D4D0}" topLeftCell="A36">
      <selection activeCell="B27" sqref="B27:G27"/>
      <pageMargins left="0.7" right="0.7" top="0.75" bottom="0.75" header="0.3" footer="0.3"/>
      <pageSetup paperSize="9" orientation="portrait" verticalDpi="0" r:id="rId8"/>
    </customSheetView>
    <customSheetView guid="{46034848-99AB-4788-898F-A052AD17F33E}" topLeftCell="A21">
      <selection activeCell="C18" sqref="C18:C26"/>
      <pageMargins left="0.7" right="0.7" top="0.75" bottom="0.75" header="0.3" footer="0.3"/>
      <pageSetup paperSize="9" orientation="portrait" verticalDpi="0" r:id="rId9"/>
    </customSheetView>
    <customSheetView guid="{AD62F15E-E4D0-4895-9D5F-05FA49D5425D}" topLeftCell="A21">
      <selection activeCell="C18" sqref="C18:C26"/>
      <pageMargins left="0.7" right="0.7" top="0.75" bottom="0.75" header="0.3" footer="0.3"/>
      <pageSetup paperSize="9" orientation="portrait" verticalDpi="0" r:id="rId10"/>
    </customSheetView>
    <customSheetView guid="{FC65F21B-4CEC-48B9-99E9-854A601BE461}" topLeftCell="A21">
      <selection activeCell="C18" sqref="C18:C26"/>
      <pageMargins left="0.7" right="0.7" top="0.75" bottom="0.75" header="0.3" footer="0.3"/>
      <pageSetup paperSize="9" orientation="portrait" verticalDpi="0" r:id="rId11"/>
    </customSheetView>
    <customSheetView guid="{A0197BF3-E194-41D9-A738-52228EE729DC}" topLeftCell="A21">
      <selection activeCell="C18" sqref="C18:C26"/>
      <pageMargins left="0.7" right="0.7" top="0.75" bottom="0.75" header="0.3" footer="0.3"/>
      <pageSetup paperSize="9" orientation="portrait" verticalDpi="0" r:id="rId12"/>
    </customSheetView>
    <customSheetView guid="{C8DC17E8-AEB6-4568-8236-F2228F73C00B}" topLeftCell="A21">
      <selection activeCell="C18" sqref="C18:C26"/>
      <pageMargins left="0.7" right="0.7" top="0.75" bottom="0.75" header="0.3" footer="0.3"/>
      <pageSetup paperSize="9" orientation="portrait" verticalDpi="0" r:id="rId13"/>
    </customSheetView>
  </customSheetViews>
  <mergeCells count="157">
    <mergeCell ref="B149:G149"/>
    <mergeCell ref="B150:B153"/>
    <mergeCell ref="E150:E157"/>
    <mergeCell ref="G150:G157"/>
    <mergeCell ref="B154:B157"/>
    <mergeCell ref="C150:C153"/>
    <mergeCell ref="C154:C157"/>
    <mergeCell ref="B158:G158"/>
    <mergeCell ref="B159:B160"/>
    <mergeCell ref="C159:C160"/>
    <mergeCell ref="E159:E162"/>
    <mergeCell ref="G159:G162"/>
    <mergeCell ref="B161:B162"/>
    <mergeCell ref="C161:C162"/>
    <mergeCell ref="B135:G135"/>
    <mergeCell ref="B136:B138"/>
    <mergeCell ref="C136:C138"/>
    <mergeCell ref="E136:E141"/>
    <mergeCell ref="G136:G141"/>
    <mergeCell ref="B139:B141"/>
    <mergeCell ref="C139:C141"/>
    <mergeCell ref="B142:G142"/>
    <mergeCell ref="B143:B145"/>
    <mergeCell ref="E143:E148"/>
    <mergeCell ref="G143:G148"/>
    <mergeCell ref="B146:B148"/>
    <mergeCell ref="C143:C148"/>
    <mergeCell ref="B128:G128"/>
    <mergeCell ref="B129:B131"/>
    <mergeCell ref="C129:C131"/>
    <mergeCell ref="G129:G134"/>
    <mergeCell ref="B132:B134"/>
    <mergeCell ref="C132:C134"/>
    <mergeCell ref="E129:E134"/>
    <mergeCell ref="B3:G3"/>
    <mergeCell ref="B121:G121"/>
    <mergeCell ref="B122:B124"/>
    <mergeCell ref="G122:G127"/>
    <mergeCell ref="B125:B127"/>
    <mergeCell ref="C122:C124"/>
    <mergeCell ref="C125:C127"/>
    <mergeCell ref="E125:E127"/>
    <mergeCell ref="E122:E124"/>
    <mergeCell ref="B17:G17"/>
    <mergeCell ref="B18:B20"/>
    <mergeCell ref="C18:C26"/>
    <mergeCell ref="E18:E23"/>
    <mergeCell ref="B21:B23"/>
    <mergeCell ref="B24:B26"/>
    <mergeCell ref="E24:E26"/>
    <mergeCell ref="B10:G10"/>
    <mergeCell ref="B11:B12"/>
    <mergeCell ref="C11:C16"/>
    <mergeCell ref="E11:E16"/>
    <mergeCell ref="B13:B14"/>
    <mergeCell ref="B15:B16"/>
    <mergeCell ref="B37:G37"/>
    <mergeCell ref="B38:B40"/>
    <mergeCell ref="C38:C43"/>
    <mergeCell ref="E38:E43"/>
    <mergeCell ref="B41:B43"/>
    <mergeCell ref="G11:G16"/>
    <mergeCell ref="G18:G26"/>
    <mergeCell ref="B44:G44"/>
    <mergeCell ref="B27:G27"/>
    <mergeCell ref="B28:B30"/>
    <mergeCell ref="C28:C36"/>
    <mergeCell ref="E28:E30"/>
    <mergeCell ref="B31:B33"/>
    <mergeCell ref="E31:E33"/>
    <mergeCell ref="B34:B36"/>
    <mergeCell ref="E34:E36"/>
    <mergeCell ref="G28:G36"/>
    <mergeCell ref="G38:G43"/>
    <mergeCell ref="B58:G58"/>
    <mergeCell ref="B59:B61"/>
    <mergeCell ref="C59:C61"/>
    <mergeCell ref="E59:E64"/>
    <mergeCell ref="B62:B64"/>
    <mergeCell ref="C62:C64"/>
    <mergeCell ref="B45:B47"/>
    <mergeCell ref="C45:C50"/>
    <mergeCell ref="E45:E50"/>
    <mergeCell ref="B48:B50"/>
    <mergeCell ref="B51:G51"/>
    <mergeCell ref="B52:B54"/>
    <mergeCell ref="C52:C54"/>
    <mergeCell ref="E52:E57"/>
    <mergeCell ref="B55:B57"/>
    <mergeCell ref="C55:C57"/>
    <mergeCell ref="C73:C78"/>
    <mergeCell ref="E73:E75"/>
    <mergeCell ref="B76:B78"/>
    <mergeCell ref="E76:E78"/>
    <mergeCell ref="B65:G65"/>
    <mergeCell ref="B66:B68"/>
    <mergeCell ref="C66:C68"/>
    <mergeCell ref="E66:E71"/>
    <mergeCell ref="B69:B71"/>
    <mergeCell ref="C69:C71"/>
    <mergeCell ref="B72:G72"/>
    <mergeCell ref="B73:B75"/>
    <mergeCell ref="B108:B110"/>
    <mergeCell ref="C108:C113"/>
    <mergeCell ref="E108:E113"/>
    <mergeCell ref="B111:B113"/>
    <mergeCell ref="G101:G106"/>
    <mergeCell ref="G108:G113"/>
    <mergeCell ref="B94:B96"/>
    <mergeCell ref="C94:C96"/>
    <mergeCell ref="E94:E99"/>
    <mergeCell ref="B97:B99"/>
    <mergeCell ref="C97:C99"/>
    <mergeCell ref="B100:G100"/>
    <mergeCell ref="G94:G99"/>
    <mergeCell ref="B101:B103"/>
    <mergeCell ref="C101:C106"/>
    <mergeCell ref="E101:E106"/>
    <mergeCell ref="B104:B106"/>
    <mergeCell ref="B107:G107"/>
    <mergeCell ref="B86:G86"/>
    <mergeCell ref="B87:B89"/>
    <mergeCell ref="C87:C92"/>
    <mergeCell ref="E87:E92"/>
    <mergeCell ref="B90:B92"/>
    <mergeCell ref="B93:G93"/>
    <mergeCell ref="G87:G92"/>
    <mergeCell ref="B79:G79"/>
    <mergeCell ref="B80:B82"/>
    <mergeCell ref="C80:C85"/>
    <mergeCell ref="E80:E82"/>
    <mergeCell ref="B83:B85"/>
    <mergeCell ref="E83:E85"/>
    <mergeCell ref="B163:G163"/>
    <mergeCell ref="B164:B167"/>
    <mergeCell ref="E164:E171"/>
    <mergeCell ref="G164:G171"/>
    <mergeCell ref="B168:B171"/>
    <mergeCell ref="C164:C171"/>
    <mergeCell ref="G115:G120"/>
    <mergeCell ref="B8:B9"/>
    <mergeCell ref="B6:B7"/>
    <mergeCell ref="E4:E9"/>
    <mergeCell ref="C4:C9"/>
    <mergeCell ref="B4:B5"/>
    <mergeCell ref="G45:G50"/>
    <mergeCell ref="G52:G57"/>
    <mergeCell ref="G59:G64"/>
    <mergeCell ref="G66:G71"/>
    <mergeCell ref="G73:G78"/>
    <mergeCell ref="G80:G85"/>
    <mergeCell ref="B114:G114"/>
    <mergeCell ref="B115:B117"/>
    <mergeCell ref="C115:C120"/>
    <mergeCell ref="E115:E120"/>
    <mergeCell ref="B118:B120"/>
    <mergeCell ref="G4:G9"/>
  </mergeCells>
  <pageMargins left="0.7" right="0.7" top="0.75" bottom="0.75" header="0.3" footer="0.3"/>
  <pageSetup paperSize="9" orientation="portrait" verticalDpi="0" r:id="rId1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M32"/>
  <sheetViews>
    <sheetView topLeftCell="A19" workbookViewId="0">
      <selection activeCell="B2" sqref="B2:F2"/>
    </sheetView>
  </sheetViews>
  <sheetFormatPr defaultColWidth="9.140625" defaultRowHeight="16.5"/>
  <cols>
    <col min="1" max="1" width="4.7109375" style="86" customWidth="1"/>
    <col min="2" max="2" width="25.7109375" style="86" customWidth="1"/>
    <col min="3" max="3" width="14.140625" style="86" customWidth="1"/>
    <col min="4" max="4" width="15" style="86" customWidth="1"/>
    <col min="5" max="6" width="10.140625" style="86" customWidth="1"/>
    <col min="7" max="7" width="13.140625" style="86" customWidth="1"/>
    <col min="8" max="8" width="24.7109375" style="86" customWidth="1"/>
    <col min="9" max="9" width="16.7109375" style="86" customWidth="1"/>
    <col min="10" max="10" width="12.140625" style="86" customWidth="1"/>
    <col min="11" max="12" width="9.7109375" style="86" customWidth="1"/>
    <col min="13" max="13" width="10.140625" style="86" customWidth="1"/>
    <col min="14" max="16384" width="9.140625" style="86"/>
  </cols>
  <sheetData>
    <row r="1" spans="1:13">
      <c r="A1" s="82"/>
      <c r="B1" s="83"/>
      <c r="C1" s="82"/>
      <c r="D1" s="82"/>
      <c r="E1" s="82"/>
      <c r="F1" s="84"/>
      <c r="G1" s="85"/>
      <c r="H1" s="83"/>
      <c r="I1" s="82"/>
      <c r="J1" s="82"/>
      <c r="K1" s="82"/>
      <c r="L1" s="82"/>
      <c r="M1" s="82"/>
    </row>
    <row r="2" spans="1:13">
      <c r="A2" s="82"/>
      <c r="B2" s="480" t="s">
        <v>279</v>
      </c>
      <c r="C2" s="480"/>
      <c r="D2" s="480"/>
      <c r="E2" s="480"/>
      <c r="F2" s="480"/>
      <c r="G2" s="87"/>
      <c r="H2" s="480" t="s">
        <v>280</v>
      </c>
      <c r="I2" s="480"/>
      <c r="J2" s="480"/>
      <c r="K2" s="480"/>
      <c r="L2" s="480"/>
      <c r="M2" s="88"/>
    </row>
    <row r="3" spans="1:13">
      <c r="A3" s="82"/>
      <c r="B3" s="481" t="e">
        <f ca="1">BCSX!A4</f>
        <v>#VALUE!</v>
      </c>
      <c r="C3" s="481"/>
      <c r="D3" s="481"/>
      <c r="E3" s="481"/>
      <c r="F3" s="481"/>
      <c r="G3" s="85"/>
      <c r="H3" s="481" t="e">
        <f ca="1">B3</f>
        <v>#VALUE!</v>
      </c>
      <c r="I3" s="481"/>
      <c r="J3" s="481"/>
      <c r="K3" s="481"/>
      <c r="L3" s="481"/>
      <c r="M3" s="89"/>
    </row>
    <row r="4" spans="1:13">
      <c r="A4" s="82"/>
      <c r="B4" s="90"/>
      <c r="C4" s="482"/>
      <c r="D4" s="482"/>
      <c r="E4" s="482"/>
      <c r="F4" s="482"/>
      <c r="G4" s="85"/>
      <c r="H4" s="90"/>
      <c r="I4" s="91"/>
      <c r="J4" s="91"/>
      <c r="K4" s="91"/>
      <c r="L4" s="91"/>
      <c r="M4" s="82"/>
    </row>
    <row r="5" spans="1:13">
      <c r="A5" s="82"/>
      <c r="B5" s="92" t="s">
        <v>148</v>
      </c>
      <c r="C5" s="93" t="s">
        <v>278</v>
      </c>
      <c r="D5" s="93" t="s">
        <v>276</v>
      </c>
      <c r="E5" s="478" t="s">
        <v>277</v>
      </c>
      <c r="F5" s="479"/>
      <c r="G5" s="85"/>
      <c r="H5" s="92" t="s">
        <v>148</v>
      </c>
      <c r="I5" s="93" t="s">
        <v>278</v>
      </c>
      <c r="J5" s="93" t="s">
        <v>276</v>
      </c>
      <c r="K5" s="478" t="s">
        <v>277</v>
      </c>
      <c r="L5" s="479"/>
      <c r="M5" s="82"/>
    </row>
    <row r="6" spans="1:13">
      <c r="A6" s="82"/>
      <c r="B6" s="77" t="s">
        <v>16</v>
      </c>
      <c r="C6" s="94"/>
      <c r="D6" s="94"/>
      <c r="E6" s="95"/>
      <c r="F6" s="95"/>
      <c r="G6" s="85"/>
      <c r="H6" s="77" t="s">
        <v>16</v>
      </c>
      <c r="I6" s="94"/>
      <c r="J6" s="94"/>
      <c r="K6" s="95"/>
      <c r="L6" s="95"/>
      <c r="M6" s="82"/>
    </row>
    <row r="7" spans="1:13">
      <c r="A7" s="82"/>
      <c r="B7" s="78" t="s">
        <v>9</v>
      </c>
      <c r="C7" s="95"/>
      <c r="D7" s="95"/>
      <c r="E7" s="95"/>
      <c r="F7" s="95"/>
      <c r="G7" s="85"/>
      <c r="H7" s="78" t="s">
        <v>9</v>
      </c>
      <c r="I7" s="95"/>
      <c r="J7" s="95"/>
      <c r="K7" s="95"/>
      <c r="L7" s="95"/>
      <c r="M7" s="82"/>
    </row>
    <row r="8" spans="1:13">
      <c r="A8" s="82"/>
      <c r="B8" s="79" t="s">
        <v>14</v>
      </c>
      <c r="C8" s="96"/>
      <c r="D8" s="96"/>
      <c r="E8" s="95"/>
      <c r="F8" s="95"/>
      <c r="G8" s="85"/>
      <c r="H8" s="79" t="s">
        <v>14</v>
      </c>
      <c r="I8" s="96"/>
      <c r="J8" s="96"/>
      <c r="K8" s="95"/>
      <c r="L8" s="95"/>
      <c r="M8" s="82"/>
    </row>
    <row r="9" spans="1:13">
      <c r="A9" s="82"/>
      <c r="B9" s="78" t="s">
        <v>7</v>
      </c>
      <c r="C9" s="96"/>
      <c r="D9" s="96"/>
      <c r="E9" s="95"/>
      <c r="F9" s="95"/>
      <c r="G9" s="85"/>
      <c r="H9" s="78" t="s">
        <v>7</v>
      </c>
      <c r="I9" s="96"/>
      <c r="J9" s="96"/>
      <c r="K9" s="95"/>
      <c r="L9" s="95"/>
      <c r="M9" s="82"/>
    </row>
    <row r="10" spans="1:13">
      <c r="A10" s="82"/>
      <c r="B10" s="79" t="s">
        <v>8</v>
      </c>
      <c r="C10" s="96"/>
      <c r="D10" s="96"/>
      <c r="E10" s="95"/>
      <c r="F10" s="95"/>
      <c r="G10" s="85"/>
      <c r="H10" s="79" t="s">
        <v>8</v>
      </c>
      <c r="I10" s="96"/>
      <c r="J10" s="96"/>
      <c r="K10" s="95"/>
      <c r="L10" s="95"/>
      <c r="M10" s="82"/>
    </row>
    <row r="11" spans="1:13">
      <c r="A11" s="82"/>
      <c r="B11" s="78" t="s">
        <v>18</v>
      </c>
      <c r="C11" s="96"/>
      <c r="D11" s="96"/>
      <c r="E11" s="95"/>
      <c r="F11" s="95"/>
      <c r="G11" s="85"/>
      <c r="H11" s="78" t="s">
        <v>18</v>
      </c>
      <c r="I11" s="96"/>
      <c r="J11" s="96"/>
      <c r="K11" s="95"/>
      <c r="L11" s="95"/>
      <c r="M11" s="82"/>
    </row>
    <row r="12" spans="1:13">
      <c r="A12" s="82"/>
      <c r="B12" s="79" t="s">
        <v>21</v>
      </c>
      <c r="C12" s="95"/>
      <c r="D12" s="95"/>
      <c r="E12" s="95"/>
      <c r="F12" s="95"/>
      <c r="G12" s="85"/>
      <c r="H12" s="79" t="s">
        <v>21</v>
      </c>
      <c r="I12" s="95"/>
      <c r="J12" s="95"/>
      <c r="K12" s="95"/>
      <c r="L12" s="95"/>
      <c r="M12" s="82"/>
    </row>
    <row r="13" spans="1:13">
      <c r="A13" s="82"/>
      <c r="B13" s="78" t="s">
        <v>19</v>
      </c>
      <c r="C13" s="95"/>
      <c r="D13" s="95"/>
      <c r="E13" s="95"/>
      <c r="F13" s="95"/>
      <c r="G13" s="85"/>
      <c r="H13" s="78" t="s">
        <v>19</v>
      </c>
      <c r="I13" s="95"/>
      <c r="J13" s="95"/>
      <c r="K13" s="95"/>
      <c r="L13" s="95"/>
      <c r="M13" s="82"/>
    </row>
    <row r="14" spans="1:13">
      <c r="A14" s="82"/>
      <c r="B14" s="79" t="s">
        <v>15</v>
      </c>
      <c r="C14" s="97"/>
      <c r="D14" s="95"/>
      <c r="E14" s="95"/>
      <c r="F14" s="95"/>
      <c r="G14" s="85"/>
      <c r="H14" s="79" t="s">
        <v>15</v>
      </c>
      <c r="I14" s="97"/>
      <c r="J14" s="95"/>
      <c r="K14" s="95"/>
      <c r="L14" s="95"/>
      <c r="M14" s="82"/>
    </row>
    <row r="15" spans="1:13">
      <c r="A15" s="82"/>
      <c r="B15" s="79" t="s">
        <v>6</v>
      </c>
      <c r="C15" s="95"/>
      <c r="D15" s="95"/>
      <c r="E15" s="82"/>
      <c r="F15" s="95"/>
      <c r="G15" s="85"/>
      <c r="H15" s="79" t="s">
        <v>6</v>
      </c>
      <c r="I15" s="95"/>
      <c r="J15" s="95"/>
      <c r="K15" s="95"/>
      <c r="L15" s="95"/>
      <c r="M15" s="82"/>
    </row>
    <row r="16" spans="1:13">
      <c r="A16" s="82"/>
      <c r="B16" s="79" t="s">
        <v>5</v>
      </c>
      <c r="C16" s="95"/>
      <c r="D16" s="95"/>
      <c r="E16" s="95"/>
      <c r="F16" s="95"/>
      <c r="G16" s="85"/>
      <c r="H16" s="79" t="s">
        <v>5</v>
      </c>
      <c r="I16" s="95"/>
      <c r="J16" s="95"/>
      <c r="K16" s="95"/>
      <c r="L16" s="95"/>
      <c r="M16" s="82"/>
    </row>
    <row r="17" spans="1:13">
      <c r="A17" s="82"/>
      <c r="B17" s="78" t="s">
        <v>10</v>
      </c>
      <c r="C17" s="95"/>
      <c r="D17" s="95"/>
      <c r="E17" s="95"/>
      <c r="F17" s="95"/>
      <c r="G17" s="85"/>
      <c r="H17" s="78" t="s">
        <v>10</v>
      </c>
      <c r="I17" s="95"/>
      <c r="J17" s="95"/>
      <c r="K17" s="95"/>
      <c r="L17" s="95"/>
      <c r="M17" s="82"/>
    </row>
    <row r="18" spans="1:13">
      <c r="A18" s="82"/>
      <c r="B18" s="79" t="s">
        <v>12</v>
      </c>
      <c r="C18" s="96"/>
      <c r="D18" s="96"/>
      <c r="E18" s="95"/>
      <c r="F18" s="95"/>
      <c r="G18" s="85"/>
      <c r="H18" s="79" t="s">
        <v>12</v>
      </c>
      <c r="I18" s="96"/>
      <c r="J18" s="96"/>
      <c r="K18" s="95"/>
      <c r="L18" s="95"/>
      <c r="M18" s="82"/>
    </row>
    <row r="19" spans="1:13">
      <c r="A19" s="82"/>
      <c r="B19" s="78" t="s">
        <v>17</v>
      </c>
      <c r="C19" s="95"/>
      <c r="D19" s="95"/>
      <c r="E19" s="95"/>
      <c r="F19" s="95"/>
      <c r="G19" s="85"/>
      <c r="H19" s="78" t="s">
        <v>17</v>
      </c>
      <c r="I19" s="95"/>
      <c r="J19" s="95"/>
      <c r="K19" s="95"/>
      <c r="L19" s="95"/>
      <c r="M19" s="82"/>
    </row>
    <row r="20" spans="1:13">
      <c r="A20" s="82"/>
      <c r="B20" s="79" t="s">
        <v>13</v>
      </c>
      <c r="C20" s="95"/>
      <c r="D20" s="95"/>
      <c r="E20" s="95"/>
      <c r="F20" s="95"/>
      <c r="G20" s="85"/>
      <c r="H20" s="79" t="s">
        <v>13</v>
      </c>
      <c r="I20" s="95"/>
      <c r="J20" s="95"/>
      <c r="K20" s="95"/>
      <c r="L20" s="95"/>
      <c r="M20" s="82"/>
    </row>
    <row r="21" spans="1:13">
      <c r="A21" s="82"/>
      <c r="B21" s="78" t="s">
        <v>11</v>
      </c>
      <c r="C21" s="95"/>
      <c r="D21" s="95"/>
      <c r="E21" s="95"/>
      <c r="F21" s="95"/>
      <c r="G21" s="85"/>
      <c r="H21" s="78" t="s">
        <v>11</v>
      </c>
      <c r="I21" s="95"/>
      <c r="J21" s="95"/>
      <c r="K21" s="95"/>
      <c r="L21" s="95"/>
      <c r="M21" s="82"/>
    </row>
    <row r="22" spans="1:13">
      <c r="A22" s="82"/>
      <c r="B22" s="79" t="s">
        <v>150</v>
      </c>
      <c r="C22" s="95"/>
      <c r="D22" s="95"/>
      <c r="E22" s="95"/>
      <c r="F22" s="95"/>
      <c r="G22" s="85"/>
      <c r="H22" s="79" t="s">
        <v>150</v>
      </c>
      <c r="I22" s="95"/>
      <c r="J22" s="95"/>
      <c r="K22" s="95"/>
      <c r="L22" s="95"/>
      <c r="M22" s="82"/>
    </row>
    <row r="23" spans="1:13">
      <c r="A23" s="82"/>
      <c r="B23" s="78" t="s">
        <v>20</v>
      </c>
      <c r="C23" s="95"/>
      <c r="D23" s="96"/>
      <c r="E23" s="96"/>
      <c r="F23" s="95"/>
      <c r="G23" s="85"/>
      <c r="H23" s="78" t="s">
        <v>20</v>
      </c>
      <c r="I23" s="95"/>
      <c r="J23" s="96"/>
      <c r="K23" s="95"/>
      <c r="L23" s="95"/>
      <c r="M23" s="82"/>
    </row>
    <row r="24" spans="1:13">
      <c r="A24" s="82"/>
      <c r="B24" s="79" t="s">
        <v>2</v>
      </c>
      <c r="C24" s="95"/>
      <c r="D24" s="95"/>
      <c r="E24" s="95"/>
      <c r="F24" s="95"/>
      <c r="G24" s="85"/>
      <c r="H24" s="79" t="s">
        <v>2</v>
      </c>
      <c r="I24" s="95"/>
      <c r="J24" s="95"/>
      <c r="K24" s="95"/>
      <c r="L24" s="95"/>
      <c r="M24" s="82"/>
    </row>
    <row r="25" spans="1:13">
      <c r="A25" s="82"/>
      <c r="B25" s="78" t="s">
        <v>149</v>
      </c>
      <c r="C25" s="95"/>
      <c r="D25" s="95"/>
      <c r="E25" s="95"/>
      <c r="F25" s="95"/>
      <c r="G25" s="85"/>
      <c r="H25" s="78" t="s">
        <v>149</v>
      </c>
      <c r="I25" s="95"/>
      <c r="J25" s="95"/>
      <c r="K25" s="95"/>
      <c r="L25" s="95"/>
      <c r="M25" s="82"/>
    </row>
    <row r="26" spans="1:13">
      <c r="A26" s="82"/>
      <c r="B26" s="80" t="s">
        <v>4</v>
      </c>
      <c r="C26" s="98"/>
      <c r="D26" s="99"/>
      <c r="E26" s="100"/>
      <c r="F26" s="100"/>
      <c r="G26" s="85"/>
      <c r="H26" s="80" t="s">
        <v>4</v>
      </c>
      <c r="I26" s="98"/>
      <c r="J26" s="99"/>
      <c r="K26" s="100"/>
      <c r="L26" s="100"/>
      <c r="M26" s="82"/>
    </row>
    <row r="27" spans="1:13">
      <c r="A27" s="82"/>
      <c r="B27" s="81" t="s">
        <v>273</v>
      </c>
      <c r="C27" s="101">
        <f>SUM(C6:C26)</f>
        <v>0</v>
      </c>
      <c r="D27" s="101">
        <f>SUM(D6:D26)</f>
        <v>0</v>
      </c>
      <c r="E27" s="102"/>
      <c r="F27" s="102"/>
      <c r="G27" s="85"/>
      <c r="H27" s="81" t="s">
        <v>273</v>
      </c>
      <c r="I27" s="101">
        <f>SUM(I6:I26)</f>
        <v>0</v>
      </c>
      <c r="J27" s="103">
        <f>SUM(J6:J26)</f>
        <v>0</v>
      </c>
      <c r="K27" s="102"/>
      <c r="L27" s="102"/>
      <c r="M27" s="82"/>
    </row>
    <row r="28" spans="1:13">
      <c r="A28" s="82"/>
      <c r="B28" s="81" t="s">
        <v>274</v>
      </c>
      <c r="C28" s="104"/>
      <c r="D28" s="104"/>
      <c r="E28" s="102"/>
      <c r="F28" s="102"/>
      <c r="G28" s="85"/>
      <c r="H28" s="81" t="s">
        <v>274</v>
      </c>
      <c r="I28" s="104"/>
      <c r="J28" s="104"/>
      <c r="K28" s="102"/>
      <c r="L28" s="102"/>
      <c r="M28" s="82"/>
    </row>
    <row r="29" spans="1:13">
      <c r="A29" s="82"/>
      <c r="B29" s="81" t="s">
        <v>271</v>
      </c>
      <c r="C29" s="104"/>
      <c r="D29" s="104"/>
      <c r="E29" s="102"/>
      <c r="F29" s="102"/>
      <c r="G29" s="85"/>
      <c r="H29" s="81" t="s">
        <v>271</v>
      </c>
      <c r="I29" s="104"/>
      <c r="J29" s="104"/>
      <c r="K29" s="102"/>
      <c r="L29" s="102"/>
      <c r="M29" s="82"/>
    </row>
    <row r="30" spans="1:13">
      <c r="A30" s="82"/>
      <c r="B30" s="105" t="s">
        <v>275</v>
      </c>
      <c r="C30" s="106">
        <f>C27+C29</f>
        <v>0</v>
      </c>
      <c r="D30" s="106">
        <f>D27+D29</f>
        <v>0</v>
      </c>
      <c r="E30" s="102"/>
      <c r="F30" s="102"/>
      <c r="G30" s="85"/>
      <c r="H30" s="105" t="s">
        <v>275</v>
      </c>
      <c r="I30" s="106">
        <f>I27+I29</f>
        <v>0</v>
      </c>
      <c r="J30" s="107">
        <f>J27+J29</f>
        <v>0</v>
      </c>
      <c r="K30" s="102"/>
      <c r="L30" s="102"/>
      <c r="M30" s="82"/>
    </row>
    <row r="31" spans="1:13">
      <c r="A31" s="82"/>
      <c r="B31" s="108"/>
      <c r="C31" s="109"/>
      <c r="D31" s="109"/>
      <c r="E31" s="109"/>
      <c r="F31" s="109"/>
      <c r="G31" s="85"/>
      <c r="H31" s="110" t="s">
        <v>272</v>
      </c>
      <c r="I31" s="111"/>
      <c r="J31" s="112"/>
      <c r="K31" s="113"/>
      <c r="L31" s="113"/>
      <c r="M31" s="82"/>
    </row>
    <row r="32" spans="1:13">
      <c r="A32" s="82"/>
      <c r="B32" s="84"/>
      <c r="C32" s="114"/>
      <c r="D32" s="114"/>
      <c r="E32" s="114"/>
      <c r="F32" s="114"/>
      <c r="G32" s="85"/>
      <c r="H32" s="110"/>
      <c r="I32" s="111"/>
      <c r="J32" s="112"/>
      <c r="K32" s="113"/>
      <c r="L32" s="113"/>
      <c r="M32" s="82"/>
    </row>
  </sheetData>
  <customSheetViews>
    <customSheetView guid="{75DD6FA6-D4F4-4971-9BF7-52272059D0A9}" topLeftCell="A19">
      <selection activeCell="B2" sqref="B2:F2"/>
      <pageMargins left="0.7" right="0.7" top="0.75" bottom="0.75" header="0.3" footer="0.3"/>
      <pageSetup paperSize="9" orientation="portrait" verticalDpi="0" r:id="rId1"/>
    </customSheetView>
    <customSheetView guid="{1D4E6CE9-D574-44F5-B69E-05119AF88702}" topLeftCell="A19">
      <selection activeCell="B2" sqref="B2:F2"/>
      <pageMargins left="0.7" right="0.7" top="0.75" bottom="0.75" header="0.3" footer="0.3"/>
      <pageSetup paperSize="9" orientation="portrait" verticalDpi="0" r:id="rId2"/>
    </customSheetView>
    <customSheetView guid="{B0236EF4-4589-4A9E-A5FE-507E9369040F}">
      <selection activeCell="B2" sqref="B2:F2"/>
      <pageMargins left="0.7" right="0.7" top="0.75" bottom="0.75" header="0.3" footer="0.3"/>
      <pageSetup paperSize="9" orientation="portrait" verticalDpi="0" r:id="rId3"/>
    </customSheetView>
    <customSheetView guid="{B1877DBE-0A9F-4B77-8C5F-B727A77DDF54}">
      <selection activeCell="B2" sqref="B2:F2"/>
      <pageMargins left="0.7" right="0.7" top="0.75" bottom="0.75" header="0.3" footer="0.3"/>
      <pageSetup paperSize="9" orientation="portrait" verticalDpi="0" r:id="rId4"/>
    </customSheetView>
    <customSheetView guid="{4180A157-558B-4F14-9CE4-9E26496DABD4}">
      <selection activeCell="B2" sqref="B2:F2"/>
      <pageMargins left="0.7" right="0.7" top="0.75" bottom="0.75" header="0.3" footer="0.3"/>
      <pageSetup paperSize="9" orientation="portrait" verticalDpi="0" r:id="rId5"/>
    </customSheetView>
    <customSheetView guid="{9E8B758A-381B-469B-BCAD-8DCE4BC612DE}">
      <selection activeCell="B2" sqref="B2:F2"/>
      <pageMargins left="0.7" right="0.7" top="0.75" bottom="0.75" header="0.3" footer="0.3"/>
      <pageSetup paperSize="9" orientation="portrait" verticalDpi="0" r:id="rId6"/>
    </customSheetView>
    <customSheetView guid="{57CFE33F-1C1E-4DE2-8F79-FC8F76E572B7}">
      <selection activeCell="B2" sqref="B2:F2"/>
      <pageMargins left="0.7" right="0.7" top="0.75" bottom="0.75" header="0.3" footer="0.3"/>
      <pageSetup paperSize="9" orientation="portrait" verticalDpi="0" r:id="rId7"/>
    </customSheetView>
    <customSheetView guid="{0605BDD4-8315-4243-A7F4-0A722E31D4D0}">
      <selection activeCell="I35" sqref="I35"/>
      <pageMargins left="0.7" right="0.7" top="0.75" bottom="0.75" header="0.3" footer="0.3"/>
      <pageSetup paperSize="9" orientation="portrait" verticalDpi="0" r:id="rId8"/>
    </customSheetView>
    <customSheetView guid="{46034848-99AB-4788-898F-A052AD17F33E}">
      <selection activeCell="B2" sqref="B2:F2"/>
      <pageMargins left="0.7" right="0.7" top="0.75" bottom="0.75" header="0.3" footer="0.3"/>
      <pageSetup paperSize="9" orientation="portrait" verticalDpi="0" r:id="rId9"/>
    </customSheetView>
    <customSheetView guid="{AD62F15E-E4D0-4895-9D5F-05FA49D5425D}">
      <selection activeCell="B2" sqref="B2:F2"/>
      <pageMargins left="0.7" right="0.7" top="0.75" bottom="0.75" header="0.3" footer="0.3"/>
      <pageSetup paperSize="9" orientation="portrait" verticalDpi="0" r:id="rId10"/>
    </customSheetView>
    <customSheetView guid="{FC65F21B-4CEC-48B9-99E9-854A601BE461}">
      <selection activeCell="B2" sqref="B2:F2"/>
      <pageMargins left="0.7" right="0.7" top="0.75" bottom="0.75" header="0.3" footer="0.3"/>
      <pageSetup paperSize="9" orientation="portrait" verticalDpi="0" r:id="rId11"/>
    </customSheetView>
    <customSheetView guid="{A0197BF3-E194-41D9-A738-52228EE729DC}">
      <selection activeCell="B2" sqref="B2:F2"/>
      <pageMargins left="0.7" right="0.7" top="0.75" bottom="0.75" header="0.3" footer="0.3"/>
      <pageSetup paperSize="9" orientation="portrait" verticalDpi="0" r:id="rId12"/>
    </customSheetView>
    <customSheetView guid="{C8DC17E8-AEB6-4568-8236-F2228F73C00B}" topLeftCell="A19">
      <selection activeCell="B2" sqref="B2:F2"/>
      <pageMargins left="0.7" right="0.7" top="0.75" bottom="0.75" header="0.3" footer="0.3"/>
      <pageSetup paperSize="9" orientation="portrait" verticalDpi="0" r:id="rId13"/>
    </customSheetView>
  </customSheetViews>
  <mergeCells count="7">
    <mergeCell ref="E5:F5"/>
    <mergeCell ref="K5:L5"/>
    <mergeCell ref="B2:F2"/>
    <mergeCell ref="H2:L2"/>
    <mergeCell ref="B3:F3"/>
    <mergeCell ref="H3:L3"/>
    <mergeCell ref="C4:F4"/>
  </mergeCells>
  <pageMargins left="0.7" right="0.7" top="0.75" bottom="0.75" header="0.3" footer="0.3"/>
  <pageSetup paperSize="9" orientation="portrait" verticalDpi="0" r:id="rId1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M524"/>
  <sheetViews>
    <sheetView zoomScale="85" zoomScaleNormal="85" workbookViewId="0">
      <pane xSplit="7" ySplit="6" topLeftCell="H164" activePane="bottomRight" state="frozen"/>
      <selection pane="topRight" activeCell="H1" sqref="H1"/>
      <selection pane="bottomLeft" activeCell="A7" sqref="A7"/>
      <selection pane="bottomRight" activeCell="AO527" sqref="AO527"/>
    </sheetView>
  </sheetViews>
  <sheetFormatPr defaultColWidth="9.140625" defaultRowHeight="16.5"/>
  <cols>
    <col min="1" max="1" width="8.28515625" style="86" customWidth="1"/>
    <col min="2" max="2" width="33.85546875" style="86" customWidth="1"/>
    <col min="3" max="3" width="21.140625" style="86" customWidth="1"/>
    <col min="4" max="4" width="21.7109375" style="86" customWidth="1"/>
    <col min="5" max="5" width="14" style="86" customWidth="1"/>
    <col min="6" max="6" width="11" style="86" customWidth="1"/>
    <col min="7" max="7" width="12.140625" style="86" customWidth="1"/>
    <col min="8" max="11" width="7.7109375" style="86" customWidth="1"/>
    <col min="12" max="12" width="7.7109375" style="140" customWidth="1"/>
    <col min="13" max="14" width="8.140625" style="86" customWidth="1"/>
    <col min="15" max="35" width="7.7109375" style="86" customWidth="1"/>
    <col min="36" max="36" width="30.5703125" style="86" bestFit="1" customWidth="1"/>
    <col min="37" max="16384" width="9.140625" style="86"/>
  </cols>
  <sheetData>
    <row r="1" spans="1:39" ht="29.1" customHeight="1">
      <c r="A1" s="487" t="s">
        <v>281</v>
      </c>
      <c r="B1" s="487"/>
      <c r="C1" s="487"/>
      <c r="D1" s="487"/>
      <c r="E1" s="487"/>
      <c r="F1" s="487"/>
      <c r="G1" s="487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AJ1" s="111"/>
    </row>
    <row r="2" spans="1:39">
      <c r="A2" s="487" t="s">
        <v>1500</v>
      </c>
      <c r="B2" s="487"/>
      <c r="C2" s="487"/>
      <c r="D2" s="487"/>
      <c r="E2" s="487"/>
      <c r="F2" s="487"/>
      <c r="G2" s="487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AJ2" s="111"/>
    </row>
    <row r="3" spans="1:39">
      <c r="A3" s="488" t="s">
        <v>1499</v>
      </c>
      <c r="B3" s="488"/>
      <c r="C3" s="488"/>
      <c r="D3" s="488"/>
      <c r="E3" s="488"/>
      <c r="F3" s="488"/>
      <c r="G3" s="488"/>
      <c r="H3" s="115"/>
      <c r="I3" s="115"/>
      <c r="K3" s="115"/>
      <c r="L3" s="115"/>
      <c r="M3" s="115"/>
      <c r="N3" s="115"/>
      <c r="O3" s="115"/>
      <c r="P3" s="115"/>
      <c r="Q3" s="115"/>
      <c r="R3" s="115"/>
      <c r="AJ3" s="340"/>
    </row>
    <row r="4" spans="1:39" ht="6.75" customHeight="1">
      <c r="A4" s="489"/>
      <c r="B4" s="489"/>
      <c r="C4" s="489"/>
      <c r="D4" s="489"/>
      <c r="E4" s="489"/>
      <c r="F4" s="489"/>
      <c r="G4" s="489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</row>
    <row r="5" spans="1:39" ht="9.6" customHeight="1" thickBot="1">
      <c r="A5" s="490"/>
      <c r="B5" s="490"/>
      <c r="C5" s="490"/>
      <c r="D5" s="490"/>
      <c r="E5" s="490"/>
      <c r="F5" s="490"/>
      <c r="G5" s="490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</row>
    <row r="6" spans="1:39" s="116" customFormat="1" ht="45.95" customHeight="1">
      <c r="A6" s="346" t="s">
        <v>27</v>
      </c>
      <c r="B6" s="347" t="s">
        <v>282</v>
      </c>
      <c r="C6" s="347" t="s">
        <v>1628</v>
      </c>
      <c r="D6" s="346" t="s">
        <v>1629</v>
      </c>
      <c r="E6" s="346" t="s">
        <v>1630</v>
      </c>
      <c r="F6" s="491" t="s">
        <v>283</v>
      </c>
      <c r="G6" s="492"/>
      <c r="H6" s="483" t="s">
        <v>284</v>
      </c>
      <c r="I6" s="484"/>
      <c r="J6" s="484"/>
      <c r="K6" s="484"/>
      <c r="L6" s="484"/>
      <c r="M6" s="484"/>
      <c r="N6" s="484"/>
      <c r="O6" s="484"/>
      <c r="P6" s="484"/>
      <c r="Q6" s="484"/>
      <c r="R6" s="484"/>
      <c r="S6" s="484"/>
      <c r="T6" s="484"/>
      <c r="U6" s="484"/>
      <c r="V6" s="484"/>
      <c r="W6" s="484"/>
      <c r="X6" s="484"/>
      <c r="Y6" s="484"/>
      <c r="Z6" s="484"/>
      <c r="AA6" s="484"/>
      <c r="AB6" s="484"/>
      <c r="AC6" s="484"/>
      <c r="AD6" s="484"/>
      <c r="AE6" s="484"/>
      <c r="AF6" s="484"/>
      <c r="AG6" s="485"/>
    </row>
    <row r="7" spans="1:39" s="116" customFormat="1" ht="38.65" customHeight="1" thickBot="1">
      <c r="A7" s="348">
        <v>1</v>
      </c>
      <c r="B7" s="349" t="s">
        <v>1065</v>
      </c>
      <c r="C7" s="349" t="s">
        <v>1066</v>
      </c>
      <c r="D7" s="350" t="s">
        <v>5</v>
      </c>
      <c r="E7" s="351" t="s">
        <v>1067</v>
      </c>
      <c r="F7" s="345" t="s">
        <v>285</v>
      </c>
      <c r="G7" s="117" t="s">
        <v>286</v>
      </c>
      <c r="H7" s="118"/>
      <c r="I7" s="119"/>
      <c r="J7" s="120"/>
      <c r="K7" s="119"/>
      <c r="L7" s="119"/>
      <c r="M7" s="121"/>
      <c r="N7" s="119"/>
      <c r="O7" s="122"/>
      <c r="P7" s="122"/>
      <c r="Q7" s="122"/>
      <c r="R7" s="122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4"/>
      <c r="AJ7" s="116" t="e">
        <f>CONCATENATE(#REF!," ",#REF!)</f>
        <v>#REF!</v>
      </c>
      <c r="AK7" s="116" t="e">
        <f>#REF!</f>
        <v>#REF!</v>
      </c>
      <c r="AL7" s="86" t="s">
        <v>1633</v>
      </c>
      <c r="AM7" s="116" t="e">
        <f>#REF!</f>
        <v>#REF!</v>
      </c>
    </row>
    <row r="8" spans="1:39" s="131" customFormat="1" ht="38.65" customHeight="1">
      <c r="A8" s="348">
        <v>2</v>
      </c>
      <c r="B8" s="349" t="s">
        <v>1068</v>
      </c>
      <c r="C8" s="349" t="s">
        <v>1066</v>
      </c>
      <c r="D8" s="350" t="s">
        <v>5</v>
      </c>
      <c r="E8" s="351" t="s">
        <v>1069</v>
      </c>
      <c r="F8" s="227"/>
      <c r="G8" s="125"/>
      <c r="H8" s="126"/>
      <c r="I8" s="127"/>
      <c r="J8" s="128"/>
      <c r="K8" s="128"/>
      <c r="L8" s="128"/>
      <c r="M8" s="128"/>
      <c r="N8" s="128"/>
      <c r="O8" s="129"/>
      <c r="P8" s="128"/>
      <c r="Q8" s="129"/>
      <c r="R8" s="129"/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30"/>
      <c r="AJ8" s="116" t="e">
        <f>CONCATENATE(#REF!," ",#REF!)</f>
        <v>#REF!</v>
      </c>
      <c r="AK8" s="116" t="e">
        <f>#REF!</f>
        <v>#REF!</v>
      </c>
      <c r="AL8" s="86" t="s">
        <v>1633</v>
      </c>
      <c r="AM8" s="116" t="e">
        <f>#REF!</f>
        <v>#REF!</v>
      </c>
    </row>
    <row r="9" spans="1:39" s="131" customFormat="1" ht="38.65" customHeight="1">
      <c r="A9" s="348">
        <v>3</v>
      </c>
      <c r="B9" s="349" t="s">
        <v>1070</v>
      </c>
      <c r="C9" s="349" t="s">
        <v>1071</v>
      </c>
      <c r="D9" s="350" t="s">
        <v>5</v>
      </c>
      <c r="E9" s="351" t="s">
        <v>431</v>
      </c>
      <c r="F9" s="275"/>
      <c r="G9" s="276"/>
      <c r="H9" s="126"/>
      <c r="I9" s="127"/>
      <c r="J9" s="128"/>
      <c r="K9" s="128"/>
      <c r="L9" s="128"/>
      <c r="M9" s="128"/>
      <c r="N9" s="128"/>
      <c r="O9" s="129"/>
      <c r="P9" s="128"/>
      <c r="Q9" s="129"/>
      <c r="R9" s="129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30"/>
      <c r="AJ9" s="116" t="e">
        <f>CONCATENATE(#REF!," ",#REF!)</f>
        <v>#REF!</v>
      </c>
      <c r="AK9" s="116" t="e">
        <f>#REF!</f>
        <v>#REF!</v>
      </c>
      <c r="AL9" s="86" t="s">
        <v>1633</v>
      </c>
      <c r="AM9" s="116" t="e">
        <f>#REF!</f>
        <v>#REF!</v>
      </c>
    </row>
    <row r="10" spans="1:39" s="131" customFormat="1" ht="38.65" customHeight="1">
      <c r="A10" s="348">
        <v>4</v>
      </c>
      <c r="B10" s="349" t="s">
        <v>1072</v>
      </c>
      <c r="C10" s="349" t="s">
        <v>1071</v>
      </c>
      <c r="D10" s="350" t="s">
        <v>5</v>
      </c>
      <c r="E10" s="351" t="s">
        <v>1073</v>
      </c>
      <c r="F10" s="275"/>
      <c r="G10" s="276"/>
      <c r="H10" s="126"/>
      <c r="I10" s="127"/>
      <c r="J10" s="128"/>
      <c r="K10" s="128"/>
      <c r="L10" s="128"/>
      <c r="M10" s="128"/>
      <c r="N10" s="128"/>
      <c r="O10" s="129"/>
      <c r="P10" s="128"/>
      <c r="Q10" s="129"/>
      <c r="R10" s="129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30"/>
      <c r="AJ10" s="116" t="e">
        <f>CONCATENATE(#REF!," ",#REF!)</f>
        <v>#REF!</v>
      </c>
      <c r="AK10" s="116" t="e">
        <f>#REF!</f>
        <v>#REF!</v>
      </c>
      <c r="AL10" s="86" t="s">
        <v>1633</v>
      </c>
      <c r="AM10" s="116" t="e">
        <f>#REF!</f>
        <v>#REF!</v>
      </c>
    </row>
    <row r="11" spans="1:39" s="131" customFormat="1" ht="38.65" customHeight="1">
      <c r="A11" s="348">
        <v>5</v>
      </c>
      <c r="B11" s="349" t="s">
        <v>1074</v>
      </c>
      <c r="C11" s="349" t="s">
        <v>1071</v>
      </c>
      <c r="D11" s="350" t="s">
        <v>5</v>
      </c>
      <c r="E11" s="351" t="s">
        <v>1075</v>
      </c>
      <c r="F11" s="275"/>
      <c r="G11" s="276"/>
      <c r="H11" s="126"/>
      <c r="I11" s="127"/>
      <c r="J11" s="128"/>
      <c r="K11" s="128"/>
      <c r="L11" s="128"/>
      <c r="M11" s="128"/>
      <c r="N11" s="128"/>
      <c r="O11" s="129"/>
      <c r="P11" s="128"/>
      <c r="Q11" s="129"/>
      <c r="R11" s="129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30"/>
      <c r="AJ11" s="116" t="e">
        <f>CONCATENATE(#REF!," ",#REF!)</f>
        <v>#REF!</v>
      </c>
      <c r="AK11" s="116" t="e">
        <f>#REF!</f>
        <v>#REF!</v>
      </c>
      <c r="AL11" s="86" t="s">
        <v>1633</v>
      </c>
      <c r="AM11" s="116" t="e">
        <f>#REF!</f>
        <v>#REF!</v>
      </c>
    </row>
    <row r="12" spans="1:39" ht="38.65" customHeight="1">
      <c r="A12" s="348">
        <v>6</v>
      </c>
      <c r="B12" s="349" t="s">
        <v>1076</v>
      </c>
      <c r="C12" s="349" t="s">
        <v>1071</v>
      </c>
      <c r="D12" s="350" t="s">
        <v>5</v>
      </c>
      <c r="E12" s="351" t="s">
        <v>1077</v>
      </c>
      <c r="F12" s="228"/>
      <c r="G12" s="132"/>
      <c r="H12" s="133"/>
      <c r="I12" s="134"/>
      <c r="J12" s="135"/>
      <c r="K12" s="135"/>
      <c r="L12" s="135"/>
      <c r="M12" s="135"/>
      <c r="N12" s="135"/>
      <c r="O12" s="136"/>
      <c r="P12" s="137"/>
      <c r="Q12" s="136"/>
      <c r="R12" s="136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8"/>
      <c r="AJ12" s="116" t="e">
        <f>CONCATENATE(#REF!," ",#REF!)</f>
        <v>#REF!</v>
      </c>
      <c r="AK12" s="116" t="e">
        <f>#REF!</f>
        <v>#REF!</v>
      </c>
      <c r="AL12" s="86" t="s">
        <v>1633</v>
      </c>
      <c r="AM12" s="116" t="e">
        <f>#REF!</f>
        <v>#REF!</v>
      </c>
    </row>
    <row r="13" spans="1:39" ht="38.65" customHeight="1">
      <c r="A13" s="348">
        <v>7</v>
      </c>
      <c r="B13" s="349" t="s">
        <v>1078</v>
      </c>
      <c r="C13" s="349" t="s">
        <v>1079</v>
      </c>
      <c r="D13" s="350" t="s">
        <v>5</v>
      </c>
      <c r="E13" s="351" t="s">
        <v>1080</v>
      </c>
      <c r="F13" s="228"/>
      <c r="G13" s="132"/>
      <c r="H13" s="133"/>
      <c r="I13" s="134"/>
      <c r="J13" s="135"/>
      <c r="K13" s="135"/>
      <c r="L13" s="135"/>
      <c r="M13" s="135"/>
      <c r="N13" s="135"/>
      <c r="O13" s="136"/>
      <c r="P13" s="137"/>
      <c r="Q13" s="136"/>
      <c r="R13" s="136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8"/>
      <c r="AJ13" s="116" t="e">
        <f>CONCATENATE(#REF!," ",#REF!)</f>
        <v>#REF!</v>
      </c>
      <c r="AK13" s="116" t="e">
        <f>#REF!</f>
        <v>#REF!</v>
      </c>
      <c r="AL13" s="86" t="s">
        <v>1633</v>
      </c>
      <c r="AM13" s="116" t="e">
        <f>#REF!</f>
        <v>#REF!</v>
      </c>
    </row>
    <row r="14" spans="1:39" ht="38.65" customHeight="1">
      <c r="A14" s="348">
        <v>8</v>
      </c>
      <c r="B14" s="349" t="s">
        <v>1081</v>
      </c>
      <c r="C14" s="349" t="s">
        <v>1079</v>
      </c>
      <c r="D14" s="350" t="s">
        <v>5</v>
      </c>
      <c r="E14" s="351" t="s">
        <v>1082</v>
      </c>
      <c r="F14" s="228"/>
      <c r="G14" s="132"/>
      <c r="H14" s="133"/>
      <c r="I14" s="134"/>
      <c r="J14" s="135"/>
      <c r="K14" s="135"/>
      <c r="L14" s="135"/>
      <c r="M14" s="135"/>
      <c r="N14" s="135"/>
      <c r="O14" s="136"/>
      <c r="P14" s="137"/>
      <c r="Q14" s="136"/>
      <c r="R14" s="136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8"/>
      <c r="AJ14" s="116" t="e">
        <f>CONCATENATE(#REF!," ",#REF!)</f>
        <v>#REF!</v>
      </c>
      <c r="AK14" s="116" t="e">
        <f>#REF!</f>
        <v>#REF!</v>
      </c>
      <c r="AL14" s="86" t="s">
        <v>1633</v>
      </c>
      <c r="AM14" s="116" t="e">
        <f>#REF!</f>
        <v>#REF!</v>
      </c>
    </row>
    <row r="15" spans="1:39" ht="38.65" customHeight="1">
      <c r="A15" s="348">
        <v>9</v>
      </c>
      <c r="B15" s="349" t="s">
        <v>503</v>
      </c>
      <c r="C15" s="349" t="s">
        <v>1083</v>
      </c>
      <c r="D15" s="350" t="s">
        <v>5</v>
      </c>
      <c r="E15" s="351" t="s">
        <v>449</v>
      </c>
      <c r="F15" s="228"/>
      <c r="G15" s="132"/>
      <c r="H15" s="133"/>
      <c r="I15" s="134"/>
      <c r="J15" s="135"/>
      <c r="K15" s="135"/>
      <c r="L15" s="135"/>
      <c r="M15" s="135"/>
      <c r="N15" s="135"/>
      <c r="O15" s="136"/>
      <c r="P15" s="137"/>
      <c r="Q15" s="136"/>
      <c r="R15" s="136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8"/>
      <c r="AJ15" s="116" t="e">
        <f>CONCATENATE(#REF!," ",#REF!)</f>
        <v>#REF!</v>
      </c>
      <c r="AK15" s="116" t="e">
        <f>#REF!</f>
        <v>#REF!</v>
      </c>
      <c r="AL15" s="86" t="s">
        <v>1633</v>
      </c>
      <c r="AM15" s="116" t="e">
        <f>#REF!</f>
        <v>#REF!</v>
      </c>
    </row>
    <row r="16" spans="1:39" ht="38.65" customHeight="1">
      <c r="A16" s="348">
        <v>10</v>
      </c>
      <c r="B16" s="349" t="s">
        <v>888</v>
      </c>
      <c r="C16" s="349" t="s">
        <v>1084</v>
      </c>
      <c r="D16" s="350" t="s">
        <v>2</v>
      </c>
      <c r="E16" s="351" t="s">
        <v>431</v>
      </c>
      <c r="F16" s="228"/>
      <c r="G16" s="132"/>
      <c r="H16" s="133"/>
      <c r="I16" s="134"/>
      <c r="J16" s="135"/>
      <c r="K16" s="135"/>
      <c r="L16" s="135"/>
      <c r="M16" s="135"/>
      <c r="N16" s="135"/>
      <c r="O16" s="136"/>
      <c r="P16" s="137"/>
      <c r="Q16" s="136"/>
      <c r="R16" s="136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8"/>
      <c r="AJ16" s="116" t="e">
        <f>CONCATENATE(#REF!," ",#REF!)</f>
        <v>#REF!</v>
      </c>
      <c r="AK16" s="116" t="e">
        <f>#REF!</f>
        <v>#REF!</v>
      </c>
      <c r="AL16" s="86" t="s">
        <v>1633</v>
      </c>
      <c r="AM16" s="116" t="e">
        <f>#REF!</f>
        <v>#REF!</v>
      </c>
    </row>
    <row r="17" spans="1:39" ht="38.65" customHeight="1">
      <c r="A17" s="348">
        <v>11</v>
      </c>
      <c r="B17" s="349" t="s">
        <v>1085</v>
      </c>
      <c r="C17" s="349" t="s">
        <v>1086</v>
      </c>
      <c r="D17" s="350" t="s">
        <v>2</v>
      </c>
      <c r="E17" s="351" t="s">
        <v>1087</v>
      </c>
      <c r="F17" s="229"/>
      <c r="G17" s="139"/>
      <c r="H17" s="133"/>
      <c r="I17" s="134"/>
      <c r="J17" s="135"/>
      <c r="K17" s="135"/>
      <c r="L17" s="135"/>
      <c r="M17" s="135"/>
      <c r="N17" s="135"/>
      <c r="O17" s="136"/>
      <c r="P17" s="137"/>
      <c r="Q17" s="136"/>
      <c r="R17" s="136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8"/>
      <c r="AJ17" s="116" t="e">
        <f>CONCATENATE(#REF!," ",#REF!)</f>
        <v>#REF!</v>
      </c>
      <c r="AK17" s="116" t="e">
        <f>#REF!</f>
        <v>#REF!</v>
      </c>
      <c r="AL17" s="86" t="s">
        <v>1633</v>
      </c>
      <c r="AM17" s="116" t="e">
        <f>#REF!</f>
        <v>#REF!</v>
      </c>
    </row>
    <row r="18" spans="1:39" ht="38.65" customHeight="1">
      <c r="A18" s="348">
        <v>12</v>
      </c>
      <c r="B18" s="349" t="s">
        <v>1088</v>
      </c>
      <c r="C18" s="349" t="s">
        <v>1086</v>
      </c>
      <c r="D18" s="350" t="s">
        <v>2</v>
      </c>
      <c r="E18" s="351" t="s">
        <v>1089</v>
      </c>
      <c r="F18" s="229"/>
      <c r="G18" s="139"/>
      <c r="H18" s="133"/>
      <c r="I18" s="134"/>
      <c r="J18" s="135"/>
      <c r="K18" s="135"/>
      <c r="L18" s="135"/>
      <c r="M18" s="135"/>
      <c r="N18" s="135"/>
      <c r="O18" s="136"/>
      <c r="P18" s="137"/>
      <c r="Q18" s="136"/>
      <c r="R18" s="136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8"/>
      <c r="AJ18" s="116" t="e">
        <f>CONCATENATE(#REF!," ",#REF!)</f>
        <v>#REF!</v>
      </c>
      <c r="AK18" s="116" t="e">
        <f>#REF!</f>
        <v>#REF!</v>
      </c>
      <c r="AL18" s="86" t="s">
        <v>1633</v>
      </c>
      <c r="AM18" s="116" t="e">
        <f>#REF!</f>
        <v>#REF!</v>
      </c>
    </row>
    <row r="19" spans="1:39" ht="38.65" customHeight="1">
      <c r="A19" s="348">
        <v>13</v>
      </c>
      <c r="B19" s="349" t="s">
        <v>1090</v>
      </c>
      <c r="C19" s="349" t="s">
        <v>1091</v>
      </c>
      <c r="D19" s="350" t="s">
        <v>2</v>
      </c>
      <c r="E19" s="351" t="s">
        <v>436</v>
      </c>
      <c r="F19" s="229"/>
      <c r="G19" s="139"/>
      <c r="H19" s="133"/>
      <c r="I19" s="134"/>
      <c r="J19" s="135"/>
      <c r="K19" s="135"/>
      <c r="L19" s="135"/>
      <c r="M19" s="135"/>
      <c r="N19" s="135"/>
      <c r="O19" s="136"/>
      <c r="P19" s="137"/>
      <c r="Q19" s="136"/>
      <c r="R19" s="136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8"/>
      <c r="AJ19" s="116" t="e">
        <f>CONCATENATE(#REF!," ",#REF!)</f>
        <v>#REF!</v>
      </c>
      <c r="AK19" s="116" t="e">
        <f>#REF!</f>
        <v>#REF!</v>
      </c>
      <c r="AL19" s="86" t="s">
        <v>1633</v>
      </c>
      <c r="AM19" s="116" t="e">
        <f>#REF!</f>
        <v>#REF!</v>
      </c>
    </row>
    <row r="20" spans="1:39" ht="38.65" customHeight="1">
      <c r="A20" s="348">
        <v>14</v>
      </c>
      <c r="B20" s="349" t="s">
        <v>889</v>
      </c>
      <c r="C20" s="349" t="s">
        <v>1092</v>
      </c>
      <c r="D20" s="350" t="s">
        <v>2</v>
      </c>
      <c r="E20" s="351" t="s">
        <v>477</v>
      </c>
      <c r="F20" s="229"/>
      <c r="G20" s="139"/>
      <c r="H20" s="133"/>
      <c r="I20" s="134"/>
      <c r="J20" s="135"/>
      <c r="K20" s="135"/>
      <c r="L20" s="135"/>
      <c r="M20" s="135"/>
      <c r="N20" s="135"/>
      <c r="O20" s="136"/>
      <c r="P20" s="137"/>
      <c r="Q20" s="136"/>
      <c r="R20" s="136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8"/>
      <c r="AJ20" s="116" t="e">
        <f>CONCATENATE(#REF!," ",#REF!)</f>
        <v>#REF!</v>
      </c>
      <c r="AK20" s="116" t="e">
        <f>#REF!</f>
        <v>#REF!</v>
      </c>
      <c r="AL20" s="86" t="s">
        <v>1633</v>
      </c>
      <c r="AM20" s="116" t="e">
        <f>#REF!</f>
        <v>#REF!</v>
      </c>
    </row>
    <row r="21" spans="1:39" ht="38.65" customHeight="1">
      <c r="A21" s="348">
        <v>15</v>
      </c>
      <c r="B21" s="349" t="s">
        <v>1093</v>
      </c>
      <c r="C21" s="349" t="s">
        <v>1094</v>
      </c>
      <c r="D21" s="350" t="s">
        <v>2</v>
      </c>
      <c r="E21" s="351" t="s">
        <v>1095</v>
      </c>
      <c r="F21" s="228"/>
      <c r="G21" s="132"/>
      <c r="H21" s="133"/>
      <c r="I21" s="134"/>
      <c r="J21" s="135"/>
      <c r="K21" s="135"/>
      <c r="L21" s="135"/>
      <c r="M21" s="135"/>
      <c r="N21" s="135"/>
      <c r="O21" s="136"/>
      <c r="P21" s="137"/>
      <c r="Q21" s="136"/>
      <c r="R21" s="136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8"/>
      <c r="AJ21" s="116" t="e">
        <f>CONCATENATE(#REF!," ",#REF!)</f>
        <v>#REF!</v>
      </c>
      <c r="AK21" s="116" t="e">
        <f>#REF!</f>
        <v>#REF!</v>
      </c>
      <c r="AL21" s="86" t="s">
        <v>1633</v>
      </c>
      <c r="AM21" s="116" t="e">
        <f>#REF!</f>
        <v>#REF!</v>
      </c>
    </row>
    <row r="22" spans="1:39" ht="38.65" customHeight="1">
      <c r="A22" s="348">
        <v>16</v>
      </c>
      <c r="B22" s="349" t="s">
        <v>1096</v>
      </c>
      <c r="C22" s="349" t="s">
        <v>1094</v>
      </c>
      <c r="D22" s="350" t="s">
        <v>2</v>
      </c>
      <c r="E22" s="351" t="s">
        <v>458</v>
      </c>
      <c r="F22" s="228"/>
      <c r="G22" s="132"/>
      <c r="H22" s="133"/>
      <c r="I22" s="134"/>
      <c r="J22" s="135"/>
      <c r="K22" s="135"/>
      <c r="L22" s="135"/>
      <c r="M22" s="135"/>
      <c r="N22" s="135"/>
      <c r="O22" s="136"/>
      <c r="P22" s="137"/>
      <c r="Q22" s="136"/>
      <c r="R22" s="136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8"/>
      <c r="AJ22" s="116" t="e">
        <f>CONCATENATE(#REF!," ",#REF!)</f>
        <v>#REF!</v>
      </c>
      <c r="AK22" s="116" t="e">
        <f>#REF!</f>
        <v>#REF!</v>
      </c>
      <c r="AL22" s="86" t="s">
        <v>1633</v>
      </c>
      <c r="AM22" s="116" t="e">
        <f>#REF!</f>
        <v>#REF!</v>
      </c>
    </row>
    <row r="23" spans="1:39" ht="38.65" customHeight="1">
      <c r="A23" s="348">
        <v>17</v>
      </c>
      <c r="B23" s="349" t="s">
        <v>287</v>
      </c>
      <c r="C23" s="349" t="s">
        <v>1097</v>
      </c>
      <c r="D23" s="350" t="s">
        <v>6</v>
      </c>
      <c r="E23" s="351" t="s">
        <v>456</v>
      </c>
      <c r="F23" s="228"/>
      <c r="G23" s="132"/>
      <c r="H23" s="133"/>
      <c r="I23" s="134"/>
      <c r="J23" s="135"/>
      <c r="K23" s="135"/>
      <c r="L23" s="135"/>
      <c r="M23" s="135"/>
      <c r="N23" s="135"/>
      <c r="O23" s="136"/>
      <c r="P23" s="137"/>
      <c r="Q23" s="136"/>
      <c r="R23" s="136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8"/>
      <c r="AJ23" s="116" t="e">
        <f>CONCATENATE(#REF!," ",#REF!)</f>
        <v>#REF!</v>
      </c>
      <c r="AK23" s="116" t="e">
        <f>#REF!</f>
        <v>#REF!</v>
      </c>
      <c r="AL23" s="86" t="s">
        <v>1633</v>
      </c>
      <c r="AM23" s="116" t="e">
        <f>#REF!</f>
        <v>#REF!</v>
      </c>
    </row>
    <row r="24" spans="1:39" ht="38.65" customHeight="1">
      <c r="A24" s="348">
        <v>18</v>
      </c>
      <c r="B24" s="349" t="s">
        <v>379</v>
      </c>
      <c r="C24" s="349" t="s">
        <v>1098</v>
      </c>
      <c r="D24" s="350" t="s">
        <v>6</v>
      </c>
      <c r="E24" s="351" t="s">
        <v>480</v>
      </c>
      <c r="F24" s="228"/>
      <c r="G24" s="132"/>
      <c r="H24" s="133"/>
      <c r="I24" s="134"/>
      <c r="J24" s="135"/>
      <c r="K24" s="135"/>
      <c r="L24" s="135"/>
      <c r="M24" s="135"/>
      <c r="N24" s="135"/>
      <c r="O24" s="136"/>
      <c r="P24" s="137"/>
      <c r="Q24" s="136"/>
      <c r="R24" s="136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8"/>
      <c r="AJ24" s="116" t="e">
        <f>CONCATENATE(#REF!," ",#REF!)</f>
        <v>#REF!</v>
      </c>
      <c r="AK24" s="116" t="e">
        <f>#REF!</f>
        <v>#REF!</v>
      </c>
      <c r="AL24" s="86" t="s">
        <v>1633</v>
      </c>
      <c r="AM24" s="116" t="e">
        <f>#REF!</f>
        <v>#REF!</v>
      </c>
    </row>
    <row r="25" spans="1:39" ht="38.65" customHeight="1">
      <c r="A25" s="348">
        <v>19</v>
      </c>
      <c r="B25" s="349" t="s">
        <v>504</v>
      </c>
      <c r="C25" s="349" t="s">
        <v>1099</v>
      </c>
      <c r="D25" s="350" t="s">
        <v>6</v>
      </c>
      <c r="E25" s="351" t="s">
        <v>434</v>
      </c>
      <c r="F25" s="228"/>
      <c r="G25" s="132"/>
      <c r="H25" s="133"/>
      <c r="I25" s="134"/>
      <c r="J25" s="135"/>
      <c r="K25" s="135"/>
      <c r="L25" s="135"/>
      <c r="M25" s="135"/>
      <c r="N25" s="135"/>
      <c r="O25" s="136"/>
      <c r="P25" s="137"/>
      <c r="Q25" s="136"/>
      <c r="R25" s="136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8"/>
      <c r="AJ25" s="116" t="e">
        <f>CONCATENATE(#REF!," ",#REF!)</f>
        <v>#REF!</v>
      </c>
      <c r="AK25" s="116" t="e">
        <f>#REF!</f>
        <v>#REF!</v>
      </c>
      <c r="AL25" s="86" t="s">
        <v>1633</v>
      </c>
      <c r="AM25" s="116" t="e">
        <f>#REF!</f>
        <v>#REF!</v>
      </c>
    </row>
    <row r="26" spans="1:39" ht="38.65" customHeight="1">
      <c r="A26" s="348">
        <v>20</v>
      </c>
      <c r="B26" s="349" t="s">
        <v>890</v>
      </c>
      <c r="C26" s="349" t="s">
        <v>1100</v>
      </c>
      <c r="D26" s="350" t="s">
        <v>6</v>
      </c>
      <c r="E26" s="351" t="s">
        <v>1082</v>
      </c>
      <c r="F26" s="228"/>
      <c r="G26" s="132"/>
      <c r="H26" s="133"/>
      <c r="I26" s="134"/>
      <c r="J26" s="135"/>
      <c r="K26" s="135"/>
      <c r="L26" s="135"/>
      <c r="M26" s="135"/>
      <c r="N26" s="135"/>
      <c r="O26" s="136"/>
      <c r="P26" s="137"/>
      <c r="Q26" s="136"/>
      <c r="R26" s="136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8"/>
      <c r="AJ26" s="116" t="e">
        <f>CONCATENATE(#REF!," ",#REF!)</f>
        <v>#REF!</v>
      </c>
      <c r="AK26" s="116" t="e">
        <f>#REF!</f>
        <v>#REF!</v>
      </c>
      <c r="AL26" s="86" t="s">
        <v>1633</v>
      </c>
      <c r="AM26" s="116" t="e">
        <f>#REF!</f>
        <v>#REF!</v>
      </c>
    </row>
    <row r="27" spans="1:39" ht="38.65" customHeight="1">
      <c r="A27" s="348">
        <v>21</v>
      </c>
      <c r="B27" s="349" t="s">
        <v>505</v>
      </c>
      <c r="C27" s="349" t="s">
        <v>1101</v>
      </c>
      <c r="D27" s="350" t="s">
        <v>6</v>
      </c>
      <c r="E27" s="351" t="s">
        <v>1067</v>
      </c>
      <c r="F27" s="228"/>
      <c r="G27" s="132"/>
      <c r="H27" s="133"/>
      <c r="I27" s="134"/>
      <c r="J27" s="135"/>
      <c r="K27" s="135"/>
      <c r="L27" s="135"/>
      <c r="M27" s="135"/>
      <c r="N27" s="135"/>
      <c r="O27" s="136"/>
      <c r="P27" s="137"/>
      <c r="Q27" s="136"/>
      <c r="R27" s="136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8"/>
      <c r="AJ27" s="116" t="e">
        <f>CONCATENATE(#REF!," ",#REF!)</f>
        <v>#REF!</v>
      </c>
      <c r="AK27" s="116" t="e">
        <f>#REF!</f>
        <v>#REF!</v>
      </c>
      <c r="AL27" s="86" t="s">
        <v>1633</v>
      </c>
      <c r="AM27" s="116" t="e">
        <f>#REF!</f>
        <v>#REF!</v>
      </c>
    </row>
    <row r="28" spans="1:39" ht="38.65" customHeight="1">
      <c r="A28" s="348">
        <v>22</v>
      </c>
      <c r="B28" s="349" t="s">
        <v>891</v>
      </c>
      <c r="C28" s="349" t="s">
        <v>1102</v>
      </c>
      <c r="D28" s="350" t="s">
        <v>7</v>
      </c>
      <c r="E28" s="351" t="s">
        <v>1103</v>
      </c>
      <c r="F28" s="228"/>
      <c r="G28" s="132"/>
      <c r="H28" s="133"/>
      <c r="I28" s="134"/>
      <c r="J28" s="135"/>
      <c r="K28" s="135"/>
      <c r="L28" s="135"/>
      <c r="M28" s="135"/>
      <c r="N28" s="135"/>
      <c r="O28" s="136"/>
      <c r="P28" s="137"/>
      <c r="Q28" s="136"/>
      <c r="R28" s="136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8"/>
      <c r="AJ28" s="116" t="e">
        <f>CONCATENATE(#REF!," ",#REF!)</f>
        <v>#REF!</v>
      </c>
      <c r="AK28" s="116" t="e">
        <f>#REF!</f>
        <v>#REF!</v>
      </c>
      <c r="AL28" s="86" t="s">
        <v>1633</v>
      </c>
      <c r="AM28" s="116" t="e">
        <f>#REF!</f>
        <v>#REF!</v>
      </c>
    </row>
    <row r="29" spans="1:39" ht="38.65" customHeight="1">
      <c r="A29" s="348">
        <v>23</v>
      </c>
      <c r="B29" s="349" t="s">
        <v>1104</v>
      </c>
      <c r="C29" s="349" t="s">
        <v>1105</v>
      </c>
      <c r="D29" s="350" t="s">
        <v>7</v>
      </c>
      <c r="E29" s="351" t="s">
        <v>435</v>
      </c>
      <c r="F29" s="228"/>
      <c r="G29" s="132"/>
      <c r="H29" s="133"/>
      <c r="I29" s="134"/>
      <c r="J29" s="135"/>
      <c r="K29" s="135"/>
      <c r="L29" s="135"/>
      <c r="M29" s="135"/>
      <c r="N29" s="135"/>
      <c r="O29" s="136"/>
      <c r="P29" s="137"/>
      <c r="Q29" s="136"/>
      <c r="R29" s="136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8"/>
      <c r="AJ29" s="116" t="e">
        <f>CONCATENATE(#REF!," ",#REF!)</f>
        <v>#REF!</v>
      </c>
      <c r="AK29" s="116" t="e">
        <f>#REF!</f>
        <v>#REF!</v>
      </c>
      <c r="AL29" s="86" t="s">
        <v>1633</v>
      </c>
      <c r="AM29" s="116" t="e">
        <f>#REF!</f>
        <v>#REF!</v>
      </c>
    </row>
    <row r="30" spans="1:39" ht="38.65" customHeight="1">
      <c r="A30" s="348">
        <v>24</v>
      </c>
      <c r="B30" s="349" t="s">
        <v>1106</v>
      </c>
      <c r="C30" s="349" t="s">
        <v>1107</v>
      </c>
      <c r="D30" s="350" t="s">
        <v>7</v>
      </c>
      <c r="E30" s="351" t="s">
        <v>443</v>
      </c>
      <c r="F30" s="228"/>
      <c r="G30" s="132"/>
      <c r="H30" s="133"/>
      <c r="I30" s="134"/>
      <c r="J30" s="135"/>
      <c r="K30" s="135"/>
      <c r="L30" s="135"/>
      <c r="M30" s="135"/>
      <c r="N30" s="135"/>
      <c r="O30" s="136"/>
      <c r="P30" s="137"/>
      <c r="Q30" s="136"/>
      <c r="R30" s="136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8"/>
      <c r="AJ30" s="116" t="e">
        <f>CONCATENATE(#REF!," ",#REF!)</f>
        <v>#REF!</v>
      </c>
      <c r="AK30" s="116" t="e">
        <f>#REF!</f>
        <v>#REF!</v>
      </c>
      <c r="AL30" s="86" t="s">
        <v>1633</v>
      </c>
      <c r="AM30" s="116" t="e">
        <f>#REF!</f>
        <v>#REF!</v>
      </c>
    </row>
    <row r="31" spans="1:39" ht="38.65" customHeight="1">
      <c r="A31" s="348">
        <v>25</v>
      </c>
      <c r="B31" s="349" t="s">
        <v>1108</v>
      </c>
      <c r="C31" s="349" t="s">
        <v>1109</v>
      </c>
      <c r="D31" s="350" t="s">
        <v>7</v>
      </c>
      <c r="E31" s="351" t="s">
        <v>440</v>
      </c>
      <c r="F31" s="228"/>
      <c r="G31" s="132"/>
      <c r="H31" s="133"/>
      <c r="I31" s="134"/>
      <c r="J31" s="135"/>
      <c r="K31" s="135"/>
      <c r="L31" s="135"/>
      <c r="M31" s="135"/>
      <c r="N31" s="135"/>
      <c r="O31" s="136"/>
      <c r="P31" s="137"/>
      <c r="Q31" s="136"/>
      <c r="R31" s="136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8"/>
      <c r="AJ31" s="116" t="e">
        <f>CONCATENATE(#REF!," ",#REF!)</f>
        <v>#REF!</v>
      </c>
      <c r="AK31" s="116" t="e">
        <f>#REF!</f>
        <v>#REF!</v>
      </c>
      <c r="AL31" s="86" t="s">
        <v>1633</v>
      </c>
      <c r="AM31" s="116" t="e">
        <f>#REF!</f>
        <v>#REF!</v>
      </c>
    </row>
    <row r="32" spans="1:39" ht="38.65" customHeight="1">
      <c r="A32" s="348">
        <v>26</v>
      </c>
      <c r="B32" s="349" t="s">
        <v>1110</v>
      </c>
      <c r="C32" s="349" t="s">
        <v>1111</v>
      </c>
      <c r="D32" s="350" t="s">
        <v>7</v>
      </c>
      <c r="E32" s="351" t="s">
        <v>1112</v>
      </c>
      <c r="F32" s="228"/>
      <c r="G32" s="132"/>
      <c r="H32" s="133"/>
      <c r="I32" s="134"/>
      <c r="J32" s="135"/>
      <c r="K32" s="135"/>
      <c r="L32" s="135"/>
      <c r="M32" s="135"/>
      <c r="N32" s="135"/>
      <c r="O32" s="136"/>
      <c r="P32" s="137"/>
      <c r="Q32" s="136"/>
      <c r="R32" s="136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8"/>
      <c r="AJ32" s="116" t="e">
        <f>CONCATENATE(#REF!," ",#REF!)</f>
        <v>#REF!</v>
      </c>
      <c r="AK32" s="116" t="e">
        <f>#REF!</f>
        <v>#REF!</v>
      </c>
      <c r="AL32" s="86" t="s">
        <v>1633</v>
      </c>
      <c r="AM32" s="116" t="e">
        <f>#REF!</f>
        <v>#REF!</v>
      </c>
    </row>
    <row r="33" spans="1:39" ht="38.65" customHeight="1">
      <c r="A33" s="348">
        <v>27</v>
      </c>
      <c r="B33" s="349" t="s">
        <v>892</v>
      </c>
      <c r="C33" s="349" t="s">
        <v>1113</v>
      </c>
      <c r="D33" s="350" t="s">
        <v>7</v>
      </c>
      <c r="E33" s="351" t="s">
        <v>476</v>
      </c>
      <c r="F33" s="228"/>
      <c r="G33" s="132"/>
      <c r="H33" s="133"/>
      <c r="I33" s="134"/>
      <c r="J33" s="135"/>
      <c r="K33" s="135"/>
      <c r="L33" s="135"/>
      <c r="M33" s="135"/>
      <c r="N33" s="135"/>
      <c r="O33" s="136"/>
      <c r="P33" s="137"/>
      <c r="Q33" s="136"/>
      <c r="R33" s="136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8"/>
      <c r="AJ33" s="116" t="e">
        <f>CONCATENATE(#REF!," ",#REF!)</f>
        <v>#REF!</v>
      </c>
      <c r="AK33" s="116" t="e">
        <f>#REF!</f>
        <v>#REF!</v>
      </c>
      <c r="AL33" s="86" t="s">
        <v>1633</v>
      </c>
      <c r="AM33" s="116" t="e">
        <f>#REF!</f>
        <v>#REF!</v>
      </c>
    </row>
    <row r="34" spans="1:39" ht="38.65" customHeight="1">
      <c r="A34" s="348">
        <v>28</v>
      </c>
      <c r="B34" s="349" t="s">
        <v>537</v>
      </c>
      <c r="C34" s="349" t="s">
        <v>1114</v>
      </c>
      <c r="D34" s="350" t="s">
        <v>7</v>
      </c>
      <c r="E34" s="351" t="s">
        <v>448</v>
      </c>
      <c r="F34" s="228"/>
      <c r="G34" s="132"/>
      <c r="H34" s="133"/>
      <c r="I34" s="134"/>
      <c r="J34" s="135"/>
      <c r="K34" s="135"/>
      <c r="L34" s="135"/>
      <c r="M34" s="135"/>
      <c r="N34" s="135"/>
      <c r="O34" s="136"/>
      <c r="P34" s="137"/>
      <c r="Q34" s="136"/>
      <c r="R34" s="136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8"/>
      <c r="AJ34" s="116" t="e">
        <f>CONCATENATE(#REF!," ",#REF!)</f>
        <v>#REF!</v>
      </c>
      <c r="AK34" s="116" t="e">
        <f>#REF!</f>
        <v>#REF!</v>
      </c>
      <c r="AL34" s="86" t="s">
        <v>1633</v>
      </c>
      <c r="AM34" s="116" t="e">
        <f>#REF!</f>
        <v>#REF!</v>
      </c>
    </row>
    <row r="35" spans="1:39" ht="38.65" customHeight="1">
      <c r="A35" s="348">
        <v>29</v>
      </c>
      <c r="B35" s="349" t="s">
        <v>894</v>
      </c>
      <c r="C35" s="349" t="s">
        <v>1115</v>
      </c>
      <c r="D35" s="350" t="s">
        <v>7</v>
      </c>
      <c r="E35" s="351" t="s">
        <v>1116</v>
      </c>
      <c r="F35" s="228"/>
      <c r="G35" s="132"/>
      <c r="H35" s="133"/>
      <c r="I35" s="134"/>
      <c r="J35" s="135"/>
      <c r="K35" s="135"/>
      <c r="L35" s="135"/>
      <c r="M35" s="135"/>
      <c r="N35" s="135"/>
      <c r="O35" s="136"/>
      <c r="P35" s="137"/>
      <c r="Q35" s="136"/>
      <c r="R35" s="136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8"/>
      <c r="AJ35" s="116" t="e">
        <f>CONCATENATE(#REF!," ",#REF!)</f>
        <v>#REF!</v>
      </c>
      <c r="AK35" s="116" t="e">
        <f>#REF!</f>
        <v>#REF!</v>
      </c>
      <c r="AL35" s="86" t="s">
        <v>1633</v>
      </c>
      <c r="AM35" s="116" t="e">
        <f>#REF!</f>
        <v>#REF!</v>
      </c>
    </row>
    <row r="36" spans="1:39" ht="38.65" customHeight="1">
      <c r="A36" s="348">
        <v>30</v>
      </c>
      <c r="B36" s="349" t="s">
        <v>1117</v>
      </c>
      <c r="C36" s="349" t="s">
        <v>1111</v>
      </c>
      <c r="D36" s="350" t="s">
        <v>7</v>
      </c>
      <c r="E36" s="351" t="s">
        <v>1118</v>
      </c>
      <c r="F36" s="228"/>
      <c r="G36" s="132"/>
      <c r="H36" s="133"/>
      <c r="I36" s="134"/>
      <c r="J36" s="135"/>
      <c r="K36" s="135"/>
      <c r="L36" s="135"/>
      <c r="M36" s="135"/>
      <c r="N36" s="135"/>
      <c r="O36" s="136"/>
      <c r="P36" s="137"/>
      <c r="Q36" s="136"/>
      <c r="R36" s="136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8"/>
      <c r="AJ36" s="116" t="e">
        <f>CONCATENATE(#REF!," ",#REF!)</f>
        <v>#REF!</v>
      </c>
      <c r="AK36" s="116" t="e">
        <f>#REF!</f>
        <v>#REF!</v>
      </c>
      <c r="AL36" s="86" t="s">
        <v>1633</v>
      </c>
      <c r="AM36" s="116" t="e">
        <f>#REF!</f>
        <v>#REF!</v>
      </c>
    </row>
    <row r="37" spans="1:39" ht="38.65" customHeight="1">
      <c r="A37" s="348">
        <v>31</v>
      </c>
      <c r="B37" s="349" t="s">
        <v>536</v>
      </c>
      <c r="C37" s="349" t="s">
        <v>1119</v>
      </c>
      <c r="D37" s="350" t="s">
        <v>7</v>
      </c>
      <c r="E37" s="351" t="s">
        <v>442</v>
      </c>
      <c r="F37" s="228"/>
      <c r="G37" s="132"/>
      <c r="H37" s="133"/>
      <c r="I37" s="134"/>
      <c r="J37" s="135"/>
      <c r="K37" s="135"/>
      <c r="L37" s="135"/>
      <c r="M37" s="135"/>
      <c r="N37" s="135"/>
      <c r="O37" s="136"/>
      <c r="P37" s="137"/>
      <c r="Q37" s="136"/>
      <c r="R37" s="136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8"/>
      <c r="AJ37" s="116" t="e">
        <f>CONCATENATE(#REF!," ",#REF!)</f>
        <v>#REF!</v>
      </c>
      <c r="AK37" s="116" t="e">
        <f>#REF!</f>
        <v>#REF!</v>
      </c>
      <c r="AL37" s="86" t="s">
        <v>1633</v>
      </c>
      <c r="AM37" s="116" t="e">
        <f>#REF!</f>
        <v>#REF!</v>
      </c>
    </row>
    <row r="38" spans="1:39" ht="38.65" customHeight="1">
      <c r="A38" s="348">
        <v>32</v>
      </c>
      <c r="B38" s="349" t="s">
        <v>1120</v>
      </c>
      <c r="C38" s="349" t="s">
        <v>1102</v>
      </c>
      <c r="D38" s="350" t="s">
        <v>7</v>
      </c>
      <c r="E38" s="351" t="s">
        <v>427</v>
      </c>
      <c r="F38" s="228"/>
      <c r="G38" s="132"/>
      <c r="H38" s="133"/>
      <c r="I38" s="134"/>
      <c r="J38" s="135"/>
      <c r="K38" s="135"/>
      <c r="L38" s="135"/>
      <c r="M38" s="135"/>
      <c r="N38" s="135"/>
      <c r="O38" s="136"/>
      <c r="P38" s="137"/>
      <c r="Q38" s="136"/>
      <c r="R38" s="136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8"/>
      <c r="AJ38" s="116" t="e">
        <f>CONCATENATE(#REF!," ",#REF!)</f>
        <v>#REF!</v>
      </c>
      <c r="AK38" s="116" t="e">
        <f>#REF!</f>
        <v>#REF!</v>
      </c>
      <c r="AL38" s="86" t="s">
        <v>1633</v>
      </c>
      <c r="AM38" s="116" t="e">
        <f>#REF!</f>
        <v>#REF!</v>
      </c>
    </row>
    <row r="39" spans="1:39" ht="38.65" customHeight="1">
      <c r="A39" s="348">
        <v>33</v>
      </c>
      <c r="B39" s="349" t="s">
        <v>1121</v>
      </c>
      <c r="C39" s="349" t="s">
        <v>1107</v>
      </c>
      <c r="D39" s="350" t="s">
        <v>7</v>
      </c>
      <c r="E39" s="351" t="s">
        <v>467</v>
      </c>
      <c r="F39" s="228"/>
      <c r="G39" s="132"/>
      <c r="H39" s="133"/>
      <c r="I39" s="134"/>
      <c r="J39" s="135"/>
      <c r="K39" s="135"/>
      <c r="L39" s="135"/>
      <c r="M39" s="135"/>
      <c r="N39" s="135"/>
      <c r="O39" s="136"/>
      <c r="P39" s="137"/>
      <c r="Q39" s="136"/>
      <c r="R39" s="136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8"/>
      <c r="AJ39" s="116" t="e">
        <f>CONCATENATE(#REF!," ",#REF!)</f>
        <v>#REF!</v>
      </c>
      <c r="AK39" s="116" t="e">
        <f>#REF!</f>
        <v>#REF!</v>
      </c>
      <c r="AL39" s="86" t="s">
        <v>1633</v>
      </c>
      <c r="AM39" s="116" t="e">
        <f>#REF!</f>
        <v>#REF!</v>
      </c>
    </row>
    <row r="40" spans="1:39" ht="38.65" customHeight="1">
      <c r="A40" s="348">
        <v>34</v>
      </c>
      <c r="B40" s="349" t="s">
        <v>1122</v>
      </c>
      <c r="C40" s="349" t="s">
        <v>1109</v>
      </c>
      <c r="D40" s="350" t="s">
        <v>7</v>
      </c>
      <c r="E40" s="351" t="s">
        <v>1123</v>
      </c>
      <c r="F40" s="228"/>
      <c r="G40" s="132"/>
      <c r="H40" s="133"/>
      <c r="I40" s="134"/>
      <c r="J40" s="135"/>
      <c r="K40" s="135"/>
      <c r="L40" s="135"/>
      <c r="M40" s="135"/>
      <c r="N40" s="135"/>
      <c r="O40" s="136"/>
      <c r="P40" s="137"/>
      <c r="Q40" s="136"/>
      <c r="R40" s="136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8"/>
      <c r="AJ40" s="116" t="e">
        <f>CONCATENATE(#REF!," ",#REF!)</f>
        <v>#REF!</v>
      </c>
      <c r="AK40" s="116" t="e">
        <f>#REF!</f>
        <v>#REF!</v>
      </c>
      <c r="AL40" s="86" t="s">
        <v>1633</v>
      </c>
      <c r="AM40" s="116" t="e">
        <f>#REF!</f>
        <v>#REF!</v>
      </c>
    </row>
    <row r="41" spans="1:39" ht="38.65" customHeight="1">
      <c r="A41" s="348">
        <v>35</v>
      </c>
      <c r="B41" s="349" t="s">
        <v>1124</v>
      </c>
      <c r="C41" s="349" t="s">
        <v>1125</v>
      </c>
      <c r="D41" s="350" t="s">
        <v>7</v>
      </c>
      <c r="E41" s="351" t="s">
        <v>1126</v>
      </c>
      <c r="F41" s="228"/>
      <c r="G41" s="132"/>
      <c r="H41" s="133"/>
      <c r="I41" s="134"/>
      <c r="J41" s="135"/>
      <c r="K41" s="135"/>
      <c r="L41" s="135"/>
      <c r="M41" s="135"/>
      <c r="N41" s="135"/>
      <c r="O41" s="136"/>
      <c r="P41" s="137"/>
      <c r="Q41" s="136"/>
      <c r="R41" s="136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8"/>
      <c r="AJ41" s="116" t="e">
        <f>CONCATENATE(#REF!," ",#REF!)</f>
        <v>#REF!</v>
      </c>
      <c r="AK41" s="116" t="e">
        <f>#REF!</f>
        <v>#REF!</v>
      </c>
      <c r="AL41" s="86" t="s">
        <v>1633</v>
      </c>
      <c r="AM41" s="116" t="e">
        <f>#REF!</f>
        <v>#REF!</v>
      </c>
    </row>
    <row r="42" spans="1:39" ht="38.65" customHeight="1">
      <c r="A42" s="348">
        <v>36</v>
      </c>
      <c r="B42" s="349" t="s">
        <v>1127</v>
      </c>
      <c r="C42" s="349" t="s">
        <v>1128</v>
      </c>
      <c r="D42" s="350" t="s">
        <v>7</v>
      </c>
      <c r="E42" s="351" t="s">
        <v>1129</v>
      </c>
      <c r="F42" s="228"/>
      <c r="G42" s="132"/>
      <c r="H42" s="133"/>
      <c r="I42" s="134"/>
      <c r="J42" s="135"/>
      <c r="K42" s="135"/>
      <c r="L42" s="135"/>
      <c r="M42" s="135"/>
      <c r="N42" s="135"/>
      <c r="O42" s="136"/>
      <c r="P42" s="137"/>
      <c r="Q42" s="136"/>
      <c r="R42" s="136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8"/>
      <c r="AJ42" s="116" t="e">
        <f>CONCATENATE(#REF!," ",#REF!)</f>
        <v>#REF!</v>
      </c>
      <c r="AK42" s="116" t="e">
        <f>#REF!</f>
        <v>#REF!</v>
      </c>
      <c r="AL42" s="86" t="s">
        <v>1633</v>
      </c>
      <c r="AM42" s="116" t="e">
        <f>#REF!</f>
        <v>#REF!</v>
      </c>
    </row>
    <row r="43" spans="1:39" ht="38.65" customHeight="1">
      <c r="A43" s="348">
        <v>37</v>
      </c>
      <c r="B43" s="349" t="s">
        <v>1130</v>
      </c>
      <c r="C43" s="349" t="s">
        <v>1131</v>
      </c>
      <c r="D43" s="350" t="s">
        <v>7</v>
      </c>
      <c r="E43" s="351" t="s">
        <v>451</v>
      </c>
      <c r="F43" s="228"/>
      <c r="G43" s="132"/>
      <c r="H43" s="133"/>
      <c r="I43" s="134"/>
      <c r="J43" s="135"/>
      <c r="K43" s="135"/>
      <c r="L43" s="135"/>
      <c r="M43" s="135"/>
      <c r="N43" s="135"/>
      <c r="O43" s="136"/>
      <c r="P43" s="137"/>
      <c r="Q43" s="136"/>
      <c r="R43" s="136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8"/>
      <c r="AJ43" s="116" t="e">
        <f>CONCATENATE(#REF!," ",#REF!)</f>
        <v>#REF!</v>
      </c>
      <c r="AK43" s="116" t="e">
        <f>#REF!</f>
        <v>#REF!</v>
      </c>
      <c r="AL43" s="86" t="s">
        <v>1633</v>
      </c>
      <c r="AM43" s="116" t="e">
        <f>#REF!</f>
        <v>#REF!</v>
      </c>
    </row>
    <row r="44" spans="1:39" ht="38.65" customHeight="1">
      <c r="A44" s="348">
        <v>38</v>
      </c>
      <c r="B44" s="349" t="s">
        <v>1132</v>
      </c>
      <c r="C44" s="349" t="s">
        <v>1133</v>
      </c>
      <c r="D44" s="350" t="s">
        <v>7</v>
      </c>
      <c r="E44" s="351" t="s">
        <v>440</v>
      </c>
      <c r="F44" s="228"/>
      <c r="G44" s="132"/>
      <c r="H44" s="133"/>
      <c r="I44" s="134"/>
      <c r="J44" s="135"/>
      <c r="K44" s="135"/>
      <c r="L44" s="135"/>
      <c r="M44" s="135"/>
      <c r="N44" s="135"/>
      <c r="O44" s="136"/>
      <c r="P44" s="137"/>
      <c r="Q44" s="136"/>
      <c r="R44" s="136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8"/>
      <c r="AJ44" s="116" t="e">
        <f>CONCATENATE(#REF!," ",#REF!)</f>
        <v>#REF!</v>
      </c>
      <c r="AK44" s="116" t="e">
        <f>#REF!</f>
        <v>#REF!</v>
      </c>
      <c r="AL44" s="86" t="s">
        <v>1633</v>
      </c>
      <c r="AM44" s="116" t="e">
        <f>#REF!</f>
        <v>#REF!</v>
      </c>
    </row>
    <row r="45" spans="1:39" ht="38.65" customHeight="1">
      <c r="A45" s="348">
        <v>39</v>
      </c>
      <c r="B45" s="349" t="s">
        <v>1134</v>
      </c>
      <c r="C45" s="349" t="s">
        <v>1111</v>
      </c>
      <c r="D45" s="350" t="s">
        <v>7</v>
      </c>
      <c r="E45" s="351" t="s">
        <v>1135</v>
      </c>
      <c r="F45" s="228"/>
      <c r="G45" s="132"/>
      <c r="H45" s="133"/>
      <c r="I45" s="134"/>
      <c r="J45" s="135"/>
      <c r="K45" s="135"/>
      <c r="L45" s="135"/>
      <c r="M45" s="135"/>
      <c r="N45" s="135"/>
      <c r="O45" s="136"/>
      <c r="P45" s="137"/>
      <c r="Q45" s="136"/>
      <c r="R45" s="136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8"/>
      <c r="AJ45" s="116" t="e">
        <f>CONCATENATE(#REF!," ",#REF!)</f>
        <v>#REF!</v>
      </c>
      <c r="AK45" s="116" t="e">
        <f>#REF!</f>
        <v>#REF!</v>
      </c>
      <c r="AL45" s="86" t="s">
        <v>1633</v>
      </c>
      <c r="AM45" s="116" t="e">
        <f>#REF!</f>
        <v>#REF!</v>
      </c>
    </row>
    <row r="46" spans="1:39" ht="38.65" customHeight="1">
      <c r="A46" s="348">
        <v>40</v>
      </c>
      <c r="B46" s="349" t="s">
        <v>1136</v>
      </c>
      <c r="C46" s="349" t="s">
        <v>1119</v>
      </c>
      <c r="D46" s="350" t="s">
        <v>7</v>
      </c>
      <c r="E46" s="351" t="s">
        <v>460</v>
      </c>
      <c r="F46" s="228"/>
      <c r="G46" s="132"/>
      <c r="H46" s="133"/>
      <c r="I46" s="134"/>
      <c r="J46" s="135"/>
      <c r="K46" s="135"/>
      <c r="L46" s="135"/>
      <c r="M46" s="135"/>
      <c r="N46" s="135"/>
      <c r="O46" s="136"/>
      <c r="P46" s="137"/>
      <c r="Q46" s="136"/>
      <c r="R46" s="136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8"/>
      <c r="AJ46" s="116" t="e">
        <f>CONCATENATE(#REF!," ",#REF!)</f>
        <v>#REF!</v>
      </c>
      <c r="AK46" s="116" t="e">
        <f>#REF!</f>
        <v>#REF!</v>
      </c>
      <c r="AL46" s="86" t="s">
        <v>1633</v>
      </c>
      <c r="AM46" s="116" t="e">
        <f>#REF!</f>
        <v>#REF!</v>
      </c>
    </row>
    <row r="47" spans="1:39" ht="38.65" customHeight="1">
      <c r="A47" s="348">
        <v>41</v>
      </c>
      <c r="B47" s="349" t="s">
        <v>1137</v>
      </c>
      <c r="C47" s="349" t="s">
        <v>1102</v>
      </c>
      <c r="D47" s="350" t="s">
        <v>7</v>
      </c>
      <c r="E47" s="351" t="s">
        <v>1112</v>
      </c>
      <c r="F47" s="228"/>
      <c r="G47" s="132"/>
      <c r="H47" s="133"/>
      <c r="I47" s="134"/>
      <c r="J47" s="135"/>
      <c r="K47" s="135"/>
      <c r="L47" s="135"/>
      <c r="M47" s="135"/>
      <c r="N47" s="135"/>
      <c r="O47" s="136"/>
      <c r="P47" s="137"/>
      <c r="Q47" s="136"/>
      <c r="R47" s="136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8"/>
      <c r="AJ47" s="116" t="e">
        <f>CONCATENATE(#REF!," ",#REF!)</f>
        <v>#REF!</v>
      </c>
      <c r="AK47" s="116" t="e">
        <f>#REF!</f>
        <v>#REF!</v>
      </c>
      <c r="AL47" s="86" t="s">
        <v>1633</v>
      </c>
      <c r="AM47" s="116" t="e">
        <f>#REF!</f>
        <v>#REF!</v>
      </c>
    </row>
    <row r="48" spans="1:39" ht="38.65" customHeight="1">
      <c r="A48" s="348">
        <v>42</v>
      </c>
      <c r="B48" s="349" t="s">
        <v>1138</v>
      </c>
      <c r="C48" s="349" t="s">
        <v>1139</v>
      </c>
      <c r="D48" s="350" t="s">
        <v>7</v>
      </c>
      <c r="E48" s="351" t="s">
        <v>440</v>
      </c>
      <c r="F48" s="228"/>
      <c r="G48" s="132"/>
      <c r="H48" s="133"/>
      <c r="I48" s="134"/>
      <c r="J48" s="135"/>
      <c r="K48" s="135"/>
      <c r="L48" s="135"/>
      <c r="M48" s="135"/>
      <c r="N48" s="135"/>
      <c r="O48" s="136"/>
      <c r="P48" s="137"/>
      <c r="Q48" s="136"/>
      <c r="R48" s="136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8"/>
      <c r="AJ48" s="116" t="e">
        <f>CONCATENATE(#REF!," ",#REF!)</f>
        <v>#REF!</v>
      </c>
      <c r="AK48" s="116" t="e">
        <f>#REF!</f>
        <v>#REF!</v>
      </c>
      <c r="AL48" s="86" t="s">
        <v>1633</v>
      </c>
      <c r="AM48" s="116" t="e">
        <f>#REF!</f>
        <v>#REF!</v>
      </c>
    </row>
    <row r="49" spans="1:39" ht="38.65" customHeight="1">
      <c r="A49" s="348">
        <v>43</v>
      </c>
      <c r="B49" s="349" t="s">
        <v>1140</v>
      </c>
      <c r="C49" s="349" t="s">
        <v>1109</v>
      </c>
      <c r="D49" s="350" t="s">
        <v>7</v>
      </c>
      <c r="E49" s="351" t="s">
        <v>1141</v>
      </c>
      <c r="F49" s="228"/>
      <c r="G49" s="132"/>
      <c r="H49" s="133"/>
      <c r="I49" s="134"/>
      <c r="J49" s="135"/>
      <c r="K49" s="135"/>
      <c r="L49" s="135"/>
      <c r="M49" s="135"/>
      <c r="N49" s="135"/>
      <c r="O49" s="136"/>
      <c r="P49" s="137"/>
      <c r="Q49" s="136"/>
      <c r="R49" s="136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8"/>
      <c r="AJ49" s="116" t="e">
        <f>CONCATENATE(#REF!," ",#REF!)</f>
        <v>#REF!</v>
      </c>
      <c r="AK49" s="116" t="e">
        <f>#REF!</f>
        <v>#REF!</v>
      </c>
      <c r="AL49" s="86" t="s">
        <v>1633</v>
      </c>
      <c r="AM49" s="116" t="e">
        <f>#REF!</f>
        <v>#REF!</v>
      </c>
    </row>
    <row r="50" spans="1:39" ht="38.65" customHeight="1">
      <c r="A50" s="348">
        <v>44</v>
      </c>
      <c r="B50" s="349" t="s">
        <v>1142</v>
      </c>
      <c r="C50" s="349" t="s">
        <v>1143</v>
      </c>
      <c r="D50" s="350" t="s">
        <v>7</v>
      </c>
      <c r="E50" s="351" t="s">
        <v>448</v>
      </c>
      <c r="F50" s="228"/>
      <c r="G50" s="132"/>
      <c r="H50" s="133"/>
      <c r="I50" s="134"/>
      <c r="J50" s="135"/>
      <c r="K50" s="135"/>
      <c r="L50" s="135"/>
      <c r="M50" s="135"/>
      <c r="N50" s="135"/>
      <c r="O50" s="136"/>
      <c r="P50" s="137"/>
      <c r="Q50" s="136"/>
      <c r="R50" s="136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8"/>
      <c r="AJ50" s="116" t="e">
        <f>CONCATENATE(#REF!," ",#REF!)</f>
        <v>#REF!</v>
      </c>
      <c r="AK50" s="116" t="e">
        <f>#REF!</f>
        <v>#REF!</v>
      </c>
      <c r="AL50" s="86" t="s">
        <v>1633</v>
      </c>
      <c r="AM50" s="116" t="e">
        <f>#REF!</f>
        <v>#REF!</v>
      </c>
    </row>
    <row r="51" spans="1:39" ht="38.65" customHeight="1">
      <c r="A51" s="348">
        <v>45</v>
      </c>
      <c r="B51" s="349" t="s">
        <v>1144</v>
      </c>
      <c r="C51" s="349" t="s">
        <v>1128</v>
      </c>
      <c r="D51" s="350" t="s">
        <v>7</v>
      </c>
      <c r="E51" s="351" t="s">
        <v>1145</v>
      </c>
      <c r="F51" s="228"/>
      <c r="G51" s="132"/>
      <c r="H51" s="133"/>
      <c r="I51" s="134"/>
      <c r="J51" s="135"/>
      <c r="K51" s="135"/>
      <c r="L51" s="135"/>
      <c r="M51" s="135"/>
      <c r="N51" s="135"/>
      <c r="O51" s="136"/>
      <c r="P51" s="137"/>
      <c r="Q51" s="136"/>
      <c r="R51" s="136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8"/>
      <c r="AJ51" s="116" t="e">
        <f>CONCATENATE(#REF!," ",#REF!)</f>
        <v>#REF!</v>
      </c>
      <c r="AK51" s="116" t="e">
        <f>#REF!</f>
        <v>#REF!</v>
      </c>
      <c r="AL51" s="86" t="s">
        <v>1633</v>
      </c>
      <c r="AM51" s="116" t="e">
        <f>#REF!</f>
        <v>#REF!</v>
      </c>
    </row>
    <row r="52" spans="1:39" ht="38.65" customHeight="1">
      <c r="A52" s="348">
        <v>46</v>
      </c>
      <c r="B52" s="349" t="s">
        <v>1146</v>
      </c>
      <c r="C52" s="349" t="s">
        <v>1147</v>
      </c>
      <c r="D52" s="350" t="s">
        <v>7</v>
      </c>
      <c r="E52" s="351" t="s">
        <v>443</v>
      </c>
      <c r="F52" s="228"/>
      <c r="G52" s="132"/>
      <c r="H52" s="133"/>
      <c r="I52" s="134"/>
      <c r="J52" s="135"/>
      <c r="K52" s="135"/>
      <c r="L52" s="135"/>
      <c r="M52" s="135"/>
      <c r="N52" s="135"/>
      <c r="O52" s="136"/>
      <c r="P52" s="137"/>
      <c r="Q52" s="136"/>
      <c r="R52" s="136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8"/>
      <c r="AJ52" s="116" t="e">
        <f>CONCATENATE(#REF!," ",#REF!)</f>
        <v>#REF!</v>
      </c>
      <c r="AK52" s="116" t="e">
        <f>#REF!</f>
        <v>#REF!</v>
      </c>
      <c r="AL52" s="86" t="s">
        <v>1633</v>
      </c>
      <c r="AM52" s="116" t="e">
        <f>#REF!</f>
        <v>#REF!</v>
      </c>
    </row>
    <row r="53" spans="1:39" ht="38.65" customHeight="1">
      <c r="A53" s="348">
        <v>47</v>
      </c>
      <c r="B53" s="349" t="s">
        <v>1148</v>
      </c>
      <c r="C53" s="349" t="s">
        <v>1149</v>
      </c>
      <c r="D53" s="350" t="s">
        <v>7</v>
      </c>
      <c r="E53" s="351" t="s">
        <v>1150</v>
      </c>
      <c r="F53" s="228"/>
      <c r="G53" s="132"/>
      <c r="H53" s="133"/>
      <c r="I53" s="134"/>
      <c r="J53" s="135"/>
      <c r="K53" s="135"/>
      <c r="L53" s="135"/>
      <c r="M53" s="135"/>
      <c r="N53" s="135"/>
      <c r="O53" s="136"/>
      <c r="P53" s="137"/>
      <c r="Q53" s="136"/>
      <c r="R53" s="136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8"/>
      <c r="AJ53" s="116" t="e">
        <f>CONCATENATE(#REF!," ",#REF!)</f>
        <v>#REF!</v>
      </c>
      <c r="AK53" s="116" t="e">
        <f>#REF!</f>
        <v>#REF!</v>
      </c>
      <c r="AL53" s="86" t="s">
        <v>1633</v>
      </c>
      <c r="AM53" s="116" t="e">
        <f>#REF!</f>
        <v>#REF!</v>
      </c>
    </row>
    <row r="54" spans="1:39" ht="38.65" customHeight="1">
      <c r="A54" s="348">
        <v>48</v>
      </c>
      <c r="B54" s="349" t="s">
        <v>1151</v>
      </c>
      <c r="C54" s="349" t="s">
        <v>1143</v>
      </c>
      <c r="D54" s="350" t="s">
        <v>7</v>
      </c>
      <c r="E54" s="351" t="s">
        <v>443</v>
      </c>
      <c r="F54" s="228"/>
      <c r="G54" s="132"/>
      <c r="H54" s="133"/>
      <c r="I54" s="134"/>
      <c r="J54" s="135"/>
      <c r="K54" s="135"/>
      <c r="L54" s="135"/>
      <c r="M54" s="135"/>
      <c r="N54" s="135"/>
      <c r="O54" s="136"/>
      <c r="P54" s="137"/>
      <c r="Q54" s="136"/>
      <c r="R54" s="136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8"/>
      <c r="AJ54" s="116" t="e">
        <f>CONCATENATE(#REF!," ",#REF!)</f>
        <v>#REF!</v>
      </c>
      <c r="AK54" s="116" t="e">
        <f>#REF!</f>
        <v>#REF!</v>
      </c>
      <c r="AL54" s="86" t="s">
        <v>1633</v>
      </c>
      <c r="AM54" s="116" t="e">
        <f>#REF!</f>
        <v>#REF!</v>
      </c>
    </row>
    <row r="55" spans="1:39" ht="38.65" customHeight="1">
      <c r="A55" s="348">
        <v>49</v>
      </c>
      <c r="B55" s="349" t="s">
        <v>1152</v>
      </c>
      <c r="C55" s="349" t="s">
        <v>1119</v>
      </c>
      <c r="D55" s="350" t="s">
        <v>7</v>
      </c>
      <c r="E55" s="351" t="s">
        <v>463</v>
      </c>
      <c r="F55" s="228"/>
      <c r="G55" s="132"/>
      <c r="H55" s="133"/>
      <c r="I55" s="134"/>
      <c r="J55" s="135"/>
      <c r="K55" s="135"/>
      <c r="L55" s="135"/>
      <c r="M55" s="135"/>
      <c r="N55" s="135"/>
      <c r="O55" s="136"/>
      <c r="P55" s="137"/>
      <c r="Q55" s="136"/>
      <c r="R55" s="136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8"/>
      <c r="AJ55" s="116" t="e">
        <f>CONCATENATE(#REF!," ",#REF!)</f>
        <v>#REF!</v>
      </c>
      <c r="AK55" s="116" t="e">
        <f>#REF!</f>
        <v>#REF!</v>
      </c>
      <c r="AL55" s="86" t="s">
        <v>1633</v>
      </c>
      <c r="AM55" s="116" t="e">
        <f>#REF!</f>
        <v>#REF!</v>
      </c>
    </row>
    <row r="56" spans="1:39" ht="38.65" customHeight="1">
      <c r="A56" s="348">
        <v>50</v>
      </c>
      <c r="B56" s="349" t="s">
        <v>1153</v>
      </c>
      <c r="C56" s="349" t="s">
        <v>1102</v>
      </c>
      <c r="D56" s="350" t="s">
        <v>7</v>
      </c>
      <c r="E56" s="351" t="s">
        <v>448</v>
      </c>
      <c r="F56" s="228"/>
      <c r="G56" s="132"/>
      <c r="H56" s="133"/>
      <c r="I56" s="134"/>
      <c r="J56" s="135"/>
      <c r="K56" s="135"/>
      <c r="L56" s="135"/>
      <c r="M56" s="135"/>
      <c r="N56" s="135"/>
      <c r="O56" s="136"/>
      <c r="P56" s="137"/>
      <c r="Q56" s="136"/>
      <c r="R56" s="136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8"/>
      <c r="AJ56" s="116" t="e">
        <f>CONCATENATE(#REF!," ",#REF!)</f>
        <v>#REF!</v>
      </c>
      <c r="AK56" s="116" t="e">
        <f>#REF!</f>
        <v>#REF!</v>
      </c>
      <c r="AL56" s="86" t="s">
        <v>1633</v>
      </c>
      <c r="AM56" s="116" t="e">
        <f>#REF!</f>
        <v>#REF!</v>
      </c>
    </row>
    <row r="57" spans="1:39" ht="38.65" customHeight="1">
      <c r="A57" s="348">
        <v>51</v>
      </c>
      <c r="B57" s="349" t="s">
        <v>1154</v>
      </c>
      <c r="C57" s="349" t="s">
        <v>1139</v>
      </c>
      <c r="D57" s="350" t="s">
        <v>7</v>
      </c>
      <c r="E57" s="351" t="s">
        <v>1150</v>
      </c>
      <c r="F57" s="228"/>
      <c r="G57" s="132"/>
      <c r="H57" s="133"/>
      <c r="I57" s="134"/>
      <c r="J57" s="135"/>
      <c r="K57" s="135"/>
      <c r="L57" s="135"/>
      <c r="M57" s="135"/>
      <c r="N57" s="135"/>
      <c r="O57" s="136"/>
      <c r="P57" s="137"/>
      <c r="Q57" s="136"/>
      <c r="R57" s="136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8"/>
      <c r="AJ57" s="116" t="e">
        <f>CONCATENATE(#REF!," ",#REF!)</f>
        <v>#REF!</v>
      </c>
      <c r="AK57" s="116" t="e">
        <f>#REF!</f>
        <v>#REF!</v>
      </c>
      <c r="AL57" s="86" t="s">
        <v>1633</v>
      </c>
      <c r="AM57" s="116" t="e">
        <f>#REF!</f>
        <v>#REF!</v>
      </c>
    </row>
    <row r="58" spans="1:39" ht="38.65" customHeight="1">
      <c r="A58" s="348">
        <v>52</v>
      </c>
      <c r="B58" s="349" t="s">
        <v>1155</v>
      </c>
      <c r="C58" s="349" t="s">
        <v>1109</v>
      </c>
      <c r="D58" s="350" t="s">
        <v>7</v>
      </c>
      <c r="E58" s="351" t="s">
        <v>1156</v>
      </c>
      <c r="F58" s="228"/>
      <c r="G58" s="132"/>
      <c r="H58" s="133"/>
      <c r="I58" s="134"/>
      <c r="J58" s="135"/>
      <c r="K58" s="135"/>
      <c r="L58" s="135"/>
      <c r="M58" s="135"/>
      <c r="N58" s="135"/>
      <c r="O58" s="136"/>
      <c r="P58" s="137"/>
      <c r="Q58" s="136"/>
      <c r="R58" s="136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8"/>
      <c r="AJ58" s="116" t="e">
        <f>CONCATENATE(#REF!," ",#REF!)</f>
        <v>#REF!</v>
      </c>
      <c r="AK58" s="116" t="e">
        <f>#REF!</f>
        <v>#REF!</v>
      </c>
      <c r="AL58" s="86" t="s">
        <v>1633</v>
      </c>
      <c r="AM58" s="116" t="e">
        <f>#REF!</f>
        <v>#REF!</v>
      </c>
    </row>
    <row r="59" spans="1:39" ht="38.65" customHeight="1">
      <c r="A59" s="348">
        <v>53</v>
      </c>
      <c r="B59" s="349" t="s">
        <v>895</v>
      </c>
      <c r="C59" s="349" t="s">
        <v>1157</v>
      </c>
      <c r="D59" s="350" t="s">
        <v>7</v>
      </c>
      <c r="E59" s="351" t="s">
        <v>1150</v>
      </c>
      <c r="F59" s="228"/>
      <c r="G59" s="132"/>
      <c r="H59" s="133"/>
      <c r="I59" s="134"/>
      <c r="J59" s="135"/>
      <c r="K59" s="135"/>
      <c r="L59" s="135"/>
      <c r="M59" s="135"/>
      <c r="N59" s="135"/>
      <c r="O59" s="136"/>
      <c r="P59" s="137"/>
      <c r="Q59" s="136"/>
      <c r="R59" s="136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8"/>
      <c r="AJ59" s="116" t="e">
        <f>CONCATENATE(#REF!," ",#REF!)</f>
        <v>#REF!</v>
      </c>
      <c r="AK59" s="116" t="e">
        <f>#REF!</f>
        <v>#REF!</v>
      </c>
      <c r="AL59" s="86" t="s">
        <v>1633</v>
      </c>
      <c r="AM59" s="116" t="e">
        <f>#REF!</f>
        <v>#REF!</v>
      </c>
    </row>
    <row r="60" spans="1:39" ht="38.65" customHeight="1">
      <c r="A60" s="348">
        <v>54</v>
      </c>
      <c r="B60" s="349" t="s">
        <v>1158</v>
      </c>
      <c r="C60" s="349" t="s">
        <v>1113</v>
      </c>
      <c r="D60" s="350" t="s">
        <v>7</v>
      </c>
      <c r="E60" s="351" t="s">
        <v>474</v>
      </c>
      <c r="F60" s="228"/>
      <c r="G60" s="132"/>
      <c r="H60" s="133"/>
      <c r="I60" s="134"/>
      <c r="J60" s="135"/>
      <c r="K60" s="135"/>
      <c r="L60" s="135"/>
      <c r="M60" s="135"/>
      <c r="N60" s="135"/>
      <c r="O60" s="136"/>
      <c r="P60" s="137"/>
      <c r="Q60" s="136"/>
      <c r="R60" s="136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8"/>
      <c r="AJ60" s="116" t="e">
        <f>CONCATENATE(#REF!," ",#REF!)</f>
        <v>#REF!</v>
      </c>
      <c r="AK60" s="116" t="e">
        <f>#REF!</f>
        <v>#REF!</v>
      </c>
      <c r="AL60" s="86" t="s">
        <v>1633</v>
      </c>
      <c r="AM60" s="116" t="e">
        <f>#REF!</f>
        <v>#REF!</v>
      </c>
    </row>
    <row r="61" spans="1:39" ht="38.65" customHeight="1">
      <c r="A61" s="348">
        <v>55</v>
      </c>
      <c r="B61" s="349" t="s">
        <v>1159</v>
      </c>
      <c r="C61" s="349" t="s">
        <v>1131</v>
      </c>
      <c r="D61" s="350" t="s">
        <v>7</v>
      </c>
      <c r="E61" s="351" t="s">
        <v>451</v>
      </c>
      <c r="F61" s="228"/>
      <c r="G61" s="132"/>
      <c r="H61" s="133"/>
      <c r="I61" s="134"/>
      <c r="J61" s="135"/>
      <c r="K61" s="135"/>
      <c r="L61" s="135"/>
      <c r="M61" s="135"/>
      <c r="N61" s="135"/>
      <c r="O61" s="136"/>
      <c r="P61" s="137"/>
      <c r="Q61" s="136"/>
      <c r="R61" s="136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8"/>
      <c r="AJ61" s="116" t="e">
        <f>CONCATENATE(#REF!," ",#REF!)</f>
        <v>#REF!</v>
      </c>
      <c r="AK61" s="116" t="e">
        <f>#REF!</f>
        <v>#REF!</v>
      </c>
      <c r="AL61" s="86" t="s">
        <v>1633</v>
      </c>
      <c r="AM61" s="116" t="e">
        <f>#REF!</f>
        <v>#REF!</v>
      </c>
    </row>
    <row r="62" spans="1:39" ht="38.65" customHeight="1">
      <c r="A62" s="348">
        <v>56</v>
      </c>
      <c r="B62" s="349" t="s">
        <v>893</v>
      </c>
      <c r="C62" s="349" t="s">
        <v>1115</v>
      </c>
      <c r="D62" s="350" t="s">
        <v>7</v>
      </c>
      <c r="E62" s="351" t="s">
        <v>1129</v>
      </c>
      <c r="F62" s="228"/>
      <c r="G62" s="132"/>
      <c r="H62" s="133"/>
      <c r="I62" s="134"/>
      <c r="J62" s="135"/>
      <c r="K62" s="135"/>
      <c r="L62" s="135"/>
      <c r="M62" s="135"/>
      <c r="N62" s="135"/>
      <c r="O62" s="136"/>
      <c r="P62" s="137"/>
      <c r="Q62" s="136"/>
      <c r="R62" s="136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8"/>
      <c r="AJ62" s="116" t="e">
        <f>CONCATENATE(#REF!," ",#REF!)</f>
        <v>#REF!</v>
      </c>
      <c r="AK62" s="116" t="e">
        <f>#REF!</f>
        <v>#REF!</v>
      </c>
      <c r="AL62" s="86" t="s">
        <v>1633</v>
      </c>
      <c r="AM62" s="116" t="e">
        <f>#REF!</f>
        <v>#REF!</v>
      </c>
    </row>
    <row r="63" spans="1:39" ht="38.65" customHeight="1">
      <c r="A63" s="348">
        <v>57</v>
      </c>
      <c r="B63" s="349" t="s">
        <v>1160</v>
      </c>
      <c r="C63" s="349" t="s">
        <v>1111</v>
      </c>
      <c r="D63" s="350" t="s">
        <v>7</v>
      </c>
      <c r="E63" s="351" t="s">
        <v>448</v>
      </c>
      <c r="F63" s="228"/>
      <c r="G63" s="132"/>
      <c r="H63" s="133"/>
      <c r="I63" s="134"/>
      <c r="J63" s="135"/>
      <c r="K63" s="135"/>
      <c r="L63" s="135"/>
      <c r="M63" s="135"/>
      <c r="N63" s="135"/>
      <c r="O63" s="136"/>
      <c r="P63" s="137"/>
      <c r="Q63" s="136"/>
      <c r="R63" s="136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8"/>
      <c r="AJ63" s="116" t="e">
        <f>CONCATENATE(#REF!," ",#REF!)</f>
        <v>#REF!</v>
      </c>
      <c r="AK63" s="116" t="e">
        <f>#REF!</f>
        <v>#REF!</v>
      </c>
      <c r="AL63" s="86" t="s">
        <v>1633</v>
      </c>
      <c r="AM63" s="116" t="e">
        <f>#REF!</f>
        <v>#REF!</v>
      </c>
    </row>
    <row r="64" spans="1:39" ht="38.65" customHeight="1">
      <c r="A64" s="348">
        <v>58</v>
      </c>
      <c r="B64" s="349" t="s">
        <v>1161</v>
      </c>
      <c r="C64" s="349" t="s">
        <v>1133</v>
      </c>
      <c r="D64" s="350" t="s">
        <v>7</v>
      </c>
      <c r="E64" s="351" t="s">
        <v>446</v>
      </c>
      <c r="F64" s="228"/>
      <c r="G64" s="132"/>
      <c r="H64" s="133"/>
      <c r="I64" s="134"/>
      <c r="J64" s="135"/>
      <c r="K64" s="135"/>
      <c r="L64" s="135"/>
      <c r="M64" s="135"/>
      <c r="N64" s="135"/>
      <c r="O64" s="136"/>
      <c r="P64" s="137"/>
      <c r="Q64" s="136"/>
      <c r="R64" s="136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8"/>
      <c r="AJ64" s="116" t="e">
        <f>CONCATENATE(#REF!," ",#REF!)</f>
        <v>#REF!</v>
      </c>
      <c r="AK64" s="116" t="e">
        <f>#REF!</f>
        <v>#REF!</v>
      </c>
      <c r="AL64" s="86" t="s">
        <v>1633</v>
      </c>
      <c r="AM64" s="116" t="e">
        <f>#REF!</f>
        <v>#REF!</v>
      </c>
    </row>
    <row r="65" spans="1:39" ht="38.65" customHeight="1">
      <c r="A65" s="348">
        <v>59</v>
      </c>
      <c r="B65" s="349" t="s">
        <v>1162</v>
      </c>
      <c r="C65" s="349" t="s">
        <v>1107</v>
      </c>
      <c r="D65" s="350" t="s">
        <v>7</v>
      </c>
      <c r="E65" s="351" t="s">
        <v>1145</v>
      </c>
      <c r="F65" s="228"/>
      <c r="G65" s="132"/>
      <c r="H65" s="133"/>
      <c r="I65" s="134"/>
      <c r="J65" s="135"/>
      <c r="K65" s="135"/>
      <c r="L65" s="135"/>
      <c r="M65" s="135"/>
      <c r="N65" s="135"/>
      <c r="O65" s="136"/>
      <c r="P65" s="137"/>
      <c r="Q65" s="136"/>
      <c r="R65" s="136"/>
      <c r="S65" s="137"/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38"/>
      <c r="AJ65" s="116" t="e">
        <f>CONCATENATE(#REF!," ",#REF!)</f>
        <v>#REF!</v>
      </c>
      <c r="AK65" s="116" t="e">
        <f>#REF!</f>
        <v>#REF!</v>
      </c>
      <c r="AL65" s="86" t="s">
        <v>1633</v>
      </c>
      <c r="AM65" s="116" t="e">
        <f>#REF!</f>
        <v>#REF!</v>
      </c>
    </row>
    <row r="66" spans="1:39" ht="38.65" customHeight="1">
      <c r="A66" s="348">
        <v>60</v>
      </c>
      <c r="B66" s="349" t="s">
        <v>1163</v>
      </c>
      <c r="C66" s="349" t="s">
        <v>1157</v>
      </c>
      <c r="D66" s="350" t="s">
        <v>7</v>
      </c>
      <c r="E66" s="351" t="s">
        <v>450</v>
      </c>
      <c r="F66" s="228"/>
      <c r="G66" s="132"/>
      <c r="H66" s="133"/>
      <c r="I66" s="134"/>
      <c r="J66" s="135"/>
      <c r="K66" s="135"/>
      <c r="L66" s="135"/>
      <c r="M66" s="135"/>
      <c r="N66" s="135"/>
      <c r="O66" s="136"/>
      <c r="P66" s="137"/>
      <c r="Q66" s="136"/>
      <c r="R66" s="136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8"/>
      <c r="AJ66" s="116" t="e">
        <f>CONCATENATE(#REF!," ",#REF!)</f>
        <v>#REF!</v>
      </c>
      <c r="AK66" s="116" t="e">
        <f>#REF!</f>
        <v>#REF!</v>
      </c>
      <c r="AL66" s="86" t="s">
        <v>1633</v>
      </c>
      <c r="AM66" s="116" t="e">
        <f>#REF!</f>
        <v>#REF!</v>
      </c>
    </row>
    <row r="67" spans="1:39" ht="38.65" customHeight="1">
      <c r="A67" s="348">
        <v>61</v>
      </c>
      <c r="B67" s="349" t="s">
        <v>1164</v>
      </c>
      <c r="C67" s="349" t="s">
        <v>1128</v>
      </c>
      <c r="D67" s="350" t="s">
        <v>7</v>
      </c>
      <c r="E67" s="351" t="s">
        <v>1165</v>
      </c>
      <c r="F67" s="228"/>
      <c r="G67" s="132"/>
      <c r="H67" s="133"/>
      <c r="I67" s="134"/>
      <c r="J67" s="135"/>
      <c r="K67" s="135"/>
      <c r="L67" s="135"/>
      <c r="M67" s="135"/>
      <c r="N67" s="135"/>
      <c r="O67" s="136"/>
      <c r="P67" s="137"/>
      <c r="Q67" s="136"/>
      <c r="R67" s="136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8"/>
      <c r="AJ67" s="116" t="e">
        <f>CONCATENATE(#REF!," ",#REF!)</f>
        <v>#REF!</v>
      </c>
      <c r="AK67" s="116" t="e">
        <f>#REF!</f>
        <v>#REF!</v>
      </c>
      <c r="AL67" s="86" t="s">
        <v>1633</v>
      </c>
      <c r="AM67" s="116" t="e">
        <f>#REF!</f>
        <v>#REF!</v>
      </c>
    </row>
    <row r="68" spans="1:39" ht="38.65" customHeight="1">
      <c r="A68" s="348">
        <v>62</v>
      </c>
      <c r="B68" s="349" t="s">
        <v>1166</v>
      </c>
      <c r="C68" s="349" t="s">
        <v>1147</v>
      </c>
      <c r="D68" s="350" t="s">
        <v>7</v>
      </c>
      <c r="E68" s="351" t="s">
        <v>1103</v>
      </c>
      <c r="F68" s="228"/>
      <c r="G68" s="132"/>
      <c r="H68" s="133"/>
      <c r="I68" s="134"/>
      <c r="J68" s="135"/>
      <c r="K68" s="135"/>
      <c r="L68" s="135"/>
      <c r="M68" s="135"/>
      <c r="N68" s="135"/>
      <c r="O68" s="136"/>
      <c r="P68" s="137"/>
      <c r="Q68" s="136"/>
      <c r="R68" s="136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8"/>
      <c r="AJ68" s="116" t="e">
        <f>CONCATENATE(#REF!," ",#REF!)</f>
        <v>#REF!</v>
      </c>
      <c r="AK68" s="116" t="e">
        <f>#REF!</f>
        <v>#REF!</v>
      </c>
      <c r="AL68" s="86" t="s">
        <v>1633</v>
      </c>
      <c r="AM68" s="116" t="e">
        <f>#REF!</f>
        <v>#REF!</v>
      </c>
    </row>
    <row r="69" spans="1:39" ht="38.65" customHeight="1">
      <c r="A69" s="348">
        <v>63</v>
      </c>
      <c r="B69" s="349" t="s">
        <v>1167</v>
      </c>
      <c r="C69" s="349" t="s">
        <v>1168</v>
      </c>
      <c r="D69" s="350" t="s">
        <v>7</v>
      </c>
      <c r="E69" s="351" t="s">
        <v>1169</v>
      </c>
      <c r="F69" s="228"/>
      <c r="G69" s="132"/>
      <c r="H69" s="133"/>
      <c r="I69" s="134"/>
      <c r="J69" s="135"/>
      <c r="K69" s="135"/>
      <c r="L69" s="135"/>
      <c r="M69" s="135"/>
      <c r="N69" s="135"/>
      <c r="O69" s="136"/>
      <c r="P69" s="137"/>
      <c r="Q69" s="136"/>
      <c r="R69" s="136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38"/>
      <c r="AJ69" s="116" t="e">
        <f>CONCATENATE(#REF!," ",#REF!)</f>
        <v>#REF!</v>
      </c>
      <c r="AK69" s="116" t="e">
        <f>#REF!</f>
        <v>#REF!</v>
      </c>
      <c r="AL69" s="86" t="s">
        <v>1633</v>
      </c>
      <c r="AM69" s="116" t="e">
        <f>#REF!</f>
        <v>#REF!</v>
      </c>
    </row>
    <row r="70" spans="1:39" ht="38.65" customHeight="1">
      <c r="A70" s="348">
        <v>64</v>
      </c>
      <c r="B70" s="349" t="s">
        <v>1170</v>
      </c>
      <c r="C70" s="349" t="s">
        <v>1143</v>
      </c>
      <c r="D70" s="350" t="s">
        <v>7</v>
      </c>
      <c r="E70" s="351" t="s">
        <v>1145</v>
      </c>
      <c r="F70" s="228"/>
      <c r="G70" s="132"/>
      <c r="H70" s="133"/>
      <c r="I70" s="134"/>
      <c r="J70" s="135"/>
      <c r="K70" s="135"/>
      <c r="L70" s="135"/>
      <c r="M70" s="135"/>
      <c r="N70" s="135"/>
      <c r="O70" s="136"/>
      <c r="P70" s="137"/>
      <c r="Q70" s="136"/>
      <c r="R70" s="136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38"/>
      <c r="AJ70" s="116" t="e">
        <f>CONCATENATE(#REF!," ",#REF!)</f>
        <v>#REF!</v>
      </c>
      <c r="AK70" s="116" t="e">
        <f>#REF!</f>
        <v>#REF!</v>
      </c>
      <c r="AL70" s="86" t="s">
        <v>1633</v>
      </c>
      <c r="AM70" s="116" t="e">
        <f>#REF!</f>
        <v>#REF!</v>
      </c>
    </row>
    <row r="71" spans="1:39" ht="38.65" customHeight="1">
      <c r="A71" s="348">
        <v>65</v>
      </c>
      <c r="B71" s="349" t="s">
        <v>1171</v>
      </c>
      <c r="C71" s="349" t="s">
        <v>1115</v>
      </c>
      <c r="D71" s="350" t="s">
        <v>7</v>
      </c>
      <c r="E71" s="351" t="s">
        <v>1129</v>
      </c>
      <c r="F71" s="228"/>
      <c r="G71" s="132"/>
      <c r="H71" s="133"/>
      <c r="I71" s="134"/>
      <c r="J71" s="135"/>
      <c r="K71" s="135"/>
      <c r="L71" s="135"/>
      <c r="M71" s="135"/>
      <c r="N71" s="135"/>
      <c r="O71" s="136"/>
      <c r="P71" s="137"/>
      <c r="Q71" s="136"/>
      <c r="R71" s="136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8"/>
      <c r="AJ71" s="116" t="e">
        <f>CONCATENATE(#REF!," ",#REF!)</f>
        <v>#REF!</v>
      </c>
      <c r="AK71" s="116" t="e">
        <f>#REF!</f>
        <v>#REF!</v>
      </c>
      <c r="AL71" s="86" t="s">
        <v>1633</v>
      </c>
      <c r="AM71" s="116" t="e">
        <f>#REF!</f>
        <v>#REF!</v>
      </c>
    </row>
    <row r="72" spans="1:39" ht="38.65" customHeight="1">
      <c r="A72" s="348">
        <v>66</v>
      </c>
      <c r="B72" s="349" t="s">
        <v>1172</v>
      </c>
      <c r="C72" s="349" t="s">
        <v>1139</v>
      </c>
      <c r="D72" s="350" t="s">
        <v>7</v>
      </c>
      <c r="E72" s="351" t="s">
        <v>1156</v>
      </c>
      <c r="F72" s="228"/>
      <c r="G72" s="132"/>
      <c r="H72" s="133"/>
      <c r="I72" s="134"/>
      <c r="J72" s="135"/>
      <c r="K72" s="135"/>
      <c r="L72" s="135"/>
      <c r="M72" s="135"/>
      <c r="N72" s="135"/>
      <c r="O72" s="136"/>
      <c r="P72" s="137"/>
      <c r="Q72" s="136"/>
      <c r="R72" s="136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8"/>
      <c r="AJ72" s="116" t="e">
        <f>CONCATENATE(#REF!," ",#REF!)</f>
        <v>#REF!</v>
      </c>
      <c r="AK72" s="116" t="e">
        <f>#REF!</f>
        <v>#REF!</v>
      </c>
      <c r="AL72" s="86" t="s">
        <v>1633</v>
      </c>
      <c r="AM72" s="116" t="e">
        <f>#REF!</f>
        <v>#REF!</v>
      </c>
    </row>
    <row r="73" spans="1:39" ht="38.65" customHeight="1">
      <c r="A73" s="348">
        <v>67</v>
      </c>
      <c r="B73" s="349" t="s">
        <v>1173</v>
      </c>
      <c r="C73" s="349" t="s">
        <v>1143</v>
      </c>
      <c r="D73" s="350" t="s">
        <v>7</v>
      </c>
      <c r="E73" s="351" t="s">
        <v>1174</v>
      </c>
      <c r="F73" s="228"/>
      <c r="G73" s="132"/>
      <c r="H73" s="133"/>
      <c r="I73" s="134"/>
      <c r="J73" s="135"/>
      <c r="K73" s="135"/>
      <c r="L73" s="135"/>
      <c r="M73" s="135"/>
      <c r="N73" s="135"/>
      <c r="O73" s="136"/>
      <c r="P73" s="137"/>
      <c r="Q73" s="136"/>
      <c r="R73" s="136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8"/>
      <c r="AJ73" s="116" t="e">
        <f>CONCATENATE(#REF!," ",#REF!)</f>
        <v>#REF!</v>
      </c>
      <c r="AK73" s="116" t="e">
        <f>#REF!</f>
        <v>#REF!</v>
      </c>
      <c r="AL73" s="86" t="s">
        <v>1633</v>
      </c>
      <c r="AM73" s="116" t="e">
        <f>#REF!</f>
        <v>#REF!</v>
      </c>
    </row>
    <row r="74" spans="1:39" ht="38.65" customHeight="1">
      <c r="A74" s="348">
        <v>68</v>
      </c>
      <c r="B74" s="349" t="s">
        <v>1175</v>
      </c>
      <c r="C74" s="349" t="s">
        <v>1128</v>
      </c>
      <c r="D74" s="350" t="s">
        <v>7</v>
      </c>
      <c r="E74" s="351" t="s">
        <v>440</v>
      </c>
      <c r="F74" s="228"/>
      <c r="G74" s="132"/>
      <c r="H74" s="133"/>
      <c r="I74" s="134"/>
      <c r="J74" s="135"/>
      <c r="K74" s="135"/>
      <c r="L74" s="135"/>
      <c r="M74" s="135"/>
      <c r="N74" s="135"/>
      <c r="O74" s="136"/>
      <c r="P74" s="137"/>
      <c r="Q74" s="136"/>
      <c r="R74" s="136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38"/>
      <c r="AJ74" s="116" t="e">
        <f>CONCATENATE(#REF!," ",#REF!)</f>
        <v>#REF!</v>
      </c>
      <c r="AK74" s="116" t="e">
        <f>#REF!</f>
        <v>#REF!</v>
      </c>
      <c r="AL74" s="86" t="s">
        <v>1633</v>
      </c>
      <c r="AM74" s="116" t="e">
        <f>#REF!</f>
        <v>#REF!</v>
      </c>
    </row>
    <row r="75" spans="1:39" ht="38.65" customHeight="1">
      <c r="A75" s="348">
        <v>69</v>
      </c>
      <c r="B75" s="349" t="s">
        <v>1176</v>
      </c>
      <c r="C75" s="349" t="s">
        <v>1147</v>
      </c>
      <c r="D75" s="350" t="s">
        <v>7</v>
      </c>
      <c r="E75" s="351" t="s">
        <v>1177</v>
      </c>
      <c r="F75" s="228"/>
      <c r="G75" s="132"/>
      <c r="H75" s="133"/>
      <c r="I75" s="134"/>
      <c r="J75" s="135"/>
      <c r="K75" s="135"/>
      <c r="L75" s="135"/>
      <c r="M75" s="135"/>
      <c r="N75" s="135"/>
      <c r="O75" s="136"/>
      <c r="P75" s="137"/>
      <c r="Q75" s="136"/>
      <c r="R75" s="136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8"/>
      <c r="AJ75" s="116" t="e">
        <f>CONCATENATE(#REF!," ",#REF!)</f>
        <v>#REF!</v>
      </c>
      <c r="AK75" s="116" t="e">
        <f>#REF!</f>
        <v>#REF!</v>
      </c>
      <c r="AL75" s="86" t="s">
        <v>1633</v>
      </c>
      <c r="AM75" s="116" t="e">
        <f>#REF!</f>
        <v>#REF!</v>
      </c>
    </row>
    <row r="76" spans="1:39" ht="38.65" customHeight="1">
      <c r="A76" s="348">
        <v>70</v>
      </c>
      <c r="B76" s="349" t="s">
        <v>1178</v>
      </c>
      <c r="C76" s="349" t="s">
        <v>1133</v>
      </c>
      <c r="D76" s="350" t="s">
        <v>7</v>
      </c>
      <c r="E76" s="351" t="s">
        <v>1179</v>
      </c>
      <c r="F76" s="228"/>
      <c r="G76" s="132"/>
      <c r="H76" s="133"/>
      <c r="I76" s="134"/>
      <c r="J76" s="135"/>
      <c r="K76" s="135"/>
      <c r="L76" s="135"/>
      <c r="M76" s="135"/>
      <c r="N76" s="135"/>
      <c r="O76" s="136"/>
      <c r="P76" s="137"/>
      <c r="Q76" s="136"/>
      <c r="R76" s="136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8"/>
      <c r="AJ76" s="116" t="e">
        <f>CONCATENATE(#REF!," ",#REF!)</f>
        <v>#REF!</v>
      </c>
      <c r="AK76" s="116" t="e">
        <f>#REF!</f>
        <v>#REF!</v>
      </c>
      <c r="AL76" s="86" t="s">
        <v>1633</v>
      </c>
      <c r="AM76" s="116" t="e">
        <f>#REF!</f>
        <v>#REF!</v>
      </c>
    </row>
    <row r="77" spans="1:39" ht="38.65" customHeight="1">
      <c r="A77" s="348">
        <v>71</v>
      </c>
      <c r="B77" s="349" t="s">
        <v>1180</v>
      </c>
      <c r="C77" s="349" t="s">
        <v>1111</v>
      </c>
      <c r="D77" s="350" t="s">
        <v>7</v>
      </c>
      <c r="E77" s="351" t="s">
        <v>450</v>
      </c>
      <c r="F77" s="228"/>
      <c r="G77" s="132"/>
      <c r="H77" s="133"/>
      <c r="I77" s="134"/>
      <c r="J77" s="135"/>
      <c r="K77" s="135"/>
      <c r="L77" s="135"/>
      <c r="M77" s="135"/>
      <c r="N77" s="135"/>
      <c r="O77" s="136"/>
      <c r="P77" s="137"/>
      <c r="Q77" s="136"/>
      <c r="R77" s="136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8"/>
      <c r="AJ77" s="116" t="e">
        <f>CONCATENATE(#REF!," ",#REF!)</f>
        <v>#REF!</v>
      </c>
      <c r="AK77" s="116" t="e">
        <f>#REF!</f>
        <v>#REF!</v>
      </c>
      <c r="AL77" s="86" t="s">
        <v>1633</v>
      </c>
      <c r="AM77" s="116" t="e">
        <f>#REF!</f>
        <v>#REF!</v>
      </c>
    </row>
    <row r="78" spans="1:39" ht="38.65" customHeight="1">
      <c r="A78" s="348">
        <v>72</v>
      </c>
      <c r="B78" s="349" t="s">
        <v>1181</v>
      </c>
      <c r="C78" s="349" t="s">
        <v>1107</v>
      </c>
      <c r="D78" s="350" t="s">
        <v>7</v>
      </c>
      <c r="E78" s="351" t="s">
        <v>427</v>
      </c>
      <c r="F78" s="228"/>
      <c r="G78" s="132"/>
      <c r="H78" s="133"/>
      <c r="I78" s="134"/>
      <c r="J78" s="135"/>
      <c r="K78" s="135"/>
      <c r="L78" s="135"/>
      <c r="M78" s="135"/>
      <c r="N78" s="135"/>
      <c r="O78" s="136"/>
      <c r="P78" s="137"/>
      <c r="Q78" s="136"/>
      <c r="R78" s="136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8"/>
      <c r="AJ78" s="116" t="e">
        <f>CONCATENATE(#REF!," ",#REF!)</f>
        <v>#REF!</v>
      </c>
      <c r="AK78" s="116" t="e">
        <f>#REF!</f>
        <v>#REF!</v>
      </c>
      <c r="AL78" s="86" t="s">
        <v>1633</v>
      </c>
      <c r="AM78" s="116" t="e">
        <f>#REF!</f>
        <v>#REF!</v>
      </c>
    </row>
    <row r="79" spans="1:39" ht="38.65" customHeight="1">
      <c r="A79" s="348">
        <v>73</v>
      </c>
      <c r="B79" s="349" t="s">
        <v>1182</v>
      </c>
      <c r="C79" s="349" t="s">
        <v>1125</v>
      </c>
      <c r="D79" s="350" t="s">
        <v>7</v>
      </c>
      <c r="E79" s="351" t="s">
        <v>451</v>
      </c>
      <c r="F79" s="228"/>
      <c r="G79" s="132"/>
      <c r="H79" s="133"/>
      <c r="I79" s="134"/>
      <c r="J79" s="135"/>
      <c r="K79" s="135"/>
      <c r="L79" s="135"/>
      <c r="M79" s="135"/>
      <c r="N79" s="135"/>
      <c r="O79" s="136"/>
      <c r="P79" s="137"/>
      <c r="Q79" s="136"/>
      <c r="R79" s="136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8"/>
      <c r="AJ79" s="116" t="e">
        <f>CONCATENATE(#REF!," ",#REF!)</f>
        <v>#REF!</v>
      </c>
      <c r="AK79" s="116" t="e">
        <f>#REF!</f>
        <v>#REF!</v>
      </c>
      <c r="AL79" s="86" t="s">
        <v>1633</v>
      </c>
      <c r="AM79" s="116" t="e">
        <f>#REF!</f>
        <v>#REF!</v>
      </c>
    </row>
    <row r="80" spans="1:39" ht="38.65" customHeight="1">
      <c r="A80" s="348">
        <v>74</v>
      </c>
      <c r="B80" s="349" t="s">
        <v>1183</v>
      </c>
      <c r="C80" s="349" t="s">
        <v>1184</v>
      </c>
      <c r="D80" s="350" t="s">
        <v>7</v>
      </c>
      <c r="E80" s="351" t="s">
        <v>448</v>
      </c>
      <c r="F80" s="228"/>
      <c r="G80" s="132"/>
      <c r="H80" s="133"/>
      <c r="I80" s="134"/>
      <c r="J80" s="135"/>
      <c r="K80" s="135"/>
      <c r="L80" s="135"/>
      <c r="M80" s="135"/>
      <c r="N80" s="135"/>
      <c r="O80" s="136"/>
      <c r="P80" s="137"/>
      <c r="Q80" s="136"/>
      <c r="R80" s="136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8"/>
      <c r="AJ80" s="116" t="e">
        <f>CONCATENATE(#REF!," ",#REF!)</f>
        <v>#REF!</v>
      </c>
      <c r="AK80" s="116" t="e">
        <f>#REF!</f>
        <v>#REF!</v>
      </c>
      <c r="AL80" s="86" t="s">
        <v>1633</v>
      </c>
      <c r="AM80" s="116" t="e">
        <f>#REF!</f>
        <v>#REF!</v>
      </c>
    </row>
    <row r="81" spans="1:39" ht="38.65" customHeight="1">
      <c r="A81" s="348">
        <v>75</v>
      </c>
      <c r="B81" s="349" t="s">
        <v>1185</v>
      </c>
      <c r="C81" s="349" t="s">
        <v>1186</v>
      </c>
      <c r="D81" s="350" t="s">
        <v>7</v>
      </c>
      <c r="E81" s="351" t="s">
        <v>451</v>
      </c>
      <c r="F81" s="228"/>
      <c r="G81" s="132"/>
      <c r="H81" s="133"/>
      <c r="I81" s="134"/>
      <c r="J81" s="135"/>
      <c r="K81" s="135"/>
      <c r="L81" s="135"/>
      <c r="M81" s="135"/>
      <c r="N81" s="135"/>
      <c r="O81" s="136"/>
      <c r="P81" s="137"/>
      <c r="Q81" s="136"/>
      <c r="R81" s="136"/>
      <c r="S81" s="137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8"/>
      <c r="AJ81" s="116" t="e">
        <f>CONCATENATE(#REF!," ",#REF!)</f>
        <v>#REF!</v>
      </c>
      <c r="AK81" s="116" t="e">
        <f>#REF!</f>
        <v>#REF!</v>
      </c>
      <c r="AL81" s="86" t="s">
        <v>1633</v>
      </c>
      <c r="AM81" s="116" t="e">
        <f>#REF!</f>
        <v>#REF!</v>
      </c>
    </row>
    <row r="82" spans="1:39" ht="38.65" customHeight="1">
      <c r="A82" s="348">
        <v>76</v>
      </c>
      <c r="B82" s="349" t="s">
        <v>1187</v>
      </c>
      <c r="C82" s="349" t="s">
        <v>1115</v>
      </c>
      <c r="D82" s="350" t="s">
        <v>7</v>
      </c>
      <c r="E82" s="351" t="s">
        <v>455</v>
      </c>
      <c r="F82" s="228"/>
      <c r="G82" s="132"/>
      <c r="H82" s="133"/>
      <c r="I82" s="134"/>
      <c r="J82" s="135"/>
      <c r="K82" s="135"/>
      <c r="L82" s="135"/>
      <c r="M82" s="135"/>
      <c r="N82" s="135"/>
      <c r="O82" s="136"/>
      <c r="P82" s="137"/>
      <c r="Q82" s="136"/>
      <c r="R82" s="136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8"/>
      <c r="AJ82" s="116" t="e">
        <f>CONCATENATE(#REF!," ",#REF!)</f>
        <v>#REF!</v>
      </c>
      <c r="AK82" s="116" t="e">
        <f>#REF!</f>
        <v>#REF!</v>
      </c>
      <c r="AL82" s="86" t="s">
        <v>1633</v>
      </c>
      <c r="AM82" s="116" t="e">
        <f>#REF!</f>
        <v>#REF!</v>
      </c>
    </row>
    <row r="83" spans="1:39" ht="38.65" customHeight="1">
      <c r="A83" s="348">
        <v>77</v>
      </c>
      <c r="B83" s="349" t="s">
        <v>1188</v>
      </c>
      <c r="C83" s="349" t="s">
        <v>1111</v>
      </c>
      <c r="D83" s="350" t="s">
        <v>7</v>
      </c>
      <c r="E83" s="351" t="s">
        <v>468</v>
      </c>
      <c r="F83" s="228"/>
      <c r="G83" s="132"/>
      <c r="H83" s="133"/>
      <c r="I83" s="134"/>
      <c r="J83" s="135"/>
      <c r="K83" s="135"/>
      <c r="L83" s="135"/>
      <c r="M83" s="135"/>
      <c r="N83" s="135"/>
      <c r="O83" s="136"/>
      <c r="P83" s="137"/>
      <c r="Q83" s="136"/>
      <c r="R83" s="136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8"/>
      <c r="AJ83" s="116" t="e">
        <f>CONCATENATE(#REF!," ",#REF!)</f>
        <v>#REF!</v>
      </c>
      <c r="AK83" s="116" t="e">
        <f>#REF!</f>
        <v>#REF!</v>
      </c>
      <c r="AL83" s="86" t="s">
        <v>1633</v>
      </c>
      <c r="AM83" s="116" t="e">
        <f>#REF!</f>
        <v>#REF!</v>
      </c>
    </row>
    <row r="84" spans="1:39" ht="38.65" customHeight="1">
      <c r="A84" s="348">
        <v>78</v>
      </c>
      <c r="B84" s="349" t="s">
        <v>1189</v>
      </c>
      <c r="C84" s="349" t="s">
        <v>1139</v>
      </c>
      <c r="D84" s="350" t="s">
        <v>7</v>
      </c>
      <c r="E84" s="351" t="s">
        <v>472</v>
      </c>
      <c r="F84" s="228"/>
      <c r="G84" s="132"/>
      <c r="H84" s="133"/>
      <c r="I84" s="134"/>
      <c r="J84" s="135"/>
      <c r="K84" s="135"/>
      <c r="L84" s="135"/>
      <c r="M84" s="135"/>
      <c r="N84" s="135"/>
      <c r="O84" s="136"/>
      <c r="P84" s="137"/>
      <c r="Q84" s="136"/>
      <c r="R84" s="136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8"/>
      <c r="AJ84" s="116" t="e">
        <f>CONCATENATE(#REF!," ",#REF!)</f>
        <v>#REF!</v>
      </c>
      <c r="AK84" s="116" t="e">
        <f>#REF!</f>
        <v>#REF!</v>
      </c>
      <c r="AL84" s="86" t="s">
        <v>1633</v>
      </c>
      <c r="AM84" s="116" t="e">
        <f>#REF!</f>
        <v>#REF!</v>
      </c>
    </row>
    <row r="85" spans="1:39" ht="38.65" customHeight="1">
      <c r="A85" s="348">
        <v>79</v>
      </c>
      <c r="B85" s="349" t="s">
        <v>1190</v>
      </c>
      <c r="C85" s="349" t="s">
        <v>1113</v>
      </c>
      <c r="D85" s="350" t="s">
        <v>7</v>
      </c>
      <c r="E85" s="351" t="s">
        <v>1116</v>
      </c>
      <c r="F85" s="228"/>
      <c r="G85" s="132"/>
      <c r="H85" s="133"/>
      <c r="I85" s="134"/>
      <c r="J85" s="135"/>
      <c r="K85" s="135"/>
      <c r="L85" s="135"/>
      <c r="M85" s="135"/>
      <c r="N85" s="135"/>
      <c r="O85" s="136"/>
      <c r="P85" s="137"/>
      <c r="Q85" s="136"/>
      <c r="R85" s="136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8"/>
      <c r="AJ85" s="116" t="e">
        <f>CONCATENATE(#REF!," ",#REF!)</f>
        <v>#REF!</v>
      </c>
      <c r="AK85" s="116" t="e">
        <f>#REF!</f>
        <v>#REF!</v>
      </c>
      <c r="AL85" s="86" t="s">
        <v>1633</v>
      </c>
      <c r="AM85" s="116" t="e">
        <f>#REF!</f>
        <v>#REF!</v>
      </c>
    </row>
    <row r="86" spans="1:39" ht="38.65" customHeight="1">
      <c r="A86" s="348">
        <v>80</v>
      </c>
      <c r="B86" s="349" t="s">
        <v>896</v>
      </c>
      <c r="C86" s="349" t="s">
        <v>1191</v>
      </c>
      <c r="D86" s="350" t="s">
        <v>8</v>
      </c>
      <c r="E86" s="351" t="s">
        <v>1192</v>
      </c>
      <c r="F86" s="228"/>
      <c r="G86" s="132"/>
      <c r="H86" s="133"/>
      <c r="I86" s="134"/>
      <c r="J86" s="135"/>
      <c r="K86" s="135"/>
      <c r="L86" s="135"/>
      <c r="M86" s="135"/>
      <c r="N86" s="135"/>
      <c r="O86" s="136"/>
      <c r="P86" s="137"/>
      <c r="Q86" s="136"/>
      <c r="R86" s="136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8"/>
      <c r="AJ86" s="116" t="e">
        <f>CONCATENATE(#REF!," ",#REF!)</f>
        <v>#REF!</v>
      </c>
      <c r="AK86" s="116" t="e">
        <f>#REF!</f>
        <v>#REF!</v>
      </c>
      <c r="AL86" s="86" t="s">
        <v>1633</v>
      </c>
      <c r="AM86" s="116" t="e">
        <f>#REF!</f>
        <v>#REF!</v>
      </c>
    </row>
    <row r="87" spans="1:39" ht="38.65" customHeight="1">
      <c r="A87" s="348">
        <v>81</v>
      </c>
      <c r="B87" s="349" t="s">
        <v>897</v>
      </c>
      <c r="C87" s="349" t="s">
        <v>1191</v>
      </c>
      <c r="D87" s="350" t="s">
        <v>8</v>
      </c>
      <c r="E87" s="351" t="s">
        <v>1082</v>
      </c>
      <c r="F87" s="228"/>
      <c r="G87" s="132"/>
      <c r="H87" s="133"/>
      <c r="I87" s="134"/>
      <c r="J87" s="135"/>
      <c r="K87" s="135"/>
      <c r="L87" s="135"/>
      <c r="M87" s="135"/>
      <c r="N87" s="135"/>
      <c r="O87" s="136"/>
      <c r="P87" s="137"/>
      <c r="Q87" s="136"/>
      <c r="R87" s="136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8"/>
      <c r="AJ87" s="116" t="e">
        <f>CONCATENATE(#REF!," ",#REF!)</f>
        <v>#REF!</v>
      </c>
      <c r="AK87" s="116" t="e">
        <f>#REF!</f>
        <v>#REF!</v>
      </c>
      <c r="AL87" s="86" t="s">
        <v>1633</v>
      </c>
      <c r="AM87" s="116" t="e">
        <f>#REF!</f>
        <v>#REF!</v>
      </c>
    </row>
    <row r="88" spans="1:39" ht="38.65" customHeight="1">
      <c r="A88" s="348">
        <v>82</v>
      </c>
      <c r="B88" s="349" t="s">
        <v>898</v>
      </c>
      <c r="C88" s="349" t="s">
        <v>1193</v>
      </c>
      <c r="D88" s="350" t="s">
        <v>8</v>
      </c>
      <c r="E88" s="351" t="s">
        <v>473</v>
      </c>
      <c r="F88" s="228"/>
      <c r="G88" s="132"/>
      <c r="H88" s="133"/>
      <c r="I88" s="134"/>
      <c r="J88" s="135"/>
      <c r="K88" s="135"/>
      <c r="L88" s="135"/>
      <c r="M88" s="135"/>
      <c r="N88" s="135"/>
      <c r="O88" s="136"/>
      <c r="P88" s="137"/>
      <c r="Q88" s="136"/>
      <c r="R88" s="136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8"/>
      <c r="AJ88" s="116" t="e">
        <f>CONCATENATE(#REF!," ",#REF!)</f>
        <v>#REF!</v>
      </c>
      <c r="AK88" s="116" t="e">
        <f>#REF!</f>
        <v>#REF!</v>
      </c>
      <c r="AL88" s="86" t="s">
        <v>1633</v>
      </c>
      <c r="AM88" s="116" t="e">
        <f>#REF!</f>
        <v>#REF!</v>
      </c>
    </row>
    <row r="89" spans="1:39" ht="38.65" customHeight="1">
      <c r="A89" s="348">
        <v>83</v>
      </c>
      <c r="B89" s="349" t="s">
        <v>899</v>
      </c>
      <c r="C89" s="349" t="s">
        <v>1193</v>
      </c>
      <c r="D89" s="350" t="s">
        <v>8</v>
      </c>
      <c r="E89" s="351" t="s">
        <v>1194</v>
      </c>
      <c r="F89" s="228"/>
      <c r="G89" s="132"/>
      <c r="H89" s="133"/>
      <c r="I89" s="134"/>
      <c r="J89" s="135"/>
      <c r="K89" s="135"/>
      <c r="L89" s="135"/>
      <c r="M89" s="135"/>
      <c r="N89" s="135"/>
      <c r="O89" s="136"/>
      <c r="P89" s="137"/>
      <c r="Q89" s="136"/>
      <c r="R89" s="136"/>
      <c r="S89" s="137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8"/>
      <c r="AJ89" s="116" t="e">
        <f>CONCATENATE(#REF!," ",#REF!)</f>
        <v>#REF!</v>
      </c>
      <c r="AK89" s="116" t="e">
        <f>#REF!</f>
        <v>#REF!</v>
      </c>
      <c r="AL89" s="86" t="s">
        <v>1633</v>
      </c>
      <c r="AM89" s="116" t="e">
        <f>#REF!</f>
        <v>#REF!</v>
      </c>
    </row>
    <row r="90" spans="1:39" ht="38.65" customHeight="1">
      <c r="A90" s="348">
        <v>84</v>
      </c>
      <c r="B90" s="349" t="s">
        <v>1195</v>
      </c>
      <c r="C90" s="349" t="s">
        <v>1193</v>
      </c>
      <c r="D90" s="350" t="s">
        <v>8</v>
      </c>
      <c r="E90" s="351" t="s">
        <v>1118</v>
      </c>
      <c r="F90" s="228"/>
      <c r="G90" s="132"/>
      <c r="H90" s="133"/>
      <c r="I90" s="134"/>
      <c r="J90" s="135"/>
      <c r="K90" s="135"/>
      <c r="L90" s="135"/>
      <c r="M90" s="135"/>
      <c r="N90" s="135"/>
      <c r="O90" s="136"/>
      <c r="P90" s="137"/>
      <c r="Q90" s="136"/>
      <c r="R90" s="136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8"/>
      <c r="AJ90" s="116" t="e">
        <f>CONCATENATE(#REF!," ",#REF!)</f>
        <v>#REF!</v>
      </c>
      <c r="AK90" s="116" t="e">
        <f>#REF!</f>
        <v>#REF!</v>
      </c>
      <c r="AL90" s="86" t="s">
        <v>1633</v>
      </c>
      <c r="AM90" s="116" t="e">
        <f>#REF!</f>
        <v>#REF!</v>
      </c>
    </row>
    <row r="91" spans="1:39" ht="38.65" customHeight="1">
      <c r="A91" s="348">
        <v>85</v>
      </c>
      <c r="B91" s="349" t="s">
        <v>1196</v>
      </c>
      <c r="C91" s="349" t="s">
        <v>1193</v>
      </c>
      <c r="D91" s="350" t="s">
        <v>8</v>
      </c>
      <c r="E91" s="351" t="s">
        <v>1197</v>
      </c>
      <c r="F91" s="228"/>
      <c r="G91" s="132"/>
      <c r="H91" s="133"/>
      <c r="I91" s="134"/>
      <c r="J91" s="135"/>
      <c r="K91" s="135"/>
      <c r="L91" s="135"/>
      <c r="M91" s="135"/>
      <c r="N91" s="135"/>
      <c r="O91" s="136"/>
      <c r="P91" s="137"/>
      <c r="Q91" s="136"/>
      <c r="R91" s="136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8"/>
      <c r="AJ91" s="116" t="e">
        <f>CONCATENATE(#REF!," ",#REF!)</f>
        <v>#REF!</v>
      </c>
      <c r="AK91" s="116" t="e">
        <f>#REF!</f>
        <v>#REF!</v>
      </c>
      <c r="AL91" s="86" t="s">
        <v>1633</v>
      </c>
      <c r="AM91" s="116" t="e">
        <f>#REF!</f>
        <v>#REF!</v>
      </c>
    </row>
    <row r="92" spans="1:39" ht="38.65" customHeight="1">
      <c r="A92" s="348">
        <v>86</v>
      </c>
      <c r="B92" s="349" t="s">
        <v>900</v>
      </c>
      <c r="C92" s="349" t="s">
        <v>1193</v>
      </c>
      <c r="D92" s="350" t="s">
        <v>8</v>
      </c>
      <c r="E92" s="351" t="s">
        <v>449</v>
      </c>
      <c r="F92" s="228"/>
      <c r="G92" s="132"/>
      <c r="H92" s="133"/>
      <c r="I92" s="134"/>
      <c r="J92" s="135"/>
      <c r="K92" s="135"/>
      <c r="L92" s="135"/>
      <c r="M92" s="135"/>
      <c r="N92" s="135"/>
      <c r="O92" s="136"/>
      <c r="P92" s="137"/>
      <c r="Q92" s="136"/>
      <c r="R92" s="136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8"/>
      <c r="AJ92" s="116" t="e">
        <f>CONCATENATE(#REF!," ",#REF!)</f>
        <v>#REF!</v>
      </c>
      <c r="AK92" s="116" t="e">
        <f>#REF!</f>
        <v>#REF!</v>
      </c>
      <c r="AL92" s="86" t="s">
        <v>1633</v>
      </c>
      <c r="AM92" s="116" t="e">
        <f>#REF!</f>
        <v>#REF!</v>
      </c>
    </row>
    <row r="93" spans="1:39" ht="38.65" customHeight="1">
      <c r="A93" s="348">
        <v>87</v>
      </c>
      <c r="B93" s="349" t="s">
        <v>1198</v>
      </c>
      <c r="C93" s="349" t="s">
        <v>1199</v>
      </c>
      <c r="D93" s="350" t="s">
        <v>8</v>
      </c>
      <c r="E93" s="351" t="s">
        <v>1200</v>
      </c>
      <c r="F93" s="228"/>
      <c r="G93" s="132"/>
      <c r="H93" s="133"/>
      <c r="I93" s="134"/>
      <c r="J93" s="135"/>
      <c r="K93" s="135"/>
      <c r="L93" s="135"/>
      <c r="M93" s="135"/>
      <c r="N93" s="135"/>
      <c r="O93" s="136"/>
      <c r="P93" s="137"/>
      <c r="Q93" s="136"/>
      <c r="R93" s="136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8"/>
      <c r="AJ93" s="116" t="e">
        <f>CONCATENATE(#REF!," ",#REF!)</f>
        <v>#REF!</v>
      </c>
      <c r="AK93" s="116" t="e">
        <f>#REF!</f>
        <v>#REF!</v>
      </c>
      <c r="AL93" s="86" t="s">
        <v>1633</v>
      </c>
      <c r="AM93" s="116" t="e">
        <f>#REF!</f>
        <v>#REF!</v>
      </c>
    </row>
    <row r="94" spans="1:39" ht="38.65" customHeight="1">
      <c r="A94" s="348">
        <v>88</v>
      </c>
      <c r="B94" s="349" t="s">
        <v>1201</v>
      </c>
      <c r="C94" s="349" t="s">
        <v>1202</v>
      </c>
      <c r="D94" s="350" t="s">
        <v>8</v>
      </c>
      <c r="E94" s="351" t="s">
        <v>1069</v>
      </c>
      <c r="F94" s="228"/>
      <c r="G94" s="132"/>
      <c r="H94" s="133"/>
      <c r="I94" s="134"/>
      <c r="J94" s="135"/>
      <c r="K94" s="135"/>
      <c r="L94" s="135"/>
      <c r="M94" s="135"/>
      <c r="N94" s="135"/>
      <c r="O94" s="136"/>
      <c r="P94" s="137"/>
      <c r="Q94" s="136"/>
      <c r="R94" s="136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8"/>
      <c r="AJ94" s="116" t="e">
        <f>CONCATENATE(#REF!," ",#REF!)</f>
        <v>#REF!</v>
      </c>
      <c r="AK94" s="116" t="e">
        <f>#REF!</f>
        <v>#REF!</v>
      </c>
      <c r="AL94" s="86" t="s">
        <v>1633</v>
      </c>
      <c r="AM94" s="116" t="e">
        <f>#REF!</f>
        <v>#REF!</v>
      </c>
    </row>
    <row r="95" spans="1:39" ht="38.65" customHeight="1">
      <c r="A95" s="348">
        <v>89</v>
      </c>
      <c r="B95" s="349" t="s">
        <v>1203</v>
      </c>
      <c r="C95" s="349" t="s">
        <v>1204</v>
      </c>
      <c r="D95" s="350" t="s">
        <v>8</v>
      </c>
      <c r="E95" s="351" t="s">
        <v>1205</v>
      </c>
      <c r="F95" s="228"/>
      <c r="G95" s="132"/>
      <c r="H95" s="133"/>
      <c r="I95" s="134"/>
      <c r="J95" s="135"/>
      <c r="K95" s="135"/>
      <c r="L95" s="135"/>
      <c r="M95" s="135"/>
      <c r="N95" s="135"/>
      <c r="O95" s="136"/>
      <c r="P95" s="137"/>
      <c r="Q95" s="136"/>
      <c r="R95" s="136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8"/>
      <c r="AJ95" s="116" t="e">
        <f>CONCATENATE(#REF!," ",#REF!)</f>
        <v>#REF!</v>
      </c>
      <c r="AK95" s="116" t="e">
        <f>#REF!</f>
        <v>#REF!</v>
      </c>
      <c r="AL95" s="86" t="s">
        <v>1633</v>
      </c>
      <c r="AM95" s="116" t="e">
        <f>#REF!</f>
        <v>#REF!</v>
      </c>
    </row>
    <row r="96" spans="1:39" ht="38.65" customHeight="1">
      <c r="A96" s="348">
        <v>90</v>
      </c>
      <c r="B96" s="349" t="s">
        <v>1206</v>
      </c>
      <c r="C96" s="349" t="s">
        <v>1207</v>
      </c>
      <c r="D96" s="350" t="s">
        <v>8</v>
      </c>
      <c r="E96" s="351" t="s">
        <v>1208</v>
      </c>
      <c r="F96" s="228"/>
      <c r="G96" s="132"/>
      <c r="H96" s="133"/>
      <c r="I96" s="134"/>
      <c r="J96" s="135"/>
      <c r="K96" s="135"/>
      <c r="L96" s="135"/>
      <c r="M96" s="135"/>
      <c r="N96" s="135"/>
      <c r="O96" s="136"/>
      <c r="P96" s="137"/>
      <c r="Q96" s="136"/>
      <c r="R96" s="136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8"/>
      <c r="AJ96" s="116" t="e">
        <f>CONCATENATE(#REF!," ",#REF!)</f>
        <v>#REF!</v>
      </c>
      <c r="AK96" s="116" t="e">
        <f>#REF!</f>
        <v>#REF!</v>
      </c>
      <c r="AL96" s="86" t="s">
        <v>1633</v>
      </c>
      <c r="AM96" s="116" t="e">
        <f>#REF!</f>
        <v>#REF!</v>
      </c>
    </row>
    <row r="97" spans="1:39" ht="38.65" customHeight="1">
      <c r="A97" s="348">
        <v>91</v>
      </c>
      <c r="B97" s="349" t="s">
        <v>506</v>
      </c>
      <c r="C97" s="349" t="s">
        <v>1209</v>
      </c>
      <c r="D97" s="350" t="s">
        <v>9</v>
      </c>
      <c r="E97" s="351" t="s">
        <v>1210</v>
      </c>
      <c r="F97" s="228"/>
      <c r="G97" s="132"/>
      <c r="H97" s="133"/>
      <c r="I97" s="134"/>
      <c r="J97" s="135"/>
      <c r="K97" s="135"/>
      <c r="L97" s="135"/>
      <c r="M97" s="135"/>
      <c r="N97" s="135"/>
      <c r="O97" s="136"/>
      <c r="P97" s="137"/>
      <c r="Q97" s="136"/>
      <c r="R97" s="136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8"/>
      <c r="AJ97" s="116" t="e">
        <f>CONCATENATE(#REF!," ",#REF!)</f>
        <v>#REF!</v>
      </c>
      <c r="AK97" s="116" t="e">
        <f>#REF!</f>
        <v>#REF!</v>
      </c>
      <c r="AL97" s="86" t="s">
        <v>1633</v>
      </c>
      <c r="AM97" s="116" t="e">
        <f>#REF!</f>
        <v>#REF!</v>
      </c>
    </row>
    <row r="98" spans="1:39" ht="38.65" customHeight="1">
      <c r="A98" s="348">
        <v>92</v>
      </c>
      <c r="B98" s="349" t="s">
        <v>1211</v>
      </c>
      <c r="C98" s="349" t="s">
        <v>1212</v>
      </c>
      <c r="D98" s="350" t="s">
        <v>9</v>
      </c>
      <c r="E98" s="351" t="s">
        <v>452</v>
      </c>
      <c r="F98" s="228"/>
      <c r="G98" s="132"/>
      <c r="H98" s="133"/>
      <c r="I98" s="134"/>
      <c r="J98" s="135"/>
      <c r="K98" s="135"/>
      <c r="L98" s="135"/>
      <c r="M98" s="135"/>
      <c r="N98" s="135"/>
      <c r="O98" s="136"/>
      <c r="P98" s="137"/>
      <c r="Q98" s="136"/>
      <c r="R98" s="136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8"/>
      <c r="AJ98" s="116" t="e">
        <f>CONCATENATE(#REF!," ",#REF!)</f>
        <v>#REF!</v>
      </c>
      <c r="AK98" s="116" t="e">
        <f>#REF!</f>
        <v>#REF!</v>
      </c>
      <c r="AL98" s="86" t="s">
        <v>1633</v>
      </c>
      <c r="AM98" s="116" t="e">
        <f>#REF!</f>
        <v>#REF!</v>
      </c>
    </row>
    <row r="99" spans="1:39" ht="38.65" customHeight="1">
      <c r="A99" s="348">
        <v>93</v>
      </c>
      <c r="B99" s="349" t="s">
        <v>1213</v>
      </c>
      <c r="C99" s="349" t="s">
        <v>1212</v>
      </c>
      <c r="D99" s="350" t="s">
        <v>9</v>
      </c>
      <c r="E99" s="351" t="s">
        <v>1214</v>
      </c>
      <c r="F99" s="228"/>
      <c r="G99" s="132"/>
      <c r="H99" s="133"/>
      <c r="I99" s="134"/>
      <c r="J99" s="135"/>
      <c r="K99" s="135"/>
      <c r="L99" s="135"/>
      <c r="M99" s="135"/>
      <c r="N99" s="135"/>
      <c r="O99" s="136"/>
      <c r="P99" s="137"/>
      <c r="Q99" s="136"/>
      <c r="R99" s="136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8"/>
      <c r="AJ99" s="116" t="e">
        <f>CONCATENATE(#REF!," ",#REF!)</f>
        <v>#REF!</v>
      </c>
      <c r="AK99" s="116" t="e">
        <f>#REF!</f>
        <v>#REF!</v>
      </c>
      <c r="AL99" s="86" t="s">
        <v>1633</v>
      </c>
      <c r="AM99" s="116" t="e">
        <f>#REF!</f>
        <v>#REF!</v>
      </c>
    </row>
    <row r="100" spans="1:39" ht="38.65" customHeight="1">
      <c r="A100" s="348">
        <v>94</v>
      </c>
      <c r="B100" s="349" t="s">
        <v>901</v>
      </c>
      <c r="C100" s="349" t="s">
        <v>1215</v>
      </c>
      <c r="D100" s="350" t="s">
        <v>9</v>
      </c>
      <c r="E100" s="351" t="s">
        <v>1197</v>
      </c>
      <c r="F100" s="228"/>
      <c r="G100" s="132"/>
      <c r="H100" s="133"/>
      <c r="I100" s="134"/>
      <c r="J100" s="135"/>
      <c r="K100" s="135"/>
      <c r="L100" s="135"/>
      <c r="M100" s="135"/>
      <c r="N100" s="135"/>
      <c r="O100" s="136"/>
      <c r="P100" s="137"/>
      <c r="Q100" s="136"/>
      <c r="R100" s="136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8"/>
      <c r="AJ100" s="116" t="e">
        <f>CONCATENATE(#REF!," ",#REF!)</f>
        <v>#REF!</v>
      </c>
      <c r="AK100" s="116" t="e">
        <f>#REF!</f>
        <v>#REF!</v>
      </c>
      <c r="AL100" s="86" t="s">
        <v>1633</v>
      </c>
      <c r="AM100" s="116" t="e">
        <f>#REF!</f>
        <v>#REF!</v>
      </c>
    </row>
    <row r="101" spans="1:39" ht="38.65" customHeight="1">
      <c r="A101" s="348">
        <v>95</v>
      </c>
      <c r="B101" s="349" t="s">
        <v>902</v>
      </c>
      <c r="C101" s="349" t="s">
        <v>1215</v>
      </c>
      <c r="D101" s="350" t="s">
        <v>9</v>
      </c>
      <c r="E101" s="351" t="s">
        <v>1216</v>
      </c>
      <c r="F101" s="228"/>
      <c r="G101" s="132"/>
      <c r="H101" s="133"/>
      <c r="I101" s="134"/>
      <c r="J101" s="135"/>
      <c r="K101" s="135"/>
      <c r="L101" s="135"/>
      <c r="M101" s="135"/>
      <c r="N101" s="135"/>
      <c r="O101" s="136"/>
      <c r="P101" s="137"/>
      <c r="Q101" s="136"/>
      <c r="R101" s="136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8"/>
      <c r="AJ101" s="116" t="e">
        <f>CONCATENATE(#REF!," ",#REF!)</f>
        <v>#REF!</v>
      </c>
      <c r="AK101" s="116" t="e">
        <f>#REF!</f>
        <v>#REF!</v>
      </c>
      <c r="AL101" s="86" t="s">
        <v>1633</v>
      </c>
      <c r="AM101" s="116" t="e">
        <f>#REF!</f>
        <v>#REF!</v>
      </c>
    </row>
    <row r="102" spans="1:39" ht="38.65" customHeight="1">
      <c r="A102" s="348">
        <v>96</v>
      </c>
      <c r="B102" s="349" t="s">
        <v>903</v>
      </c>
      <c r="C102" s="349" t="s">
        <v>1215</v>
      </c>
      <c r="D102" s="350" t="s">
        <v>9</v>
      </c>
      <c r="E102" s="351" t="s">
        <v>1217</v>
      </c>
      <c r="F102" s="228"/>
      <c r="G102" s="132"/>
      <c r="H102" s="133"/>
      <c r="I102" s="134"/>
      <c r="J102" s="135"/>
      <c r="K102" s="135"/>
      <c r="L102" s="135"/>
      <c r="M102" s="135"/>
      <c r="N102" s="135"/>
      <c r="O102" s="136"/>
      <c r="P102" s="137"/>
      <c r="Q102" s="136"/>
      <c r="R102" s="136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8"/>
      <c r="AJ102" s="116" t="e">
        <f>CONCATENATE(#REF!," ",#REF!)</f>
        <v>#REF!</v>
      </c>
      <c r="AK102" s="116" t="e">
        <f>#REF!</f>
        <v>#REF!</v>
      </c>
      <c r="AL102" s="86" t="s">
        <v>1633</v>
      </c>
      <c r="AM102" s="116" t="e">
        <f>#REF!</f>
        <v>#REF!</v>
      </c>
    </row>
    <row r="103" spans="1:39" ht="38.65" customHeight="1">
      <c r="A103" s="348">
        <v>97</v>
      </c>
      <c r="B103" s="349" t="s">
        <v>904</v>
      </c>
      <c r="C103" s="349" t="s">
        <v>1215</v>
      </c>
      <c r="D103" s="350" t="s">
        <v>9</v>
      </c>
      <c r="E103" s="351" t="s">
        <v>435</v>
      </c>
      <c r="F103" s="228"/>
      <c r="G103" s="132"/>
      <c r="H103" s="133"/>
      <c r="I103" s="134"/>
      <c r="J103" s="135"/>
      <c r="K103" s="135"/>
      <c r="L103" s="135"/>
      <c r="M103" s="135"/>
      <c r="N103" s="135"/>
      <c r="O103" s="136"/>
      <c r="P103" s="137"/>
      <c r="Q103" s="136"/>
      <c r="R103" s="136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8"/>
      <c r="AJ103" s="116" t="e">
        <f>CONCATENATE(#REF!," ",#REF!)</f>
        <v>#REF!</v>
      </c>
      <c r="AK103" s="116" t="e">
        <f>#REF!</f>
        <v>#REF!</v>
      </c>
      <c r="AL103" s="86" t="s">
        <v>1633</v>
      </c>
      <c r="AM103" s="116" t="e">
        <f>#REF!</f>
        <v>#REF!</v>
      </c>
    </row>
    <row r="104" spans="1:39" ht="38.65" customHeight="1">
      <c r="A104" s="348">
        <v>98</v>
      </c>
      <c r="B104" s="349" t="s">
        <v>905</v>
      </c>
      <c r="C104" s="349" t="s">
        <v>1215</v>
      </c>
      <c r="D104" s="350" t="s">
        <v>9</v>
      </c>
      <c r="E104" s="351" t="s">
        <v>1218</v>
      </c>
      <c r="F104" s="228"/>
      <c r="G104" s="132"/>
      <c r="H104" s="133"/>
      <c r="I104" s="134"/>
      <c r="J104" s="135"/>
      <c r="K104" s="135"/>
      <c r="L104" s="135"/>
      <c r="M104" s="135"/>
      <c r="N104" s="135"/>
      <c r="O104" s="136"/>
      <c r="P104" s="137"/>
      <c r="Q104" s="136"/>
      <c r="R104" s="136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8"/>
      <c r="AJ104" s="116" t="e">
        <f>CONCATENATE(#REF!," ",#REF!)</f>
        <v>#REF!</v>
      </c>
      <c r="AK104" s="116" t="e">
        <f>#REF!</f>
        <v>#REF!</v>
      </c>
      <c r="AL104" s="86" t="s">
        <v>1633</v>
      </c>
      <c r="AM104" s="116" t="e">
        <f>#REF!</f>
        <v>#REF!</v>
      </c>
    </row>
    <row r="105" spans="1:39" ht="38.65" customHeight="1">
      <c r="A105" s="348">
        <v>99</v>
      </c>
      <c r="B105" s="349" t="s">
        <v>906</v>
      </c>
      <c r="C105" s="349" t="s">
        <v>1215</v>
      </c>
      <c r="D105" s="350" t="s">
        <v>9</v>
      </c>
      <c r="E105" s="351" t="s">
        <v>458</v>
      </c>
      <c r="F105" s="228"/>
      <c r="G105" s="132"/>
      <c r="H105" s="133"/>
      <c r="I105" s="134"/>
      <c r="J105" s="135"/>
      <c r="K105" s="135"/>
      <c r="L105" s="135"/>
      <c r="M105" s="135"/>
      <c r="N105" s="135"/>
      <c r="O105" s="136"/>
      <c r="P105" s="137"/>
      <c r="Q105" s="136"/>
      <c r="R105" s="136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8"/>
      <c r="AJ105" s="116" t="e">
        <f>CONCATENATE(#REF!," ",#REF!)</f>
        <v>#REF!</v>
      </c>
      <c r="AK105" s="116" t="e">
        <f>#REF!</f>
        <v>#REF!</v>
      </c>
      <c r="AL105" s="86" t="s">
        <v>1633</v>
      </c>
      <c r="AM105" s="116" t="e">
        <f>#REF!</f>
        <v>#REF!</v>
      </c>
    </row>
    <row r="106" spans="1:39" ht="38.65" customHeight="1">
      <c r="A106" s="348">
        <v>100</v>
      </c>
      <c r="B106" s="349" t="s">
        <v>907</v>
      </c>
      <c r="C106" s="349" t="s">
        <v>1215</v>
      </c>
      <c r="D106" s="350" t="s">
        <v>9</v>
      </c>
      <c r="E106" s="351" t="s">
        <v>1219</v>
      </c>
      <c r="F106" s="228"/>
      <c r="G106" s="132"/>
      <c r="H106" s="133"/>
      <c r="I106" s="134"/>
      <c r="J106" s="135"/>
      <c r="K106" s="135"/>
      <c r="L106" s="135"/>
      <c r="M106" s="135"/>
      <c r="N106" s="135"/>
      <c r="O106" s="136"/>
      <c r="P106" s="137"/>
      <c r="Q106" s="136"/>
      <c r="R106" s="136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8"/>
      <c r="AJ106" s="116" t="e">
        <f>CONCATENATE(#REF!," ",#REF!)</f>
        <v>#REF!</v>
      </c>
      <c r="AK106" s="116" t="e">
        <f>#REF!</f>
        <v>#REF!</v>
      </c>
      <c r="AL106" s="86" t="s">
        <v>1633</v>
      </c>
      <c r="AM106" s="116" t="e">
        <f>#REF!</f>
        <v>#REF!</v>
      </c>
    </row>
    <row r="107" spans="1:39" ht="38.65" customHeight="1">
      <c r="A107" s="348">
        <v>101</v>
      </c>
      <c r="B107" s="349" t="s">
        <v>507</v>
      </c>
      <c r="C107" s="349" t="s">
        <v>1220</v>
      </c>
      <c r="D107" s="350" t="s">
        <v>9</v>
      </c>
      <c r="E107" s="351" t="s">
        <v>1208</v>
      </c>
      <c r="F107" s="228"/>
      <c r="G107" s="132"/>
      <c r="H107" s="133"/>
      <c r="I107" s="134"/>
      <c r="J107" s="135"/>
      <c r="K107" s="135"/>
      <c r="L107" s="135"/>
      <c r="M107" s="135"/>
      <c r="N107" s="135"/>
      <c r="O107" s="136"/>
      <c r="P107" s="137"/>
      <c r="Q107" s="136"/>
      <c r="R107" s="136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8"/>
      <c r="AJ107" s="116" t="e">
        <f>CONCATENATE(#REF!," ",#REF!)</f>
        <v>#REF!</v>
      </c>
      <c r="AK107" s="116" t="e">
        <f>#REF!</f>
        <v>#REF!</v>
      </c>
      <c r="AL107" s="86" t="s">
        <v>1633</v>
      </c>
      <c r="AM107" s="116" t="e">
        <f>#REF!</f>
        <v>#REF!</v>
      </c>
    </row>
    <row r="108" spans="1:39" ht="38.65" customHeight="1">
      <c r="A108" s="348">
        <v>102</v>
      </c>
      <c r="B108" s="349" t="s">
        <v>1221</v>
      </c>
      <c r="C108" s="349" t="s">
        <v>1222</v>
      </c>
      <c r="D108" s="350" t="s">
        <v>9</v>
      </c>
      <c r="E108" s="351" t="s">
        <v>1223</v>
      </c>
      <c r="F108" s="228"/>
      <c r="G108" s="132"/>
      <c r="H108" s="133"/>
      <c r="I108" s="134"/>
      <c r="J108" s="135"/>
      <c r="K108" s="135"/>
      <c r="L108" s="135"/>
      <c r="M108" s="135"/>
      <c r="N108" s="135"/>
      <c r="O108" s="136"/>
      <c r="P108" s="137"/>
      <c r="Q108" s="136"/>
      <c r="R108" s="136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8"/>
      <c r="AJ108" s="116" t="e">
        <f>CONCATENATE(#REF!," ",#REF!)</f>
        <v>#REF!</v>
      </c>
      <c r="AK108" s="116" t="e">
        <f>#REF!</f>
        <v>#REF!</v>
      </c>
      <c r="AL108" s="86" t="s">
        <v>1633</v>
      </c>
      <c r="AM108" s="116" t="e">
        <f>#REF!</f>
        <v>#REF!</v>
      </c>
    </row>
    <row r="109" spans="1:39" ht="38.65" customHeight="1">
      <c r="A109" s="348">
        <v>103</v>
      </c>
      <c r="B109" s="349" t="s">
        <v>1224</v>
      </c>
      <c r="C109" s="349" t="s">
        <v>1222</v>
      </c>
      <c r="D109" s="350" t="s">
        <v>9</v>
      </c>
      <c r="E109" s="351" t="s">
        <v>1225</v>
      </c>
      <c r="F109" s="228"/>
      <c r="G109" s="132"/>
      <c r="H109" s="133"/>
      <c r="I109" s="134"/>
      <c r="J109" s="135"/>
      <c r="K109" s="135"/>
      <c r="L109" s="135"/>
      <c r="M109" s="135"/>
      <c r="N109" s="135"/>
      <c r="O109" s="136"/>
      <c r="P109" s="137"/>
      <c r="Q109" s="136"/>
      <c r="R109" s="136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8"/>
      <c r="AJ109" s="116" t="e">
        <f>CONCATENATE(#REF!," ",#REF!)</f>
        <v>#REF!</v>
      </c>
      <c r="AK109" s="116" t="e">
        <f>#REF!</f>
        <v>#REF!</v>
      </c>
      <c r="AL109" s="86" t="s">
        <v>1633</v>
      </c>
      <c r="AM109" s="116" t="e">
        <f>#REF!</f>
        <v>#REF!</v>
      </c>
    </row>
    <row r="110" spans="1:39" ht="38.65" customHeight="1">
      <c r="A110" s="348">
        <v>104</v>
      </c>
      <c r="B110" s="349" t="s">
        <v>908</v>
      </c>
      <c r="C110" s="349" t="s">
        <v>1226</v>
      </c>
      <c r="D110" s="350" t="s">
        <v>149</v>
      </c>
      <c r="E110" s="351" t="s">
        <v>1217</v>
      </c>
      <c r="F110" s="228"/>
      <c r="G110" s="132"/>
      <c r="H110" s="133"/>
      <c r="I110" s="134"/>
      <c r="J110" s="135"/>
      <c r="K110" s="135"/>
      <c r="L110" s="135"/>
      <c r="M110" s="135"/>
      <c r="N110" s="135"/>
      <c r="O110" s="136"/>
      <c r="P110" s="137"/>
      <c r="Q110" s="136"/>
      <c r="R110" s="136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8"/>
      <c r="AJ110" s="116" t="e">
        <f>CONCATENATE(#REF!," ",#REF!)</f>
        <v>#REF!</v>
      </c>
      <c r="AK110" s="116" t="e">
        <f>#REF!</f>
        <v>#REF!</v>
      </c>
      <c r="AL110" s="86" t="s">
        <v>1633</v>
      </c>
      <c r="AM110" s="116" t="e">
        <f>#REF!</f>
        <v>#REF!</v>
      </c>
    </row>
    <row r="111" spans="1:39" ht="38.65" customHeight="1">
      <c r="A111" s="348">
        <v>105</v>
      </c>
      <c r="B111" s="349" t="s">
        <v>909</v>
      </c>
      <c r="C111" s="349" t="s">
        <v>1226</v>
      </c>
      <c r="D111" s="350" t="s">
        <v>149</v>
      </c>
      <c r="E111" s="351" t="s">
        <v>1223</v>
      </c>
      <c r="F111" s="228"/>
      <c r="G111" s="132"/>
      <c r="H111" s="133"/>
      <c r="I111" s="134"/>
      <c r="J111" s="135"/>
      <c r="K111" s="135"/>
      <c r="L111" s="135"/>
      <c r="M111" s="135"/>
      <c r="N111" s="135"/>
      <c r="O111" s="136"/>
      <c r="P111" s="137"/>
      <c r="Q111" s="136"/>
      <c r="R111" s="136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8"/>
      <c r="AJ111" s="116" t="e">
        <f>CONCATENATE(#REF!," ",#REF!)</f>
        <v>#REF!</v>
      </c>
      <c r="AK111" s="116" t="e">
        <f>#REF!</f>
        <v>#REF!</v>
      </c>
      <c r="AL111" s="86" t="s">
        <v>1633</v>
      </c>
      <c r="AM111" s="116" t="e">
        <f>#REF!</f>
        <v>#REF!</v>
      </c>
    </row>
    <row r="112" spans="1:39" ht="38.65" customHeight="1">
      <c r="A112" s="348">
        <v>106</v>
      </c>
      <c r="B112" s="349" t="s">
        <v>910</v>
      </c>
      <c r="C112" s="349" t="s">
        <v>1226</v>
      </c>
      <c r="D112" s="350" t="s">
        <v>149</v>
      </c>
      <c r="E112" s="351" t="s">
        <v>431</v>
      </c>
      <c r="F112" s="228"/>
      <c r="G112" s="132"/>
      <c r="H112" s="133"/>
      <c r="I112" s="134"/>
      <c r="J112" s="135"/>
      <c r="K112" s="135"/>
      <c r="L112" s="135"/>
      <c r="M112" s="135"/>
      <c r="N112" s="135"/>
      <c r="O112" s="136"/>
      <c r="P112" s="137"/>
      <c r="Q112" s="136"/>
      <c r="R112" s="136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8"/>
      <c r="AJ112" s="116" t="e">
        <f>CONCATENATE(#REF!," ",#REF!)</f>
        <v>#REF!</v>
      </c>
      <c r="AK112" s="116" t="e">
        <f>#REF!</f>
        <v>#REF!</v>
      </c>
      <c r="AL112" s="86" t="s">
        <v>1633</v>
      </c>
      <c r="AM112" s="116" t="e">
        <f>#REF!</f>
        <v>#REF!</v>
      </c>
    </row>
    <row r="113" spans="1:39" ht="38.65" customHeight="1">
      <c r="A113" s="348">
        <v>107</v>
      </c>
      <c r="B113" s="349" t="s">
        <v>911</v>
      </c>
      <c r="C113" s="349" t="s">
        <v>1227</v>
      </c>
      <c r="D113" s="350" t="s">
        <v>149</v>
      </c>
      <c r="E113" s="351" t="s">
        <v>1228</v>
      </c>
      <c r="F113" s="228"/>
      <c r="G113" s="132"/>
      <c r="H113" s="133"/>
      <c r="I113" s="134"/>
      <c r="J113" s="135"/>
      <c r="K113" s="135"/>
      <c r="L113" s="135"/>
      <c r="M113" s="135"/>
      <c r="N113" s="135"/>
      <c r="O113" s="136"/>
      <c r="P113" s="137"/>
      <c r="Q113" s="136"/>
      <c r="R113" s="136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8"/>
      <c r="AJ113" s="116" t="e">
        <f>CONCATENATE(#REF!," ",#REF!)</f>
        <v>#REF!</v>
      </c>
      <c r="AK113" s="116" t="e">
        <f>#REF!</f>
        <v>#REF!</v>
      </c>
      <c r="AL113" s="86" t="s">
        <v>1633</v>
      </c>
      <c r="AM113" s="116" t="e">
        <f>#REF!</f>
        <v>#REF!</v>
      </c>
    </row>
    <row r="114" spans="1:39" ht="38.65" customHeight="1">
      <c r="A114" s="348">
        <v>108</v>
      </c>
      <c r="B114" s="349" t="s">
        <v>912</v>
      </c>
      <c r="C114" s="349" t="s">
        <v>1227</v>
      </c>
      <c r="D114" s="350" t="s">
        <v>149</v>
      </c>
      <c r="E114" s="351" t="s">
        <v>1214</v>
      </c>
      <c r="F114" s="228"/>
      <c r="G114" s="132"/>
      <c r="H114" s="133"/>
      <c r="I114" s="134"/>
      <c r="J114" s="135"/>
      <c r="K114" s="135"/>
      <c r="L114" s="135"/>
      <c r="M114" s="135"/>
      <c r="N114" s="135"/>
      <c r="O114" s="136"/>
      <c r="P114" s="137"/>
      <c r="Q114" s="136"/>
      <c r="R114" s="136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8"/>
      <c r="AJ114" s="116" t="e">
        <f>CONCATENATE(#REF!," ",#REF!)</f>
        <v>#REF!</v>
      </c>
      <c r="AK114" s="116" t="e">
        <f>#REF!</f>
        <v>#REF!</v>
      </c>
      <c r="AL114" s="86" t="s">
        <v>1633</v>
      </c>
      <c r="AM114" s="116" t="e">
        <f>#REF!</f>
        <v>#REF!</v>
      </c>
    </row>
    <row r="115" spans="1:39" ht="38.65" customHeight="1">
      <c r="A115" s="348">
        <v>109</v>
      </c>
      <c r="B115" s="349" t="s">
        <v>508</v>
      </c>
      <c r="C115" s="349" t="s">
        <v>1229</v>
      </c>
      <c r="D115" s="350" t="s">
        <v>149</v>
      </c>
      <c r="E115" s="351" t="s">
        <v>1230</v>
      </c>
      <c r="F115" s="228"/>
      <c r="G115" s="132"/>
      <c r="H115" s="133"/>
      <c r="I115" s="134"/>
      <c r="J115" s="135"/>
      <c r="K115" s="135"/>
      <c r="L115" s="135"/>
      <c r="M115" s="135"/>
      <c r="N115" s="135"/>
      <c r="O115" s="136"/>
      <c r="P115" s="137"/>
      <c r="Q115" s="136"/>
      <c r="R115" s="136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8"/>
      <c r="AJ115" s="116" t="e">
        <f>CONCATENATE(#REF!," ",#REF!)</f>
        <v>#REF!</v>
      </c>
      <c r="AK115" s="116" t="e">
        <f>#REF!</f>
        <v>#REF!</v>
      </c>
      <c r="AL115" s="86" t="s">
        <v>1633</v>
      </c>
      <c r="AM115" s="116" t="e">
        <f>#REF!</f>
        <v>#REF!</v>
      </c>
    </row>
    <row r="116" spans="1:39" ht="38.65" customHeight="1">
      <c r="A116" s="348">
        <v>110</v>
      </c>
      <c r="B116" s="349" t="s">
        <v>509</v>
      </c>
      <c r="C116" s="349" t="s">
        <v>1231</v>
      </c>
      <c r="D116" s="350" t="s">
        <v>149</v>
      </c>
      <c r="E116" s="351" t="s">
        <v>1118</v>
      </c>
      <c r="F116" s="228"/>
      <c r="G116" s="132"/>
      <c r="H116" s="133"/>
      <c r="I116" s="134"/>
      <c r="J116" s="135"/>
      <c r="K116" s="135"/>
      <c r="L116" s="135"/>
      <c r="M116" s="135"/>
      <c r="N116" s="135"/>
      <c r="O116" s="136"/>
      <c r="P116" s="137"/>
      <c r="Q116" s="136"/>
      <c r="R116" s="136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8"/>
      <c r="AJ116" s="116" t="e">
        <f>CONCATENATE(#REF!," ",#REF!)</f>
        <v>#REF!</v>
      </c>
      <c r="AK116" s="116" t="e">
        <f>#REF!</f>
        <v>#REF!</v>
      </c>
      <c r="AL116" s="86" t="s">
        <v>1633</v>
      </c>
      <c r="AM116" s="116" t="e">
        <f>#REF!</f>
        <v>#REF!</v>
      </c>
    </row>
    <row r="117" spans="1:39" ht="38.65" customHeight="1">
      <c r="A117" s="348">
        <v>111</v>
      </c>
      <c r="B117" s="349" t="s">
        <v>913</v>
      </c>
      <c r="C117" s="349" t="s">
        <v>1232</v>
      </c>
      <c r="D117" s="350" t="s">
        <v>149</v>
      </c>
      <c r="E117" s="351" t="s">
        <v>1194</v>
      </c>
      <c r="F117" s="228"/>
      <c r="G117" s="132"/>
      <c r="H117" s="133"/>
      <c r="I117" s="134"/>
      <c r="J117" s="135"/>
      <c r="K117" s="135"/>
      <c r="L117" s="135"/>
      <c r="M117" s="135"/>
      <c r="N117" s="135"/>
      <c r="O117" s="136"/>
      <c r="P117" s="137"/>
      <c r="Q117" s="136"/>
      <c r="R117" s="136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8"/>
      <c r="AJ117" s="116" t="e">
        <f>CONCATENATE(#REF!," ",#REF!)</f>
        <v>#REF!</v>
      </c>
      <c r="AK117" s="116" t="e">
        <f>#REF!</f>
        <v>#REF!</v>
      </c>
      <c r="AL117" s="86" t="s">
        <v>1633</v>
      </c>
      <c r="AM117" s="116" t="e">
        <f>#REF!</f>
        <v>#REF!</v>
      </c>
    </row>
    <row r="118" spans="1:39" ht="38.65" customHeight="1">
      <c r="A118" s="348">
        <v>112</v>
      </c>
      <c r="B118" s="349" t="s">
        <v>914</v>
      </c>
      <c r="C118" s="349" t="s">
        <v>1232</v>
      </c>
      <c r="D118" s="350" t="s">
        <v>149</v>
      </c>
      <c r="E118" s="351" t="s">
        <v>462</v>
      </c>
      <c r="F118" s="228"/>
      <c r="G118" s="132"/>
      <c r="H118" s="133"/>
      <c r="I118" s="134"/>
      <c r="J118" s="135"/>
      <c r="K118" s="135"/>
      <c r="L118" s="135"/>
      <c r="M118" s="135"/>
      <c r="N118" s="135"/>
      <c r="O118" s="136"/>
      <c r="P118" s="137"/>
      <c r="Q118" s="136"/>
      <c r="R118" s="136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8"/>
      <c r="AJ118" s="116" t="e">
        <f>CONCATENATE(#REF!," ",#REF!)</f>
        <v>#REF!</v>
      </c>
      <c r="AK118" s="116" t="e">
        <f>#REF!</f>
        <v>#REF!</v>
      </c>
      <c r="AL118" s="86" t="s">
        <v>1633</v>
      </c>
      <c r="AM118" s="116" t="e">
        <f>#REF!</f>
        <v>#REF!</v>
      </c>
    </row>
    <row r="119" spans="1:39" ht="38.65" customHeight="1">
      <c r="A119" s="348">
        <v>113</v>
      </c>
      <c r="B119" s="349" t="s">
        <v>915</v>
      </c>
      <c r="C119" s="349" t="s">
        <v>1233</v>
      </c>
      <c r="D119" s="350" t="s">
        <v>149</v>
      </c>
      <c r="E119" s="351" t="s">
        <v>1234</v>
      </c>
      <c r="F119" s="228"/>
      <c r="G119" s="132"/>
      <c r="H119" s="133"/>
      <c r="I119" s="134"/>
      <c r="J119" s="135"/>
      <c r="K119" s="135"/>
      <c r="L119" s="135"/>
      <c r="M119" s="135"/>
      <c r="N119" s="135"/>
      <c r="O119" s="136"/>
      <c r="P119" s="137"/>
      <c r="Q119" s="136"/>
      <c r="R119" s="136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8"/>
      <c r="AJ119" s="116" t="e">
        <f>CONCATENATE(#REF!," ",#REF!)</f>
        <v>#REF!</v>
      </c>
      <c r="AK119" s="116" t="e">
        <f>#REF!</f>
        <v>#REF!</v>
      </c>
      <c r="AL119" s="86" t="s">
        <v>1633</v>
      </c>
      <c r="AM119" s="116" t="e">
        <f>#REF!</f>
        <v>#REF!</v>
      </c>
    </row>
    <row r="120" spans="1:39" ht="38.65" customHeight="1">
      <c r="A120" s="348">
        <v>114</v>
      </c>
      <c r="B120" s="349" t="s">
        <v>916</v>
      </c>
      <c r="C120" s="349" t="s">
        <v>1233</v>
      </c>
      <c r="D120" s="350" t="s">
        <v>149</v>
      </c>
      <c r="E120" s="351" t="s">
        <v>1218</v>
      </c>
      <c r="F120" s="228"/>
      <c r="G120" s="132"/>
      <c r="H120" s="133"/>
      <c r="I120" s="134"/>
      <c r="J120" s="135"/>
      <c r="K120" s="135"/>
      <c r="L120" s="135"/>
      <c r="M120" s="135"/>
      <c r="N120" s="135"/>
      <c r="O120" s="136"/>
      <c r="P120" s="137"/>
      <c r="Q120" s="136"/>
      <c r="R120" s="136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8"/>
      <c r="AJ120" s="116" t="e">
        <f>CONCATENATE(#REF!," ",#REF!)</f>
        <v>#REF!</v>
      </c>
      <c r="AK120" s="116" t="e">
        <f>#REF!</f>
        <v>#REF!</v>
      </c>
      <c r="AL120" s="86" t="s">
        <v>1633</v>
      </c>
      <c r="AM120" s="116" t="e">
        <f>#REF!</f>
        <v>#REF!</v>
      </c>
    </row>
    <row r="121" spans="1:39" ht="38.65" customHeight="1">
      <c r="A121" s="348">
        <v>115</v>
      </c>
      <c r="B121" s="349" t="s">
        <v>917</v>
      </c>
      <c r="C121" s="349" t="s">
        <v>1233</v>
      </c>
      <c r="D121" s="350" t="s">
        <v>149</v>
      </c>
      <c r="E121" s="351" t="s">
        <v>439</v>
      </c>
      <c r="F121" s="228"/>
      <c r="G121" s="132"/>
      <c r="H121" s="133"/>
      <c r="I121" s="134"/>
      <c r="J121" s="135"/>
      <c r="K121" s="135"/>
      <c r="L121" s="135"/>
      <c r="M121" s="135"/>
      <c r="N121" s="135"/>
      <c r="O121" s="136"/>
      <c r="P121" s="137"/>
      <c r="Q121" s="136"/>
      <c r="R121" s="136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8"/>
      <c r="AJ121" s="116" t="e">
        <f>CONCATENATE(#REF!," ",#REF!)</f>
        <v>#REF!</v>
      </c>
      <c r="AK121" s="116" t="e">
        <f>#REF!</f>
        <v>#REF!</v>
      </c>
      <c r="AL121" s="86" t="s">
        <v>1633</v>
      </c>
      <c r="AM121" s="116" t="e">
        <f>#REF!</f>
        <v>#REF!</v>
      </c>
    </row>
    <row r="122" spans="1:39" ht="38.65" customHeight="1">
      <c r="A122" s="348">
        <v>116</v>
      </c>
      <c r="B122" s="349" t="s">
        <v>511</v>
      </c>
      <c r="C122" s="349" t="s">
        <v>1235</v>
      </c>
      <c r="D122" s="350" t="s">
        <v>10</v>
      </c>
      <c r="E122" s="351" t="s">
        <v>1236</v>
      </c>
      <c r="F122" s="228"/>
      <c r="G122" s="132"/>
      <c r="H122" s="133"/>
      <c r="I122" s="134"/>
      <c r="J122" s="135"/>
      <c r="K122" s="135"/>
      <c r="L122" s="135"/>
      <c r="M122" s="135"/>
      <c r="N122" s="135"/>
      <c r="O122" s="136"/>
      <c r="P122" s="137"/>
      <c r="Q122" s="136"/>
      <c r="R122" s="136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8"/>
      <c r="AJ122" s="116" t="e">
        <f>CONCATENATE(#REF!," ",#REF!)</f>
        <v>#REF!</v>
      </c>
      <c r="AK122" s="116" t="e">
        <f>#REF!</f>
        <v>#REF!</v>
      </c>
      <c r="AL122" s="86" t="s">
        <v>1633</v>
      </c>
      <c r="AM122" s="116" t="e">
        <f>#REF!</f>
        <v>#REF!</v>
      </c>
    </row>
    <row r="123" spans="1:39" ht="38.65" customHeight="1">
      <c r="A123" s="348">
        <v>117</v>
      </c>
      <c r="B123" s="349" t="s">
        <v>510</v>
      </c>
      <c r="C123" s="349" t="s">
        <v>1237</v>
      </c>
      <c r="D123" s="350" t="s">
        <v>10</v>
      </c>
      <c r="E123" s="351" t="s">
        <v>1238</v>
      </c>
      <c r="F123" s="228"/>
      <c r="G123" s="132"/>
      <c r="H123" s="133"/>
      <c r="I123" s="134"/>
      <c r="J123" s="135"/>
      <c r="K123" s="135"/>
      <c r="L123" s="135"/>
      <c r="M123" s="135"/>
      <c r="N123" s="135"/>
      <c r="O123" s="136"/>
      <c r="P123" s="137"/>
      <c r="Q123" s="136"/>
      <c r="R123" s="136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8"/>
      <c r="AJ123" s="116" t="e">
        <f>CONCATENATE(#REF!," ",#REF!)</f>
        <v>#REF!</v>
      </c>
      <c r="AK123" s="116" t="e">
        <f>#REF!</f>
        <v>#REF!</v>
      </c>
      <c r="AL123" s="86" t="s">
        <v>1633</v>
      </c>
      <c r="AM123" s="116" t="e">
        <f>#REF!</f>
        <v>#REF!</v>
      </c>
    </row>
    <row r="124" spans="1:39" ht="38.65" customHeight="1">
      <c r="A124" s="348">
        <v>118</v>
      </c>
      <c r="B124" s="349" t="s">
        <v>512</v>
      </c>
      <c r="C124" s="349" t="s">
        <v>1239</v>
      </c>
      <c r="D124" s="350" t="s">
        <v>10</v>
      </c>
      <c r="E124" s="351" t="s">
        <v>1240</v>
      </c>
      <c r="F124" s="228"/>
      <c r="G124" s="132"/>
      <c r="H124" s="133"/>
      <c r="I124" s="134"/>
      <c r="J124" s="135"/>
      <c r="K124" s="135"/>
      <c r="L124" s="135"/>
      <c r="M124" s="135"/>
      <c r="N124" s="135"/>
      <c r="O124" s="136"/>
      <c r="P124" s="137"/>
      <c r="Q124" s="136"/>
      <c r="R124" s="136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8"/>
      <c r="AJ124" s="116" t="e">
        <f>CONCATENATE(#REF!," ",#REF!)</f>
        <v>#REF!</v>
      </c>
      <c r="AK124" s="116" t="e">
        <f>#REF!</f>
        <v>#REF!</v>
      </c>
      <c r="AL124" s="86" t="s">
        <v>1633</v>
      </c>
      <c r="AM124" s="116" t="e">
        <f>#REF!</f>
        <v>#REF!</v>
      </c>
    </row>
    <row r="125" spans="1:39" ht="38.65" customHeight="1">
      <c r="A125" s="348">
        <v>119</v>
      </c>
      <c r="B125" s="349" t="s">
        <v>513</v>
      </c>
      <c r="C125" s="349" t="s">
        <v>1241</v>
      </c>
      <c r="D125" s="350" t="s">
        <v>10</v>
      </c>
      <c r="E125" s="351" t="s">
        <v>465</v>
      </c>
      <c r="F125" s="228"/>
      <c r="G125" s="132"/>
      <c r="H125" s="133"/>
      <c r="I125" s="134"/>
      <c r="J125" s="135"/>
      <c r="K125" s="135"/>
      <c r="L125" s="135"/>
      <c r="M125" s="135"/>
      <c r="N125" s="135"/>
      <c r="O125" s="136"/>
      <c r="P125" s="137"/>
      <c r="Q125" s="136"/>
      <c r="R125" s="136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8"/>
      <c r="AJ125" s="116" t="e">
        <f>CONCATENATE(#REF!," ",#REF!)</f>
        <v>#REF!</v>
      </c>
      <c r="AK125" s="116" t="e">
        <f>#REF!</f>
        <v>#REF!</v>
      </c>
      <c r="AL125" s="86" t="s">
        <v>1633</v>
      </c>
      <c r="AM125" s="116" t="e">
        <f>#REF!</f>
        <v>#REF!</v>
      </c>
    </row>
    <row r="126" spans="1:39" ht="38.65" customHeight="1">
      <c r="A126" s="348">
        <v>120</v>
      </c>
      <c r="B126" s="349" t="s">
        <v>514</v>
      </c>
      <c r="C126" s="349" t="s">
        <v>1242</v>
      </c>
      <c r="D126" s="350" t="s">
        <v>10</v>
      </c>
      <c r="E126" s="351" t="s">
        <v>1243</v>
      </c>
      <c r="F126" s="228"/>
      <c r="G126" s="132"/>
      <c r="H126" s="133"/>
      <c r="I126" s="134"/>
      <c r="J126" s="135"/>
      <c r="K126" s="135"/>
      <c r="L126" s="135"/>
      <c r="M126" s="135"/>
      <c r="N126" s="135"/>
      <c r="O126" s="136"/>
      <c r="P126" s="137"/>
      <c r="Q126" s="136"/>
      <c r="R126" s="136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8"/>
      <c r="AJ126" s="116" t="e">
        <f>CONCATENATE(#REF!," ",#REF!)</f>
        <v>#REF!</v>
      </c>
      <c r="AK126" s="116" t="e">
        <f>#REF!</f>
        <v>#REF!</v>
      </c>
      <c r="AL126" s="86" t="s">
        <v>1633</v>
      </c>
      <c r="AM126" s="116" t="e">
        <f>#REF!</f>
        <v>#REF!</v>
      </c>
    </row>
    <row r="127" spans="1:39" ht="38.65" customHeight="1">
      <c r="A127" s="348">
        <v>121</v>
      </c>
      <c r="B127" s="349" t="s">
        <v>515</v>
      </c>
      <c r="C127" s="349" t="s">
        <v>1244</v>
      </c>
      <c r="D127" s="350" t="s">
        <v>10</v>
      </c>
      <c r="E127" s="351" t="s">
        <v>478</v>
      </c>
      <c r="F127" s="228"/>
      <c r="G127" s="132"/>
      <c r="H127" s="133"/>
      <c r="I127" s="134"/>
      <c r="J127" s="135"/>
      <c r="K127" s="135"/>
      <c r="L127" s="135"/>
      <c r="M127" s="135"/>
      <c r="N127" s="135"/>
      <c r="O127" s="136"/>
      <c r="P127" s="137"/>
      <c r="Q127" s="136"/>
      <c r="R127" s="136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8"/>
      <c r="AJ127" s="116" t="e">
        <f>CONCATENATE(#REF!," ",#REF!)</f>
        <v>#REF!</v>
      </c>
      <c r="AK127" s="116" t="e">
        <f>#REF!</f>
        <v>#REF!</v>
      </c>
      <c r="AL127" s="86" t="s">
        <v>1633</v>
      </c>
      <c r="AM127" s="116" t="e">
        <f>#REF!</f>
        <v>#REF!</v>
      </c>
    </row>
    <row r="128" spans="1:39" ht="38.65" customHeight="1">
      <c r="A128" s="348">
        <v>122</v>
      </c>
      <c r="B128" s="349" t="s">
        <v>516</v>
      </c>
      <c r="C128" s="349" t="s">
        <v>1245</v>
      </c>
      <c r="D128" s="350" t="s">
        <v>10</v>
      </c>
      <c r="E128" s="351" t="s">
        <v>1246</v>
      </c>
      <c r="F128" s="228"/>
      <c r="G128" s="132"/>
      <c r="H128" s="133"/>
      <c r="I128" s="134"/>
      <c r="J128" s="135"/>
      <c r="K128" s="135"/>
      <c r="L128" s="135"/>
      <c r="M128" s="135"/>
      <c r="N128" s="135"/>
      <c r="O128" s="136"/>
      <c r="P128" s="137"/>
      <c r="Q128" s="136"/>
      <c r="R128" s="136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8"/>
      <c r="AJ128" s="116" t="e">
        <f>CONCATENATE(#REF!," ",#REF!)</f>
        <v>#REF!</v>
      </c>
      <c r="AK128" s="116" t="e">
        <f>#REF!</f>
        <v>#REF!</v>
      </c>
      <c r="AL128" s="86" t="s">
        <v>1633</v>
      </c>
      <c r="AM128" s="116" t="e">
        <f>#REF!</f>
        <v>#REF!</v>
      </c>
    </row>
    <row r="129" spans="1:39" ht="38.65" customHeight="1">
      <c r="A129" s="348">
        <v>123</v>
      </c>
      <c r="B129" s="349" t="s">
        <v>291</v>
      </c>
      <c r="C129" s="349" t="s">
        <v>1247</v>
      </c>
      <c r="D129" s="350" t="s">
        <v>4</v>
      </c>
      <c r="E129" s="351" t="s">
        <v>459</v>
      </c>
      <c r="F129" s="228"/>
      <c r="G129" s="132"/>
      <c r="H129" s="133"/>
      <c r="I129" s="134"/>
      <c r="J129" s="135"/>
      <c r="K129" s="135"/>
      <c r="L129" s="135"/>
      <c r="M129" s="135"/>
      <c r="N129" s="135"/>
      <c r="O129" s="136"/>
      <c r="P129" s="137"/>
      <c r="Q129" s="136"/>
      <c r="R129" s="136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8"/>
      <c r="AJ129" s="116" t="e">
        <f>CONCATENATE(#REF!," ",#REF!)</f>
        <v>#REF!</v>
      </c>
      <c r="AK129" s="116" t="e">
        <f>#REF!</f>
        <v>#REF!</v>
      </c>
      <c r="AL129" s="86" t="s">
        <v>1633</v>
      </c>
      <c r="AM129" s="116" t="e">
        <f>#REF!</f>
        <v>#REF!</v>
      </c>
    </row>
    <row r="130" spans="1:39" ht="38.65" customHeight="1">
      <c r="A130" s="348">
        <v>124</v>
      </c>
      <c r="B130" s="349" t="s">
        <v>292</v>
      </c>
      <c r="C130" s="349" t="s">
        <v>1248</v>
      </c>
      <c r="D130" s="350" t="s">
        <v>4</v>
      </c>
      <c r="E130" s="351" t="s">
        <v>1249</v>
      </c>
      <c r="F130" s="228"/>
      <c r="G130" s="132"/>
      <c r="H130" s="133"/>
      <c r="I130" s="134"/>
      <c r="J130" s="135"/>
      <c r="K130" s="135"/>
      <c r="L130" s="135"/>
      <c r="M130" s="135"/>
      <c r="N130" s="135"/>
      <c r="O130" s="136"/>
      <c r="P130" s="137"/>
      <c r="Q130" s="136"/>
      <c r="R130" s="136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8"/>
      <c r="AJ130" s="116" t="e">
        <f>CONCATENATE(#REF!," ",#REF!)</f>
        <v>#REF!</v>
      </c>
      <c r="AK130" s="116" t="e">
        <f>#REF!</f>
        <v>#REF!</v>
      </c>
      <c r="AL130" s="86" t="s">
        <v>1633</v>
      </c>
      <c r="AM130" s="116" t="e">
        <f>#REF!</f>
        <v>#REF!</v>
      </c>
    </row>
    <row r="131" spans="1:39" ht="38.65" customHeight="1">
      <c r="A131" s="348">
        <v>125</v>
      </c>
      <c r="B131" s="349" t="s">
        <v>1250</v>
      </c>
      <c r="C131" s="349" t="s">
        <v>1251</v>
      </c>
      <c r="D131" s="350" t="s">
        <v>4</v>
      </c>
      <c r="E131" s="351" t="s">
        <v>1234</v>
      </c>
      <c r="F131" s="228"/>
      <c r="G131" s="132"/>
      <c r="H131" s="133"/>
      <c r="I131" s="134"/>
      <c r="J131" s="135"/>
      <c r="K131" s="135"/>
      <c r="L131" s="135"/>
      <c r="M131" s="135"/>
      <c r="N131" s="135"/>
      <c r="O131" s="136"/>
      <c r="P131" s="137"/>
      <c r="Q131" s="136"/>
      <c r="R131" s="136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8"/>
      <c r="AJ131" s="116" t="e">
        <f>CONCATENATE(#REF!," ",#REF!)</f>
        <v>#REF!</v>
      </c>
      <c r="AK131" s="116" t="e">
        <f>#REF!</f>
        <v>#REF!</v>
      </c>
      <c r="AL131" s="86" t="s">
        <v>1633</v>
      </c>
      <c r="AM131" s="116" t="e">
        <f>#REF!</f>
        <v>#REF!</v>
      </c>
    </row>
    <row r="132" spans="1:39" ht="38.65" customHeight="1">
      <c r="A132" s="348">
        <v>126</v>
      </c>
      <c r="B132" s="349" t="s">
        <v>1252</v>
      </c>
      <c r="C132" s="349" t="s">
        <v>1253</v>
      </c>
      <c r="D132" s="350" t="s">
        <v>4</v>
      </c>
      <c r="E132" s="351" t="s">
        <v>1129</v>
      </c>
      <c r="F132" s="228"/>
      <c r="G132" s="132"/>
      <c r="H132" s="133"/>
      <c r="I132" s="134"/>
      <c r="J132" s="135"/>
      <c r="K132" s="135"/>
      <c r="L132" s="135"/>
      <c r="M132" s="135"/>
      <c r="N132" s="135"/>
      <c r="O132" s="136"/>
      <c r="P132" s="137"/>
      <c r="Q132" s="136"/>
      <c r="R132" s="136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8"/>
      <c r="AJ132" s="116" t="e">
        <f>CONCATENATE(#REF!," ",#REF!)</f>
        <v>#REF!</v>
      </c>
      <c r="AK132" s="116" t="e">
        <f>#REF!</f>
        <v>#REF!</v>
      </c>
      <c r="AL132" s="86" t="s">
        <v>1633</v>
      </c>
      <c r="AM132" s="116" t="e">
        <f>#REF!</f>
        <v>#REF!</v>
      </c>
    </row>
    <row r="133" spans="1:39" ht="38.65" customHeight="1">
      <c r="A133" s="348">
        <v>127</v>
      </c>
      <c r="B133" s="349" t="s">
        <v>1254</v>
      </c>
      <c r="C133" s="349" t="s">
        <v>1248</v>
      </c>
      <c r="D133" s="350" t="s">
        <v>4</v>
      </c>
      <c r="E133" s="351" t="s">
        <v>1255</v>
      </c>
      <c r="F133" s="228"/>
      <c r="G133" s="132"/>
      <c r="H133" s="133"/>
      <c r="I133" s="134"/>
      <c r="J133" s="135"/>
      <c r="K133" s="135"/>
      <c r="L133" s="135"/>
      <c r="M133" s="135"/>
      <c r="N133" s="135"/>
      <c r="O133" s="136"/>
      <c r="P133" s="137"/>
      <c r="Q133" s="136"/>
      <c r="R133" s="136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8"/>
      <c r="AJ133" s="116" t="e">
        <f>CONCATENATE(#REF!," ",#REF!)</f>
        <v>#REF!</v>
      </c>
      <c r="AK133" s="116" t="e">
        <f>#REF!</f>
        <v>#REF!</v>
      </c>
      <c r="AL133" s="86" t="s">
        <v>1633</v>
      </c>
      <c r="AM133" s="116" t="e">
        <f>#REF!</f>
        <v>#REF!</v>
      </c>
    </row>
    <row r="134" spans="1:39" ht="38.65" customHeight="1">
      <c r="A134" s="348">
        <v>128</v>
      </c>
      <c r="B134" s="349" t="s">
        <v>1256</v>
      </c>
      <c r="C134" s="349" t="s">
        <v>1257</v>
      </c>
      <c r="D134" s="350" t="s">
        <v>4</v>
      </c>
      <c r="E134" s="351" t="s">
        <v>1258</v>
      </c>
      <c r="F134" s="228"/>
      <c r="G134" s="132"/>
      <c r="H134" s="133"/>
      <c r="I134" s="134"/>
      <c r="J134" s="135"/>
      <c r="K134" s="135"/>
      <c r="L134" s="135"/>
      <c r="M134" s="135"/>
      <c r="N134" s="135"/>
      <c r="O134" s="136"/>
      <c r="P134" s="137"/>
      <c r="Q134" s="136"/>
      <c r="R134" s="136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8"/>
      <c r="AJ134" s="116" t="e">
        <f>CONCATENATE(#REF!," ",#REF!)</f>
        <v>#REF!</v>
      </c>
      <c r="AK134" s="116" t="e">
        <f>#REF!</f>
        <v>#REF!</v>
      </c>
      <c r="AL134" s="86" t="s">
        <v>1633</v>
      </c>
      <c r="AM134" s="116" t="e">
        <f>#REF!</f>
        <v>#REF!</v>
      </c>
    </row>
    <row r="135" spans="1:39" ht="38.65" customHeight="1">
      <c r="A135" s="348">
        <v>129</v>
      </c>
      <c r="B135" s="349" t="s">
        <v>1259</v>
      </c>
      <c r="C135" s="349" t="s">
        <v>1260</v>
      </c>
      <c r="D135" s="350" t="s">
        <v>4</v>
      </c>
      <c r="E135" s="351" t="s">
        <v>1219</v>
      </c>
      <c r="F135" s="228"/>
      <c r="G135" s="132"/>
      <c r="H135" s="133"/>
      <c r="I135" s="134"/>
      <c r="J135" s="135"/>
      <c r="K135" s="135"/>
      <c r="L135" s="135"/>
      <c r="M135" s="135"/>
      <c r="N135" s="135"/>
      <c r="O135" s="136"/>
      <c r="P135" s="137"/>
      <c r="Q135" s="136"/>
      <c r="R135" s="136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8"/>
      <c r="AJ135" s="116" t="e">
        <f>CONCATENATE(#REF!," ",#REF!)</f>
        <v>#REF!</v>
      </c>
      <c r="AK135" s="116" t="e">
        <f>#REF!</f>
        <v>#REF!</v>
      </c>
      <c r="AL135" s="86" t="s">
        <v>1633</v>
      </c>
      <c r="AM135" s="116" t="e">
        <f>#REF!</f>
        <v>#REF!</v>
      </c>
    </row>
    <row r="136" spans="1:39" ht="38.65" customHeight="1">
      <c r="A136" s="348">
        <v>130</v>
      </c>
      <c r="B136" s="349" t="s">
        <v>1261</v>
      </c>
      <c r="C136" s="349" t="s">
        <v>1253</v>
      </c>
      <c r="D136" s="350" t="s">
        <v>4</v>
      </c>
      <c r="E136" s="351" t="s">
        <v>429</v>
      </c>
      <c r="F136" s="228"/>
      <c r="G136" s="132"/>
      <c r="H136" s="133"/>
      <c r="I136" s="134"/>
      <c r="J136" s="135"/>
      <c r="K136" s="135"/>
      <c r="L136" s="135"/>
      <c r="M136" s="135"/>
      <c r="N136" s="135"/>
      <c r="O136" s="136"/>
      <c r="P136" s="137"/>
      <c r="Q136" s="136"/>
      <c r="R136" s="136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8"/>
      <c r="AJ136" s="116" t="e">
        <f>CONCATENATE(#REF!," ",#REF!)</f>
        <v>#REF!</v>
      </c>
      <c r="AK136" s="116" t="e">
        <f>#REF!</f>
        <v>#REF!</v>
      </c>
      <c r="AL136" s="86" t="s">
        <v>1633</v>
      </c>
      <c r="AM136" s="116" t="e">
        <f>#REF!</f>
        <v>#REF!</v>
      </c>
    </row>
    <row r="137" spans="1:39" ht="38.65" customHeight="1">
      <c r="A137" s="348">
        <v>131</v>
      </c>
      <c r="B137" s="349" t="s">
        <v>1262</v>
      </c>
      <c r="C137" s="349" t="s">
        <v>1248</v>
      </c>
      <c r="D137" s="350" t="s">
        <v>4</v>
      </c>
      <c r="E137" s="351" t="s">
        <v>1263</v>
      </c>
      <c r="F137" s="228"/>
      <c r="G137" s="132"/>
      <c r="H137" s="133"/>
      <c r="I137" s="134"/>
      <c r="J137" s="135"/>
      <c r="K137" s="135"/>
      <c r="L137" s="135"/>
      <c r="M137" s="135"/>
      <c r="N137" s="135"/>
      <c r="O137" s="136"/>
      <c r="P137" s="137"/>
      <c r="Q137" s="136"/>
      <c r="R137" s="136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8"/>
      <c r="AJ137" s="116" t="e">
        <f>CONCATENATE(#REF!," ",#REF!)</f>
        <v>#REF!</v>
      </c>
      <c r="AK137" s="116" t="e">
        <f>#REF!</f>
        <v>#REF!</v>
      </c>
      <c r="AL137" s="86" t="s">
        <v>1633</v>
      </c>
      <c r="AM137" s="116" t="e">
        <f>#REF!</f>
        <v>#REF!</v>
      </c>
    </row>
    <row r="138" spans="1:39" ht="38.65" customHeight="1">
      <c r="A138" s="348">
        <v>132</v>
      </c>
      <c r="B138" s="349" t="s">
        <v>1264</v>
      </c>
      <c r="C138" s="349" t="s">
        <v>1265</v>
      </c>
      <c r="D138" s="350" t="s">
        <v>4</v>
      </c>
      <c r="E138" s="351" t="s">
        <v>1208</v>
      </c>
      <c r="F138" s="228"/>
      <c r="G138" s="132"/>
      <c r="H138" s="133"/>
      <c r="I138" s="134"/>
      <c r="J138" s="135"/>
      <c r="K138" s="135"/>
      <c r="L138" s="135"/>
      <c r="M138" s="135"/>
      <c r="N138" s="135"/>
      <c r="O138" s="136"/>
      <c r="P138" s="137"/>
      <c r="Q138" s="136"/>
      <c r="R138" s="136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8"/>
      <c r="AJ138" s="116" t="e">
        <f>CONCATENATE(#REF!," ",#REF!)</f>
        <v>#REF!</v>
      </c>
      <c r="AK138" s="116" t="e">
        <f>#REF!</f>
        <v>#REF!</v>
      </c>
      <c r="AL138" s="86" t="s">
        <v>1633</v>
      </c>
      <c r="AM138" s="116" t="e">
        <f>#REF!</f>
        <v>#REF!</v>
      </c>
    </row>
    <row r="139" spans="1:39" ht="38.65" customHeight="1">
      <c r="A139" s="348">
        <v>133</v>
      </c>
      <c r="B139" s="349" t="s">
        <v>1266</v>
      </c>
      <c r="C139" s="349" t="s">
        <v>1265</v>
      </c>
      <c r="D139" s="350" t="s">
        <v>4</v>
      </c>
      <c r="E139" s="351" t="s">
        <v>1218</v>
      </c>
      <c r="F139" s="228"/>
      <c r="G139" s="132"/>
      <c r="H139" s="133"/>
      <c r="I139" s="134"/>
      <c r="J139" s="135"/>
      <c r="K139" s="135"/>
      <c r="L139" s="135"/>
      <c r="M139" s="135"/>
      <c r="N139" s="135"/>
      <c r="O139" s="136"/>
      <c r="P139" s="137"/>
      <c r="Q139" s="136"/>
      <c r="R139" s="136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8"/>
      <c r="AJ139" s="116" t="e">
        <f>CONCATENATE(#REF!," ",#REF!)</f>
        <v>#REF!</v>
      </c>
      <c r="AK139" s="116" t="e">
        <f>#REF!</f>
        <v>#REF!</v>
      </c>
      <c r="AL139" s="86" t="s">
        <v>1633</v>
      </c>
      <c r="AM139" s="116" t="e">
        <f>#REF!</f>
        <v>#REF!</v>
      </c>
    </row>
    <row r="140" spans="1:39" ht="38.65" customHeight="1">
      <c r="A140" s="348">
        <v>134</v>
      </c>
      <c r="B140" s="349" t="s">
        <v>1267</v>
      </c>
      <c r="C140" s="349" t="s">
        <v>1265</v>
      </c>
      <c r="D140" s="350" t="s">
        <v>4</v>
      </c>
      <c r="E140" s="351" t="s">
        <v>1069</v>
      </c>
      <c r="F140" s="228"/>
      <c r="G140" s="132"/>
      <c r="H140" s="133"/>
      <c r="I140" s="134"/>
      <c r="J140" s="135"/>
      <c r="K140" s="135"/>
      <c r="L140" s="135"/>
      <c r="M140" s="135"/>
      <c r="N140" s="135"/>
      <c r="O140" s="136"/>
      <c r="P140" s="137"/>
      <c r="Q140" s="136"/>
      <c r="R140" s="136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8"/>
      <c r="AJ140" s="116" t="e">
        <f>CONCATENATE(#REF!," ",#REF!)</f>
        <v>#REF!</v>
      </c>
      <c r="AK140" s="116" t="e">
        <f>#REF!</f>
        <v>#REF!</v>
      </c>
      <c r="AL140" s="86" t="s">
        <v>1633</v>
      </c>
      <c r="AM140" s="116" t="e">
        <f>#REF!</f>
        <v>#REF!</v>
      </c>
    </row>
    <row r="141" spans="1:39" ht="38.65" customHeight="1">
      <c r="A141" s="348">
        <v>135</v>
      </c>
      <c r="B141" s="349" t="s">
        <v>1268</v>
      </c>
      <c r="C141" s="349" t="s">
        <v>1248</v>
      </c>
      <c r="D141" s="350" t="s">
        <v>4</v>
      </c>
      <c r="E141" s="351" t="s">
        <v>1192</v>
      </c>
      <c r="F141" s="228"/>
      <c r="G141" s="132"/>
      <c r="H141" s="133"/>
      <c r="I141" s="134"/>
      <c r="J141" s="135"/>
      <c r="K141" s="135"/>
      <c r="L141" s="135"/>
      <c r="M141" s="135"/>
      <c r="N141" s="135"/>
      <c r="O141" s="136"/>
      <c r="P141" s="137"/>
      <c r="Q141" s="136"/>
      <c r="R141" s="136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8"/>
      <c r="AJ141" s="116" t="e">
        <f>CONCATENATE(#REF!," ",#REF!)</f>
        <v>#REF!</v>
      </c>
      <c r="AK141" s="116" t="e">
        <f>#REF!</f>
        <v>#REF!</v>
      </c>
      <c r="AL141" s="86" t="s">
        <v>1633</v>
      </c>
      <c r="AM141" s="116" t="e">
        <f>#REF!</f>
        <v>#REF!</v>
      </c>
    </row>
    <row r="142" spans="1:39" ht="38.65" customHeight="1">
      <c r="A142" s="348">
        <v>136</v>
      </c>
      <c r="B142" s="349" t="s">
        <v>918</v>
      </c>
      <c r="C142" s="349" t="s">
        <v>1269</v>
      </c>
      <c r="D142" s="350" t="s">
        <v>11</v>
      </c>
      <c r="E142" s="351" t="s">
        <v>1145</v>
      </c>
      <c r="F142" s="228"/>
      <c r="G142" s="132"/>
      <c r="H142" s="133"/>
      <c r="I142" s="134"/>
      <c r="J142" s="135"/>
      <c r="K142" s="135"/>
      <c r="L142" s="135"/>
      <c r="M142" s="135"/>
      <c r="N142" s="135"/>
      <c r="O142" s="136"/>
      <c r="P142" s="137"/>
      <c r="Q142" s="136"/>
      <c r="R142" s="136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8"/>
      <c r="AJ142" s="116" t="e">
        <f>CONCATENATE(#REF!," ",#REF!)</f>
        <v>#REF!</v>
      </c>
      <c r="AK142" s="116" t="e">
        <f>#REF!</f>
        <v>#REF!</v>
      </c>
      <c r="AL142" s="86" t="s">
        <v>1633</v>
      </c>
      <c r="AM142" s="116" t="e">
        <f>#REF!</f>
        <v>#REF!</v>
      </c>
    </row>
    <row r="143" spans="1:39" ht="38.65" customHeight="1">
      <c r="A143" s="348">
        <v>137</v>
      </c>
      <c r="B143" s="349" t="s">
        <v>919</v>
      </c>
      <c r="C143" s="349" t="s">
        <v>1269</v>
      </c>
      <c r="D143" s="350" t="s">
        <v>11</v>
      </c>
      <c r="E143" s="351" t="s">
        <v>428</v>
      </c>
      <c r="F143" s="228"/>
      <c r="G143" s="132"/>
      <c r="H143" s="133"/>
      <c r="I143" s="134"/>
      <c r="J143" s="135"/>
      <c r="K143" s="135"/>
      <c r="L143" s="135"/>
      <c r="M143" s="135"/>
      <c r="N143" s="135"/>
      <c r="O143" s="136"/>
      <c r="P143" s="137"/>
      <c r="Q143" s="136"/>
      <c r="R143" s="136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8"/>
      <c r="AJ143" s="116" t="e">
        <f>CONCATENATE(#REF!," ",#REF!)</f>
        <v>#REF!</v>
      </c>
      <c r="AK143" s="116" t="e">
        <f>#REF!</f>
        <v>#REF!</v>
      </c>
      <c r="AL143" s="86" t="s">
        <v>1633</v>
      </c>
      <c r="AM143" s="116" t="e">
        <f>#REF!</f>
        <v>#REF!</v>
      </c>
    </row>
    <row r="144" spans="1:39" ht="38.65" customHeight="1">
      <c r="A144" s="348">
        <v>138</v>
      </c>
      <c r="B144" s="349" t="s">
        <v>920</v>
      </c>
      <c r="C144" s="349" t="s">
        <v>1269</v>
      </c>
      <c r="D144" s="350" t="s">
        <v>11</v>
      </c>
      <c r="E144" s="351" t="s">
        <v>1270</v>
      </c>
      <c r="F144" s="228"/>
      <c r="G144" s="132"/>
      <c r="H144" s="133"/>
      <c r="I144" s="134"/>
      <c r="J144" s="135"/>
      <c r="K144" s="135"/>
      <c r="L144" s="135"/>
      <c r="M144" s="135"/>
      <c r="N144" s="135"/>
      <c r="O144" s="136"/>
      <c r="P144" s="137"/>
      <c r="Q144" s="136"/>
      <c r="R144" s="136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8"/>
      <c r="AJ144" s="116" t="e">
        <f>CONCATENATE(#REF!," ",#REF!)</f>
        <v>#REF!</v>
      </c>
      <c r="AK144" s="116" t="e">
        <f>#REF!</f>
        <v>#REF!</v>
      </c>
      <c r="AL144" s="86" t="s">
        <v>1633</v>
      </c>
      <c r="AM144" s="116" t="e">
        <f>#REF!</f>
        <v>#REF!</v>
      </c>
    </row>
    <row r="145" spans="1:39" ht="38.65" customHeight="1">
      <c r="A145" s="348">
        <v>139</v>
      </c>
      <c r="B145" s="349" t="s">
        <v>518</v>
      </c>
      <c r="C145" s="349" t="s">
        <v>1271</v>
      </c>
      <c r="D145" s="350" t="s">
        <v>11</v>
      </c>
      <c r="E145" s="351" t="s">
        <v>1272</v>
      </c>
      <c r="F145" s="228"/>
      <c r="G145" s="132"/>
      <c r="H145" s="133"/>
      <c r="I145" s="134"/>
      <c r="J145" s="135"/>
      <c r="K145" s="135"/>
      <c r="L145" s="135"/>
      <c r="M145" s="135"/>
      <c r="N145" s="135"/>
      <c r="O145" s="136"/>
      <c r="P145" s="137"/>
      <c r="Q145" s="136"/>
      <c r="R145" s="136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8"/>
      <c r="AJ145" s="116" t="e">
        <f>CONCATENATE(#REF!," ",#REF!)</f>
        <v>#REF!</v>
      </c>
      <c r="AK145" s="116" t="e">
        <f>#REF!</f>
        <v>#REF!</v>
      </c>
      <c r="AL145" s="86" t="s">
        <v>1633</v>
      </c>
      <c r="AM145" s="116" t="e">
        <f>#REF!</f>
        <v>#REF!</v>
      </c>
    </row>
    <row r="146" spans="1:39" ht="38.65" customHeight="1">
      <c r="A146" s="348">
        <v>140</v>
      </c>
      <c r="B146" s="349" t="s">
        <v>921</v>
      </c>
      <c r="C146" s="349" t="s">
        <v>1271</v>
      </c>
      <c r="D146" s="350" t="s">
        <v>11</v>
      </c>
      <c r="E146" s="351" t="s">
        <v>1273</v>
      </c>
      <c r="F146" s="228"/>
      <c r="G146" s="132"/>
      <c r="H146" s="133"/>
      <c r="I146" s="134"/>
      <c r="J146" s="135"/>
      <c r="K146" s="135"/>
      <c r="L146" s="135"/>
      <c r="M146" s="135"/>
      <c r="N146" s="135"/>
      <c r="O146" s="136"/>
      <c r="P146" s="137"/>
      <c r="Q146" s="136"/>
      <c r="R146" s="136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8"/>
      <c r="AJ146" s="116" t="e">
        <f>CONCATENATE(#REF!," ",#REF!)</f>
        <v>#REF!</v>
      </c>
      <c r="AK146" s="116" t="e">
        <f>#REF!</f>
        <v>#REF!</v>
      </c>
      <c r="AL146" s="86" t="s">
        <v>1633</v>
      </c>
      <c r="AM146" s="116" t="e">
        <f>#REF!</f>
        <v>#REF!</v>
      </c>
    </row>
    <row r="147" spans="1:39" ht="38.65" customHeight="1">
      <c r="A147" s="348">
        <v>141</v>
      </c>
      <c r="B147" s="349" t="s">
        <v>517</v>
      </c>
      <c r="C147" s="349" t="s">
        <v>1274</v>
      </c>
      <c r="D147" s="350" t="s">
        <v>11</v>
      </c>
      <c r="E147" s="351" t="s">
        <v>1275</v>
      </c>
      <c r="F147" s="228"/>
      <c r="G147" s="132"/>
      <c r="H147" s="133"/>
      <c r="I147" s="134"/>
      <c r="J147" s="135"/>
      <c r="K147" s="135"/>
      <c r="L147" s="135"/>
      <c r="M147" s="135"/>
      <c r="N147" s="135"/>
      <c r="O147" s="136"/>
      <c r="P147" s="137"/>
      <c r="Q147" s="136"/>
      <c r="R147" s="136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8"/>
      <c r="AJ147" s="116" t="e">
        <f>CONCATENATE(#REF!," ",#REF!)</f>
        <v>#REF!</v>
      </c>
      <c r="AK147" s="116" t="e">
        <f>#REF!</f>
        <v>#REF!</v>
      </c>
      <c r="AL147" s="86" t="s">
        <v>1633</v>
      </c>
      <c r="AM147" s="116" t="e">
        <f>#REF!</f>
        <v>#REF!</v>
      </c>
    </row>
    <row r="148" spans="1:39" ht="38.65" customHeight="1">
      <c r="A148" s="348">
        <v>142</v>
      </c>
      <c r="B148" s="349" t="s">
        <v>922</v>
      </c>
      <c r="C148" s="349" t="s">
        <v>1276</v>
      </c>
      <c r="D148" s="350" t="s">
        <v>11</v>
      </c>
      <c r="E148" s="351" t="s">
        <v>1165</v>
      </c>
      <c r="F148" s="228"/>
      <c r="G148" s="132"/>
      <c r="H148" s="133"/>
      <c r="I148" s="134"/>
      <c r="J148" s="135"/>
      <c r="K148" s="135"/>
      <c r="L148" s="135"/>
      <c r="M148" s="135"/>
      <c r="N148" s="135"/>
      <c r="O148" s="136"/>
      <c r="P148" s="137"/>
      <c r="Q148" s="136"/>
      <c r="R148" s="136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8"/>
      <c r="AJ148" s="116" t="e">
        <f>CONCATENATE(#REF!," ",#REF!)</f>
        <v>#REF!</v>
      </c>
      <c r="AK148" s="116" t="e">
        <f>#REF!</f>
        <v>#REF!</v>
      </c>
      <c r="AL148" s="86" t="s">
        <v>1633</v>
      </c>
      <c r="AM148" s="116" t="e">
        <f>#REF!</f>
        <v>#REF!</v>
      </c>
    </row>
    <row r="149" spans="1:39" ht="38.65" customHeight="1">
      <c r="A149" s="348">
        <v>143</v>
      </c>
      <c r="B149" s="349" t="s">
        <v>288</v>
      </c>
      <c r="C149" s="349" t="s">
        <v>1276</v>
      </c>
      <c r="D149" s="350" t="s">
        <v>11</v>
      </c>
      <c r="E149" s="351" t="s">
        <v>461</v>
      </c>
      <c r="F149" s="228"/>
      <c r="G149" s="132"/>
      <c r="H149" s="133"/>
      <c r="I149" s="134"/>
      <c r="J149" s="135"/>
      <c r="K149" s="135"/>
      <c r="L149" s="135"/>
      <c r="M149" s="135"/>
      <c r="N149" s="135"/>
      <c r="O149" s="136"/>
      <c r="P149" s="137"/>
      <c r="Q149" s="136"/>
      <c r="R149" s="136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8"/>
      <c r="AJ149" s="116" t="e">
        <f>CONCATENATE(#REF!," ",#REF!)</f>
        <v>#REF!</v>
      </c>
      <c r="AK149" s="116" t="e">
        <f>#REF!</f>
        <v>#REF!</v>
      </c>
      <c r="AL149" s="86" t="s">
        <v>1633</v>
      </c>
      <c r="AM149" s="116" t="e">
        <f>#REF!</f>
        <v>#REF!</v>
      </c>
    </row>
    <row r="150" spans="1:39" ht="38.65" customHeight="1">
      <c r="A150" s="348">
        <v>144</v>
      </c>
      <c r="B150" s="349" t="s">
        <v>538</v>
      </c>
      <c r="C150" s="349" t="s">
        <v>1277</v>
      </c>
      <c r="D150" s="350" t="s">
        <v>12</v>
      </c>
      <c r="E150" s="351" t="s">
        <v>1230</v>
      </c>
      <c r="F150" s="228"/>
      <c r="G150" s="132"/>
      <c r="H150" s="133"/>
      <c r="I150" s="134"/>
      <c r="J150" s="135"/>
      <c r="K150" s="135"/>
      <c r="L150" s="135"/>
      <c r="M150" s="135"/>
      <c r="N150" s="135"/>
      <c r="O150" s="136"/>
      <c r="P150" s="137"/>
      <c r="Q150" s="136"/>
      <c r="R150" s="136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8"/>
      <c r="AJ150" s="116" t="e">
        <f>CONCATENATE(#REF!," ",#REF!)</f>
        <v>#REF!</v>
      </c>
      <c r="AK150" s="116" t="e">
        <f>#REF!</f>
        <v>#REF!</v>
      </c>
      <c r="AL150" s="86" t="s">
        <v>1633</v>
      </c>
      <c r="AM150" s="116" t="e">
        <f>#REF!</f>
        <v>#REF!</v>
      </c>
    </row>
    <row r="151" spans="1:39" ht="38.65" customHeight="1">
      <c r="A151" s="348">
        <v>145</v>
      </c>
      <c r="B151" s="349" t="s">
        <v>1278</v>
      </c>
      <c r="C151" s="349" t="s">
        <v>1279</v>
      </c>
      <c r="D151" s="350" t="s">
        <v>12</v>
      </c>
      <c r="E151" s="351" t="s">
        <v>1073</v>
      </c>
      <c r="F151" s="228"/>
      <c r="G151" s="132"/>
      <c r="H151" s="133"/>
      <c r="I151" s="134"/>
      <c r="J151" s="135"/>
      <c r="K151" s="135"/>
      <c r="L151" s="135"/>
      <c r="M151" s="135"/>
      <c r="N151" s="135"/>
      <c r="O151" s="136"/>
      <c r="P151" s="137"/>
      <c r="Q151" s="136"/>
      <c r="R151" s="136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8"/>
      <c r="AJ151" s="116" t="e">
        <f>CONCATENATE(#REF!," ",#REF!)</f>
        <v>#REF!</v>
      </c>
      <c r="AK151" s="116" t="e">
        <f>#REF!</f>
        <v>#REF!</v>
      </c>
      <c r="AL151" s="86" t="s">
        <v>1633</v>
      </c>
      <c r="AM151" s="116" t="e">
        <f>#REF!</f>
        <v>#REF!</v>
      </c>
    </row>
    <row r="152" spans="1:39" ht="38.65" customHeight="1">
      <c r="A152" s="348">
        <v>146</v>
      </c>
      <c r="B152" s="349" t="s">
        <v>539</v>
      </c>
      <c r="C152" s="349" t="s">
        <v>1280</v>
      </c>
      <c r="D152" s="350" t="s">
        <v>12</v>
      </c>
      <c r="E152" s="351" t="s">
        <v>1273</v>
      </c>
      <c r="F152" s="228"/>
      <c r="G152" s="132"/>
      <c r="H152" s="133"/>
      <c r="I152" s="134"/>
      <c r="J152" s="135"/>
      <c r="K152" s="135"/>
      <c r="L152" s="135"/>
      <c r="M152" s="135"/>
      <c r="N152" s="135"/>
      <c r="O152" s="136"/>
      <c r="P152" s="137"/>
      <c r="Q152" s="136"/>
      <c r="R152" s="136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8"/>
      <c r="AJ152" s="116" t="e">
        <f>CONCATENATE(#REF!," ",#REF!)</f>
        <v>#REF!</v>
      </c>
      <c r="AK152" s="116" t="e">
        <f>#REF!</f>
        <v>#REF!</v>
      </c>
      <c r="AL152" s="86" t="s">
        <v>1633</v>
      </c>
      <c r="AM152" s="116" t="e">
        <f>#REF!</f>
        <v>#REF!</v>
      </c>
    </row>
    <row r="153" spans="1:39" ht="38.65" customHeight="1">
      <c r="A153" s="348">
        <v>147</v>
      </c>
      <c r="B153" s="349" t="s">
        <v>540</v>
      </c>
      <c r="C153" s="349" t="s">
        <v>1281</v>
      </c>
      <c r="D153" s="350" t="s">
        <v>12</v>
      </c>
      <c r="E153" s="351" t="s">
        <v>1282</v>
      </c>
      <c r="F153" s="228"/>
      <c r="G153" s="132"/>
      <c r="H153" s="133"/>
      <c r="I153" s="134"/>
      <c r="J153" s="135"/>
      <c r="K153" s="135"/>
      <c r="L153" s="135"/>
      <c r="M153" s="135"/>
      <c r="N153" s="135"/>
      <c r="O153" s="136"/>
      <c r="P153" s="137"/>
      <c r="Q153" s="136"/>
      <c r="R153" s="136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8"/>
      <c r="AJ153" s="116" t="e">
        <f>CONCATENATE(#REF!," ",#REF!)</f>
        <v>#REF!</v>
      </c>
      <c r="AK153" s="116" t="e">
        <f>#REF!</f>
        <v>#REF!</v>
      </c>
      <c r="AL153" s="86" t="s">
        <v>1633</v>
      </c>
      <c r="AM153" s="116" t="e">
        <f>#REF!</f>
        <v>#REF!</v>
      </c>
    </row>
    <row r="154" spans="1:39" ht="38.65" customHeight="1">
      <c r="A154" s="348">
        <v>148</v>
      </c>
      <c r="B154" s="349" t="s">
        <v>1283</v>
      </c>
      <c r="C154" s="349" t="s">
        <v>1284</v>
      </c>
      <c r="D154" s="350" t="s">
        <v>13</v>
      </c>
      <c r="E154" s="351" t="s">
        <v>1273</v>
      </c>
      <c r="F154" s="228"/>
      <c r="G154" s="132"/>
      <c r="H154" s="133"/>
      <c r="I154" s="134"/>
      <c r="J154" s="135"/>
      <c r="K154" s="135"/>
      <c r="L154" s="135"/>
      <c r="M154" s="135"/>
      <c r="N154" s="135"/>
      <c r="O154" s="136"/>
      <c r="P154" s="137"/>
      <c r="Q154" s="136"/>
      <c r="R154" s="136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8"/>
      <c r="AJ154" s="116" t="e">
        <f>CONCATENATE(#REF!," ",#REF!)</f>
        <v>#REF!</v>
      </c>
      <c r="AK154" s="116" t="e">
        <f>#REF!</f>
        <v>#REF!</v>
      </c>
      <c r="AL154" s="86" t="s">
        <v>1633</v>
      </c>
      <c r="AM154" s="116" t="e">
        <f>#REF!</f>
        <v>#REF!</v>
      </c>
    </row>
    <row r="155" spans="1:39" ht="38.65" customHeight="1">
      <c r="A155" s="348">
        <v>149</v>
      </c>
      <c r="B155" s="349" t="s">
        <v>1285</v>
      </c>
      <c r="C155" s="349" t="s">
        <v>1284</v>
      </c>
      <c r="D155" s="350" t="s">
        <v>13</v>
      </c>
      <c r="E155" s="351" t="s">
        <v>1069</v>
      </c>
      <c r="F155" s="228"/>
      <c r="G155" s="132"/>
      <c r="H155" s="133"/>
      <c r="I155" s="134"/>
      <c r="J155" s="135"/>
      <c r="K155" s="135"/>
      <c r="L155" s="135"/>
      <c r="M155" s="135"/>
      <c r="N155" s="135"/>
      <c r="O155" s="136"/>
      <c r="P155" s="137"/>
      <c r="Q155" s="136"/>
      <c r="R155" s="136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8"/>
      <c r="AJ155" s="116" t="e">
        <f>CONCATENATE(#REF!," ",#REF!)</f>
        <v>#REF!</v>
      </c>
      <c r="AK155" s="116" t="e">
        <f>#REF!</f>
        <v>#REF!</v>
      </c>
      <c r="AL155" s="86" t="s">
        <v>1633</v>
      </c>
      <c r="AM155" s="116" t="e">
        <f>#REF!</f>
        <v>#REF!</v>
      </c>
    </row>
    <row r="156" spans="1:39" ht="38.65" customHeight="1">
      <c r="A156" s="348">
        <v>150</v>
      </c>
      <c r="B156" s="349" t="s">
        <v>1286</v>
      </c>
      <c r="C156" s="349" t="s">
        <v>1284</v>
      </c>
      <c r="D156" s="350" t="s">
        <v>13</v>
      </c>
      <c r="E156" s="351" t="s">
        <v>1197</v>
      </c>
      <c r="F156" s="228"/>
      <c r="G156" s="132"/>
      <c r="H156" s="133"/>
      <c r="I156" s="134"/>
      <c r="J156" s="135"/>
      <c r="K156" s="135"/>
      <c r="L156" s="135"/>
      <c r="M156" s="135"/>
      <c r="N156" s="135"/>
      <c r="O156" s="136"/>
      <c r="P156" s="137"/>
      <c r="Q156" s="136"/>
      <c r="R156" s="136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8"/>
      <c r="AJ156" s="116" t="e">
        <f>CONCATENATE(#REF!," ",#REF!)</f>
        <v>#REF!</v>
      </c>
      <c r="AK156" s="116" t="e">
        <f>#REF!</f>
        <v>#REF!</v>
      </c>
      <c r="AL156" s="86" t="s">
        <v>1633</v>
      </c>
      <c r="AM156" s="116" t="e">
        <f>#REF!</f>
        <v>#REF!</v>
      </c>
    </row>
    <row r="157" spans="1:39" ht="38.65" customHeight="1">
      <c r="A157" s="348">
        <v>151</v>
      </c>
      <c r="B157" s="349" t="s">
        <v>1287</v>
      </c>
      <c r="C157" s="349" t="s">
        <v>1284</v>
      </c>
      <c r="D157" s="350" t="s">
        <v>13</v>
      </c>
      <c r="E157" s="351" t="s">
        <v>433</v>
      </c>
      <c r="F157" s="228"/>
      <c r="G157" s="132"/>
      <c r="H157" s="133"/>
      <c r="I157" s="134"/>
      <c r="J157" s="135"/>
      <c r="K157" s="135"/>
      <c r="L157" s="135"/>
      <c r="M157" s="135"/>
      <c r="N157" s="135"/>
      <c r="O157" s="136"/>
      <c r="P157" s="137"/>
      <c r="Q157" s="136"/>
      <c r="R157" s="136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8"/>
      <c r="AJ157" s="116" t="e">
        <f>CONCATENATE(#REF!," ",#REF!)</f>
        <v>#REF!</v>
      </c>
      <c r="AK157" s="116" t="e">
        <f>#REF!</f>
        <v>#REF!</v>
      </c>
      <c r="AL157" s="86" t="s">
        <v>1633</v>
      </c>
      <c r="AM157" s="116" t="e">
        <f>#REF!</f>
        <v>#REF!</v>
      </c>
    </row>
    <row r="158" spans="1:39" ht="38.65" customHeight="1">
      <c r="A158" s="348">
        <v>152</v>
      </c>
      <c r="B158" s="349" t="s">
        <v>1288</v>
      </c>
      <c r="C158" s="349" t="s">
        <v>1284</v>
      </c>
      <c r="D158" s="350" t="s">
        <v>13</v>
      </c>
      <c r="E158" s="351" t="s">
        <v>1219</v>
      </c>
      <c r="F158" s="228"/>
      <c r="G158" s="132"/>
      <c r="H158" s="133"/>
      <c r="I158" s="134"/>
      <c r="J158" s="135"/>
      <c r="K158" s="135"/>
      <c r="L158" s="135"/>
      <c r="M158" s="135"/>
      <c r="N158" s="135"/>
      <c r="O158" s="136"/>
      <c r="P158" s="137"/>
      <c r="Q158" s="136"/>
      <c r="R158" s="136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8"/>
      <c r="AJ158" s="116" t="e">
        <f>CONCATENATE(#REF!," ",#REF!)</f>
        <v>#REF!</v>
      </c>
      <c r="AK158" s="116" t="e">
        <f>#REF!</f>
        <v>#REF!</v>
      </c>
      <c r="AL158" s="86" t="s">
        <v>1633</v>
      </c>
      <c r="AM158" s="116" t="e">
        <f>#REF!</f>
        <v>#REF!</v>
      </c>
    </row>
    <row r="159" spans="1:39" ht="38.65" customHeight="1">
      <c r="A159" s="348">
        <v>153</v>
      </c>
      <c r="B159" s="349" t="s">
        <v>1289</v>
      </c>
      <c r="C159" s="349" t="s">
        <v>1290</v>
      </c>
      <c r="D159" s="350" t="s">
        <v>13</v>
      </c>
      <c r="E159" s="351" t="s">
        <v>1273</v>
      </c>
      <c r="F159" s="228"/>
      <c r="G159" s="132"/>
      <c r="H159" s="133"/>
      <c r="I159" s="134"/>
      <c r="J159" s="135"/>
      <c r="K159" s="135"/>
      <c r="L159" s="135"/>
      <c r="M159" s="135"/>
      <c r="N159" s="135"/>
      <c r="O159" s="136"/>
      <c r="P159" s="137"/>
      <c r="Q159" s="136"/>
      <c r="R159" s="136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8"/>
      <c r="AJ159" s="116" t="e">
        <f>CONCATENATE(#REF!," ",#REF!)</f>
        <v>#REF!</v>
      </c>
      <c r="AK159" s="116" t="e">
        <f>#REF!</f>
        <v>#REF!</v>
      </c>
      <c r="AL159" s="86" t="s">
        <v>1633</v>
      </c>
      <c r="AM159" s="116" t="e">
        <f>#REF!</f>
        <v>#REF!</v>
      </c>
    </row>
    <row r="160" spans="1:39" ht="38.65" customHeight="1">
      <c r="A160" s="348">
        <v>154</v>
      </c>
      <c r="B160" s="349" t="s">
        <v>1291</v>
      </c>
      <c r="C160" s="349" t="s">
        <v>1290</v>
      </c>
      <c r="D160" s="350" t="s">
        <v>13</v>
      </c>
      <c r="E160" s="351" t="s">
        <v>1073</v>
      </c>
      <c r="F160" s="228"/>
      <c r="G160" s="132"/>
      <c r="H160" s="133"/>
      <c r="I160" s="134"/>
      <c r="J160" s="135"/>
      <c r="K160" s="135"/>
      <c r="L160" s="135"/>
      <c r="M160" s="135"/>
      <c r="N160" s="135"/>
      <c r="O160" s="136"/>
      <c r="P160" s="137"/>
      <c r="Q160" s="136"/>
      <c r="R160" s="136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8"/>
      <c r="AJ160" s="116" t="e">
        <f>CONCATENATE(#REF!," ",#REF!)</f>
        <v>#REF!</v>
      </c>
      <c r="AK160" s="116" t="e">
        <f>#REF!</f>
        <v>#REF!</v>
      </c>
      <c r="AL160" s="86" t="s">
        <v>1633</v>
      </c>
      <c r="AM160" s="116" t="e">
        <f>#REF!</f>
        <v>#REF!</v>
      </c>
    </row>
    <row r="161" spans="1:39" ht="38.65" customHeight="1">
      <c r="A161" s="348">
        <v>155</v>
      </c>
      <c r="B161" s="349" t="s">
        <v>1292</v>
      </c>
      <c r="C161" s="349" t="s">
        <v>1290</v>
      </c>
      <c r="D161" s="350" t="s">
        <v>13</v>
      </c>
      <c r="E161" s="351" t="s">
        <v>1069</v>
      </c>
      <c r="F161" s="228"/>
      <c r="G161" s="132"/>
      <c r="H161" s="133"/>
      <c r="I161" s="134"/>
      <c r="J161" s="135"/>
      <c r="K161" s="135"/>
      <c r="L161" s="135"/>
      <c r="M161" s="135"/>
      <c r="N161" s="135"/>
      <c r="O161" s="136"/>
      <c r="P161" s="137"/>
      <c r="Q161" s="136"/>
      <c r="R161" s="136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8"/>
      <c r="AJ161" s="116" t="e">
        <f>CONCATENATE(#REF!," ",#REF!)</f>
        <v>#REF!</v>
      </c>
      <c r="AK161" s="116" t="e">
        <f>#REF!</f>
        <v>#REF!</v>
      </c>
      <c r="AL161" s="86" t="s">
        <v>1633</v>
      </c>
      <c r="AM161" s="116" t="e">
        <f>#REF!</f>
        <v>#REF!</v>
      </c>
    </row>
    <row r="162" spans="1:39" ht="38.65" customHeight="1">
      <c r="A162" s="348">
        <v>156</v>
      </c>
      <c r="B162" s="349" t="s">
        <v>1293</v>
      </c>
      <c r="C162" s="349" t="s">
        <v>1290</v>
      </c>
      <c r="D162" s="350" t="s">
        <v>13</v>
      </c>
      <c r="E162" s="351" t="s">
        <v>1294</v>
      </c>
      <c r="F162" s="228"/>
      <c r="G162" s="132"/>
      <c r="H162" s="133"/>
      <c r="I162" s="134"/>
      <c r="J162" s="135"/>
      <c r="K162" s="135"/>
      <c r="L162" s="135"/>
      <c r="M162" s="135"/>
      <c r="N162" s="135"/>
      <c r="O162" s="136"/>
      <c r="P162" s="136"/>
      <c r="Q162" s="136"/>
      <c r="R162" s="136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8"/>
      <c r="AJ162" s="116" t="e">
        <f>CONCATENATE(#REF!," ",#REF!)</f>
        <v>#REF!</v>
      </c>
      <c r="AK162" s="116" t="e">
        <f>#REF!</f>
        <v>#REF!</v>
      </c>
      <c r="AL162" s="86" t="s">
        <v>1633</v>
      </c>
      <c r="AM162" s="116" t="e">
        <f>#REF!</f>
        <v>#REF!</v>
      </c>
    </row>
    <row r="163" spans="1:39" ht="38.65" customHeight="1">
      <c r="A163" s="348">
        <v>157</v>
      </c>
      <c r="B163" s="349" t="s">
        <v>1295</v>
      </c>
      <c r="C163" s="349" t="s">
        <v>1296</v>
      </c>
      <c r="D163" s="350" t="s">
        <v>13</v>
      </c>
      <c r="E163" s="351" t="s">
        <v>1069</v>
      </c>
      <c r="F163" s="228"/>
      <c r="G163" s="132"/>
      <c r="H163" s="133"/>
      <c r="I163" s="134"/>
      <c r="J163" s="135"/>
      <c r="K163" s="135"/>
      <c r="L163" s="135"/>
      <c r="M163" s="135"/>
      <c r="N163" s="135"/>
      <c r="O163" s="136"/>
      <c r="P163" s="136"/>
      <c r="Q163" s="136"/>
      <c r="R163" s="136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8"/>
      <c r="AJ163" s="116" t="e">
        <f>CONCATENATE(#REF!," ",#REF!)</f>
        <v>#REF!</v>
      </c>
      <c r="AK163" s="116" t="e">
        <f>#REF!</f>
        <v>#REF!</v>
      </c>
      <c r="AL163" s="86" t="s">
        <v>1633</v>
      </c>
      <c r="AM163" s="116" t="e">
        <f>#REF!</f>
        <v>#REF!</v>
      </c>
    </row>
    <row r="164" spans="1:39" ht="38.65" customHeight="1">
      <c r="A164" s="348">
        <v>158</v>
      </c>
      <c r="B164" s="349" t="s">
        <v>1297</v>
      </c>
      <c r="C164" s="349" t="s">
        <v>1298</v>
      </c>
      <c r="D164" s="350" t="s">
        <v>13</v>
      </c>
      <c r="E164" s="351" t="s">
        <v>1299</v>
      </c>
      <c r="F164" s="228"/>
      <c r="G164" s="132"/>
      <c r="H164" s="133"/>
      <c r="I164" s="134"/>
      <c r="J164" s="135"/>
      <c r="K164" s="135"/>
      <c r="L164" s="135"/>
      <c r="M164" s="135"/>
      <c r="N164" s="135"/>
      <c r="O164" s="136"/>
      <c r="P164" s="136"/>
      <c r="Q164" s="136"/>
      <c r="R164" s="136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8"/>
      <c r="AJ164" s="116" t="e">
        <f>CONCATENATE(#REF!," ",#REF!)</f>
        <v>#REF!</v>
      </c>
      <c r="AK164" s="116" t="e">
        <f>#REF!</f>
        <v>#REF!</v>
      </c>
      <c r="AL164" s="86" t="s">
        <v>1633</v>
      </c>
      <c r="AM164" s="116" t="e">
        <f>#REF!</f>
        <v>#REF!</v>
      </c>
    </row>
    <row r="165" spans="1:39" ht="38.65" customHeight="1">
      <c r="A165" s="348">
        <v>159</v>
      </c>
      <c r="B165" s="349" t="s">
        <v>1300</v>
      </c>
      <c r="C165" s="349" t="s">
        <v>1298</v>
      </c>
      <c r="D165" s="350" t="s">
        <v>13</v>
      </c>
      <c r="E165" s="351" t="s">
        <v>1169</v>
      </c>
      <c r="F165" s="228"/>
      <c r="G165" s="132"/>
      <c r="H165" s="133"/>
      <c r="I165" s="134"/>
      <c r="J165" s="135"/>
      <c r="K165" s="135"/>
      <c r="L165" s="135"/>
      <c r="M165" s="135"/>
      <c r="N165" s="135"/>
      <c r="O165" s="136"/>
      <c r="P165" s="136"/>
      <c r="Q165" s="136"/>
      <c r="R165" s="136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8"/>
      <c r="AJ165" s="116" t="e">
        <f>CONCATENATE(#REF!," ",#REF!)</f>
        <v>#REF!</v>
      </c>
      <c r="AK165" s="116" t="e">
        <f>#REF!</f>
        <v>#REF!</v>
      </c>
      <c r="AL165" s="86" t="s">
        <v>1633</v>
      </c>
      <c r="AM165" s="116" t="e">
        <f>#REF!</f>
        <v>#REF!</v>
      </c>
    </row>
    <row r="166" spans="1:39" ht="38.65" customHeight="1">
      <c r="A166" s="348">
        <v>160</v>
      </c>
      <c r="B166" s="349" t="s">
        <v>1301</v>
      </c>
      <c r="C166" s="349" t="s">
        <v>1302</v>
      </c>
      <c r="D166" s="350" t="s">
        <v>13</v>
      </c>
      <c r="E166" s="351" t="s">
        <v>1197</v>
      </c>
      <c r="F166" s="229"/>
      <c r="G166" s="132"/>
      <c r="H166" s="133"/>
      <c r="I166" s="134"/>
      <c r="J166" s="135"/>
      <c r="K166" s="135"/>
      <c r="L166" s="135"/>
      <c r="M166" s="135"/>
      <c r="N166" s="135"/>
      <c r="O166" s="136"/>
      <c r="P166" s="137"/>
      <c r="Q166" s="136"/>
      <c r="R166" s="136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8"/>
      <c r="AJ166" s="116" t="e">
        <f>CONCATENATE(#REF!," ",#REF!)</f>
        <v>#REF!</v>
      </c>
      <c r="AK166" s="116" t="e">
        <f>#REF!</f>
        <v>#REF!</v>
      </c>
      <c r="AL166" s="86" t="s">
        <v>1633</v>
      </c>
      <c r="AM166" s="116" t="e">
        <f>#REF!</f>
        <v>#REF!</v>
      </c>
    </row>
    <row r="167" spans="1:39" ht="38.65" customHeight="1">
      <c r="A167" s="348">
        <v>161</v>
      </c>
      <c r="B167" s="349" t="s">
        <v>519</v>
      </c>
      <c r="C167" s="349" t="s">
        <v>1302</v>
      </c>
      <c r="D167" s="350" t="s">
        <v>13</v>
      </c>
      <c r="E167" s="351" t="s">
        <v>1082</v>
      </c>
      <c r="F167" s="229"/>
      <c r="G167" s="132"/>
      <c r="H167" s="133"/>
      <c r="I167" s="134"/>
      <c r="J167" s="135"/>
      <c r="K167" s="135"/>
      <c r="L167" s="135"/>
      <c r="M167" s="135"/>
      <c r="N167" s="135"/>
      <c r="O167" s="136"/>
      <c r="P167" s="137"/>
      <c r="Q167" s="136"/>
      <c r="R167" s="136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8"/>
      <c r="AJ167" s="116" t="e">
        <f>CONCATENATE(#REF!," ",#REF!)</f>
        <v>#REF!</v>
      </c>
      <c r="AK167" s="116" t="e">
        <f>#REF!</f>
        <v>#REF!</v>
      </c>
      <c r="AL167" s="86" t="s">
        <v>1633</v>
      </c>
      <c r="AM167" s="116" t="e">
        <f>#REF!</f>
        <v>#REF!</v>
      </c>
    </row>
    <row r="168" spans="1:39" ht="38.65" customHeight="1">
      <c r="A168" s="348">
        <v>162</v>
      </c>
      <c r="B168" s="349" t="s">
        <v>1303</v>
      </c>
      <c r="C168" s="349" t="s">
        <v>1302</v>
      </c>
      <c r="D168" s="350" t="s">
        <v>13</v>
      </c>
      <c r="E168" s="351" t="s">
        <v>1069</v>
      </c>
      <c r="F168" s="229"/>
      <c r="G168" s="132"/>
      <c r="H168" s="133"/>
      <c r="I168" s="134"/>
      <c r="J168" s="135"/>
      <c r="K168" s="135"/>
      <c r="L168" s="135"/>
      <c r="M168" s="135"/>
      <c r="N168" s="135"/>
      <c r="O168" s="136"/>
      <c r="P168" s="137"/>
      <c r="Q168" s="136"/>
      <c r="R168" s="136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8"/>
      <c r="AJ168" s="116" t="e">
        <f>CONCATENATE(#REF!," ",#REF!)</f>
        <v>#REF!</v>
      </c>
      <c r="AK168" s="116" t="e">
        <f>#REF!</f>
        <v>#REF!</v>
      </c>
      <c r="AL168" s="86" t="s">
        <v>1633</v>
      </c>
      <c r="AM168" s="116" t="e">
        <f>#REF!</f>
        <v>#REF!</v>
      </c>
    </row>
    <row r="169" spans="1:39" ht="38.65" customHeight="1">
      <c r="A169" s="348">
        <v>163</v>
      </c>
      <c r="B169" s="349" t="s">
        <v>1304</v>
      </c>
      <c r="C169" s="349" t="s">
        <v>1302</v>
      </c>
      <c r="D169" s="350" t="s">
        <v>13</v>
      </c>
      <c r="E169" s="351" t="s">
        <v>430</v>
      </c>
      <c r="F169" s="229"/>
      <c r="G169" s="132"/>
      <c r="H169" s="133"/>
      <c r="I169" s="134"/>
      <c r="J169" s="135"/>
      <c r="K169" s="135"/>
      <c r="L169" s="135"/>
      <c r="M169" s="135"/>
      <c r="N169" s="135"/>
      <c r="O169" s="136"/>
      <c r="P169" s="137"/>
      <c r="Q169" s="136"/>
      <c r="R169" s="136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8"/>
      <c r="AJ169" s="116" t="e">
        <f>CONCATENATE(#REF!," ",#REF!)</f>
        <v>#REF!</v>
      </c>
      <c r="AK169" s="116" t="e">
        <f>#REF!</f>
        <v>#REF!</v>
      </c>
      <c r="AL169" s="86" t="s">
        <v>1633</v>
      </c>
      <c r="AM169" s="116" t="e">
        <f>#REF!</f>
        <v>#REF!</v>
      </c>
    </row>
    <row r="170" spans="1:39" ht="38.65" customHeight="1">
      <c r="A170" s="348">
        <v>164</v>
      </c>
      <c r="B170" s="349" t="s">
        <v>1305</v>
      </c>
      <c r="C170" s="349" t="s">
        <v>1306</v>
      </c>
      <c r="D170" s="350" t="s">
        <v>14</v>
      </c>
      <c r="E170" s="351" t="s">
        <v>457</v>
      </c>
      <c r="F170" s="229"/>
      <c r="G170" s="132"/>
      <c r="H170" s="133"/>
      <c r="I170" s="134"/>
      <c r="J170" s="135"/>
      <c r="K170" s="135"/>
      <c r="L170" s="135"/>
      <c r="M170" s="135"/>
      <c r="N170" s="135"/>
      <c r="O170" s="136"/>
      <c r="P170" s="137"/>
      <c r="Q170" s="136"/>
      <c r="R170" s="136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8"/>
      <c r="AJ170" s="116" t="e">
        <f>CONCATENATE(#REF!," ",#REF!)</f>
        <v>#REF!</v>
      </c>
      <c r="AK170" s="116" t="e">
        <f>#REF!</f>
        <v>#REF!</v>
      </c>
      <c r="AL170" s="86" t="s">
        <v>1633</v>
      </c>
      <c r="AM170" s="116" t="e">
        <f>#REF!</f>
        <v>#REF!</v>
      </c>
    </row>
    <row r="171" spans="1:39" ht="38.65" customHeight="1">
      <c r="A171" s="348">
        <v>165</v>
      </c>
      <c r="B171" s="349" t="s">
        <v>520</v>
      </c>
      <c r="C171" s="349" t="s">
        <v>1307</v>
      </c>
      <c r="D171" s="350" t="s">
        <v>14</v>
      </c>
      <c r="E171" s="351" t="s">
        <v>439</v>
      </c>
      <c r="F171" s="229"/>
      <c r="G171" s="132"/>
      <c r="H171" s="133"/>
      <c r="I171" s="134"/>
      <c r="J171" s="135"/>
      <c r="K171" s="135"/>
      <c r="L171" s="135"/>
      <c r="M171" s="135"/>
      <c r="N171" s="135"/>
      <c r="O171" s="136"/>
      <c r="P171" s="137"/>
      <c r="Q171" s="136"/>
      <c r="R171" s="136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8"/>
      <c r="AJ171" s="116" t="e">
        <f>CONCATENATE(#REF!," ",#REF!)</f>
        <v>#REF!</v>
      </c>
      <c r="AK171" s="116" t="e">
        <f>#REF!</f>
        <v>#REF!</v>
      </c>
      <c r="AL171" s="86" t="s">
        <v>1633</v>
      </c>
      <c r="AM171" s="116" t="e">
        <f>#REF!</f>
        <v>#REF!</v>
      </c>
    </row>
    <row r="172" spans="1:39" ht="38.65" customHeight="1">
      <c r="A172" s="348">
        <v>166</v>
      </c>
      <c r="B172" s="349" t="s">
        <v>1308</v>
      </c>
      <c r="C172" s="349" t="s">
        <v>1309</v>
      </c>
      <c r="D172" s="350" t="s">
        <v>14</v>
      </c>
      <c r="E172" s="351" t="s">
        <v>1234</v>
      </c>
      <c r="F172" s="228"/>
      <c r="G172" s="132"/>
      <c r="H172" s="133"/>
      <c r="I172" s="134"/>
      <c r="J172" s="135"/>
      <c r="K172" s="135"/>
      <c r="L172" s="135"/>
      <c r="M172" s="135"/>
      <c r="N172" s="135"/>
      <c r="O172" s="136"/>
      <c r="P172" s="136"/>
      <c r="Q172" s="136"/>
      <c r="R172" s="136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8"/>
      <c r="AJ172" s="116" t="e">
        <f>CONCATENATE(#REF!," ",#REF!)</f>
        <v>#REF!</v>
      </c>
      <c r="AK172" s="116" t="e">
        <f>#REF!</f>
        <v>#REF!</v>
      </c>
      <c r="AL172" s="86" t="s">
        <v>1633</v>
      </c>
      <c r="AM172" s="116" t="e">
        <f>#REF!</f>
        <v>#REF!</v>
      </c>
    </row>
    <row r="173" spans="1:39" ht="38.65" customHeight="1">
      <c r="A173" s="348">
        <v>167</v>
      </c>
      <c r="B173" s="349" t="s">
        <v>1310</v>
      </c>
      <c r="C173" s="349" t="s">
        <v>1311</v>
      </c>
      <c r="D173" s="350" t="s">
        <v>14</v>
      </c>
      <c r="E173" s="351" t="s">
        <v>1312</v>
      </c>
      <c r="F173" s="228"/>
      <c r="G173" s="132"/>
      <c r="H173" s="133"/>
      <c r="I173" s="134"/>
      <c r="J173" s="135"/>
      <c r="K173" s="135"/>
      <c r="L173" s="135"/>
      <c r="M173" s="135"/>
      <c r="N173" s="135"/>
      <c r="O173" s="136"/>
      <c r="P173" s="136"/>
      <c r="Q173" s="136"/>
      <c r="R173" s="136"/>
      <c r="S173" s="136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8"/>
      <c r="AJ173" s="116" t="e">
        <f>CONCATENATE(#REF!," ",#REF!)</f>
        <v>#REF!</v>
      </c>
      <c r="AK173" s="116" t="e">
        <f>#REF!</f>
        <v>#REF!</v>
      </c>
      <c r="AL173" s="86" t="s">
        <v>1633</v>
      </c>
      <c r="AM173" s="116" t="e">
        <f>#REF!</f>
        <v>#REF!</v>
      </c>
    </row>
    <row r="174" spans="1:39" ht="38.65" customHeight="1">
      <c r="A174" s="348">
        <v>168</v>
      </c>
      <c r="B174" s="349" t="s">
        <v>1313</v>
      </c>
      <c r="C174" s="349" t="s">
        <v>1314</v>
      </c>
      <c r="D174" s="350" t="s">
        <v>14</v>
      </c>
      <c r="E174" s="351" t="s">
        <v>1200</v>
      </c>
      <c r="F174" s="228"/>
      <c r="G174" s="132"/>
      <c r="H174" s="133"/>
      <c r="I174" s="134"/>
      <c r="J174" s="135"/>
      <c r="K174" s="135"/>
      <c r="L174" s="135"/>
      <c r="M174" s="135"/>
      <c r="N174" s="135"/>
      <c r="O174" s="136"/>
      <c r="P174" s="136"/>
      <c r="Q174" s="136"/>
      <c r="R174" s="136"/>
      <c r="S174" s="136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8"/>
      <c r="AJ174" s="116" t="e">
        <f>CONCATENATE(#REF!," ",#REF!)</f>
        <v>#REF!</v>
      </c>
      <c r="AK174" s="116" t="e">
        <f>#REF!</f>
        <v>#REF!</v>
      </c>
      <c r="AL174" s="86" t="s">
        <v>1633</v>
      </c>
      <c r="AM174" s="116" t="e">
        <f>#REF!</f>
        <v>#REF!</v>
      </c>
    </row>
    <row r="175" spans="1:39" ht="38.65" customHeight="1">
      <c r="A175" s="348">
        <v>169</v>
      </c>
      <c r="B175" s="349" t="s">
        <v>1315</v>
      </c>
      <c r="C175" s="349" t="s">
        <v>1316</v>
      </c>
      <c r="D175" s="350" t="s">
        <v>15</v>
      </c>
      <c r="E175" s="351" t="s">
        <v>1317</v>
      </c>
      <c r="F175" s="228"/>
      <c r="G175" s="132"/>
      <c r="H175" s="133"/>
      <c r="I175" s="134"/>
      <c r="J175" s="135"/>
      <c r="K175" s="135"/>
      <c r="L175" s="135"/>
      <c r="M175" s="135"/>
      <c r="N175" s="135"/>
      <c r="O175" s="136"/>
      <c r="P175" s="136"/>
      <c r="Q175" s="136"/>
      <c r="R175" s="136"/>
      <c r="S175" s="136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8"/>
      <c r="AJ175" s="116" t="e">
        <f>CONCATENATE(#REF!," ",#REF!)</f>
        <v>#REF!</v>
      </c>
      <c r="AK175" s="116" t="e">
        <f>#REF!</f>
        <v>#REF!</v>
      </c>
      <c r="AL175" s="86" t="s">
        <v>1633</v>
      </c>
      <c r="AM175" s="116" t="e">
        <f>#REF!</f>
        <v>#REF!</v>
      </c>
    </row>
    <row r="176" spans="1:39" ht="38.65" customHeight="1">
      <c r="A176" s="348">
        <v>170</v>
      </c>
      <c r="B176" s="349" t="s">
        <v>1318</v>
      </c>
      <c r="C176" s="349" t="s">
        <v>1319</v>
      </c>
      <c r="D176" s="350" t="s">
        <v>15</v>
      </c>
      <c r="E176" s="351" t="s">
        <v>1082</v>
      </c>
      <c r="F176" s="228"/>
      <c r="G176" s="132"/>
      <c r="H176" s="133"/>
      <c r="I176" s="134"/>
      <c r="J176" s="135"/>
      <c r="K176" s="135"/>
      <c r="L176" s="135"/>
      <c r="M176" s="135"/>
      <c r="N176" s="135"/>
      <c r="O176" s="136"/>
      <c r="P176" s="136"/>
      <c r="Q176" s="136"/>
      <c r="R176" s="136"/>
      <c r="S176" s="136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8"/>
      <c r="AJ176" s="116" t="e">
        <f>CONCATENATE(#REF!," ",#REF!)</f>
        <v>#REF!</v>
      </c>
      <c r="AK176" s="116" t="e">
        <f>#REF!</f>
        <v>#REF!</v>
      </c>
      <c r="AL176" s="86" t="s">
        <v>1633</v>
      </c>
      <c r="AM176" s="116" t="e">
        <f>#REF!</f>
        <v>#REF!</v>
      </c>
    </row>
    <row r="177" spans="1:39" ht="38.65" customHeight="1">
      <c r="A177" s="348">
        <v>171</v>
      </c>
      <c r="B177" s="349" t="s">
        <v>1320</v>
      </c>
      <c r="C177" s="349" t="s">
        <v>1321</v>
      </c>
      <c r="D177" s="350" t="s">
        <v>15</v>
      </c>
      <c r="E177" s="351" t="s">
        <v>454</v>
      </c>
      <c r="F177" s="228"/>
      <c r="G177" s="132"/>
      <c r="H177" s="133"/>
      <c r="I177" s="134"/>
      <c r="J177" s="135"/>
      <c r="K177" s="135"/>
      <c r="L177" s="135"/>
      <c r="M177" s="135"/>
      <c r="N177" s="135"/>
      <c r="O177" s="136"/>
      <c r="P177" s="136"/>
      <c r="Q177" s="136"/>
      <c r="R177" s="136"/>
      <c r="S177" s="136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8"/>
      <c r="AJ177" s="116" t="e">
        <f>CONCATENATE(#REF!," ",#REF!)</f>
        <v>#REF!</v>
      </c>
      <c r="AK177" s="116" t="e">
        <f>#REF!</f>
        <v>#REF!</v>
      </c>
      <c r="AL177" s="86" t="s">
        <v>1633</v>
      </c>
      <c r="AM177" s="116" t="e">
        <f>#REF!</f>
        <v>#REF!</v>
      </c>
    </row>
    <row r="178" spans="1:39" ht="38.65" customHeight="1">
      <c r="A178" s="348">
        <v>172</v>
      </c>
      <c r="B178" s="349" t="s">
        <v>1322</v>
      </c>
      <c r="C178" s="349" t="s">
        <v>1323</v>
      </c>
      <c r="D178" s="350" t="s">
        <v>15</v>
      </c>
      <c r="E178" s="351" t="s">
        <v>453</v>
      </c>
      <c r="F178" s="228"/>
      <c r="G178" s="132"/>
      <c r="H178" s="133"/>
      <c r="I178" s="134"/>
      <c r="J178" s="135"/>
      <c r="K178" s="135"/>
      <c r="L178" s="135"/>
      <c r="M178" s="135"/>
      <c r="N178" s="135"/>
      <c r="O178" s="136"/>
      <c r="P178" s="136"/>
      <c r="Q178" s="136"/>
      <c r="R178" s="136"/>
      <c r="S178" s="136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8"/>
      <c r="AJ178" s="116" t="e">
        <f>CONCATENATE(#REF!," ",#REF!)</f>
        <v>#REF!</v>
      </c>
      <c r="AK178" s="116" t="e">
        <f>#REF!</f>
        <v>#REF!</v>
      </c>
      <c r="AL178" s="86" t="s">
        <v>1633</v>
      </c>
      <c r="AM178" s="116" t="e">
        <f>#REF!</f>
        <v>#REF!</v>
      </c>
    </row>
    <row r="179" spans="1:39" ht="38.65" customHeight="1">
      <c r="A179" s="348">
        <v>173</v>
      </c>
      <c r="B179" s="349" t="s">
        <v>1324</v>
      </c>
      <c r="C179" s="349" t="s">
        <v>1323</v>
      </c>
      <c r="D179" s="350" t="s">
        <v>15</v>
      </c>
      <c r="E179" s="351" t="s">
        <v>1082</v>
      </c>
      <c r="F179" s="228"/>
      <c r="G179" s="132"/>
      <c r="H179" s="133"/>
      <c r="I179" s="134"/>
      <c r="J179" s="135"/>
      <c r="K179" s="135"/>
      <c r="L179" s="135"/>
      <c r="M179" s="135"/>
      <c r="N179" s="135"/>
      <c r="O179" s="136"/>
      <c r="P179" s="137"/>
      <c r="Q179" s="136"/>
      <c r="R179" s="136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8"/>
      <c r="AJ179" s="116" t="e">
        <f>CONCATENATE(#REF!," ",#REF!)</f>
        <v>#REF!</v>
      </c>
      <c r="AK179" s="116" t="e">
        <f>#REF!</f>
        <v>#REF!</v>
      </c>
      <c r="AL179" s="86" t="s">
        <v>1633</v>
      </c>
      <c r="AM179" s="116" t="e">
        <f>#REF!</f>
        <v>#REF!</v>
      </c>
    </row>
    <row r="180" spans="1:39" ht="38.65" customHeight="1">
      <c r="A180" s="348">
        <v>174</v>
      </c>
      <c r="B180" s="349" t="s">
        <v>1325</v>
      </c>
      <c r="C180" s="349" t="s">
        <v>1323</v>
      </c>
      <c r="D180" s="350" t="s">
        <v>15</v>
      </c>
      <c r="E180" s="351" t="s">
        <v>469</v>
      </c>
      <c r="F180" s="228"/>
      <c r="G180" s="132"/>
      <c r="H180" s="133"/>
      <c r="I180" s="134"/>
      <c r="J180" s="135"/>
      <c r="K180" s="135"/>
      <c r="L180" s="135"/>
      <c r="M180" s="135"/>
      <c r="N180" s="135"/>
      <c r="O180" s="136"/>
      <c r="P180" s="136"/>
      <c r="Q180" s="136"/>
      <c r="R180" s="136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8"/>
      <c r="AJ180" s="116" t="e">
        <f>CONCATENATE(#REF!," ",#REF!)</f>
        <v>#REF!</v>
      </c>
      <c r="AK180" s="116" t="e">
        <f>#REF!</f>
        <v>#REF!</v>
      </c>
      <c r="AL180" s="86" t="s">
        <v>1633</v>
      </c>
      <c r="AM180" s="116" t="e">
        <f>#REF!</f>
        <v>#REF!</v>
      </c>
    </row>
    <row r="181" spans="1:39" ht="38.65" customHeight="1">
      <c r="A181" s="348">
        <v>175</v>
      </c>
      <c r="B181" s="349" t="s">
        <v>1326</v>
      </c>
      <c r="C181" s="349" t="s">
        <v>1327</v>
      </c>
      <c r="D181" s="350" t="s">
        <v>15</v>
      </c>
      <c r="E181" s="351" t="s">
        <v>447</v>
      </c>
      <c r="F181" s="228"/>
      <c r="G181" s="132"/>
      <c r="H181" s="133"/>
      <c r="I181" s="134"/>
      <c r="J181" s="135"/>
      <c r="K181" s="135"/>
      <c r="L181" s="135"/>
      <c r="M181" s="135"/>
      <c r="N181" s="135"/>
      <c r="O181" s="136"/>
      <c r="P181" s="137"/>
      <c r="Q181" s="136"/>
      <c r="R181" s="136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8"/>
      <c r="AJ181" s="116" t="e">
        <f>CONCATENATE(#REF!," ",#REF!)</f>
        <v>#REF!</v>
      </c>
      <c r="AK181" s="116" t="e">
        <f>#REF!</f>
        <v>#REF!</v>
      </c>
      <c r="AL181" s="86" t="s">
        <v>1633</v>
      </c>
      <c r="AM181" s="116" t="e">
        <f>#REF!</f>
        <v>#REF!</v>
      </c>
    </row>
    <row r="182" spans="1:39" ht="38.65" customHeight="1">
      <c r="A182" s="348">
        <v>176</v>
      </c>
      <c r="B182" s="349" t="s">
        <v>1328</v>
      </c>
      <c r="C182" s="349" t="s">
        <v>1329</v>
      </c>
      <c r="D182" s="350" t="s">
        <v>15</v>
      </c>
      <c r="E182" s="351" t="s">
        <v>448</v>
      </c>
      <c r="F182" s="228"/>
      <c r="G182" s="132"/>
      <c r="H182" s="133"/>
      <c r="I182" s="134"/>
      <c r="J182" s="135"/>
      <c r="K182" s="135"/>
      <c r="L182" s="135"/>
      <c r="M182" s="135"/>
      <c r="N182" s="135"/>
      <c r="O182" s="136"/>
      <c r="P182" s="136"/>
      <c r="Q182" s="136"/>
      <c r="R182" s="136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8"/>
      <c r="AJ182" s="116" t="e">
        <f>CONCATENATE(#REF!," ",#REF!)</f>
        <v>#REF!</v>
      </c>
      <c r="AK182" s="116" t="e">
        <f>#REF!</f>
        <v>#REF!</v>
      </c>
      <c r="AL182" s="86" t="s">
        <v>1633</v>
      </c>
      <c r="AM182" s="116" t="e">
        <f>#REF!</f>
        <v>#REF!</v>
      </c>
    </row>
    <row r="183" spans="1:39" ht="38.65" customHeight="1">
      <c r="A183" s="348">
        <v>177</v>
      </c>
      <c r="B183" s="349" t="s">
        <v>1330</v>
      </c>
      <c r="C183" s="349" t="s">
        <v>1331</v>
      </c>
      <c r="D183" s="350" t="s">
        <v>15</v>
      </c>
      <c r="E183" s="351" t="s">
        <v>1080</v>
      </c>
      <c r="F183" s="228"/>
      <c r="G183" s="132"/>
      <c r="H183" s="133"/>
      <c r="I183" s="134"/>
      <c r="J183" s="135"/>
      <c r="K183" s="135"/>
      <c r="L183" s="135"/>
      <c r="M183" s="135"/>
      <c r="N183" s="135"/>
      <c r="O183" s="136"/>
      <c r="P183" s="136"/>
      <c r="Q183" s="136"/>
      <c r="R183" s="136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8"/>
      <c r="AJ183" s="116" t="e">
        <f>CONCATENATE(#REF!," ",#REF!)</f>
        <v>#REF!</v>
      </c>
      <c r="AK183" s="116" t="e">
        <f>#REF!</f>
        <v>#REF!</v>
      </c>
      <c r="AL183" s="86" t="s">
        <v>1633</v>
      </c>
      <c r="AM183" s="116" t="e">
        <f>#REF!</f>
        <v>#REF!</v>
      </c>
    </row>
    <row r="184" spans="1:39" ht="38.65" customHeight="1">
      <c r="A184" s="348">
        <v>178</v>
      </c>
      <c r="B184" s="349" t="s">
        <v>1332</v>
      </c>
      <c r="C184" s="349" t="s">
        <v>1333</v>
      </c>
      <c r="D184" s="350" t="s">
        <v>15</v>
      </c>
      <c r="E184" s="351" t="s">
        <v>1169</v>
      </c>
      <c r="F184" s="229"/>
      <c r="G184" s="139"/>
      <c r="H184" s="133"/>
      <c r="I184" s="134"/>
      <c r="J184" s="135"/>
      <c r="K184" s="135"/>
      <c r="L184" s="135"/>
      <c r="M184" s="135"/>
      <c r="N184" s="135"/>
      <c r="O184" s="136"/>
      <c r="P184" s="137"/>
      <c r="Q184" s="136"/>
      <c r="R184" s="136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8"/>
      <c r="AJ184" s="116" t="e">
        <f>CONCATENATE(#REF!," ",#REF!)</f>
        <v>#REF!</v>
      </c>
      <c r="AK184" s="116" t="e">
        <f>#REF!</f>
        <v>#REF!</v>
      </c>
      <c r="AL184" s="86" t="s">
        <v>1633</v>
      </c>
      <c r="AM184" s="116" t="e">
        <f>#REF!</f>
        <v>#REF!</v>
      </c>
    </row>
    <row r="185" spans="1:39" ht="38.65" customHeight="1">
      <c r="A185" s="348">
        <v>179</v>
      </c>
      <c r="B185" s="349" t="s">
        <v>1334</v>
      </c>
      <c r="C185" s="349" t="s">
        <v>1335</v>
      </c>
      <c r="D185" s="350" t="s">
        <v>15</v>
      </c>
      <c r="E185" s="351" t="s">
        <v>1214</v>
      </c>
      <c r="F185" s="229"/>
      <c r="G185" s="139"/>
      <c r="H185" s="133"/>
      <c r="I185" s="134"/>
      <c r="J185" s="135"/>
      <c r="K185" s="135"/>
      <c r="L185" s="135"/>
      <c r="M185" s="135"/>
      <c r="N185" s="135"/>
      <c r="O185" s="136"/>
      <c r="P185" s="137"/>
      <c r="Q185" s="136"/>
      <c r="R185" s="136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8"/>
      <c r="AJ185" s="116" t="e">
        <f>CONCATENATE(#REF!," ",#REF!)</f>
        <v>#REF!</v>
      </c>
      <c r="AK185" s="116" t="e">
        <f>#REF!</f>
        <v>#REF!</v>
      </c>
      <c r="AL185" s="86" t="s">
        <v>1633</v>
      </c>
      <c r="AM185" s="116" t="e">
        <f>#REF!</f>
        <v>#REF!</v>
      </c>
    </row>
    <row r="186" spans="1:39" ht="38.65" customHeight="1">
      <c r="A186" s="348">
        <v>180</v>
      </c>
      <c r="B186" s="349" t="s">
        <v>1336</v>
      </c>
      <c r="C186" s="349" t="s">
        <v>1337</v>
      </c>
      <c r="D186" s="350" t="s">
        <v>15</v>
      </c>
      <c r="E186" s="351" t="s">
        <v>426</v>
      </c>
      <c r="F186" s="229"/>
      <c r="G186" s="139"/>
      <c r="H186" s="133"/>
      <c r="I186" s="134"/>
      <c r="J186" s="135"/>
      <c r="K186" s="135"/>
      <c r="L186" s="135"/>
      <c r="M186" s="135"/>
      <c r="N186" s="135"/>
      <c r="O186" s="136"/>
      <c r="P186" s="137"/>
      <c r="Q186" s="136"/>
      <c r="R186" s="136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8"/>
      <c r="AJ186" s="116" t="e">
        <f>CONCATENATE(#REF!," ",#REF!)</f>
        <v>#REF!</v>
      </c>
      <c r="AK186" s="116" t="e">
        <f>#REF!</f>
        <v>#REF!</v>
      </c>
      <c r="AL186" s="86" t="s">
        <v>1633</v>
      </c>
      <c r="AM186" s="116" t="e">
        <f>#REF!</f>
        <v>#REF!</v>
      </c>
    </row>
    <row r="187" spans="1:39" ht="38.65" customHeight="1">
      <c r="A187" s="348">
        <v>181</v>
      </c>
      <c r="B187" s="349" t="s">
        <v>1338</v>
      </c>
      <c r="C187" s="349" t="s">
        <v>1331</v>
      </c>
      <c r="D187" s="350" t="s">
        <v>15</v>
      </c>
      <c r="E187" s="351" t="s">
        <v>468</v>
      </c>
      <c r="F187" s="229"/>
      <c r="G187" s="139"/>
      <c r="H187" s="133"/>
      <c r="I187" s="134"/>
      <c r="J187" s="135"/>
      <c r="K187" s="135"/>
      <c r="L187" s="135"/>
      <c r="M187" s="135"/>
      <c r="N187" s="135"/>
      <c r="O187" s="136"/>
      <c r="P187" s="137"/>
      <c r="Q187" s="136"/>
      <c r="R187" s="136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8"/>
      <c r="AJ187" s="116" t="e">
        <f>CONCATENATE(#REF!," ",#REF!)</f>
        <v>#REF!</v>
      </c>
      <c r="AK187" s="116" t="e">
        <f>#REF!</f>
        <v>#REF!</v>
      </c>
      <c r="AL187" s="86" t="s">
        <v>1633</v>
      </c>
      <c r="AM187" s="116" t="e">
        <f>#REF!</f>
        <v>#REF!</v>
      </c>
    </row>
    <row r="188" spans="1:39" ht="38.65" customHeight="1">
      <c r="A188" s="348">
        <v>182</v>
      </c>
      <c r="B188" s="349" t="s">
        <v>1339</v>
      </c>
      <c r="C188" s="349" t="s">
        <v>1316</v>
      </c>
      <c r="D188" s="350" t="s">
        <v>15</v>
      </c>
      <c r="E188" s="351" t="s">
        <v>1340</v>
      </c>
      <c r="F188" s="229"/>
      <c r="G188" s="139"/>
      <c r="H188" s="133"/>
      <c r="I188" s="134"/>
      <c r="J188" s="135"/>
      <c r="K188" s="135"/>
      <c r="L188" s="135"/>
      <c r="M188" s="135"/>
      <c r="N188" s="135"/>
      <c r="O188" s="136"/>
      <c r="P188" s="137"/>
      <c r="Q188" s="136"/>
      <c r="R188" s="136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8"/>
      <c r="AJ188" s="116" t="e">
        <f>CONCATENATE(#REF!," ",#REF!)</f>
        <v>#REF!</v>
      </c>
      <c r="AK188" s="116" t="e">
        <f>#REF!</f>
        <v>#REF!</v>
      </c>
      <c r="AL188" s="86" t="s">
        <v>1633</v>
      </c>
      <c r="AM188" s="116" t="e">
        <f>#REF!</f>
        <v>#REF!</v>
      </c>
    </row>
    <row r="189" spans="1:39" ht="38.65" customHeight="1">
      <c r="A189" s="348">
        <v>183</v>
      </c>
      <c r="B189" s="349" t="s">
        <v>1341</v>
      </c>
      <c r="C189" s="349" t="s">
        <v>1327</v>
      </c>
      <c r="D189" s="350" t="s">
        <v>15</v>
      </c>
      <c r="E189" s="351" t="s">
        <v>1218</v>
      </c>
      <c r="F189" s="228"/>
      <c r="G189" s="132"/>
      <c r="H189" s="133"/>
      <c r="I189" s="134"/>
      <c r="J189" s="135"/>
      <c r="K189" s="135"/>
      <c r="L189" s="135"/>
      <c r="M189" s="135"/>
      <c r="N189" s="135"/>
      <c r="O189" s="136"/>
      <c r="P189" s="137"/>
      <c r="Q189" s="136"/>
      <c r="R189" s="136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8"/>
      <c r="AJ189" s="116" t="e">
        <f>CONCATENATE(#REF!," ",#REF!)</f>
        <v>#REF!</v>
      </c>
      <c r="AK189" s="116" t="e">
        <f>#REF!</f>
        <v>#REF!</v>
      </c>
      <c r="AL189" s="86" t="s">
        <v>1633</v>
      </c>
      <c r="AM189" s="116" t="e">
        <f>#REF!</f>
        <v>#REF!</v>
      </c>
    </row>
    <row r="190" spans="1:39" ht="38.65" customHeight="1">
      <c r="A190" s="348">
        <v>184</v>
      </c>
      <c r="B190" s="349" t="s">
        <v>1342</v>
      </c>
      <c r="C190" s="349" t="s">
        <v>1343</v>
      </c>
      <c r="D190" s="350" t="s">
        <v>15</v>
      </c>
      <c r="E190" s="351" t="s">
        <v>478</v>
      </c>
      <c r="F190" s="228"/>
      <c r="G190" s="132"/>
      <c r="H190" s="133"/>
      <c r="I190" s="134"/>
      <c r="J190" s="135"/>
      <c r="K190" s="135"/>
      <c r="L190" s="135"/>
      <c r="M190" s="135"/>
      <c r="N190" s="135"/>
      <c r="O190" s="136"/>
      <c r="P190" s="137"/>
      <c r="Q190" s="136"/>
      <c r="R190" s="136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8"/>
      <c r="AJ190" s="116" t="e">
        <f>CONCATENATE(#REF!," ",#REF!)</f>
        <v>#REF!</v>
      </c>
      <c r="AK190" s="116" t="e">
        <f>#REF!</f>
        <v>#REF!</v>
      </c>
      <c r="AL190" s="86" t="s">
        <v>1633</v>
      </c>
      <c r="AM190" s="116" t="e">
        <f>#REF!</f>
        <v>#REF!</v>
      </c>
    </row>
    <row r="191" spans="1:39" ht="38.65" customHeight="1">
      <c r="A191" s="348">
        <v>185</v>
      </c>
      <c r="B191" s="349" t="s">
        <v>1344</v>
      </c>
      <c r="C191" s="349" t="s">
        <v>1327</v>
      </c>
      <c r="D191" s="350" t="s">
        <v>15</v>
      </c>
      <c r="E191" s="351" t="s">
        <v>1116</v>
      </c>
      <c r="F191" s="228"/>
      <c r="G191" s="132"/>
      <c r="H191" s="133"/>
      <c r="I191" s="134"/>
      <c r="J191" s="135"/>
      <c r="K191" s="135"/>
      <c r="L191" s="135"/>
      <c r="M191" s="135"/>
      <c r="N191" s="135"/>
      <c r="O191" s="136"/>
      <c r="P191" s="137"/>
      <c r="Q191" s="136"/>
      <c r="R191" s="136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8"/>
      <c r="AJ191" s="116" t="e">
        <f>CONCATENATE(#REF!," ",#REF!)</f>
        <v>#REF!</v>
      </c>
      <c r="AK191" s="116" t="e">
        <f>#REF!</f>
        <v>#REF!</v>
      </c>
      <c r="AL191" s="86" t="s">
        <v>1633</v>
      </c>
      <c r="AM191" s="116" t="e">
        <f>#REF!</f>
        <v>#REF!</v>
      </c>
    </row>
    <row r="192" spans="1:39" ht="38.65" customHeight="1">
      <c r="A192" s="348">
        <v>186</v>
      </c>
      <c r="B192" s="349" t="s">
        <v>1345</v>
      </c>
      <c r="C192" s="349" t="s">
        <v>1346</v>
      </c>
      <c r="D192" s="350" t="s">
        <v>15</v>
      </c>
      <c r="E192" s="351" t="s">
        <v>1347</v>
      </c>
      <c r="F192" s="228"/>
      <c r="G192" s="132"/>
      <c r="H192" s="133"/>
      <c r="I192" s="134"/>
      <c r="J192" s="135"/>
      <c r="K192" s="135"/>
      <c r="L192" s="135"/>
      <c r="M192" s="135"/>
      <c r="N192" s="135"/>
      <c r="O192" s="136"/>
      <c r="P192" s="137"/>
      <c r="Q192" s="136"/>
      <c r="R192" s="136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8"/>
      <c r="AJ192" s="116" t="e">
        <f>CONCATENATE(#REF!," ",#REF!)</f>
        <v>#REF!</v>
      </c>
      <c r="AK192" s="116" t="e">
        <f>#REF!</f>
        <v>#REF!</v>
      </c>
      <c r="AL192" s="86" t="s">
        <v>1633</v>
      </c>
      <c r="AM192" s="116" t="e">
        <f>#REF!</f>
        <v>#REF!</v>
      </c>
    </row>
    <row r="193" spans="1:39" ht="38.65" customHeight="1">
      <c r="A193" s="348">
        <v>187</v>
      </c>
      <c r="B193" s="349" t="s">
        <v>1348</v>
      </c>
      <c r="C193" s="349" t="s">
        <v>1337</v>
      </c>
      <c r="D193" s="350" t="s">
        <v>15</v>
      </c>
      <c r="E193" s="351" t="s">
        <v>1073</v>
      </c>
      <c r="F193" s="228"/>
      <c r="G193" s="132"/>
      <c r="H193" s="133"/>
      <c r="I193" s="134"/>
      <c r="J193" s="135"/>
      <c r="K193" s="135"/>
      <c r="L193" s="135"/>
      <c r="M193" s="135"/>
      <c r="N193" s="135"/>
      <c r="O193" s="136"/>
      <c r="P193" s="137"/>
      <c r="Q193" s="136"/>
      <c r="R193" s="136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8"/>
      <c r="AJ193" s="116" t="e">
        <f>CONCATENATE(#REF!," ",#REF!)</f>
        <v>#REF!</v>
      </c>
      <c r="AK193" s="116" t="e">
        <f>#REF!</f>
        <v>#REF!</v>
      </c>
      <c r="AL193" s="86" t="s">
        <v>1633</v>
      </c>
      <c r="AM193" s="116" t="e">
        <f>#REF!</f>
        <v>#REF!</v>
      </c>
    </row>
    <row r="194" spans="1:39" ht="38.65" customHeight="1">
      <c r="A194" s="348">
        <v>188</v>
      </c>
      <c r="B194" s="349" t="s">
        <v>1349</v>
      </c>
      <c r="C194" s="349" t="s">
        <v>1350</v>
      </c>
      <c r="D194" s="350" t="s">
        <v>15</v>
      </c>
      <c r="E194" s="351" t="s">
        <v>1351</v>
      </c>
      <c r="F194" s="228"/>
      <c r="G194" s="132"/>
      <c r="H194" s="133"/>
      <c r="I194" s="134"/>
      <c r="J194" s="135"/>
      <c r="K194" s="135"/>
      <c r="L194" s="135"/>
      <c r="M194" s="135"/>
      <c r="N194" s="135"/>
      <c r="O194" s="136"/>
      <c r="P194" s="137"/>
      <c r="Q194" s="136"/>
      <c r="R194" s="136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8"/>
      <c r="AJ194" s="116" t="e">
        <f>CONCATENATE(#REF!," ",#REF!)</f>
        <v>#REF!</v>
      </c>
      <c r="AK194" s="116" t="e">
        <f>#REF!</f>
        <v>#REF!</v>
      </c>
      <c r="AL194" s="86" t="s">
        <v>1633</v>
      </c>
      <c r="AM194" s="116" t="e">
        <f>#REF!</f>
        <v>#REF!</v>
      </c>
    </row>
    <row r="195" spans="1:39" ht="38.65" customHeight="1">
      <c r="A195" s="348">
        <v>189</v>
      </c>
      <c r="B195" s="349" t="s">
        <v>1352</v>
      </c>
      <c r="C195" s="349" t="s">
        <v>1346</v>
      </c>
      <c r="D195" s="350" t="s">
        <v>15</v>
      </c>
      <c r="E195" s="351" t="s">
        <v>424</v>
      </c>
      <c r="F195" s="228"/>
      <c r="G195" s="132"/>
      <c r="H195" s="133"/>
      <c r="I195" s="134"/>
      <c r="J195" s="135"/>
      <c r="K195" s="135"/>
      <c r="L195" s="135"/>
      <c r="M195" s="135"/>
      <c r="N195" s="135"/>
      <c r="O195" s="136"/>
      <c r="P195" s="137"/>
      <c r="Q195" s="136"/>
      <c r="R195" s="136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8"/>
      <c r="AJ195" s="116" t="e">
        <f>CONCATENATE(#REF!," ",#REF!)</f>
        <v>#REF!</v>
      </c>
      <c r="AK195" s="116" t="e">
        <f>#REF!</f>
        <v>#REF!</v>
      </c>
      <c r="AL195" s="86" t="s">
        <v>1633</v>
      </c>
      <c r="AM195" s="116" t="e">
        <f>#REF!</f>
        <v>#REF!</v>
      </c>
    </row>
    <row r="196" spans="1:39" ht="38.65" customHeight="1">
      <c r="A196" s="348">
        <v>190</v>
      </c>
      <c r="B196" s="349" t="s">
        <v>1353</v>
      </c>
      <c r="C196" s="349" t="s">
        <v>1335</v>
      </c>
      <c r="D196" s="350" t="s">
        <v>15</v>
      </c>
      <c r="E196" s="351" t="s">
        <v>1145</v>
      </c>
      <c r="F196" s="228"/>
      <c r="G196" s="132"/>
      <c r="H196" s="133"/>
      <c r="I196" s="134"/>
      <c r="J196" s="135"/>
      <c r="K196" s="135"/>
      <c r="L196" s="135"/>
      <c r="M196" s="135"/>
      <c r="N196" s="135"/>
      <c r="O196" s="136"/>
      <c r="P196" s="137"/>
      <c r="Q196" s="136"/>
      <c r="R196" s="136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8"/>
      <c r="AJ196" s="116" t="e">
        <f>CONCATENATE(#REF!," ",#REF!)</f>
        <v>#REF!</v>
      </c>
      <c r="AK196" s="116" t="e">
        <f>#REF!</f>
        <v>#REF!</v>
      </c>
      <c r="AL196" s="86" t="s">
        <v>1633</v>
      </c>
      <c r="AM196" s="116" t="e">
        <f>#REF!</f>
        <v>#REF!</v>
      </c>
    </row>
    <row r="197" spans="1:39" ht="38.65" customHeight="1">
      <c r="A197" s="348">
        <v>191</v>
      </c>
      <c r="B197" s="349" t="s">
        <v>1354</v>
      </c>
      <c r="C197" s="349" t="s">
        <v>1355</v>
      </c>
      <c r="D197" s="350" t="s">
        <v>15</v>
      </c>
      <c r="E197" s="351" t="s">
        <v>434</v>
      </c>
      <c r="F197" s="228"/>
      <c r="G197" s="132"/>
      <c r="H197" s="133"/>
      <c r="I197" s="134"/>
      <c r="J197" s="135"/>
      <c r="K197" s="135"/>
      <c r="L197" s="135"/>
      <c r="M197" s="135"/>
      <c r="N197" s="135"/>
      <c r="O197" s="136"/>
      <c r="P197" s="137"/>
      <c r="Q197" s="136"/>
      <c r="R197" s="136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8"/>
      <c r="AJ197" s="116" t="e">
        <f>CONCATENATE(#REF!," ",#REF!)</f>
        <v>#REF!</v>
      </c>
      <c r="AK197" s="116" t="e">
        <f>#REF!</f>
        <v>#REF!</v>
      </c>
      <c r="AL197" s="86" t="s">
        <v>1633</v>
      </c>
      <c r="AM197" s="116" t="e">
        <f>#REF!</f>
        <v>#REF!</v>
      </c>
    </row>
    <row r="198" spans="1:39" ht="38.65" customHeight="1">
      <c r="A198" s="348">
        <v>192</v>
      </c>
      <c r="B198" s="349" t="s">
        <v>1356</v>
      </c>
      <c r="C198" s="349" t="s">
        <v>1357</v>
      </c>
      <c r="D198" s="350" t="s">
        <v>15</v>
      </c>
      <c r="E198" s="351" t="s">
        <v>1225</v>
      </c>
      <c r="F198" s="228"/>
      <c r="G198" s="132"/>
      <c r="H198" s="133"/>
      <c r="I198" s="134"/>
      <c r="J198" s="135"/>
      <c r="K198" s="135"/>
      <c r="L198" s="135"/>
      <c r="M198" s="135"/>
      <c r="N198" s="135"/>
      <c r="O198" s="136"/>
      <c r="P198" s="136"/>
      <c r="Q198" s="136"/>
      <c r="R198" s="136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8"/>
      <c r="AJ198" s="116" t="e">
        <f>CONCATENATE(#REF!," ",#REF!)</f>
        <v>#REF!</v>
      </c>
      <c r="AK198" s="116" t="e">
        <f>#REF!</f>
        <v>#REF!</v>
      </c>
      <c r="AL198" s="86" t="s">
        <v>1633</v>
      </c>
      <c r="AM198" s="116" t="e">
        <f>#REF!</f>
        <v>#REF!</v>
      </c>
    </row>
    <row r="199" spans="1:39" ht="38.65" customHeight="1">
      <c r="A199" s="348">
        <v>193</v>
      </c>
      <c r="B199" s="349" t="s">
        <v>1358</v>
      </c>
      <c r="C199" s="349" t="s">
        <v>1355</v>
      </c>
      <c r="D199" s="350" t="s">
        <v>15</v>
      </c>
      <c r="E199" s="351" t="s">
        <v>432</v>
      </c>
      <c r="F199" s="228"/>
      <c r="G199" s="132"/>
      <c r="H199" s="133"/>
      <c r="I199" s="134"/>
      <c r="J199" s="135"/>
      <c r="K199" s="135"/>
      <c r="L199" s="135"/>
      <c r="M199" s="135"/>
      <c r="N199" s="135"/>
      <c r="O199" s="136"/>
      <c r="P199" s="137"/>
      <c r="Q199" s="136"/>
      <c r="R199" s="136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8"/>
      <c r="AJ199" s="116" t="e">
        <f>CONCATENATE(#REF!," ",#REF!)</f>
        <v>#REF!</v>
      </c>
      <c r="AK199" s="116" t="e">
        <f>#REF!</f>
        <v>#REF!</v>
      </c>
      <c r="AL199" s="86" t="s">
        <v>1633</v>
      </c>
      <c r="AM199" s="116" t="e">
        <f>#REF!</f>
        <v>#REF!</v>
      </c>
    </row>
    <row r="200" spans="1:39" ht="38.65" customHeight="1">
      <c r="A200" s="348">
        <v>194</v>
      </c>
      <c r="B200" s="349" t="s">
        <v>1359</v>
      </c>
      <c r="C200" s="349" t="s">
        <v>1355</v>
      </c>
      <c r="D200" s="350" t="s">
        <v>15</v>
      </c>
      <c r="E200" s="351" t="s">
        <v>433</v>
      </c>
      <c r="F200" s="228"/>
      <c r="G200" s="132"/>
      <c r="H200" s="133"/>
      <c r="I200" s="134"/>
      <c r="J200" s="135"/>
      <c r="K200" s="135"/>
      <c r="L200" s="135"/>
      <c r="M200" s="135"/>
      <c r="N200" s="135"/>
      <c r="O200" s="136"/>
      <c r="P200" s="137"/>
      <c r="Q200" s="136"/>
      <c r="R200" s="136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8"/>
      <c r="AJ200" s="116" t="e">
        <f>CONCATENATE(#REF!," ",#REF!)</f>
        <v>#REF!</v>
      </c>
      <c r="AK200" s="116" t="e">
        <f>#REF!</f>
        <v>#REF!</v>
      </c>
      <c r="AL200" s="86" t="s">
        <v>1633</v>
      </c>
      <c r="AM200" s="116" t="e">
        <f>#REF!</f>
        <v>#REF!</v>
      </c>
    </row>
    <row r="201" spans="1:39" ht="38.65" customHeight="1">
      <c r="A201" s="348">
        <v>195</v>
      </c>
      <c r="B201" s="349" t="s">
        <v>1360</v>
      </c>
      <c r="C201" s="349" t="s">
        <v>1327</v>
      </c>
      <c r="D201" s="350" t="s">
        <v>15</v>
      </c>
      <c r="E201" s="351" t="s">
        <v>470</v>
      </c>
      <c r="F201" s="228"/>
      <c r="G201" s="132"/>
      <c r="H201" s="133"/>
      <c r="I201" s="134"/>
      <c r="J201" s="135"/>
      <c r="K201" s="135"/>
      <c r="L201" s="135"/>
      <c r="M201" s="135"/>
      <c r="N201" s="135"/>
      <c r="O201" s="136"/>
      <c r="P201" s="137"/>
      <c r="Q201" s="136"/>
      <c r="R201" s="136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8"/>
      <c r="AJ201" s="116" t="e">
        <f>CONCATENATE(#REF!," ",#REF!)</f>
        <v>#REF!</v>
      </c>
      <c r="AK201" s="116" t="e">
        <f>#REF!</f>
        <v>#REF!</v>
      </c>
      <c r="AL201" s="86" t="s">
        <v>1633</v>
      </c>
      <c r="AM201" s="116" t="e">
        <f>#REF!</f>
        <v>#REF!</v>
      </c>
    </row>
    <row r="202" spans="1:39" ht="38.65" customHeight="1">
      <c r="A202" s="348">
        <v>196</v>
      </c>
      <c r="B202" s="349" t="s">
        <v>1361</v>
      </c>
      <c r="C202" s="349" t="s">
        <v>1362</v>
      </c>
      <c r="D202" s="350" t="s">
        <v>15</v>
      </c>
      <c r="E202" s="351" t="s">
        <v>470</v>
      </c>
      <c r="F202" s="228"/>
      <c r="G202" s="132"/>
      <c r="H202" s="133"/>
      <c r="I202" s="134"/>
      <c r="J202" s="135"/>
      <c r="K202" s="135"/>
      <c r="L202" s="135"/>
      <c r="M202" s="135"/>
      <c r="N202" s="135"/>
      <c r="O202" s="136"/>
      <c r="P202" s="137"/>
      <c r="Q202" s="136"/>
      <c r="R202" s="136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8"/>
      <c r="AJ202" s="116" t="e">
        <f>CONCATENATE(#REF!," ",#REF!)</f>
        <v>#REF!</v>
      </c>
      <c r="AK202" s="116" t="e">
        <f>#REF!</f>
        <v>#REF!</v>
      </c>
      <c r="AL202" s="86" t="s">
        <v>1633</v>
      </c>
      <c r="AM202" s="116" t="e">
        <f>#REF!</f>
        <v>#REF!</v>
      </c>
    </row>
    <row r="203" spans="1:39" ht="38.65" customHeight="1">
      <c r="A203" s="348">
        <v>197</v>
      </c>
      <c r="B203" s="349" t="s">
        <v>1363</v>
      </c>
      <c r="C203" s="349" t="s">
        <v>1364</v>
      </c>
      <c r="D203" s="350" t="s">
        <v>15</v>
      </c>
      <c r="E203" s="351" t="s">
        <v>1082</v>
      </c>
      <c r="F203" s="228"/>
      <c r="G203" s="132"/>
      <c r="H203" s="133"/>
      <c r="I203" s="134"/>
      <c r="J203" s="135"/>
      <c r="K203" s="135"/>
      <c r="L203" s="135"/>
      <c r="M203" s="135"/>
      <c r="N203" s="135"/>
      <c r="O203" s="136"/>
      <c r="P203" s="136"/>
      <c r="Q203" s="136"/>
      <c r="R203" s="136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8"/>
      <c r="AJ203" s="116" t="e">
        <f>CONCATENATE(#REF!," ",#REF!)</f>
        <v>#REF!</v>
      </c>
      <c r="AK203" s="116" t="e">
        <f>#REF!</f>
        <v>#REF!</v>
      </c>
      <c r="AL203" s="86" t="s">
        <v>1633</v>
      </c>
      <c r="AM203" s="116" t="e">
        <f>#REF!</f>
        <v>#REF!</v>
      </c>
    </row>
    <row r="204" spans="1:39" ht="38.65" customHeight="1">
      <c r="A204" s="348">
        <v>198</v>
      </c>
      <c r="B204" s="349" t="s">
        <v>1365</v>
      </c>
      <c r="C204" s="349" t="s">
        <v>1362</v>
      </c>
      <c r="D204" s="350" t="s">
        <v>15</v>
      </c>
      <c r="E204" s="351" t="s">
        <v>1258</v>
      </c>
      <c r="F204" s="228"/>
      <c r="G204" s="132"/>
      <c r="H204" s="133"/>
      <c r="I204" s="134"/>
      <c r="J204" s="135"/>
      <c r="K204" s="135"/>
      <c r="L204" s="135"/>
      <c r="M204" s="135"/>
      <c r="N204" s="135"/>
      <c r="O204" s="136"/>
      <c r="P204" s="136"/>
      <c r="Q204" s="136"/>
      <c r="R204" s="136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8"/>
      <c r="AJ204" s="116" t="e">
        <f>CONCATENATE(#REF!," ",#REF!)</f>
        <v>#REF!</v>
      </c>
      <c r="AK204" s="116" t="e">
        <f>#REF!</f>
        <v>#REF!</v>
      </c>
      <c r="AL204" s="86" t="s">
        <v>1633</v>
      </c>
      <c r="AM204" s="116" t="e">
        <f>#REF!</f>
        <v>#REF!</v>
      </c>
    </row>
    <row r="205" spans="1:39" ht="38.65" customHeight="1">
      <c r="A205" s="348">
        <v>199</v>
      </c>
      <c r="B205" s="349" t="s">
        <v>1366</v>
      </c>
      <c r="C205" s="349" t="s">
        <v>1364</v>
      </c>
      <c r="D205" s="350" t="s">
        <v>15</v>
      </c>
      <c r="E205" s="351" t="s">
        <v>431</v>
      </c>
      <c r="F205" s="228"/>
      <c r="G205" s="132"/>
      <c r="H205" s="133"/>
      <c r="I205" s="134"/>
      <c r="J205" s="135"/>
      <c r="K205" s="135"/>
      <c r="L205" s="135"/>
      <c r="M205" s="135"/>
      <c r="N205" s="135"/>
      <c r="O205" s="136"/>
      <c r="P205" s="136"/>
      <c r="Q205" s="136"/>
      <c r="R205" s="136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8"/>
      <c r="AJ205" s="116" t="e">
        <f>CONCATENATE(#REF!," ",#REF!)</f>
        <v>#REF!</v>
      </c>
      <c r="AK205" s="116" t="e">
        <f>#REF!</f>
        <v>#REF!</v>
      </c>
      <c r="AL205" s="86" t="s">
        <v>1633</v>
      </c>
      <c r="AM205" s="116" t="e">
        <f>#REF!</f>
        <v>#REF!</v>
      </c>
    </row>
    <row r="206" spans="1:39" ht="38.65" customHeight="1">
      <c r="A206" s="348">
        <v>200</v>
      </c>
      <c r="B206" s="349" t="s">
        <v>1367</v>
      </c>
      <c r="C206" s="349" t="s">
        <v>1316</v>
      </c>
      <c r="D206" s="350" t="s">
        <v>15</v>
      </c>
      <c r="E206" s="351" t="s">
        <v>1135</v>
      </c>
      <c r="F206" s="228"/>
      <c r="G206" s="132"/>
      <c r="H206" s="133"/>
      <c r="I206" s="134"/>
      <c r="J206" s="135"/>
      <c r="K206" s="135"/>
      <c r="L206" s="135"/>
      <c r="M206" s="135"/>
      <c r="N206" s="135"/>
      <c r="O206" s="136"/>
      <c r="P206" s="136"/>
      <c r="Q206" s="136"/>
      <c r="R206" s="136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8"/>
      <c r="AJ206" s="116" t="e">
        <f>CONCATENATE(#REF!," ",#REF!)</f>
        <v>#REF!</v>
      </c>
      <c r="AK206" s="116" t="e">
        <f>#REF!</f>
        <v>#REF!</v>
      </c>
      <c r="AL206" s="86" t="s">
        <v>1633</v>
      </c>
      <c r="AM206" s="116" t="e">
        <f>#REF!</f>
        <v>#REF!</v>
      </c>
    </row>
    <row r="207" spans="1:39" ht="38.65" customHeight="1">
      <c r="A207" s="348">
        <v>201</v>
      </c>
      <c r="B207" s="349" t="s">
        <v>1368</v>
      </c>
      <c r="C207" s="349" t="s">
        <v>1357</v>
      </c>
      <c r="D207" s="350" t="s">
        <v>15</v>
      </c>
      <c r="E207" s="351" t="s">
        <v>427</v>
      </c>
      <c r="F207" s="228"/>
      <c r="G207" s="132"/>
      <c r="H207" s="133"/>
      <c r="I207" s="134"/>
      <c r="J207" s="135"/>
      <c r="K207" s="135"/>
      <c r="L207" s="135"/>
      <c r="M207" s="135"/>
      <c r="N207" s="135"/>
      <c r="O207" s="136"/>
      <c r="P207" s="136"/>
      <c r="Q207" s="136"/>
      <c r="R207" s="136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8"/>
      <c r="AJ207" s="116" t="e">
        <f>CONCATENATE(#REF!," ",#REF!)</f>
        <v>#REF!</v>
      </c>
      <c r="AK207" s="116" t="e">
        <f>#REF!</f>
        <v>#REF!</v>
      </c>
      <c r="AL207" s="86" t="s">
        <v>1633</v>
      </c>
      <c r="AM207" s="116" t="e">
        <f>#REF!</f>
        <v>#REF!</v>
      </c>
    </row>
    <row r="208" spans="1:39" ht="38.65" customHeight="1">
      <c r="A208" s="348">
        <v>202</v>
      </c>
      <c r="B208" s="349" t="s">
        <v>1369</v>
      </c>
      <c r="C208" s="349" t="s">
        <v>1370</v>
      </c>
      <c r="D208" s="350" t="s">
        <v>15</v>
      </c>
      <c r="E208" s="351" t="s">
        <v>463</v>
      </c>
      <c r="F208" s="228"/>
      <c r="G208" s="132"/>
      <c r="H208" s="133"/>
      <c r="I208" s="134"/>
      <c r="J208" s="135"/>
      <c r="K208" s="135"/>
      <c r="L208" s="135"/>
      <c r="M208" s="135"/>
      <c r="N208" s="135"/>
      <c r="O208" s="136"/>
      <c r="P208" s="136"/>
      <c r="Q208" s="136"/>
      <c r="R208" s="136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8"/>
      <c r="AJ208" s="116" t="e">
        <f>CONCATENATE(#REF!," ",#REF!)</f>
        <v>#REF!</v>
      </c>
      <c r="AK208" s="116" t="e">
        <f>#REF!</f>
        <v>#REF!</v>
      </c>
      <c r="AL208" s="86" t="s">
        <v>1633</v>
      </c>
      <c r="AM208" s="116" t="e">
        <f>#REF!</f>
        <v>#REF!</v>
      </c>
    </row>
    <row r="209" spans="1:39" ht="38.65" customHeight="1">
      <c r="A209" s="348">
        <v>203</v>
      </c>
      <c r="B209" s="349" t="s">
        <v>1371</v>
      </c>
      <c r="C209" s="349" t="s">
        <v>1362</v>
      </c>
      <c r="D209" s="350" t="s">
        <v>15</v>
      </c>
      <c r="E209" s="351" t="s">
        <v>425</v>
      </c>
      <c r="F209" s="228"/>
      <c r="G209" s="132"/>
      <c r="H209" s="133"/>
      <c r="I209" s="134"/>
      <c r="J209" s="135"/>
      <c r="K209" s="135"/>
      <c r="L209" s="135"/>
      <c r="M209" s="135"/>
      <c r="N209" s="135"/>
      <c r="O209" s="136"/>
      <c r="P209" s="136"/>
      <c r="Q209" s="136"/>
      <c r="R209" s="136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8"/>
      <c r="AJ209" s="116" t="e">
        <f>CONCATENATE(#REF!," ",#REF!)</f>
        <v>#REF!</v>
      </c>
      <c r="AK209" s="116" t="e">
        <f>#REF!</f>
        <v>#REF!</v>
      </c>
      <c r="AL209" s="86" t="s">
        <v>1633</v>
      </c>
      <c r="AM209" s="116" t="e">
        <f>#REF!</f>
        <v>#REF!</v>
      </c>
    </row>
    <row r="210" spans="1:39" ht="38.65" customHeight="1">
      <c r="A210" s="348">
        <v>204</v>
      </c>
      <c r="B210" s="349" t="s">
        <v>1372</v>
      </c>
      <c r="C210" s="349" t="s">
        <v>1357</v>
      </c>
      <c r="D210" s="350" t="s">
        <v>15</v>
      </c>
      <c r="E210" s="351" t="s">
        <v>426</v>
      </c>
      <c r="F210" s="228"/>
      <c r="G210" s="132"/>
      <c r="H210" s="133"/>
      <c r="I210" s="134"/>
      <c r="J210" s="135"/>
      <c r="K210" s="135"/>
      <c r="L210" s="135"/>
      <c r="M210" s="135"/>
      <c r="N210" s="135"/>
      <c r="O210" s="136"/>
      <c r="P210" s="136"/>
      <c r="Q210" s="136"/>
      <c r="R210" s="136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8"/>
      <c r="AJ210" s="116" t="e">
        <f>CONCATENATE(#REF!," ",#REF!)</f>
        <v>#REF!</v>
      </c>
      <c r="AK210" s="116" t="e">
        <f>#REF!</f>
        <v>#REF!</v>
      </c>
      <c r="AL210" s="86" t="s">
        <v>1633</v>
      </c>
      <c r="AM210" s="116" t="e">
        <f>#REF!</f>
        <v>#REF!</v>
      </c>
    </row>
    <row r="211" spans="1:39" ht="38.65" customHeight="1">
      <c r="A211" s="348">
        <v>205</v>
      </c>
      <c r="B211" s="349" t="s">
        <v>1373</v>
      </c>
      <c r="C211" s="349" t="s">
        <v>1362</v>
      </c>
      <c r="D211" s="350" t="s">
        <v>15</v>
      </c>
      <c r="E211" s="351" t="s">
        <v>1374</v>
      </c>
      <c r="F211" s="228"/>
      <c r="G211" s="132"/>
      <c r="H211" s="133"/>
      <c r="I211" s="134"/>
      <c r="J211" s="135"/>
      <c r="K211" s="135"/>
      <c r="L211" s="135"/>
      <c r="M211" s="135"/>
      <c r="N211" s="135"/>
      <c r="O211" s="136"/>
      <c r="P211" s="136"/>
      <c r="Q211" s="136"/>
      <c r="R211" s="136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8"/>
      <c r="AJ211" s="116" t="e">
        <f>CONCATENATE(#REF!," ",#REF!)</f>
        <v>#REF!</v>
      </c>
      <c r="AK211" s="116" t="e">
        <f>#REF!</f>
        <v>#REF!</v>
      </c>
      <c r="AL211" s="86" t="s">
        <v>1633</v>
      </c>
      <c r="AM211" s="116" t="e">
        <f>#REF!</f>
        <v>#REF!</v>
      </c>
    </row>
    <row r="212" spans="1:39" ht="38.65" customHeight="1">
      <c r="A212" s="348">
        <v>206</v>
      </c>
      <c r="B212" s="349" t="s">
        <v>1375</v>
      </c>
      <c r="C212" s="349" t="s">
        <v>1364</v>
      </c>
      <c r="D212" s="350" t="s">
        <v>15</v>
      </c>
      <c r="E212" s="351" t="s">
        <v>431</v>
      </c>
      <c r="F212" s="228"/>
      <c r="G212" s="132"/>
      <c r="H212" s="133"/>
      <c r="I212" s="134"/>
      <c r="J212" s="135"/>
      <c r="K212" s="135"/>
      <c r="L212" s="135"/>
      <c r="M212" s="135"/>
      <c r="N212" s="135"/>
      <c r="O212" s="136"/>
      <c r="P212" s="136"/>
      <c r="Q212" s="136"/>
      <c r="R212" s="136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8"/>
      <c r="AJ212" s="116" t="e">
        <f>CONCATENATE(#REF!," ",#REF!)</f>
        <v>#REF!</v>
      </c>
      <c r="AK212" s="116" t="e">
        <f>#REF!</f>
        <v>#REF!</v>
      </c>
      <c r="AL212" s="86" t="s">
        <v>1633</v>
      </c>
      <c r="AM212" s="116" t="e">
        <f>#REF!</f>
        <v>#REF!</v>
      </c>
    </row>
    <row r="213" spans="1:39" ht="38.65" customHeight="1">
      <c r="A213" s="348">
        <v>207</v>
      </c>
      <c r="B213" s="349" t="s">
        <v>1376</v>
      </c>
      <c r="C213" s="349" t="s">
        <v>1331</v>
      </c>
      <c r="D213" s="350" t="s">
        <v>15</v>
      </c>
      <c r="E213" s="351" t="s">
        <v>424</v>
      </c>
      <c r="F213" s="228"/>
      <c r="G213" s="132"/>
      <c r="H213" s="133"/>
      <c r="I213" s="134"/>
      <c r="J213" s="135"/>
      <c r="K213" s="135"/>
      <c r="L213" s="135"/>
      <c r="M213" s="135"/>
      <c r="N213" s="135"/>
      <c r="O213" s="136"/>
      <c r="P213" s="136"/>
      <c r="Q213" s="136"/>
      <c r="R213" s="136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8"/>
      <c r="AJ213" s="116" t="e">
        <f>CONCATENATE(#REF!," ",#REF!)</f>
        <v>#REF!</v>
      </c>
      <c r="AK213" s="116" t="e">
        <f>#REF!</f>
        <v>#REF!</v>
      </c>
      <c r="AL213" s="86" t="s">
        <v>1633</v>
      </c>
      <c r="AM213" s="116" t="e">
        <f>#REF!</f>
        <v>#REF!</v>
      </c>
    </row>
    <row r="214" spans="1:39" ht="38.65" customHeight="1">
      <c r="A214" s="348">
        <v>208</v>
      </c>
      <c r="B214" s="349" t="s">
        <v>1377</v>
      </c>
      <c r="C214" s="349" t="s">
        <v>1362</v>
      </c>
      <c r="D214" s="350" t="s">
        <v>15</v>
      </c>
      <c r="E214" s="351" t="s">
        <v>430</v>
      </c>
      <c r="F214" s="228"/>
      <c r="G214" s="132"/>
      <c r="H214" s="133"/>
      <c r="I214" s="134"/>
      <c r="J214" s="135"/>
      <c r="K214" s="135"/>
      <c r="L214" s="135"/>
      <c r="M214" s="135"/>
      <c r="N214" s="135"/>
      <c r="O214" s="136"/>
      <c r="P214" s="136"/>
      <c r="Q214" s="136"/>
      <c r="R214" s="136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8"/>
      <c r="AJ214" s="116" t="e">
        <f>CONCATENATE(#REF!," ",#REF!)</f>
        <v>#REF!</v>
      </c>
      <c r="AK214" s="116" t="e">
        <f>#REF!</f>
        <v>#REF!</v>
      </c>
      <c r="AL214" s="86" t="s">
        <v>1633</v>
      </c>
      <c r="AM214" s="116" t="e">
        <f>#REF!</f>
        <v>#REF!</v>
      </c>
    </row>
    <row r="215" spans="1:39" ht="38.65" customHeight="1">
      <c r="A215" s="348">
        <v>209</v>
      </c>
      <c r="B215" s="349" t="s">
        <v>1378</v>
      </c>
      <c r="C215" s="349" t="s">
        <v>1362</v>
      </c>
      <c r="D215" s="350" t="s">
        <v>15</v>
      </c>
      <c r="E215" s="351" t="s">
        <v>426</v>
      </c>
      <c r="F215" s="228"/>
      <c r="G215" s="132"/>
      <c r="H215" s="133"/>
      <c r="I215" s="134"/>
      <c r="J215" s="135"/>
      <c r="K215" s="135"/>
      <c r="L215" s="135"/>
      <c r="M215" s="135"/>
      <c r="N215" s="135"/>
      <c r="O215" s="136"/>
      <c r="P215" s="136"/>
      <c r="Q215" s="136"/>
      <c r="R215" s="136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8"/>
      <c r="AJ215" s="116" t="e">
        <f>CONCATENATE(#REF!," ",#REF!)</f>
        <v>#REF!</v>
      </c>
      <c r="AK215" s="116" t="e">
        <f>#REF!</f>
        <v>#REF!</v>
      </c>
      <c r="AL215" s="86" t="s">
        <v>1633</v>
      </c>
      <c r="AM215" s="116" t="e">
        <f>#REF!</f>
        <v>#REF!</v>
      </c>
    </row>
    <row r="216" spans="1:39" ht="38.65" customHeight="1">
      <c r="A216" s="348">
        <v>210</v>
      </c>
      <c r="B216" s="349" t="s">
        <v>1379</v>
      </c>
      <c r="C216" s="349" t="s">
        <v>1335</v>
      </c>
      <c r="D216" s="350" t="s">
        <v>15</v>
      </c>
      <c r="E216" s="351" t="s">
        <v>441</v>
      </c>
      <c r="F216" s="228"/>
      <c r="G216" s="132"/>
      <c r="H216" s="133"/>
      <c r="I216" s="134"/>
      <c r="J216" s="135"/>
      <c r="K216" s="135"/>
      <c r="L216" s="135"/>
      <c r="M216" s="135"/>
      <c r="N216" s="135"/>
      <c r="O216" s="136"/>
      <c r="P216" s="136"/>
      <c r="Q216" s="136"/>
      <c r="R216" s="136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8"/>
      <c r="AJ216" s="116" t="e">
        <f>CONCATENATE(#REF!," ",#REF!)</f>
        <v>#REF!</v>
      </c>
      <c r="AK216" s="116" t="e">
        <f>#REF!</f>
        <v>#REF!</v>
      </c>
      <c r="AL216" s="86" t="s">
        <v>1633</v>
      </c>
      <c r="AM216" s="116" t="e">
        <f>#REF!</f>
        <v>#REF!</v>
      </c>
    </row>
    <row r="217" spans="1:39" ht="38.65" customHeight="1">
      <c r="A217" s="348">
        <v>211</v>
      </c>
      <c r="B217" s="349" t="s">
        <v>1380</v>
      </c>
      <c r="C217" s="349" t="s">
        <v>1381</v>
      </c>
      <c r="D217" s="350" t="s">
        <v>15</v>
      </c>
      <c r="E217" s="351" t="s">
        <v>1374</v>
      </c>
      <c r="F217" s="228"/>
      <c r="G217" s="132"/>
      <c r="H217" s="133"/>
      <c r="I217" s="134"/>
      <c r="J217" s="135"/>
      <c r="K217" s="135"/>
      <c r="L217" s="135"/>
      <c r="M217" s="135"/>
      <c r="N217" s="135"/>
      <c r="O217" s="136"/>
      <c r="P217" s="136"/>
      <c r="Q217" s="136"/>
      <c r="R217" s="136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8"/>
      <c r="AJ217" s="116" t="e">
        <f>CONCATENATE(#REF!," ",#REF!)</f>
        <v>#REF!</v>
      </c>
      <c r="AK217" s="116" t="e">
        <f>#REF!</f>
        <v>#REF!</v>
      </c>
      <c r="AL217" s="86" t="s">
        <v>1633</v>
      </c>
      <c r="AM217" s="116" t="e">
        <f>#REF!</f>
        <v>#REF!</v>
      </c>
    </row>
    <row r="218" spans="1:39" ht="38.65" customHeight="1">
      <c r="A218" s="348">
        <v>212</v>
      </c>
      <c r="B218" s="349" t="s">
        <v>521</v>
      </c>
      <c r="C218" s="349" t="s">
        <v>1382</v>
      </c>
      <c r="D218" s="350" t="s">
        <v>16</v>
      </c>
      <c r="E218" s="351" t="s">
        <v>464</v>
      </c>
      <c r="F218" s="228"/>
      <c r="G218" s="132"/>
      <c r="H218" s="133"/>
      <c r="I218" s="134"/>
      <c r="J218" s="135"/>
      <c r="K218" s="135"/>
      <c r="L218" s="135"/>
      <c r="M218" s="135"/>
      <c r="N218" s="135"/>
      <c r="O218" s="136"/>
      <c r="P218" s="136"/>
      <c r="Q218" s="136"/>
      <c r="R218" s="136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8"/>
      <c r="AJ218" s="116" t="e">
        <f>CONCATENATE(#REF!," ",#REF!)</f>
        <v>#REF!</v>
      </c>
      <c r="AK218" s="116" t="e">
        <f>#REF!</f>
        <v>#REF!</v>
      </c>
      <c r="AL218" s="86" t="s">
        <v>1633</v>
      </c>
      <c r="AM218" s="116" t="e">
        <f>#REF!</f>
        <v>#REF!</v>
      </c>
    </row>
    <row r="219" spans="1:39" ht="38.65" customHeight="1">
      <c r="A219" s="348">
        <v>213</v>
      </c>
      <c r="B219" s="349" t="s">
        <v>1383</v>
      </c>
      <c r="C219" s="349" t="s">
        <v>1384</v>
      </c>
      <c r="D219" s="350" t="s">
        <v>16</v>
      </c>
      <c r="E219" s="351" t="s">
        <v>424</v>
      </c>
      <c r="F219" s="228"/>
      <c r="G219" s="132"/>
      <c r="H219" s="133"/>
      <c r="I219" s="134"/>
      <c r="J219" s="135"/>
      <c r="K219" s="135"/>
      <c r="L219" s="135"/>
      <c r="M219" s="135"/>
      <c r="N219" s="135"/>
      <c r="O219" s="136"/>
      <c r="P219" s="136"/>
      <c r="Q219" s="136"/>
      <c r="R219" s="136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8"/>
      <c r="AJ219" s="116" t="e">
        <f>CONCATENATE(#REF!," ",#REF!)</f>
        <v>#REF!</v>
      </c>
      <c r="AK219" s="116" t="e">
        <f>#REF!</f>
        <v>#REF!</v>
      </c>
      <c r="AL219" s="86" t="s">
        <v>1633</v>
      </c>
      <c r="AM219" s="116" t="e">
        <f>#REF!</f>
        <v>#REF!</v>
      </c>
    </row>
    <row r="220" spans="1:39" ht="38.65" customHeight="1">
      <c r="A220" s="348">
        <v>214</v>
      </c>
      <c r="B220" s="349" t="s">
        <v>1385</v>
      </c>
      <c r="C220" s="349" t="s">
        <v>1386</v>
      </c>
      <c r="D220" s="350" t="s">
        <v>17</v>
      </c>
      <c r="E220" s="351" t="s">
        <v>467</v>
      </c>
      <c r="F220" s="228"/>
      <c r="G220" s="132"/>
      <c r="H220" s="133"/>
      <c r="I220" s="134"/>
      <c r="J220" s="135"/>
      <c r="K220" s="135"/>
      <c r="L220" s="135"/>
      <c r="M220" s="135"/>
      <c r="N220" s="135"/>
      <c r="O220" s="136"/>
      <c r="P220" s="136"/>
      <c r="Q220" s="136"/>
      <c r="R220" s="136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8"/>
      <c r="AJ220" s="116" t="e">
        <f>CONCATENATE(#REF!," ",#REF!)</f>
        <v>#REF!</v>
      </c>
      <c r="AK220" s="116" t="e">
        <f>#REF!</f>
        <v>#REF!</v>
      </c>
      <c r="AL220" s="86" t="s">
        <v>1633</v>
      </c>
      <c r="AM220" s="116" t="e">
        <f>#REF!</f>
        <v>#REF!</v>
      </c>
    </row>
    <row r="221" spans="1:39" ht="38.65" customHeight="1">
      <c r="A221" s="348">
        <v>215</v>
      </c>
      <c r="B221" s="349" t="s">
        <v>1387</v>
      </c>
      <c r="C221" s="349" t="s">
        <v>1386</v>
      </c>
      <c r="D221" s="350" t="s">
        <v>17</v>
      </c>
      <c r="E221" s="351">
        <v>4</v>
      </c>
      <c r="F221" s="228"/>
      <c r="G221" s="132"/>
      <c r="H221" s="133"/>
      <c r="I221" s="134"/>
      <c r="J221" s="135"/>
      <c r="K221" s="135"/>
      <c r="L221" s="135"/>
      <c r="M221" s="135"/>
      <c r="N221" s="135"/>
      <c r="O221" s="136"/>
      <c r="P221" s="136"/>
      <c r="Q221" s="136"/>
      <c r="R221" s="136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8"/>
      <c r="AJ221" s="116" t="e">
        <f>CONCATENATE(#REF!," ",#REF!)</f>
        <v>#REF!</v>
      </c>
      <c r="AK221" s="116" t="e">
        <f>#REF!</f>
        <v>#REF!</v>
      </c>
      <c r="AL221" s="86" t="s">
        <v>1633</v>
      </c>
      <c r="AM221" s="116" t="e">
        <f>#REF!</f>
        <v>#REF!</v>
      </c>
    </row>
    <row r="222" spans="1:39" ht="38.65" customHeight="1">
      <c r="A222" s="348">
        <v>216</v>
      </c>
      <c r="B222" s="349" t="s">
        <v>522</v>
      </c>
      <c r="C222" s="349" t="s">
        <v>1388</v>
      </c>
      <c r="D222" s="350" t="s">
        <v>17</v>
      </c>
      <c r="E222" s="351" t="s">
        <v>1145</v>
      </c>
      <c r="F222" s="228"/>
      <c r="G222" s="132"/>
      <c r="H222" s="133"/>
      <c r="I222" s="134"/>
      <c r="J222" s="135"/>
      <c r="K222" s="135"/>
      <c r="L222" s="135"/>
      <c r="M222" s="135"/>
      <c r="N222" s="135"/>
      <c r="O222" s="136"/>
      <c r="P222" s="136"/>
      <c r="Q222" s="136"/>
      <c r="R222" s="136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8"/>
    </row>
    <row r="223" spans="1:39" ht="38.65" customHeight="1">
      <c r="A223" s="348">
        <v>217</v>
      </c>
      <c r="B223" s="349" t="s">
        <v>523</v>
      </c>
      <c r="C223" s="349" t="s">
        <v>1389</v>
      </c>
      <c r="D223" s="350" t="s">
        <v>17</v>
      </c>
      <c r="E223" s="351">
        <v>4</v>
      </c>
      <c r="F223" s="228"/>
      <c r="G223" s="132"/>
      <c r="H223" s="133"/>
      <c r="I223" s="134"/>
      <c r="J223" s="135"/>
      <c r="K223" s="135"/>
      <c r="L223" s="135"/>
      <c r="M223" s="135"/>
      <c r="N223" s="135"/>
      <c r="O223" s="136"/>
      <c r="P223" s="136"/>
      <c r="Q223" s="136"/>
      <c r="R223" s="136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8"/>
    </row>
    <row r="224" spans="1:39" ht="38.65" customHeight="1">
      <c r="A224" s="348">
        <v>218</v>
      </c>
      <c r="B224" s="349" t="s">
        <v>1390</v>
      </c>
      <c r="C224" s="349" t="s">
        <v>1391</v>
      </c>
      <c r="D224" s="350" t="s">
        <v>17</v>
      </c>
      <c r="E224" s="351" t="s">
        <v>1082</v>
      </c>
      <c r="F224" s="228"/>
      <c r="G224" s="132"/>
      <c r="H224" s="133"/>
      <c r="I224" s="134"/>
      <c r="J224" s="135"/>
      <c r="K224" s="135"/>
      <c r="L224" s="135"/>
      <c r="M224" s="135"/>
      <c r="N224" s="135"/>
      <c r="O224" s="136"/>
      <c r="P224" s="136"/>
      <c r="Q224" s="136"/>
      <c r="R224" s="136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8"/>
    </row>
    <row r="225" spans="1:33" ht="38.65" customHeight="1">
      <c r="A225" s="348">
        <v>219</v>
      </c>
      <c r="B225" s="349" t="s">
        <v>923</v>
      </c>
      <c r="C225" s="349" t="s">
        <v>1392</v>
      </c>
      <c r="D225" s="350" t="s">
        <v>17</v>
      </c>
      <c r="E225" s="351" t="s">
        <v>433</v>
      </c>
      <c r="F225" s="228"/>
      <c r="G225" s="132"/>
      <c r="H225" s="133"/>
      <c r="I225" s="134"/>
      <c r="J225" s="135"/>
      <c r="K225" s="135"/>
      <c r="L225" s="135"/>
      <c r="M225" s="135"/>
      <c r="N225" s="135"/>
      <c r="O225" s="136"/>
      <c r="P225" s="136"/>
      <c r="Q225" s="136"/>
      <c r="R225" s="136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8"/>
    </row>
    <row r="226" spans="1:33" ht="38.65" customHeight="1">
      <c r="A226" s="348">
        <v>220</v>
      </c>
      <c r="B226" s="349" t="s">
        <v>924</v>
      </c>
      <c r="C226" s="349" t="s">
        <v>1392</v>
      </c>
      <c r="D226" s="350" t="s">
        <v>17</v>
      </c>
      <c r="E226" s="351" t="s">
        <v>1095</v>
      </c>
      <c r="F226" s="228"/>
      <c r="G226" s="132"/>
      <c r="H226" s="133"/>
      <c r="I226" s="134"/>
      <c r="J226" s="135"/>
      <c r="K226" s="135"/>
      <c r="L226" s="135"/>
      <c r="M226" s="135"/>
      <c r="N226" s="135"/>
      <c r="O226" s="136"/>
      <c r="P226" s="136"/>
      <c r="Q226" s="136"/>
      <c r="R226" s="136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8"/>
    </row>
    <row r="227" spans="1:33" ht="38.65" customHeight="1">
      <c r="A227" s="348">
        <v>221</v>
      </c>
      <c r="B227" s="349" t="s">
        <v>925</v>
      </c>
      <c r="C227" s="349" t="s">
        <v>1393</v>
      </c>
      <c r="D227" s="350" t="s">
        <v>17</v>
      </c>
      <c r="E227" s="351">
        <v>10</v>
      </c>
      <c r="F227" s="228"/>
      <c r="G227" s="132"/>
      <c r="H227" s="133"/>
      <c r="I227" s="134"/>
      <c r="J227" s="135"/>
      <c r="K227" s="135"/>
      <c r="L227" s="135"/>
      <c r="M227" s="135"/>
      <c r="N227" s="135"/>
      <c r="O227" s="136"/>
      <c r="P227" s="136"/>
      <c r="Q227" s="136"/>
      <c r="R227" s="136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8"/>
    </row>
    <row r="228" spans="1:33" ht="38.65" customHeight="1">
      <c r="A228" s="348">
        <v>222</v>
      </c>
      <c r="B228" s="349" t="s">
        <v>926</v>
      </c>
      <c r="C228" s="349" t="s">
        <v>1393</v>
      </c>
      <c r="D228" s="350" t="s">
        <v>17</v>
      </c>
      <c r="E228" s="351">
        <v>12</v>
      </c>
      <c r="F228" s="228"/>
      <c r="G228" s="132"/>
      <c r="H228" s="133"/>
      <c r="I228" s="134"/>
      <c r="J228" s="135"/>
      <c r="K228" s="135"/>
      <c r="L228" s="135"/>
      <c r="M228" s="135"/>
      <c r="N228" s="135"/>
      <c r="O228" s="136"/>
      <c r="P228" s="136"/>
      <c r="Q228" s="136"/>
      <c r="R228" s="136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8"/>
    </row>
    <row r="229" spans="1:33" ht="38.65" customHeight="1">
      <c r="A229" s="348">
        <v>223</v>
      </c>
      <c r="B229" s="349" t="s">
        <v>524</v>
      </c>
      <c r="C229" s="349" t="s">
        <v>1391</v>
      </c>
      <c r="D229" s="350" t="s">
        <v>17</v>
      </c>
      <c r="E229" s="351" t="s">
        <v>1150</v>
      </c>
      <c r="F229" s="228"/>
      <c r="G229" s="132"/>
      <c r="H229" s="133"/>
      <c r="I229" s="134"/>
      <c r="J229" s="135"/>
      <c r="K229" s="135"/>
      <c r="L229" s="135"/>
      <c r="M229" s="135"/>
      <c r="N229" s="135"/>
      <c r="O229" s="136"/>
      <c r="P229" s="136"/>
      <c r="Q229" s="136"/>
      <c r="R229" s="136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8"/>
    </row>
    <row r="230" spans="1:33" ht="38.65" customHeight="1">
      <c r="A230" s="348">
        <v>224</v>
      </c>
      <c r="B230" s="349" t="s">
        <v>1394</v>
      </c>
      <c r="C230" s="349" t="s">
        <v>1395</v>
      </c>
      <c r="D230" s="350" t="s">
        <v>18</v>
      </c>
      <c r="E230" s="351" t="s">
        <v>1156</v>
      </c>
      <c r="F230" s="228"/>
      <c r="G230" s="132"/>
      <c r="H230" s="133"/>
      <c r="I230" s="134"/>
      <c r="J230" s="135"/>
      <c r="K230" s="135"/>
      <c r="L230" s="135"/>
      <c r="M230" s="135"/>
      <c r="N230" s="135"/>
      <c r="O230" s="136"/>
      <c r="P230" s="136"/>
      <c r="Q230" s="136"/>
      <c r="R230" s="136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8"/>
    </row>
    <row r="231" spans="1:33" ht="38.65" customHeight="1">
      <c r="A231" s="348">
        <v>225</v>
      </c>
      <c r="B231" s="349" t="s">
        <v>1396</v>
      </c>
      <c r="C231" s="349" t="s">
        <v>1395</v>
      </c>
      <c r="D231" s="350" t="s">
        <v>18</v>
      </c>
      <c r="E231" s="351" t="s">
        <v>1230</v>
      </c>
      <c r="F231" s="228"/>
      <c r="G231" s="132"/>
      <c r="H231" s="133"/>
      <c r="I231" s="134"/>
      <c r="J231" s="135"/>
      <c r="K231" s="135"/>
      <c r="L231" s="135"/>
      <c r="M231" s="135"/>
      <c r="N231" s="135"/>
      <c r="O231" s="136"/>
      <c r="P231" s="136"/>
      <c r="Q231" s="136"/>
      <c r="R231" s="136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8"/>
    </row>
    <row r="232" spans="1:33" ht="38.65" customHeight="1">
      <c r="A232" s="348">
        <v>226</v>
      </c>
      <c r="B232" s="349" t="s">
        <v>1397</v>
      </c>
      <c r="C232" s="349" t="s">
        <v>1398</v>
      </c>
      <c r="D232" s="350" t="s">
        <v>18</v>
      </c>
      <c r="E232" s="351" t="s">
        <v>444</v>
      </c>
      <c r="F232" s="228"/>
      <c r="G232" s="132"/>
      <c r="H232" s="133"/>
      <c r="I232" s="134"/>
      <c r="J232" s="135"/>
      <c r="K232" s="135"/>
      <c r="L232" s="135"/>
      <c r="M232" s="135"/>
      <c r="N232" s="135"/>
      <c r="O232" s="136"/>
      <c r="P232" s="136"/>
      <c r="Q232" s="136"/>
      <c r="R232" s="136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8"/>
    </row>
    <row r="233" spans="1:33" ht="38.65" customHeight="1">
      <c r="A233" s="348">
        <v>227</v>
      </c>
      <c r="B233" s="349" t="s">
        <v>1399</v>
      </c>
      <c r="C233" s="349" t="s">
        <v>1400</v>
      </c>
      <c r="D233" s="350" t="s">
        <v>18</v>
      </c>
      <c r="E233" s="351" t="s">
        <v>437</v>
      </c>
      <c r="F233" s="228"/>
      <c r="G233" s="132"/>
      <c r="H233" s="133"/>
      <c r="I233" s="134"/>
      <c r="J233" s="135"/>
      <c r="K233" s="135"/>
      <c r="L233" s="135"/>
      <c r="M233" s="135"/>
      <c r="N233" s="135"/>
      <c r="O233" s="136"/>
      <c r="P233" s="136"/>
      <c r="Q233" s="136"/>
      <c r="R233" s="136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8"/>
    </row>
    <row r="234" spans="1:33" ht="38.65" customHeight="1">
      <c r="A234" s="348">
        <v>228</v>
      </c>
      <c r="B234" s="349" t="s">
        <v>927</v>
      </c>
      <c r="C234" s="349" t="s">
        <v>1401</v>
      </c>
      <c r="D234" s="350" t="s">
        <v>18</v>
      </c>
      <c r="E234" s="351" t="s">
        <v>449</v>
      </c>
      <c r="F234" s="228"/>
      <c r="G234" s="132"/>
      <c r="H234" s="133"/>
      <c r="I234" s="134"/>
      <c r="J234" s="135"/>
      <c r="K234" s="135"/>
      <c r="L234" s="135"/>
      <c r="M234" s="135"/>
      <c r="N234" s="135"/>
      <c r="O234" s="136"/>
      <c r="P234" s="136"/>
      <c r="Q234" s="136"/>
      <c r="R234" s="136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8"/>
    </row>
    <row r="235" spans="1:33" ht="38.65" customHeight="1">
      <c r="A235" s="348">
        <v>229</v>
      </c>
      <c r="B235" s="349" t="s">
        <v>526</v>
      </c>
      <c r="C235" s="349" t="s">
        <v>1402</v>
      </c>
      <c r="D235" s="350" t="s">
        <v>18</v>
      </c>
      <c r="E235" s="351" t="s">
        <v>1403</v>
      </c>
      <c r="F235" s="228"/>
      <c r="G235" s="132"/>
      <c r="H235" s="133"/>
      <c r="I235" s="134"/>
      <c r="J235" s="135"/>
      <c r="K235" s="135"/>
      <c r="L235" s="135"/>
      <c r="M235" s="135"/>
      <c r="N235" s="135"/>
      <c r="O235" s="136"/>
      <c r="P235" s="136"/>
      <c r="Q235" s="136"/>
      <c r="R235" s="136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8"/>
    </row>
    <row r="236" spans="1:33" ht="38.65" customHeight="1">
      <c r="A236" s="348">
        <v>230</v>
      </c>
      <c r="B236" s="349" t="s">
        <v>1404</v>
      </c>
      <c r="C236" s="349" t="s">
        <v>1402</v>
      </c>
      <c r="D236" s="350" t="s">
        <v>18</v>
      </c>
      <c r="E236" s="351" t="s">
        <v>1405</v>
      </c>
      <c r="F236" s="228"/>
      <c r="G236" s="132"/>
      <c r="H236" s="133"/>
      <c r="I236" s="134"/>
      <c r="J236" s="135"/>
      <c r="K236" s="135"/>
      <c r="L236" s="135"/>
      <c r="M236" s="135"/>
      <c r="N236" s="135"/>
      <c r="O236" s="136"/>
      <c r="P236" s="136"/>
      <c r="Q236" s="136"/>
      <c r="R236" s="136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8"/>
    </row>
    <row r="237" spans="1:33" ht="38.65" customHeight="1">
      <c r="A237" s="348">
        <v>231</v>
      </c>
      <c r="B237" s="349" t="s">
        <v>525</v>
      </c>
      <c r="C237" s="349" t="s">
        <v>1406</v>
      </c>
      <c r="D237" s="350" t="s">
        <v>18</v>
      </c>
      <c r="E237" s="351" t="s">
        <v>452</v>
      </c>
      <c r="F237" s="228"/>
      <c r="G237" s="132"/>
      <c r="H237" s="133"/>
      <c r="I237" s="134"/>
      <c r="J237" s="135"/>
      <c r="K237" s="135"/>
      <c r="L237" s="135"/>
      <c r="M237" s="135"/>
      <c r="N237" s="135"/>
      <c r="O237" s="136"/>
      <c r="P237" s="136"/>
      <c r="Q237" s="136"/>
      <c r="R237" s="136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8"/>
    </row>
    <row r="238" spans="1:33" ht="38.65" customHeight="1">
      <c r="A238" s="348">
        <v>232</v>
      </c>
      <c r="B238" s="349" t="s">
        <v>1407</v>
      </c>
      <c r="C238" s="349" t="s">
        <v>1406</v>
      </c>
      <c r="D238" s="350" t="s">
        <v>18</v>
      </c>
      <c r="E238" s="351" t="s">
        <v>1123</v>
      </c>
      <c r="F238" s="228"/>
      <c r="G238" s="132"/>
      <c r="H238" s="133"/>
      <c r="I238" s="134"/>
      <c r="J238" s="135"/>
      <c r="K238" s="135"/>
      <c r="L238" s="135"/>
      <c r="M238" s="135"/>
      <c r="N238" s="135"/>
      <c r="O238" s="136"/>
      <c r="P238" s="136"/>
      <c r="Q238" s="136"/>
      <c r="R238" s="136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8"/>
    </row>
    <row r="239" spans="1:33" ht="38.65" customHeight="1">
      <c r="A239" s="348">
        <v>233</v>
      </c>
      <c r="B239" s="349" t="s">
        <v>1408</v>
      </c>
      <c r="C239" s="349" t="s">
        <v>1409</v>
      </c>
      <c r="D239" s="350" t="s">
        <v>18</v>
      </c>
      <c r="E239" s="351" t="s">
        <v>1208</v>
      </c>
      <c r="F239" s="228"/>
      <c r="G239" s="132"/>
      <c r="H239" s="133"/>
      <c r="I239" s="134"/>
      <c r="J239" s="135"/>
      <c r="K239" s="135"/>
      <c r="L239" s="135"/>
      <c r="M239" s="135"/>
      <c r="N239" s="135"/>
      <c r="O239" s="136"/>
      <c r="P239" s="136"/>
      <c r="Q239" s="136"/>
      <c r="R239" s="136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8"/>
    </row>
    <row r="240" spans="1:33" ht="38.65" customHeight="1">
      <c r="A240" s="348">
        <v>234</v>
      </c>
      <c r="B240" s="349" t="s">
        <v>1410</v>
      </c>
      <c r="C240" s="349" t="s">
        <v>1411</v>
      </c>
      <c r="D240" s="350" t="s">
        <v>18</v>
      </c>
      <c r="E240" s="351" t="s">
        <v>466</v>
      </c>
      <c r="F240" s="228"/>
      <c r="G240" s="132"/>
      <c r="H240" s="133"/>
      <c r="I240" s="134"/>
      <c r="J240" s="135"/>
      <c r="K240" s="135"/>
      <c r="L240" s="135"/>
      <c r="M240" s="135"/>
      <c r="N240" s="135"/>
      <c r="O240" s="136"/>
      <c r="P240" s="136"/>
      <c r="Q240" s="136"/>
      <c r="R240" s="136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8"/>
    </row>
    <row r="241" spans="1:33" ht="38.65" customHeight="1">
      <c r="A241" s="348">
        <v>235</v>
      </c>
      <c r="B241" s="349" t="s">
        <v>1412</v>
      </c>
      <c r="C241" s="349" t="s">
        <v>1413</v>
      </c>
      <c r="D241" s="350" t="s">
        <v>18</v>
      </c>
      <c r="E241" s="351" t="s">
        <v>1156</v>
      </c>
      <c r="F241" s="228"/>
      <c r="G241" s="132"/>
      <c r="H241" s="133"/>
      <c r="I241" s="134"/>
      <c r="J241" s="135"/>
      <c r="K241" s="135"/>
      <c r="L241" s="135"/>
      <c r="M241" s="135"/>
      <c r="N241" s="135"/>
      <c r="O241" s="136"/>
      <c r="P241" s="136"/>
      <c r="Q241" s="136"/>
      <c r="R241" s="136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8"/>
    </row>
    <row r="242" spans="1:33" ht="38.65" customHeight="1">
      <c r="A242" s="348">
        <v>236</v>
      </c>
      <c r="B242" s="349" t="s">
        <v>1414</v>
      </c>
      <c r="C242" s="349" t="s">
        <v>1413</v>
      </c>
      <c r="D242" s="350" t="s">
        <v>18</v>
      </c>
      <c r="E242" s="351" t="s">
        <v>1082</v>
      </c>
      <c r="F242" s="228"/>
      <c r="G242" s="132"/>
      <c r="H242" s="133"/>
      <c r="I242" s="134"/>
      <c r="J242" s="135"/>
      <c r="K242" s="135"/>
      <c r="L242" s="135"/>
      <c r="M242" s="135"/>
      <c r="N242" s="135"/>
      <c r="O242" s="136"/>
      <c r="P242" s="136"/>
      <c r="Q242" s="136"/>
      <c r="R242" s="136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8"/>
    </row>
    <row r="243" spans="1:33" ht="38.65" customHeight="1">
      <c r="A243" s="348">
        <v>237</v>
      </c>
      <c r="B243" s="349" t="s">
        <v>1415</v>
      </c>
      <c r="C243" s="349" t="s">
        <v>1416</v>
      </c>
      <c r="D243" s="350" t="s">
        <v>18</v>
      </c>
      <c r="E243" s="351" t="s">
        <v>1417</v>
      </c>
      <c r="F243" s="228"/>
      <c r="G243" s="132"/>
      <c r="H243" s="133"/>
      <c r="I243" s="134"/>
      <c r="J243" s="135"/>
      <c r="K243" s="135"/>
      <c r="L243" s="135"/>
      <c r="M243" s="135"/>
      <c r="N243" s="135"/>
      <c r="O243" s="136"/>
      <c r="P243" s="136"/>
      <c r="Q243" s="136"/>
      <c r="R243" s="136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8"/>
    </row>
    <row r="244" spans="1:33" ht="38.65" customHeight="1">
      <c r="A244" s="348">
        <v>238</v>
      </c>
      <c r="B244" s="349" t="s">
        <v>1418</v>
      </c>
      <c r="C244" s="349" t="s">
        <v>1400</v>
      </c>
      <c r="D244" s="350" t="s">
        <v>18</v>
      </c>
      <c r="E244" s="351" t="s">
        <v>479</v>
      </c>
      <c r="F244" s="228"/>
      <c r="G244" s="132"/>
      <c r="H244" s="133"/>
      <c r="I244" s="134"/>
      <c r="J244" s="135"/>
      <c r="K244" s="135"/>
      <c r="L244" s="135"/>
      <c r="M244" s="135"/>
      <c r="N244" s="135"/>
      <c r="O244" s="136"/>
      <c r="P244" s="136"/>
      <c r="Q244" s="136"/>
      <c r="R244" s="136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8"/>
    </row>
    <row r="245" spans="1:33" ht="38.65" customHeight="1">
      <c r="A245" s="348">
        <v>239</v>
      </c>
      <c r="B245" s="349" t="s">
        <v>1419</v>
      </c>
      <c r="C245" s="349" t="s">
        <v>1401</v>
      </c>
      <c r="D245" s="350" t="s">
        <v>18</v>
      </c>
      <c r="E245" s="351" t="s">
        <v>430</v>
      </c>
      <c r="F245" s="228"/>
      <c r="G245" s="132"/>
      <c r="H245" s="133"/>
      <c r="I245" s="134"/>
      <c r="J245" s="135"/>
      <c r="K245" s="135"/>
      <c r="L245" s="135"/>
      <c r="M245" s="135"/>
      <c r="N245" s="135"/>
      <c r="O245" s="136"/>
      <c r="P245" s="136"/>
      <c r="Q245" s="136"/>
      <c r="R245" s="136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8"/>
    </row>
    <row r="246" spans="1:33" ht="38.65" customHeight="1">
      <c r="A246" s="348">
        <v>240</v>
      </c>
      <c r="B246" s="349" t="s">
        <v>1420</v>
      </c>
      <c r="C246" s="349" t="s">
        <v>1411</v>
      </c>
      <c r="D246" s="350" t="s">
        <v>18</v>
      </c>
      <c r="E246" s="351" t="s">
        <v>1165</v>
      </c>
      <c r="F246" s="228"/>
      <c r="G246" s="132"/>
      <c r="H246" s="133"/>
      <c r="I246" s="134"/>
      <c r="J246" s="135"/>
      <c r="K246" s="135"/>
      <c r="L246" s="135"/>
      <c r="M246" s="135"/>
      <c r="N246" s="135"/>
      <c r="O246" s="136"/>
      <c r="P246" s="136"/>
      <c r="Q246" s="136"/>
      <c r="R246" s="136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8"/>
    </row>
    <row r="247" spans="1:33" ht="38.65" customHeight="1">
      <c r="A247" s="348">
        <v>241</v>
      </c>
      <c r="B247" s="349" t="s">
        <v>1421</v>
      </c>
      <c r="C247" s="349" t="s">
        <v>1409</v>
      </c>
      <c r="D247" s="350" t="s">
        <v>18</v>
      </c>
      <c r="E247" s="351" t="s">
        <v>1082</v>
      </c>
      <c r="F247" s="228"/>
      <c r="G247" s="132"/>
      <c r="H247" s="133"/>
      <c r="I247" s="134"/>
      <c r="J247" s="135"/>
      <c r="K247" s="135"/>
      <c r="L247" s="135"/>
      <c r="M247" s="135"/>
      <c r="N247" s="135"/>
      <c r="O247" s="136"/>
      <c r="P247" s="136"/>
      <c r="Q247" s="136"/>
      <c r="R247" s="136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8"/>
    </row>
    <row r="248" spans="1:33" ht="38.65" customHeight="1">
      <c r="A248" s="348">
        <v>242</v>
      </c>
      <c r="B248" s="349" t="s">
        <v>1422</v>
      </c>
      <c r="C248" s="349" t="s">
        <v>1423</v>
      </c>
      <c r="D248" s="350" t="s">
        <v>18</v>
      </c>
      <c r="E248" s="351" t="s">
        <v>1405</v>
      </c>
      <c r="F248" s="228"/>
      <c r="G248" s="132"/>
      <c r="H248" s="133"/>
      <c r="I248" s="134"/>
      <c r="J248" s="135"/>
      <c r="K248" s="135"/>
      <c r="L248" s="135"/>
      <c r="M248" s="135"/>
      <c r="N248" s="135"/>
      <c r="O248" s="136"/>
      <c r="P248" s="136"/>
      <c r="Q248" s="136"/>
      <c r="R248" s="136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8"/>
    </row>
    <row r="249" spans="1:33" ht="38.65" customHeight="1">
      <c r="A249" s="348">
        <v>243</v>
      </c>
      <c r="B249" s="349" t="s">
        <v>1424</v>
      </c>
      <c r="C249" s="349" t="s">
        <v>1425</v>
      </c>
      <c r="D249" s="350" t="s">
        <v>18</v>
      </c>
      <c r="E249" s="351" t="s">
        <v>439</v>
      </c>
      <c r="F249" s="228"/>
      <c r="G249" s="132"/>
      <c r="H249" s="133"/>
      <c r="I249" s="134"/>
      <c r="J249" s="135"/>
      <c r="K249" s="135"/>
      <c r="L249" s="135"/>
      <c r="M249" s="135"/>
      <c r="N249" s="135"/>
      <c r="O249" s="136"/>
      <c r="P249" s="136"/>
      <c r="Q249" s="136"/>
      <c r="R249" s="136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8"/>
    </row>
    <row r="250" spans="1:33" ht="38.65" customHeight="1">
      <c r="A250" s="348">
        <v>244</v>
      </c>
      <c r="B250" s="349" t="s">
        <v>1426</v>
      </c>
      <c r="C250" s="349" t="s">
        <v>1427</v>
      </c>
      <c r="D250" s="350" t="s">
        <v>18</v>
      </c>
      <c r="E250" s="351" t="s">
        <v>475</v>
      </c>
      <c r="F250" s="228"/>
      <c r="G250" s="132"/>
      <c r="H250" s="133"/>
      <c r="I250" s="134"/>
      <c r="J250" s="135"/>
      <c r="K250" s="135"/>
      <c r="L250" s="135"/>
      <c r="M250" s="135"/>
      <c r="N250" s="135"/>
      <c r="O250" s="136"/>
      <c r="P250" s="136"/>
      <c r="Q250" s="136"/>
      <c r="R250" s="136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8"/>
    </row>
    <row r="251" spans="1:33" ht="38.65" customHeight="1">
      <c r="A251" s="348">
        <v>245</v>
      </c>
      <c r="B251" s="349" t="s">
        <v>1428</v>
      </c>
      <c r="C251" s="349" t="s">
        <v>1427</v>
      </c>
      <c r="D251" s="350" t="s">
        <v>18</v>
      </c>
      <c r="E251" s="351" t="s">
        <v>1150</v>
      </c>
      <c r="F251" s="228"/>
      <c r="G251" s="132"/>
      <c r="H251" s="133"/>
      <c r="I251" s="134"/>
      <c r="J251" s="135"/>
      <c r="K251" s="135"/>
      <c r="L251" s="135"/>
      <c r="M251" s="135"/>
      <c r="N251" s="135"/>
      <c r="O251" s="136"/>
      <c r="P251" s="136"/>
      <c r="Q251" s="136"/>
      <c r="R251" s="136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8"/>
    </row>
    <row r="252" spans="1:33" ht="38.65" customHeight="1">
      <c r="A252" s="348">
        <v>246</v>
      </c>
      <c r="B252" s="349" t="s">
        <v>1429</v>
      </c>
      <c r="C252" s="349" t="s">
        <v>1430</v>
      </c>
      <c r="D252" s="350" t="s">
        <v>18</v>
      </c>
      <c r="E252" s="351" t="s">
        <v>442</v>
      </c>
      <c r="F252" s="228"/>
      <c r="G252" s="132"/>
      <c r="H252" s="133"/>
      <c r="I252" s="134"/>
      <c r="J252" s="135"/>
      <c r="K252" s="135"/>
      <c r="L252" s="135"/>
      <c r="M252" s="135"/>
      <c r="N252" s="135"/>
      <c r="O252" s="136"/>
      <c r="P252" s="136"/>
      <c r="Q252" s="136"/>
      <c r="R252" s="136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8"/>
    </row>
    <row r="253" spans="1:33" ht="38.65" customHeight="1">
      <c r="A253" s="348">
        <v>247</v>
      </c>
      <c r="B253" s="349" t="s">
        <v>1431</v>
      </c>
      <c r="C253" s="349" t="s">
        <v>1430</v>
      </c>
      <c r="D253" s="350" t="s">
        <v>18</v>
      </c>
      <c r="E253" s="351" t="s">
        <v>1432</v>
      </c>
      <c r="F253" s="228"/>
      <c r="G253" s="132"/>
      <c r="H253" s="133"/>
      <c r="I253" s="134"/>
      <c r="J253" s="135"/>
      <c r="K253" s="135"/>
      <c r="L253" s="135"/>
      <c r="M253" s="135"/>
      <c r="N253" s="135"/>
      <c r="O253" s="136"/>
      <c r="P253" s="136"/>
      <c r="Q253" s="136"/>
      <c r="R253" s="136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8"/>
    </row>
    <row r="254" spans="1:33" ht="38.65" customHeight="1">
      <c r="A254" s="348">
        <v>248</v>
      </c>
      <c r="B254" s="349" t="s">
        <v>380</v>
      </c>
      <c r="C254" s="349" t="s">
        <v>1433</v>
      </c>
      <c r="D254" s="350" t="s">
        <v>19</v>
      </c>
      <c r="E254" s="351" t="s">
        <v>1434</v>
      </c>
      <c r="F254" s="228"/>
      <c r="G254" s="132"/>
      <c r="H254" s="133"/>
      <c r="I254" s="134"/>
      <c r="J254" s="135"/>
      <c r="K254" s="135"/>
      <c r="L254" s="135"/>
      <c r="M254" s="135"/>
      <c r="N254" s="135"/>
      <c r="O254" s="136"/>
      <c r="P254" s="136"/>
      <c r="Q254" s="136"/>
      <c r="R254" s="136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8"/>
    </row>
    <row r="255" spans="1:33" ht="38.65" customHeight="1">
      <c r="A255" s="348">
        <v>249</v>
      </c>
      <c r="B255" s="349" t="s">
        <v>289</v>
      </c>
      <c r="C255" s="349" t="s">
        <v>1435</v>
      </c>
      <c r="D255" s="350" t="s">
        <v>19</v>
      </c>
      <c r="E255" s="351" t="s">
        <v>1165</v>
      </c>
      <c r="F255" s="228"/>
      <c r="G255" s="132"/>
      <c r="H255" s="133"/>
      <c r="I255" s="134"/>
      <c r="J255" s="135"/>
      <c r="K255" s="135"/>
      <c r="L255" s="135"/>
      <c r="M255" s="135"/>
      <c r="N255" s="135"/>
      <c r="O255" s="136"/>
      <c r="P255" s="136"/>
      <c r="Q255" s="136"/>
      <c r="R255" s="136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8"/>
    </row>
    <row r="256" spans="1:33" ht="38.65" customHeight="1">
      <c r="A256" s="348">
        <v>250</v>
      </c>
      <c r="B256" s="349" t="s">
        <v>928</v>
      </c>
      <c r="C256" s="349" t="s">
        <v>1436</v>
      </c>
      <c r="D256" s="350" t="s">
        <v>19</v>
      </c>
      <c r="E256" s="351" t="s">
        <v>1317</v>
      </c>
      <c r="F256" s="228"/>
      <c r="G256" s="132"/>
      <c r="H256" s="133"/>
      <c r="I256" s="134"/>
      <c r="J256" s="135"/>
      <c r="K256" s="135"/>
      <c r="L256" s="135"/>
      <c r="M256" s="135"/>
      <c r="N256" s="135"/>
      <c r="O256" s="136"/>
      <c r="P256" s="136"/>
      <c r="Q256" s="136"/>
      <c r="R256" s="136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8"/>
    </row>
    <row r="257" spans="1:33" ht="38.65" customHeight="1">
      <c r="A257" s="348">
        <v>251</v>
      </c>
      <c r="B257" s="349" t="s">
        <v>929</v>
      </c>
      <c r="C257" s="349" t="s">
        <v>1437</v>
      </c>
      <c r="D257" s="350" t="s">
        <v>19</v>
      </c>
      <c r="E257" s="351" t="s">
        <v>1438</v>
      </c>
      <c r="F257" s="228"/>
      <c r="G257" s="132"/>
      <c r="H257" s="133"/>
      <c r="I257" s="134"/>
      <c r="J257" s="135"/>
      <c r="K257" s="135"/>
      <c r="L257" s="135"/>
      <c r="M257" s="135"/>
      <c r="N257" s="135"/>
      <c r="O257" s="136"/>
      <c r="P257" s="136"/>
      <c r="Q257" s="136"/>
      <c r="R257" s="136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8"/>
    </row>
    <row r="258" spans="1:33" ht="38.65" customHeight="1">
      <c r="A258" s="348">
        <v>252</v>
      </c>
      <c r="B258" s="349" t="s">
        <v>930</v>
      </c>
      <c r="C258" s="349" t="s">
        <v>1436</v>
      </c>
      <c r="D258" s="350" t="s">
        <v>19</v>
      </c>
      <c r="E258" s="351" t="s">
        <v>1270</v>
      </c>
      <c r="F258" s="228"/>
      <c r="G258" s="132"/>
      <c r="H258" s="133"/>
      <c r="I258" s="134"/>
      <c r="J258" s="135"/>
      <c r="K258" s="135"/>
      <c r="L258" s="135"/>
      <c r="M258" s="135"/>
      <c r="N258" s="135"/>
      <c r="O258" s="136"/>
      <c r="P258" s="136"/>
      <c r="Q258" s="136"/>
      <c r="R258" s="136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8"/>
    </row>
    <row r="259" spans="1:33" ht="38.65" customHeight="1">
      <c r="A259" s="348">
        <v>253</v>
      </c>
      <c r="B259" s="349" t="s">
        <v>931</v>
      </c>
      <c r="C259" s="349" t="s">
        <v>1439</v>
      </c>
      <c r="D259" s="350" t="s">
        <v>19</v>
      </c>
      <c r="E259" s="351" t="s">
        <v>437</v>
      </c>
      <c r="F259" s="228"/>
      <c r="G259" s="132"/>
      <c r="H259" s="133"/>
      <c r="I259" s="134"/>
      <c r="J259" s="135"/>
      <c r="K259" s="135"/>
      <c r="L259" s="135"/>
      <c r="M259" s="135"/>
      <c r="N259" s="135"/>
      <c r="O259" s="136"/>
      <c r="P259" s="136"/>
      <c r="Q259" s="136"/>
      <c r="R259" s="136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8"/>
    </row>
    <row r="260" spans="1:33" ht="38.65" customHeight="1">
      <c r="A260" s="348">
        <v>254</v>
      </c>
      <c r="B260" s="349" t="s">
        <v>932</v>
      </c>
      <c r="C260" s="349" t="s">
        <v>1440</v>
      </c>
      <c r="D260" s="350" t="s">
        <v>19</v>
      </c>
      <c r="E260" s="351" t="s">
        <v>1208</v>
      </c>
      <c r="F260" s="228"/>
      <c r="G260" s="132"/>
      <c r="H260" s="133"/>
      <c r="I260" s="134"/>
      <c r="J260" s="135"/>
      <c r="K260" s="135"/>
      <c r="L260" s="135"/>
      <c r="M260" s="135"/>
      <c r="N260" s="135"/>
      <c r="O260" s="136"/>
      <c r="P260" s="136"/>
      <c r="Q260" s="136"/>
      <c r="R260" s="136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8"/>
    </row>
    <row r="261" spans="1:33" ht="38.65" customHeight="1">
      <c r="A261" s="348">
        <v>255</v>
      </c>
      <c r="B261" s="349" t="s">
        <v>933</v>
      </c>
      <c r="C261" s="349" t="s">
        <v>1441</v>
      </c>
      <c r="D261" s="350" t="s">
        <v>19</v>
      </c>
      <c r="E261" s="351" t="s">
        <v>463</v>
      </c>
      <c r="F261" s="228"/>
      <c r="G261" s="132"/>
      <c r="H261" s="133"/>
      <c r="I261" s="134"/>
      <c r="J261" s="135"/>
      <c r="K261" s="135"/>
      <c r="L261" s="135"/>
      <c r="M261" s="135"/>
      <c r="N261" s="135"/>
      <c r="O261" s="136"/>
      <c r="P261" s="136"/>
      <c r="Q261" s="136"/>
      <c r="R261" s="136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8"/>
    </row>
    <row r="262" spans="1:33" ht="38.65" customHeight="1">
      <c r="A262" s="348">
        <v>256</v>
      </c>
      <c r="B262" s="349" t="s">
        <v>934</v>
      </c>
      <c r="C262" s="349" t="s">
        <v>1441</v>
      </c>
      <c r="D262" s="350" t="s">
        <v>19</v>
      </c>
      <c r="E262" s="351">
        <v>8</v>
      </c>
      <c r="F262" s="228"/>
      <c r="G262" s="132"/>
      <c r="H262" s="133"/>
      <c r="I262" s="134"/>
      <c r="J262" s="135"/>
      <c r="K262" s="135"/>
      <c r="L262" s="135"/>
      <c r="M262" s="135"/>
      <c r="N262" s="135"/>
      <c r="O262" s="136"/>
      <c r="P262" s="136"/>
      <c r="Q262" s="136"/>
      <c r="R262" s="136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8"/>
    </row>
    <row r="263" spans="1:33" ht="38.65" customHeight="1">
      <c r="A263" s="348">
        <v>257</v>
      </c>
      <c r="B263" s="349" t="s">
        <v>935</v>
      </c>
      <c r="C263" s="349" t="s">
        <v>1437</v>
      </c>
      <c r="D263" s="350" t="s">
        <v>19</v>
      </c>
      <c r="E263" s="351" t="s">
        <v>439</v>
      </c>
      <c r="F263" s="228"/>
      <c r="G263" s="132"/>
      <c r="H263" s="133"/>
      <c r="I263" s="134"/>
      <c r="J263" s="135"/>
      <c r="K263" s="135"/>
      <c r="L263" s="135"/>
      <c r="M263" s="135"/>
      <c r="N263" s="135"/>
      <c r="O263" s="136"/>
      <c r="P263" s="136"/>
      <c r="Q263" s="136"/>
      <c r="R263" s="136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8"/>
    </row>
    <row r="264" spans="1:33" ht="38.65" customHeight="1">
      <c r="A264" s="348">
        <v>258</v>
      </c>
      <c r="B264" s="349" t="s">
        <v>936</v>
      </c>
      <c r="C264" s="349" t="s">
        <v>1437</v>
      </c>
      <c r="D264" s="350" t="s">
        <v>19</v>
      </c>
      <c r="E264" s="351" t="s">
        <v>1442</v>
      </c>
      <c r="F264" s="228"/>
      <c r="G264" s="132"/>
      <c r="H264" s="133"/>
      <c r="I264" s="134"/>
      <c r="J264" s="135"/>
      <c r="K264" s="135"/>
      <c r="L264" s="135"/>
      <c r="M264" s="135"/>
      <c r="N264" s="135"/>
      <c r="O264" s="136"/>
      <c r="P264" s="136"/>
      <c r="Q264" s="136"/>
      <c r="R264" s="136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8"/>
    </row>
    <row r="265" spans="1:33" ht="38.65" customHeight="1">
      <c r="A265" s="348">
        <v>259</v>
      </c>
      <c r="B265" s="349" t="s">
        <v>937</v>
      </c>
      <c r="C265" s="349" t="s">
        <v>1441</v>
      </c>
      <c r="D265" s="350" t="s">
        <v>19</v>
      </c>
      <c r="E265" s="351" t="s">
        <v>1156</v>
      </c>
      <c r="F265" s="228"/>
      <c r="G265" s="132"/>
      <c r="H265" s="133"/>
      <c r="I265" s="134"/>
      <c r="J265" s="135"/>
      <c r="K265" s="135"/>
      <c r="L265" s="135"/>
      <c r="M265" s="135"/>
      <c r="N265" s="135"/>
      <c r="O265" s="136"/>
      <c r="P265" s="136"/>
      <c r="Q265" s="136"/>
      <c r="R265" s="136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8"/>
    </row>
    <row r="266" spans="1:33" ht="38.65" customHeight="1">
      <c r="A266" s="348">
        <v>260</v>
      </c>
      <c r="B266" s="349" t="s">
        <v>938</v>
      </c>
      <c r="C266" s="349" t="s">
        <v>1443</v>
      </c>
      <c r="D266" s="350" t="s">
        <v>19</v>
      </c>
      <c r="E266" s="351" t="s">
        <v>1103</v>
      </c>
      <c r="F266" s="228"/>
      <c r="G266" s="132"/>
      <c r="H266" s="133"/>
      <c r="I266" s="134"/>
      <c r="J266" s="135"/>
      <c r="K266" s="135"/>
      <c r="L266" s="135"/>
      <c r="M266" s="135"/>
      <c r="N266" s="135"/>
      <c r="O266" s="136"/>
      <c r="P266" s="136"/>
      <c r="Q266" s="136"/>
      <c r="R266" s="136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8"/>
    </row>
    <row r="267" spans="1:33" ht="38.65" customHeight="1">
      <c r="A267" s="348">
        <v>261</v>
      </c>
      <c r="B267" s="349" t="s">
        <v>1444</v>
      </c>
      <c r="C267" s="349" t="s">
        <v>1437</v>
      </c>
      <c r="D267" s="350" t="s">
        <v>19</v>
      </c>
      <c r="E267" s="351" t="s">
        <v>1123</v>
      </c>
      <c r="F267" s="228"/>
      <c r="G267" s="132"/>
      <c r="H267" s="133"/>
      <c r="I267" s="134"/>
      <c r="J267" s="135"/>
      <c r="K267" s="135"/>
      <c r="L267" s="135"/>
      <c r="M267" s="135"/>
      <c r="N267" s="135"/>
      <c r="O267" s="136"/>
      <c r="P267" s="136"/>
      <c r="Q267" s="136"/>
      <c r="R267" s="136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8"/>
    </row>
    <row r="268" spans="1:33" ht="38.65" customHeight="1">
      <c r="A268" s="348">
        <v>262</v>
      </c>
      <c r="B268" s="349" t="s">
        <v>1445</v>
      </c>
      <c r="C268" s="349" t="s">
        <v>1446</v>
      </c>
      <c r="D268" s="350" t="s">
        <v>19</v>
      </c>
      <c r="E268" s="351" t="s">
        <v>447</v>
      </c>
      <c r="F268" s="228"/>
      <c r="G268" s="132"/>
      <c r="H268" s="133"/>
      <c r="I268" s="134"/>
      <c r="J268" s="135"/>
      <c r="K268" s="135"/>
      <c r="L268" s="135"/>
      <c r="M268" s="135"/>
      <c r="N268" s="135"/>
      <c r="O268" s="136"/>
      <c r="P268" s="136"/>
      <c r="Q268" s="136"/>
      <c r="R268" s="136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8"/>
    </row>
    <row r="269" spans="1:33" ht="38.65" customHeight="1">
      <c r="A269" s="348">
        <v>263</v>
      </c>
      <c r="B269" s="349" t="s">
        <v>1447</v>
      </c>
      <c r="C269" s="349" t="s">
        <v>1443</v>
      </c>
      <c r="D269" s="350" t="s">
        <v>19</v>
      </c>
      <c r="E269" s="351" t="s">
        <v>445</v>
      </c>
      <c r="F269" s="228"/>
      <c r="G269" s="132"/>
      <c r="H269" s="133"/>
      <c r="I269" s="134"/>
      <c r="J269" s="135"/>
      <c r="K269" s="135"/>
      <c r="L269" s="135"/>
      <c r="M269" s="135"/>
      <c r="N269" s="135"/>
      <c r="O269" s="136"/>
      <c r="P269" s="136"/>
      <c r="Q269" s="136"/>
      <c r="R269" s="136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8"/>
    </row>
    <row r="270" spans="1:33" ht="38.65" customHeight="1">
      <c r="A270" s="348">
        <v>264</v>
      </c>
      <c r="B270" s="349" t="s">
        <v>290</v>
      </c>
      <c r="C270" s="349" t="s">
        <v>1448</v>
      </c>
      <c r="D270" s="350" t="s">
        <v>20</v>
      </c>
      <c r="E270" s="351" t="s">
        <v>1449</v>
      </c>
      <c r="F270" s="228"/>
      <c r="G270" s="132"/>
      <c r="H270" s="133"/>
      <c r="I270" s="134"/>
      <c r="J270" s="135"/>
      <c r="K270" s="135"/>
      <c r="L270" s="135"/>
      <c r="M270" s="135"/>
      <c r="N270" s="135"/>
      <c r="O270" s="136"/>
      <c r="P270" s="136"/>
      <c r="Q270" s="136"/>
      <c r="R270" s="136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8"/>
    </row>
    <row r="271" spans="1:33" ht="38.65" customHeight="1">
      <c r="A271" s="348">
        <v>265</v>
      </c>
      <c r="B271" s="349" t="s">
        <v>527</v>
      </c>
      <c r="C271" s="349" t="s">
        <v>1450</v>
      </c>
      <c r="D271" s="350" t="s">
        <v>20</v>
      </c>
      <c r="E271" s="351" t="s">
        <v>434</v>
      </c>
      <c r="F271" s="228"/>
      <c r="G271" s="132"/>
      <c r="H271" s="133"/>
      <c r="I271" s="134"/>
      <c r="J271" s="135"/>
      <c r="K271" s="135"/>
      <c r="L271" s="135"/>
      <c r="M271" s="135"/>
      <c r="N271" s="135"/>
      <c r="O271" s="136"/>
      <c r="P271" s="136"/>
      <c r="Q271" s="136"/>
      <c r="R271" s="136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8"/>
    </row>
    <row r="272" spans="1:33" ht="38.65" customHeight="1">
      <c r="A272" s="348">
        <v>266</v>
      </c>
      <c r="B272" s="349" t="s">
        <v>939</v>
      </c>
      <c r="C272" s="349" t="s">
        <v>1451</v>
      </c>
      <c r="D272" s="350" t="s">
        <v>20</v>
      </c>
      <c r="E272" s="351" t="s">
        <v>1452</v>
      </c>
      <c r="F272" s="228"/>
      <c r="G272" s="132"/>
      <c r="H272" s="133"/>
      <c r="I272" s="134"/>
      <c r="J272" s="135"/>
      <c r="K272" s="135"/>
      <c r="L272" s="135"/>
      <c r="M272" s="135"/>
      <c r="N272" s="135"/>
      <c r="O272" s="136"/>
      <c r="P272" s="136"/>
      <c r="Q272" s="136"/>
      <c r="R272" s="136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8"/>
    </row>
    <row r="273" spans="1:33" ht="38.65" customHeight="1">
      <c r="A273" s="348">
        <v>267</v>
      </c>
      <c r="B273" s="349" t="s">
        <v>940</v>
      </c>
      <c r="C273" s="349" t="s">
        <v>1451</v>
      </c>
      <c r="D273" s="350" t="s">
        <v>20</v>
      </c>
      <c r="E273" s="351" t="s">
        <v>471</v>
      </c>
      <c r="F273" s="228"/>
      <c r="G273" s="132"/>
      <c r="H273" s="133"/>
      <c r="I273" s="134"/>
      <c r="J273" s="135"/>
      <c r="K273" s="135"/>
      <c r="L273" s="135"/>
      <c r="M273" s="135"/>
      <c r="N273" s="135"/>
      <c r="O273" s="136"/>
      <c r="P273" s="136"/>
      <c r="Q273" s="136"/>
      <c r="R273" s="136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8"/>
    </row>
    <row r="274" spans="1:33" ht="38.65" customHeight="1">
      <c r="A274" s="348">
        <v>268</v>
      </c>
      <c r="B274" s="349" t="s">
        <v>1453</v>
      </c>
      <c r="C274" s="349" t="s">
        <v>1454</v>
      </c>
      <c r="D274" s="350" t="s">
        <v>150</v>
      </c>
      <c r="E274" s="351" t="s">
        <v>1219</v>
      </c>
      <c r="F274" s="228"/>
      <c r="G274" s="132"/>
      <c r="H274" s="133"/>
      <c r="I274" s="134"/>
      <c r="J274" s="135"/>
      <c r="K274" s="135"/>
      <c r="L274" s="135"/>
      <c r="M274" s="135"/>
      <c r="N274" s="135"/>
      <c r="O274" s="136"/>
      <c r="P274" s="136"/>
      <c r="Q274" s="136"/>
      <c r="R274" s="136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8"/>
    </row>
    <row r="275" spans="1:33" ht="38.65" customHeight="1">
      <c r="A275" s="348">
        <v>269</v>
      </c>
      <c r="B275" s="349" t="s">
        <v>1455</v>
      </c>
      <c r="C275" s="349" t="s">
        <v>1456</v>
      </c>
      <c r="D275" s="350" t="s">
        <v>150</v>
      </c>
      <c r="E275" s="351" t="s">
        <v>472</v>
      </c>
      <c r="F275" s="228"/>
      <c r="G275" s="132"/>
      <c r="H275" s="133"/>
      <c r="I275" s="134"/>
      <c r="J275" s="135"/>
      <c r="K275" s="135"/>
      <c r="L275" s="135"/>
      <c r="M275" s="135"/>
      <c r="N275" s="135"/>
      <c r="O275" s="136"/>
      <c r="P275" s="136"/>
      <c r="Q275" s="136"/>
      <c r="R275" s="136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8"/>
    </row>
    <row r="276" spans="1:33" ht="38.65" customHeight="1">
      <c r="A276" s="348">
        <v>270</v>
      </c>
      <c r="B276" s="349" t="s">
        <v>941</v>
      </c>
      <c r="C276" s="349" t="s">
        <v>1454</v>
      </c>
      <c r="D276" s="350" t="s">
        <v>150</v>
      </c>
      <c r="E276" s="351" t="s">
        <v>1405</v>
      </c>
      <c r="F276" s="228"/>
      <c r="G276" s="132"/>
      <c r="H276" s="133"/>
      <c r="I276" s="134"/>
      <c r="J276" s="135"/>
      <c r="K276" s="135"/>
      <c r="L276" s="135"/>
      <c r="M276" s="135"/>
      <c r="N276" s="135"/>
      <c r="O276" s="136"/>
      <c r="P276" s="136"/>
      <c r="Q276" s="136"/>
      <c r="R276" s="136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8"/>
    </row>
    <row r="277" spans="1:33" ht="38.65" customHeight="1">
      <c r="A277" s="348">
        <v>271</v>
      </c>
      <c r="B277" s="349" t="s">
        <v>528</v>
      </c>
      <c r="C277" s="349" t="s">
        <v>1457</v>
      </c>
      <c r="D277" s="350" t="s">
        <v>150</v>
      </c>
      <c r="E277" s="351">
        <v>5</v>
      </c>
      <c r="F277" s="228"/>
      <c r="G277" s="132"/>
      <c r="H277" s="133"/>
      <c r="I277" s="134"/>
      <c r="J277" s="135"/>
      <c r="K277" s="135"/>
      <c r="L277" s="135"/>
      <c r="M277" s="135"/>
      <c r="N277" s="135"/>
      <c r="O277" s="136"/>
      <c r="P277" s="136"/>
      <c r="Q277" s="136"/>
      <c r="R277" s="136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8"/>
    </row>
    <row r="278" spans="1:33" ht="38.65" customHeight="1">
      <c r="A278" s="348">
        <v>272</v>
      </c>
      <c r="B278" s="349" t="s">
        <v>529</v>
      </c>
      <c r="C278" s="349" t="s">
        <v>1458</v>
      </c>
      <c r="D278" s="350" t="s">
        <v>150</v>
      </c>
      <c r="E278" s="351" t="s">
        <v>1234</v>
      </c>
      <c r="F278" s="228"/>
      <c r="G278" s="132"/>
      <c r="H278" s="133"/>
      <c r="I278" s="134"/>
      <c r="J278" s="135"/>
      <c r="K278" s="135"/>
      <c r="L278" s="135"/>
      <c r="M278" s="135"/>
      <c r="N278" s="135"/>
      <c r="O278" s="136"/>
      <c r="P278" s="136"/>
      <c r="Q278" s="136"/>
      <c r="R278" s="136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8"/>
    </row>
    <row r="279" spans="1:33" ht="38.65" customHeight="1">
      <c r="A279" s="348">
        <v>273</v>
      </c>
      <c r="B279" s="349" t="s">
        <v>1459</v>
      </c>
      <c r="C279" s="349" t="s">
        <v>1460</v>
      </c>
      <c r="D279" s="350" t="s">
        <v>1461</v>
      </c>
      <c r="E279" s="351" t="s">
        <v>1082</v>
      </c>
      <c r="F279" s="228"/>
      <c r="G279" s="132"/>
      <c r="H279" s="133"/>
      <c r="I279" s="134"/>
      <c r="J279" s="135"/>
      <c r="K279" s="135"/>
      <c r="L279" s="135"/>
      <c r="M279" s="135"/>
      <c r="N279" s="135"/>
      <c r="O279" s="136"/>
      <c r="P279" s="136"/>
      <c r="Q279" s="136"/>
      <c r="R279" s="136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8"/>
    </row>
    <row r="280" spans="1:33" ht="38.65" customHeight="1">
      <c r="A280" s="348">
        <v>274</v>
      </c>
      <c r="B280" s="349" t="s">
        <v>1462</v>
      </c>
      <c r="C280" s="349" t="s">
        <v>1460</v>
      </c>
      <c r="D280" s="350" t="s">
        <v>1461</v>
      </c>
      <c r="E280" s="351">
        <v>2</v>
      </c>
      <c r="F280" s="228"/>
      <c r="G280" s="132"/>
      <c r="H280" s="133"/>
      <c r="I280" s="134"/>
      <c r="J280" s="135"/>
      <c r="K280" s="135"/>
      <c r="L280" s="135"/>
      <c r="M280" s="135"/>
      <c r="N280" s="135"/>
      <c r="O280" s="136"/>
      <c r="P280" s="136"/>
      <c r="Q280" s="136"/>
      <c r="R280" s="136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8"/>
    </row>
    <row r="281" spans="1:33" ht="38.65" customHeight="1">
      <c r="A281" s="348">
        <v>275</v>
      </c>
      <c r="B281" s="349" t="s">
        <v>1463</v>
      </c>
      <c r="C281" s="349" t="s">
        <v>1460</v>
      </c>
      <c r="D281" s="350" t="s">
        <v>1461</v>
      </c>
      <c r="E281" s="351" t="s">
        <v>1080</v>
      </c>
      <c r="F281" s="228"/>
      <c r="G281" s="132"/>
      <c r="H281" s="133"/>
      <c r="I281" s="134"/>
      <c r="J281" s="135"/>
      <c r="K281" s="135"/>
      <c r="L281" s="135"/>
      <c r="M281" s="135"/>
      <c r="N281" s="135"/>
      <c r="O281" s="136"/>
      <c r="P281" s="136"/>
      <c r="Q281" s="136"/>
      <c r="R281" s="136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8"/>
    </row>
    <row r="282" spans="1:33" ht="38.65" customHeight="1">
      <c r="A282" s="348">
        <v>276</v>
      </c>
      <c r="B282" s="349" t="s">
        <v>1464</v>
      </c>
      <c r="C282" s="349" t="s">
        <v>1465</v>
      </c>
      <c r="D282" s="350" t="s">
        <v>1461</v>
      </c>
      <c r="E282" s="351" t="s">
        <v>440</v>
      </c>
      <c r="F282" s="228"/>
      <c r="G282" s="132"/>
      <c r="H282" s="133"/>
      <c r="I282" s="134"/>
      <c r="J282" s="135"/>
      <c r="K282" s="135"/>
      <c r="L282" s="135"/>
      <c r="M282" s="135"/>
      <c r="N282" s="135"/>
      <c r="O282" s="136"/>
      <c r="P282" s="136"/>
      <c r="Q282" s="136"/>
      <c r="R282" s="136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8"/>
    </row>
    <row r="283" spans="1:33" ht="38.65" customHeight="1">
      <c r="A283" s="348">
        <v>277</v>
      </c>
      <c r="B283" s="349" t="s">
        <v>1466</v>
      </c>
      <c r="C283" s="349" t="s">
        <v>1465</v>
      </c>
      <c r="D283" s="350" t="s">
        <v>1461</v>
      </c>
      <c r="E283" s="351" t="s">
        <v>1123</v>
      </c>
      <c r="F283" s="228"/>
      <c r="G283" s="132"/>
      <c r="H283" s="133"/>
      <c r="I283" s="134"/>
      <c r="J283" s="135"/>
      <c r="K283" s="135"/>
      <c r="L283" s="135"/>
      <c r="M283" s="135"/>
      <c r="N283" s="135"/>
      <c r="O283" s="136"/>
      <c r="P283" s="136"/>
      <c r="Q283" s="136"/>
      <c r="R283" s="136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8"/>
    </row>
    <row r="284" spans="1:33" ht="38.65" customHeight="1">
      <c r="A284" s="348">
        <v>278</v>
      </c>
      <c r="B284" s="349" t="s">
        <v>1467</v>
      </c>
      <c r="C284" s="349" t="s">
        <v>1465</v>
      </c>
      <c r="D284" s="350" t="s">
        <v>1461</v>
      </c>
      <c r="E284" s="351">
        <v>2</v>
      </c>
      <c r="F284" s="228"/>
      <c r="G284" s="132"/>
      <c r="H284" s="133"/>
      <c r="I284" s="134"/>
      <c r="J284" s="135"/>
      <c r="K284" s="135"/>
      <c r="L284" s="135"/>
      <c r="M284" s="135"/>
      <c r="N284" s="135"/>
      <c r="O284" s="136"/>
      <c r="P284" s="136"/>
      <c r="Q284" s="136"/>
      <c r="R284" s="136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8"/>
    </row>
    <row r="285" spans="1:33" ht="38.65" customHeight="1">
      <c r="A285" s="348">
        <v>279</v>
      </c>
      <c r="B285" s="349" t="s">
        <v>1468</v>
      </c>
      <c r="C285" s="349" t="s">
        <v>1469</v>
      </c>
      <c r="D285" s="350" t="s">
        <v>1461</v>
      </c>
      <c r="E285" s="351" t="s">
        <v>439</v>
      </c>
      <c r="F285" s="228"/>
      <c r="G285" s="132"/>
      <c r="H285" s="133"/>
      <c r="I285" s="134"/>
      <c r="J285" s="135"/>
      <c r="K285" s="135"/>
      <c r="L285" s="135"/>
      <c r="M285" s="135"/>
      <c r="N285" s="135"/>
      <c r="O285" s="136"/>
      <c r="P285" s="136"/>
      <c r="Q285" s="136"/>
      <c r="R285" s="136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8"/>
    </row>
    <row r="286" spans="1:33" ht="38.65" customHeight="1">
      <c r="A286" s="348">
        <v>280</v>
      </c>
      <c r="B286" s="349" t="s">
        <v>530</v>
      </c>
      <c r="C286" s="349" t="s">
        <v>1470</v>
      </c>
      <c r="D286" s="350" t="s">
        <v>1461</v>
      </c>
      <c r="E286" s="351" t="s">
        <v>1234</v>
      </c>
      <c r="F286" s="228"/>
      <c r="G286" s="132"/>
      <c r="H286" s="133"/>
      <c r="I286" s="134"/>
      <c r="J286" s="135"/>
      <c r="K286" s="135"/>
      <c r="L286" s="135"/>
      <c r="M286" s="135"/>
      <c r="N286" s="135"/>
      <c r="O286" s="136"/>
      <c r="P286" s="136"/>
      <c r="Q286" s="136"/>
      <c r="R286" s="136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8"/>
    </row>
    <row r="287" spans="1:33" ht="38.65" customHeight="1">
      <c r="A287" s="348">
        <v>281</v>
      </c>
      <c r="B287" s="349" t="s">
        <v>531</v>
      </c>
      <c r="C287" s="349" t="s">
        <v>1471</v>
      </c>
      <c r="D287" s="350" t="s">
        <v>1461</v>
      </c>
      <c r="E287" s="351">
        <v>12</v>
      </c>
      <c r="F287" s="228"/>
      <c r="G287" s="132"/>
      <c r="H287" s="133"/>
      <c r="I287" s="134"/>
      <c r="J287" s="135"/>
      <c r="K287" s="135"/>
      <c r="L287" s="135"/>
      <c r="M287" s="135"/>
      <c r="N287" s="135"/>
      <c r="O287" s="136"/>
      <c r="P287" s="136"/>
      <c r="Q287" s="136"/>
      <c r="R287" s="136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8"/>
    </row>
    <row r="288" spans="1:33" ht="38.65" customHeight="1">
      <c r="A288" s="348">
        <v>282</v>
      </c>
      <c r="B288" s="349" t="s">
        <v>1472</v>
      </c>
      <c r="C288" s="349" t="s">
        <v>1473</v>
      </c>
      <c r="D288" s="350" t="s">
        <v>1461</v>
      </c>
      <c r="E288" s="351" t="s">
        <v>1194</v>
      </c>
      <c r="F288" s="228"/>
      <c r="G288" s="132"/>
      <c r="H288" s="133"/>
      <c r="I288" s="134"/>
      <c r="J288" s="135"/>
      <c r="K288" s="135"/>
      <c r="L288" s="135"/>
      <c r="M288" s="135"/>
      <c r="N288" s="135"/>
      <c r="O288" s="136"/>
      <c r="P288" s="136"/>
      <c r="Q288" s="136"/>
      <c r="R288" s="136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8"/>
    </row>
    <row r="289" spans="1:33" ht="38.65" customHeight="1">
      <c r="A289" s="348">
        <v>283</v>
      </c>
      <c r="B289" s="349" t="s">
        <v>1474</v>
      </c>
      <c r="C289" s="349" t="s">
        <v>1475</v>
      </c>
      <c r="D289" s="350" t="s">
        <v>1461</v>
      </c>
      <c r="E289" s="351" t="s">
        <v>1073</v>
      </c>
      <c r="F289" s="228"/>
      <c r="G289" s="132"/>
      <c r="H289" s="133"/>
      <c r="I289" s="134"/>
      <c r="J289" s="135"/>
      <c r="K289" s="135"/>
      <c r="L289" s="135"/>
      <c r="M289" s="135"/>
      <c r="N289" s="135"/>
      <c r="O289" s="136"/>
      <c r="P289" s="136"/>
      <c r="Q289" s="136"/>
      <c r="R289" s="136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8"/>
    </row>
    <row r="290" spans="1:33" ht="38.65" customHeight="1">
      <c r="A290" s="348">
        <v>284</v>
      </c>
      <c r="B290" s="349" t="s">
        <v>1476</v>
      </c>
      <c r="C290" s="349" t="s">
        <v>1475</v>
      </c>
      <c r="D290" s="350" t="s">
        <v>1461</v>
      </c>
      <c r="E290" s="351">
        <v>12</v>
      </c>
      <c r="F290" s="228"/>
      <c r="G290" s="132"/>
      <c r="H290" s="133"/>
      <c r="I290" s="134"/>
      <c r="J290" s="135"/>
      <c r="K290" s="135"/>
      <c r="L290" s="135"/>
      <c r="M290" s="135"/>
      <c r="N290" s="135"/>
      <c r="O290" s="136"/>
      <c r="P290" s="136"/>
      <c r="Q290" s="136"/>
      <c r="R290" s="136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8"/>
    </row>
    <row r="291" spans="1:33" ht="38.65" customHeight="1">
      <c r="A291" s="348">
        <v>285</v>
      </c>
      <c r="B291" s="349" t="s">
        <v>1477</v>
      </c>
      <c r="C291" s="349" t="s">
        <v>1478</v>
      </c>
      <c r="D291" s="350" t="s">
        <v>1461</v>
      </c>
      <c r="E291" s="351">
        <v>12</v>
      </c>
      <c r="F291" s="228"/>
      <c r="G291" s="132"/>
      <c r="H291" s="133"/>
      <c r="I291" s="134"/>
      <c r="J291" s="135"/>
      <c r="K291" s="135"/>
      <c r="L291" s="135"/>
      <c r="M291" s="135"/>
      <c r="N291" s="135"/>
      <c r="O291" s="136"/>
      <c r="P291" s="136"/>
      <c r="Q291" s="136"/>
      <c r="R291" s="136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8"/>
    </row>
    <row r="292" spans="1:33" ht="38.65" customHeight="1">
      <c r="A292" s="348">
        <v>286</v>
      </c>
      <c r="B292" s="349" t="s">
        <v>1479</v>
      </c>
      <c r="C292" s="349" t="s">
        <v>1478</v>
      </c>
      <c r="D292" s="350" t="s">
        <v>1461</v>
      </c>
      <c r="E292" s="351" t="s">
        <v>466</v>
      </c>
      <c r="F292" s="228"/>
      <c r="G292" s="132"/>
      <c r="H292" s="133"/>
      <c r="I292" s="134"/>
      <c r="J292" s="135"/>
      <c r="K292" s="135"/>
      <c r="L292" s="135"/>
      <c r="M292" s="135"/>
      <c r="N292" s="135"/>
      <c r="O292" s="136"/>
      <c r="P292" s="136"/>
      <c r="Q292" s="136"/>
      <c r="R292" s="136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8"/>
    </row>
    <row r="293" spans="1:33" ht="38.65" customHeight="1">
      <c r="A293" s="348">
        <v>287</v>
      </c>
      <c r="B293" s="349" t="s">
        <v>532</v>
      </c>
      <c r="C293" s="349" t="s">
        <v>1480</v>
      </c>
      <c r="D293" s="350" t="s">
        <v>1461</v>
      </c>
      <c r="E293" s="351" t="s">
        <v>441</v>
      </c>
      <c r="F293" s="228"/>
      <c r="G293" s="132"/>
      <c r="H293" s="133"/>
      <c r="I293" s="134"/>
      <c r="J293" s="135"/>
      <c r="K293" s="135"/>
      <c r="L293" s="135"/>
      <c r="M293" s="135"/>
      <c r="N293" s="135"/>
      <c r="O293" s="136"/>
      <c r="P293" s="136"/>
      <c r="Q293" s="136"/>
      <c r="R293" s="136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8"/>
    </row>
    <row r="294" spans="1:33" ht="38.65" customHeight="1">
      <c r="A294" s="348">
        <v>288</v>
      </c>
      <c r="B294" s="349" t="s">
        <v>533</v>
      </c>
      <c r="C294" s="349" t="s">
        <v>1481</v>
      </c>
      <c r="D294" s="350" t="s">
        <v>1461</v>
      </c>
      <c r="E294" s="351" t="s">
        <v>1482</v>
      </c>
      <c r="F294" s="228"/>
      <c r="G294" s="132"/>
      <c r="H294" s="133"/>
      <c r="I294" s="134"/>
      <c r="J294" s="135"/>
      <c r="K294" s="135"/>
      <c r="L294" s="135"/>
      <c r="M294" s="135"/>
      <c r="N294" s="135"/>
      <c r="O294" s="136"/>
      <c r="P294" s="136"/>
      <c r="Q294" s="136"/>
      <c r="R294" s="136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8"/>
    </row>
    <row r="295" spans="1:33" ht="38.65" customHeight="1">
      <c r="A295" s="348">
        <v>289</v>
      </c>
      <c r="B295" s="349" t="s">
        <v>1483</v>
      </c>
      <c r="C295" s="349" t="s">
        <v>1480</v>
      </c>
      <c r="D295" s="350" t="s">
        <v>1461</v>
      </c>
      <c r="E295" s="351" t="s">
        <v>439</v>
      </c>
      <c r="F295" s="228"/>
      <c r="G295" s="132"/>
      <c r="H295" s="133"/>
      <c r="I295" s="134"/>
      <c r="J295" s="135"/>
      <c r="K295" s="135"/>
      <c r="L295" s="135"/>
      <c r="M295" s="135"/>
      <c r="N295" s="135"/>
      <c r="O295" s="136"/>
      <c r="P295" s="136"/>
      <c r="Q295" s="136"/>
      <c r="R295" s="136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8"/>
    </row>
    <row r="296" spans="1:33" ht="38.65" customHeight="1">
      <c r="A296" s="348">
        <v>290</v>
      </c>
      <c r="B296" s="349" t="s">
        <v>1484</v>
      </c>
      <c r="C296" s="349" t="s">
        <v>1485</v>
      </c>
      <c r="D296" s="350" t="s">
        <v>1461</v>
      </c>
      <c r="E296" s="351" t="s">
        <v>1482</v>
      </c>
      <c r="F296" s="228"/>
      <c r="G296" s="132"/>
      <c r="H296" s="133"/>
      <c r="I296" s="134"/>
      <c r="J296" s="135"/>
      <c r="K296" s="135"/>
      <c r="L296" s="135"/>
      <c r="M296" s="135"/>
      <c r="N296" s="135"/>
      <c r="O296" s="136"/>
      <c r="P296" s="136"/>
      <c r="Q296" s="136"/>
      <c r="R296" s="136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8"/>
    </row>
    <row r="297" spans="1:33" ht="38.65" customHeight="1">
      <c r="A297" s="348">
        <v>291</v>
      </c>
      <c r="B297" s="349" t="s">
        <v>534</v>
      </c>
      <c r="C297" s="349" t="s">
        <v>1486</v>
      </c>
      <c r="D297" s="350" t="s">
        <v>1461</v>
      </c>
      <c r="E297" s="351" t="s">
        <v>1067</v>
      </c>
      <c r="F297" s="228"/>
      <c r="G297" s="132"/>
      <c r="H297" s="133"/>
      <c r="I297" s="134"/>
      <c r="J297" s="135"/>
      <c r="K297" s="135"/>
      <c r="L297" s="135"/>
      <c r="M297" s="135"/>
      <c r="N297" s="135"/>
      <c r="O297" s="136"/>
      <c r="P297" s="136"/>
      <c r="Q297" s="136"/>
      <c r="R297" s="136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8"/>
    </row>
    <row r="298" spans="1:33" ht="38.65" customHeight="1">
      <c r="A298" s="348">
        <v>292</v>
      </c>
      <c r="B298" s="349" t="s">
        <v>1487</v>
      </c>
      <c r="C298" s="349" t="s">
        <v>1486</v>
      </c>
      <c r="D298" s="350" t="s">
        <v>1461</v>
      </c>
      <c r="E298" s="351" t="s">
        <v>438</v>
      </c>
      <c r="F298" s="228"/>
      <c r="G298" s="132"/>
      <c r="H298" s="133"/>
      <c r="I298" s="134"/>
      <c r="J298" s="135"/>
      <c r="K298" s="135"/>
      <c r="L298" s="135"/>
      <c r="M298" s="135"/>
      <c r="N298" s="135"/>
      <c r="O298" s="136"/>
      <c r="P298" s="136"/>
      <c r="Q298" s="136"/>
      <c r="R298" s="136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8"/>
    </row>
    <row r="299" spans="1:33" ht="38.65" customHeight="1">
      <c r="A299" s="348">
        <v>293</v>
      </c>
      <c r="B299" s="349" t="s">
        <v>1488</v>
      </c>
      <c r="C299" s="349" t="s">
        <v>1486</v>
      </c>
      <c r="D299" s="350" t="s">
        <v>1461</v>
      </c>
      <c r="E299" s="351" t="s">
        <v>1210</v>
      </c>
      <c r="F299" s="228"/>
      <c r="G299" s="132"/>
      <c r="H299" s="133"/>
      <c r="I299" s="134"/>
      <c r="J299" s="135"/>
      <c r="K299" s="135"/>
      <c r="L299" s="135"/>
      <c r="M299" s="135"/>
      <c r="N299" s="135"/>
      <c r="O299" s="136"/>
      <c r="P299" s="136"/>
      <c r="Q299" s="136"/>
      <c r="R299" s="136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8"/>
    </row>
    <row r="300" spans="1:33" ht="38.65" customHeight="1">
      <c r="A300" s="348">
        <v>294</v>
      </c>
      <c r="B300" s="349" t="s">
        <v>535</v>
      </c>
      <c r="C300" s="349" t="s">
        <v>1489</v>
      </c>
      <c r="D300" s="350" t="s">
        <v>1461</v>
      </c>
      <c r="E300" s="351" t="s">
        <v>475</v>
      </c>
      <c r="F300" s="228"/>
      <c r="G300" s="132"/>
      <c r="H300" s="133"/>
      <c r="I300" s="134"/>
      <c r="J300" s="135"/>
      <c r="K300" s="135"/>
      <c r="L300" s="135"/>
      <c r="M300" s="135"/>
      <c r="N300" s="135"/>
      <c r="O300" s="136"/>
      <c r="P300" s="136"/>
      <c r="Q300" s="136"/>
      <c r="R300" s="136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8"/>
    </row>
    <row r="301" spans="1:33" ht="38.65" customHeight="1">
      <c r="A301" s="348">
        <v>295</v>
      </c>
      <c r="B301" s="349" t="s">
        <v>1490</v>
      </c>
      <c r="C301" s="349" t="s">
        <v>1489</v>
      </c>
      <c r="D301" s="350" t="s">
        <v>1461</v>
      </c>
      <c r="E301" s="351" t="s">
        <v>1228</v>
      </c>
      <c r="F301" s="228"/>
      <c r="G301" s="132"/>
      <c r="H301" s="133"/>
      <c r="I301" s="134"/>
      <c r="J301" s="135"/>
      <c r="K301" s="135"/>
      <c r="L301" s="135"/>
      <c r="M301" s="135"/>
      <c r="N301" s="135"/>
      <c r="O301" s="136"/>
      <c r="P301" s="136"/>
      <c r="Q301" s="136"/>
      <c r="R301" s="136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8"/>
    </row>
    <row r="302" spans="1:33" ht="38.65" customHeight="1">
      <c r="A302" s="348">
        <v>296</v>
      </c>
      <c r="B302" s="349" t="s">
        <v>1491</v>
      </c>
      <c r="C302" s="349" t="s">
        <v>1492</v>
      </c>
      <c r="D302" s="350" t="s">
        <v>1461</v>
      </c>
      <c r="E302" s="351" t="s">
        <v>1150</v>
      </c>
      <c r="F302" s="228"/>
      <c r="G302" s="132"/>
      <c r="H302" s="133"/>
      <c r="I302" s="134"/>
      <c r="J302" s="135"/>
      <c r="K302" s="135"/>
      <c r="L302" s="135"/>
      <c r="M302" s="135"/>
      <c r="N302" s="135"/>
      <c r="O302" s="136"/>
      <c r="P302" s="136"/>
      <c r="Q302" s="136"/>
      <c r="R302" s="136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8"/>
    </row>
    <row r="303" spans="1:33" ht="38.65" customHeight="1">
      <c r="A303" s="348">
        <v>297</v>
      </c>
      <c r="B303" s="349" t="s">
        <v>1493</v>
      </c>
      <c r="C303" s="349" t="s">
        <v>1492</v>
      </c>
      <c r="D303" s="350" t="s">
        <v>1461</v>
      </c>
      <c r="E303" s="351" t="s">
        <v>1217</v>
      </c>
      <c r="F303" s="228"/>
      <c r="G303" s="132"/>
      <c r="H303" s="133"/>
      <c r="I303" s="134"/>
      <c r="J303" s="135"/>
      <c r="K303" s="135"/>
      <c r="L303" s="135"/>
      <c r="M303" s="135"/>
      <c r="N303" s="135"/>
      <c r="O303" s="136"/>
      <c r="P303" s="136"/>
      <c r="Q303" s="136"/>
      <c r="R303" s="136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8"/>
    </row>
    <row r="304" spans="1:33" ht="38.65" customHeight="1">
      <c r="A304" s="348">
        <v>298</v>
      </c>
      <c r="B304" s="349" t="s">
        <v>1494</v>
      </c>
      <c r="C304" s="349" t="s">
        <v>1495</v>
      </c>
      <c r="D304" s="350" t="s">
        <v>1461</v>
      </c>
      <c r="E304" s="351" t="s">
        <v>1150</v>
      </c>
      <c r="F304" s="228"/>
      <c r="G304" s="132"/>
      <c r="H304" s="133"/>
      <c r="I304" s="134"/>
      <c r="J304" s="135"/>
      <c r="K304" s="135"/>
      <c r="L304" s="135"/>
      <c r="M304" s="135"/>
      <c r="N304" s="135"/>
      <c r="O304" s="136"/>
      <c r="P304" s="136"/>
      <c r="Q304" s="136"/>
      <c r="R304" s="136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8"/>
    </row>
    <row r="305" spans="1:33" ht="38.65" customHeight="1">
      <c r="A305" s="348">
        <v>299</v>
      </c>
      <c r="B305" s="349" t="s">
        <v>1496</v>
      </c>
      <c r="C305" s="349" t="s">
        <v>1495</v>
      </c>
      <c r="D305" s="350" t="s">
        <v>1461</v>
      </c>
      <c r="E305" s="351" t="s">
        <v>1234</v>
      </c>
      <c r="F305" s="228"/>
      <c r="G305" s="132"/>
      <c r="H305" s="133"/>
      <c r="I305" s="134"/>
      <c r="J305" s="135"/>
      <c r="K305" s="135"/>
      <c r="L305" s="135"/>
      <c r="M305" s="135"/>
      <c r="N305" s="135"/>
      <c r="O305" s="136"/>
      <c r="P305" s="136"/>
      <c r="Q305" s="136"/>
      <c r="R305" s="136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8"/>
    </row>
    <row r="306" spans="1:33" ht="34.9" customHeight="1" thickBot="1">
      <c r="A306" s="341"/>
      <c r="B306" s="342" t="s">
        <v>1497</v>
      </c>
      <c r="C306" s="343"/>
      <c r="D306" s="344"/>
      <c r="E306" s="342" t="s">
        <v>1498</v>
      </c>
      <c r="F306" s="228"/>
      <c r="G306" s="132"/>
      <c r="H306" s="133"/>
      <c r="I306" s="134"/>
      <c r="J306" s="135"/>
      <c r="K306" s="135"/>
      <c r="L306" s="135"/>
      <c r="M306" s="135"/>
      <c r="N306" s="135"/>
      <c r="O306" s="136"/>
      <c r="P306" s="136"/>
      <c r="Q306" s="136"/>
      <c r="R306" s="136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8"/>
    </row>
    <row r="307" spans="1:33" ht="38.85" customHeight="1">
      <c r="A307" s="348">
        <v>1</v>
      </c>
      <c r="B307" s="349" t="s">
        <v>1634</v>
      </c>
      <c r="C307" s="349" t="s">
        <v>1501</v>
      </c>
      <c r="D307" s="350" t="s">
        <v>613</v>
      </c>
      <c r="E307" s="353" t="s">
        <v>1503</v>
      </c>
      <c r="F307" s="82"/>
      <c r="G307" s="82"/>
    </row>
    <row r="308" spans="1:33" ht="38.85" customHeight="1">
      <c r="A308" s="348">
        <v>2</v>
      </c>
      <c r="B308" s="349" t="s">
        <v>1635</v>
      </c>
      <c r="C308" s="349" t="s">
        <v>1504</v>
      </c>
      <c r="D308" s="350" t="s">
        <v>613</v>
      </c>
      <c r="E308" s="353" t="s">
        <v>1506</v>
      </c>
      <c r="F308" s="82"/>
    </row>
    <row r="309" spans="1:33" ht="38.85" customHeight="1">
      <c r="A309" s="348">
        <v>3</v>
      </c>
      <c r="B309" s="349" t="s">
        <v>1636</v>
      </c>
      <c r="C309" s="349" t="s">
        <v>1507</v>
      </c>
      <c r="D309" s="350" t="s">
        <v>613</v>
      </c>
      <c r="E309" s="353" t="s">
        <v>1509</v>
      </c>
      <c r="G309" s="115"/>
    </row>
    <row r="310" spans="1:33" ht="38.85" customHeight="1">
      <c r="A310" s="348">
        <v>4</v>
      </c>
      <c r="B310" s="349" t="s">
        <v>1637</v>
      </c>
      <c r="C310" s="349" t="s">
        <v>1510</v>
      </c>
      <c r="D310" s="350" t="s">
        <v>613</v>
      </c>
      <c r="E310" s="353" t="s">
        <v>1511</v>
      </c>
      <c r="F310" s="115"/>
    </row>
    <row r="311" spans="1:33" ht="38.85" customHeight="1">
      <c r="A311" s="348">
        <v>5</v>
      </c>
      <c r="B311" s="349" t="s">
        <v>1638</v>
      </c>
      <c r="C311" s="349" t="s">
        <v>1501</v>
      </c>
      <c r="D311" s="350" t="s">
        <v>613</v>
      </c>
      <c r="E311" s="353" t="s">
        <v>1513</v>
      </c>
      <c r="G311" s="82"/>
    </row>
    <row r="312" spans="1:33" ht="38.85" customHeight="1">
      <c r="A312" s="348">
        <v>6</v>
      </c>
      <c r="B312" s="349" t="s">
        <v>1639</v>
      </c>
      <c r="C312" s="349" t="s">
        <v>1514</v>
      </c>
      <c r="D312" s="350" t="s">
        <v>613</v>
      </c>
      <c r="E312" s="353" t="s">
        <v>1515</v>
      </c>
      <c r="F312" s="82"/>
      <c r="G312" s="82"/>
    </row>
    <row r="313" spans="1:33" ht="38.85" customHeight="1">
      <c r="A313" s="348">
        <v>7</v>
      </c>
      <c r="B313" s="349" t="s">
        <v>1640</v>
      </c>
      <c r="C313" s="349" t="s">
        <v>1504</v>
      </c>
      <c r="D313" s="350" t="s">
        <v>613</v>
      </c>
      <c r="E313" s="353" t="s">
        <v>1516</v>
      </c>
      <c r="F313" s="82"/>
      <c r="G313" s="82"/>
    </row>
    <row r="314" spans="1:33" ht="38.85" customHeight="1">
      <c r="A314" s="348">
        <v>8</v>
      </c>
      <c r="B314" s="349" t="s">
        <v>1641</v>
      </c>
      <c r="C314" s="349" t="s">
        <v>1517</v>
      </c>
      <c r="D314" s="350" t="s">
        <v>613</v>
      </c>
      <c r="E314" s="353" t="s">
        <v>1519</v>
      </c>
      <c r="F314" s="82"/>
      <c r="G314" s="82"/>
    </row>
    <row r="315" spans="1:33" ht="38.85" customHeight="1">
      <c r="A315" s="348">
        <v>9</v>
      </c>
      <c r="B315" s="349" t="s">
        <v>1642</v>
      </c>
      <c r="C315" s="349" t="s">
        <v>1520</v>
      </c>
      <c r="D315" s="350" t="s">
        <v>613</v>
      </c>
      <c r="E315" s="353" t="s">
        <v>1522</v>
      </c>
      <c r="F315" s="82"/>
      <c r="G315" s="82"/>
    </row>
    <row r="316" spans="1:33" ht="38.85" customHeight="1">
      <c r="A316" s="348">
        <v>10</v>
      </c>
      <c r="B316" s="349" t="s">
        <v>1643</v>
      </c>
      <c r="C316" s="349" t="s">
        <v>1523</v>
      </c>
      <c r="D316" s="350" t="s">
        <v>613</v>
      </c>
      <c r="E316" s="353" t="s">
        <v>1525</v>
      </c>
      <c r="F316" s="82"/>
    </row>
    <row r="317" spans="1:33" ht="38.85" customHeight="1">
      <c r="A317" s="348">
        <v>11</v>
      </c>
      <c r="B317" s="349" t="s">
        <v>1644</v>
      </c>
      <c r="C317" s="349" t="s">
        <v>1514</v>
      </c>
      <c r="D317" s="350" t="s">
        <v>613</v>
      </c>
      <c r="E317" s="353" t="s">
        <v>1526</v>
      </c>
    </row>
    <row r="318" spans="1:33" ht="38.85" customHeight="1">
      <c r="A318" s="348">
        <v>12</v>
      </c>
      <c r="B318" s="349" t="s">
        <v>1645</v>
      </c>
      <c r="C318" s="349" t="s">
        <v>1523</v>
      </c>
      <c r="D318" s="350" t="s">
        <v>613</v>
      </c>
      <c r="E318" s="353" t="s">
        <v>1527</v>
      </c>
    </row>
    <row r="319" spans="1:33" ht="38.85" customHeight="1">
      <c r="A319" s="348">
        <v>13</v>
      </c>
      <c r="B319" s="349" t="s">
        <v>1646</v>
      </c>
      <c r="C319" s="349" t="s">
        <v>1528</v>
      </c>
      <c r="D319" s="350" t="s">
        <v>613</v>
      </c>
      <c r="E319" s="353" t="s">
        <v>1529</v>
      </c>
    </row>
    <row r="320" spans="1:33" ht="38.85" customHeight="1">
      <c r="A320" s="348">
        <v>14</v>
      </c>
      <c r="B320" s="349" t="s">
        <v>1647</v>
      </c>
      <c r="C320" s="349" t="s">
        <v>1530</v>
      </c>
      <c r="D320" s="350" t="s">
        <v>613</v>
      </c>
      <c r="E320" s="353" t="s">
        <v>1531</v>
      </c>
    </row>
    <row r="321" spans="1:5" ht="38.85" customHeight="1">
      <c r="A321" s="348">
        <v>15</v>
      </c>
      <c r="B321" s="349" t="s">
        <v>1648</v>
      </c>
      <c r="C321" s="349" t="s">
        <v>1501</v>
      </c>
      <c r="D321" s="350" t="s">
        <v>613</v>
      </c>
      <c r="E321" s="353" t="s">
        <v>1532</v>
      </c>
    </row>
    <row r="322" spans="1:5" ht="38.85" customHeight="1">
      <c r="A322" s="348">
        <v>16</v>
      </c>
      <c r="B322" s="349" t="s">
        <v>1649</v>
      </c>
      <c r="C322" s="349" t="s">
        <v>1504</v>
      </c>
      <c r="D322" s="350" t="s">
        <v>613</v>
      </c>
      <c r="E322" s="353" t="s">
        <v>1513</v>
      </c>
    </row>
    <row r="323" spans="1:5" ht="38.85" customHeight="1">
      <c r="A323" s="348">
        <v>17</v>
      </c>
      <c r="B323" s="349" t="s">
        <v>1650</v>
      </c>
      <c r="C323" s="349" t="s">
        <v>1533</v>
      </c>
      <c r="D323" s="350" t="s">
        <v>613</v>
      </c>
      <c r="E323" s="353" t="s">
        <v>1511</v>
      </c>
    </row>
    <row r="324" spans="1:5" ht="38.85" customHeight="1">
      <c r="A324" s="348">
        <v>18</v>
      </c>
      <c r="B324" s="349" t="s">
        <v>1651</v>
      </c>
      <c r="C324" s="349" t="s">
        <v>1501</v>
      </c>
      <c r="D324" s="350" t="s">
        <v>613</v>
      </c>
      <c r="E324" s="353" t="s">
        <v>1534</v>
      </c>
    </row>
    <row r="325" spans="1:5" ht="38.85" customHeight="1">
      <c r="A325" s="348">
        <v>19</v>
      </c>
      <c r="B325" s="349" t="s">
        <v>1652</v>
      </c>
      <c r="C325" s="349" t="s">
        <v>1514</v>
      </c>
      <c r="D325" s="350" t="s">
        <v>613</v>
      </c>
      <c r="E325" s="353" t="s">
        <v>1535</v>
      </c>
    </row>
    <row r="326" spans="1:5" ht="38.85" customHeight="1">
      <c r="A326" s="348">
        <v>20</v>
      </c>
      <c r="B326" s="349" t="s">
        <v>1653</v>
      </c>
      <c r="C326" s="349" t="s">
        <v>1536</v>
      </c>
      <c r="D326" s="350" t="s">
        <v>613</v>
      </c>
      <c r="E326" s="353" t="s">
        <v>1513</v>
      </c>
    </row>
    <row r="327" spans="1:5" ht="38.85" customHeight="1">
      <c r="A327" s="348">
        <v>21</v>
      </c>
      <c r="B327" s="349" t="s">
        <v>1654</v>
      </c>
      <c r="C327" s="349" t="s">
        <v>1537</v>
      </c>
      <c r="D327" s="350" t="s">
        <v>613</v>
      </c>
      <c r="E327" s="353" t="s">
        <v>1538</v>
      </c>
    </row>
    <row r="328" spans="1:5" ht="38.85" customHeight="1">
      <c r="A328" s="348">
        <v>22</v>
      </c>
      <c r="B328" s="349" t="s">
        <v>1655</v>
      </c>
      <c r="C328" s="349" t="s">
        <v>1520</v>
      </c>
      <c r="D328" s="350" t="s">
        <v>613</v>
      </c>
      <c r="E328" s="353" t="s">
        <v>1535</v>
      </c>
    </row>
    <row r="329" spans="1:5" ht="38.85" customHeight="1">
      <c r="A329" s="348">
        <v>23</v>
      </c>
      <c r="B329" s="349" t="s">
        <v>1656</v>
      </c>
      <c r="C329" s="349" t="s">
        <v>1539</v>
      </c>
      <c r="D329" s="350" t="s">
        <v>613</v>
      </c>
      <c r="E329" s="353" t="s">
        <v>1540</v>
      </c>
    </row>
    <row r="330" spans="1:5" ht="38.85" customHeight="1">
      <c r="A330" s="348">
        <v>24</v>
      </c>
      <c r="B330" s="349" t="s">
        <v>1657</v>
      </c>
      <c r="C330" s="349" t="s">
        <v>1541</v>
      </c>
      <c r="D330" s="350" t="s">
        <v>613</v>
      </c>
      <c r="E330" s="353" t="s">
        <v>1531</v>
      </c>
    </row>
    <row r="331" spans="1:5" ht="38.85" customHeight="1">
      <c r="A331" s="348">
        <v>25</v>
      </c>
      <c r="B331" s="349" t="s">
        <v>1658</v>
      </c>
      <c r="C331" s="349" t="s">
        <v>1530</v>
      </c>
      <c r="D331" s="350" t="s">
        <v>613</v>
      </c>
      <c r="E331" s="353" t="s">
        <v>1542</v>
      </c>
    </row>
    <row r="332" spans="1:5" ht="38.85" customHeight="1">
      <c r="A332" s="348">
        <v>26</v>
      </c>
      <c r="B332" s="349" t="s">
        <v>1659</v>
      </c>
      <c r="C332" s="349" t="s">
        <v>1543</v>
      </c>
      <c r="D332" s="350" t="s">
        <v>613</v>
      </c>
      <c r="E332" s="353" t="s">
        <v>1506</v>
      </c>
    </row>
    <row r="333" spans="1:5" ht="38.85" customHeight="1">
      <c r="A333" s="348">
        <v>27</v>
      </c>
      <c r="B333" s="349" t="s">
        <v>1660</v>
      </c>
      <c r="C333" s="349" t="s">
        <v>1544</v>
      </c>
      <c r="D333" s="350" t="s">
        <v>613</v>
      </c>
      <c r="E333" s="353" t="s">
        <v>1534</v>
      </c>
    </row>
    <row r="334" spans="1:5" ht="38.85" customHeight="1">
      <c r="A334" s="348">
        <v>28</v>
      </c>
      <c r="B334" s="349" t="s">
        <v>1661</v>
      </c>
      <c r="C334" s="349" t="s">
        <v>1545</v>
      </c>
      <c r="D334" s="350" t="s">
        <v>613</v>
      </c>
      <c r="E334" s="353" t="s">
        <v>1546</v>
      </c>
    </row>
    <row r="335" spans="1:5" ht="38.85" customHeight="1">
      <c r="A335" s="348">
        <v>29</v>
      </c>
      <c r="B335" s="349" t="s">
        <v>1662</v>
      </c>
      <c r="C335" s="349" t="s">
        <v>1512</v>
      </c>
      <c r="D335" s="350" t="s">
        <v>613</v>
      </c>
      <c r="E335" s="353" t="s">
        <v>1513</v>
      </c>
    </row>
    <row r="336" spans="1:5" ht="38.85" customHeight="1">
      <c r="A336" s="348">
        <v>30</v>
      </c>
      <c r="B336" s="349" t="s">
        <v>1663</v>
      </c>
      <c r="C336" s="349" t="s">
        <v>1547</v>
      </c>
      <c r="D336" s="350" t="s">
        <v>613</v>
      </c>
      <c r="E336" s="353" t="s">
        <v>1546</v>
      </c>
    </row>
    <row r="337" spans="1:5" ht="38.85" customHeight="1">
      <c r="A337" s="348">
        <v>31</v>
      </c>
      <c r="B337" s="349" t="s">
        <v>1664</v>
      </c>
      <c r="C337" s="349" t="s">
        <v>1548</v>
      </c>
      <c r="D337" s="350" t="s">
        <v>613</v>
      </c>
      <c r="E337" s="353" t="s">
        <v>1519</v>
      </c>
    </row>
    <row r="338" spans="1:5" ht="38.85" customHeight="1">
      <c r="A338" s="348">
        <v>32</v>
      </c>
      <c r="B338" s="349" t="s">
        <v>1665</v>
      </c>
      <c r="C338" s="349" t="s">
        <v>1631</v>
      </c>
      <c r="D338" s="350" t="s">
        <v>613</v>
      </c>
      <c r="E338" s="353" t="s">
        <v>1509</v>
      </c>
    </row>
    <row r="339" spans="1:5" ht="38.85" customHeight="1">
      <c r="A339" s="348">
        <v>33</v>
      </c>
      <c r="B339" s="349" t="s">
        <v>1666</v>
      </c>
      <c r="C339" s="349" t="s">
        <v>1549</v>
      </c>
      <c r="D339" s="350" t="s">
        <v>613</v>
      </c>
      <c r="E339" s="353" t="s">
        <v>1515</v>
      </c>
    </row>
    <row r="340" spans="1:5" ht="38.85" customHeight="1">
      <c r="A340" s="348">
        <v>34</v>
      </c>
      <c r="B340" s="349" t="s">
        <v>1667</v>
      </c>
      <c r="C340" s="349" t="s">
        <v>1524</v>
      </c>
      <c r="D340" s="350" t="s">
        <v>613</v>
      </c>
      <c r="E340" s="353" t="s">
        <v>1509</v>
      </c>
    </row>
    <row r="341" spans="1:5" ht="38.85" customHeight="1">
      <c r="A341" s="348">
        <v>35</v>
      </c>
      <c r="B341" s="349" t="s">
        <v>1668</v>
      </c>
      <c r="C341" s="349" t="s">
        <v>1539</v>
      </c>
      <c r="D341" s="350" t="s">
        <v>613</v>
      </c>
      <c r="E341" s="353" t="s">
        <v>1550</v>
      </c>
    </row>
    <row r="342" spans="1:5" ht="38.85" customHeight="1">
      <c r="A342" s="348">
        <v>36</v>
      </c>
      <c r="B342" s="349" t="s">
        <v>1669</v>
      </c>
      <c r="C342" s="349" t="s">
        <v>1551</v>
      </c>
      <c r="D342" s="350" t="s">
        <v>613</v>
      </c>
      <c r="E342" s="353" t="s">
        <v>1511</v>
      </c>
    </row>
    <row r="343" spans="1:5" ht="38.85" customHeight="1">
      <c r="A343" s="348">
        <v>37</v>
      </c>
      <c r="B343" s="349" t="s">
        <v>1670</v>
      </c>
      <c r="C343" s="349" t="s">
        <v>1552</v>
      </c>
      <c r="D343" s="350" t="s">
        <v>613</v>
      </c>
      <c r="E343" s="353" t="s">
        <v>1513</v>
      </c>
    </row>
    <row r="344" spans="1:5" ht="38.85" customHeight="1">
      <c r="A344" s="348">
        <v>38</v>
      </c>
      <c r="B344" s="349" t="s">
        <v>1671</v>
      </c>
      <c r="C344" s="349" t="s">
        <v>1553</v>
      </c>
      <c r="D344" s="350" t="s">
        <v>613</v>
      </c>
      <c r="E344" s="353" t="s">
        <v>1554</v>
      </c>
    </row>
    <row r="345" spans="1:5" ht="38.85" customHeight="1">
      <c r="A345" s="348">
        <v>39</v>
      </c>
      <c r="B345" s="349" t="s">
        <v>1672</v>
      </c>
      <c r="C345" s="349" t="s">
        <v>1555</v>
      </c>
      <c r="D345" s="350" t="s">
        <v>613</v>
      </c>
      <c r="E345" s="353" t="s">
        <v>1556</v>
      </c>
    </row>
    <row r="346" spans="1:5" ht="38.85" customHeight="1">
      <c r="A346" s="348">
        <v>40</v>
      </c>
      <c r="B346" s="349" t="s">
        <v>1673</v>
      </c>
      <c r="C346" s="349" t="s">
        <v>1541</v>
      </c>
      <c r="D346" s="350" t="s">
        <v>613</v>
      </c>
      <c r="E346" s="353" t="s">
        <v>1513</v>
      </c>
    </row>
    <row r="347" spans="1:5" ht="38.85" customHeight="1">
      <c r="A347" s="348">
        <v>41</v>
      </c>
      <c r="B347" s="349" t="s">
        <v>1674</v>
      </c>
      <c r="C347" s="349" t="s">
        <v>1557</v>
      </c>
      <c r="D347" s="350" t="s">
        <v>613</v>
      </c>
      <c r="E347" s="353" t="s">
        <v>1542</v>
      </c>
    </row>
    <row r="348" spans="1:5" ht="38.85" customHeight="1">
      <c r="A348" s="348">
        <v>42</v>
      </c>
      <c r="B348" s="349" t="s">
        <v>1675</v>
      </c>
      <c r="C348" s="349" t="s">
        <v>1505</v>
      </c>
      <c r="D348" s="350" t="s">
        <v>613</v>
      </c>
      <c r="E348" s="353" t="s">
        <v>1535</v>
      </c>
    </row>
    <row r="349" spans="1:5" ht="38.85" customHeight="1">
      <c r="A349" s="348">
        <v>43</v>
      </c>
      <c r="B349" s="349" t="s">
        <v>1676</v>
      </c>
      <c r="C349" s="349" t="s">
        <v>1558</v>
      </c>
      <c r="D349" s="350" t="s">
        <v>613</v>
      </c>
      <c r="E349" s="353" t="s">
        <v>1511</v>
      </c>
    </row>
    <row r="350" spans="1:5" ht="38.85" customHeight="1">
      <c r="A350" s="348">
        <v>44</v>
      </c>
      <c r="B350" s="349" t="s">
        <v>1677</v>
      </c>
      <c r="C350" s="349" t="s">
        <v>1559</v>
      </c>
      <c r="D350" s="350" t="s">
        <v>613</v>
      </c>
      <c r="E350" s="353" t="s">
        <v>1513</v>
      </c>
    </row>
    <row r="351" spans="1:5" ht="38.85" customHeight="1">
      <c r="A351" s="348">
        <v>45</v>
      </c>
      <c r="B351" s="349" t="s">
        <v>1678</v>
      </c>
      <c r="C351" s="349" t="s">
        <v>1560</v>
      </c>
      <c r="D351" s="350" t="s">
        <v>613</v>
      </c>
      <c r="E351" s="353" t="s">
        <v>1561</v>
      </c>
    </row>
    <row r="352" spans="1:5" ht="38.85" customHeight="1">
      <c r="A352" s="348">
        <v>46</v>
      </c>
      <c r="B352" s="349" t="s">
        <v>1679</v>
      </c>
      <c r="C352" s="349" t="s">
        <v>1562</v>
      </c>
      <c r="D352" s="350" t="s">
        <v>613</v>
      </c>
      <c r="E352" s="353" t="s">
        <v>1563</v>
      </c>
    </row>
    <row r="353" spans="1:5" ht="38.85" customHeight="1">
      <c r="A353" s="348">
        <v>47</v>
      </c>
      <c r="B353" s="349" t="s">
        <v>1680</v>
      </c>
      <c r="C353" s="349" t="s">
        <v>1514</v>
      </c>
      <c r="D353" s="350" t="s">
        <v>613</v>
      </c>
      <c r="E353" s="353" t="s">
        <v>1534</v>
      </c>
    </row>
    <row r="354" spans="1:5" ht="38.85" customHeight="1">
      <c r="A354" s="348">
        <v>48</v>
      </c>
      <c r="B354" s="349" t="s">
        <v>1681</v>
      </c>
      <c r="C354" s="349" t="s">
        <v>1564</v>
      </c>
      <c r="D354" s="350" t="s">
        <v>613</v>
      </c>
      <c r="E354" s="353" t="s">
        <v>1565</v>
      </c>
    </row>
    <row r="355" spans="1:5" ht="38.85" customHeight="1">
      <c r="A355" s="348">
        <v>49</v>
      </c>
      <c r="B355" s="349" t="s">
        <v>1682</v>
      </c>
      <c r="C355" s="349" t="s">
        <v>1548</v>
      </c>
      <c r="D355" s="350" t="s">
        <v>613</v>
      </c>
      <c r="E355" s="353" t="s">
        <v>1534</v>
      </c>
    </row>
    <row r="356" spans="1:5" ht="38.85" customHeight="1">
      <c r="A356" s="348">
        <v>50</v>
      </c>
      <c r="B356" s="349" t="s">
        <v>1683</v>
      </c>
      <c r="C356" s="349" t="s">
        <v>1533</v>
      </c>
      <c r="D356" s="350" t="s">
        <v>613</v>
      </c>
      <c r="E356" s="353" t="s">
        <v>1566</v>
      </c>
    </row>
    <row r="357" spans="1:5" ht="38.85" customHeight="1">
      <c r="A357" s="348">
        <v>51</v>
      </c>
      <c r="B357" s="349" t="s">
        <v>1684</v>
      </c>
      <c r="C357" s="349" t="s">
        <v>1567</v>
      </c>
      <c r="D357" s="350" t="s">
        <v>613</v>
      </c>
      <c r="E357" s="353" t="s">
        <v>1513</v>
      </c>
    </row>
    <row r="358" spans="1:5" ht="38.85" customHeight="1">
      <c r="A358" s="348">
        <v>52</v>
      </c>
      <c r="B358" s="349" t="s">
        <v>1685</v>
      </c>
      <c r="C358" s="349" t="s">
        <v>1568</v>
      </c>
      <c r="D358" s="350" t="s">
        <v>613</v>
      </c>
      <c r="E358" s="353" t="s">
        <v>1535</v>
      </c>
    </row>
    <row r="359" spans="1:5" ht="38.85" customHeight="1">
      <c r="A359" s="348">
        <v>53</v>
      </c>
      <c r="B359" s="349" t="s">
        <v>1686</v>
      </c>
      <c r="C359" s="349" t="s">
        <v>1548</v>
      </c>
      <c r="D359" s="350" t="s">
        <v>613</v>
      </c>
      <c r="E359" s="353" t="s">
        <v>1535</v>
      </c>
    </row>
    <row r="360" spans="1:5" ht="38.85" customHeight="1">
      <c r="A360" s="348">
        <v>54</v>
      </c>
      <c r="B360" s="349" t="s">
        <v>1687</v>
      </c>
      <c r="C360" s="349" t="s">
        <v>1569</v>
      </c>
      <c r="D360" s="350" t="s">
        <v>613</v>
      </c>
      <c r="E360" s="353" t="s">
        <v>1519</v>
      </c>
    </row>
    <row r="361" spans="1:5" ht="38.85" customHeight="1">
      <c r="A361" s="348">
        <v>55</v>
      </c>
      <c r="B361" s="349" t="s">
        <v>1688</v>
      </c>
      <c r="C361" s="349" t="s">
        <v>1570</v>
      </c>
      <c r="D361" s="350" t="s">
        <v>613</v>
      </c>
      <c r="E361" s="353" t="s">
        <v>1531</v>
      </c>
    </row>
    <row r="362" spans="1:5" ht="38.85" customHeight="1">
      <c r="A362" s="348">
        <v>56</v>
      </c>
      <c r="B362" s="349" t="s">
        <v>1689</v>
      </c>
      <c r="C362" s="349" t="s">
        <v>1524</v>
      </c>
      <c r="D362" s="350" t="s">
        <v>613</v>
      </c>
      <c r="E362" s="353" t="s">
        <v>1529</v>
      </c>
    </row>
    <row r="363" spans="1:5" ht="38.85" customHeight="1">
      <c r="A363" s="348">
        <v>57</v>
      </c>
      <c r="B363" s="349" t="s">
        <v>1690</v>
      </c>
      <c r="C363" s="349" t="s">
        <v>1523</v>
      </c>
      <c r="D363" s="350" t="s">
        <v>613</v>
      </c>
      <c r="E363" s="353" t="s">
        <v>1571</v>
      </c>
    </row>
    <row r="364" spans="1:5" ht="38.85" customHeight="1">
      <c r="A364" s="348">
        <v>58</v>
      </c>
      <c r="B364" s="349" t="s">
        <v>1691</v>
      </c>
      <c r="C364" s="349" t="s">
        <v>1572</v>
      </c>
      <c r="D364" s="350" t="s">
        <v>613</v>
      </c>
      <c r="E364" s="353" t="s">
        <v>1519</v>
      </c>
    </row>
    <row r="365" spans="1:5" ht="38.85" customHeight="1">
      <c r="A365" s="348">
        <v>59</v>
      </c>
      <c r="B365" s="349" t="s">
        <v>1692</v>
      </c>
      <c r="C365" s="349" t="s">
        <v>1551</v>
      </c>
      <c r="D365" s="350" t="s">
        <v>613</v>
      </c>
      <c r="E365" s="353" t="s">
        <v>1573</v>
      </c>
    </row>
    <row r="366" spans="1:5" ht="38.85" customHeight="1">
      <c r="A366" s="348">
        <v>60</v>
      </c>
      <c r="B366" s="349" t="s">
        <v>1693</v>
      </c>
      <c r="C366" s="349" t="s">
        <v>1504</v>
      </c>
      <c r="D366" s="350" t="s">
        <v>613</v>
      </c>
      <c r="E366" s="353" t="s">
        <v>1535</v>
      </c>
    </row>
    <row r="367" spans="1:5" ht="38.85" customHeight="1">
      <c r="A367" s="348">
        <v>61</v>
      </c>
      <c r="B367" s="349" t="s">
        <v>1694</v>
      </c>
      <c r="C367" s="349" t="s">
        <v>1545</v>
      </c>
      <c r="D367" s="350" t="s">
        <v>613</v>
      </c>
      <c r="E367" s="353" t="s">
        <v>1574</v>
      </c>
    </row>
    <row r="368" spans="1:5" ht="38.85" customHeight="1">
      <c r="A368" s="348">
        <v>62</v>
      </c>
      <c r="B368" s="349" t="s">
        <v>1695</v>
      </c>
      <c r="C368" s="349" t="s">
        <v>1575</v>
      </c>
      <c r="D368" s="350" t="s">
        <v>613</v>
      </c>
      <c r="E368" s="353" t="s">
        <v>1576</v>
      </c>
    </row>
    <row r="369" spans="1:5" ht="38.85" customHeight="1">
      <c r="A369" s="348">
        <v>63</v>
      </c>
      <c r="B369" s="349" t="s">
        <v>1696</v>
      </c>
      <c r="C369" s="349" t="s">
        <v>1541</v>
      </c>
      <c r="D369" s="350" t="s">
        <v>613</v>
      </c>
      <c r="E369" s="353" t="s">
        <v>1535</v>
      </c>
    </row>
    <row r="370" spans="1:5" ht="38.85" customHeight="1">
      <c r="A370" s="348">
        <v>64</v>
      </c>
      <c r="B370" s="349" t="s">
        <v>1697</v>
      </c>
      <c r="C370" s="349" t="s">
        <v>1505</v>
      </c>
      <c r="D370" s="350" t="s">
        <v>613</v>
      </c>
      <c r="E370" s="353" t="s">
        <v>1516</v>
      </c>
    </row>
    <row r="371" spans="1:5" ht="38.85" customHeight="1">
      <c r="A371" s="348">
        <v>65</v>
      </c>
      <c r="B371" s="349" t="s">
        <v>1698</v>
      </c>
      <c r="C371" s="349" t="s">
        <v>1518</v>
      </c>
      <c r="D371" s="350" t="s">
        <v>613</v>
      </c>
      <c r="E371" s="353" t="s">
        <v>1534</v>
      </c>
    </row>
    <row r="372" spans="1:5" ht="38.85" customHeight="1">
      <c r="A372" s="348">
        <v>66</v>
      </c>
      <c r="B372" s="349" t="s">
        <v>1699</v>
      </c>
      <c r="C372" s="349" t="s">
        <v>1559</v>
      </c>
      <c r="D372" s="350" t="s">
        <v>613</v>
      </c>
      <c r="E372" s="353" t="s">
        <v>1513</v>
      </c>
    </row>
    <row r="373" spans="1:5" ht="38.85" customHeight="1">
      <c r="A373" s="348">
        <v>67</v>
      </c>
      <c r="B373" s="349" t="s">
        <v>1700</v>
      </c>
      <c r="C373" s="349" t="s">
        <v>1560</v>
      </c>
      <c r="D373" s="350" t="s">
        <v>613</v>
      </c>
      <c r="E373" s="353" t="s">
        <v>1561</v>
      </c>
    </row>
    <row r="374" spans="1:5" ht="38.85" customHeight="1">
      <c r="A374" s="348">
        <v>68</v>
      </c>
      <c r="B374" s="349" t="s">
        <v>1701</v>
      </c>
      <c r="C374" s="349" t="s">
        <v>1577</v>
      </c>
      <c r="D374" s="350" t="s">
        <v>613</v>
      </c>
      <c r="E374" s="353" t="s">
        <v>1513</v>
      </c>
    </row>
    <row r="375" spans="1:5" ht="38.85" customHeight="1">
      <c r="A375" s="348">
        <v>69</v>
      </c>
      <c r="B375" s="349" t="s">
        <v>1702</v>
      </c>
      <c r="C375" s="349" t="s">
        <v>1578</v>
      </c>
      <c r="D375" s="350" t="s">
        <v>613</v>
      </c>
      <c r="E375" s="353" t="s">
        <v>1546</v>
      </c>
    </row>
    <row r="376" spans="1:5" ht="38.85" customHeight="1">
      <c r="A376" s="348">
        <v>70</v>
      </c>
      <c r="B376" s="349" t="s">
        <v>1703</v>
      </c>
      <c r="C376" s="349" t="s">
        <v>1632</v>
      </c>
      <c r="D376" s="350" t="s">
        <v>613</v>
      </c>
      <c r="E376" s="353" t="s">
        <v>1579</v>
      </c>
    </row>
    <row r="377" spans="1:5" ht="38.85" customHeight="1">
      <c r="A377" s="348">
        <v>71</v>
      </c>
      <c r="B377" s="349" t="s">
        <v>1704</v>
      </c>
      <c r="C377" s="349" t="s">
        <v>1578</v>
      </c>
      <c r="D377" s="350" t="s">
        <v>613</v>
      </c>
      <c r="E377" s="353" t="s">
        <v>1576</v>
      </c>
    </row>
    <row r="378" spans="1:5" ht="38.85" customHeight="1">
      <c r="A378" s="348">
        <v>72</v>
      </c>
      <c r="B378" s="349" t="s">
        <v>1705</v>
      </c>
      <c r="C378" s="349" t="s">
        <v>1547</v>
      </c>
      <c r="D378" s="350" t="s">
        <v>613</v>
      </c>
      <c r="E378" s="353" t="s">
        <v>1546</v>
      </c>
    </row>
    <row r="379" spans="1:5" ht="38.85" customHeight="1">
      <c r="A379" s="348">
        <v>73</v>
      </c>
      <c r="B379" s="349" t="s">
        <v>1706</v>
      </c>
      <c r="C379" s="349" t="s">
        <v>1536</v>
      </c>
      <c r="D379" s="350" t="s">
        <v>613</v>
      </c>
      <c r="E379" s="353" t="s">
        <v>1513</v>
      </c>
    </row>
    <row r="380" spans="1:5" ht="38.85" customHeight="1">
      <c r="A380" s="348">
        <v>74</v>
      </c>
      <c r="B380" s="349" t="s">
        <v>1707</v>
      </c>
      <c r="C380" s="349" t="s">
        <v>1580</v>
      </c>
      <c r="D380" s="350" t="s">
        <v>613</v>
      </c>
      <c r="E380" s="353" t="s">
        <v>1511</v>
      </c>
    </row>
    <row r="381" spans="1:5" ht="38.85" customHeight="1">
      <c r="A381" s="348">
        <v>75</v>
      </c>
      <c r="B381" s="349" t="s">
        <v>1708</v>
      </c>
      <c r="C381" s="349" t="s">
        <v>1581</v>
      </c>
      <c r="D381" s="350" t="s">
        <v>613</v>
      </c>
      <c r="E381" s="353" t="s">
        <v>1509</v>
      </c>
    </row>
    <row r="382" spans="1:5" ht="38.85" customHeight="1">
      <c r="A382" s="348">
        <v>76</v>
      </c>
      <c r="B382" s="349" t="s">
        <v>1709</v>
      </c>
      <c r="C382" s="349" t="s">
        <v>1572</v>
      </c>
      <c r="D382" s="350" t="s">
        <v>613</v>
      </c>
      <c r="E382" s="353" t="s">
        <v>1519</v>
      </c>
    </row>
    <row r="383" spans="1:5" ht="38.85" customHeight="1">
      <c r="A383" s="348">
        <v>77</v>
      </c>
      <c r="B383" s="349" t="s">
        <v>1710</v>
      </c>
      <c r="C383" s="349" t="s">
        <v>1582</v>
      </c>
      <c r="D383" s="350" t="s">
        <v>613</v>
      </c>
      <c r="E383" s="353" t="s">
        <v>1546</v>
      </c>
    </row>
    <row r="384" spans="1:5" ht="38.85" customHeight="1">
      <c r="A384" s="348">
        <v>78</v>
      </c>
      <c r="B384" s="349" t="s">
        <v>1711</v>
      </c>
      <c r="C384" s="349" t="s">
        <v>1504</v>
      </c>
      <c r="D384" s="350" t="s">
        <v>613</v>
      </c>
      <c r="E384" s="353" t="s">
        <v>1535</v>
      </c>
    </row>
    <row r="385" spans="1:5" ht="38.85" customHeight="1">
      <c r="A385" s="348">
        <v>79</v>
      </c>
      <c r="B385" s="349" t="s">
        <v>1712</v>
      </c>
      <c r="C385" s="349" t="s">
        <v>1567</v>
      </c>
      <c r="D385" s="350" t="s">
        <v>613</v>
      </c>
      <c r="E385" s="353" t="s">
        <v>1516</v>
      </c>
    </row>
    <row r="386" spans="1:5" ht="38.85" customHeight="1">
      <c r="A386" s="348">
        <v>80</v>
      </c>
      <c r="B386" s="349" t="s">
        <v>1713</v>
      </c>
      <c r="C386" s="349" t="s">
        <v>1575</v>
      </c>
      <c r="D386" s="350" t="s">
        <v>613</v>
      </c>
      <c r="E386" s="353" t="s">
        <v>1573</v>
      </c>
    </row>
    <row r="387" spans="1:5" ht="38.85" customHeight="1">
      <c r="A387" s="348">
        <v>81</v>
      </c>
      <c r="B387" s="349" t="s">
        <v>1714</v>
      </c>
      <c r="C387" s="349" t="s">
        <v>1505</v>
      </c>
      <c r="D387" s="350" t="s">
        <v>613</v>
      </c>
      <c r="E387" s="353" t="s">
        <v>1522</v>
      </c>
    </row>
    <row r="388" spans="1:5" ht="38.85" customHeight="1">
      <c r="A388" s="348">
        <v>82</v>
      </c>
      <c r="B388" s="349" t="s">
        <v>1715</v>
      </c>
      <c r="C388" s="349" t="s">
        <v>1569</v>
      </c>
      <c r="D388" s="350" t="s">
        <v>613</v>
      </c>
      <c r="E388" s="353" t="s">
        <v>1546</v>
      </c>
    </row>
    <row r="389" spans="1:5" ht="38.85" customHeight="1">
      <c r="A389" s="348">
        <v>83</v>
      </c>
      <c r="B389" s="349" t="s">
        <v>1716</v>
      </c>
      <c r="C389" s="349" t="s">
        <v>1520</v>
      </c>
      <c r="D389" s="350" t="s">
        <v>613</v>
      </c>
      <c r="E389" s="353" t="s">
        <v>1509</v>
      </c>
    </row>
    <row r="390" spans="1:5" ht="38.85" customHeight="1">
      <c r="A390" s="348">
        <v>84</v>
      </c>
      <c r="B390" s="349" t="s">
        <v>1717</v>
      </c>
      <c r="C390" s="349" t="s">
        <v>1551</v>
      </c>
      <c r="D390" s="350" t="s">
        <v>613</v>
      </c>
      <c r="E390" s="353" t="s">
        <v>1531</v>
      </c>
    </row>
    <row r="391" spans="1:5" ht="38.85" customHeight="1">
      <c r="A391" s="348">
        <v>85</v>
      </c>
      <c r="B391" s="349" t="s">
        <v>1718</v>
      </c>
      <c r="C391" s="349" t="s">
        <v>1552</v>
      </c>
      <c r="D391" s="350" t="s">
        <v>613</v>
      </c>
      <c r="E391" s="353" t="s">
        <v>1556</v>
      </c>
    </row>
    <row r="392" spans="1:5" ht="38.85" customHeight="1">
      <c r="A392" s="348">
        <v>86</v>
      </c>
      <c r="B392" s="349" t="s">
        <v>1719</v>
      </c>
      <c r="C392" s="349" t="s">
        <v>1578</v>
      </c>
      <c r="D392" s="350" t="s">
        <v>613</v>
      </c>
      <c r="E392" s="353" t="s">
        <v>1583</v>
      </c>
    </row>
    <row r="393" spans="1:5" ht="38.85" customHeight="1">
      <c r="A393" s="348">
        <v>87</v>
      </c>
      <c r="B393" s="349" t="s">
        <v>1720</v>
      </c>
      <c r="C393" s="349" t="s">
        <v>1541</v>
      </c>
      <c r="D393" s="350" t="s">
        <v>613</v>
      </c>
      <c r="E393" s="353" t="s">
        <v>1531</v>
      </c>
    </row>
    <row r="394" spans="1:5" ht="38.85" customHeight="1">
      <c r="A394" s="348">
        <v>88</v>
      </c>
      <c r="B394" s="349" t="s">
        <v>1721</v>
      </c>
      <c r="C394" s="349" t="s">
        <v>1505</v>
      </c>
      <c r="D394" s="350" t="s">
        <v>613</v>
      </c>
      <c r="E394" s="353" t="s">
        <v>1535</v>
      </c>
    </row>
    <row r="395" spans="1:5" ht="38.85" customHeight="1">
      <c r="A395" s="348">
        <v>89</v>
      </c>
      <c r="B395" s="349" t="s">
        <v>1722</v>
      </c>
      <c r="C395" s="349" t="s">
        <v>1569</v>
      </c>
      <c r="D395" s="350" t="s">
        <v>613</v>
      </c>
      <c r="E395" s="353" t="s">
        <v>1506</v>
      </c>
    </row>
    <row r="396" spans="1:5" ht="38.85" customHeight="1">
      <c r="A396" s="348">
        <v>90</v>
      </c>
      <c r="B396" s="349" t="s">
        <v>1723</v>
      </c>
      <c r="C396" s="349" t="s">
        <v>1570</v>
      </c>
      <c r="D396" s="350" t="s">
        <v>613</v>
      </c>
      <c r="E396" s="353" t="s">
        <v>1561</v>
      </c>
    </row>
    <row r="397" spans="1:5" ht="38.85" customHeight="1">
      <c r="A397" s="348">
        <v>91</v>
      </c>
      <c r="B397" s="349" t="s">
        <v>1724</v>
      </c>
      <c r="C397" s="349" t="s">
        <v>1578</v>
      </c>
      <c r="D397" s="350" t="s">
        <v>613</v>
      </c>
      <c r="E397" s="353" t="s">
        <v>1584</v>
      </c>
    </row>
    <row r="398" spans="1:5" ht="38.85" customHeight="1">
      <c r="A398" s="348">
        <v>92</v>
      </c>
      <c r="B398" s="349" t="s">
        <v>1725</v>
      </c>
      <c r="C398" s="349" t="s">
        <v>1544</v>
      </c>
      <c r="D398" s="350" t="s">
        <v>613</v>
      </c>
      <c r="E398" s="353" t="s">
        <v>1534</v>
      </c>
    </row>
    <row r="399" spans="1:5" ht="38.85" customHeight="1">
      <c r="A399" s="348">
        <v>93</v>
      </c>
      <c r="B399" s="349" t="s">
        <v>1726</v>
      </c>
      <c r="C399" s="349" t="s">
        <v>1567</v>
      </c>
      <c r="D399" s="350" t="s">
        <v>613</v>
      </c>
      <c r="E399" s="353" t="s">
        <v>1585</v>
      </c>
    </row>
    <row r="400" spans="1:5" ht="38.85" customHeight="1">
      <c r="A400" s="348">
        <v>94</v>
      </c>
      <c r="B400" s="349" t="s">
        <v>1727</v>
      </c>
      <c r="C400" s="349" t="s">
        <v>1568</v>
      </c>
      <c r="D400" s="350" t="s">
        <v>613</v>
      </c>
      <c r="E400" s="353" t="s">
        <v>1511</v>
      </c>
    </row>
    <row r="401" spans="1:5" ht="38.85" customHeight="1">
      <c r="A401" s="348">
        <v>95</v>
      </c>
      <c r="B401" s="349" t="s">
        <v>1728</v>
      </c>
      <c r="C401" s="349" t="s">
        <v>1552</v>
      </c>
      <c r="D401" s="350" t="s">
        <v>613</v>
      </c>
      <c r="E401" s="353" t="s">
        <v>1554</v>
      </c>
    </row>
    <row r="402" spans="1:5" ht="38.85" customHeight="1">
      <c r="A402" s="348">
        <v>96</v>
      </c>
      <c r="B402" s="349" t="s">
        <v>1729</v>
      </c>
      <c r="C402" s="349" t="s">
        <v>1517</v>
      </c>
      <c r="D402" s="350" t="s">
        <v>613</v>
      </c>
      <c r="E402" s="353" t="s">
        <v>1546</v>
      </c>
    </row>
    <row r="403" spans="1:5" ht="38.85" customHeight="1">
      <c r="A403" s="348">
        <v>97</v>
      </c>
      <c r="B403" s="349" t="s">
        <v>1730</v>
      </c>
      <c r="C403" s="349" t="s">
        <v>1549</v>
      </c>
      <c r="D403" s="350" t="s">
        <v>613</v>
      </c>
      <c r="E403" s="353" t="s">
        <v>1554</v>
      </c>
    </row>
    <row r="404" spans="1:5" ht="38.85" customHeight="1">
      <c r="A404" s="348">
        <v>98</v>
      </c>
      <c r="B404" s="349" t="s">
        <v>1731</v>
      </c>
      <c r="C404" s="349" t="s">
        <v>1551</v>
      </c>
      <c r="D404" s="350" t="s">
        <v>613</v>
      </c>
      <c r="E404" s="353" t="s">
        <v>1531</v>
      </c>
    </row>
    <row r="405" spans="1:5" ht="38.85" customHeight="1">
      <c r="A405" s="348">
        <v>99</v>
      </c>
      <c r="B405" s="349" t="s">
        <v>1732</v>
      </c>
      <c r="C405" s="349" t="s">
        <v>1504</v>
      </c>
      <c r="D405" s="350" t="s">
        <v>613</v>
      </c>
      <c r="E405" s="353" t="s">
        <v>1513</v>
      </c>
    </row>
    <row r="406" spans="1:5" ht="38.85" customHeight="1">
      <c r="A406" s="348">
        <v>100</v>
      </c>
      <c r="B406" s="349" t="s">
        <v>1733</v>
      </c>
      <c r="C406" s="349" t="s">
        <v>1575</v>
      </c>
      <c r="D406" s="350" t="s">
        <v>613</v>
      </c>
      <c r="E406" s="353" t="s">
        <v>1516</v>
      </c>
    </row>
    <row r="407" spans="1:5" ht="38.85" customHeight="1">
      <c r="A407" s="348">
        <v>101</v>
      </c>
      <c r="B407" s="349" t="s">
        <v>1734</v>
      </c>
      <c r="C407" s="349" t="s">
        <v>1547</v>
      </c>
      <c r="D407" s="350" t="s">
        <v>613</v>
      </c>
      <c r="E407" s="353" t="s">
        <v>1586</v>
      </c>
    </row>
    <row r="408" spans="1:5" ht="38.85" customHeight="1">
      <c r="A408" s="348">
        <v>102</v>
      </c>
      <c r="B408" s="349" t="s">
        <v>1735</v>
      </c>
      <c r="C408" s="349" t="s">
        <v>1505</v>
      </c>
      <c r="D408" s="350" t="s">
        <v>613</v>
      </c>
      <c r="E408" s="353" t="s">
        <v>1511</v>
      </c>
    </row>
    <row r="409" spans="1:5" ht="38.85" customHeight="1">
      <c r="A409" s="348">
        <v>103</v>
      </c>
      <c r="B409" s="349" t="s">
        <v>1736</v>
      </c>
      <c r="C409" s="349" t="s">
        <v>1587</v>
      </c>
      <c r="D409" s="350" t="s">
        <v>613</v>
      </c>
      <c r="E409" s="353" t="s">
        <v>1513</v>
      </c>
    </row>
    <row r="410" spans="1:5" ht="38.85" customHeight="1">
      <c r="A410" s="348">
        <v>104</v>
      </c>
      <c r="B410" s="349" t="s">
        <v>1737</v>
      </c>
      <c r="C410" s="349" t="s">
        <v>1588</v>
      </c>
      <c r="D410" s="350" t="s">
        <v>613</v>
      </c>
      <c r="E410" s="353" t="s">
        <v>1554</v>
      </c>
    </row>
    <row r="411" spans="1:5" ht="38.85" customHeight="1">
      <c r="A411" s="348">
        <v>105</v>
      </c>
      <c r="B411" s="349" t="s">
        <v>1738</v>
      </c>
      <c r="C411" s="349" t="s">
        <v>1570</v>
      </c>
      <c r="D411" s="350" t="s">
        <v>613</v>
      </c>
      <c r="E411" s="353" t="s">
        <v>1546</v>
      </c>
    </row>
    <row r="412" spans="1:5" ht="38.85" customHeight="1">
      <c r="A412" s="348">
        <v>106</v>
      </c>
      <c r="B412" s="349" t="s">
        <v>1739</v>
      </c>
      <c r="C412" s="349" t="s">
        <v>1548</v>
      </c>
      <c r="D412" s="350" t="s">
        <v>613</v>
      </c>
      <c r="E412" s="353" t="s">
        <v>1522</v>
      </c>
    </row>
    <row r="413" spans="1:5" ht="38.85" customHeight="1">
      <c r="A413" s="348">
        <v>107</v>
      </c>
      <c r="B413" s="349" t="s">
        <v>1740</v>
      </c>
      <c r="C413" s="349" t="s">
        <v>1582</v>
      </c>
      <c r="D413" s="350" t="s">
        <v>613</v>
      </c>
      <c r="E413" s="353" t="s">
        <v>1585</v>
      </c>
    </row>
    <row r="414" spans="1:5" ht="38.85" customHeight="1">
      <c r="A414" s="348">
        <v>108</v>
      </c>
      <c r="B414" s="349" t="s">
        <v>1741</v>
      </c>
      <c r="C414" s="349" t="s">
        <v>1568</v>
      </c>
      <c r="D414" s="350" t="s">
        <v>613</v>
      </c>
      <c r="E414" s="353" t="s">
        <v>1554</v>
      </c>
    </row>
    <row r="415" spans="1:5" ht="38.85" customHeight="1">
      <c r="A415" s="348">
        <v>109</v>
      </c>
      <c r="B415" s="349" t="s">
        <v>1742</v>
      </c>
      <c r="C415" s="349" t="s">
        <v>1548</v>
      </c>
      <c r="D415" s="350" t="s">
        <v>613</v>
      </c>
      <c r="E415" s="353" t="s">
        <v>1589</v>
      </c>
    </row>
    <row r="416" spans="1:5" ht="38.85" customHeight="1">
      <c r="A416" s="348">
        <v>110</v>
      </c>
      <c r="B416" s="349" t="s">
        <v>1743</v>
      </c>
      <c r="C416" s="349" t="s">
        <v>1590</v>
      </c>
      <c r="D416" s="350" t="s">
        <v>613</v>
      </c>
      <c r="E416" s="353" t="s">
        <v>1535</v>
      </c>
    </row>
    <row r="417" spans="1:5" ht="38.85" customHeight="1">
      <c r="A417" s="348">
        <v>111</v>
      </c>
      <c r="B417" s="349" t="s">
        <v>1744</v>
      </c>
      <c r="C417" s="349" t="s">
        <v>1570</v>
      </c>
      <c r="D417" s="350" t="s">
        <v>613</v>
      </c>
      <c r="E417" s="353" t="s">
        <v>1561</v>
      </c>
    </row>
    <row r="418" spans="1:5" ht="38.85" customHeight="1">
      <c r="A418" s="348">
        <v>112</v>
      </c>
      <c r="B418" s="349" t="s">
        <v>1745</v>
      </c>
      <c r="C418" s="349" t="s">
        <v>1582</v>
      </c>
      <c r="D418" s="350" t="s">
        <v>613</v>
      </c>
      <c r="E418" s="353" t="s">
        <v>1515</v>
      </c>
    </row>
    <row r="419" spans="1:5" ht="38.85" customHeight="1">
      <c r="A419" s="348">
        <v>113</v>
      </c>
      <c r="B419" s="349" t="s">
        <v>1746</v>
      </c>
      <c r="C419" s="349" t="s">
        <v>1504</v>
      </c>
      <c r="D419" s="350" t="s">
        <v>613</v>
      </c>
      <c r="E419" s="353" t="s">
        <v>1531</v>
      </c>
    </row>
    <row r="420" spans="1:5" ht="38.85" customHeight="1">
      <c r="A420" s="348">
        <v>114</v>
      </c>
      <c r="B420" s="349" t="s">
        <v>1747</v>
      </c>
      <c r="C420" s="349" t="s">
        <v>1578</v>
      </c>
      <c r="D420" s="350" t="s">
        <v>613</v>
      </c>
      <c r="E420" s="353" t="s">
        <v>1535</v>
      </c>
    </row>
    <row r="421" spans="1:5" ht="38.85" customHeight="1">
      <c r="A421" s="348">
        <v>115</v>
      </c>
      <c r="B421" s="349" t="s">
        <v>1748</v>
      </c>
      <c r="C421" s="349" t="s">
        <v>1591</v>
      </c>
      <c r="D421" s="350" t="s">
        <v>613</v>
      </c>
      <c r="E421" s="353" t="s">
        <v>1586</v>
      </c>
    </row>
    <row r="422" spans="1:5" ht="38.85" customHeight="1">
      <c r="A422" s="348">
        <v>116</v>
      </c>
      <c r="B422" s="349" t="s">
        <v>1749</v>
      </c>
      <c r="C422" s="349" t="s">
        <v>1558</v>
      </c>
      <c r="D422" s="350" t="s">
        <v>613</v>
      </c>
      <c r="E422" s="353" t="s">
        <v>1535</v>
      </c>
    </row>
    <row r="423" spans="1:5" ht="38.85" customHeight="1">
      <c r="A423" s="348">
        <v>117</v>
      </c>
      <c r="B423" s="349" t="s">
        <v>1750</v>
      </c>
      <c r="C423" s="349" t="s">
        <v>1592</v>
      </c>
      <c r="D423" s="350" t="s">
        <v>613</v>
      </c>
      <c r="E423" s="353" t="s">
        <v>1563</v>
      </c>
    </row>
    <row r="424" spans="1:5" ht="38.85" customHeight="1">
      <c r="A424" s="348">
        <v>118</v>
      </c>
      <c r="B424" s="349" t="s">
        <v>1751</v>
      </c>
      <c r="C424" s="349" t="s">
        <v>1543</v>
      </c>
      <c r="D424" s="350" t="s">
        <v>613</v>
      </c>
      <c r="E424" s="353" t="s">
        <v>1542</v>
      </c>
    </row>
    <row r="425" spans="1:5" ht="38.85" customHeight="1">
      <c r="A425" s="348">
        <v>119</v>
      </c>
      <c r="B425" s="349" t="s">
        <v>1752</v>
      </c>
      <c r="C425" s="349" t="s">
        <v>1552</v>
      </c>
      <c r="D425" s="350" t="s">
        <v>613</v>
      </c>
      <c r="E425" s="353" t="s">
        <v>1554</v>
      </c>
    </row>
    <row r="426" spans="1:5" ht="38.85" customHeight="1">
      <c r="A426" s="348">
        <v>120</v>
      </c>
      <c r="B426" s="349" t="s">
        <v>1753</v>
      </c>
      <c r="C426" s="349" t="s">
        <v>1582</v>
      </c>
      <c r="D426" s="350" t="s">
        <v>613</v>
      </c>
      <c r="E426" s="353" t="s">
        <v>1516</v>
      </c>
    </row>
    <row r="427" spans="1:5" ht="38.85" customHeight="1">
      <c r="A427" s="348">
        <v>121</v>
      </c>
      <c r="B427" s="349" t="s">
        <v>1754</v>
      </c>
      <c r="C427" s="349" t="s">
        <v>1568</v>
      </c>
      <c r="D427" s="350" t="s">
        <v>613</v>
      </c>
      <c r="E427" s="353" t="s">
        <v>1586</v>
      </c>
    </row>
    <row r="428" spans="1:5" ht="38.85" customHeight="1">
      <c r="A428" s="348">
        <v>122</v>
      </c>
      <c r="B428" s="349" t="s">
        <v>1755</v>
      </c>
      <c r="C428" s="349" t="s">
        <v>1518</v>
      </c>
      <c r="D428" s="350" t="s">
        <v>613</v>
      </c>
      <c r="E428" s="353" t="s">
        <v>1513</v>
      </c>
    </row>
    <row r="429" spans="1:5" ht="38.85" customHeight="1">
      <c r="A429" s="348">
        <v>123</v>
      </c>
      <c r="B429" s="349" t="s">
        <v>1737</v>
      </c>
      <c r="C429" s="349" t="s">
        <v>1588</v>
      </c>
      <c r="D429" s="350" t="s">
        <v>613</v>
      </c>
      <c r="E429" s="353" t="s">
        <v>1561</v>
      </c>
    </row>
    <row r="430" spans="1:5" ht="38.85" customHeight="1">
      <c r="A430" s="348">
        <v>124</v>
      </c>
      <c r="B430" s="349" t="s">
        <v>1756</v>
      </c>
      <c r="C430" s="349" t="s">
        <v>1559</v>
      </c>
      <c r="D430" s="350" t="s">
        <v>613</v>
      </c>
      <c r="E430" s="353" t="s">
        <v>1554</v>
      </c>
    </row>
    <row r="431" spans="1:5" ht="38.85" customHeight="1">
      <c r="A431" s="348">
        <v>125</v>
      </c>
      <c r="B431" s="349" t="s">
        <v>1757</v>
      </c>
      <c r="C431" s="349" t="s">
        <v>1575</v>
      </c>
      <c r="D431" s="350" t="s">
        <v>613</v>
      </c>
      <c r="E431" s="353" t="s">
        <v>1556</v>
      </c>
    </row>
    <row r="432" spans="1:5" ht="38.85" customHeight="1">
      <c r="A432" s="348">
        <v>126</v>
      </c>
      <c r="B432" s="349" t="s">
        <v>1758</v>
      </c>
      <c r="C432" s="349" t="s">
        <v>1593</v>
      </c>
      <c r="D432" s="350" t="s">
        <v>613</v>
      </c>
      <c r="E432" s="353" t="s">
        <v>1586</v>
      </c>
    </row>
    <row r="433" spans="1:5" ht="38.85" customHeight="1">
      <c r="A433" s="348">
        <v>127</v>
      </c>
      <c r="B433" s="349" t="s">
        <v>1759</v>
      </c>
      <c r="C433" s="349" t="s">
        <v>1580</v>
      </c>
      <c r="D433" s="350" t="s">
        <v>613</v>
      </c>
      <c r="E433" s="353" t="s">
        <v>1531</v>
      </c>
    </row>
    <row r="434" spans="1:5" ht="38.85" customHeight="1">
      <c r="A434" s="348">
        <v>128</v>
      </c>
      <c r="B434" s="349" t="s">
        <v>1760</v>
      </c>
      <c r="C434" s="349" t="s">
        <v>1592</v>
      </c>
      <c r="D434" s="350" t="s">
        <v>613</v>
      </c>
      <c r="E434" s="353" t="s">
        <v>1589</v>
      </c>
    </row>
    <row r="435" spans="1:5" ht="38.85" customHeight="1">
      <c r="A435" s="348">
        <v>129</v>
      </c>
      <c r="B435" s="349" t="s">
        <v>1761</v>
      </c>
      <c r="C435" s="349" t="s">
        <v>1502</v>
      </c>
      <c r="D435" s="350" t="s">
        <v>613</v>
      </c>
      <c r="E435" s="353" t="s">
        <v>1589</v>
      </c>
    </row>
    <row r="436" spans="1:5" ht="38.85" customHeight="1">
      <c r="A436" s="348">
        <v>130</v>
      </c>
      <c r="B436" s="349" t="s">
        <v>1762</v>
      </c>
      <c r="C436" s="349" t="s">
        <v>1555</v>
      </c>
      <c r="D436" s="350" t="s">
        <v>613</v>
      </c>
      <c r="E436" s="353" t="s">
        <v>1535</v>
      </c>
    </row>
    <row r="437" spans="1:5" ht="38.85" customHeight="1">
      <c r="A437" s="348">
        <v>131</v>
      </c>
      <c r="B437" s="349" t="s">
        <v>1763</v>
      </c>
      <c r="C437" s="349" t="s">
        <v>1593</v>
      </c>
      <c r="D437" s="350" t="s">
        <v>613</v>
      </c>
      <c r="E437" s="353" t="s">
        <v>1566</v>
      </c>
    </row>
    <row r="438" spans="1:5" ht="38.85" customHeight="1">
      <c r="A438" s="348">
        <v>132</v>
      </c>
      <c r="B438" s="349" t="s">
        <v>1764</v>
      </c>
      <c r="C438" s="349" t="s">
        <v>1537</v>
      </c>
      <c r="D438" s="350" t="s">
        <v>613</v>
      </c>
      <c r="E438" s="353" t="s">
        <v>1511</v>
      </c>
    </row>
    <row r="439" spans="1:5" ht="38.85" customHeight="1">
      <c r="A439" s="348">
        <v>133</v>
      </c>
      <c r="B439" s="349" t="s">
        <v>1765</v>
      </c>
      <c r="C439" s="349" t="s">
        <v>1594</v>
      </c>
      <c r="D439" s="350" t="s">
        <v>613</v>
      </c>
      <c r="E439" s="353" t="s">
        <v>1595</v>
      </c>
    </row>
    <row r="440" spans="1:5" ht="38.85" customHeight="1">
      <c r="A440" s="348">
        <v>134</v>
      </c>
      <c r="B440" s="349" t="s">
        <v>1766</v>
      </c>
      <c r="C440" s="349" t="s">
        <v>1501</v>
      </c>
      <c r="D440" s="350" t="s">
        <v>613</v>
      </c>
      <c r="E440" s="353" t="s">
        <v>1531</v>
      </c>
    </row>
    <row r="441" spans="1:5" ht="38.85" customHeight="1">
      <c r="A441" s="348">
        <v>135</v>
      </c>
      <c r="B441" s="349" t="s">
        <v>1767</v>
      </c>
      <c r="C441" s="349" t="s">
        <v>1547</v>
      </c>
      <c r="D441" s="350" t="s">
        <v>613</v>
      </c>
      <c r="E441" s="353" t="s">
        <v>1563</v>
      </c>
    </row>
    <row r="442" spans="1:5" ht="38.85" customHeight="1">
      <c r="A442" s="348">
        <v>136</v>
      </c>
      <c r="B442" s="349" t="s">
        <v>1768</v>
      </c>
      <c r="C442" s="349" t="s">
        <v>1587</v>
      </c>
      <c r="D442" s="350" t="s">
        <v>613</v>
      </c>
      <c r="E442" s="353" t="s">
        <v>1546</v>
      </c>
    </row>
    <row r="443" spans="1:5" ht="38.85" customHeight="1">
      <c r="A443" s="348">
        <v>137</v>
      </c>
      <c r="B443" s="349" t="s">
        <v>1769</v>
      </c>
      <c r="C443" s="349" t="s">
        <v>1596</v>
      </c>
      <c r="D443" s="350" t="s">
        <v>613</v>
      </c>
      <c r="E443" s="353" t="s">
        <v>1597</v>
      </c>
    </row>
    <row r="444" spans="1:5" ht="38.85" customHeight="1">
      <c r="A444" s="348">
        <v>138</v>
      </c>
      <c r="B444" s="349" t="s">
        <v>1770</v>
      </c>
      <c r="C444" s="349" t="s">
        <v>1559</v>
      </c>
      <c r="D444" s="350" t="s">
        <v>613</v>
      </c>
      <c r="E444" s="353" t="s">
        <v>1531</v>
      </c>
    </row>
    <row r="445" spans="1:5" ht="38.85" customHeight="1">
      <c r="A445" s="348">
        <v>139</v>
      </c>
      <c r="B445" s="349" t="s">
        <v>1771</v>
      </c>
      <c r="C445" s="349" t="s">
        <v>1568</v>
      </c>
      <c r="D445" s="350" t="s">
        <v>613</v>
      </c>
      <c r="E445" s="353" t="s">
        <v>1563</v>
      </c>
    </row>
    <row r="446" spans="1:5" ht="38.85" customHeight="1">
      <c r="A446" s="348">
        <v>140</v>
      </c>
      <c r="B446" s="349" t="s">
        <v>1772</v>
      </c>
      <c r="C446" s="349" t="s">
        <v>1598</v>
      </c>
      <c r="D446" s="350" t="s">
        <v>613</v>
      </c>
      <c r="E446" s="353" t="s">
        <v>1525</v>
      </c>
    </row>
    <row r="447" spans="1:5" ht="38.85" customHeight="1">
      <c r="A447" s="348">
        <v>141</v>
      </c>
      <c r="B447" s="349" t="s">
        <v>1773</v>
      </c>
      <c r="C447" s="349" t="s">
        <v>1594</v>
      </c>
      <c r="D447" s="350" t="s">
        <v>613</v>
      </c>
      <c r="E447" s="353" t="s">
        <v>1574</v>
      </c>
    </row>
    <row r="448" spans="1:5" ht="38.85" customHeight="1">
      <c r="A448" s="348">
        <v>142</v>
      </c>
      <c r="B448" s="349" t="s">
        <v>1774</v>
      </c>
      <c r="C448" s="349" t="s">
        <v>1552</v>
      </c>
      <c r="D448" s="350" t="s">
        <v>613</v>
      </c>
      <c r="E448" s="353" t="s">
        <v>1563</v>
      </c>
    </row>
    <row r="449" spans="1:5" ht="38.85" customHeight="1">
      <c r="A449" s="348">
        <v>143</v>
      </c>
      <c r="B449" s="349" t="s">
        <v>1775</v>
      </c>
      <c r="C449" s="349" t="s">
        <v>1591</v>
      </c>
      <c r="D449" s="350" t="s">
        <v>613</v>
      </c>
      <c r="E449" s="353" t="s">
        <v>1589</v>
      </c>
    </row>
    <row r="450" spans="1:5" ht="38.85" customHeight="1">
      <c r="A450" s="348">
        <v>144</v>
      </c>
      <c r="B450" s="349" t="s">
        <v>1776</v>
      </c>
      <c r="C450" s="349" t="s">
        <v>1569</v>
      </c>
      <c r="D450" s="350" t="s">
        <v>613</v>
      </c>
      <c r="E450" s="353" t="s">
        <v>1531</v>
      </c>
    </row>
    <row r="451" spans="1:5" ht="38.85" customHeight="1">
      <c r="A451" s="348">
        <v>145</v>
      </c>
      <c r="B451" s="349" t="s">
        <v>1777</v>
      </c>
      <c r="C451" s="349" t="s">
        <v>1599</v>
      </c>
      <c r="D451" s="350" t="s">
        <v>613</v>
      </c>
      <c r="E451" s="353" t="s">
        <v>1589</v>
      </c>
    </row>
    <row r="452" spans="1:5" ht="38.85" customHeight="1">
      <c r="A452" s="348">
        <v>146</v>
      </c>
      <c r="B452" s="349" t="s">
        <v>1778</v>
      </c>
      <c r="C452" s="349" t="s">
        <v>1578</v>
      </c>
      <c r="D452" s="350" t="s">
        <v>613</v>
      </c>
      <c r="E452" s="353" t="s">
        <v>1525</v>
      </c>
    </row>
    <row r="453" spans="1:5" ht="38.85" customHeight="1">
      <c r="A453" s="348">
        <v>147</v>
      </c>
      <c r="B453" s="349" t="s">
        <v>1779</v>
      </c>
      <c r="C453" s="349" t="s">
        <v>1593</v>
      </c>
      <c r="D453" s="350" t="s">
        <v>613</v>
      </c>
      <c r="E453" s="353" t="s">
        <v>1589</v>
      </c>
    </row>
    <row r="454" spans="1:5" ht="38.85" customHeight="1">
      <c r="A454" s="348">
        <v>148</v>
      </c>
      <c r="B454" s="349" t="s">
        <v>1780</v>
      </c>
      <c r="C454" s="349" t="s">
        <v>1631</v>
      </c>
      <c r="D454" s="350" t="s">
        <v>613</v>
      </c>
      <c r="E454" s="353" t="s">
        <v>1509</v>
      </c>
    </row>
    <row r="455" spans="1:5" ht="38.85" customHeight="1">
      <c r="A455" s="348">
        <v>149</v>
      </c>
      <c r="B455" s="349" t="s">
        <v>1781</v>
      </c>
      <c r="C455" s="349" t="s">
        <v>1594</v>
      </c>
      <c r="D455" s="350" t="s">
        <v>613</v>
      </c>
      <c r="E455" s="353" t="s">
        <v>1574</v>
      </c>
    </row>
    <row r="456" spans="1:5" ht="38.85" customHeight="1">
      <c r="A456" s="348">
        <v>150</v>
      </c>
      <c r="B456" s="349" t="s">
        <v>1782</v>
      </c>
      <c r="C456" s="349" t="s">
        <v>1501</v>
      </c>
      <c r="D456" s="350" t="s">
        <v>613</v>
      </c>
      <c r="E456" s="353" t="s">
        <v>1531</v>
      </c>
    </row>
    <row r="457" spans="1:5" ht="38.85" customHeight="1">
      <c r="A457" s="348">
        <v>151</v>
      </c>
      <c r="B457" s="349" t="s">
        <v>1783</v>
      </c>
      <c r="C457" s="349" t="s">
        <v>1591</v>
      </c>
      <c r="D457" s="350" t="s">
        <v>613</v>
      </c>
      <c r="E457" s="353" t="s">
        <v>1589</v>
      </c>
    </row>
    <row r="458" spans="1:5" ht="38.85" customHeight="1">
      <c r="A458" s="348">
        <v>152</v>
      </c>
      <c r="B458" s="349" t="s">
        <v>1784</v>
      </c>
      <c r="C458" s="349" t="s">
        <v>1517</v>
      </c>
      <c r="D458" s="350" t="s">
        <v>613</v>
      </c>
      <c r="E458" s="353" t="s">
        <v>1554</v>
      </c>
    </row>
    <row r="459" spans="1:5" ht="38.85" customHeight="1">
      <c r="A459" s="348">
        <v>153</v>
      </c>
      <c r="B459" s="349" t="s">
        <v>1785</v>
      </c>
      <c r="C459" s="349" t="s">
        <v>1599</v>
      </c>
      <c r="D459" s="350" t="s">
        <v>613</v>
      </c>
      <c r="E459" s="353" t="s">
        <v>1574</v>
      </c>
    </row>
    <row r="460" spans="1:5" ht="38.85" customHeight="1">
      <c r="A460" s="348">
        <v>154</v>
      </c>
      <c r="B460" s="349" t="s">
        <v>1786</v>
      </c>
      <c r="C460" s="349" t="s">
        <v>1567</v>
      </c>
      <c r="D460" s="350" t="s">
        <v>613</v>
      </c>
      <c r="E460" s="353" t="s">
        <v>1511</v>
      </c>
    </row>
    <row r="461" spans="1:5" ht="38.85" customHeight="1">
      <c r="A461" s="348">
        <v>155</v>
      </c>
      <c r="B461" s="349" t="s">
        <v>1787</v>
      </c>
      <c r="C461" s="349" t="s">
        <v>1568</v>
      </c>
      <c r="D461" s="350" t="s">
        <v>613</v>
      </c>
      <c r="E461" s="353" t="s">
        <v>1589</v>
      </c>
    </row>
    <row r="462" spans="1:5" ht="38.85" customHeight="1">
      <c r="A462" s="348">
        <v>156</v>
      </c>
      <c r="B462" s="349" t="s">
        <v>1788</v>
      </c>
      <c r="C462" s="349" t="s">
        <v>1580</v>
      </c>
      <c r="D462" s="350" t="s">
        <v>613</v>
      </c>
      <c r="E462" s="353" t="s">
        <v>1589</v>
      </c>
    </row>
    <row r="463" spans="1:5" ht="38.85" customHeight="1">
      <c r="A463" s="348">
        <v>157</v>
      </c>
      <c r="B463" s="349" t="s">
        <v>1789</v>
      </c>
      <c r="C463" s="349" t="s">
        <v>1559</v>
      </c>
      <c r="D463" s="350" t="s">
        <v>613</v>
      </c>
      <c r="E463" s="353" t="s">
        <v>1600</v>
      </c>
    </row>
    <row r="464" spans="1:5" ht="38.85" customHeight="1">
      <c r="A464" s="348">
        <v>158</v>
      </c>
      <c r="B464" s="349" t="s">
        <v>1790</v>
      </c>
      <c r="C464" s="349" t="s">
        <v>1575</v>
      </c>
      <c r="D464" s="350" t="s">
        <v>613</v>
      </c>
      <c r="E464" s="353" t="s">
        <v>1511</v>
      </c>
    </row>
    <row r="465" spans="1:5" ht="38.85" customHeight="1">
      <c r="A465" s="348">
        <v>159</v>
      </c>
      <c r="B465" s="349" t="s">
        <v>1791</v>
      </c>
      <c r="C465" s="349" t="s">
        <v>1591</v>
      </c>
      <c r="D465" s="350" t="s">
        <v>613</v>
      </c>
      <c r="E465" s="353" t="s">
        <v>1589</v>
      </c>
    </row>
    <row r="466" spans="1:5" ht="38.85" customHeight="1">
      <c r="A466" s="348">
        <v>160</v>
      </c>
      <c r="B466" s="349" t="s">
        <v>1792</v>
      </c>
      <c r="C466" s="349" t="s">
        <v>1581</v>
      </c>
      <c r="D466" s="350" t="s">
        <v>613</v>
      </c>
      <c r="E466" s="353" t="s">
        <v>1600</v>
      </c>
    </row>
    <row r="467" spans="1:5" ht="38.85" customHeight="1">
      <c r="A467" s="348">
        <v>161</v>
      </c>
      <c r="B467" s="349" t="s">
        <v>1793</v>
      </c>
      <c r="C467" s="349" t="s">
        <v>1501</v>
      </c>
      <c r="D467" s="350" t="s">
        <v>613</v>
      </c>
      <c r="E467" s="353" t="s">
        <v>1531</v>
      </c>
    </row>
    <row r="468" spans="1:5" ht="38.85" customHeight="1">
      <c r="A468" s="348">
        <v>162</v>
      </c>
      <c r="B468" s="349" t="s">
        <v>1794</v>
      </c>
      <c r="C468" s="349" t="s">
        <v>1547</v>
      </c>
      <c r="D468" s="350" t="s">
        <v>613</v>
      </c>
      <c r="E468" s="353" t="s">
        <v>1574</v>
      </c>
    </row>
    <row r="469" spans="1:5" ht="38.85" customHeight="1">
      <c r="A469" s="348">
        <v>163</v>
      </c>
      <c r="B469" s="349" t="s">
        <v>1795</v>
      </c>
      <c r="C469" s="349" t="s">
        <v>1599</v>
      </c>
      <c r="D469" s="350" t="s">
        <v>613</v>
      </c>
      <c r="E469" s="353" t="s">
        <v>1601</v>
      </c>
    </row>
    <row r="470" spans="1:5" ht="38.85" customHeight="1">
      <c r="A470" s="348">
        <v>164</v>
      </c>
      <c r="B470" s="349" t="s">
        <v>1796</v>
      </c>
      <c r="C470" s="349" t="s">
        <v>1578</v>
      </c>
      <c r="D470" s="350" t="s">
        <v>613</v>
      </c>
      <c r="E470" s="353" t="s">
        <v>1506</v>
      </c>
    </row>
    <row r="471" spans="1:5" ht="38.85" customHeight="1">
      <c r="A471" s="348">
        <v>165</v>
      </c>
      <c r="B471" s="349" t="s">
        <v>1797</v>
      </c>
      <c r="C471" s="349" t="s">
        <v>1591</v>
      </c>
      <c r="D471" s="350" t="s">
        <v>613</v>
      </c>
      <c r="E471" s="353" t="s">
        <v>1589</v>
      </c>
    </row>
    <row r="472" spans="1:5" ht="38.85" customHeight="1">
      <c r="A472" s="348">
        <v>166</v>
      </c>
      <c r="B472" s="349" t="s">
        <v>1798</v>
      </c>
      <c r="C472" s="349" t="s">
        <v>1581</v>
      </c>
      <c r="D472" s="350" t="s">
        <v>613</v>
      </c>
      <c r="E472" s="353" t="s">
        <v>1601</v>
      </c>
    </row>
    <row r="473" spans="1:5" ht="38.85" customHeight="1">
      <c r="A473" s="348">
        <v>167</v>
      </c>
      <c r="B473" s="349" t="s">
        <v>1799</v>
      </c>
      <c r="C473" s="349" t="s">
        <v>1521</v>
      </c>
      <c r="D473" s="350" t="s">
        <v>613</v>
      </c>
      <c r="E473" s="353" t="s">
        <v>1527</v>
      </c>
    </row>
    <row r="474" spans="1:5" ht="38.85" customHeight="1">
      <c r="A474" s="348">
        <v>168</v>
      </c>
      <c r="B474" s="349" t="s">
        <v>1800</v>
      </c>
      <c r="C474" s="349" t="s">
        <v>1591</v>
      </c>
      <c r="D474" s="350" t="s">
        <v>613</v>
      </c>
      <c r="E474" s="353" t="s">
        <v>1601</v>
      </c>
    </row>
    <row r="475" spans="1:5" ht="38.85" customHeight="1">
      <c r="A475" s="348">
        <v>169</v>
      </c>
      <c r="B475" s="349" t="s">
        <v>1801</v>
      </c>
      <c r="C475" s="349" t="s">
        <v>1602</v>
      </c>
      <c r="D475" s="350" t="s">
        <v>613</v>
      </c>
      <c r="E475" s="353" t="s">
        <v>1540</v>
      </c>
    </row>
    <row r="476" spans="1:5" ht="38.85" customHeight="1">
      <c r="A476" s="348">
        <v>170</v>
      </c>
      <c r="B476" s="349" t="s">
        <v>1802</v>
      </c>
      <c r="C476" s="349" t="s">
        <v>1602</v>
      </c>
      <c r="D476" s="350" t="s">
        <v>613</v>
      </c>
      <c r="E476" s="353" t="s">
        <v>1574</v>
      </c>
    </row>
    <row r="477" spans="1:5" ht="38.85" customHeight="1">
      <c r="A477" s="348">
        <v>171</v>
      </c>
      <c r="B477" s="349" t="s">
        <v>1803</v>
      </c>
      <c r="C477" s="349" t="s">
        <v>1602</v>
      </c>
      <c r="D477" s="350" t="s">
        <v>613</v>
      </c>
      <c r="E477" s="353" t="s">
        <v>1600</v>
      </c>
    </row>
    <row r="478" spans="1:5" ht="38.85" customHeight="1">
      <c r="A478" s="348">
        <v>172</v>
      </c>
      <c r="B478" s="349" t="s">
        <v>1804</v>
      </c>
      <c r="C478" s="349" t="s">
        <v>1602</v>
      </c>
      <c r="D478" s="350" t="s">
        <v>613</v>
      </c>
      <c r="E478" s="353" t="s">
        <v>1574</v>
      </c>
    </row>
    <row r="479" spans="1:5" ht="38.85" customHeight="1">
      <c r="A479" s="348">
        <v>173</v>
      </c>
      <c r="B479" s="349" t="s">
        <v>1805</v>
      </c>
      <c r="C479" s="349" t="s">
        <v>1603</v>
      </c>
      <c r="D479" s="350" t="s">
        <v>613</v>
      </c>
      <c r="E479" s="353" t="s">
        <v>1604</v>
      </c>
    </row>
    <row r="480" spans="1:5" ht="38.85" customHeight="1">
      <c r="A480" s="348">
        <v>174</v>
      </c>
      <c r="B480" s="349" t="s">
        <v>1806</v>
      </c>
      <c r="C480" s="349" t="s">
        <v>1544</v>
      </c>
      <c r="D480" s="350" t="s">
        <v>613</v>
      </c>
      <c r="E480" s="353" t="s">
        <v>1506</v>
      </c>
    </row>
    <row r="481" spans="1:5" ht="38.85" customHeight="1">
      <c r="A481" s="348">
        <v>175</v>
      </c>
      <c r="B481" s="349" t="s">
        <v>1807</v>
      </c>
      <c r="C481" s="349" t="s">
        <v>1504</v>
      </c>
      <c r="D481" s="350" t="s">
        <v>613</v>
      </c>
      <c r="E481" s="353" t="s">
        <v>1605</v>
      </c>
    </row>
    <row r="482" spans="1:5" ht="38.85" customHeight="1">
      <c r="A482" s="348">
        <v>176</v>
      </c>
      <c r="B482" s="349" t="s">
        <v>1808</v>
      </c>
      <c r="C482" s="349" t="s">
        <v>1606</v>
      </c>
      <c r="D482" s="350" t="s">
        <v>613</v>
      </c>
      <c r="E482" s="353" t="s">
        <v>1605</v>
      </c>
    </row>
    <row r="483" spans="1:5" ht="38.85" customHeight="1">
      <c r="A483" s="348">
        <v>177</v>
      </c>
      <c r="B483" s="349" t="s">
        <v>1809</v>
      </c>
      <c r="C483" s="349" t="s">
        <v>1607</v>
      </c>
      <c r="D483" s="350" t="s">
        <v>613</v>
      </c>
      <c r="E483" s="353" t="s">
        <v>1608</v>
      </c>
    </row>
    <row r="484" spans="1:5" ht="38.85" customHeight="1">
      <c r="A484" s="348">
        <v>178</v>
      </c>
      <c r="B484" s="349" t="s">
        <v>1810</v>
      </c>
      <c r="C484" s="349" t="s">
        <v>1517</v>
      </c>
      <c r="D484" s="350" t="s">
        <v>613</v>
      </c>
      <c r="E484" s="353" t="s">
        <v>1609</v>
      </c>
    </row>
    <row r="485" spans="1:5" ht="38.85" customHeight="1">
      <c r="A485" s="348">
        <v>179</v>
      </c>
      <c r="B485" s="349" t="s">
        <v>1811</v>
      </c>
      <c r="C485" s="349" t="s">
        <v>1520</v>
      </c>
      <c r="D485" s="350" t="s">
        <v>613</v>
      </c>
      <c r="E485" s="353" t="s">
        <v>1604</v>
      </c>
    </row>
    <row r="486" spans="1:5" ht="38.85" customHeight="1">
      <c r="A486" s="348">
        <v>180</v>
      </c>
      <c r="B486" s="349" t="s">
        <v>1812</v>
      </c>
      <c r="C486" s="349" t="s">
        <v>1603</v>
      </c>
      <c r="D486" s="350" t="s">
        <v>613</v>
      </c>
      <c r="E486" s="353" t="s">
        <v>1608</v>
      </c>
    </row>
    <row r="487" spans="1:5" ht="38.85" customHeight="1">
      <c r="A487" s="348">
        <v>181</v>
      </c>
      <c r="B487" s="349" t="s">
        <v>1813</v>
      </c>
      <c r="C487" s="349" t="s">
        <v>1544</v>
      </c>
      <c r="D487" s="350" t="s">
        <v>613</v>
      </c>
      <c r="E487" s="353" t="s">
        <v>1605</v>
      </c>
    </row>
    <row r="488" spans="1:5" ht="38.85" customHeight="1">
      <c r="A488" s="348">
        <v>182</v>
      </c>
      <c r="B488" s="349" t="s">
        <v>1814</v>
      </c>
      <c r="C488" s="349" t="s">
        <v>1523</v>
      </c>
      <c r="D488" s="350" t="s">
        <v>613</v>
      </c>
      <c r="E488" s="353" t="s">
        <v>1610</v>
      </c>
    </row>
    <row r="489" spans="1:5" ht="38.85" customHeight="1">
      <c r="A489" s="348">
        <v>183</v>
      </c>
      <c r="B489" s="349" t="s">
        <v>1815</v>
      </c>
      <c r="C489" s="349" t="s">
        <v>1606</v>
      </c>
      <c r="D489" s="350" t="s">
        <v>613</v>
      </c>
      <c r="E489" s="353" t="s">
        <v>1527</v>
      </c>
    </row>
    <row r="490" spans="1:5" ht="38.85" customHeight="1">
      <c r="A490" s="348">
        <v>184</v>
      </c>
      <c r="B490" s="349" t="s">
        <v>1816</v>
      </c>
      <c r="C490" s="349" t="s">
        <v>1607</v>
      </c>
      <c r="D490" s="350" t="s">
        <v>613</v>
      </c>
      <c r="E490" s="353" t="s">
        <v>1604</v>
      </c>
    </row>
    <row r="491" spans="1:5" ht="38.85" customHeight="1">
      <c r="A491" s="348">
        <v>185</v>
      </c>
      <c r="B491" s="349" t="s">
        <v>1817</v>
      </c>
      <c r="C491" s="349" t="s">
        <v>1611</v>
      </c>
      <c r="D491" s="350" t="s">
        <v>613</v>
      </c>
      <c r="E491" s="353" t="s">
        <v>1597</v>
      </c>
    </row>
    <row r="492" spans="1:5" ht="38.85" customHeight="1">
      <c r="A492" s="348">
        <v>186</v>
      </c>
      <c r="B492" s="349" t="s">
        <v>1818</v>
      </c>
      <c r="C492" s="349" t="s">
        <v>1612</v>
      </c>
      <c r="D492" s="350" t="s">
        <v>613</v>
      </c>
      <c r="E492" s="353" t="s">
        <v>1613</v>
      </c>
    </row>
    <row r="493" spans="1:5" ht="38.85" customHeight="1">
      <c r="A493" s="348">
        <v>187</v>
      </c>
      <c r="B493" s="349" t="s">
        <v>1819</v>
      </c>
      <c r="C493" s="349" t="s">
        <v>1606</v>
      </c>
      <c r="D493" s="350" t="s">
        <v>613</v>
      </c>
      <c r="E493" s="353" t="s">
        <v>1614</v>
      </c>
    </row>
    <row r="494" spans="1:5" ht="38.85" customHeight="1">
      <c r="A494" s="348">
        <v>188</v>
      </c>
      <c r="B494" s="349" t="s">
        <v>1820</v>
      </c>
      <c r="C494" s="349" t="s">
        <v>1607</v>
      </c>
      <c r="D494" s="350" t="s">
        <v>613</v>
      </c>
      <c r="E494" s="353" t="s">
        <v>1615</v>
      </c>
    </row>
    <row r="495" spans="1:5" ht="38.85" customHeight="1">
      <c r="A495" s="348">
        <v>189</v>
      </c>
      <c r="B495" s="349" t="s">
        <v>1821</v>
      </c>
      <c r="C495" s="349" t="s">
        <v>1611</v>
      </c>
      <c r="D495" s="350" t="s">
        <v>613</v>
      </c>
      <c r="E495" s="353" t="s">
        <v>1604</v>
      </c>
    </row>
    <row r="496" spans="1:5" ht="38.85" customHeight="1">
      <c r="A496" s="348">
        <v>190</v>
      </c>
      <c r="B496" s="349" t="s">
        <v>1822</v>
      </c>
      <c r="C496" s="349" t="s">
        <v>1606</v>
      </c>
      <c r="D496" s="350" t="s">
        <v>613</v>
      </c>
      <c r="E496" s="353" t="s">
        <v>1608</v>
      </c>
    </row>
    <row r="497" spans="1:5" ht="38.85" customHeight="1">
      <c r="A497" s="348">
        <v>191</v>
      </c>
      <c r="B497" s="349" t="s">
        <v>1823</v>
      </c>
      <c r="C497" s="349" t="s">
        <v>1607</v>
      </c>
      <c r="D497" s="350" t="s">
        <v>613</v>
      </c>
      <c r="E497" s="353" t="s">
        <v>1604</v>
      </c>
    </row>
    <row r="498" spans="1:5" ht="38.85" customHeight="1">
      <c r="A498" s="348">
        <v>192</v>
      </c>
      <c r="B498" s="349" t="s">
        <v>1824</v>
      </c>
      <c r="C498" s="349" t="s">
        <v>1541</v>
      </c>
      <c r="D498" s="350" t="s">
        <v>613</v>
      </c>
      <c r="E498" s="353" t="s">
        <v>1525</v>
      </c>
    </row>
    <row r="499" spans="1:5" ht="38.85" customHeight="1">
      <c r="A499" s="348">
        <v>193</v>
      </c>
      <c r="B499" s="349" t="s">
        <v>1825</v>
      </c>
      <c r="C499" s="349" t="s">
        <v>1596</v>
      </c>
      <c r="D499" s="350" t="s">
        <v>613</v>
      </c>
      <c r="E499" s="353" t="s">
        <v>1613</v>
      </c>
    </row>
    <row r="500" spans="1:5" ht="38.85" customHeight="1">
      <c r="A500" s="348">
        <v>194</v>
      </c>
      <c r="B500" s="349" t="s">
        <v>1826</v>
      </c>
      <c r="C500" s="349" t="s">
        <v>1596</v>
      </c>
      <c r="D500" s="350" t="s">
        <v>613</v>
      </c>
      <c r="E500" s="353" t="s">
        <v>1604</v>
      </c>
    </row>
    <row r="501" spans="1:5" ht="38.85" customHeight="1">
      <c r="A501" s="348">
        <v>195</v>
      </c>
      <c r="B501" s="349" t="s">
        <v>1827</v>
      </c>
      <c r="C501" s="349" t="s">
        <v>1596</v>
      </c>
      <c r="D501" s="350" t="s">
        <v>613</v>
      </c>
      <c r="E501" s="353" t="s">
        <v>1527</v>
      </c>
    </row>
    <row r="502" spans="1:5" ht="38.85" customHeight="1">
      <c r="A502" s="348">
        <v>196</v>
      </c>
      <c r="B502" s="349" t="s">
        <v>1828</v>
      </c>
      <c r="C502" s="349" t="s">
        <v>1543</v>
      </c>
      <c r="D502" s="350" t="s">
        <v>613</v>
      </c>
      <c r="E502" s="353" t="s">
        <v>1531</v>
      </c>
    </row>
    <row r="503" spans="1:5" ht="38.85" customHeight="1">
      <c r="A503" s="348">
        <v>197</v>
      </c>
      <c r="B503" s="349" t="s">
        <v>1829</v>
      </c>
      <c r="C503" s="349" t="s">
        <v>1508</v>
      </c>
      <c r="D503" s="350" t="s">
        <v>613</v>
      </c>
      <c r="E503" s="353" t="s">
        <v>1513</v>
      </c>
    </row>
    <row r="504" spans="1:5" ht="38.85" customHeight="1">
      <c r="A504" s="348">
        <v>198</v>
      </c>
      <c r="B504" s="349" t="s">
        <v>1830</v>
      </c>
      <c r="C504" s="349" t="s">
        <v>1616</v>
      </c>
      <c r="D504" s="350" t="s">
        <v>613</v>
      </c>
      <c r="E504" s="353" t="s">
        <v>1617</v>
      </c>
    </row>
    <row r="505" spans="1:5" ht="38.85" customHeight="1">
      <c r="A505" s="348">
        <v>199</v>
      </c>
      <c r="B505" s="349" t="s">
        <v>1831</v>
      </c>
      <c r="C505" s="349" t="s">
        <v>1603</v>
      </c>
      <c r="D505" s="350" t="s">
        <v>613</v>
      </c>
      <c r="E505" s="353" t="s">
        <v>1615</v>
      </c>
    </row>
    <row r="506" spans="1:5" ht="38.85" customHeight="1">
      <c r="A506" s="348">
        <v>200</v>
      </c>
      <c r="B506" s="349" t="s">
        <v>1832</v>
      </c>
      <c r="C506" s="349" t="s">
        <v>1578</v>
      </c>
      <c r="D506" s="350" t="s">
        <v>613</v>
      </c>
      <c r="E506" s="353" t="s">
        <v>1515</v>
      </c>
    </row>
    <row r="507" spans="1:5" ht="38.85" customHeight="1">
      <c r="A507" s="348">
        <v>201</v>
      </c>
      <c r="B507" s="349" t="s">
        <v>1833</v>
      </c>
      <c r="C507" s="349" t="s">
        <v>1567</v>
      </c>
      <c r="D507" s="350" t="s">
        <v>613</v>
      </c>
      <c r="E507" s="353" t="s">
        <v>1618</v>
      </c>
    </row>
    <row r="508" spans="1:5" ht="38.85" customHeight="1">
      <c r="A508" s="348">
        <v>202</v>
      </c>
      <c r="B508" s="349" t="s">
        <v>1834</v>
      </c>
      <c r="C508" s="349" t="s">
        <v>1536</v>
      </c>
      <c r="D508" s="350" t="s">
        <v>613</v>
      </c>
      <c r="E508" s="353" t="s">
        <v>1525</v>
      </c>
    </row>
    <row r="509" spans="1:5" ht="38.85" customHeight="1">
      <c r="A509" s="348">
        <v>203</v>
      </c>
      <c r="B509" s="349" t="s">
        <v>1835</v>
      </c>
      <c r="C509" s="349" t="s">
        <v>1569</v>
      </c>
      <c r="D509" s="350" t="s">
        <v>613</v>
      </c>
      <c r="E509" s="353" t="s">
        <v>1513</v>
      </c>
    </row>
    <row r="510" spans="1:5" ht="38.85" customHeight="1">
      <c r="A510" s="348">
        <v>204</v>
      </c>
      <c r="B510" s="349" t="s">
        <v>1836</v>
      </c>
      <c r="C510" s="349" t="s">
        <v>1559</v>
      </c>
      <c r="D510" s="350" t="s">
        <v>613</v>
      </c>
      <c r="E510" s="353" t="s">
        <v>1619</v>
      </c>
    </row>
    <row r="511" spans="1:5" ht="38.85" customHeight="1">
      <c r="A511" s="348">
        <v>205</v>
      </c>
      <c r="B511" s="349" t="s">
        <v>1837</v>
      </c>
      <c r="C511" s="349" t="s">
        <v>1524</v>
      </c>
      <c r="D511" s="350" t="s">
        <v>613</v>
      </c>
      <c r="E511" s="353" t="s">
        <v>1620</v>
      </c>
    </row>
    <row r="512" spans="1:5" ht="38.85" customHeight="1">
      <c r="A512" s="348">
        <v>206</v>
      </c>
      <c r="B512" s="349" t="s">
        <v>1838</v>
      </c>
      <c r="C512" s="349" t="s">
        <v>1514</v>
      </c>
      <c r="D512" s="350" t="s">
        <v>613</v>
      </c>
      <c r="E512" s="353" t="s">
        <v>1618</v>
      </c>
    </row>
    <row r="513" spans="1:7" ht="38.85" customHeight="1">
      <c r="A513" s="348">
        <v>207</v>
      </c>
      <c r="B513" s="349" t="s">
        <v>1839</v>
      </c>
      <c r="C513" s="349" t="s">
        <v>1621</v>
      </c>
      <c r="D513" s="350" t="s">
        <v>613</v>
      </c>
      <c r="E513" s="353" t="s">
        <v>1511</v>
      </c>
    </row>
    <row r="514" spans="1:7" ht="38.85" customHeight="1">
      <c r="A514" s="348">
        <v>208</v>
      </c>
      <c r="B514" s="349" t="s">
        <v>1840</v>
      </c>
      <c r="C514" s="349" t="s">
        <v>1622</v>
      </c>
      <c r="D514" s="350" t="s">
        <v>613</v>
      </c>
      <c r="E514" s="353" t="s">
        <v>1623</v>
      </c>
    </row>
    <row r="515" spans="1:7" ht="38.85" customHeight="1">
      <c r="A515" s="348">
        <v>209</v>
      </c>
      <c r="B515" s="349" t="s">
        <v>1841</v>
      </c>
      <c r="C515" s="349" t="s">
        <v>1521</v>
      </c>
      <c r="D515" s="350" t="s">
        <v>613</v>
      </c>
      <c r="E515" s="353" t="s">
        <v>1624</v>
      </c>
    </row>
    <row r="516" spans="1:7" ht="38.85" customHeight="1">
      <c r="A516" s="348">
        <v>210</v>
      </c>
      <c r="B516" s="349" t="s">
        <v>1842</v>
      </c>
      <c r="C516" s="349" t="s">
        <v>1543</v>
      </c>
      <c r="D516" s="350" t="s">
        <v>613</v>
      </c>
      <c r="E516" s="353" t="s">
        <v>1618</v>
      </c>
    </row>
    <row r="517" spans="1:7" ht="38.85" customHeight="1">
      <c r="A517" s="348">
        <v>211</v>
      </c>
      <c r="B517" s="349" t="s">
        <v>1843</v>
      </c>
      <c r="C517" s="349" t="s">
        <v>1544</v>
      </c>
      <c r="D517" s="350" t="s">
        <v>613</v>
      </c>
      <c r="E517" s="353" t="s">
        <v>1625</v>
      </c>
    </row>
    <row r="518" spans="1:7" ht="38.85" customHeight="1">
      <c r="A518" s="348">
        <v>212</v>
      </c>
      <c r="B518" s="349" t="s">
        <v>1844</v>
      </c>
      <c r="C518" s="349" t="s">
        <v>1544</v>
      </c>
      <c r="D518" s="350" t="s">
        <v>613</v>
      </c>
      <c r="E518" s="353" t="s">
        <v>1626</v>
      </c>
    </row>
    <row r="519" spans="1:7" ht="38.85" customHeight="1">
      <c r="A519" s="348">
        <v>213</v>
      </c>
      <c r="B519" s="349" t="s">
        <v>1845</v>
      </c>
      <c r="C519" s="349" t="s">
        <v>1512</v>
      </c>
      <c r="D519" s="350" t="s">
        <v>613</v>
      </c>
      <c r="E519" s="353" t="s">
        <v>1515</v>
      </c>
    </row>
    <row r="520" spans="1:7" ht="38.85" customHeight="1">
      <c r="A520" s="348">
        <v>214</v>
      </c>
      <c r="B520" s="349" t="s">
        <v>1846</v>
      </c>
      <c r="C520" s="349" t="s">
        <v>1514</v>
      </c>
      <c r="D520" s="350" t="s">
        <v>613</v>
      </c>
      <c r="E520" s="353" t="s">
        <v>1515</v>
      </c>
    </row>
    <row r="521" spans="1:7" ht="38.85" customHeight="1">
      <c r="A521" s="348">
        <v>215</v>
      </c>
      <c r="B521" s="349" t="s">
        <v>1847</v>
      </c>
      <c r="C521" s="349" t="s">
        <v>1548</v>
      </c>
      <c r="D521" s="350" t="s">
        <v>613</v>
      </c>
      <c r="E521" s="353" t="s">
        <v>1626</v>
      </c>
    </row>
    <row r="522" spans="1:7" ht="17.25" thickBot="1">
      <c r="B522" s="86" t="s">
        <v>1497</v>
      </c>
      <c r="E522" s="352" t="s">
        <v>1627</v>
      </c>
    </row>
    <row r="524" spans="1:7" ht="17.25">
      <c r="A524" s="486" t="s">
        <v>293</v>
      </c>
      <c r="B524" s="486"/>
      <c r="C524" s="486"/>
      <c r="D524" s="486"/>
      <c r="E524" s="486"/>
      <c r="F524" s="486"/>
      <c r="G524" s="486"/>
    </row>
  </sheetData>
  <customSheetViews>
    <customSheetView guid="{75DD6FA6-D4F4-4971-9BF7-52272059D0A9}" scale="85">
      <pane xSplit="7" ySplit="6" topLeftCell="H164" activePane="bottomRight" state="frozen"/>
      <selection pane="bottomRight" activeCell="AO527" sqref="AO527"/>
      <pageMargins left="0.7" right="0.7" top="0.75" bottom="0.75" header="0.3" footer="0.3"/>
      <pageSetup paperSize="9" orientation="portrait" verticalDpi="0" r:id="rId1"/>
    </customSheetView>
    <customSheetView guid="{1D4E6CE9-D574-44F5-B69E-05119AF88702}" scale="85">
      <pane xSplit="7" ySplit="6" topLeftCell="H164" activePane="bottomRight" state="frozen"/>
      <selection pane="bottomRight" activeCell="AO527" sqref="AO527"/>
      <pageMargins left="0.7" right="0.7" top="0.75" bottom="0.75" header="0.3" footer="0.3"/>
      <pageSetup paperSize="9" orientation="portrait" verticalDpi="0" r:id="rId2"/>
    </customSheetView>
    <customSheetView guid="{B0236EF4-4589-4A9E-A5FE-507E9369040F}" scale="70">
      <selection activeCell="C18" sqref="C18"/>
      <pageMargins left="0.7" right="0.7" top="0.75" bottom="0.75" header="0.3" footer="0.3"/>
      <pageSetup paperSize="0" orientation="portrait" horizontalDpi="0" verticalDpi="0" copies="0" r:id="rId3"/>
    </customSheetView>
    <customSheetView guid="{B1877DBE-0A9F-4B77-8C5F-B727A77DDF54}" scale="85" hiddenColumns="1">
      <selection activeCell="D8" sqref="D8"/>
      <pageMargins left="0.7" right="0.7" top="0.75" bottom="0.75" header="0.3" footer="0.3"/>
      <pageSetup paperSize="9" orientation="portrait" r:id="rId4"/>
    </customSheetView>
    <customSheetView guid="{4180A157-558B-4F14-9CE4-9E26496DABD4}" scale="85">
      <selection activeCell="D12" sqref="D12"/>
      <pageMargins left="0.7" right="0.7" top="0.75" bottom="0.75" header="0.3" footer="0.3"/>
      <pageSetup paperSize="9" orientation="portrait" verticalDpi="0" r:id="rId5"/>
    </customSheetView>
    <customSheetView guid="{9E8B758A-381B-469B-BCAD-8DCE4BC612DE}" scale="70">
      <selection activeCell="C18" sqref="C18"/>
      <pageMargins left="0.7" right="0.7" top="0.75" bottom="0.75" header="0.3" footer="0.3"/>
      <pageSetup paperSize="0" orientation="portrait" horizontalDpi="0" verticalDpi="0" copies="0" r:id="rId6"/>
    </customSheetView>
    <customSheetView guid="{57CFE33F-1C1E-4DE2-8F79-FC8F76E572B7}" scale="70">
      <selection activeCell="C18" sqref="C18"/>
      <pageMargins left="0.7" right="0.7" top="0.75" bottom="0.75" header="0.3" footer="0.3"/>
      <pageSetup paperSize="0" orientation="portrait" horizontalDpi="0" verticalDpi="0" copies="0" r:id="rId7"/>
    </customSheetView>
    <customSheetView guid="{0605BDD4-8315-4243-A7F4-0A722E31D4D0}" scale="70">
      <selection activeCell="B10" sqref="B10"/>
      <pageMargins left="0.7" right="0.7" top="0.75" bottom="0.75" header="0.3" footer="0.3"/>
      <pageSetup paperSize="0" orientation="portrait" horizontalDpi="0" verticalDpi="0" copies="0" r:id="rId8"/>
    </customSheetView>
    <customSheetView guid="{46034848-99AB-4788-898F-A052AD17F33E}" scale="70">
      <selection activeCell="C18" sqref="C18"/>
      <pageMargins left="0.7" right="0.7" top="0.75" bottom="0.75" header="0.3" footer="0.3"/>
      <pageSetup paperSize="0" orientation="portrait" horizontalDpi="0" verticalDpi="0" copies="0" r:id="rId9"/>
    </customSheetView>
    <customSheetView guid="{AD62F15E-E4D0-4895-9D5F-05FA49D5425D}" scale="85">
      <selection activeCell="M40" sqref="M40"/>
      <pageMargins left="0.7" right="0.7" top="0.75" bottom="0.75" header="0.3" footer="0.3"/>
      <pageSetup paperSize="9" orientation="portrait" verticalDpi="0" r:id="rId10"/>
    </customSheetView>
    <customSheetView guid="{FC65F21B-4CEC-48B9-99E9-854A601BE461}" scale="85">
      <selection activeCell="A3" sqref="A3:G3"/>
      <pageMargins left="0.7" right="0.7" top="0.75" bottom="0.75" header="0.3" footer="0.3"/>
      <pageSetup paperSize="9" orientation="portrait" verticalDpi="0" r:id="rId11"/>
    </customSheetView>
    <customSheetView guid="{A0197BF3-E194-41D9-A738-52228EE729DC}" scale="85">
      <pane xSplit="7" ySplit="6" topLeftCell="H164" activePane="bottomRight" state="frozen"/>
      <selection pane="bottomRight" activeCell="AO527" sqref="AO527"/>
      <pageMargins left="0.7" right="0.7" top="0.75" bottom="0.75" header="0.3" footer="0.3"/>
      <pageSetup paperSize="9" orientation="portrait" verticalDpi="0" r:id="rId12"/>
    </customSheetView>
    <customSheetView guid="{C8DC17E8-AEB6-4568-8236-F2228F73C00B}" scale="85">
      <pane xSplit="7" ySplit="6" topLeftCell="H164" activePane="bottomRight" state="frozen"/>
      <selection pane="bottomRight" activeCell="AO527" sqref="AO527"/>
      <pageMargins left="0.7" right="0.7" top="0.75" bottom="0.75" header="0.3" footer="0.3"/>
      <pageSetup paperSize="9" orientation="portrait" verticalDpi="0" r:id="rId13"/>
    </customSheetView>
  </customSheetViews>
  <mergeCells count="8">
    <mergeCell ref="H6:AG6"/>
    <mergeCell ref="A524:G524"/>
    <mergeCell ref="A1:G1"/>
    <mergeCell ref="A2:G2"/>
    <mergeCell ref="A3:G3"/>
    <mergeCell ref="A4:G4"/>
    <mergeCell ref="A5:G5"/>
    <mergeCell ref="F6:G6"/>
  </mergeCells>
  <pageMargins left="0.7" right="0.7" top="0.75" bottom="0.75" header="0.3" footer="0.3"/>
  <pageSetup paperSize="9" orientation="portrait" verticalDpi="0" r:id="rId1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W475"/>
  <sheetViews>
    <sheetView topLeftCell="A194" zoomScale="70" zoomScaleNormal="70" workbookViewId="0">
      <selection activeCell="M373" sqref="M373"/>
    </sheetView>
  </sheetViews>
  <sheetFormatPr defaultColWidth="10.140625" defaultRowHeight="14.25"/>
  <cols>
    <col min="1" max="1" width="4" style="142" customWidth="1"/>
    <col min="2" max="2" width="9" style="142" customWidth="1"/>
    <col min="3" max="3" width="12.140625" style="142" customWidth="1"/>
    <col min="4" max="5" width="11.28515625" style="142" customWidth="1"/>
    <col min="6" max="6" width="13.140625" style="142" customWidth="1"/>
    <col min="7" max="7" width="13.7109375" style="142" customWidth="1"/>
    <col min="8" max="8" width="14.7109375" style="142" customWidth="1"/>
    <col min="9" max="9" width="11.140625" style="142" customWidth="1"/>
    <col min="10" max="10" width="12.140625" style="142" customWidth="1"/>
    <col min="11" max="11" width="11.140625" style="142" customWidth="1"/>
    <col min="12" max="12" width="12.28515625" style="142" customWidth="1"/>
    <col min="13" max="13" width="14" style="142" customWidth="1"/>
    <col min="14" max="14" width="13.140625" style="142" customWidth="1"/>
    <col min="15" max="15" width="12.28515625" style="142" customWidth="1"/>
    <col min="16" max="16" width="10.28515625" style="142" customWidth="1"/>
    <col min="17" max="17" width="12.7109375" style="142" customWidth="1"/>
    <col min="18" max="18" width="12.28515625" style="142" customWidth="1"/>
    <col min="19" max="19" width="11.140625" style="142" customWidth="1"/>
    <col min="20" max="20" width="11.7109375" style="142" customWidth="1"/>
    <col min="21" max="21" width="10.7109375" style="142" customWidth="1"/>
    <col min="22" max="22" width="12.140625" style="142" customWidth="1"/>
    <col min="23" max="23" width="11.140625" style="142" customWidth="1"/>
    <col min="24" max="24" width="10.140625" style="142"/>
    <col min="25" max="25" width="11" style="142" customWidth="1"/>
    <col min="26" max="26" width="10.140625" style="142"/>
    <col min="27" max="27" width="11.140625" style="142" customWidth="1"/>
    <col min="28" max="28" width="10.140625" style="142"/>
    <col min="29" max="29" width="11" style="142" customWidth="1"/>
    <col min="30" max="30" width="10.140625" style="142"/>
    <col min="31" max="31" width="11.140625" style="142" customWidth="1"/>
    <col min="32" max="32" width="10.140625" style="142"/>
    <col min="33" max="33" width="11" style="142" customWidth="1"/>
    <col min="34" max="34" width="10.140625" style="142"/>
    <col min="35" max="35" width="11.7109375" style="142" customWidth="1"/>
    <col min="36" max="36" width="10.140625" style="142"/>
    <col min="37" max="37" width="11.140625" style="142" customWidth="1"/>
    <col min="38" max="38" width="10.140625" style="142"/>
    <col min="39" max="39" width="11.140625" style="142" customWidth="1"/>
    <col min="40" max="40" width="10.140625" style="142"/>
    <col min="41" max="41" width="11" style="142" customWidth="1"/>
    <col min="42" max="42" width="10.140625" style="142"/>
    <col min="43" max="43" width="11" style="142" customWidth="1"/>
    <col min="44" max="44" width="10.140625" style="142"/>
    <col min="45" max="45" width="11.140625" style="142" customWidth="1"/>
    <col min="46" max="46" width="10.140625" style="142"/>
    <col min="47" max="47" width="11.140625" style="142" customWidth="1"/>
    <col min="48" max="48" width="10.140625" style="142"/>
    <col min="49" max="49" width="11.140625" style="142" customWidth="1"/>
    <col min="50" max="50" width="10.140625" style="142"/>
    <col min="51" max="51" width="11.140625" style="142" customWidth="1"/>
    <col min="52" max="52" width="8.7109375" style="142" customWidth="1"/>
    <col min="53" max="54" width="10.140625" style="142"/>
    <col min="55" max="55" width="11.140625" style="142" customWidth="1"/>
    <col min="56" max="56" width="10.140625" style="142"/>
    <col min="57" max="57" width="11.140625" style="142" customWidth="1"/>
    <col min="58" max="58" width="10.140625" style="142"/>
    <col min="59" max="59" width="11.140625" style="142" customWidth="1"/>
    <col min="60" max="60" width="10.140625" style="142"/>
    <col min="61" max="61" width="11.140625" style="142" customWidth="1"/>
    <col min="62" max="62" width="10.140625" style="142"/>
    <col min="63" max="63" width="11.140625" style="142" customWidth="1"/>
    <col min="64" max="64" width="10.140625" style="142"/>
    <col min="65" max="65" width="11" style="142" customWidth="1"/>
    <col min="66" max="66" width="10.140625" style="142"/>
    <col min="67" max="67" width="11.140625" style="142" customWidth="1"/>
    <col min="68" max="68" width="10.140625" style="142"/>
    <col min="69" max="69" width="11.7109375" style="142" customWidth="1"/>
    <col min="70" max="70" width="10.140625" style="142"/>
    <col min="71" max="71" width="11.7109375" style="142" customWidth="1"/>
    <col min="72" max="72" width="10.140625" style="142"/>
    <col min="73" max="73" width="11.140625" style="142" customWidth="1"/>
    <col min="74" max="74" width="10.140625" style="142"/>
    <col min="75" max="75" width="11.140625" style="142" customWidth="1"/>
    <col min="76" max="76" width="10.140625" style="142"/>
    <col min="77" max="77" width="11.140625" style="142" customWidth="1"/>
    <col min="78" max="78" width="10.140625" style="142"/>
    <col min="79" max="79" width="11" style="142" customWidth="1"/>
    <col min="80" max="82" width="10.140625" style="142"/>
    <col min="83" max="83" width="11.140625" style="142" customWidth="1"/>
    <col min="84" max="84" width="10.140625" style="142"/>
    <col min="85" max="85" width="11.140625" style="142" customWidth="1"/>
    <col min="86" max="86" width="10.140625" style="142"/>
    <col min="87" max="87" width="11.140625" style="142" customWidth="1"/>
    <col min="88" max="88" width="10.140625" style="142"/>
    <col min="89" max="89" width="11.140625" style="142" customWidth="1"/>
    <col min="90" max="90" width="10.140625" style="142"/>
    <col min="91" max="91" width="11.140625" style="142" customWidth="1"/>
    <col min="92" max="16384" width="10.140625" style="142"/>
  </cols>
  <sheetData>
    <row r="1" spans="1:14" ht="24.6" customHeight="1">
      <c r="A1" s="141" t="s">
        <v>413</v>
      </c>
    </row>
    <row r="2" spans="1:14">
      <c r="A2" s="142" t="s">
        <v>1857</v>
      </c>
    </row>
    <row r="4" spans="1:14" ht="23.1" customHeight="1">
      <c r="B4" s="497" t="s">
        <v>418</v>
      </c>
      <c r="C4" s="498"/>
      <c r="D4" s="498"/>
      <c r="E4" s="498"/>
      <c r="F4" s="498"/>
      <c r="G4" s="499"/>
      <c r="I4" s="497" t="s">
        <v>419</v>
      </c>
      <c r="J4" s="498"/>
      <c r="K4" s="498"/>
      <c r="L4" s="498"/>
      <c r="M4" s="498"/>
      <c r="N4" s="499"/>
    </row>
    <row r="5" spans="1:14" ht="30.75" customHeight="1">
      <c r="B5" s="501" t="s">
        <v>1858</v>
      </c>
      <c r="C5" s="502" t="s">
        <v>1859</v>
      </c>
      <c r="D5" s="502"/>
      <c r="E5" s="361" t="s">
        <v>1860</v>
      </c>
      <c r="F5" s="502" t="s">
        <v>1861</v>
      </c>
      <c r="G5" s="502"/>
      <c r="I5" s="501" t="s">
        <v>1858</v>
      </c>
      <c r="J5" s="502" t="s">
        <v>1859</v>
      </c>
      <c r="K5" s="502"/>
      <c r="L5" s="361" t="s">
        <v>1860</v>
      </c>
      <c r="M5" s="502" t="s">
        <v>1861</v>
      </c>
      <c r="N5" s="502"/>
    </row>
    <row r="6" spans="1:14" ht="15.75">
      <c r="B6" s="501"/>
      <c r="C6" s="361" t="s">
        <v>1862</v>
      </c>
      <c r="D6" s="361" t="s">
        <v>1863</v>
      </c>
      <c r="E6" s="361" t="s">
        <v>1864</v>
      </c>
      <c r="F6" s="361" t="s">
        <v>151</v>
      </c>
      <c r="G6" s="361" t="s">
        <v>1865</v>
      </c>
      <c r="I6" s="501"/>
      <c r="J6" s="361" t="s">
        <v>1862</v>
      </c>
      <c r="K6" s="361" t="s">
        <v>1863</v>
      </c>
      <c r="L6" s="361" t="s">
        <v>1864</v>
      </c>
      <c r="M6" s="361" t="s">
        <v>151</v>
      </c>
      <c r="N6" s="361" t="s">
        <v>1865</v>
      </c>
    </row>
    <row r="7" spans="1:14" ht="15.75">
      <c r="B7" s="362">
        <v>100</v>
      </c>
      <c r="C7" s="362">
        <v>56</v>
      </c>
      <c r="D7" s="363">
        <v>0</v>
      </c>
      <c r="E7" s="362">
        <v>6</v>
      </c>
      <c r="F7" s="362">
        <v>38</v>
      </c>
      <c r="G7" s="363">
        <v>0</v>
      </c>
      <c r="I7" s="362">
        <v>100</v>
      </c>
      <c r="J7" s="362">
        <v>52</v>
      </c>
      <c r="K7" s="363">
        <v>0</v>
      </c>
      <c r="L7" s="362">
        <v>8</v>
      </c>
      <c r="M7" s="362">
        <v>39</v>
      </c>
      <c r="N7" s="363">
        <v>0</v>
      </c>
    </row>
    <row r="8" spans="1:14" ht="15.75">
      <c r="B8" s="362">
        <v>200</v>
      </c>
      <c r="C8" s="362">
        <v>112</v>
      </c>
      <c r="D8" s="363">
        <v>0</v>
      </c>
      <c r="E8" s="362">
        <v>12</v>
      </c>
      <c r="F8" s="362">
        <v>76</v>
      </c>
      <c r="G8" s="363">
        <v>0</v>
      </c>
      <c r="I8" s="362">
        <v>200</v>
      </c>
      <c r="J8" s="362">
        <v>105</v>
      </c>
      <c r="K8" s="363">
        <v>0</v>
      </c>
      <c r="L8" s="362">
        <v>17</v>
      </c>
      <c r="M8" s="362">
        <v>78</v>
      </c>
      <c r="N8" s="363">
        <v>0</v>
      </c>
    </row>
    <row r="9" spans="1:14" ht="15.75">
      <c r="B9" s="362">
        <v>300</v>
      </c>
      <c r="C9" s="362">
        <v>168</v>
      </c>
      <c r="D9" s="363">
        <v>0</v>
      </c>
      <c r="E9" s="362">
        <v>17</v>
      </c>
      <c r="F9" s="362">
        <v>114</v>
      </c>
      <c r="G9" s="363">
        <v>0</v>
      </c>
      <c r="I9" s="362">
        <v>300</v>
      </c>
      <c r="J9" s="362">
        <v>157</v>
      </c>
      <c r="K9" s="363">
        <v>0</v>
      </c>
      <c r="L9" s="362">
        <v>25</v>
      </c>
      <c r="M9" s="362">
        <v>118</v>
      </c>
      <c r="N9" s="363">
        <v>0</v>
      </c>
    </row>
    <row r="10" spans="1:14" ht="15.75">
      <c r="B10" s="362">
        <v>400</v>
      </c>
      <c r="C10" s="362">
        <v>224</v>
      </c>
      <c r="D10" s="363">
        <v>0</v>
      </c>
      <c r="E10" s="362">
        <v>23</v>
      </c>
      <c r="F10" s="362">
        <v>152</v>
      </c>
      <c r="G10" s="363">
        <v>0</v>
      </c>
      <c r="I10" s="362">
        <v>400</v>
      </c>
      <c r="J10" s="362">
        <v>209</v>
      </c>
      <c r="K10" s="363">
        <v>0</v>
      </c>
      <c r="L10" s="362">
        <v>34</v>
      </c>
      <c r="M10" s="362">
        <v>157</v>
      </c>
      <c r="N10" s="363">
        <v>0</v>
      </c>
    </row>
    <row r="11" spans="1:14" ht="15.75">
      <c r="B11" s="362">
        <v>500</v>
      </c>
      <c r="C11" s="362">
        <v>281</v>
      </c>
      <c r="D11" s="363">
        <v>0</v>
      </c>
      <c r="E11" s="362">
        <v>29</v>
      </c>
      <c r="F11" s="362">
        <v>191</v>
      </c>
      <c r="G11" s="363">
        <v>0</v>
      </c>
      <c r="I11" s="362">
        <v>500</v>
      </c>
      <c r="J11" s="362">
        <v>261</v>
      </c>
      <c r="K11" s="363">
        <v>0</v>
      </c>
      <c r="L11" s="362">
        <v>42</v>
      </c>
      <c r="M11" s="362">
        <v>196</v>
      </c>
      <c r="N11" s="363">
        <v>0</v>
      </c>
    </row>
    <row r="12" spans="1:14" ht="15.75">
      <c r="B12" s="362">
        <v>600</v>
      </c>
      <c r="C12" s="362">
        <v>322</v>
      </c>
      <c r="D12" s="362">
        <v>12</v>
      </c>
      <c r="E12" s="362">
        <v>33</v>
      </c>
      <c r="F12" s="362">
        <v>219</v>
      </c>
      <c r="G12" s="362">
        <v>13</v>
      </c>
      <c r="I12" s="362">
        <v>600</v>
      </c>
      <c r="J12" s="362">
        <v>301</v>
      </c>
      <c r="K12" s="362">
        <v>13</v>
      </c>
      <c r="L12" s="362">
        <v>49</v>
      </c>
      <c r="M12" s="362">
        <v>226</v>
      </c>
      <c r="N12" s="362">
        <v>10</v>
      </c>
    </row>
    <row r="13" spans="1:14" ht="15.75">
      <c r="B13" s="362">
        <v>700</v>
      </c>
      <c r="C13" s="362">
        <v>364</v>
      </c>
      <c r="D13" s="362">
        <v>24</v>
      </c>
      <c r="E13" s="362">
        <v>37</v>
      </c>
      <c r="F13" s="362">
        <v>247</v>
      </c>
      <c r="G13" s="362">
        <v>27</v>
      </c>
      <c r="I13" s="362">
        <v>700</v>
      </c>
      <c r="J13" s="362">
        <v>342</v>
      </c>
      <c r="K13" s="362">
        <v>26</v>
      </c>
      <c r="L13" s="362">
        <v>55</v>
      </c>
      <c r="M13" s="362">
        <v>256</v>
      </c>
      <c r="N13" s="362">
        <v>21</v>
      </c>
    </row>
    <row r="14" spans="1:14" ht="15.75">
      <c r="B14" s="362">
        <v>800</v>
      </c>
      <c r="C14" s="362">
        <v>406</v>
      </c>
      <c r="D14" s="362">
        <v>37</v>
      </c>
      <c r="E14" s="362">
        <v>42</v>
      </c>
      <c r="F14" s="362">
        <v>276</v>
      </c>
      <c r="G14" s="362">
        <v>40</v>
      </c>
      <c r="I14" s="362">
        <v>800</v>
      </c>
      <c r="J14" s="362">
        <v>382</v>
      </c>
      <c r="K14" s="362">
        <v>39</v>
      </c>
      <c r="L14" s="362">
        <v>62</v>
      </c>
      <c r="M14" s="362">
        <v>287</v>
      </c>
      <c r="N14" s="362">
        <v>31</v>
      </c>
    </row>
    <row r="15" spans="1:14" ht="15.75">
      <c r="B15" s="362">
        <v>900</v>
      </c>
      <c r="C15" s="362">
        <v>447</v>
      </c>
      <c r="D15" s="362">
        <v>49</v>
      </c>
      <c r="E15" s="362">
        <v>46</v>
      </c>
      <c r="F15" s="362">
        <v>304</v>
      </c>
      <c r="G15" s="362">
        <v>54</v>
      </c>
      <c r="I15" s="362">
        <v>900</v>
      </c>
      <c r="J15" s="362">
        <v>422</v>
      </c>
      <c r="K15" s="362">
        <v>52</v>
      </c>
      <c r="L15" s="362">
        <v>68</v>
      </c>
      <c r="M15" s="362">
        <v>317</v>
      </c>
      <c r="N15" s="362">
        <v>41</v>
      </c>
    </row>
    <row r="16" spans="1:14" ht="15.75">
      <c r="B16" s="362">
        <v>1000</v>
      </c>
      <c r="C16" s="362">
        <v>489</v>
      </c>
      <c r="D16" s="362">
        <v>61</v>
      </c>
      <c r="E16" s="362">
        <v>50</v>
      </c>
      <c r="F16" s="362">
        <v>332</v>
      </c>
      <c r="G16" s="362">
        <v>67</v>
      </c>
      <c r="I16" s="362">
        <v>1000</v>
      </c>
      <c r="J16" s="362">
        <v>462</v>
      </c>
      <c r="K16" s="362">
        <v>65</v>
      </c>
      <c r="L16" s="362">
        <v>75</v>
      </c>
      <c r="M16" s="362">
        <v>347</v>
      </c>
      <c r="N16" s="362">
        <v>51</v>
      </c>
    </row>
    <row r="17" spans="2:14" ht="15.75">
      <c r="B17" s="362">
        <v>1100</v>
      </c>
      <c r="C17" s="362">
        <v>531</v>
      </c>
      <c r="D17" s="362">
        <v>73</v>
      </c>
      <c r="E17" s="362">
        <v>55</v>
      </c>
      <c r="F17" s="362">
        <v>361</v>
      </c>
      <c r="G17" s="362">
        <v>80</v>
      </c>
      <c r="I17" s="362">
        <v>1100</v>
      </c>
      <c r="J17" s="362">
        <v>502</v>
      </c>
      <c r="K17" s="362">
        <v>78</v>
      </c>
      <c r="L17" s="362">
        <v>81</v>
      </c>
      <c r="M17" s="362">
        <v>377</v>
      </c>
      <c r="N17" s="362">
        <v>62</v>
      </c>
    </row>
    <row r="18" spans="2:14" ht="15.75">
      <c r="B18" s="362">
        <v>1200</v>
      </c>
      <c r="C18" s="362">
        <v>573</v>
      </c>
      <c r="D18" s="362">
        <v>86</v>
      </c>
      <c r="E18" s="362">
        <v>59</v>
      </c>
      <c r="F18" s="362">
        <v>389</v>
      </c>
      <c r="G18" s="362">
        <v>94</v>
      </c>
      <c r="I18" s="362">
        <v>1200</v>
      </c>
      <c r="J18" s="362">
        <v>542</v>
      </c>
      <c r="K18" s="362">
        <v>91</v>
      </c>
      <c r="L18" s="362">
        <v>88</v>
      </c>
      <c r="M18" s="362">
        <v>407</v>
      </c>
      <c r="N18" s="362">
        <v>72</v>
      </c>
    </row>
    <row r="19" spans="2:14" ht="15.75">
      <c r="B19" s="362">
        <v>1300</v>
      </c>
      <c r="C19" s="362">
        <v>614</v>
      </c>
      <c r="D19" s="362">
        <v>98</v>
      </c>
      <c r="E19" s="362">
        <v>63</v>
      </c>
      <c r="F19" s="362">
        <v>417</v>
      </c>
      <c r="G19" s="362">
        <v>107</v>
      </c>
      <c r="I19" s="362">
        <v>1300</v>
      </c>
      <c r="J19" s="362">
        <v>582</v>
      </c>
      <c r="K19" s="362">
        <v>104</v>
      </c>
      <c r="L19" s="362">
        <v>94</v>
      </c>
      <c r="M19" s="362">
        <v>437</v>
      </c>
      <c r="N19" s="362">
        <v>82</v>
      </c>
    </row>
    <row r="20" spans="2:14" ht="15.75">
      <c r="B20" s="362">
        <v>1400</v>
      </c>
      <c r="C20" s="362">
        <v>656</v>
      </c>
      <c r="D20" s="362">
        <v>110</v>
      </c>
      <c r="E20" s="362">
        <v>68</v>
      </c>
      <c r="F20" s="362">
        <v>446</v>
      </c>
      <c r="G20" s="362">
        <v>121</v>
      </c>
      <c r="I20" s="362">
        <v>1400</v>
      </c>
      <c r="J20" s="362">
        <v>622</v>
      </c>
      <c r="K20" s="362">
        <v>117</v>
      </c>
      <c r="L20" s="362">
        <v>101</v>
      </c>
      <c r="M20" s="362">
        <v>467</v>
      </c>
      <c r="N20" s="362">
        <v>92</v>
      </c>
    </row>
    <row r="21" spans="2:14" ht="15.75">
      <c r="B21" s="362">
        <v>1500</v>
      </c>
      <c r="C21" s="362">
        <v>698</v>
      </c>
      <c r="D21" s="362">
        <v>122</v>
      </c>
      <c r="E21" s="362">
        <v>72</v>
      </c>
      <c r="F21" s="362">
        <v>474</v>
      </c>
      <c r="G21" s="362">
        <v>134</v>
      </c>
      <c r="I21" s="362">
        <v>1500</v>
      </c>
      <c r="J21" s="362">
        <v>662</v>
      </c>
      <c r="K21" s="362">
        <v>130</v>
      </c>
      <c r="L21" s="362">
        <v>108</v>
      </c>
      <c r="M21" s="362">
        <v>497</v>
      </c>
      <c r="N21" s="362">
        <v>103</v>
      </c>
    </row>
    <row r="22" spans="2:14" ht="15.75">
      <c r="B22" s="362">
        <v>1600</v>
      </c>
      <c r="C22" s="362">
        <v>739</v>
      </c>
      <c r="D22" s="362">
        <v>135</v>
      </c>
      <c r="E22" s="362">
        <v>76</v>
      </c>
      <c r="F22" s="362">
        <v>502</v>
      </c>
      <c r="G22" s="362">
        <v>147</v>
      </c>
      <c r="I22" s="362">
        <v>1600</v>
      </c>
      <c r="J22" s="362">
        <v>702</v>
      </c>
      <c r="K22" s="362">
        <v>143</v>
      </c>
      <c r="L22" s="362">
        <v>114</v>
      </c>
      <c r="M22" s="362">
        <v>527</v>
      </c>
      <c r="N22" s="362">
        <v>113</v>
      </c>
    </row>
    <row r="23" spans="2:14" ht="15.75">
      <c r="B23" s="362">
        <v>1700</v>
      </c>
      <c r="C23" s="362">
        <v>781</v>
      </c>
      <c r="D23" s="362">
        <v>147</v>
      </c>
      <c r="E23" s="362">
        <v>80</v>
      </c>
      <c r="F23" s="362">
        <v>531</v>
      </c>
      <c r="G23" s="362">
        <v>161</v>
      </c>
      <c r="I23" s="362">
        <v>1700</v>
      </c>
      <c r="J23" s="362">
        <v>742</v>
      </c>
      <c r="K23" s="362">
        <v>156</v>
      </c>
      <c r="L23" s="362">
        <v>121</v>
      </c>
      <c r="M23" s="362">
        <v>557</v>
      </c>
      <c r="N23" s="362">
        <v>123</v>
      </c>
    </row>
    <row r="24" spans="2:14" ht="15.75">
      <c r="B24" s="362">
        <v>1800</v>
      </c>
      <c r="C24" s="362">
        <v>823</v>
      </c>
      <c r="D24" s="362">
        <v>159</v>
      </c>
      <c r="E24" s="362">
        <v>85</v>
      </c>
      <c r="F24" s="362">
        <v>559</v>
      </c>
      <c r="G24" s="362">
        <v>174</v>
      </c>
      <c r="I24" s="362">
        <v>1800</v>
      </c>
      <c r="J24" s="362">
        <v>783</v>
      </c>
      <c r="K24" s="362">
        <v>169</v>
      </c>
      <c r="L24" s="362">
        <v>127</v>
      </c>
      <c r="M24" s="362">
        <v>588</v>
      </c>
      <c r="N24" s="362">
        <v>134</v>
      </c>
    </row>
    <row r="25" spans="2:14" ht="15.75">
      <c r="B25" s="362">
        <v>1900</v>
      </c>
      <c r="C25" s="362">
        <v>865</v>
      </c>
      <c r="D25" s="362">
        <v>171</v>
      </c>
      <c r="E25" s="362">
        <v>89</v>
      </c>
      <c r="F25" s="362">
        <v>587</v>
      </c>
      <c r="G25" s="362">
        <v>188</v>
      </c>
      <c r="I25" s="362">
        <v>1900</v>
      </c>
      <c r="J25" s="362">
        <v>823</v>
      </c>
      <c r="K25" s="362">
        <v>182</v>
      </c>
      <c r="L25" s="362">
        <v>134</v>
      </c>
      <c r="M25" s="362">
        <v>618</v>
      </c>
      <c r="N25" s="362">
        <v>144</v>
      </c>
    </row>
    <row r="26" spans="2:14" ht="15.75">
      <c r="B26" s="362">
        <v>2000</v>
      </c>
      <c r="C26" s="362">
        <v>906</v>
      </c>
      <c r="D26" s="362">
        <v>183</v>
      </c>
      <c r="E26" s="362">
        <v>93</v>
      </c>
      <c r="F26" s="362">
        <v>616</v>
      </c>
      <c r="G26" s="362">
        <v>201</v>
      </c>
      <c r="I26" s="362">
        <v>2000</v>
      </c>
      <c r="J26" s="362">
        <v>863</v>
      </c>
      <c r="K26" s="362">
        <v>195</v>
      </c>
      <c r="L26" s="362">
        <v>140</v>
      </c>
      <c r="M26" s="362">
        <v>648</v>
      </c>
      <c r="N26" s="362">
        <v>154</v>
      </c>
    </row>
    <row r="27" spans="2:14" ht="15.75">
      <c r="B27" s="362">
        <v>2100</v>
      </c>
      <c r="C27" s="362">
        <v>948</v>
      </c>
      <c r="D27" s="362">
        <v>196</v>
      </c>
      <c r="E27" s="362">
        <v>98</v>
      </c>
      <c r="F27" s="362">
        <v>644</v>
      </c>
      <c r="G27" s="362">
        <v>214</v>
      </c>
      <c r="I27" s="362">
        <v>2100</v>
      </c>
      <c r="J27" s="362">
        <v>903</v>
      </c>
      <c r="K27" s="362">
        <v>208</v>
      </c>
      <c r="L27" s="362">
        <v>147</v>
      </c>
      <c r="M27" s="362">
        <v>678</v>
      </c>
      <c r="N27" s="362">
        <v>164</v>
      </c>
    </row>
    <row r="28" spans="2:14" ht="15.75">
      <c r="B28" s="362">
        <v>2200</v>
      </c>
      <c r="C28" s="362">
        <v>990</v>
      </c>
      <c r="D28" s="362">
        <v>208</v>
      </c>
      <c r="E28" s="362">
        <v>102</v>
      </c>
      <c r="F28" s="362">
        <v>673</v>
      </c>
      <c r="G28" s="362">
        <v>228</v>
      </c>
      <c r="I28" s="362">
        <v>2200</v>
      </c>
      <c r="J28" s="362">
        <v>943</v>
      </c>
      <c r="K28" s="362">
        <v>221</v>
      </c>
      <c r="L28" s="362">
        <v>153</v>
      </c>
      <c r="M28" s="362">
        <v>708</v>
      </c>
      <c r="N28" s="362">
        <v>175</v>
      </c>
    </row>
    <row r="29" spans="2:14" ht="15.75">
      <c r="B29" s="362">
        <v>2300</v>
      </c>
      <c r="C29" s="362">
        <v>1032</v>
      </c>
      <c r="D29" s="362">
        <v>220</v>
      </c>
      <c r="E29" s="362">
        <v>106</v>
      </c>
      <c r="F29" s="362">
        <v>701</v>
      </c>
      <c r="G29" s="362">
        <v>241</v>
      </c>
      <c r="I29" s="362">
        <v>2300</v>
      </c>
      <c r="J29" s="362">
        <v>983</v>
      </c>
      <c r="K29" s="362">
        <v>235</v>
      </c>
      <c r="L29" s="362">
        <v>160</v>
      </c>
      <c r="M29" s="362">
        <v>738</v>
      </c>
      <c r="N29" s="362">
        <v>185</v>
      </c>
    </row>
    <row r="30" spans="2:14" ht="15.75">
      <c r="B30" s="362">
        <v>2400</v>
      </c>
      <c r="C30" s="362">
        <v>1073</v>
      </c>
      <c r="D30" s="362">
        <v>232</v>
      </c>
      <c r="E30" s="362">
        <v>111</v>
      </c>
      <c r="F30" s="362">
        <v>729</v>
      </c>
      <c r="G30" s="362">
        <v>255</v>
      </c>
      <c r="I30" s="362">
        <v>2400</v>
      </c>
      <c r="J30" s="362">
        <v>1023</v>
      </c>
      <c r="K30" s="362">
        <v>248</v>
      </c>
      <c r="L30" s="362">
        <v>166</v>
      </c>
      <c r="M30" s="362">
        <v>768</v>
      </c>
      <c r="N30" s="362">
        <v>195</v>
      </c>
    </row>
    <row r="31" spans="2:14" ht="15.75">
      <c r="B31" s="362">
        <v>2500</v>
      </c>
      <c r="C31" s="362">
        <v>1115</v>
      </c>
      <c r="D31" s="362">
        <v>245</v>
      </c>
      <c r="E31" s="362">
        <v>115</v>
      </c>
      <c r="F31" s="362">
        <v>758</v>
      </c>
      <c r="G31" s="362">
        <v>268</v>
      </c>
      <c r="I31" s="362">
        <v>2500</v>
      </c>
      <c r="J31" s="362">
        <v>1063</v>
      </c>
      <c r="K31" s="362">
        <v>261</v>
      </c>
      <c r="L31" s="362">
        <v>173</v>
      </c>
      <c r="M31" s="362">
        <v>798</v>
      </c>
      <c r="N31" s="362">
        <v>205</v>
      </c>
    </row>
    <row r="32" spans="2:14" ht="15.75">
      <c r="B32" s="362">
        <v>2600</v>
      </c>
      <c r="C32" s="362">
        <v>1157</v>
      </c>
      <c r="D32" s="362">
        <v>257</v>
      </c>
      <c r="E32" s="362">
        <v>119</v>
      </c>
      <c r="F32" s="362">
        <v>786</v>
      </c>
      <c r="G32" s="362">
        <v>281</v>
      </c>
      <c r="I32" s="362">
        <v>2600</v>
      </c>
      <c r="J32" s="362">
        <v>1103</v>
      </c>
      <c r="K32" s="362">
        <v>274</v>
      </c>
      <c r="L32" s="362">
        <v>179</v>
      </c>
      <c r="M32" s="362">
        <v>828</v>
      </c>
      <c r="N32" s="362">
        <v>216</v>
      </c>
    </row>
    <row r="33" spans="2:14" ht="15.75">
      <c r="B33" s="362">
        <v>2700</v>
      </c>
      <c r="C33" s="362">
        <v>1198</v>
      </c>
      <c r="D33" s="362">
        <v>269</v>
      </c>
      <c r="E33" s="362">
        <v>123</v>
      </c>
      <c r="F33" s="362">
        <v>814</v>
      </c>
      <c r="G33" s="362">
        <v>295</v>
      </c>
      <c r="I33" s="362">
        <v>2700</v>
      </c>
      <c r="J33" s="362">
        <v>1143</v>
      </c>
      <c r="K33" s="362">
        <v>287</v>
      </c>
      <c r="L33" s="362">
        <v>186</v>
      </c>
      <c r="M33" s="362">
        <v>858</v>
      </c>
      <c r="N33" s="362">
        <v>226</v>
      </c>
    </row>
    <row r="34" spans="2:14" ht="15.75">
      <c r="B34" s="362">
        <v>2800</v>
      </c>
      <c r="C34" s="362">
        <v>1240</v>
      </c>
      <c r="D34" s="362">
        <v>281</v>
      </c>
      <c r="E34" s="362">
        <v>128</v>
      </c>
      <c r="F34" s="362">
        <v>843</v>
      </c>
      <c r="G34" s="362">
        <v>308</v>
      </c>
      <c r="I34" s="362">
        <v>2800</v>
      </c>
      <c r="J34" s="362">
        <v>1183</v>
      </c>
      <c r="K34" s="362">
        <v>300</v>
      </c>
      <c r="L34" s="362">
        <v>192</v>
      </c>
      <c r="M34" s="362">
        <v>889</v>
      </c>
      <c r="N34" s="362">
        <v>236</v>
      </c>
    </row>
    <row r="35" spans="2:14" ht="15.75">
      <c r="B35" s="362">
        <v>2900</v>
      </c>
      <c r="C35" s="362">
        <v>1282</v>
      </c>
      <c r="D35" s="362">
        <v>293</v>
      </c>
      <c r="E35" s="362">
        <v>132</v>
      </c>
      <c r="F35" s="362">
        <v>871</v>
      </c>
      <c r="G35" s="362">
        <v>322</v>
      </c>
      <c r="I35" s="362">
        <v>2900</v>
      </c>
      <c r="J35" s="362">
        <v>1223</v>
      </c>
      <c r="K35" s="362">
        <v>313</v>
      </c>
      <c r="L35" s="362">
        <v>199</v>
      </c>
      <c r="M35" s="362">
        <v>919</v>
      </c>
      <c r="N35" s="362">
        <v>247</v>
      </c>
    </row>
    <row r="36" spans="2:14" ht="15.75">
      <c r="B36" s="362">
        <v>3000</v>
      </c>
      <c r="C36" s="362">
        <v>1324</v>
      </c>
      <c r="D36" s="362">
        <v>306</v>
      </c>
      <c r="E36" s="362">
        <v>136</v>
      </c>
      <c r="F36" s="362">
        <v>899</v>
      </c>
      <c r="G36" s="362">
        <v>335</v>
      </c>
      <c r="I36" s="362">
        <v>3000</v>
      </c>
      <c r="J36" s="362">
        <v>1264</v>
      </c>
      <c r="K36" s="362">
        <v>326</v>
      </c>
      <c r="L36" s="362">
        <v>205</v>
      </c>
      <c r="M36" s="362">
        <v>949</v>
      </c>
      <c r="N36" s="362">
        <v>257</v>
      </c>
    </row>
    <row r="37" spans="2:14" ht="15.75">
      <c r="B37" s="362">
        <v>3100</v>
      </c>
      <c r="C37" s="362">
        <v>1365</v>
      </c>
      <c r="D37" s="362">
        <v>318</v>
      </c>
      <c r="E37" s="362">
        <v>141</v>
      </c>
      <c r="F37" s="362">
        <v>928</v>
      </c>
      <c r="G37" s="362">
        <v>348</v>
      </c>
      <c r="I37" s="362">
        <v>3100</v>
      </c>
      <c r="J37" s="362">
        <v>1304</v>
      </c>
      <c r="K37" s="362">
        <v>339</v>
      </c>
      <c r="L37" s="362">
        <v>212</v>
      </c>
      <c r="M37" s="362">
        <v>979</v>
      </c>
      <c r="N37" s="362">
        <v>267</v>
      </c>
    </row>
    <row r="38" spans="2:14" ht="15.75">
      <c r="B38" s="362">
        <v>3200</v>
      </c>
      <c r="C38" s="362">
        <v>1407</v>
      </c>
      <c r="D38" s="362">
        <v>330</v>
      </c>
      <c r="E38" s="362">
        <v>145</v>
      </c>
      <c r="F38" s="362">
        <v>956</v>
      </c>
      <c r="G38" s="362">
        <v>362</v>
      </c>
      <c r="I38" s="362">
        <v>3200</v>
      </c>
      <c r="J38" s="362">
        <v>1344</v>
      </c>
      <c r="K38" s="362">
        <v>352</v>
      </c>
      <c r="L38" s="362">
        <v>218</v>
      </c>
      <c r="M38" s="362">
        <v>1009</v>
      </c>
      <c r="N38" s="362">
        <v>277</v>
      </c>
    </row>
    <row r="39" spans="2:14" ht="15.75">
      <c r="B39" s="362">
        <v>3300</v>
      </c>
      <c r="C39" s="362">
        <v>1449</v>
      </c>
      <c r="D39" s="362">
        <v>342</v>
      </c>
      <c r="E39" s="362">
        <v>149</v>
      </c>
      <c r="F39" s="362">
        <v>984</v>
      </c>
      <c r="G39" s="362">
        <v>375</v>
      </c>
      <c r="I39" s="362">
        <v>3300</v>
      </c>
      <c r="J39" s="362">
        <v>1384</v>
      </c>
      <c r="K39" s="362">
        <v>365</v>
      </c>
      <c r="L39" s="362">
        <v>225</v>
      </c>
      <c r="M39" s="362">
        <v>1039</v>
      </c>
      <c r="N39" s="362">
        <v>288</v>
      </c>
    </row>
    <row r="40" spans="2:14" ht="15.75">
      <c r="B40" s="362">
        <v>3400</v>
      </c>
      <c r="C40" s="362">
        <v>1490</v>
      </c>
      <c r="D40" s="362">
        <v>355</v>
      </c>
      <c r="E40" s="362">
        <v>153</v>
      </c>
      <c r="F40" s="362">
        <v>1013</v>
      </c>
      <c r="G40" s="362">
        <v>389</v>
      </c>
      <c r="I40" s="362">
        <v>3400</v>
      </c>
      <c r="J40" s="362">
        <v>1424</v>
      </c>
      <c r="K40" s="362">
        <v>378</v>
      </c>
      <c r="L40" s="362">
        <v>231</v>
      </c>
      <c r="M40" s="362">
        <v>1069</v>
      </c>
      <c r="N40" s="362">
        <v>298</v>
      </c>
    </row>
    <row r="41" spans="2:14" ht="15.75">
      <c r="B41" s="362">
        <v>3500</v>
      </c>
      <c r="C41" s="362">
        <v>1532</v>
      </c>
      <c r="D41" s="362">
        <v>367</v>
      </c>
      <c r="E41" s="362">
        <v>158</v>
      </c>
      <c r="F41" s="362">
        <v>1041</v>
      </c>
      <c r="G41" s="362">
        <v>402</v>
      </c>
      <c r="I41" s="362">
        <v>3500</v>
      </c>
      <c r="J41" s="362">
        <v>1464</v>
      </c>
      <c r="K41" s="362">
        <v>391</v>
      </c>
      <c r="L41" s="362">
        <v>238</v>
      </c>
      <c r="M41" s="362">
        <v>1099</v>
      </c>
      <c r="N41" s="362">
        <v>308</v>
      </c>
    </row>
    <row r="42" spans="2:14" ht="15.75">
      <c r="B42" s="362">
        <v>3600</v>
      </c>
      <c r="C42" s="362">
        <v>1574</v>
      </c>
      <c r="D42" s="362">
        <v>379</v>
      </c>
      <c r="E42" s="362">
        <v>162</v>
      </c>
      <c r="F42" s="362">
        <v>1069</v>
      </c>
      <c r="G42" s="362">
        <v>415</v>
      </c>
      <c r="I42" s="362">
        <v>3600</v>
      </c>
      <c r="J42" s="362">
        <v>1504</v>
      </c>
      <c r="K42" s="362">
        <v>404</v>
      </c>
      <c r="L42" s="362">
        <v>244</v>
      </c>
      <c r="M42" s="362">
        <v>1129</v>
      </c>
      <c r="N42" s="362">
        <v>319</v>
      </c>
    </row>
    <row r="43" spans="2:14" ht="15.75">
      <c r="B43" s="362">
        <v>3700</v>
      </c>
      <c r="C43" s="362">
        <v>1616</v>
      </c>
      <c r="D43" s="362">
        <v>391</v>
      </c>
      <c r="E43" s="362">
        <v>166</v>
      </c>
      <c r="F43" s="362">
        <v>1098</v>
      </c>
      <c r="G43" s="362">
        <v>429</v>
      </c>
      <c r="I43" s="362">
        <v>3700</v>
      </c>
      <c r="J43" s="362">
        <v>1544</v>
      </c>
      <c r="K43" s="362">
        <v>417</v>
      </c>
      <c r="L43" s="362">
        <v>251</v>
      </c>
      <c r="M43" s="362">
        <v>1159</v>
      </c>
      <c r="N43" s="362">
        <v>329</v>
      </c>
    </row>
    <row r="44" spans="2:14" ht="15.75">
      <c r="B44" s="362">
        <v>3800</v>
      </c>
      <c r="C44" s="362">
        <v>1657</v>
      </c>
      <c r="D44" s="362">
        <v>404</v>
      </c>
      <c r="E44" s="362">
        <v>171</v>
      </c>
      <c r="F44" s="362">
        <v>1126</v>
      </c>
      <c r="G44" s="362">
        <v>442</v>
      </c>
      <c r="I44" s="362">
        <v>3800</v>
      </c>
      <c r="J44" s="362">
        <v>1584</v>
      </c>
      <c r="K44" s="362">
        <v>430</v>
      </c>
      <c r="L44" s="362">
        <v>257</v>
      </c>
      <c r="M44" s="362">
        <v>1189</v>
      </c>
      <c r="N44" s="362">
        <v>339</v>
      </c>
    </row>
    <row r="45" spans="2:14" ht="15.75">
      <c r="B45" s="362">
        <v>3900</v>
      </c>
      <c r="C45" s="362">
        <v>1699</v>
      </c>
      <c r="D45" s="362">
        <v>416</v>
      </c>
      <c r="E45" s="362">
        <v>175</v>
      </c>
      <c r="F45" s="362">
        <v>1154</v>
      </c>
      <c r="G45" s="362">
        <v>456</v>
      </c>
      <c r="I45" s="362">
        <v>3900</v>
      </c>
      <c r="J45" s="362">
        <v>1624</v>
      </c>
      <c r="K45" s="362">
        <v>443</v>
      </c>
      <c r="L45" s="362">
        <v>264</v>
      </c>
      <c r="M45" s="362">
        <v>1220</v>
      </c>
      <c r="N45" s="362">
        <v>349</v>
      </c>
    </row>
    <row r="46" spans="2:14" ht="15.75">
      <c r="B46" s="362">
        <v>4000</v>
      </c>
      <c r="C46" s="362">
        <v>1741</v>
      </c>
      <c r="D46" s="362">
        <v>428</v>
      </c>
      <c r="E46" s="362">
        <v>179</v>
      </c>
      <c r="F46" s="362">
        <v>1183</v>
      </c>
      <c r="G46" s="362">
        <v>469</v>
      </c>
      <c r="I46" s="362">
        <v>4000</v>
      </c>
      <c r="J46" s="362">
        <v>1664</v>
      </c>
      <c r="K46" s="362">
        <v>456</v>
      </c>
      <c r="L46" s="362">
        <v>270</v>
      </c>
      <c r="M46" s="362">
        <v>1250</v>
      </c>
      <c r="N46" s="362">
        <v>360</v>
      </c>
    </row>
    <row r="47" spans="2:14" ht="15.75">
      <c r="B47" s="362">
        <v>4100</v>
      </c>
      <c r="C47" s="362">
        <v>1783</v>
      </c>
      <c r="D47" s="362">
        <v>440</v>
      </c>
      <c r="E47" s="362">
        <v>184</v>
      </c>
      <c r="F47" s="362">
        <v>1211</v>
      </c>
      <c r="G47" s="362">
        <v>483</v>
      </c>
      <c r="I47" s="362">
        <v>4100</v>
      </c>
      <c r="J47" s="362">
        <v>1705</v>
      </c>
      <c r="K47" s="362">
        <v>469</v>
      </c>
      <c r="L47" s="362">
        <v>277</v>
      </c>
      <c r="M47" s="362">
        <v>1280</v>
      </c>
      <c r="N47" s="362">
        <v>370</v>
      </c>
    </row>
    <row r="48" spans="2:14" ht="15.75">
      <c r="B48" s="362">
        <v>4200</v>
      </c>
      <c r="C48" s="362">
        <v>1824</v>
      </c>
      <c r="D48" s="362">
        <v>452</v>
      </c>
      <c r="E48" s="362">
        <v>188</v>
      </c>
      <c r="F48" s="362">
        <v>1240</v>
      </c>
      <c r="G48" s="362">
        <v>496</v>
      </c>
      <c r="I48" s="362">
        <v>4200</v>
      </c>
      <c r="J48" s="362">
        <v>1745</v>
      </c>
      <c r="K48" s="362">
        <v>482</v>
      </c>
      <c r="L48" s="362">
        <v>283</v>
      </c>
      <c r="M48" s="362">
        <v>1310</v>
      </c>
      <c r="N48" s="362">
        <v>380</v>
      </c>
    </row>
    <row r="49" spans="2:14" ht="15.75">
      <c r="B49" s="362">
        <v>4300</v>
      </c>
      <c r="C49" s="362">
        <v>1866</v>
      </c>
      <c r="D49" s="362">
        <v>465</v>
      </c>
      <c r="E49" s="362">
        <v>192</v>
      </c>
      <c r="F49" s="362">
        <v>1268</v>
      </c>
      <c r="G49" s="362">
        <v>509</v>
      </c>
      <c r="I49" s="362">
        <v>4300</v>
      </c>
      <c r="J49" s="362">
        <v>1785</v>
      </c>
      <c r="K49" s="362">
        <v>495</v>
      </c>
      <c r="L49" s="362">
        <v>290</v>
      </c>
      <c r="M49" s="362">
        <v>1340</v>
      </c>
      <c r="N49" s="362">
        <v>390</v>
      </c>
    </row>
    <row r="50" spans="2:14" ht="15.75">
      <c r="B50" s="362">
        <v>4400</v>
      </c>
      <c r="C50" s="362">
        <v>1908</v>
      </c>
      <c r="D50" s="362">
        <v>477</v>
      </c>
      <c r="E50" s="362">
        <v>196</v>
      </c>
      <c r="F50" s="362">
        <v>1296</v>
      </c>
      <c r="G50" s="362">
        <v>523</v>
      </c>
      <c r="I50" s="362">
        <v>4400</v>
      </c>
      <c r="J50" s="362">
        <v>1825</v>
      </c>
      <c r="K50" s="362">
        <v>508</v>
      </c>
      <c r="L50" s="362">
        <v>296</v>
      </c>
      <c r="M50" s="362">
        <v>1370</v>
      </c>
      <c r="N50" s="362">
        <v>401</v>
      </c>
    </row>
    <row r="51" spans="2:14" ht="15.75">
      <c r="B51" s="362">
        <v>4500</v>
      </c>
      <c r="C51" s="362">
        <v>1949</v>
      </c>
      <c r="D51" s="362">
        <v>489</v>
      </c>
      <c r="E51" s="362">
        <v>201</v>
      </c>
      <c r="F51" s="362">
        <v>1325</v>
      </c>
      <c r="G51" s="362">
        <v>536</v>
      </c>
      <c r="I51" s="362">
        <v>4500</v>
      </c>
      <c r="J51" s="362">
        <v>1865</v>
      </c>
      <c r="K51" s="362">
        <v>521</v>
      </c>
      <c r="L51" s="362">
        <v>303</v>
      </c>
      <c r="M51" s="362">
        <v>1400</v>
      </c>
      <c r="N51" s="362">
        <v>411</v>
      </c>
    </row>
    <row r="52" spans="2:14" ht="15.75">
      <c r="B52" s="362">
        <v>4600</v>
      </c>
      <c r="C52" s="362">
        <v>1991</v>
      </c>
      <c r="D52" s="362">
        <v>501</v>
      </c>
      <c r="E52" s="362">
        <v>205</v>
      </c>
      <c r="F52" s="362">
        <v>1353</v>
      </c>
      <c r="G52" s="362">
        <v>550</v>
      </c>
      <c r="I52" s="362">
        <v>4600</v>
      </c>
      <c r="J52" s="362">
        <v>1905</v>
      </c>
      <c r="K52" s="362">
        <v>534</v>
      </c>
      <c r="L52" s="362">
        <v>309</v>
      </c>
      <c r="M52" s="362">
        <v>1430</v>
      </c>
      <c r="N52" s="362">
        <v>421</v>
      </c>
    </row>
    <row r="53" spans="2:14" ht="15.75">
      <c r="B53" s="362">
        <v>4700</v>
      </c>
      <c r="C53" s="362">
        <v>2033</v>
      </c>
      <c r="D53" s="362">
        <v>514</v>
      </c>
      <c r="E53" s="362">
        <v>209</v>
      </c>
      <c r="F53" s="362">
        <v>1381</v>
      </c>
      <c r="G53" s="362">
        <v>563</v>
      </c>
      <c r="I53" s="362">
        <v>4700</v>
      </c>
      <c r="J53" s="362">
        <v>1945</v>
      </c>
      <c r="K53" s="362">
        <v>547</v>
      </c>
      <c r="L53" s="362">
        <v>316</v>
      </c>
      <c r="M53" s="362">
        <v>1460</v>
      </c>
      <c r="N53" s="362">
        <v>432</v>
      </c>
    </row>
    <row r="54" spans="2:14" ht="15.75">
      <c r="B54" s="362">
        <v>4800</v>
      </c>
      <c r="C54" s="362">
        <v>2075</v>
      </c>
      <c r="D54" s="362">
        <v>526</v>
      </c>
      <c r="E54" s="362">
        <v>214</v>
      </c>
      <c r="F54" s="362">
        <v>1410</v>
      </c>
      <c r="G54" s="362">
        <v>576</v>
      </c>
      <c r="I54" s="362">
        <v>4800</v>
      </c>
      <c r="J54" s="362">
        <v>1985</v>
      </c>
      <c r="K54" s="362">
        <v>560</v>
      </c>
      <c r="L54" s="362">
        <v>322</v>
      </c>
      <c r="M54" s="362">
        <v>1490</v>
      </c>
      <c r="N54" s="362">
        <v>442</v>
      </c>
    </row>
    <row r="55" spans="2:14" ht="15.75">
      <c r="B55" s="362">
        <v>4900</v>
      </c>
      <c r="C55" s="362">
        <v>2116</v>
      </c>
      <c r="D55" s="362">
        <v>538</v>
      </c>
      <c r="E55" s="362">
        <v>218</v>
      </c>
      <c r="F55" s="362">
        <v>1438</v>
      </c>
      <c r="G55" s="362">
        <v>590</v>
      </c>
      <c r="I55" s="362">
        <v>4900</v>
      </c>
      <c r="J55" s="362">
        <v>2025</v>
      </c>
      <c r="K55" s="362">
        <v>573</v>
      </c>
      <c r="L55" s="362">
        <v>329</v>
      </c>
      <c r="M55" s="362">
        <v>1521</v>
      </c>
      <c r="N55" s="362">
        <v>452</v>
      </c>
    </row>
    <row r="56" spans="2:14" ht="15.75">
      <c r="B56" s="362">
        <v>5000</v>
      </c>
      <c r="C56" s="362">
        <v>2158</v>
      </c>
      <c r="D56" s="362">
        <v>550</v>
      </c>
      <c r="E56" s="362">
        <v>222</v>
      </c>
      <c r="F56" s="362">
        <v>1466</v>
      </c>
      <c r="G56" s="362">
        <v>603</v>
      </c>
      <c r="I56" s="362">
        <v>5000</v>
      </c>
      <c r="J56" s="362">
        <v>2065</v>
      </c>
      <c r="K56" s="362">
        <v>586</v>
      </c>
      <c r="L56" s="362">
        <v>335</v>
      </c>
      <c r="M56" s="362">
        <v>1551</v>
      </c>
      <c r="N56" s="362">
        <v>462</v>
      </c>
    </row>
    <row r="57" spans="2:14" ht="15.75">
      <c r="B57" s="362">
        <v>5100</v>
      </c>
      <c r="C57" s="362">
        <v>2200</v>
      </c>
      <c r="D57" s="362">
        <v>563</v>
      </c>
      <c r="E57" s="362">
        <v>227</v>
      </c>
      <c r="F57" s="362">
        <v>1495</v>
      </c>
      <c r="G57" s="362">
        <v>617</v>
      </c>
      <c r="I57" s="362">
        <v>5100</v>
      </c>
      <c r="J57" s="362">
        <v>2105</v>
      </c>
      <c r="K57" s="362">
        <v>599</v>
      </c>
      <c r="L57" s="362">
        <v>342</v>
      </c>
      <c r="M57" s="362">
        <v>1581</v>
      </c>
      <c r="N57" s="362">
        <v>473</v>
      </c>
    </row>
    <row r="58" spans="2:14" ht="15.75">
      <c r="B58" s="362">
        <v>5200</v>
      </c>
      <c r="C58" s="362">
        <v>2241</v>
      </c>
      <c r="D58" s="362">
        <v>575</v>
      </c>
      <c r="E58" s="362">
        <v>231</v>
      </c>
      <c r="F58" s="362">
        <v>1523</v>
      </c>
      <c r="G58" s="362">
        <v>630</v>
      </c>
      <c r="I58" s="362">
        <v>5200</v>
      </c>
      <c r="J58" s="362">
        <v>2146</v>
      </c>
      <c r="K58" s="362">
        <v>612</v>
      </c>
      <c r="L58" s="362">
        <v>348</v>
      </c>
      <c r="M58" s="362">
        <v>1611</v>
      </c>
      <c r="N58" s="362">
        <v>483</v>
      </c>
    </row>
    <row r="59" spans="2:14" ht="15.75">
      <c r="B59" s="362">
        <v>5300</v>
      </c>
      <c r="C59" s="362">
        <v>2283</v>
      </c>
      <c r="D59" s="362">
        <v>587</v>
      </c>
      <c r="E59" s="362">
        <v>235</v>
      </c>
      <c r="F59" s="362">
        <v>1551</v>
      </c>
      <c r="G59" s="362">
        <v>643</v>
      </c>
      <c r="I59" s="362">
        <v>5300</v>
      </c>
      <c r="J59" s="362">
        <v>2186</v>
      </c>
      <c r="K59" s="362">
        <v>625</v>
      </c>
      <c r="L59" s="362">
        <v>355</v>
      </c>
      <c r="M59" s="362">
        <v>1641</v>
      </c>
      <c r="N59" s="362">
        <v>493</v>
      </c>
    </row>
    <row r="60" spans="2:14" ht="15.75">
      <c r="B60" s="362">
        <v>5400</v>
      </c>
      <c r="C60" s="362">
        <v>2325</v>
      </c>
      <c r="D60" s="362">
        <v>599</v>
      </c>
      <c r="E60" s="362">
        <v>239</v>
      </c>
      <c r="F60" s="362">
        <v>1580</v>
      </c>
      <c r="G60" s="362">
        <v>657</v>
      </c>
      <c r="I60" s="362">
        <v>5400</v>
      </c>
      <c r="J60" s="362">
        <v>2226</v>
      </c>
      <c r="K60" s="362">
        <v>638</v>
      </c>
      <c r="L60" s="362">
        <v>361</v>
      </c>
      <c r="M60" s="362">
        <v>1671</v>
      </c>
      <c r="N60" s="362">
        <v>503</v>
      </c>
    </row>
    <row r="61" spans="2:14" ht="15.75">
      <c r="B61" s="362">
        <v>5500</v>
      </c>
      <c r="C61" s="362">
        <v>2367</v>
      </c>
      <c r="D61" s="362">
        <v>611</v>
      </c>
      <c r="E61" s="362">
        <v>244</v>
      </c>
      <c r="F61" s="362">
        <v>1608</v>
      </c>
      <c r="G61" s="362">
        <v>670</v>
      </c>
      <c r="I61" s="362">
        <v>5500</v>
      </c>
      <c r="J61" s="362">
        <v>2266</v>
      </c>
      <c r="K61" s="362">
        <v>651</v>
      </c>
      <c r="L61" s="362">
        <v>368</v>
      </c>
      <c r="M61" s="362">
        <v>1701</v>
      </c>
      <c r="N61" s="362">
        <v>514</v>
      </c>
    </row>
    <row r="62" spans="2:14" ht="15.75">
      <c r="B62" s="362">
        <v>5600</v>
      </c>
      <c r="C62" s="362">
        <v>2408</v>
      </c>
      <c r="D62" s="362">
        <v>624</v>
      </c>
      <c r="E62" s="362">
        <v>248</v>
      </c>
      <c r="F62" s="362">
        <v>1636</v>
      </c>
      <c r="G62" s="362">
        <v>684</v>
      </c>
      <c r="I62" s="362">
        <v>5600</v>
      </c>
      <c r="J62" s="362">
        <v>2306</v>
      </c>
      <c r="K62" s="362">
        <v>664</v>
      </c>
      <c r="L62" s="362">
        <v>374</v>
      </c>
      <c r="M62" s="362">
        <v>1731</v>
      </c>
      <c r="N62" s="362">
        <v>524</v>
      </c>
    </row>
    <row r="63" spans="2:14" ht="15.75">
      <c r="B63" s="362">
        <v>5700</v>
      </c>
      <c r="C63" s="362">
        <v>2450</v>
      </c>
      <c r="D63" s="362">
        <v>636</v>
      </c>
      <c r="E63" s="362">
        <v>252</v>
      </c>
      <c r="F63" s="362">
        <v>1665</v>
      </c>
      <c r="G63" s="362">
        <v>697</v>
      </c>
      <c r="I63" s="362">
        <v>5700</v>
      </c>
      <c r="J63" s="362">
        <v>2346</v>
      </c>
      <c r="K63" s="362">
        <v>678</v>
      </c>
      <c r="L63" s="362">
        <v>381</v>
      </c>
      <c r="M63" s="362">
        <v>1761</v>
      </c>
      <c r="N63" s="362">
        <v>534</v>
      </c>
    </row>
    <row r="64" spans="2:14" ht="15.75">
      <c r="B64" s="362">
        <v>5800</v>
      </c>
      <c r="C64" s="362">
        <v>2492</v>
      </c>
      <c r="D64" s="362">
        <v>648</v>
      </c>
      <c r="E64" s="362">
        <v>257</v>
      </c>
      <c r="F64" s="362">
        <v>1693</v>
      </c>
      <c r="G64" s="362">
        <v>710</v>
      </c>
      <c r="I64" s="362">
        <v>5800</v>
      </c>
      <c r="J64" s="362">
        <v>2386</v>
      </c>
      <c r="K64" s="362">
        <v>691</v>
      </c>
      <c r="L64" s="362">
        <v>387</v>
      </c>
      <c r="M64" s="362">
        <v>1791</v>
      </c>
      <c r="N64" s="362">
        <v>545</v>
      </c>
    </row>
    <row r="65" spans="2:14" ht="15.75">
      <c r="B65" s="362">
        <v>5900</v>
      </c>
      <c r="C65" s="362">
        <v>2534</v>
      </c>
      <c r="D65" s="362">
        <v>660</v>
      </c>
      <c r="E65" s="362">
        <v>261</v>
      </c>
      <c r="F65" s="362">
        <v>1721</v>
      </c>
      <c r="G65" s="362">
        <v>724</v>
      </c>
      <c r="I65" s="362">
        <v>5900</v>
      </c>
      <c r="J65" s="362">
        <v>2426</v>
      </c>
      <c r="K65" s="362">
        <v>704</v>
      </c>
      <c r="L65" s="362">
        <v>394</v>
      </c>
      <c r="M65" s="362">
        <v>1822</v>
      </c>
      <c r="N65" s="362">
        <v>555</v>
      </c>
    </row>
    <row r="66" spans="2:14" ht="15.75">
      <c r="B66" s="362">
        <v>6000</v>
      </c>
      <c r="C66" s="362">
        <v>2575</v>
      </c>
      <c r="D66" s="362">
        <v>673</v>
      </c>
      <c r="E66" s="362">
        <v>265</v>
      </c>
      <c r="F66" s="362">
        <v>1750</v>
      </c>
      <c r="G66" s="362">
        <v>737</v>
      </c>
      <c r="I66" s="362">
        <v>6000</v>
      </c>
      <c r="J66" s="362">
        <v>2466</v>
      </c>
      <c r="K66" s="362">
        <v>717</v>
      </c>
      <c r="L66" s="362">
        <v>400</v>
      </c>
      <c r="M66" s="362">
        <v>1852</v>
      </c>
      <c r="N66" s="362">
        <v>565</v>
      </c>
    </row>
    <row r="67" spans="2:14" ht="15.75">
      <c r="B67" s="362">
        <v>6100</v>
      </c>
      <c r="C67" s="362">
        <v>2617</v>
      </c>
      <c r="D67" s="362">
        <v>685</v>
      </c>
      <c r="E67" s="362">
        <v>270</v>
      </c>
      <c r="F67" s="362">
        <v>1778</v>
      </c>
      <c r="G67" s="362">
        <v>751</v>
      </c>
      <c r="I67" s="362">
        <v>6100</v>
      </c>
      <c r="J67" s="362">
        <v>2506</v>
      </c>
      <c r="K67" s="362">
        <v>730</v>
      </c>
      <c r="L67" s="362">
        <v>407</v>
      </c>
      <c r="M67" s="362">
        <v>1882</v>
      </c>
      <c r="N67" s="362">
        <v>575</v>
      </c>
    </row>
    <row r="68" spans="2:14" ht="15.75">
      <c r="B68" s="362">
        <v>6200</v>
      </c>
      <c r="C68" s="362">
        <v>2659</v>
      </c>
      <c r="D68" s="362">
        <v>697</v>
      </c>
      <c r="E68" s="362">
        <v>274</v>
      </c>
      <c r="F68" s="362">
        <v>1806</v>
      </c>
      <c r="G68" s="362">
        <v>764</v>
      </c>
      <c r="I68" s="362">
        <v>6200</v>
      </c>
      <c r="J68" s="362">
        <v>2546</v>
      </c>
      <c r="K68" s="362">
        <v>743</v>
      </c>
      <c r="L68" s="362">
        <v>413</v>
      </c>
      <c r="M68" s="362">
        <v>1912</v>
      </c>
      <c r="N68" s="362">
        <v>586</v>
      </c>
    </row>
    <row r="69" spans="2:14" ht="15.75">
      <c r="B69" s="362">
        <v>6300</v>
      </c>
      <c r="C69" s="362">
        <v>2700</v>
      </c>
      <c r="D69" s="362">
        <v>709</v>
      </c>
      <c r="E69" s="362">
        <v>278</v>
      </c>
      <c r="F69" s="362">
        <v>1835</v>
      </c>
      <c r="G69" s="362">
        <v>777</v>
      </c>
      <c r="I69" s="362">
        <v>6300</v>
      </c>
      <c r="J69" s="362">
        <v>2587</v>
      </c>
      <c r="K69" s="362">
        <v>756</v>
      </c>
      <c r="L69" s="362">
        <v>420</v>
      </c>
      <c r="M69" s="362">
        <v>1942</v>
      </c>
      <c r="N69" s="362">
        <v>596</v>
      </c>
    </row>
    <row r="70" spans="2:14" ht="15.75">
      <c r="B70" s="362">
        <v>6400</v>
      </c>
      <c r="C70" s="362">
        <v>2742</v>
      </c>
      <c r="D70" s="362">
        <v>721</v>
      </c>
      <c r="E70" s="362">
        <v>282</v>
      </c>
      <c r="F70" s="362">
        <v>1863</v>
      </c>
      <c r="G70" s="362">
        <v>791</v>
      </c>
      <c r="I70" s="362">
        <v>6400</v>
      </c>
      <c r="J70" s="362">
        <v>2627</v>
      </c>
      <c r="K70" s="362">
        <v>769</v>
      </c>
      <c r="L70" s="362">
        <v>426</v>
      </c>
      <c r="M70" s="362">
        <v>1972</v>
      </c>
      <c r="N70" s="362">
        <v>606</v>
      </c>
    </row>
    <row r="71" spans="2:14" ht="15.75">
      <c r="B71" s="362">
        <v>6500</v>
      </c>
      <c r="C71" s="362">
        <v>2784</v>
      </c>
      <c r="D71" s="362">
        <v>734</v>
      </c>
      <c r="E71" s="362">
        <v>287</v>
      </c>
      <c r="F71" s="362">
        <v>1892</v>
      </c>
      <c r="G71" s="362">
        <v>804</v>
      </c>
      <c r="I71" s="362">
        <v>6500</v>
      </c>
      <c r="J71" s="362">
        <v>2667</v>
      </c>
      <c r="K71" s="362">
        <v>782</v>
      </c>
      <c r="L71" s="362">
        <v>433</v>
      </c>
      <c r="M71" s="362">
        <v>2002</v>
      </c>
      <c r="N71" s="362">
        <v>616</v>
      </c>
    </row>
    <row r="72" spans="2:14" ht="15.75">
      <c r="B72" s="362">
        <v>6600</v>
      </c>
      <c r="C72" s="362">
        <v>2826</v>
      </c>
      <c r="D72" s="362">
        <v>746</v>
      </c>
      <c r="E72" s="362">
        <v>291</v>
      </c>
      <c r="F72" s="362">
        <v>1920</v>
      </c>
      <c r="G72" s="362">
        <v>818</v>
      </c>
      <c r="I72" s="362">
        <v>6600</v>
      </c>
      <c r="J72" s="362">
        <v>2707</v>
      </c>
      <c r="K72" s="362">
        <v>795</v>
      </c>
      <c r="L72" s="362">
        <v>439</v>
      </c>
      <c r="M72" s="362">
        <v>2032</v>
      </c>
      <c r="N72" s="362">
        <v>627</v>
      </c>
    </row>
    <row r="73" spans="2:14" ht="15.75">
      <c r="B73" s="362">
        <v>6700</v>
      </c>
      <c r="C73" s="362">
        <v>2867</v>
      </c>
      <c r="D73" s="362">
        <v>758</v>
      </c>
      <c r="E73" s="362">
        <v>295</v>
      </c>
      <c r="F73" s="362">
        <v>1948</v>
      </c>
      <c r="G73" s="362">
        <v>831</v>
      </c>
      <c r="I73" s="362">
        <v>6700</v>
      </c>
      <c r="J73" s="362">
        <v>2747</v>
      </c>
      <c r="K73" s="362">
        <v>808</v>
      </c>
      <c r="L73" s="362">
        <v>446</v>
      </c>
      <c r="M73" s="362">
        <v>2062</v>
      </c>
      <c r="N73" s="362">
        <v>637</v>
      </c>
    </row>
    <row r="74" spans="2:14" ht="15.75">
      <c r="B74" s="362">
        <v>6800</v>
      </c>
      <c r="C74" s="362">
        <v>2909</v>
      </c>
      <c r="D74" s="362">
        <v>770</v>
      </c>
      <c r="E74" s="362">
        <v>300</v>
      </c>
      <c r="F74" s="362">
        <v>1977</v>
      </c>
      <c r="G74" s="362">
        <v>844</v>
      </c>
      <c r="I74" s="362">
        <v>6800</v>
      </c>
      <c r="J74" s="362">
        <v>2787</v>
      </c>
      <c r="K74" s="362">
        <v>821</v>
      </c>
      <c r="L74" s="362">
        <v>452</v>
      </c>
      <c r="M74" s="362">
        <v>2092</v>
      </c>
      <c r="N74" s="362">
        <v>647</v>
      </c>
    </row>
    <row r="75" spans="2:14" ht="15.75">
      <c r="B75" s="362">
        <v>6900</v>
      </c>
      <c r="C75" s="362">
        <v>2951</v>
      </c>
      <c r="D75" s="362">
        <v>783</v>
      </c>
      <c r="E75" s="362">
        <v>304</v>
      </c>
      <c r="F75" s="362">
        <v>2005</v>
      </c>
      <c r="G75" s="362">
        <v>858</v>
      </c>
      <c r="I75" s="362">
        <v>6900</v>
      </c>
      <c r="J75" s="362">
        <v>2827</v>
      </c>
      <c r="K75" s="362">
        <v>834</v>
      </c>
      <c r="L75" s="362">
        <v>459</v>
      </c>
      <c r="M75" s="362">
        <v>2123</v>
      </c>
      <c r="N75" s="362">
        <v>658</v>
      </c>
    </row>
    <row r="76" spans="2:14" ht="15.75">
      <c r="B76" s="362">
        <v>7000</v>
      </c>
      <c r="C76" s="362">
        <v>2993</v>
      </c>
      <c r="D76" s="362">
        <v>795</v>
      </c>
      <c r="E76" s="362">
        <v>308</v>
      </c>
      <c r="F76" s="362">
        <v>2033</v>
      </c>
      <c r="G76" s="362">
        <v>871</v>
      </c>
      <c r="I76" s="362">
        <v>7000</v>
      </c>
      <c r="J76" s="362">
        <v>2867</v>
      </c>
      <c r="K76" s="362">
        <v>847</v>
      </c>
      <c r="L76" s="362">
        <v>465</v>
      </c>
      <c r="M76" s="362">
        <v>2153</v>
      </c>
      <c r="N76" s="362">
        <v>668</v>
      </c>
    </row>
    <row r="77" spans="2:14" ht="15.75">
      <c r="B77" s="362">
        <v>7100</v>
      </c>
      <c r="C77" s="362">
        <v>3034</v>
      </c>
      <c r="D77" s="362">
        <v>807</v>
      </c>
      <c r="E77" s="362">
        <v>312</v>
      </c>
      <c r="F77" s="362">
        <v>2062</v>
      </c>
      <c r="G77" s="362">
        <v>885</v>
      </c>
      <c r="I77" s="362">
        <v>7100</v>
      </c>
      <c r="J77" s="362">
        <v>2907</v>
      </c>
      <c r="K77" s="362">
        <v>860</v>
      </c>
      <c r="L77" s="362">
        <v>472</v>
      </c>
      <c r="M77" s="362">
        <v>2183</v>
      </c>
      <c r="N77" s="362">
        <v>678</v>
      </c>
    </row>
    <row r="78" spans="2:14" ht="15.75">
      <c r="B78" s="362">
        <v>7200</v>
      </c>
      <c r="C78" s="362">
        <v>3076</v>
      </c>
      <c r="D78" s="362">
        <v>819</v>
      </c>
      <c r="E78" s="362">
        <v>317</v>
      </c>
      <c r="F78" s="362">
        <v>2090</v>
      </c>
      <c r="G78" s="362">
        <v>898</v>
      </c>
      <c r="I78" s="362">
        <v>7200</v>
      </c>
      <c r="J78" s="362">
        <v>2947</v>
      </c>
      <c r="K78" s="362">
        <v>873</v>
      </c>
      <c r="L78" s="362">
        <v>478</v>
      </c>
      <c r="M78" s="362">
        <v>2213</v>
      </c>
      <c r="N78" s="362">
        <v>688</v>
      </c>
    </row>
    <row r="79" spans="2:14" ht="15.75">
      <c r="B79" s="362">
        <v>7300</v>
      </c>
      <c r="C79" s="362">
        <v>3118</v>
      </c>
      <c r="D79" s="362">
        <v>832</v>
      </c>
      <c r="E79" s="362">
        <v>321</v>
      </c>
      <c r="F79" s="362">
        <v>2118</v>
      </c>
      <c r="G79" s="362">
        <v>911</v>
      </c>
      <c r="I79" s="362">
        <v>7300</v>
      </c>
      <c r="J79" s="362">
        <v>2987</v>
      </c>
      <c r="K79" s="362">
        <v>886</v>
      </c>
      <c r="L79" s="362">
        <v>485</v>
      </c>
      <c r="M79" s="362">
        <v>2243</v>
      </c>
      <c r="N79" s="362">
        <v>699</v>
      </c>
    </row>
    <row r="80" spans="2:14" ht="15.75">
      <c r="B80" s="362">
        <v>7400</v>
      </c>
      <c r="C80" s="362">
        <v>3159</v>
      </c>
      <c r="D80" s="362">
        <v>844</v>
      </c>
      <c r="E80" s="362">
        <v>325</v>
      </c>
      <c r="F80" s="362">
        <v>2147</v>
      </c>
      <c r="G80" s="362">
        <v>925</v>
      </c>
      <c r="I80" s="362">
        <v>7400</v>
      </c>
      <c r="J80" s="362">
        <v>3027</v>
      </c>
      <c r="K80" s="362">
        <v>899</v>
      </c>
      <c r="L80" s="362">
        <v>491</v>
      </c>
      <c r="M80" s="362">
        <v>2273</v>
      </c>
      <c r="N80" s="362">
        <v>709</v>
      </c>
    </row>
    <row r="81" spans="2:14" ht="15.75">
      <c r="B81" s="362">
        <v>7500</v>
      </c>
      <c r="C81" s="362">
        <v>3201</v>
      </c>
      <c r="D81" s="362">
        <v>856</v>
      </c>
      <c r="E81" s="362">
        <v>330</v>
      </c>
      <c r="F81" s="362">
        <v>2175</v>
      </c>
      <c r="G81" s="362">
        <v>938</v>
      </c>
      <c r="I81" s="362">
        <v>7500</v>
      </c>
      <c r="J81" s="362">
        <v>3068</v>
      </c>
      <c r="K81" s="362">
        <v>912</v>
      </c>
      <c r="L81" s="362">
        <v>498</v>
      </c>
      <c r="M81" s="362">
        <v>2303</v>
      </c>
      <c r="N81" s="362">
        <v>719</v>
      </c>
    </row>
    <row r="82" spans="2:14" ht="15.75">
      <c r="B82" s="362">
        <v>7600</v>
      </c>
      <c r="C82" s="362">
        <v>3243</v>
      </c>
      <c r="D82" s="362">
        <v>868</v>
      </c>
      <c r="E82" s="362">
        <v>334</v>
      </c>
      <c r="F82" s="362">
        <v>2203</v>
      </c>
      <c r="G82" s="362">
        <v>952</v>
      </c>
      <c r="I82" s="362">
        <v>7600</v>
      </c>
      <c r="J82" s="362">
        <v>3108</v>
      </c>
      <c r="K82" s="362">
        <v>925</v>
      </c>
      <c r="L82" s="362">
        <v>504</v>
      </c>
      <c r="M82" s="362">
        <v>2333</v>
      </c>
      <c r="N82" s="362">
        <v>730</v>
      </c>
    </row>
    <row r="83" spans="2:14" ht="15.75">
      <c r="B83" s="362">
        <v>7700</v>
      </c>
      <c r="C83" s="362">
        <v>3285</v>
      </c>
      <c r="D83" s="362">
        <v>880</v>
      </c>
      <c r="E83" s="362">
        <v>338</v>
      </c>
      <c r="F83" s="362">
        <v>2232</v>
      </c>
      <c r="G83" s="362">
        <v>965</v>
      </c>
      <c r="I83" s="362">
        <v>7700</v>
      </c>
      <c r="J83" s="362">
        <v>3148</v>
      </c>
      <c r="K83" s="362">
        <v>938</v>
      </c>
      <c r="L83" s="362">
        <v>511</v>
      </c>
      <c r="M83" s="362">
        <v>2363</v>
      </c>
      <c r="N83" s="362">
        <v>740</v>
      </c>
    </row>
    <row r="84" spans="2:14" ht="15.75">
      <c r="B84" s="362">
        <v>7800</v>
      </c>
      <c r="C84" s="362">
        <v>3326</v>
      </c>
      <c r="D84" s="362">
        <v>893</v>
      </c>
      <c r="E84" s="362">
        <v>343</v>
      </c>
      <c r="F84" s="362">
        <v>2260</v>
      </c>
      <c r="G84" s="362">
        <v>978</v>
      </c>
      <c r="I84" s="362">
        <v>7800</v>
      </c>
      <c r="J84" s="362">
        <v>3188</v>
      </c>
      <c r="K84" s="362">
        <v>951</v>
      </c>
      <c r="L84" s="362">
        <v>517</v>
      </c>
      <c r="M84" s="362">
        <v>2393</v>
      </c>
      <c r="N84" s="362">
        <v>750</v>
      </c>
    </row>
    <row r="85" spans="2:14" ht="15.75">
      <c r="B85" s="362">
        <v>7900</v>
      </c>
      <c r="C85" s="362">
        <v>3368</v>
      </c>
      <c r="D85" s="362">
        <v>905</v>
      </c>
      <c r="E85" s="362">
        <v>347</v>
      </c>
      <c r="F85" s="362">
        <v>2288</v>
      </c>
      <c r="G85" s="362">
        <v>992</v>
      </c>
      <c r="I85" s="362">
        <v>7900</v>
      </c>
      <c r="J85" s="362">
        <v>3228</v>
      </c>
      <c r="K85" s="362">
        <v>964</v>
      </c>
      <c r="L85" s="362">
        <v>524</v>
      </c>
      <c r="M85" s="362">
        <v>2424</v>
      </c>
      <c r="N85" s="362">
        <v>760</v>
      </c>
    </row>
    <row r="86" spans="2:14" ht="15.75">
      <c r="B86" s="362">
        <v>8000</v>
      </c>
      <c r="C86" s="362">
        <v>3410</v>
      </c>
      <c r="D86" s="362">
        <v>917</v>
      </c>
      <c r="E86" s="362">
        <v>351</v>
      </c>
      <c r="F86" s="362">
        <v>2317</v>
      </c>
      <c r="G86" s="362">
        <v>1005</v>
      </c>
      <c r="I86" s="362">
        <v>8000</v>
      </c>
      <c r="J86" s="362">
        <v>3268</v>
      </c>
      <c r="K86" s="362">
        <v>977</v>
      </c>
      <c r="L86" s="362">
        <v>531</v>
      </c>
      <c r="M86" s="362">
        <v>2454</v>
      </c>
      <c r="N86" s="362">
        <v>771</v>
      </c>
    </row>
    <row r="87" spans="2:14" ht="15.75">
      <c r="B87" s="362">
        <v>8100</v>
      </c>
      <c r="C87" s="362">
        <v>3451</v>
      </c>
      <c r="D87" s="362">
        <v>929</v>
      </c>
      <c r="E87" s="362">
        <v>355</v>
      </c>
      <c r="F87" s="362">
        <v>2345</v>
      </c>
      <c r="G87" s="362">
        <v>1019</v>
      </c>
      <c r="I87" s="362">
        <v>8100</v>
      </c>
      <c r="J87" s="362">
        <v>3308</v>
      </c>
      <c r="K87" s="362">
        <v>990</v>
      </c>
      <c r="L87" s="362">
        <v>537</v>
      </c>
      <c r="M87" s="362">
        <v>2484</v>
      </c>
      <c r="N87" s="362">
        <v>781</v>
      </c>
    </row>
    <row r="88" spans="2:14" ht="15.75">
      <c r="B88" s="362">
        <v>8200</v>
      </c>
      <c r="C88" s="362">
        <v>3493</v>
      </c>
      <c r="D88" s="362">
        <v>942</v>
      </c>
      <c r="E88" s="362">
        <v>360</v>
      </c>
      <c r="F88" s="362">
        <v>2373</v>
      </c>
      <c r="G88" s="362">
        <v>1032</v>
      </c>
      <c r="I88" s="362">
        <v>8200</v>
      </c>
      <c r="J88" s="362">
        <v>3348</v>
      </c>
      <c r="K88" s="362">
        <v>1003</v>
      </c>
      <c r="L88" s="362">
        <v>544</v>
      </c>
      <c r="M88" s="362">
        <v>2514</v>
      </c>
      <c r="N88" s="362">
        <v>791</v>
      </c>
    </row>
    <row r="89" spans="2:14" ht="15.75">
      <c r="B89" s="362">
        <v>8300</v>
      </c>
      <c r="C89" s="362">
        <v>3535</v>
      </c>
      <c r="D89" s="362">
        <v>954</v>
      </c>
      <c r="E89" s="362">
        <v>364</v>
      </c>
      <c r="F89" s="362">
        <v>2402</v>
      </c>
      <c r="G89" s="362">
        <v>1045</v>
      </c>
      <c r="I89" s="362">
        <v>8300</v>
      </c>
      <c r="J89" s="362">
        <v>3388</v>
      </c>
      <c r="K89" s="362">
        <v>1016</v>
      </c>
      <c r="L89" s="362">
        <v>550</v>
      </c>
      <c r="M89" s="362">
        <v>2544</v>
      </c>
      <c r="N89" s="362">
        <v>801</v>
      </c>
    </row>
    <row r="90" spans="2:14" ht="15.75">
      <c r="B90" s="362">
        <v>8400</v>
      </c>
      <c r="C90" s="362">
        <v>3577</v>
      </c>
      <c r="D90" s="362">
        <v>966</v>
      </c>
      <c r="E90" s="362">
        <v>368</v>
      </c>
      <c r="F90" s="362">
        <v>2430</v>
      </c>
      <c r="G90" s="362">
        <v>1059</v>
      </c>
      <c r="I90" s="362">
        <v>8400</v>
      </c>
      <c r="J90" s="362">
        <v>3428</v>
      </c>
      <c r="K90" s="362">
        <v>1029</v>
      </c>
      <c r="L90" s="362">
        <v>557</v>
      </c>
      <c r="M90" s="362">
        <v>2574</v>
      </c>
      <c r="N90" s="362">
        <v>812</v>
      </c>
    </row>
    <row r="91" spans="2:14" ht="15.75">
      <c r="B91" s="362">
        <v>8500</v>
      </c>
      <c r="C91" s="362">
        <v>3618</v>
      </c>
      <c r="D91" s="362">
        <v>978</v>
      </c>
      <c r="E91" s="362">
        <v>373</v>
      </c>
      <c r="F91" s="362">
        <v>2459</v>
      </c>
      <c r="G91" s="362">
        <v>1072</v>
      </c>
      <c r="I91" s="362">
        <v>8500</v>
      </c>
      <c r="J91" s="362">
        <v>3468</v>
      </c>
      <c r="K91" s="362">
        <v>1042</v>
      </c>
      <c r="L91" s="362">
        <v>563</v>
      </c>
      <c r="M91" s="362">
        <v>2604</v>
      </c>
      <c r="N91" s="362">
        <v>822</v>
      </c>
    </row>
    <row r="92" spans="2:14" ht="15.75">
      <c r="B92" s="362">
        <v>8600</v>
      </c>
      <c r="C92" s="362">
        <v>3660</v>
      </c>
      <c r="D92" s="362">
        <v>990</v>
      </c>
      <c r="E92" s="362">
        <v>377</v>
      </c>
      <c r="F92" s="362">
        <v>2487</v>
      </c>
      <c r="G92" s="362">
        <v>1086</v>
      </c>
      <c r="I92" s="362">
        <v>8600</v>
      </c>
      <c r="J92" s="362">
        <v>3509</v>
      </c>
      <c r="K92" s="362">
        <v>1055</v>
      </c>
      <c r="L92" s="362">
        <v>570</v>
      </c>
      <c r="M92" s="362">
        <v>2634</v>
      </c>
      <c r="N92" s="362">
        <v>832</v>
      </c>
    </row>
    <row r="93" spans="2:14" ht="15.75">
      <c r="B93" s="362">
        <v>8700</v>
      </c>
      <c r="C93" s="362">
        <v>3702</v>
      </c>
      <c r="D93" s="362">
        <v>1003</v>
      </c>
      <c r="E93" s="362">
        <v>381</v>
      </c>
      <c r="F93" s="362">
        <v>2515</v>
      </c>
      <c r="G93" s="362">
        <v>1099</v>
      </c>
      <c r="I93" s="362">
        <v>8700</v>
      </c>
      <c r="J93" s="362">
        <v>3549</v>
      </c>
      <c r="K93" s="362">
        <v>1068</v>
      </c>
      <c r="L93" s="362">
        <v>576</v>
      </c>
      <c r="M93" s="362">
        <v>2664</v>
      </c>
      <c r="N93" s="362">
        <v>843</v>
      </c>
    </row>
    <row r="94" spans="2:14" ht="15.75">
      <c r="B94" s="362">
        <v>8800</v>
      </c>
      <c r="C94" s="362">
        <v>3744</v>
      </c>
      <c r="D94" s="362">
        <v>1015</v>
      </c>
      <c r="E94" s="362">
        <v>386</v>
      </c>
      <c r="F94" s="362">
        <v>2544</v>
      </c>
      <c r="G94" s="362">
        <v>1112</v>
      </c>
      <c r="I94" s="362">
        <v>8800</v>
      </c>
      <c r="J94" s="362">
        <v>3589</v>
      </c>
      <c r="K94" s="362">
        <v>1081</v>
      </c>
      <c r="L94" s="362">
        <v>583</v>
      </c>
      <c r="M94" s="362">
        <v>2694</v>
      </c>
      <c r="N94" s="362">
        <v>853</v>
      </c>
    </row>
    <row r="95" spans="2:14" ht="15.75">
      <c r="B95" s="362">
        <v>8900</v>
      </c>
      <c r="C95" s="362">
        <v>3785</v>
      </c>
      <c r="D95" s="362">
        <v>1027</v>
      </c>
      <c r="E95" s="362">
        <v>390</v>
      </c>
      <c r="F95" s="362">
        <v>2572</v>
      </c>
      <c r="G95" s="362">
        <v>1126</v>
      </c>
      <c r="I95" s="362">
        <v>8900</v>
      </c>
      <c r="J95" s="362">
        <v>3629</v>
      </c>
      <c r="K95" s="362">
        <v>1094</v>
      </c>
      <c r="L95" s="362">
        <v>589</v>
      </c>
      <c r="M95" s="362">
        <v>2725</v>
      </c>
      <c r="N95" s="362">
        <v>863</v>
      </c>
    </row>
    <row r="96" spans="2:14" ht="15.75">
      <c r="B96" s="362">
        <v>9000</v>
      </c>
      <c r="C96" s="362">
        <v>3827</v>
      </c>
      <c r="D96" s="362">
        <v>1039</v>
      </c>
      <c r="E96" s="362">
        <v>394</v>
      </c>
      <c r="F96" s="362">
        <v>2600</v>
      </c>
      <c r="G96" s="362">
        <v>1139</v>
      </c>
      <c r="I96" s="362">
        <v>9000</v>
      </c>
      <c r="J96" s="362">
        <v>3669</v>
      </c>
      <c r="K96" s="362">
        <v>1107</v>
      </c>
      <c r="L96" s="362">
        <v>596</v>
      </c>
      <c r="M96" s="362">
        <v>2755</v>
      </c>
      <c r="N96" s="362">
        <v>873</v>
      </c>
    </row>
    <row r="97" spans="2:14" ht="15.75">
      <c r="B97" s="362">
        <v>9100</v>
      </c>
      <c r="C97" s="362">
        <v>3869</v>
      </c>
      <c r="D97" s="362">
        <v>1052</v>
      </c>
      <c r="E97" s="362">
        <v>398</v>
      </c>
      <c r="F97" s="362">
        <v>2629</v>
      </c>
      <c r="G97" s="362">
        <v>1153</v>
      </c>
      <c r="I97" s="362">
        <v>9100</v>
      </c>
      <c r="J97" s="362">
        <v>3709</v>
      </c>
      <c r="K97" s="362">
        <v>1121</v>
      </c>
      <c r="L97" s="362">
        <v>602</v>
      </c>
      <c r="M97" s="362">
        <v>2785</v>
      </c>
      <c r="N97" s="362">
        <v>884</v>
      </c>
    </row>
    <row r="98" spans="2:14" ht="15.75">
      <c r="B98" s="362">
        <v>9200</v>
      </c>
      <c r="C98" s="362">
        <v>3910</v>
      </c>
      <c r="D98" s="362">
        <v>1064</v>
      </c>
      <c r="E98" s="362">
        <v>403</v>
      </c>
      <c r="F98" s="362">
        <v>2657</v>
      </c>
      <c r="G98" s="362">
        <v>1166</v>
      </c>
      <c r="I98" s="362">
        <v>9200</v>
      </c>
      <c r="J98" s="362">
        <v>3749</v>
      </c>
      <c r="K98" s="362">
        <v>1134</v>
      </c>
      <c r="L98" s="362">
        <v>609</v>
      </c>
      <c r="M98" s="362">
        <v>2815</v>
      </c>
      <c r="N98" s="362">
        <v>894</v>
      </c>
    </row>
    <row r="99" spans="2:14" ht="15.75">
      <c r="B99" s="362">
        <v>9300</v>
      </c>
      <c r="C99" s="362">
        <v>3952</v>
      </c>
      <c r="D99" s="362">
        <v>1076</v>
      </c>
      <c r="E99" s="362">
        <v>407</v>
      </c>
      <c r="F99" s="362">
        <v>2685</v>
      </c>
      <c r="G99" s="362">
        <v>1179</v>
      </c>
      <c r="I99" s="362">
        <v>9300</v>
      </c>
      <c r="J99" s="362">
        <v>3789</v>
      </c>
      <c r="K99" s="362">
        <v>1147</v>
      </c>
      <c r="L99" s="362">
        <v>615</v>
      </c>
      <c r="M99" s="362">
        <v>2845</v>
      </c>
      <c r="N99" s="362">
        <v>904</v>
      </c>
    </row>
    <row r="100" spans="2:14" ht="15.75">
      <c r="B100" s="362">
        <v>9400</v>
      </c>
      <c r="C100" s="362">
        <v>3994</v>
      </c>
      <c r="D100" s="362">
        <v>1088</v>
      </c>
      <c r="E100" s="362">
        <v>411</v>
      </c>
      <c r="F100" s="362">
        <v>2714</v>
      </c>
      <c r="G100" s="362">
        <v>1193</v>
      </c>
      <c r="I100" s="362">
        <v>9400</v>
      </c>
      <c r="J100" s="362">
        <v>3829</v>
      </c>
      <c r="K100" s="362">
        <v>1160</v>
      </c>
      <c r="L100" s="362">
        <v>622</v>
      </c>
      <c r="M100" s="362">
        <v>2875</v>
      </c>
      <c r="N100" s="362">
        <v>914</v>
      </c>
    </row>
    <row r="101" spans="2:14" ht="15.75">
      <c r="B101" s="362">
        <v>9500</v>
      </c>
      <c r="C101" s="362">
        <v>4036</v>
      </c>
      <c r="D101" s="362">
        <v>1101</v>
      </c>
      <c r="E101" s="362">
        <v>416</v>
      </c>
      <c r="F101" s="362">
        <v>2742</v>
      </c>
      <c r="G101" s="362">
        <v>1206</v>
      </c>
      <c r="I101" s="362">
        <v>9500</v>
      </c>
      <c r="J101" s="362">
        <v>3869</v>
      </c>
      <c r="K101" s="362">
        <v>1173</v>
      </c>
      <c r="L101" s="362">
        <v>628</v>
      </c>
      <c r="M101" s="362">
        <v>2905</v>
      </c>
      <c r="N101" s="362">
        <v>925</v>
      </c>
    </row>
    <row r="102" spans="2:14" ht="15.75">
      <c r="B102" s="362">
        <v>9600</v>
      </c>
      <c r="C102" s="362">
        <v>4077</v>
      </c>
      <c r="D102" s="362">
        <v>1113</v>
      </c>
      <c r="E102" s="362">
        <v>420</v>
      </c>
      <c r="F102" s="362">
        <v>2770</v>
      </c>
      <c r="G102" s="362">
        <v>1220</v>
      </c>
      <c r="I102" s="362">
        <v>9600</v>
      </c>
      <c r="J102" s="362">
        <v>3909</v>
      </c>
      <c r="K102" s="362">
        <v>1186</v>
      </c>
      <c r="L102" s="362">
        <v>635</v>
      </c>
      <c r="M102" s="362">
        <v>2935</v>
      </c>
      <c r="N102" s="362">
        <v>935</v>
      </c>
    </row>
    <row r="103" spans="2:14" ht="15.75">
      <c r="B103" s="362">
        <v>9700</v>
      </c>
      <c r="C103" s="362">
        <v>4119</v>
      </c>
      <c r="D103" s="362">
        <v>1125</v>
      </c>
      <c r="E103" s="362">
        <v>424</v>
      </c>
      <c r="F103" s="362">
        <v>2799</v>
      </c>
      <c r="G103" s="362">
        <v>1233</v>
      </c>
      <c r="I103" s="362">
        <v>9700</v>
      </c>
      <c r="J103" s="362">
        <v>3950</v>
      </c>
      <c r="K103" s="362">
        <v>1199</v>
      </c>
      <c r="L103" s="362">
        <v>641</v>
      </c>
      <c r="M103" s="362">
        <v>2965</v>
      </c>
      <c r="N103" s="362">
        <v>945</v>
      </c>
    </row>
    <row r="104" spans="2:14" ht="15.75">
      <c r="B104" s="362">
        <v>9800</v>
      </c>
      <c r="C104" s="362">
        <v>4161</v>
      </c>
      <c r="D104" s="362">
        <v>1137</v>
      </c>
      <c r="E104" s="362">
        <v>429</v>
      </c>
      <c r="F104" s="362">
        <v>2827</v>
      </c>
      <c r="G104" s="362">
        <v>1246</v>
      </c>
      <c r="I104" s="362">
        <v>9800</v>
      </c>
      <c r="J104" s="362">
        <v>3990</v>
      </c>
      <c r="K104" s="362">
        <v>1212</v>
      </c>
      <c r="L104" s="362">
        <v>648</v>
      </c>
      <c r="M104" s="362">
        <v>2995</v>
      </c>
      <c r="N104" s="362">
        <v>956</v>
      </c>
    </row>
    <row r="105" spans="2:14" ht="15.75">
      <c r="B105" s="362">
        <v>9900</v>
      </c>
      <c r="C105" s="362">
        <v>4202</v>
      </c>
      <c r="D105" s="362">
        <v>1149</v>
      </c>
      <c r="E105" s="362">
        <v>433</v>
      </c>
      <c r="F105" s="362">
        <v>2855</v>
      </c>
      <c r="G105" s="362">
        <v>1260</v>
      </c>
      <c r="I105" s="362">
        <v>9900</v>
      </c>
      <c r="J105" s="362">
        <v>4030</v>
      </c>
      <c r="K105" s="362">
        <v>1225</v>
      </c>
      <c r="L105" s="362">
        <v>654</v>
      </c>
      <c r="M105" s="362">
        <v>3026</v>
      </c>
      <c r="N105" s="362">
        <v>966</v>
      </c>
    </row>
    <row r="106" spans="2:14" ht="15.75">
      <c r="B106" s="362">
        <v>10000</v>
      </c>
      <c r="C106" s="362">
        <v>4244</v>
      </c>
      <c r="D106" s="362">
        <v>1162</v>
      </c>
      <c r="E106" s="362">
        <v>437</v>
      </c>
      <c r="F106" s="362">
        <v>2884</v>
      </c>
      <c r="G106" s="362">
        <v>1273</v>
      </c>
      <c r="I106" s="362">
        <v>10000</v>
      </c>
      <c r="J106" s="362">
        <v>4070</v>
      </c>
      <c r="K106" s="362">
        <v>1238</v>
      </c>
      <c r="L106" s="362">
        <v>661</v>
      </c>
      <c r="M106" s="362">
        <v>3056</v>
      </c>
      <c r="N106" s="362">
        <v>976</v>
      </c>
    </row>
    <row r="107" spans="2:14" ht="15.75">
      <c r="B107" s="362">
        <v>10100</v>
      </c>
      <c r="C107" s="362">
        <v>4286</v>
      </c>
      <c r="D107" s="362">
        <v>1174</v>
      </c>
      <c r="E107" s="362">
        <v>441</v>
      </c>
      <c r="F107" s="362">
        <v>2912</v>
      </c>
      <c r="G107" s="362">
        <v>1287</v>
      </c>
      <c r="I107" s="362">
        <v>10100</v>
      </c>
      <c r="J107" s="362">
        <v>4110</v>
      </c>
      <c r="K107" s="362">
        <v>1251</v>
      </c>
      <c r="L107" s="362">
        <v>667</v>
      </c>
      <c r="M107" s="362">
        <v>3086</v>
      </c>
      <c r="N107" s="362">
        <v>986</v>
      </c>
    </row>
    <row r="108" spans="2:14" ht="15.75">
      <c r="B108" s="362">
        <v>10200</v>
      </c>
      <c r="C108" s="362">
        <v>4328</v>
      </c>
      <c r="D108" s="362">
        <v>1186</v>
      </c>
      <c r="E108" s="362">
        <v>446</v>
      </c>
      <c r="F108" s="362">
        <v>2940</v>
      </c>
      <c r="G108" s="362">
        <v>1300</v>
      </c>
      <c r="I108" s="362">
        <v>10200</v>
      </c>
      <c r="J108" s="362">
        <v>4150</v>
      </c>
      <c r="K108" s="362">
        <v>1264</v>
      </c>
      <c r="L108" s="362">
        <v>674</v>
      </c>
      <c r="M108" s="362">
        <v>3116</v>
      </c>
      <c r="N108" s="362">
        <v>997</v>
      </c>
    </row>
    <row r="109" spans="2:14" ht="15.75">
      <c r="B109" s="362">
        <v>10300</v>
      </c>
      <c r="C109" s="362">
        <v>4369</v>
      </c>
      <c r="D109" s="362">
        <v>1198</v>
      </c>
      <c r="E109" s="362">
        <v>450</v>
      </c>
      <c r="F109" s="362">
        <v>2969</v>
      </c>
      <c r="G109" s="362">
        <v>1313</v>
      </c>
      <c r="I109" s="362">
        <v>10300</v>
      </c>
      <c r="J109" s="362">
        <v>4190</v>
      </c>
      <c r="K109" s="362">
        <v>1277</v>
      </c>
      <c r="L109" s="362">
        <v>680</v>
      </c>
      <c r="M109" s="362">
        <v>3146</v>
      </c>
      <c r="N109" s="362">
        <v>1007</v>
      </c>
    </row>
    <row r="110" spans="2:14" ht="15.75">
      <c r="B110" s="362">
        <v>10400</v>
      </c>
      <c r="C110" s="362">
        <v>4411</v>
      </c>
      <c r="D110" s="362">
        <v>1211</v>
      </c>
      <c r="E110" s="362">
        <v>454</v>
      </c>
      <c r="F110" s="362">
        <v>2997</v>
      </c>
      <c r="G110" s="362">
        <v>1327</v>
      </c>
      <c r="I110" s="362">
        <v>10400</v>
      </c>
      <c r="J110" s="362">
        <v>4230</v>
      </c>
      <c r="K110" s="362">
        <v>1290</v>
      </c>
      <c r="L110" s="362">
        <v>687</v>
      </c>
      <c r="M110" s="362">
        <v>3176</v>
      </c>
      <c r="N110" s="362">
        <v>1017</v>
      </c>
    </row>
    <row r="111" spans="2:14" ht="15.75">
      <c r="B111" s="362">
        <v>10500</v>
      </c>
      <c r="C111" s="362">
        <v>4453</v>
      </c>
      <c r="D111" s="362">
        <v>1223</v>
      </c>
      <c r="E111" s="362">
        <v>459</v>
      </c>
      <c r="F111" s="362">
        <v>3025</v>
      </c>
      <c r="G111" s="362">
        <v>1340</v>
      </c>
      <c r="I111" s="362">
        <v>10500</v>
      </c>
      <c r="J111" s="362">
        <v>4270</v>
      </c>
      <c r="K111" s="362">
        <v>1303</v>
      </c>
      <c r="L111" s="362">
        <v>693</v>
      </c>
      <c r="M111" s="362">
        <v>3206</v>
      </c>
      <c r="N111" s="362">
        <v>1027</v>
      </c>
    </row>
    <row r="112" spans="2:14" ht="15.75">
      <c r="B112" s="362">
        <v>10600</v>
      </c>
      <c r="C112" s="362">
        <v>4495</v>
      </c>
      <c r="D112" s="362">
        <v>1235</v>
      </c>
      <c r="E112" s="362">
        <v>463</v>
      </c>
      <c r="F112" s="362">
        <v>3054</v>
      </c>
      <c r="G112" s="362">
        <v>1354</v>
      </c>
      <c r="I112" s="362">
        <v>10600</v>
      </c>
      <c r="J112" s="362">
        <v>4310</v>
      </c>
      <c r="K112" s="362">
        <v>1316</v>
      </c>
      <c r="L112" s="362">
        <v>700</v>
      </c>
      <c r="M112" s="362">
        <v>3236</v>
      </c>
      <c r="N112" s="362">
        <v>1038</v>
      </c>
    </row>
    <row r="113" spans="2:14" ht="15.75">
      <c r="B113" s="362">
        <v>10700</v>
      </c>
      <c r="C113" s="362">
        <v>4536</v>
      </c>
      <c r="D113" s="362">
        <v>1247</v>
      </c>
      <c r="E113" s="362">
        <v>467</v>
      </c>
      <c r="F113" s="362">
        <v>3082</v>
      </c>
      <c r="G113" s="362">
        <v>1367</v>
      </c>
      <c r="I113" s="362">
        <v>10700</v>
      </c>
      <c r="J113" s="362">
        <v>4350</v>
      </c>
      <c r="K113" s="362">
        <v>1329</v>
      </c>
      <c r="L113" s="362">
        <v>706</v>
      </c>
      <c r="M113" s="362">
        <v>3266</v>
      </c>
      <c r="N113" s="362">
        <v>1048</v>
      </c>
    </row>
    <row r="114" spans="2:14" ht="15.75">
      <c r="B114" s="362">
        <v>10800</v>
      </c>
      <c r="C114" s="362">
        <v>4578</v>
      </c>
      <c r="D114" s="362">
        <v>1260</v>
      </c>
      <c r="E114" s="362">
        <v>471</v>
      </c>
      <c r="F114" s="362">
        <v>3111</v>
      </c>
      <c r="G114" s="362">
        <v>1380</v>
      </c>
      <c r="I114" s="362">
        <v>10800</v>
      </c>
      <c r="J114" s="362">
        <v>4391</v>
      </c>
      <c r="K114" s="362">
        <v>1342</v>
      </c>
      <c r="L114" s="362">
        <v>713</v>
      </c>
      <c r="M114" s="362">
        <v>3296</v>
      </c>
      <c r="N114" s="362">
        <v>1058</v>
      </c>
    </row>
    <row r="115" spans="2:14" ht="15.75">
      <c r="B115" s="362">
        <v>10900</v>
      </c>
      <c r="C115" s="362">
        <v>4620</v>
      </c>
      <c r="D115" s="362">
        <v>1272</v>
      </c>
      <c r="E115" s="362">
        <v>476</v>
      </c>
      <c r="F115" s="362">
        <v>3139</v>
      </c>
      <c r="G115" s="362">
        <v>1394</v>
      </c>
      <c r="I115" s="362">
        <v>10900</v>
      </c>
      <c r="J115" s="362">
        <v>4431</v>
      </c>
      <c r="K115" s="362">
        <v>1355</v>
      </c>
      <c r="L115" s="362">
        <v>719</v>
      </c>
      <c r="M115" s="362">
        <v>3327</v>
      </c>
      <c r="N115" s="362">
        <v>1069</v>
      </c>
    </row>
    <row r="116" spans="2:14" ht="15.75">
      <c r="B116" s="362">
        <v>11000</v>
      </c>
      <c r="C116" s="362">
        <v>4661</v>
      </c>
      <c r="D116" s="362">
        <v>1284</v>
      </c>
      <c r="E116" s="362">
        <v>480</v>
      </c>
      <c r="F116" s="362">
        <v>3167</v>
      </c>
      <c r="G116" s="362">
        <v>1407</v>
      </c>
      <c r="I116" s="362">
        <v>11000</v>
      </c>
      <c r="J116" s="362">
        <v>4471</v>
      </c>
      <c r="K116" s="362">
        <v>1368</v>
      </c>
      <c r="L116" s="362">
        <v>726</v>
      </c>
      <c r="M116" s="362">
        <v>3357</v>
      </c>
      <c r="N116" s="362">
        <v>1079</v>
      </c>
    </row>
    <row r="117" spans="2:14" ht="15.75">
      <c r="B117" s="362">
        <v>11100</v>
      </c>
      <c r="C117" s="362">
        <v>4703</v>
      </c>
      <c r="D117" s="362">
        <v>1296</v>
      </c>
      <c r="E117" s="362">
        <v>484</v>
      </c>
      <c r="F117" s="362">
        <v>3196</v>
      </c>
      <c r="G117" s="362">
        <v>1421</v>
      </c>
      <c r="I117" s="362">
        <v>11100</v>
      </c>
      <c r="J117" s="362">
        <v>4511</v>
      </c>
      <c r="K117" s="362">
        <v>1381</v>
      </c>
      <c r="L117" s="362">
        <v>732</v>
      </c>
      <c r="M117" s="362">
        <v>3387</v>
      </c>
      <c r="N117" s="362">
        <v>1089</v>
      </c>
    </row>
    <row r="118" spans="2:14" ht="15.75">
      <c r="B118" s="362">
        <v>11200</v>
      </c>
      <c r="C118" s="362">
        <v>4745</v>
      </c>
      <c r="D118" s="362">
        <v>1308</v>
      </c>
      <c r="E118" s="362">
        <v>489</v>
      </c>
      <c r="F118" s="362">
        <v>3224</v>
      </c>
      <c r="G118" s="362">
        <v>1434</v>
      </c>
      <c r="I118" s="362">
        <v>11200</v>
      </c>
      <c r="J118" s="362">
        <v>4551</v>
      </c>
      <c r="K118" s="362">
        <v>1394</v>
      </c>
      <c r="L118" s="362">
        <v>739</v>
      </c>
      <c r="M118" s="362">
        <v>3417</v>
      </c>
      <c r="N118" s="362">
        <v>1099</v>
      </c>
    </row>
    <row r="119" spans="2:14" ht="15.75">
      <c r="B119" s="362">
        <v>11300</v>
      </c>
      <c r="C119" s="362">
        <v>4787</v>
      </c>
      <c r="D119" s="362">
        <v>1321</v>
      </c>
      <c r="E119" s="362">
        <v>493</v>
      </c>
      <c r="F119" s="362">
        <v>3252</v>
      </c>
      <c r="G119" s="362">
        <v>1448</v>
      </c>
      <c r="I119" s="362">
        <v>11300</v>
      </c>
      <c r="J119" s="362">
        <v>4591</v>
      </c>
      <c r="K119" s="362">
        <v>1407</v>
      </c>
      <c r="L119" s="362">
        <v>745</v>
      </c>
      <c r="M119" s="362">
        <v>3447</v>
      </c>
      <c r="N119" s="362">
        <v>1110</v>
      </c>
    </row>
    <row r="120" spans="2:14" ht="15.75">
      <c r="B120" s="362">
        <v>11400</v>
      </c>
      <c r="C120" s="362">
        <v>4828</v>
      </c>
      <c r="D120" s="362">
        <v>1333</v>
      </c>
      <c r="E120" s="362">
        <v>497</v>
      </c>
      <c r="F120" s="362">
        <v>3281</v>
      </c>
      <c r="G120" s="362">
        <v>1461</v>
      </c>
      <c r="I120" s="362">
        <v>11400</v>
      </c>
      <c r="J120" s="362">
        <v>4631</v>
      </c>
      <c r="K120" s="362">
        <v>1420</v>
      </c>
      <c r="L120" s="362">
        <v>752</v>
      </c>
      <c r="M120" s="362">
        <v>3477</v>
      </c>
      <c r="N120" s="362">
        <v>1120</v>
      </c>
    </row>
    <row r="121" spans="2:14" ht="15.75">
      <c r="B121" s="362">
        <v>11500</v>
      </c>
      <c r="C121" s="362">
        <v>4870</v>
      </c>
      <c r="D121" s="362">
        <v>1345</v>
      </c>
      <c r="E121" s="362">
        <v>502</v>
      </c>
      <c r="F121" s="362">
        <v>3309</v>
      </c>
      <c r="G121" s="362">
        <v>1474</v>
      </c>
      <c r="I121" s="362">
        <v>11500</v>
      </c>
      <c r="J121" s="362">
        <v>4671</v>
      </c>
      <c r="K121" s="362">
        <v>1433</v>
      </c>
      <c r="L121" s="362">
        <v>758</v>
      </c>
      <c r="M121" s="362">
        <v>3507</v>
      </c>
      <c r="N121" s="362">
        <v>1130</v>
      </c>
    </row>
    <row r="122" spans="2:14" ht="15.75">
      <c r="B122" s="362">
        <v>11600</v>
      </c>
      <c r="C122" s="362">
        <v>4912</v>
      </c>
      <c r="D122" s="362">
        <v>1357</v>
      </c>
      <c r="E122" s="362">
        <v>506</v>
      </c>
      <c r="F122" s="362">
        <v>3337</v>
      </c>
      <c r="G122" s="362">
        <v>1488</v>
      </c>
      <c r="I122" s="362">
        <v>11600</v>
      </c>
      <c r="J122" s="362">
        <v>4711</v>
      </c>
      <c r="K122" s="362">
        <v>1446</v>
      </c>
      <c r="L122" s="362">
        <v>765</v>
      </c>
      <c r="M122" s="362">
        <v>3537</v>
      </c>
      <c r="N122" s="362">
        <v>1140</v>
      </c>
    </row>
    <row r="123" spans="2:14" ht="15.75">
      <c r="B123" s="362">
        <v>11700</v>
      </c>
      <c r="C123" s="362">
        <v>4953</v>
      </c>
      <c r="D123" s="362">
        <v>1370</v>
      </c>
      <c r="E123" s="362">
        <v>510</v>
      </c>
      <c r="F123" s="362">
        <v>3366</v>
      </c>
      <c r="G123" s="362">
        <v>1501</v>
      </c>
      <c r="I123" s="362">
        <v>11700</v>
      </c>
      <c r="J123" s="362">
        <v>4751</v>
      </c>
      <c r="K123" s="362">
        <v>1459</v>
      </c>
      <c r="L123" s="362">
        <v>771</v>
      </c>
      <c r="M123" s="362">
        <v>3567</v>
      </c>
      <c r="N123" s="362">
        <v>1151</v>
      </c>
    </row>
    <row r="124" spans="2:14" ht="15.75">
      <c r="B124" s="362">
        <v>11800</v>
      </c>
      <c r="C124" s="362">
        <v>4995</v>
      </c>
      <c r="D124" s="362">
        <v>1382</v>
      </c>
      <c r="E124" s="362">
        <v>514</v>
      </c>
      <c r="F124" s="362">
        <v>3394</v>
      </c>
      <c r="G124" s="362">
        <v>1515</v>
      </c>
      <c r="I124" s="362">
        <v>11800</v>
      </c>
      <c r="J124" s="362">
        <v>4791</v>
      </c>
      <c r="K124" s="362">
        <v>1472</v>
      </c>
      <c r="L124" s="362">
        <v>778</v>
      </c>
      <c r="M124" s="362">
        <v>3597</v>
      </c>
      <c r="N124" s="362">
        <v>1161</v>
      </c>
    </row>
    <row r="125" spans="2:14" ht="15.75">
      <c r="B125" s="362">
        <v>11900</v>
      </c>
      <c r="C125" s="362">
        <v>5037</v>
      </c>
      <c r="D125" s="362">
        <v>1394</v>
      </c>
      <c r="E125" s="362">
        <v>519</v>
      </c>
      <c r="F125" s="362">
        <v>3422</v>
      </c>
      <c r="G125" s="362">
        <v>1528</v>
      </c>
      <c r="I125" s="362">
        <v>11900</v>
      </c>
      <c r="J125" s="362">
        <v>4831</v>
      </c>
      <c r="K125" s="362">
        <v>1485</v>
      </c>
      <c r="L125" s="362">
        <v>784</v>
      </c>
      <c r="M125" s="362">
        <v>3628</v>
      </c>
      <c r="N125" s="362">
        <v>1171</v>
      </c>
    </row>
    <row r="126" spans="2:14" ht="15.75">
      <c r="B126" s="362">
        <v>12000</v>
      </c>
      <c r="C126" s="362">
        <v>5079</v>
      </c>
      <c r="D126" s="362">
        <v>1406</v>
      </c>
      <c r="E126" s="362">
        <v>523</v>
      </c>
      <c r="F126" s="362">
        <v>3451</v>
      </c>
      <c r="G126" s="362">
        <v>1541</v>
      </c>
      <c r="I126" s="362">
        <v>12000</v>
      </c>
      <c r="J126" s="362">
        <v>4872</v>
      </c>
      <c r="K126" s="362">
        <v>1498</v>
      </c>
      <c r="L126" s="362">
        <v>791</v>
      </c>
      <c r="M126" s="362">
        <v>3658</v>
      </c>
      <c r="N126" s="362">
        <v>1182</v>
      </c>
    </row>
    <row r="127" spans="2:14" ht="15.75">
      <c r="B127" s="362">
        <v>12100</v>
      </c>
      <c r="C127" s="362">
        <v>5120</v>
      </c>
      <c r="D127" s="362">
        <v>1418</v>
      </c>
      <c r="E127" s="362">
        <v>527</v>
      </c>
      <c r="F127" s="362">
        <v>3479</v>
      </c>
      <c r="G127" s="362">
        <v>1555</v>
      </c>
      <c r="I127" s="362">
        <v>12100</v>
      </c>
      <c r="J127" s="362">
        <v>4912</v>
      </c>
      <c r="K127" s="362">
        <v>1511</v>
      </c>
      <c r="L127" s="362">
        <v>797</v>
      </c>
      <c r="M127" s="362">
        <v>3688</v>
      </c>
      <c r="N127" s="362">
        <v>1192</v>
      </c>
    </row>
    <row r="128" spans="2:14" ht="15.75">
      <c r="B128" s="362">
        <v>12200</v>
      </c>
      <c r="C128" s="362">
        <v>5162</v>
      </c>
      <c r="D128" s="362">
        <v>1431</v>
      </c>
      <c r="E128" s="362">
        <v>532</v>
      </c>
      <c r="F128" s="362">
        <v>3507</v>
      </c>
      <c r="G128" s="362">
        <v>1568</v>
      </c>
      <c r="I128" s="362">
        <v>12200</v>
      </c>
      <c r="J128" s="362">
        <v>4952</v>
      </c>
      <c r="K128" s="362">
        <v>1524</v>
      </c>
      <c r="L128" s="362">
        <v>804</v>
      </c>
      <c r="M128" s="362">
        <v>3718</v>
      </c>
      <c r="N128" s="362">
        <v>1202</v>
      </c>
    </row>
    <row r="129" spans="2:14" ht="15.75">
      <c r="B129" s="362">
        <v>12300</v>
      </c>
      <c r="C129" s="362">
        <v>5204</v>
      </c>
      <c r="D129" s="362">
        <v>1443</v>
      </c>
      <c r="E129" s="362">
        <v>536</v>
      </c>
      <c r="F129" s="362">
        <v>3536</v>
      </c>
      <c r="G129" s="362">
        <v>1582</v>
      </c>
      <c r="I129" s="362">
        <v>12300</v>
      </c>
      <c r="J129" s="362">
        <v>4992</v>
      </c>
      <c r="K129" s="362">
        <v>1537</v>
      </c>
      <c r="L129" s="362">
        <v>810</v>
      </c>
      <c r="M129" s="362">
        <v>3748</v>
      </c>
      <c r="N129" s="362">
        <v>1212</v>
      </c>
    </row>
    <row r="130" spans="2:14" ht="15.75">
      <c r="B130" s="362">
        <v>12400</v>
      </c>
      <c r="C130" s="362">
        <v>5246</v>
      </c>
      <c r="D130" s="362">
        <v>1455</v>
      </c>
      <c r="E130" s="362">
        <v>540</v>
      </c>
      <c r="F130" s="362">
        <v>3564</v>
      </c>
      <c r="G130" s="362">
        <v>1595</v>
      </c>
      <c r="I130" s="362">
        <v>12400</v>
      </c>
      <c r="J130" s="362">
        <v>5032</v>
      </c>
      <c r="K130" s="362">
        <v>1550</v>
      </c>
      <c r="L130" s="362">
        <v>817</v>
      </c>
      <c r="M130" s="362">
        <v>3778</v>
      </c>
      <c r="N130" s="362">
        <v>1223</v>
      </c>
    </row>
    <row r="131" spans="2:14" ht="15.75">
      <c r="B131" s="362">
        <v>12500</v>
      </c>
      <c r="C131" s="362">
        <v>5287</v>
      </c>
      <c r="D131" s="362">
        <v>1467</v>
      </c>
      <c r="E131" s="362">
        <v>545</v>
      </c>
      <c r="F131" s="362">
        <v>3592</v>
      </c>
      <c r="G131" s="362">
        <v>1608</v>
      </c>
      <c r="I131" s="362">
        <v>12500</v>
      </c>
      <c r="J131" s="362">
        <v>5072</v>
      </c>
      <c r="K131" s="362">
        <v>1564</v>
      </c>
      <c r="L131" s="362">
        <v>823</v>
      </c>
      <c r="M131" s="362">
        <v>3808</v>
      </c>
      <c r="N131" s="362">
        <v>1233</v>
      </c>
    </row>
    <row r="132" spans="2:14" ht="15.75">
      <c r="B132" s="362">
        <v>12600</v>
      </c>
      <c r="C132" s="362">
        <v>5329</v>
      </c>
      <c r="D132" s="362">
        <v>1480</v>
      </c>
      <c r="E132" s="362">
        <v>549</v>
      </c>
      <c r="F132" s="362">
        <v>3621</v>
      </c>
      <c r="G132" s="362">
        <v>1622</v>
      </c>
      <c r="I132" s="362">
        <v>12600</v>
      </c>
      <c r="J132" s="362">
        <v>5112</v>
      </c>
      <c r="K132" s="362">
        <v>1577</v>
      </c>
      <c r="L132" s="362">
        <v>830</v>
      </c>
      <c r="M132" s="362">
        <v>3838</v>
      </c>
      <c r="N132" s="362">
        <v>1243</v>
      </c>
    </row>
    <row r="133" spans="2:14" ht="15.75">
      <c r="B133" s="362">
        <v>12700</v>
      </c>
      <c r="C133" s="362">
        <v>5371</v>
      </c>
      <c r="D133" s="362">
        <v>1492</v>
      </c>
      <c r="E133" s="362">
        <v>553</v>
      </c>
      <c r="F133" s="362">
        <v>3649</v>
      </c>
      <c r="G133" s="362">
        <v>1635</v>
      </c>
      <c r="I133" s="362">
        <v>12700</v>
      </c>
      <c r="J133" s="362">
        <v>5152</v>
      </c>
      <c r="K133" s="362">
        <v>1590</v>
      </c>
      <c r="L133" s="362">
        <v>836</v>
      </c>
      <c r="M133" s="362">
        <v>3868</v>
      </c>
      <c r="N133" s="362">
        <v>1254</v>
      </c>
    </row>
    <row r="134" spans="2:14" ht="15.75">
      <c r="B134" s="362">
        <v>12800</v>
      </c>
      <c r="C134" s="362">
        <v>5412</v>
      </c>
      <c r="D134" s="362">
        <v>1504</v>
      </c>
      <c r="E134" s="362">
        <v>557</v>
      </c>
      <c r="F134" s="362">
        <v>3678</v>
      </c>
      <c r="G134" s="362">
        <v>1649</v>
      </c>
      <c r="I134" s="362">
        <v>12800</v>
      </c>
      <c r="J134" s="362">
        <v>5192</v>
      </c>
      <c r="K134" s="362">
        <v>1603</v>
      </c>
      <c r="L134" s="362">
        <v>843</v>
      </c>
      <c r="M134" s="362">
        <v>3898</v>
      </c>
      <c r="N134" s="362">
        <v>1264</v>
      </c>
    </row>
    <row r="135" spans="2:14" ht="15.75">
      <c r="B135" s="362">
        <v>12900</v>
      </c>
      <c r="C135" s="362">
        <v>5454</v>
      </c>
      <c r="D135" s="362">
        <v>1516</v>
      </c>
      <c r="E135" s="362">
        <v>562</v>
      </c>
      <c r="F135" s="362">
        <v>3706</v>
      </c>
      <c r="G135" s="362">
        <v>1662</v>
      </c>
      <c r="I135" s="362">
        <v>12900</v>
      </c>
      <c r="J135" s="362">
        <v>5232</v>
      </c>
      <c r="K135" s="362">
        <v>1616</v>
      </c>
      <c r="L135" s="362">
        <v>849</v>
      </c>
      <c r="M135" s="362">
        <v>3929</v>
      </c>
      <c r="N135" s="362">
        <v>1274</v>
      </c>
    </row>
    <row r="136" spans="2:14" ht="15.75">
      <c r="B136" s="362">
        <v>13000</v>
      </c>
      <c r="C136" s="362">
        <v>5496</v>
      </c>
      <c r="D136" s="362">
        <v>1529</v>
      </c>
      <c r="E136" s="362">
        <v>566</v>
      </c>
      <c r="F136" s="362">
        <v>3734</v>
      </c>
      <c r="G136" s="362">
        <v>1675</v>
      </c>
      <c r="I136" s="362">
        <v>13000</v>
      </c>
      <c r="J136" s="362">
        <v>5272</v>
      </c>
      <c r="K136" s="362">
        <v>1629</v>
      </c>
      <c r="L136" s="362">
        <v>856</v>
      </c>
      <c r="M136" s="362">
        <v>3959</v>
      </c>
      <c r="N136" s="362">
        <v>1284</v>
      </c>
    </row>
    <row r="137" spans="2:14" ht="15.75">
      <c r="B137" s="362">
        <v>13100</v>
      </c>
      <c r="C137" s="362">
        <v>5538</v>
      </c>
      <c r="D137" s="362">
        <v>1541</v>
      </c>
      <c r="E137" s="362">
        <v>570</v>
      </c>
      <c r="F137" s="362">
        <v>3763</v>
      </c>
      <c r="G137" s="362">
        <v>1689</v>
      </c>
      <c r="I137" s="362">
        <v>13100</v>
      </c>
      <c r="J137" s="362">
        <v>5313</v>
      </c>
      <c r="K137" s="362">
        <v>1642</v>
      </c>
      <c r="L137" s="362">
        <v>862</v>
      </c>
      <c r="M137" s="362">
        <v>3989</v>
      </c>
      <c r="N137" s="362">
        <v>1295</v>
      </c>
    </row>
    <row r="138" spans="2:14" ht="15.75">
      <c r="B138" s="362">
        <v>13200</v>
      </c>
      <c r="C138" s="362">
        <v>5579</v>
      </c>
      <c r="D138" s="362">
        <v>1553</v>
      </c>
      <c r="E138" s="362">
        <v>575</v>
      </c>
      <c r="F138" s="362">
        <v>3791</v>
      </c>
      <c r="G138" s="362">
        <v>1702</v>
      </c>
      <c r="I138" s="362">
        <v>13200</v>
      </c>
      <c r="J138" s="362">
        <v>5353</v>
      </c>
      <c r="K138" s="362">
        <v>1655</v>
      </c>
      <c r="L138" s="362">
        <v>869</v>
      </c>
      <c r="M138" s="362">
        <v>4019</v>
      </c>
      <c r="N138" s="362">
        <v>1305</v>
      </c>
    </row>
    <row r="139" spans="2:14" ht="15.75">
      <c r="B139" s="362">
        <v>13300</v>
      </c>
      <c r="C139" s="362">
        <v>5621</v>
      </c>
      <c r="D139" s="362">
        <v>1565</v>
      </c>
      <c r="E139" s="362">
        <v>579</v>
      </c>
      <c r="F139" s="362">
        <v>3819</v>
      </c>
      <c r="G139" s="362">
        <v>1716</v>
      </c>
      <c r="I139" s="362">
        <v>13300</v>
      </c>
      <c r="J139" s="362">
        <v>5393</v>
      </c>
      <c r="K139" s="362">
        <v>1668</v>
      </c>
      <c r="L139" s="362">
        <v>875</v>
      </c>
      <c r="M139" s="362">
        <v>4049</v>
      </c>
      <c r="N139" s="362">
        <v>1315</v>
      </c>
    </row>
    <row r="140" spans="2:14" ht="15.75">
      <c r="B140" s="362">
        <v>13400</v>
      </c>
      <c r="C140" s="362">
        <v>5663</v>
      </c>
      <c r="D140" s="362">
        <v>1577</v>
      </c>
      <c r="E140" s="362">
        <v>583</v>
      </c>
      <c r="F140" s="362">
        <v>3848</v>
      </c>
      <c r="G140" s="362">
        <v>1729</v>
      </c>
      <c r="I140" s="362">
        <v>13400</v>
      </c>
      <c r="J140" s="362">
        <v>5433</v>
      </c>
      <c r="K140" s="362">
        <v>1681</v>
      </c>
      <c r="L140" s="362">
        <v>882</v>
      </c>
      <c r="M140" s="362">
        <v>4079</v>
      </c>
      <c r="N140" s="362">
        <v>1325</v>
      </c>
    </row>
    <row r="141" spans="2:14" ht="15.75">
      <c r="B141" s="362">
        <v>13500</v>
      </c>
      <c r="C141" s="362">
        <v>5705</v>
      </c>
      <c r="D141" s="362">
        <v>1590</v>
      </c>
      <c r="E141" s="362">
        <v>587</v>
      </c>
      <c r="F141" s="362">
        <v>3876</v>
      </c>
      <c r="G141" s="362">
        <v>1742</v>
      </c>
      <c r="I141" s="362">
        <v>13500</v>
      </c>
      <c r="J141" s="362">
        <v>5473</v>
      </c>
      <c r="K141" s="362">
        <v>1694</v>
      </c>
      <c r="L141" s="362">
        <v>888</v>
      </c>
      <c r="M141" s="362">
        <v>4109</v>
      </c>
      <c r="N141" s="362">
        <v>1336</v>
      </c>
    </row>
    <row r="142" spans="2:14" ht="15.75">
      <c r="B142" s="362">
        <v>13600</v>
      </c>
      <c r="C142" s="362">
        <v>5746</v>
      </c>
      <c r="D142" s="362">
        <v>1602</v>
      </c>
      <c r="E142" s="362">
        <v>592</v>
      </c>
      <c r="F142" s="362">
        <v>3904</v>
      </c>
      <c r="G142" s="362">
        <v>1756</v>
      </c>
      <c r="I142" s="362">
        <v>13600</v>
      </c>
      <c r="J142" s="362">
        <v>5513</v>
      </c>
      <c r="K142" s="362">
        <v>1707</v>
      </c>
      <c r="L142" s="362">
        <v>895</v>
      </c>
      <c r="M142" s="362">
        <v>4139</v>
      </c>
      <c r="N142" s="362">
        <v>1346</v>
      </c>
    </row>
    <row r="143" spans="2:14" ht="15.75">
      <c r="B143" s="362">
        <v>13700</v>
      </c>
      <c r="C143" s="362">
        <v>5788</v>
      </c>
      <c r="D143" s="362">
        <v>1614</v>
      </c>
      <c r="E143" s="362">
        <v>596</v>
      </c>
      <c r="F143" s="362">
        <v>3933</v>
      </c>
      <c r="G143" s="362">
        <v>1769</v>
      </c>
      <c r="I143" s="362">
        <v>13700</v>
      </c>
      <c r="J143" s="362">
        <v>5553</v>
      </c>
      <c r="K143" s="362">
        <v>1720</v>
      </c>
      <c r="L143" s="362">
        <v>901</v>
      </c>
      <c r="M143" s="362">
        <v>4169</v>
      </c>
      <c r="N143" s="362">
        <v>1356</v>
      </c>
    </row>
    <row r="144" spans="2:14" ht="15.75">
      <c r="B144" s="362">
        <v>13800</v>
      </c>
      <c r="C144" s="362">
        <v>5830</v>
      </c>
      <c r="D144" s="362">
        <v>1626</v>
      </c>
      <c r="E144" s="362">
        <v>600</v>
      </c>
      <c r="F144" s="362">
        <v>3961</v>
      </c>
      <c r="G144" s="362">
        <v>1783</v>
      </c>
      <c r="I144" s="362">
        <v>13800</v>
      </c>
      <c r="J144" s="362">
        <v>5593</v>
      </c>
      <c r="K144" s="362">
        <v>1733</v>
      </c>
      <c r="L144" s="362">
        <v>908</v>
      </c>
      <c r="M144" s="362">
        <v>4199</v>
      </c>
      <c r="N144" s="362">
        <v>1367</v>
      </c>
    </row>
    <row r="145" spans="2:14" ht="15.75">
      <c r="B145" s="362">
        <v>13900</v>
      </c>
      <c r="C145" s="362">
        <v>5871</v>
      </c>
      <c r="D145" s="362">
        <v>1639</v>
      </c>
      <c r="E145" s="362">
        <v>605</v>
      </c>
      <c r="F145" s="362">
        <v>3989</v>
      </c>
      <c r="G145" s="362">
        <v>1796</v>
      </c>
      <c r="I145" s="362">
        <v>13900</v>
      </c>
      <c r="J145" s="362">
        <v>5633</v>
      </c>
      <c r="K145" s="362">
        <v>1746</v>
      </c>
      <c r="L145" s="362">
        <v>914</v>
      </c>
      <c r="M145" s="362">
        <v>4230</v>
      </c>
      <c r="N145" s="362">
        <v>1377</v>
      </c>
    </row>
    <row r="146" spans="2:14" ht="15.75">
      <c r="B146" s="362">
        <v>14000</v>
      </c>
      <c r="C146" s="362">
        <v>5913</v>
      </c>
      <c r="D146" s="362">
        <v>1651</v>
      </c>
      <c r="E146" s="362">
        <v>609</v>
      </c>
      <c r="F146" s="362">
        <v>4018</v>
      </c>
      <c r="G146" s="362">
        <v>1809</v>
      </c>
      <c r="I146" s="362">
        <v>14000</v>
      </c>
      <c r="J146" s="362">
        <v>5673</v>
      </c>
      <c r="K146" s="362">
        <v>1759</v>
      </c>
      <c r="L146" s="362">
        <v>921</v>
      </c>
      <c r="M146" s="362">
        <v>4260</v>
      </c>
      <c r="N146" s="362">
        <v>1387</v>
      </c>
    </row>
    <row r="147" spans="2:14" ht="15.75">
      <c r="B147" s="362">
        <v>14100</v>
      </c>
      <c r="C147" s="362">
        <v>5955</v>
      </c>
      <c r="D147" s="362">
        <v>1663</v>
      </c>
      <c r="E147" s="362">
        <v>613</v>
      </c>
      <c r="F147" s="362">
        <v>4046</v>
      </c>
      <c r="G147" s="362">
        <v>1823</v>
      </c>
      <c r="I147" s="362">
        <v>14100</v>
      </c>
      <c r="J147" s="362">
        <v>5713</v>
      </c>
      <c r="K147" s="362">
        <v>1772</v>
      </c>
      <c r="L147" s="362">
        <v>927</v>
      </c>
      <c r="M147" s="362">
        <v>4290</v>
      </c>
      <c r="N147" s="362">
        <v>1397</v>
      </c>
    </row>
    <row r="148" spans="2:14" ht="15.75">
      <c r="B148" s="362">
        <v>14200</v>
      </c>
      <c r="C148" s="362">
        <v>5997</v>
      </c>
      <c r="D148" s="362">
        <v>1675</v>
      </c>
      <c r="E148" s="362">
        <v>618</v>
      </c>
      <c r="F148" s="362">
        <v>4074</v>
      </c>
      <c r="G148" s="362">
        <v>1836</v>
      </c>
      <c r="I148" s="362">
        <v>14200</v>
      </c>
      <c r="J148" s="362">
        <v>5754</v>
      </c>
      <c r="K148" s="362">
        <v>1785</v>
      </c>
      <c r="L148" s="362">
        <v>934</v>
      </c>
      <c r="M148" s="362">
        <v>4320</v>
      </c>
      <c r="N148" s="362">
        <v>1408</v>
      </c>
    </row>
    <row r="149" spans="2:14" ht="15.75">
      <c r="B149" s="362">
        <v>14300</v>
      </c>
      <c r="C149" s="362">
        <v>6038</v>
      </c>
      <c r="D149" s="362">
        <v>1688</v>
      </c>
      <c r="E149" s="362">
        <v>622</v>
      </c>
      <c r="F149" s="362">
        <v>4103</v>
      </c>
      <c r="G149" s="362">
        <v>1850</v>
      </c>
      <c r="I149" s="362">
        <v>14300</v>
      </c>
      <c r="J149" s="362">
        <v>5794</v>
      </c>
      <c r="K149" s="362">
        <v>1798</v>
      </c>
      <c r="L149" s="362">
        <v>941</v>
      </c>
      <c r="M149" s="362">
        <v>4350</v>
      </c>
      <c r="N149" s="362">
        <v>1418</v>
      </c>
    </row>
    <row r="150" spans="2:14" ht="15.75">
      <c r="B150" s="362">
        <v>14400</v>
      </c>
      <c r="C150" s="362">
        <v>6080</v>
      </c>
      <c r="D150" s="362">
        <v>1700</v>
      </c>
      <c r="E150" s="362">
        <v>626</v>
      </c>
      <c r="F150" s="362">
        <v>4131</v>
      </c>
      <c r="G150" s="362">
        <v>1863</v>
      </c>
      <c r="I150" s="362">
        <v>14400</v>
      </c>
      <c r="J150" s="362">
        <v>5834</v>
      </c>
      <c r="K150" s="362">
        <v>1811</v>
      </c>
      <c r="L150" s="362">
        <v>947</v>
      </c>
      <c r="M150" s="362">
        <v>4380</v>
      </c>
      <c r="N150" s="362">
        <v>1428</v>
      </c>
    </row>
    <row r="151" spans="2:14" ht="15.75">
      <c r="B151" s="362">
        <v>14500</v>
      </c>
      <c r="C151" s="362">
        <v>6122</v>
      </c>
      <c r="D151" s="362">
        <v>1712</v>
      </c>
      <c r="E151" s="362">
        <v>630</v>
      </c>
      <c r="F151" s="362">
        <v>4159</v>
      </c>
      <c r="G151" s="362">
        <v>1876</v>
      </c>
      <c r="I151" s="362">
        <v>14500</v>
      </c>
      <c r="J151" s="362">
        <v>5874</v>
      </c>
      <c r="K151" s="362">
        <v>1824</v>
      </c>
      <c r="L151" s="362">
        <v>954</v>
      </c>
      <c r="M151" s="362">
        <v>4410</v>
      </c>
      <c r="N151" s="362">
        <v>1438</v>
      </c>
    </row>
    <row r="152" spans="2:14" ht="15.75">
      <c r="B152" s="362">
        <v>14600</v>
      </c>
      <c r="C152" s="362">
        <v>6163</v>
      </c>
      <c r="D152" s="362">
        <v>1724</v>
      </c>
      <c r="E152" s="362">
        <v>635</v>
      </c>
      <c r="F152" s="362">
        <v>4188</v>
      </c>
      <c r="G152" s="362">
        <v>1890</v>
      </c>
      <c r="I152" s="362">
        <v>14600</v>
      </c>
      <c r="J152" s="362">
        <v>5914</v>
      </c>
      <c r="K152" s="362">
        <v>1837</v>
      </c>
      <c r="L152" s="362">
        <v>960</v>
      </c>
      <c r="M152" s="362">
        <v>4440</v>
      </c>
      <c r="N152" s="362">
        <v>1449</v>
      </c>
    </row>
    <row r="153" spans="2:14" ht="15.75">
      <c r="B153" s="362">
        <v>14700</v>
      </c>
      <c r="C153" s="362">
        <v>6205</v>
      </c>
      <c r="D153" s="362">
        <v>1736</v>
      </c>
      <c r="E153" s="362">
        <v>639</v>
      </c>
      <c r="F153" s="362">
        <v>4216</v>
      </c>
      <c r="G153" s="362">
        <v>1903</v>
      </c>
      <c r="I153" s="362">
        <v>14700</v>
      </c>
      <c r="J153" s="362">
        <v>5954</v>
      </c>
      <c r="K153" s="362">
        <v>1850</v>
      </c>
      <c r="L153" s="362">
        <v>967</v>
      </c>
      <c r="M153" s="362">
        <v>4470</v>
      </c>
      <c r="N153" s="362">
        <v>1459</v>
      </c>
    </row>
    <row r="154" spans="2:14" ht="15.75">
      <c r="B154" s="362">
        <v>14800</v>
      </c>
      <c r="C154" s="362">
        <v>6247</v>
      </c>
      <c r="D154" s="362">
        <v>1749</v>
      </c>
      <c r="E154" s="362">
        <v>643</v>
      </c>
      <c r="F154" s="362">
        <v>4244</v>
      </c>
      <c r="G154" s="362">
        <v>1917</v>
      </c>
      <c r="I154" s="362">
        <v>14800</v>
      </c>
      <c r="J154" s="362">
        <v>5994</v>
      </c>
      <c r="K154" s="362">
        <v>1863</v>
      </c>
      <c r="L154" s="362">
        <v>973</v>
      </c>
      <c r="M154" s="362">
        <v>4500</v>
      </c>
      <c r="N154" s="362">
        <v>1469</v>
      </c>
    </row>
    <row r="155" spans="2:14" ht="15.75">
      <c r="B155" s="362">
        <v>14900</v>
      </c>
      <c r="C155" s="362">
        <v>6289</v>
      </c>
      <c r="D155" s="362">
        <v>1761</v>
      </c>
      <c r="E155" s="362">
        <v>648</v>
      </c>
      <c r="F155" s="362">
        <v>4273</v>
      </c>
      <c r="G155" s="362">
        <v>1930</v>
      </c>
      <c r="I155" s="362">
        <v>14900</v>
      </c>
      <c r="J155" s="362">
        <v>6034</v>
      </c>
      <c r="K155" s="362">
        <v>1876</v>
      </c>
      <c r="L155" s="362">
        <v>980</v>
      </c>
      <c r="M155" s="362">
        <v>4531</v>
      </c>
      <c r="N155" s="362">
        <v>1480</v>
      </c>
    </row>
    <row r="156" spans="2:14" ht="15.75">
      <c r="B156" s="362">
        <v>15000</v>
      </c>
      <c r="C156" s="362">
        <v>6330</v>
      </c>
      <c r="D156" s="362">
        <v>1773</v>
      </c>
      <c r="E156" s="362">
        <v>652</v>
      </c>
      <c r="F156" s="362">
        <v>4301</v>
      </c>
      <c r="G156" s="362">
        <v>1943</v>
      </c>
      <c r="I156" s="362">
        <v>15000</v>
      </c>
      <c r="J156" s="362">
        <v>6074</v>
      </c>
      <c r="K156" s="362">
        <v>1889</v>
      </c>
      <c r="L156" s="362">
        <v>986</v>
      </c>
      <c r="M156" s="362">
        <v>4561</v>
      </c>
      <c r="N156" s="362">
        <v>1490</v>
      </c>
    </row>
    <row r="157" spans="2:14">
      <c r="B157" s="260"/>
      <c r="C157" s="261"/>
      <c r="D157" s="261"/>
      <c r="E157" s="261"/>
      <c r="F157" s="261"/>
      <c r="G157" s="258"/>
      <c r="I157" s="263"/>
      <c r="N157" s="259"/>
    </row>
    <row r="158" spans="2:14" ht="15">
      <c r="B158" s="262" t="s">
        <v>414</v>
      </c>
      <c r="G158" s="259"/>
      <c r="I158" s="262" t="s">
        <v>414</v>
      </c>
      <c r="N158" s="259"/>
    </row>
    <row r="159" spans="2:14" ht="29.85" customHeight="1">
      <c r="B159" s="263"/>
      <c r="C159" s="493" t="s">
        <v>415</v>
      </c>
      <c r="D159" s="493"/>
      <c r="E159" s="493"/>
      <c r="F159" s="493"/>
      <c r="G159" s="494"/>
      <c r="I159" s="263"/>
      <c r="J159" s="493" t="s">
        <v>417</v>
      </c>
      <c r="K159" s="493"/>
      <c r="L159" s="493"/>
      <c r="M159" s="493"/>
      <c r="N159" s="494"/>
    </row>
    <row r="160" spans="2:14" ht="45" customHeight="1">
      <c r="B160" s="264"/>
      <c r="C160" s="495" t="s">
        <v>416</v>
      </c>
      <c r="D160" s="495"/>
      <c r="E160" s="495"/>
      <c r="F160" s="495"/>
      <c r="G160" s="496"/>
      <c r="I160" s="264"/>
      <c r="J160" s="495" t="s">
        <v>416</v>
      </c>
      <c r="K160" s="495"/>
      <c r="L160" s="495"/>
      <c r="M160" s="495"/>
      <c r="N160" s="496"/>
    </row>
    <row r="163" spans="1:23" ht="18">
      <c r="A163" s="143" t="s">
        <v>294</v>
      </c>
      <c r="B163" s="144"/>
      <c r="C163" s="144"/>
      <c r="D163" s="144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</row>
    <row r="164" spans="1:23">
      <c r="A164" s="144" t="s">
        <v>1866</v>
      </c>
      <c r="B164" s="144"/>
      <c r="C164" s="144"/>
      <c r="D164" s="144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</row>
    <row r="165" spans="1:23">
      <c r="A165" s="144"/>
      <c r="B165" s="144"/>
      <c r="C165" s="144"/>
      <c r="D165" s="144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</row>
    <row r="166" spans="1:23" s="267" customFormat="1" ht="16.5">
      <c r="B166" s="500" t="s">
        <v>422</v>
      </c>
      <c r="C166" s="500"/>
      <c r="D166" s="500"/>
      <c r="E166" s="500"/>
      <c r="F166" s="500"/>
      <c r="G166" s="500"/>
    </row>
    <row r="167" spans="1:23" s="267" customFormat="1" ht="16.5">
      <c r="B167" s="367" t="s">
        <v>1867</v>
      </c>
      <c r="C167" s="364"/>
      <c r="D167" s="364"/>
      <c r="E167" s="364"/>
      <c r="F167" s="364"/>
      <c r="G167" s="364"/>
    </row>
    <row r="169" spans="1:23" ht="17.25">
      <c r="B169" s="145" t="s">
        <v>40</v>
      </c>
      <c r="C169" s="266" t="s">
        <v>5</v>
      </c>
      <c r="D169" s="266" t="s">
        <v>2</v>
      </c>
      <c r="E169" s="266" t="s">
        <v>6</v>
      </c>
      <c r="F169" s="266" t="s">
        <v>7</v>
      </c>
      <c r="G169" s="266" t="s">
        <v>8</v>
      </c>
      <c r="H169" s="266" t="s">
        <v>9</v>
      </c>
      <c r="I169" s="266" t="s">
        <v>149</v>
      </c>
      <c r="J169" s="266" t="s">
        <v>10</v>
      </c>
      <c r="K169" s="266" t="s">
        <v>4</v>
      </c>
      <c r="L169" s="266" t="s">
        <v>11</v>
      </c>
      <c r="M169" s="266" t="s">
        <v>12</v>
      </c>
      <c r="N169" s="266" t="s">
        <v>13</v>
      </c>
      <c r="O169" s="266" t="s">
        <v>14</v>
      </c>
      <c r="P169" s="266" t="s">
        <v>15</v>
      </c>
      <c r="Q169" s="266" t="s">
        <v>16</v>
      </c>
      <c r="R169" s="266" t="s">
        <v>17</v>
      </c>
      <c r="S169" s="266" t="s">
        <v>18</v>
      </c>
      <c r="T169" s="266" t="s">
        <v>19</v>
      </c>
      <c r="U169" s="266" t="s">
        <v>20</v>
      </c>
      <c r="V169" s="266" t="s">
        <v>150</v>
      </c>
      <c r="W169" s="266" t="s">
        <v>295</v>
      </c>
    </row>
    <row r="170" spans="1:23" ht="15">
      <c r="B170" s="268">
        <v>38</v>
      </c>
      <c r="C170" s="269">
        <v>1.2</v>
      </c>
      <c r="D170" s="269">
        <v>0.6</v>
      </c>
      <c r="E170" s="269">
        <v>0.7</v>
      </c>
      <c r="F170" s="269">
        <v>7.6</v>
      </c>
      <c r="G170" s="269">
        <v>1.9</v>
      </c>
      <c r="H170" s="269">
        <v>1.1000000000000001</v>
      </c>
      <c r="I170" s="269">
        <v>0.8</v>
      </c>
      <c r="J170" s="269">
        <v>1.1000000000000001</v>
      </c>
      <c r="K170" s="269">
        <v>7.2</v>
      </c>
      <c r="L170" s="269">
        <v>1.3</v>
      </c>
      <c r="M170" s="269">
        <v>0.5</v>
      </c>
      <c r="N170" s="269">
        <v>1.2</v>
      </c>
      <c r="O170" s="269">
        <v>0.8</v>
      </c>
      <c r="P170" s="269">
        <v>3.1</v>
      </c>
      <c r="Q170" s="269">
        <v>0.7</v>
      </c>
      <c r="R170" s="269">
        <v>0.7</v>
      </c>
      <c r="S170" s="269">
        <v>2.2000000000000002</v>
      </c>
      <c r="T170" s="269">
        <v>1.4</v>
      </c>
      <c r="U170" s="269">
        <v>0.5</v>
      </c>
      <c r="V170" s="269">
        <v>0.5</v>
      </c>
      <c r="W170" s="269">
        <v>2.8</v>
      </c>
    </row>
    <row r="171" spans="1:23" ht="15">
      <c r="B171" s="268">
        <v>76</v>
      </c>
      <c r="C171" s="269">
        <v>2.4</v>
      </c>
      <c r="D171" s="269">
        <v>1.2</v>
      </c>
      <c r="E171" s="269">
        <v>1.4</v>
      </c>
      <c r="F171" s="269">
        <v>15.2</v>
      </c>
      <c r="G171" s="269">
        <v>3.8</v>
      </c>
      <c r="H171" s="269">
        <v>2.2999999999999998</v>
      </c>
      <c r="I171" s="269">
        <v>1.6</v>
      </c>
      <c r="J171" s="269">
        <v>2.1</v>
      </c>
      <c r="K171" s="269">
        <v>14.4</v>
      </c>
      <c r="L171" s="269">
        <v>2.7</v>
      </c>
      <c r="M171" s="269">
        <v>1.1000000000000001</v>
      </c>
      <c r="N171" s="269">
        <v>2.5</v>
      </c>
      <c r="O171" s="269">
        <v>1.7</v>
      </c>
      <c r="P171" s="269">
        <v>6.2</v>
      </c>
      <c r="Q171" s="269">
        <v>1.4</v>
      </c>
      <c r="R171" s="269">
        <v>1.4</v>
      </c>
      <c r="S171" s="269">
        <v>4.4000000000000004</v>
      </c>
      <c r="T171" s="269">
        <v>2.8</v>
      </c>
      <c r="U171" s="269">
        <v>1</v>
      </c>
      <c r="V171" s="269">
        <v>0.9</v>
      </c>
      <c r="W171" s="269">
        <v>5.6</v>
      </c>
    </row>
    <row r="172" spans="1:23" ht="15">
      <c r="B172" s="268">
        <v>114</v>
      </c>
      <c r="C172" s="269">
        <v>3.7</v>
      </c>
      <c r="D172" s="269">
        <v>1.8</v>
      </c>
      <c r="E172" s="269">
        <v>2.2000000000000002</v>
      </c>
      <c r="F172" s="269">
        <v>22.7</v>
      </c>
      <c r="G172" s="269">
        <v>5.6</v>
      </c>
      <c r="H172" s="269">
        <v>3.4</v>
      </c>
      <c r="I172" s="269">
        <v>2.4</v>
      </c>
      <c r="J172" s="269">
        <v>3.2</v>
      </c>
      <c r="K172" s="269">
        <v>21.6</v>
      </c>
      <c r="L172" s="269">
        <v>4</v>
      </c>
      <c r="M172" s="269">
        <v>1.6</v>
      </c>
      <c r="N172" s="269">
        <v>3.7</v>
      </c>
      <c r="O172" s="269">
        <v>2.5</v>
      </c>
      <c r="P172" s="269">
        <v>9.3000000000000007</v>
      </c>
      <c r="Q172" s="269">
        <v>2.1</v>
      </c>
      <c r="R172" s="269">
        <v>2.1</v>
      </c>
      <c r="S172" s="269">
        <v>6.5</v>
      </c>
      <c r="T172" s="269">
        <v>4.3</v>
      </c>
      <c r="U172" s="269">
        <v>1.5</v>
      </c>
      <c r="V172" s="269">
        <v>1.4</v>
      </c>
      <c r="W172" s="269">
        <v>8.4</v>
      </c>
    </row>
    <row r="173" spans="1:23" ht="15">
      <c r="B173" s="268">
        <v>152</v>
      </c>
      <c r="C173" s="269">
        <v>4.9000000000000004</v>
      </c>
      <c r="D173" s="269">
        <v>2.4</v>
      </c>
      <c r="E173" s="269">
        <v>2.9</v>
      </c>
      <c r="F173" s="269">
        <v>30.3</v>
      </c>
      <c r="G173" s="269">
        <v>7.5</v>
      </c>
      <c r="H173" s="269">
        <v>4.5999999999999996</v>
      </c>
      <c r="I173" s="269">
        <v>3.2</v>
      </c>
      <c r="J173" s="269">
        <v>4.3</v>
      </c>
      <c r="K173" s="269">
        <v>28.8</v>
      </c>
      <c r="L173" s="269">
        <v>5.3</v>
      </c>
      <c r="M173" s="269">
        <v>2.1</v>
      </c>
      <c r="N173" s="269">
        <v>4.9000000000000004</v>
      </c>
      <c r="O173" s="269">
        <v>3.3</v>
      </c>
      <c r="P173" s="269">
        <v>12.4</v>
      </c>
      <c r="Q173" s="269">
        <v>2.8</v>
      </c>
      <c r="R173" s="269">
        <v>2.9</v>
      </c>
      <c r="S173" s="269">
        <v>8.6999999999999993</v>
      </c>
      <c r="T173" s="269">
        <v>5.7</v>
      </c>
      <c r="U173" s="269">
        <v>2</v>
      </c>
      <c r="V173" s="269">
        <v>1.9</v>
      </c>
      <c r="W173" s="269">
        <v>11.1</v>
      </c>
    </row>
    <row r="174" spans="1:23" ht="15">
      <c r="B174" s="268">
        <v>191</v>
      </c>
      <c r="C174" s="269">
        <v>6.1</v>
      </c>
      <c r="D174" s="269">
        <v>3</v>
      </c>
      <c r="E174" s="269">
        <v>3.6</v>
      </c>
      <c r="F174" s="269">
        <v>38.1</v>
      </c>
      <c r="G174" s="269">
        <v>9.4</v>
      </c>
      <c r="H174" s="269">
        <v>5.7</v>
      </c>
      <c r="I174" s="269">
        <v>4</v>
      </c>
      <c r="J174" s="269">
        <v>5.4</v>
      </c>
      <c r="K174" s="269">
        <v>36.200000000000003</v>
      </c>
      <c r="L174" s="269">
        <v>6.7</v>
      </c>
      <c r="M174" s="269">
        <v>2.7</v>
      </c>
      <c r="N174" s="269">
        <v>6.2</v>
      </c>
      <c r="O174" s="269">
        <v>4.2</v>
      </c>
      <c r="P174" s="269">
        <v>15.6</v>
      </c>
      <c r="Q174" s="269">
        <v>3.5</v>
      </c>
      <c r="R174" s="269">
        <v>3.6</v>
      </c>
      <c r="S174" s="269">
        <v>11</v>
      </c>
      <c r="T174" s="269">
        <v>7.2</v>
      </c>
      <c r="U174" s="269">
        <v>2.5</v>
      </c>
      <c r="V174" s="269">
        <v>2.4</v>
      </c>
      <c r="W174" s="269">
        <v>14</v>
      </c>
    </row>
    <row r="175" spans="1:23" ht="15">
      <c r="B175" s="268">
        <v>219</v>
      </c>
      <c r="C175" s="269">
        <v>7</v>
      </c>
      <c r="D175" s="269">
        <v>3.5</v>
      </c>
      <c r="E175" s="269">
        <v>4.2</v>
      </c>
      <c r="F175" s="269">
        <v>43.7</v>
      </c>
      <c r="G175" s="269">
        <v>10.8</v>
      </c>
      <c r="H175" s="269">
        <v>6.6</v>
      </c>
      <c r="I175" s="269">
        <v>4.5999999999999996</v>
      </c>
      <c r="J175" s="269">
        <v>6.2</v>
      </c>
      <c r="K175" s="269">
        <v>41.5</v>
      </c>
      <c r="L175" s="269">
        <v>7.7</v>
      </c>
      <c r="M175" s="269">
        <v>3</v>
      </c>
      <c r="N175" s="269">
        <v>7.1</v>
      </c>
      <c r="O175" s="269">
        <v>4.8</v>
      </c>
      <c r="P175" s="269">
        <v>17.899999999999999</v>
      </c>
      <c r="Q175" s="269">
        <v>4</v>
      </c>
      <c r="R175" s="269">
        <v>4.0999999999999996</v>
      </c>
      <c r="S175" s="269">
        <v>12.6</v>
      </c>
      <c r="T175" s="269">
        <v>8.1999999999999993</v>
      </c>
      <c r="U175" s="269">
        <v>2.9</v>
      </c>
      <c r="V175" s="269">
        <v>2.7</v>
      </c>
      <c r="W175" s="269">
        <v>16</v>
      </c>
    </row>
    <row r="176" spans="1:23" ht="15">
      <c r="B176" s="268">
        <v>247</v>
      </c>
      <c r="C176" s="269">
        <v>7.9</v>
      </c>
      <c r="D176" s="269">
        <v>3.9</v>
      </c>
      <c r="E176" s="269">
        <v>4.7</v>
      </c>
      <c r="F176" s="269">
        <v>49.3</v>
      </c>
      <c r="G176" s="269">
        <v>12.2</v>
      </c>
      <c r="H176" s="269">
        <v>7.4</v>
      </c>
      <c r="I176" s="269">
        <v>5.2</v>
      </c>
      <c r="J176" s="269">
        <v>6.9</v>
      </c>
      <c r="K176" s="269">
        <v>46.8</v>
      </c>
      <c r="L176" s="269">
        <v>8.6999999999999993</v>
      </c>
      <c r="M176" s="269">
        <v>3.4</v>
      </c>
      <c r="N176" s="269">
        <v>8</v>
      </c>
      <c r="O176" s="269">
        <v>5.4</v>
      </c>
      <c r="P176" s="269">
        <v>20.2</v>
      </c>
      <c r="Q176" s="269">
        <v>4.5</v>
      </c>
      <c r="R176" s="269">
        <v>4.5999999999999996</v>
      </c>
      <c r="S176" s="269">
        <v>14.2</v>
      </c>
      <c r="T176" s="269">
        <v>9.3000000000000007</v>
      </c>
      <c r="U176" s="269">
        <v>3.3</v>
      </c>
      <c r="V176" s="269">
        <v>3</v>
      </c>
      <c r="W176" s="269">
        <v>18.100000000000001</v>
      </c>
    </row>
    <row r="177" spans="2:23" ht="15">
      <c r="B177" s="268">
        <v>276</v>
      </c>
      <c r="C177" s="269">
        <v>8.8000000000000007</v>
      </c>
      <c r="D177" s="269">
        <v>4.4000000000000004</v>
      </c>
      <c r="E177" s="269">
        <v>5.2</v>
      </c>
      <c r="F177" s="269">
        <v>55</v>
      </c>
      <c r="G177" s="269">
        <v>13.6</v>
      </c>
      <c r="H177" s="269">
        <v>8.3000000000000007</v>
      </c>
      <c r="I177" s="269">
        <v>5.8</v>
      </c>
      <c r="J177" s="269">
        <v>7.8</v>
      </c>
      <c r="K177" s="269">
        <v>52.3</v>
      </c>
      <c r="L177" s="269">
        <v>9.6999999999999993</v>
      </c>
      <c r="M177" s="269">
        <v>3.8</v>
      </c>
      <c r="N177" s="269">
        <v>9</v>
      </c>
      <c r="O177" s="269">
        <v>6.1</v>
      </c>
      <c r="P177" s="269">
        <v>22.6</v>
      </c>
      <c r="Q177" s="269">
        <v>5</v>
      </c>
      <c r="R177" s="269">
        <v>5.2</v>
      </c>
      <c r="S177" s="269">
        <v>15.8</v>
      </c>
      <c r="T177" s="269">
        <v>10.3</v>
      </c>
      <c r="U177" s="269">
        <v>3.6</v>
      </c>
      <c r="V177" s="269">
        <v>3.4</v>
      </c>
      <c r="W177" s="269">
        <v>20.2</v>
      </c>
    </row>
    <row r="178" spans="2:23" ht="15">
      <c r="B178" s="268">
        <v>304</v>
      </c>
      <c r="C178" s="269">
        <v>9.6999999999999993</v>
      </c>
      <c r="D178" s="269">
        <v>4.8</v>
      </c>
      <c r="E178" s="269">
        <v>5.8</v>
      </c>
      <c r="F178" s="269">
        <v>60.6</v>
      </c>
      <c r="G178" s="269">
        <v>15</v>
      </c>
      <c r="H178" s="269">
        <v>9.1</v>
      </c>
      <c r="I178" s="269">
        <v>6.4</v>
      </c>
      <c r="J178" s="269">
        <v>8.5</v>
      </c>
      <c r="K178" s="269">
        <v>57.6</v>
      </c>
      <c r="L178" s="269">
        <v>10.6</v>
      </c>
      <c r="M178" s="269">
        <v>4.2</v>
      </c>
      <c r="N178" s="269">
        <v>9.9</v>
      </c>
      <c r="O178" s="269">
        <v>6.7</v>
      </c>
      <c r="P178" s="269">
        <v>24.9</v>
      </c>
      <c r="Q178" s="269">
        <v>5.5</v>
      </c>
      <c r="R178" s="269">
        <v>5.7</v>
      </c>
      <c r="S178" s="269">
        <v>17.5</v>
      </c>
      <c r="T178" s="269">
        <v>11.4</v>
      </c>
      <c r="U178" s="269">
        <v>4</v>
      </c>
      <c r="V178" s="269">
        <v>3.7</v>
      </c>
      <c r="W178" s="269">
        <v>22.3</v>
      </c>
    </row>
    <row r="179" spans="2:23" ht="15">
      <c r="B179" s="268">
        <v>332</v>
      </c>
      <c r="C179" s="269">
        <v>10.6</v>
      </c>
      <c r="D179" s="269">
        <v>5.3</v>
      </c>
      <c r="E179" s="269">
        <v>6.3</v>
      </c>
      <c r="F179" s="269">
        <v>66.2</v>
      </c>
      <c r="G179" s="269">
        <v>16.399999999999999</v>
      </c>
      <c r="H179" s="269">
        <v>10</v>
      </c>
      <c r="I179" s="269">
        <v>6.9</v>
      </c>
      <c r="J179" s="269">
        <v>9.3000000000000007</v>
      </c>
      <c r="K179" s="269">
        <v>62.9</v>
      </c>
      <c r="L179" s="269">
        <v>11.6</v>
      </c>
      <c r="M179" s="269">
        <v>4.5999999999999996</v>
      </c>
      <c r="N179" s="269">
        <v>10.8</v>
      </c>
      <c r="O179" s="269">
        <v>7.3</v>
      </c>
      <c r="P179" s="269">
        <v>27.2</v>
      </c>
      <c r="Q179" s="269">
        <v>6</v>
      </c>
      <c r="R179" s="269">
        <v>6.2</v>
      </c>
      <c r="S179" s="269">
        <v>19.100000000000001</v>
      </c>
      <c r="T179" s="269">
        <v>12.4</v>
      </c>
      <c r="U179" s="269">
        <v>4.4000000000000004</v>
      </c>
      <c r="V179" s="269">
        <v>4.0999999999999996</v>
      </c>
      <c r="W179" s="269">
        <v>24.3</v>
      </c>
    </row>
    <row r="180" spans="2:23" ht="15">
      <c r="B180" s="268">
        <v>361</v>
      </c>
      <c r="C180" s="269">
        <v>11.6</v>
      </c>
      <c r="D180" s="269">
        <v>5.7</v>
      </c>
      <c r="E180" s="269">
        <v>6.9</v>
      </c>
      <c r="F180" s="269">
        <v>72</v>
      </c>
      <c r="G180" s="269">
        <v>17.8</v>
      </c>
      <c r="H180" s="269">
        <v>10.8</v>
      </c>
      <c r="I180" s="269">
        <v>7.5</v>
      </c>
      <c r="J180" s="269">
        <v>10.1</v>
      </c>
      <c r="K180" s="269">
        <v>68.400000000000006</v>
      </c>
      <c r="L180" s="269">
        <v>12.6</v>
      </c>
      <c r="M180" s="269">
        <v>5</v>
      </c>
      <c r="N180" s="269">
        <v>11.7</v>
      </c>
      <c r="O180" s="269">
        <v>7.9</v>
      </c>
      <c r="P180" s="269">
        <v>29.5</v>
      </c>
      <c r="Q180" s="269">
        <v>6.6</v>
      </c>
      <c r="R180" s="269">
        <v>6.8</v>
      </c>
      <c r="S180" s="269">
        <v>20.7</v>
      </c>
      <c r="T180" s="269">
        <v>13.5</v>
      </c>
      <c r="U180" s="269">
        <v>4.8</v>
      </c>
      <c r="V180" s="269">
        <v>4.4000000000000004</v>
      </c>
      <c r="W180" s="269">
        <v>26.5</v>
      </c>
    </row>
    <row r="181" spans="2:23" ht="15">
      <c r="B181" s="268">
        <v>389</v>
      </c>
      <c r="C181" s="269">
        <v>12.5</v>
      </c>
      <c r="D181" s="269">
        <v>6.2</v>
      </c>
      <c r="E181" s="269">
        <v>7.4</v>
      </c>
      <c r="F181" s="269">
        <v>77.599999999999994</v>
      </c>
      <c r="G181" s="269">
        <v>19.2</v>
      </c>
      <c r="H181" s="269">
        <v>11.7</v>
      </c>
      <c r="I181" s="269">
        <v>8.1</v>
      </c>
      <c r="J181" s="269">
        <v>10.9</v>
      </c>
      <c r="K181" s="269">
        <v>73.7</v>
      </c>
      <c r="L181" s="269">
        <v>13.6</v>
      </c>
      <c r="M181" s="269">
        <v>5.4</v>
      </c>
      <c r="N181" s="269">
        <v>12.6</v>
      </c>
      <c r="O181" s="269">
        <v>8.5</v>
      </c>
      <c r="P181" s="269">
        <v>31.8</v>
      </c>
      <c r="Q181" s="269">
        <v>7.1</v>
      </c>
      <c r="R181" s="269">
        <v>7.3</v>
      </c>
      <c r="S181" s="269">
        <v>22.3</v>
      </c>
      <c r="T181" s="269">
        <v>14.6</v>
      </c>
      <c r="U181" s="269">
        <v>5.0999999999999996</v>
      </c>
      <c r="V181" s="269">
        <v>4.8</v>
      </c>
      <c r="W181" s="269">
        <v>28.5</v>
      </c>
    </row>
    <row r="182" spans="2:23" ht="15">
      <c r="B182" s="268">
        <v>417</v>
      </c>
      <c r="C182" s="269">
        <v>13.4</v>
      </c>
      <c r="D182" s="269">
        <v>6.6</v>
      </c>
      <c r="E182" s="269">
        <v>7.9</v>
      </c>
      <c r="F182" s="269">
        <v>83.2</v>
      </c>
      <c r="G182" s="269">
        <v>20.6</v>
      </c>
      <c r="H182" s="269">
        <v>12.5</v>
      </c>
      <c r="I182" s="269">
        <v>8.6999999999999993</v>
      </c>
      <c r="J182" s="269">
        <v>11.7</v>
      </c>
      <c r="K182" s="269">
        <v>79</v>
      </c>
      <c r="L182" s="269">
        <v>14.6</v>
      </c>
      <c r="M182" s="269">
        <v>5.8</v>
      </c>
      <c r="N182" s="269">
        <v>13.6</v>
      </c>
      <c r="O182" s="269">
        <v>9.1999999999999993</v>
      </c>
      <c r="P182" s="269">
        <v>34.1</v>
      </c>
      <c r="Q182" s="269">
        <v>7.6</v>
      </c>
      <c r="R182" s="269">
        <v>7.8</v>
      </c>
      <c r="S182" s="269">
        <v>23.9</v>
      </c>
      <c r="T182" s="269">
        <v>15.6</v>
      </c>
      <c r="U182" s="269">
        <v>5.5</v>
      </c>
      <c r="V182" s="269">
        <v>5.0999999999999996</v>
      </c>
      <c r="W182" s="269">
        <v>30.6</v>
      </c>
    </row>
    <row r="183" spans="2:23" ht="15">
      <c r="B183" s="268">
        <v>446</v>
      </c>
      <c r="C183" s="269">
        <v>14.3</v>
      </c>
      <c r="D183" s="269">
        <v>7.1</v>
      </c>
      <c r="E183" s="269">
        <v>8.5</v>
      </c>
      <c r="F183" s="269">
        <v>88.9</v>
      </c>
      <c r="G183" s="269">
        <v>22</v>
      </c>
      <c r="H183" s="269">
        <v>13.4</v>
      </c>
      <c r="I183" s="269">
        <v>9.3000000000000007</v>
      </c>
      <c r="J183" s="269">
        <v>12.5</v>
      </c>
      <c r="K183" s="269">
        <v>84.5</v>
      </c>
      <c r="L183" s="269">
        <v>15.6</v>
      </c>
      <c r="M183" s="269">
        <v>6.2</v>
      </c>
      <c r="N183" s="269">
        <v>14.5</v>
      </c>
      <c r="O183" s="269">
        <v>9.8000000000000007</v>
      </c>
      <c r="P183" s="269">
        <v>36.5</v>
      </c>
      <c r="Q183" s="269">
        <v>8.1</v>
      </c>
      <c r="R183" s="269">
        <v>8.4</v>
      </c>
      <c r="S183" s="269">
        <v>25.6</v>
      </c>
      <c r="T183" s="269">
        <v>16.7</v>
      </c>
      <c r="U183" s="269">
        <v>5.9</v>
      </c>
      <c r="V183" s="269">
        <v>5.5</v>
      </c>
      <c r="W183" s="269">
        <v>32.700000000000003</v>
      </c>
    </row>
    <row r="184" spans="2:23" ht="15">
      <c r="B184" s="268">
        <v>474</v>
      </c>
      <c r="C184" s="269">
        <v>15.2</v>
      </c>
      <c r="D184" s="269">
        <v>7.5</v>
      </c>
      <c r="E184" s="269">
        <v>9</v>
      </c>
      <c r="F184" s="269">
        <v>94.5</v>
      </c>
      <c r="G184" s="269">
        <v>23.4</v>
      </c>
      <c r="H184" s="269">
        <v>14.2</v>
      </c>
      <c r="I184" s="269">
        <v>9.9</v>
      </c>
      <c r="J184" s="269">
        <v>13.3</v>
      </c>
      <c r="K184" s="269">
        <v>89.8</v>
      </c>
      <c r="L184" s="269">
        <v>16.600000000000001</v>
      </c>
      <c r="M184" s="269">
        <v>6.6</v>
      </c>
      <c r="N184" s="269">
        <v>15.4</v>
      </c>
      <c r="O184" s="269">
        <v>10.4</v>
      </c>
      <c r="P184" s="269">
        <v>38.799999999999997</v>
      </c>
      <c r="Q184" s="269">
        <v>8.6</v>
      </c>
      <c r="R184" s="269">
        <v>8.9</v>
      </c>
      <c r="S184" s="269">
        <v>27.2</v>
      </c>
      <c r="T184" s="269">
        <v>17.8</v>
      </c>
      <c r="U184" s="269">
        <v>6.2</v>
      </c>
      <c r="V184" s="269">
        <v>5.8</v>
      </c>
      <c r="W184" s="269">
        <v>34.700000000000003</v>
      </c>
    </row>
    <row r="185" spans="2:23" ht="15">
      <c r="B185" s="268">
        <v>502</v>
      </c>
      <c r="C185" s="269">
        <v>16.100000000000001</v>
      </c>
      <c r="D185" s="269">
        <v>8</v>
      </c>
      <c r="E185" s="269">
        <v>9.5</v>
      </c>
      <c r="F185" s="269">
        <v>100.1</v>
      </c>
      <c r="G185" s="269">
        <v>24.8</v>
      </c>
      <c r="H185" s="269">
        <v>15.1</v>
      </c>
      <c r="I185" s="269">
        <v>10.5</v>
      </c>
      <c r="J185" s="269">
        <v>14.1</v>
      </c>
      <c r="K185" s="269">
        <v>95.1</v>
      </c>
      <c r="L185" s="269">
        <v>17.600000000000001</v>
      </c>
      <c r="M185" s="269">
        <v>7</v>
      </c>
      <c r="N185" s="269">
        <v>16.3</v>
      </c>
      <c r="O185" s="269">
        <v>11</v>
      </c>
      <c r="P185" s="269">
        <v>41.1</v>
      </c>
      <c r="Q185" s="269">
        <v>9.1</v>
      </c>
      <c r="R185" s="269">
        <v>9.4</v>
      </c>
      <c r="S185" s="269">
        <v>28.8</v>
      </c>
      <c r="T185" s="269">
        <v>18.8</v>
      </c>
      <c r="U185" s="269">
        <v>6.6</v>
      </c>
      <c r="V185" s="269">
        <v>6.2</v>
      </c>
      <c r="W185" s="269">
        <v>36.799999999999997</v>
      </c>
    </row>
    <row r="186" spans="2:23" ht="15">
      <c r="B186" s="268">
        <v>531</v>
      </c>
      <c r="C186" s="269">
        <v>17</v>
      </c>
      <c r="D186" s="269">
        <v>8.4</v>
      </c>
      <c r="E186" s="269">
        <v>10.1</v>
      </c>
      <c r="F186" s="269">
        <v>105.9</v>
      </c>
      <c r="G186" s="269">
        <v>26.2</v>
      </c>
      <c r="H186" s="269">
        <v>15.9</v>
      </c>
      <c r="I186" s="269">
        <v>11.1</v>
      </c>
      <c r="J186" s="269">
        <v>14.9</v>
      </c>
      <c r="K186" s="269">
        <v>100.6</v>
      </c>
      <c r="L186" s="269">
        <v>18.600000000000001</v>
      </c>
      <c r="M186" s="269">
        <v>7.4</v>
      </c>
      <c r="N186" s="269">
        <v>17.3</v>
      </c>
      <c r="O186" s="269">
        <v>11.7</v>
      </c>
      <c r="P186" s="269">
        <v>43.5</v>
      </c>
      <c r="Q186" s="269">
        <v>9.6999999999999993</v>
      </c>
      <c r="R186" s="269">
        <v>10</v>
      </c>
      <c r="S186" s="269">
        <v>30.5</v>
      </c>
      <c r="T186" s="269">
        <v>19.899999999999999</v>
      </c>
      <c r="U186" s="269">
        <v>7</v>
      </c>
      <c r="V186" s="269">
        <v>6.5</v>
      </c>
      <c r="W186" s="269">
        <v>38.9</v>
      </c>
    </row>
    <row r="187" spans="2:23" ht="15">
      <c r="B187" s="268">
        <v>559</v>
      </c>
      <c r="C187" s="269">
        <v>17.899999999999999</v>
      </c>
      <c r="D187" s="269">
        <v>8.9</v>
      </c>
      <c r="E187" s="269">
        <v>10.6</v>
      </c>
      <c r="F187" s="269">
        <v>111.5</v>
      </c>
      <c r="G187" s="269">
        <v>27.6</v>
      </c>
      <c r="H187" s="269">
        <v>16.8</v>
      </c>
      <c r="I187" s="269">
        <v>11.7</v>
      </c>
      <c r="J187" s="269">
        <v>15.7</v>
      </c>
      <c r="K187" s="269">
        <v>105.9</v>
      </c>
      <c r="L187" s="269">
        <v>19.600000000000001</v>
      </c>
      <c r="M187" s="269">
        <v>7.8</v>
      </c>
      <c r="N187" s="269">
        <v>18.2</v>
      </c>
      <c r="O187" s="269">
        <v>12.3</v>
      </c>
      <c r="P187" s="269">
        <v>45.7</v>
      </c>
      <c r="Q187" s="269">
        <v>10.199999999999999</v>
      </c>
      <c r="R187" s="269">
        <v>10.5</v>
      </c>
      <c r="S187" s="269">
        <v>32.1</v>
      </c>
      <c r="T187" s="269">
        <v>20.9</v>
      </c>
      <c r="U187" s="269">
        <v>7.4</v>
      </c>
      <c r="V187" s="269">
        <v>6.9</v>
      </c>
      <c r="W187" s="269">
        <v>41</v>
      </c>
    </row>
    <row r="188" spans="2:23" ht="15">
      <c r="B188" s="268">
        <v>587</v>
      </c>
      <c r="C188" s="269">
        <v>18.8</v>
      </c>
      <c r="D188" s="269">
        <v>9.3000000000000007</v>
      </c>
      <c r="E188" s="269">
        <v>11.2</v>
      </c>
      <c r="F188" s="269">
        <v>117.1</v>
      </c>
      <c r="G188" s="269">
        <v>29</v>
      </c>
      <c r="H188" s="269">
        <v>17.600000000000001</v>
      </c>
      <c r="I188" s="269">
        <v>12.3</v>
      </c>
      <c r="J188" s="269">
        <v>16.5</v>
      </c>
      <c r="K188" s="269">
        <v>111.2</v>
      </c>
      <c r="L188" s="269">
        <v>20.6</v>
      </c>
      <c r="M188" s="269">
        <v>8.1999999999999993</v>
      </c>
      <c r="N188" s="269">
        <v>19.100000000000001</v>
      </c>
      <c r="O188" s="269">
        <v>12.9</v>
      </c>
      <c r="P188" s="269">
        <v>48</v>
      </c>
      <c r="Q188" s="269">
        <v>10.7</v>
      </c>
      <c r="R188" s="269">
        <v>11</v>
      </c>
      <c r="S188" s="269">
        <v>33.700000000000003</v>
      </c>
      <c r="T188" s="269">
        <v>22</v>
      </c>
      <c r="U188" s="269">
        <v>7.7</v>
      </c>
      <c r="V188" s="269">
        <v>7.2</v>
      </c>
      <c r="W188" s="269">
        <v>43</v>
      </c>
    </row>
    <row r="189" spans="2:23" ht="15">
      <c r="B189" s="268">
        <v>616</v>
      </c>
      <c r="C189" s="269">
        <v>19.7</v>
      </c>
      <c r="D189" s="269">
        <v>9.8000000000000007</v>
      </c>
      <c r="E189" s="269">
        <v>11.7</v>
      </c>
      <c r="F189" s="269">
        <v>122.8</v>
      </c>
      <c r="G189" s="269">
        <v>30.4</v>
      </c>
      <c r="H189" s="269">
        <v>18.5</v>
      </c>
      <c r="I189" s="269">
        <v>12.9</v>
      </c>
      <c r="J189" s="269">
        <v>17.3</v>
      </c>
      <c r="K189" s="269">
        <v>116.7</v>
      </c>
      <c r="L189" s="269">
        <v>21.6</v>
      </c>
      <c r="M189" s="269">
        <v>8.6</v>
      </c>
      <c r="N189" s="269">
        <v>20</v>
      </c>
      <c r="O189" s="269">
        <v>13.5</v>
      </c>
      <c r="P189" s="269">
        <v>50.4</v>
      </c>
      <c r="Q189" s="269">
        <v>11.2</v>
      </c>
      <c r="R189" s="269">
        <v>11.6</v>
      </c>
      <c r="S189" s="269">
        <v>35.4</v>
      </c>
      <c r="T189" s="269">
        <v>23.1</v>
      </c>
      <c r="U189" s="269">
        <v>8.1</v>
      </c>
      <c r="V189" s="269">
        <v>7.6</v>
      </c>
      <c r="W189" s="269">
        <v>45.1</v>
      </c>
    </row>
    <row r="190" spans="2:23" ht="15">
      <c r="B190" s="268">
        <v>644</v>
      </c>
      <c r="C190" s="269">
        <v>20.6</v>
      </c>
      <c r="D190" s="269">
        <v>10.199999999999999</v>
      </c>
      <c r="E190" s="269">
        <v>12.2</v>
      </c>
      <c r="F190" s="269">
        <v>128.4</v>
      </c>
      <c r="G190" s="269">
        <v>31.8</v>
      </c>
      <c r="H190" s="269">
        <v>19.3</v>
      </c>
      <c r="I190" s="269">
        <v>13.5</v>
      </c>
      <c r="J190" s="269">
        <v>18.100000000000001</v>
      </c>
      <c r="K190" s="269">
        <v>122</v>
      </c>
      <c r="L190" s="269">
        <v>22.6</v>
      </c>
      <c r="M190" s="269">
        <v>8.9</v>
      </c>
      <c r="N190" s="269">
        <v>20.9</v>
      </c>
      <c r="O190" s="269">
        <v>14.1</v>
      </c>
      <c r="P190" s="269">
        <v>52.7</v>
      </c>
      <c r="Q190" s="269">
        <v>11.7</v>
      </c>
      <c r="R190" s="269">
        <v>12.1</v>
      </c>
      <c r="S190" s="269">
        <v>37</v>
      </c>
      <c r="T190" s="269">
        <v>24.1</v>
      </c>
      <c r="U190" s="269">
        <v>8.5</v>
      </c>
      <c r="V190" s="269">
        <v>7.9</v>
      </c>
      <c r="W190" s="269">
        <v>47.2</v>
      </c>
    </row>
    <row r="191" spans="2:23" ht="15">
      <c r="B191" s="268">
        <v>673</v>
      </c>
      <c r="C191" s="269">
        <v>21.6</v>
      </c>
      <c r="D191" s="269">
        <v>10.7</v>
      </c>
      <c r="E191" s="269">
        <v>12.8</v>
      </c>
      <c r="F191" s="269">
        <v>134.19999999999999</v>
      </c>
      <c r="G191" s="269">
        <v>33.200000000000003</v>
      </c>
      <c r="H191" s="269">
        <v>20.2</v>
      </c>
      <c r="I191" s="269">
        <v>14.1</v>
      </c>
      <c r="J191" s="269">
        <v>18.899999999999999</v>
      </c>
      <c r="K191" s="269">
        <v>127.5</v>
      </c>
      <c r="L191" s="269">
        <v>23.6</v>
      </c>
      <c r="M191" s="269">
        <v>9.4</v>
      </c>
      <c r="N191" s="269">
        <v>21.9</v>
      </c>
      <c r="O191" s="269">
        <v>14.8</v>
      </c>
      <c r="P191" s="269">
        <v>55.1</v>
      </c>
      <c r="Q191" s="269">
        <v>12.2</v>
      </c>
      <c r="R191" s="269">
        <v>12.7</v>
      </c>
      <c r="S191" s="269">
        <v>38.6</v>
      </c>
      <c r="T191" s="269">
        <v>25.2</v>
      </c>
      <c r="U191" s="269">
        <v>8.9</v>
      </c>
      <c r="V191" s="269">
        <v>8.3000000000000007</v>
      </c>
      <c r="W191" s="269">
        <v>49.3</v>
      </c>
    </row>
    <row r="192" spans="2:23" ht="15">
      <c r="B192" s="268">
        <v>701</v>
      </c>
      <c r="C192" s="269">
        <v>22.5</v>
      </c>
      <c r="D192" s="269">
        <v>11.2</v>
      </c>
      <c r="E192" s="269">
        <v>13.3</v>
      </c>
      <c r="F192" s="269">
        <v>139.80000000000001</v>
      </c>
      <c r="G192" s="269">
        <v>34.6</v>
      </c>
      <c r="H192" s="269">
        <v>21.1</v>
      </c>
      <c r="I192" s="269">
        <v>14.6</v>
      </c>
      <c r="J192" s="269">
        <v>19.7</v>
      </c>
      <c r="K192" s="269">
        <v>132.80000000000001</v>
      </c>
      <c r="L192" s="269">
        <v>24.6</v>
      </c>
      <c r="M192" s="269">
        <v>9.6999999999999993</v>
      </c>
      <c r="N192" s="269">
        <v>22.8</v>
      </c>
      <c r="O192" s="269">
        <v>15.4</v>
      </c>
      <c r="P192" s="269">
        <v>57.4</v>
      </c>
      <c r="Q192" s="269">
        <v>12.7</v>
      </c>
      <c r="R192" s="269">
        <v>13.2</v>
      </c>
      <c r="S192" s="269">
        <v>40.200000000000003</v>
      </c>
      <c r="T192" s="269">
        <v>26.3</v>
      </c>
      <c r="U192" s="269">
        <v>9.1999999999999993</v>
      </c>
      <c r="V192" s="269">
        <v>8.6</v>
      </c>
      <c r="W192" s="269">
        <v>51.4</v>
      </c>
    </row>
    <row r="193" spans="2:23" ht="15">
      <c r="B193" s="268">
        <v>729</v>
      </c>
      <c r="C193" s="269">
        <v>23.4</v>
      </c>
      <c r="D193" s="269">
        <v>11.6</v>
      </c>
      <c r="E193" s="269">
        <v>13.9</v>
      </c>
      <c r="F193" s="269">
        <v>145.4</v>
      </c>
      <c r="G193" s="269">
        <v>36</v>
      </c>
      <c r="H193" s="269">
        <v>21.9</v>
      </c>
      <c r="I193" s="269">
        <v>15.2</v>
      </c>
      <c r="J193" s="269">
        <v>20.5</v>
      </c>
      <c r="K193" s="269">
        <v>138.1</v>
      </c>
      <c r="L193" s="269">
        <v>25.5</v>
      </c>
      <c r="M193" s="269">
        <v>10.1</v>
      </c>
      <c r="N193" s="269">
        <v>23.7</v>
      </c>
      <c r="O193" s="269">
        <v>16</v>
      </c>
      <c r="P193" s="269">
        <v>59.7</v>
      </c>
      <c r="Q193" s="269">
        <v>13.3</v>
      </c>
      <c r="R193" s="269">
        <v>13.7</v>
      </c>
      <c r="S193" s="269">
        <v>41.8</v>
      </c>
      <c r="T193" s="269">
        <v>27.3</v>
      </c>
      <c r="U193" s="269">
        <v>9.6</v>
      </c>
      <c r="V193" s="269">
        <v>9</v>
      </c>
      <c r="W193" s="269">
        <v>53.4</v>
      </c>
    </row>
    <row r="194" spans="2:23" ht="15">
      <c r="B194" s="268">
        <v>758</v>
      </c>
      <c r="C194" s="269">
        <v>24.3</v>
      </c>
      <c r="D194" s="269">
        <v>12.1</v>
      </c>
      <c r="E194" s="269">
        <v>14.4</v>
      </c>
      <c r="F194" s="269">
        <v>151.19999999999999</v>
      </c>
      <c r="G194" s="269">
        <v>37.4</v>
      </c>
      <c r="H194" s="269">
        <v>22.8</v>
      </c>
      <c r="I194" s="269">
        <v>15.8</v>
      </c>
      <c r="J194" s="269">
        <v>21.3</v>
      </c>
      <c r="K194" s="269">
        <v>143.6</v>
      </c>
      <c r="L194" s="269">
        <v>26.5</v>
      </c>
      <c r="M194" s="269">
        <v>10.5</v>
      </c>
      <c r="N194" s="269">
        <v>24.6</v>
      </c>
      <c r="O194" s="269">
        <v>16.600000000000001</v>
      </c>
      <c r="P194" s="269">
        <v>62</v>
      </c>
      <c r="Q194" s="269">
        <v>13.8</v>
      </c>
      <c r="R194" s="269">
        <v>14.3</v>
      </c>
      <c r="S194" s="269">
        <v>43.5</v>
      </c>
      <c r="T194" s="269">
        <v>28.4</v>
      </c>
      <c r="U194" s="269">
        <v>10</v>
      </c>
      <c r="V194" s="269">
        <v>9.3000000000000007</v>
      </c>
      <c r="W194" s="269">
        <v>55.5</v>
      </c>
    </row>
    <row r="195" spans="2:23" ht="15">
      <c r="B195" s="268">
        <v>786</v>
      </c>
      <c r="C195" s="269">
        <v>25.2</v>
      </c>
      <c r="D195" s="269">
        <v>12.5</v>
      </c>
      <c r="E195" s="269">
        <v>14.9</v>
      </c>
      <c r="F195" s="269">
        <v>156.69999999999999</v>
      </c>
      <c r="G195" s="269">
        <v>38.799999999999997</v>
      </c>
      <c r="H195" s="269">
        <v>23.6</v>
      </c>
      <c r="I195" s="269">
        <v>16.399999999999999</v>
      </c>
      <c r="J195" s="269">
        <v>22.1</v>
      </c>
      <c r="K195" s="269">
        <v>148.9</v>
      </c>
      <c r="L195" s="269">
        <v>27.5</v>
      </c>
      <c r="M195" s="269">
        <v>10.9</v>
      </c>
      <c r="N195" s="269">
        <v>25.5</v>
      </c>
      <c r="O195" s="269">
        <v>17.3</v>
      </c>
      <c r="P195" s="269">
        <v>64.3</v>
      </c>
      <c r="Q195" s="269">
        <v>14.3</v>
      </c>
      <c r="R195" s="269">
        <v>14.8</v>
      </c>
      <c r="S195" s="269">
        <v>45.1</v>
      </c>
      <c r="T195" s="269">
        <v>29.5</v>
      </c>
      <c r="U195" s="269">
        <v>10.3</v>
      </c>
      <c r="V195" s="269">
        <v>9.6999999999999993</v>
      </c>
      <c r="W195" s="269">
        <v>57.6</v>
      </c>
    </row>
    <row r="196" spans="2:23" ht="15">
      <c r="B196" s="268">
        <v>814</v>
      </c>
      <c r="C196" s="269">
        <v>26.1</v>
      </c>
      <c r="D196" s="269">
        <v>13</v>
      </c>
      <c r="E196" s="269">
        <v>15.5</v>
      </c>
      <c r="F196" s="269">
        <v>162.30000000000001</v>
      </c>
      <c r="G196" s="269">
        <v>40.200000000000003</v>
      </c>
      <c r="H196" s="269">
        <v>24.4</v>
      </c>
      <c r="I196" s="269">
        <v>17</v>
      </c>
      <c r="J196" s="269">
        <v>22.9</v>
      </c>
      <c r="K196" s="269">
        <v>154.19999999999999</v>
      </c>
      <c r="L196" s="269">
        <v>28.5</v>
      </c>
      <c r="M196" s="269">
        <v>11.3</v>
      </c>
      <c r="N196" s="269">
        <v>26.5</v>
      </c>
      <c r="O196" s="269">
        <v>17.899999999999999</v>
      </c>
      <c r="P196" s="269">
        <v>66.599999999999994</v>
      </c>
      <c r="Q196" s="269">
        <v>14.8</v>
      </c>
      <c r="R196" s="269">
        <v>15.3</v>
      </c>
      <c r="S196" s="269">
        <v>46.7</v>
      </c>
      <c r="T196" s="269">
        <v>30.5</v>
      </c>
      <c r="U196" s="269">
        <v>10.7</v>
      </c>
      <c r="V196" s="269">
        <v>10</v>
      </c>
      <c r="W196" s="269">
        <v>59.6</v>
      </c>
    </row>
    <row r="197" spans="2:23" ht="15">
      <c r="B197" s="268">
        <v>843</v>
      </c>
      <c r="C197" s="269">
        <v>27</v>
      </c>
      <c r="D197" s="269">
        <v>13.4</v>
      </c>
      <c r="E197" s="269">
        <v>16</v>
      </c>
      <c r="F197" s="269">
        <v>168.1</v>
      </c>
      <c r="G197" s="269">
        <v>41.6</v>
      </c>
      <c r="H197" s="269">
        <v>25.3</v>
      </c>
      <c r="I197" s="269">
        <v>17.600000000000001</v>
      </c>
      <c r="J197" s="269">
        <v>23.7</v>
      </c>
      <c r="K197" s="269">
        <v>159.69999999999999</v>
      </c>
      <c r="L197" s="269">
        <v>29.5</v>
      </c>
      <c r="M197" s="269">
        <v>11.7</v>
      </c>
      <c r="N197" s="269">
        <v>27.4</v>
      </c>
      <c r="O197" s="269">
        <v>18.5</v>
      </c>
      <c r="P197" s="269">
        <v>69</v>
      </c>
      <c r="Q197" s="269">
        <v>15.3</v>
      </c>
      <c r="R197" s="269">
        <v>15.9</v>
      </c>
      <c r="S197" s="269">
        <v>48.4</v>
      </c>
      <c r="T197" s="269">
        <v>31.6</v>
      </c>
      <c r="U197" s="269">
        <v>11.1</v>
      </c>
      <c r="V197" s="269">
        <v>10.4</v>
      </c>
      <c r="W197" s="269">
        <v>61.8</v>
      </c>
    </row>
    <row r="198" spans="2:23" ht="15">
      <c r="B198" s="268">
        <v>871</v>
      </c>
      <c r="C198" s="269">
        <v>27.9</v>
      </c>
      <c r="D198" s="269">
        <v>13.9</v>
      </c>
      <c r="E198" s="269">
        <v>16.600000000000001</v>
      </c>
      <c r="F198" s="269">
        <v>173.7</v>
      </c>
      <c r="G198" s="269">
        <v>43</v>
      </c>
      <c r="H198" s="269">
        <v>26.2</v>
      </c>
      <c r="I198" s="269">
        <v>18.2</v>
      </c>
      <c r="J198" s="269">
        <v>24.5</v>
      </c>
      <c r="K198" s="269">
        <v>165</v>
      </c>
      <c r="L198" s="269">
        <v>30.5</v>
      </c>
      <c r="M198" s="269">
        <v>12.1</v>
      </c>
      <c r="N198" s="269">
        <v>28.3</v>
      </c>
      <c r="O198" s="269">
        <v>19.100000000000001</v>
      </c>
      <c r="P198" s="269">
        <v>71.3</v>
      </c>
      <c r="Q198" s="269">
        <v>15.8</v>
      </c>
      <c r="R198" s="269">
        <v>16.399999999999999</v>
      </c>
      <c r="S198" s="269">
        <v>50</v>
      </c>
      <c r="T198" s="269">
        <v>32.6</v>
      </c>
      <c r="U198" s="269">
        <v>11.5</v>
      </c>
      <c r="V198" s="269">
        <v>10.7</v>
      </c>
      <c r="W198" s="269">
        <v>63.8</v>
      </c>
    </row>
    <row r="199" spans="2:23" ht="15">
      <c r="B199" s="268">
        <v>899</v>
      </c>
      <c r="C199" s="269">
        <v>28.8</v>
      </c>
      <c r="D199" s="269">
        <v>14.3</v>
      </c>
      <c r="E199" s="269">
        <v>17.100000000000001</v>
      </c>
      <c r="F199" s="269">
        <v>179.3</v>
      </c>
      <c r="G199" s="269">
        <v>44.4</v>
      </c>
      <c r="H199" s="269">
        <v>27</v>
      </c>
      <c r="I199" s="269">
        <v>18.8</v>
      </c>
      <c r="J199" s="269">
        <v>25.3</v>
      </c>
      <c r="K199" s="269">
        <v>170.3</v>
      </c>
      <c r="L199" s="269">
        <v>31.5</v>
      </c>
      <c r="M199" s="269">
        <v>12.5</v>
      </c>
      <c r="N199" s="269">
        <v>29.2</v>
      </c>
      <c r="O199" s="269">
        <v>19.7</v>
      </c>
      <c r="P199" s="269">
        <v>73.599999999999994</v>
      </c>
      <c r="Q199" s="269">
        <v>16.3</v>
      </c>
      <c r="R199" s="269">
        <v>16.899999999999999</v>
      </c>
      <c r="S199" s="269">
        <v>51.6</v>
      </c>
      <c r="T199" s="269">
        <v>33.700000000000003</v>
      </c>
      <c r="U199" s="269">
        <v>11.8</v>
      </c>
      <c r="V199" s="269">
        <v>11.1</v>
      </c>
      <c r="W199" s="269">
        <v>65.900000000000006</v>
      </c>
    </row>
    <row r="200" spans="2:23" ht="15">
      <c r="B200" s="268">
        <v>928</v>
      </c>
      <c r="C200" s="269">
        <v>29.7</v>
      </c>
      <c r="D200" s="269">
        <v>14.8</v>
      </c>
      <c r="E200" s="269">
        <v>17.600000000000001</v>
      </c>
      <c r="F200" s="269">
        <v>185.1</v>
      </c>
      <c r="G200" s="269">
        <v>45.8</v>
      </c>
      <c r="H200" s="269">
        <v>27.9</v>
      </c>
      <c r="I200" s="269">
        <v>19.399999999999999</v>
      </c>
      <c r="J200" s="269">
        <v>26.1</v>
      </c>
      <c r="K200" s="269">
        <v>175.8</v>
      </c>
      <c r="L200" s="269">
        <v>32.5</v>
      </c>
      <c r="M200" s="269">
        <v>12.9</v>
      </c>
      <c r="N200" s="269">
        <v>30.2</v>
      </c>
      <c r="O200" s="269">
        <v>20.399999999999999</v>
      </c>
      <c r="P200" s="269">
        <v>75.900000000000006</v>
      </c>
      <c r="Q200" s="269">
        <v>16.899999999999999</v>
      </c>
      <c r="R200" s="269">
        <v>17.5</v>
      </c>
      <c r="S200" s="269">
        <v>53.3</v>
      </c>
      <c r="T200" s="269">
        <v>34.799999999999997</v>
      </c>
      <c r="U200" s="269">
        <v>12.2</v>
      </c>
      <c r="V200" s="269">
        <v>11.4</v>
      </c>
      <c r="W200" s="269">
        <v>68</v>
      </c>
    </row>
    <row r="201" spans="2:23" ht="15">
      <c r="B201" s="268">
        <v>956</v>
      </c>
      <c r="C201" s="269">
        <v>30.6</v>
      </c>
      <c r="D201" s="269">
        <v>15.2</v>
      </c>
      <c r="E201" s="269">
        <v>18.2</v>
      </c>
      <c r="F201" s="269">
        <v>190.6</v>
      </c>
      <c r="G201" s="269">
        <v>47.2</v>
      </c>
      <c r="H201" s="269">
        <v>28.7</v>
      </c>
      <c r="I201" s="269">
        <v>20</v>
      </c>
      <c r="J201" s="269">
        <v>26.9</v>
      </c>
      <c r="K201" s="269">
        <v>181.1</v>
      </c>
      <c r="L201" s="269">
        <v>33.5</v>
      </c>
      <c r="M201" s="269">
        <v>13.3</v>
      </c>
      <c r="N201" s="269">
        <v>31.1</v>
      </c>
      <c r="O201" s="269">
        <v>21</v>
      </c>
      <c r="P201" s="269">
        <v>78.2</v>
      </c>
      <c r="Q201" s="269">
        <v>17.399999999999999</v>
      </c>
      <c r="R201" s="269">
        <v>18</v>
      </c>
      <c r="S201" s="269">
        <v>54.9</v>
      </c>
      <c r="T201" s="269">
        <v>35.799999999999997</v>
      </c>
      <c r="U201" s="269">
        <v>12.6</v>
      </c>
      <c r="V201" s="269">
        <v>11.8</v>
      </c>
      <c r="W201" s="269">
        <v>70.099999999999994</v>
      </c>
    </row>
    <row r="202" spans="2:23" ht="15">
      <c r="B202" s="268">
        <v>984</v>
      </c>
      <c r="C202" s="269">
        <v>31.5</v>
      </c>
      <c r="D202" s="269">
        <v>15.7</v>
      </c>
      <c r="E202" s="269">
        <v>18.7</v>
      </c>
      <c r="F202" s="269">
        <v>196.2</v>
      </c>
      <c r="G202" s="269">
        <v>48.6</v>
      </c>
      <c r="H202" s="269">
        <v>29.6</v>
      </c>
      <c r="I202" s="269">
        <v>20.6</v>
      </c>
      <c r="J202" s="269">
        <v>27.6</v>
      </c>
      <c r="K202" s="269">
        <v>186.4</v>
      </c>
      <c r="L202" s="269">
        <v>34.5</v>
      </c>
      <c r="M202" s="269">
        <v>13.7</v>
      </c>
      <c r="N202" s="269">
        <v>32</v>
      </c>
      <c r="O202" s="269">
        <v>21.6</v>
      </c>
      <c r="P202" s="269">
        <v>80.5</v>
      </c>
      <c r="Q202" s="269">
        <v>17.899999999999999</v>
      </c>
      <c r="R202" s="269">
        <v>18.5</v>
      </c>
      <c r="S202" s="269">
        <v>56.5</v>
      </c>
      <c r="T202" s="269">
        <v>36.9</v>
      </c>
      <c r="U202" s="269">
        <v>13</v>
      </c>
      <c r="V202" s="269">
        <v>12.1</v>
      </c>
      <c r="W202" s="269">
        <v>72.099999999999994</v>
      </c>
    </row>
    <row r="203" spans="2:23" ht="15">
      <c r="B203" s="268">
        <v>1013</v>
      </c>
      <c r="C203" s="269">
        <v>32.5</v>
      </c>
      <c r="D203" s="269">
        <v>16.100000000000001</v>
      </c>
      <c r="E203" s="269">
        <v>19.3</v>
      </c>
      <c r="F203" s="269">
        <v>202</v>
      </c>
      <c r="G203" s="269">
        <v>50</v>
      </c>
      <c r="H203" s="269">
        <v>30.4</v>
      </c>
      <c r="I203" s="269">
        <v>21.2</v>
      </c>
      <c r="J203" s="269">
        <v>28.5</v>
      </c>
      <c r="K203" s="269">
        <v>191.9</v>
      </c>
      <c r="L203" s="269">
        <v>35.5</v>
      </c>
      <c r="M203" s="269">
        <v>14.1</v>
      </c>
      <c r="N203" s="269">
        <v>32.9</v>
      </c>
      <c r="O203" s="269">
        <v>22.2</v>
      </c>
      <c r="P203" s="269">
        <v>82.9</v>
      </c>
      <c r="Q203" s="269">
        <v>18.399999999999999</v>
      </c>
      <c r="R203" s="269">
        <v>19.100000000000001</v>
      </c>
      <c r="S203" s="269">
        <v>58.2</v>
      </c>
      <c r="T203" s="269">
        <v>38</v>
      </c>
      <c r="U203" s="269">
        <v>13.3</v>
      </c>
      <c r="V203" s="269">
        <v>12.5</v>
      </c>
      <c r="W203" s="269">
        <v>74.2</v>
      </c>
    </row>
    <row r="204" spans="2:23" ht="15">
      <c r="B204" s="268">
        <v>1041</v>
      </c>
      <c r="C204" s="269">
        <v>33.4</v>
      </c>
      <c r="D204" s="269">
        <v>16.600000000000001</v>
      </c>
      <c r="E204" s="269">
        <v>19.8</v>
      </c>
      <c r="F204" s="269">
        <v>207.6</v>
      </c>
      <c r="G204" s="269">
        <v>51.4</v>
      </c>
      <c r="H204" s="269">
        <v>31.3</v>
      </c>
      <c r="I204" s="269">
        <v>21.8</v>
      </c>
      <c r="J204" s="269">
        <v>29.2</v>
      </c>
      <c r="K204" s="269">
        <v>197.2</v>
      </c>
      <c r="L204" s="269">
        <v>36.5</v>
      </c>
      <c r="M204" s="269">
        <v>14.5</v>
      </c>
      <c r="N204" s="269">
        <v>33.799999999999997</v>
      </c>
      <c r="O204" s="269">
        <v>22.9</v>
      </c>
      <c r="P204" s="269">
        <v>85.2</v>
      </c>
      <c r="Q204" s="269">
        <v>18.899999999999999</v>
      </c>
      <c r="R204" s="269">
        <v>19.600000000000001</v>
      </c>
      <c r="S204" s="269">
        <v>59.8</v>
      </c>
      <c r="T204" s="269">
        <v>39</v>
      </c>
      <c r="U204" s="269">
        <v>13.7</v>
      </c>
      <c r="V204" s="269">
        <v>12.8</v>
      </c>
      <c r="W204" s="269">
        <v>76.3</v>
      </c>
    </row>
    <row r="205" spans="2:23" ht="15">
      <c r="B205" s="268">
        <v>1069</v>
      </c>
      <c r="C205" s="269">
        <v>34.299999999999997</v>
      </c>
      <c r="D205" s="269">
        <v>17</v>
      </c>
      <c r="E205" s="269">
        <v>20.3</v>
      </c>
      <c r="F205" s="269">
        <v>213.2</v>
      </c>
      <c r="G205" s="269">
        <v>52.8</v>
      </c>
      <c r="H205" s="269">
        <v>32.1</v>
      </c>
      <c r="I205" s="269">
        <v>22.3</v>
      </c>
      <c r="J205" s="269">
        <v>30</v>
      </c>
      <c r="K205" s="269">
        <v>202.5</v>
      </c>
      <c r="L205" s="269">
        <v>37.4</v>
      </c>
      <c r="M205" s="269">
        <v>14.9</v>
      </c>
      <c r="N205" s="269">
        <v>34.700000000000003</v>
      </c>
      <c r="O205" s="269">
        <v>23.5</v>
      </c>
      <c r="P205" s="269">
        <v>87.5</v>
      </c>
      <c r="Q205" s="269">
        <v>19.399999999999999</v>
      </c>
      <c r="R205" s="269">
        <v>20.100000000000001</v>
      </c>
      <c r="S205" s="269">
        <v>61.4</v>
      </c>
      <c r="T205" s="269">
        <v>40.1</v>
      </c>
      <c r="U205" s="269">
        <v>14.1</v>
      </c>
      <c r="V205" s="269">
        <v>13.2</v>
      </c>
      <c r="W205" s="269">
        <v>78.3</v>
      </c>
    </row>
    <row r="206" spans="2:23" ht="15">
      <c r="B206" s="268">
        <v>1098</v>
      </c>
      <c r="C206" s="269">
        <v>35.200000000000003</v>
      </c>
      <c r="D206" s="269">
        <v>17.5</v>
      </c>
      <c r="E206" s="269">
        <v>20.9</v>
      </c>
      <c r="F206" s="269">
        <v>219</v>
      </c>
      <c r="G206" s="269">
        <v>54.2</v>
      </c>
      <c r="H206" s="269">
        <v>33</v>
      </c>
      <c r="I206" s="269">
        <v>22.9</v>
      </c>
      <c r="J206" s="269">
        <v>30.8</v>
      </c>
      <c r="K206" s="269">
        <v>208</v>
      </c>
      <c r="L206" s="269">
        <v>38.5</v>
      </c>
      <c r="M206" s="269">
        <v>15.3</v>
      </c>
      <c r="N206" s="269">
        <v>35.700000000000003</v>
      </c>
      <c r="O206" s="269">
        <v>24.1</v>
      </c>
      <c r="P206" s="269">
        <v>89.9</v>
      </c>
      <c r="Q206" s="269">
        <v>20</v>
      </c>
      <c r="R206" s="269">
        <v>20.7</v>
      </c>
      <c r="S206" s="269">
        <v>63</v>
      </c>
      <c r="T206" s="269">
        <v>41.1</v>
      </c>
      <c r="U206" s="269">
        <v>14.5</v>
      </c>
      <c r="V206" s="269">
        <v>13.5</v>
      </c>
      <c r="W206" s="269">
        <v>80.5</v>
      </c>
    </row>
    <row r="207" spans="2:23" ht="15">
      <c r="B207" s="268">
        <v>1126</v>
      </c>
      <c r="C207" s="269">
        <v>36.1</v>
      </c>
      <c r="D207" s="269">
        <v>17.899999999999999</v>
      </c>
      <c r="E207" s="269">
        <v>21.4</v>
      </c>
      <c r="F207" s="269">
        <v>224.5</v>
      </c>
      <c r="G207" s="269">
        <v>55.6</v>
      </c>
      <c r="H207" s="269">
        <v>33.799999999999997</v>
      </c>
      <c r="I207" s="269">
        <v>23.5</v>
      </c>
      <c r="J207" s="269">
        <v>31.6</v>
      </c>
      <c r="K207" s="269">
        <v>213.3</v>
      </c>
      <c r="L207" s="269">
        <v>39.4</v>
      </c>
      <c r="M207" s="269">
        <v>15.6</v>
      </c>
      <c r="N207" s="269">
        <v>36.6</v>
      </c>
      <c r="O207" s="269">
        <v>24.7</v>
      </c>
      <c r="P207" s="269">
        <v>92.1</v>
      </c>
      <c r="Q207" s="269">
        <v>20.5</v>
      </c>
      <c r="R207" s="269">
        <v>21.2</v>
      </c>
      <c r="S207" s="269">
        <v>64.599999999999994</v>
      </c>
      <c r="T207" s="269">
        <v>42.2</v>
      </c>
      <c r="U207" s="269">
        <v>14.8</v>
      </c>
      <c r="V207" s="269">
        <v>13.9</v>
      </c>
      <c r="W207" s="269">
        <v>82.5</v>
      </c>
    </row>
    <row r="208" spans="2:23" ht="15">
      <c r="B208" s="268">
        <v>1154</v>
      </c>
      <c r="C208" s="269">
        <v>37</v>
      </c>
      <c r="D208" s="269">
        <v>18.399999999999999</v>
      </c>
      <c r="E208" s="269">
        <v>21.9</v>
      </c>
      <c r="F208" s="269">
        <v>230.1</v>
      </c>
      <c r="G208" s="269">
        <v>57</v>
      </c>
      <c r="H208" s="269">
        <v>34.700000000000003</v>
      </c>
      <c r="I208" s="269">
        <v>24.1</v>
      </c>
      <c r="J208" s="269">
        <v>32.4</v>
      </c>
      <c r="K208" s="269">
        <v>218.6</v>
      </c>
      <c r="L208" s="269">
        <v>40.4</v>
      </c>
      <c r="M208" s="269">
        <v>16</v>
      </c>
      <c r="N208" s="269">
        <v>37.5</v>
      </c>
      <c r="O208" s="269">
        <v>25.3</v>
      </c>
      <c r="P208" s="269">
        <v>94.4</v>
      </c>
      <c r="Q208" s="269">
        <v>21</v>
      </c>
      <c r="R208" s="269">
        <v>21.7</v>
      </c>
      <c r="S208" s="269">
        <v>66.2</v>
      </c>
      <c r="T208" s="269">
        <v>43.2</v>
      </c>
      <c r="U208" s="269">
        <v>15.2</v>
      </c>
      <c r="V208" s="269">
        <v>14.2</v>
      </c>
      <c r="W208" s="269">
        <v>84.6</v>
      </c>
    </row>
    <row r="209" spans="2:23" ht="15">
      <c r="B209" s="268">
        <v>1183</v>
      </c>
      <c r="C209" s="269">
        <v>37.9</v>
      </c>
      <c r="D209" s="269">
        <v>18.8</v>
      </c>
      <c r="E209" s="269">
        <v>22.5</v>
      </c>
      <c r="F209" s="269">
        <v>235.9</v>
      </c>
      <c r="G209" s="269">
        <v>58.4</v>
      </c>
      <c r="H209" s="269">
        <v>35.5</v>
      </c>
      <c r="I209" s="269">
        <v>24.7</v>
      </c>
      <c r="J209" s="269">
        <v>33.200000000000003</v>
      </c>
      <c r="K209" s="269">
        <v>224.1</v>
      </c>
      <c r="L209" s="269">
        <v>41.4</v>
      </c>
      <c r="M209" s="269">
        <v>16.399999999999999</v>
      </c>
      <c r="N209" s="269">
        <v>38.4</v>
      </c>
      <c r="O209" s="269">
        <v>26</v>
      </c>
      <c r="P209" s="269">
        <v>96.8</v>
      </c>
      <c r="Q209" s="269">
        <v>21.5</v>
      </c>
      <c r="R209" s="269">
        <v>22.3</v>
      </c>
      <c r="S209" s="269">
        <v>67.900000000000006</v>
      </c>
      <c r="T209" s="269">
        <v>44.3</v>
      </c>
      <c r="U209" s="269">
        <v>15.6</v>
      </c>
      <c r="V209" s="269">
        <v>14.6</v>
      </c>
      <c r="W209" s="269">
        <v>86.7</v>
      </c>
    </row>
    <row r="210" spans="2:23" ht="15">
      <c r="B210" s="268">
        <v>1211</v>
      </c>
      <c r="C210" s="269">
        <v>38.799999999999997</v>
      </c>
      <c r="D210" s="269">
        <v>19.3</v>
      </c>
      <c r="E210" s="269">
        <v>23</v>
      </c>
      <c r="F210" s="269">
        <v>241.5</v>
      </c>
      <c r="G210" s="269">
        <v>59.8</v>
      </c>
      <c r="H210" s="269">
        <v>36.4</v>
      </c>
      <c r="I210" s="269">
        <v>25.3</v>
      </c>
      <c r="J210" s="269">
        <v>34</v>
      </c>
      <c r="K210" s="269">
        <v>229.4</v>
      </c>
      <c r="L210" s="269">
        <v>42.4</v>
      </c>
      <c r="M210" s="269">
        <v>16.8</v>
      </c>
      <c r="N210" s="269">
        <v>39.4</v>
      </c>
      <c r="O210" s="269">
        <v>26.6</v>
      </c>
      <c r="P210" s="269">
        <v>99.1</v>
      </c>
      <c r="Q210" s="269">
        <v>22</v>
      </c>
      <c r="R210" s="269">
        <v>22.8</v>
      </c>
      <c r="S210" s="269">
        <v>69.5</v>
      </c>
      <c r="T210" s="269">
        <v>45.4</v>
      </c>
      <c r="U210" s="269">
        <v>15.9</v>
      </c>
      <c r="V210" s="269">
        <v>14.9</v>
      </c>
      <c r="W210" s="269">
        <v>88.7</v>
      </c>
    </row>
    <row r="211" spans="2:23" ht="15">
      <c r="B211" s="268">
        <v>1240</v>
      </c>
      <c r="C211" s="269">
        <v>39.700000000000003</v>
      </c>
      <c r="D211" s="269">
        <v>19.7</v>
      </c>
      <c r="E211" s="269">
        <v>23.6</v>
      </c>
      <c r="F211" s="269">
        <v>247.3</v>
      </c>
      <c r="G211" s="269">
        <v>61.2</v>
      </c>
      <c r="H211" s="269">
        <v>37.200000000000003</v>
      </c>
      <c r="I211" s="269">
        <v>25.9</v>
      </c>
      <c r="J211" s="269">
        <v>34.799999999999997</v>
      </c>
      <c r="K211" s="269">
        <v>234.9</v>
      </c>
      <c r="L211" s="269">
        <v>43.4</v>
      </c>
      <c r="M211" s="269">
        <v>17.2</v>
      </c>
      <c r="N211" s="269">
        <v>40.299999999999997</v>
      </c>
      <c r="O211" s="269">
        <v>27.2</v>
      </c>
      <c r="P211" s="269">
        <v>101.5</v>
      </c>
      <c r="Q211" s="269">
        <v>22.5</v>
      </c>
      <c r="R211" s="269">
        <v>23.3</v>
      </c>
      <c r="S211" s="269">
        <v>71.2</v>
      </c>
      <c r="T211" s="269">
        <v>46.5</v>
      </c>
      <c r="U211" s="269">
        <v>16.3</v>
      </c>
      <c r="V211" s="269">
        <v>15.3</v>
      </c>
      <c r="W211" s="269">
        <v>90.9</v>
      </c>
    </row>
    <row r="212" spans="2:23" ht="15">
      <c r="B212" s="268">
        <v>1268</v>
      </c>
      <c r="C212" s="269">
        <v>40.6</v>
      </c>
      <c r="D212" s="269">
        <v>20.2</v>
      </c>
      <c r="E212" s="269">
        <v>24.1</v>
      </c>
      <c r="F212" s="269">
        <v>252.9</v>
      </c>
      <c r="G212" s="269">
        <v>62.6</v>
      </c>
      <c r="H212" s="269">
        <v>38.1</v>
      </c>
      <c r="I212" s="269">
        <v>26.5</v>
      </c>
      <c r="J212" s="269">
        <v>35.6</v>
      </c>
      <c r="K212" s="269">
        <v>240.2</v>
      </c>
      <c r="L212" s="269">
        <v>44.4</v>
      </c>
      <c r="M212" s="269">
        <v>17.600000000000001</v>
      </c>
      <c r="N212" s="269">
        <v>41.2</v>
      </c>
      <c r="O212" s="269">
        <v>27.8</v>
      </c>
      <c r="P212" s="269">
        <v>103.8</v>
      </c>
      <c r="Q212" s="269">
        <v>23.1</v>
      </c>
      <c r="R212" s="269">
        <v>23.9</v>
      </c>
      <c r="S212" s="269">
        <v>72.8</v>
      </c>
      <c r="T212" s="269">
        <v>47.5</v>
      </c>
      <c r="U212" s="269">
        <v>16.7</v>
      </c>
      <c r="V212" s="269">
        <v>15.6</v>
      </c>
      <c r="W212" s="269">
        <v>92.9</v>
      </c>
    </row>
    <row r="213" spans="2:23" ht="15">
      <c r="B213" s="268">
        <v>1296</v>
      </c>
      <c r="C213" s="269">
        <v>41.5</v>
      </c>
      <c r="D213" s="269">
        <v>20.6</v>
      </c>
      <c r="E213" s="269">
        <v>24.6</v>
      </c>
      <c r="F213" s="269">
        <v>258.39999999999998</v>
      </c>
      <c r="G213" s="269">
        <v>64</v>
      </c>
      <c r="H213" s="269">
        <v>38.9</v>
      </c>
      <c r="I213" s="269">
        <v>27.1</v>
      </c>
      <c r="J213" s="269">
        <v>36.4</v>
      </c>
      <c r="K213" s="269">
        <v>245.5</v>
      </c>
      <c r="L213" s="269">
        <v>45.4</v>
      </c>
      <c r="M213" s="269">
        <v>18</v>
      </c>
      <c r="N213" s="269">
        <v>42.1</v>
      </c>
      <c r="O213" s="269">
        <v>28.5</v>
      </c>
      <c r="P213" s="269">
        <v>106.1</v>
      </c>
      <c r="Q213" s="269">
        <v>23.6</v>
      </c>
      <c r="R213" s="269">
        <v>24.4</v>
      </c>
      <c r="S213" s="269">
        <v>74.400000000000006</v>
      </c>
      <c r="T213" s="269">
        <v>48.6</v>
      </c>
      <c r="U213" s="269">
        <v>17.100000000000001</v>
      </c>
      <c r="V213" s="269">
        <v>16</v>
      </c>
      <c r="W213" s="269">
        <v>95</v>
      </c>
    </row>
    <row r="214" spans="2:23" ht="15">
      <c r="B214" s="268">
        <v>1325</v>
      </c>
      <c r="C214" s="269">
        <v>42.5</v>
      </c>
      <c r="D214" s="269">
        <v>21.1</v>
      </c>
      <c r="E214" s="269">
        <v>25.2</v>
      </c>
      <c r="F214" s="269">
        <v>264.2</v>
      </c>
      <c r="G214" s="269">
        <v>65.400000000000006</v>
      </c>
      <c r="H214" s="269">
        <v>39.799999999999997</v>
      </c>
      <c r="I214" s="269">
        <v>27.7</v>
      </c>
      <c r="J214" s="269">
        <v>37.200000000000003</v>
      </c>
      <c r="K214" s="269">
        <v>251</v>
      </c>
      <c r="L214" s="269">
        <v>46.4</v>
      </c>
      <c r="M214" s="269">
        <v>18.399999999999999</v>
      </c>
      <c r="N214" s="269">
        <v>43.1</v>
      </c>
      <c r="O214" s="269">
        <v>29.1</v>
      </c>
      <c r="P214" s="269">
        <v>108.4</v>
      </c>
      <c r="Q214" s="269">
        <v>24.1</v>
      </c>
      <c r="R214" s="269">
        <v>24.9</v>
      </c>
      <c r="S214" s="269">
        <v>76.099999999999994</v>
      </c>
      <c r="T214" s="269">
        <v>49.7</v>
      </c>
      <c r="U214" s="269">
        <v>17.399999999999999</v>
      </c>
      <c r="V214" s="269">
        <v>16.3</v>
      </c>
      <c r="W214" s="269">
        <v>97.1</v>
      </c>
    </row>
    <row r="215" spans="2:23" ht="15">
      <c r="B215" s="268">
        <v>1353</v>
      </c>
      <c r="C215" s="269">
        <v>43.4</v>
      </c>
      <c r="D215" s="269">
        <v>21.5</v>
      </c>
      <c r="E215" s="269">
        <v>25.7</v>
      </c>
      <c r="F215" s="269">
        <v>269.8</v>
      </c>
      <c r="G215" s="269">
        <v>66.8</v>
      </c>
      <c r="H215" s="269">
        <v>40.6</v>
      </c>
      <c r="I215" s="269">
        <v>28.3</v>
      </c>
      <c r="J215" s="269">
        <v>38</v>
      </c>
      <c r="K215" s="269">
        <v>256.3</v>
      </c>
      <c r="L215" s="269">
        <v>47.4</v>
      </c>
      <c r="M215" s="269">
        <v>18.8</v>
      </c>
      <c r="N215" s="269">
        <v>44</v>
      </c>
      <c r="O215" s="269">
        <v>29.7</v>
      </c>
      <c r="P215" s="269">
        <v>110.7</v>
      </c>
      <c r="Q215" s="269">
        <v>24.6</v>
      </c>
      <c r="R215" s="269">
        <v>25.5</v>
      </c>
      <c r="S215" s="269">
        <v>77.7</v>
      </c>
      <c r="T215" s="269">
        <v>50.7</v>
      </c>
      <c r="U215" s="269">
        <v>17.8</v>
      </c>
      <c r="V215" s="269">
        <v>16.7</v>
      </c>
      <c r="W215" s="269">
        <v>99.1</v>
      </c>
    </row>
    <row r="216" spans="2:23" ht="15">
      <c r="B216" s="268">
        <v>1381</v>
      </c>
      <c r="C216" s="269">
        <v>44.3</v>
      </c>
      <c r="D216" s="269">
        <v>22</v>
      </c>
      <c r="E216" s="269">
        <v>26.2</v>
      </c>
      <c r="F216" s="269">
        <v>275.39999999999998</v>
      </c>
      <c r="G216" s="269">
        <v>68.2</v>
      </c>
      <c r="H216" s="269">
        <v>41.5</v>
      </c>
      <c r="I216" s="269">
        <v>28.9</v>
      </c>
      <c r="J216" s="269">
        <v>38.799999999999997</v>
      </c>
      <c r="K216" s="269">
        <v>261.60000000000002</v>
      </c>
      <c r="L216" s="269">
        <v>48.4</v>
      </c>
      <c r="M216" s="269">
        <v>19.2</v>
      </c>
      <c r="N216" s="269">
        <v>44.9</v>
      </c>
      <c r="O216" s="269">
        <v>30.3</v>
      </c>
      <c r="P216" s="269">
        <v>113</v>
      </c>
      <c r="Q216" s="269">
        <v>25.1</v>
      </c>
      <c r="R216" s="269">
        <v>26</v>
      </c>
      <c r="S216" s="269">
        <v>79.3</v>
      </c>
      <c r="T216" s="269">
        <v>51.8</v>
      </c>
      <c r="U216" s="269">
        <v>18.2</v>
      </c>
      <c r="V216" s="269">
        <v>17</v>
      </c>
      <c r="W216" s="269">
        <v>101.2</v>
      </c>
    </row>
    <row r="217" spans="2:23" ht="15">
      <c r="B217" s="268">
        <v>1410</v>
      </c>
      <c r="C217" s="269">
        <v>45.2</v>
      </c>
      <c r="D217" s="269">
        <v>22.4</v>
      </c>
      <c r="E217" s="269">
        <v>26.8</v>
      </c>
      <c r="F217" s="269">
        <v>281.2</v>
      </c>
      <c r="G217" s="269">
        <v>69.599999999999994</v>
      </c>
      <c r="H217" s="269">
        <v>42.3</v>
      </c>
      <c r="I217" s="269">
        <v>29.5</v>
      </c>
      <c r="J217" s="269">
        <v>39.6</v>
      </c>
      <c r="K217" s="269">
        <v>267.10000000000002</v>
      </c>
      <c r="L217" s="269">
        <v>49.4</v>
      </c>
      <c r="M217" s="269">
        <v>19.600000000000001</v>
      </c>
      <c r="N217" s="269">
        <v>45.8</v>
      </c>
      <c r="O217" s="269">
        <v>31</v>
      </c>
      <c r="P217" s="269">
        <v>115.4</v>
      </c>
      <c r="Q217" s="269">
        <v>25.6</v>
      </c>
      <c r="R217" s="269">
        <v>26.5</v>
      </c>
      <c r="S217" s="269">
        <v>80.900000000000006</v>
      </c>
      <c r="T217" s="269">
        <v>52.8</v>
      </c>
      <c r="U217" s="269">
        <v>18.600000000000001</v>
      </c>
      <c r="V217" s="269">
        <v>17.399999999999999</v>
      </c>
      <c r="W217" s="269">
        <v>103.3</v>
      </c>
    </row>
    <row r="218" spans="2:23" ht="15">
      <c r="B218" s="268">
        <v>1438</v>
      </c>
      <c r="C218" s="269">
        <v>46.1</v>
      </c>
      <c r="D218" s="269">
        <v>22.9</v>
      </c>
      <c r="E218" s="269">
        <v>27.3</v>
      </c>
      <c r="F218" s="269">
        <v>286.8</v>
      </c>
      <c r="G218" s="269">
        <v>71</v>
      </c>
      <c r="H218" s="269">
        <v>43.2</v>
      </c>
      <c r="I218" s="269">
        <v>30</v>
      </c>
      <c r="J218" s="269">
        <v>40.4</v>
      </c>
      <c r="K218" s="269">
        <v>272.39999999999998</v>
      </c>
      <c r="L218" s="269">
        <v>50.4</v>
      </c>
      <c r="M218" s="269">
        <v>20</v>
      </c>
      <c r="N218" s="269">
        <v>46.7</v>
      </c>
      <c r="O218" s="269">
        <v>31.6</v>
      </c>
      <c r="P218" s="269">
        <v>117.7</v>
      </c>
      <c r="Q218" s="269">
        <v>26.1</v>
      </c>
      <c r="R218" s="269">
        <v>27.1</v>
      </c>
      <c r="S218" s="269">
        <v>82.6</v>
      </c>
      <c r="T218" s="269">
        <v>53.9</v>
      </c>
      <c r="U218" s="269">
        <v>18.899999999999999</v>
      </c>
      <c r="V218" s="269">
        <v>17.7</v>
      </c>
      <c r="W218" s="269">
        <v>105.4</v>
      </c>
    </row>
    <row r="219" spans="2:23" ht="15">
      <c r="B219" s="268">
        <v>1466</v>
      </c>
      <c r="C219" s="269">
        <v>47</v>
      </c>
      <c r="D219" s="269">
        <v>23.3</v>
      </c>
      <c r="E219" s="269">
        <v>27.9</v>
      </c>
      <c r="F219" s="269">
        <v>292.3</v>
      </c>
      <c r="G219" s="269">
        <v>72.3</v>
      </c>
      <c r="H219" s="269">
        <v>44</v>
      </c>
      <c r="I219" s="269">
        <v>30.6</v>
      </c>
      <c r="J219" s="269">
        <v>41.2</v>
      </c>
      <c r="K219" s="269">
        <v>277.7</v>
      </c>
      <c r="L219" s="269">
        <v>51.3</v>
      </c>
      <c r="M219" s="269">
        <v>20.399999999999999</v>
      </c>
      <c r="N219" s="269">
        <v>47.6</v>
      </c>
      <c r="O219" s="269">
        <v>32.200000000000003</v>
      </c>
      <c r="P219" s="269">
        <v>120</v>
      </c>
      <c r="Q219" s="269">
        <v>26.7</v>
      </c>
      <c r="R219" s="269">
        <v>27.6</v>
      </c>
      <c r="S219" s="269">
        <v>84.2</v>
      </c>
      <c r="T219" s="269">
        <v>54.9</v>
      </c>
      <c r="U219" s="269">
        <v>19.3</v>
      </c>
      <c r="V219" s="269">
        <v>18</v>
      </c>
      <c r="W219" s="269">
        <v>107.4</v>
      </c>
    </row>
    <row r="220" spans="2:23" ht="15">
      <c r="B220" s="268">
        <v>1495</v>
      </c>
      <c r="C220" s="269">
        <v>47.9</v>
      </c>
      <c r="D220" s="269">
        <v>23.8</v>
      </c>
      <c r="E220" s="269">
        <v>28.4</v>
      </c>
      <c r="F220" s="269">
        <v>298.10000000000002</v>
      </c>
      <c r="G220" s="269">
        <v>73.8</v>
      </c>
      <c r="H220" s="269">
        <v>44.9</v>
      </c>
      <c r="I220" s="269">
        <v>31.2</v>
      </c>
      <c r="J220" s="269">
        <v>42</v>
      </c>
      <c r="K220" s="269">
        <v>283.10000000000002</v>
      </c>
      <c r="L220" s="269">
        <v>52.4</v>
      </c>
      <c r="M220" s="269">
        <v>20.8</v>
      </c>
      <c r="N220" s="269">
        <v>48.6</v>
      </c>
      <c r="O220" s="269">
        <v>32.799999999999997</v>
      </c>
      <c r="P220" s="269">
        <v>122.3</v>
      </c>
      <c r="Q220" s="269">
        <v>27.2</v>
      </c>
      <c r="R220" s="269">
        <v>28.1</v>
      </c>
      <c r="S220" s="269">
        <v>85.8</v>
      </c>
      <c r="T220" s="269">
        <v>56</v>
      </c>
      <c r="U220" s="269">
        <v>19.7</v>
      </c>
      <c r="V220" s="269">
        <v>18.399999999999999</v>
      </c>
      <c r="W220" s="269">
        <v>109.5</v>
      </c>
    </row>
    <row r="221" spans="2:23" ht="15">
      <c r="B221" s="268">
        <v>1523</v>
      </c>
      <c r="C221" s="269">
        <v>48.8</v>
      </c>
      <c r="D221" s="269">
        <v>24.2</v>
      </c>
      <c r="E221" s="269">
        <v>28.9</v>
      </c>
      <c r="F221" s="269">
        <v>303.7</v>
      </c>
      <c r="G221" s="269">
        <v>75.2</v>
      </c>
      <c r="H221" s="269">
        <v>45.7</v>
      </c>
      <c r="I221" s="269">
        <v>31.8</v>
      </c>
      <c r="J221" s="269">
        <v>42.8</v>
      </c>
      <c r="K221" s="269">
        <v>288.5</v>
      </c>
      <c r="L221" s="269">
        <v>53.3</v>
      </c>
      <c r="M221" s="269">
        <v>21.2</v>
      </c>
      <c r="N221" s="269">
        <v>49.5</v>
      </c>
      <c r="O221" s="269">
        <v>33.4</v>
      </c>
      <c r="P221" s="269">
        <v>124.6</v>
      </c>
      <c r="Q221" s="269">
        <v>27.7</v>
      </c>
      <c r="R221" s="269">
        <v>28.7</v>
      </c>
      <c r="S221" s="269">
        <v>87.4</v>
      </c>
      <c r="T221" s="269">
        <v>57.1</v>
      </c>
      <c r="U221" s="269">
        <v>20</v>
      </c>
      <c r="V221" s="269">
        <v>18.7</v>
      </c>
      <c r="W221" s="269">
        <v>111.6</v>
      </c>
    </row>
    <row r="222" spans="2:23" ht="15">
      <c r="B222" s="268">
        <v>1551</v>
      </c>
      <c r="C222" s="269">
        <v>49.7</v>
      </c>
      <c r="D222" s="269">
        <v>24.7</v>
      </c>
      <c r="E222" s="269">
        <v>29.5</v>
      </c>
      <c r="F222" s="269">
        <v>309.3</v>
      </c>
      <c r="G222" s="269">
        <v>76.5</v>
      </c>
      <c r="H222" s="269">
        <v>46.6</v>
      </c>
      <c r="I222" s="269">
        <v>32.4</v>
      </c>
      <c r="J222" s="269">
        <v>43.6</v>
      </c>
      <c r="K222" s="269">
        <v>293.8</v>
      </c>
      <c r="L222" s="269">
        <v>54.3</v>
      </c>
      <c r="M222" s="269">
        <v>21.6</v>
      </c>
      <c r="N222" s="269">
        <v>50.4</v>
      </c>
      <c r="O222" s="269">
        <v>34.1</v>
      </c>
      <c r="P222" s="269">
        <v>126.9</v>
      </c>
      <c r="Q222" s="269">
        <v>28.2</v>
      </c>
      <c r="R222" s="269">
        <v>29.2</v>
      </c>
      <c r="S222" s="269">
        <v>89</v>
      </c>
      <c r="T222" s="269">
        <v>58.1</v>
      </c>
      <c r="U222" s="269">
        <v>20.399999999999999</v>
      </c>
      <c r="V222" s="269">
        <v>19.100000000000001</v>
      </c>
      <c r="W222" s="269">
        <v>113.7</v>
      </c>
    </row>
    <row r="223" spans="2:23" ht="15">
      <c r="B223" s="268">
        <v>1580</v>
      </c>
      <c r="C223" s="269">
        <v>50.6</v>
      </c>
      <c r="D223" s="269">
        <v>25.1</v>
      </c>
      <c r="E223" s="269">
        <v>30</v>
      </c>
      <c r="F223" s="269">
        <v>315.10000000000002</v>
      </c>
      <c r="G223" s="269">
        <v>78</v>
      </c>
      <c r="H223" s="269">
        <v>47.4</v>
      </c>
      <c r="I223" s="269">
        <v>33</v>
      </c>
      <c r="J223" s="269">
        <v>44.4</v>
      </c>
      <c r="K223" s="269">
        <v>299.2</v>
      </c>
      <c r="L223" s="269">
        <v>55.3</v>
      </c>
      <c r="M223" s="269">
        <v>22</v>
      </c>
      <c r="N223" s="269">
        <v>51.3</v>
      </c>
      <c r="O223" s="269">
        <v>34.700000000000003</v>
      </c>
      <c r="P223" s="269">
        <v>129.30000000000001</v>
      </c>
      <c r="Q223" s="269">
        <v>28.7</v>
      </c>
      <c r="R223" s="269">
        <v>29.7</v>
      </c>
      <c r="S223" s="269">
        <v>90.7</v>
      </c>
      <c r="T223" s="269">
        <v>59.2</v>
      </c>
      <c r="U223" s="269">
        <v>20.8</v>
      </c>
      <c r="V223" s="269">
        <v>19.399999999999999</v>
      </c>
      <c r="W223" s="269">
        <v>115.8</v>
      </c>
    </row>
    <row r="224" spans="2:23" ht="15">
      <c r="B224" s="268">
        <v>1608</v>
      </c>
      <c r="C224" s="269">
        <v>51.5</v>
      </c>
      <c r="D224" s="269">
        <v>25.6</v>
      </c>
      <c r="E224" s="269">
        <v>30.6</v>
      </c>
      <c r="F224" s="269">
        <v>320.7</v>
      </c>
      <c r="G224" s="269">
        <v>79.400000000000006</v>
      </c>
      <c r="H224" s="269">
        <v>48.3</v>
      </c>
      <c r="I224" s="269">
        <v>33.6</v>
      </c>
      <c r="J224" s="269">
        <v>45.2</v>
      </c>
      <c r="K224" s="269">
        <v>304.60000000000002</v>
      </c>
      <c r="L224" s="269">
        <v>56.3</v>
      </c>
      <c r="M224" s="269">
        <v>22.3</v>
      </c>
      <c r="N224" s="269">
        <v>52.3</v>
      </c>
      <c r="O224" s="269">
        <v>35.299999999999997</v>
      </c>
      <c r="P224" s="269">
        <v>131.6</v>
      </c>
      <c r="Q224" s="269">
        <v>29.2</v>
      </c>
      <c r="R224" s="269">
        <v>30.3</v>
      </c>
      <c r="S224" s="269">
        <v>92.3</v>
      </c>
      <c r="T224" s="269">
        <v>60.3</v>
      </c>
      <c r="U224" s="269">
        <v>21.2</v>
      </c>
      <c r="V224" s="269">
        <v>19.8</v>
      </c>
      <c r="W224" s="269">
        <v>117.8</v>
      </c>
    </row>
    <row r="225" spans="2:23" ht="15">
      <c r="B225" s="268">
        <v>1636</v>
      </c>
      <c r="C225" s="269">
        <v>52.4</v>
      </c>
      <c r="D225" s="269">
        <v>26</v>
      </c>
      <c r="E225" s="269">
        <v>31.1</v>
      </c>
      <c r="F225" s="269">
        <v>326.2</v>
      </c>
      <c r="G225" s="269">
        <v>80.7</v>
      </c>
      <c r="H225" s="269">
        <v>49.1</v>
      </c>
      <c r="I225" s="269">
        <v>34.200000000000003</v>
      </c>
      <c r="J225" s="269">
        <v>46</v>
      </c>
      <c r="K225" s="269">
        <v>309.89999999999998</v>
      </c>
      <c r="L225" s="269">
        <v>57.3</v>
      </c>
      <c r="M225" s="269">
        <v>22.7</v>
      </c>
      <c r="N225" s="269">
        <v>53.2</v>
      </c>
      <c r="O225" s="269">
        <v>35.9</v>
      </c>
      <c r="P225" s="269">
        <v>133.9</v>
      </c>
      <c r="Q225" s="269">
        <v>29.7</v>
      </c>
      <c r="R225" s="269">
        <v>30.8</v>
      </c>
      <c r="S225" s="269">
        <v>93.9</v>
      </c>
      <c r="T225" s="269">
        <v>61.3</v>
      </c>
      <c r="U225" s="269">
        <v>21.5</v>
      </c>
      <c r="V225" s="269">
        <v>20.100000000000001</v>
      </c>
      <c r="W225" s="269">
        <v>119.9</v>
      </c>
    </row>
    <row r="226" spans="2:23" ht="15">
      <c r="B226" s="268">
        <v>1665</v>
      </c>
      <c r="C226" s="269">
        <v>53.4</v>
      </c>
      <c r="D226" s="269">
        <v>26.5</v>
      </c>
      <c r="E226" s="269">
        <v>31.6</v>
      </c>
      <c r="F226" s="269">
        <v>332</v>
      </c>
      <c r="G226" s="269">
        <v>82.2</v>
      </c>
      <c r="H226" s="269">
        <v>50</v>
      </c>
      <c r="I226" s="269">
        <v>34.799999999999997</v>
      </c>
      <c r="J226" s="269">
        <v>46.8</v>
      </c>
      <c r="K226" s="269">
        <v>315.3</v>
      </c>
      <c r="L226" s="269">
        <v>58.3</v>
      </c>
      <c r="M226" s="269">
        <v>23.1</v>
      </c>
      <c r="N226" s="269">
        <v>54.1</v>
      </c>
      <c r="O226" s="269">
        <v>36.6</v>
      </c>
      <c r="P226" s="269">
        <v>136.30000000000001</v>
      </c>
      <c r="Q226" s="269">
        <v>30.3</v>
      </c>
      <c r="R226" s="269">
        <v>31.3</v>
      </c>
      <c r="S226" s="269">
        <v>95.6</v>
      </c>
      <c r="T226" s="269">
        <v>62.4</v>
      </c>
      <c r="U226" s="269">
        <v>21.9</v>
      </c>
      <c r="V226" s="269">
        <v>20.5</v>
      </c>
      <c r="W226" s="269">
        <v>122</v>
      </c>
    </row>
    <row r="227" spans="2:23" ht="15">
      <c r="B227" s="268">
        <v>1693</v>
      </c>
      <c r="C227" s="269">
        <v>54.3</v>
      </c>
      <c r="D227" s="269">
        <v>26.9</v>
      </c>
      <c r="E227" s="269">
        <v>32.200000000000003</v>
      </c>
      <c r="F227" s="269">
        <v>337.6</v>
      </c>
      <c r="G227" s="269">
        <v>83.6</v>
      </c>
      <c r="H227" s="269">
        <v>50.8</v>
      </c>
      <c r="I227" s="269">
        <v>35.4</v>
      </c>
      <c r="J227" s="269">
        <v>47.6</v>
      </c>
      <c r="K227" s="269">
        <v>320.7</v>
      </c>
      <c r="L227" s="269">
        <v>59.3</v>
      </c>
      <c r="M227" s="269">
        <v>23.5</v>
      </c>
      <c r="N227" s="269">
        <v>55</v>
      </c>
      <c r="O227" s="269">
        <v>37.200000000000003</v>
      </c>
      <c r="P227" s="269">
        <v>138.5</v>
      </c>
      <c r="Q227" s="269">
        <v>30.8</v>
      </c>
      <c r="R227" s="269">
        <v>31.9</v>
      </c>
      <c r="S227" s="269">
        <v>97.2</v>
      </c>
      <c r="T227" s="269">
        <v>63.4</v>
      </c>
      <c r="U227" s="269">
        <v>22.3</v>
      </c>
      <c r="V227" s="269">
        <v>20.8</v>
      </c>
      <c r="W227" s="269">
        <v>124.1</v>
      </c>
    </row>
    <row r="228" spans="2:23" ht="15">
      <c r="B228" s="268">
        <v>1721</v>
      </c>
      <c r="C228" s="269">
        <v>55.1</v>
      </c>
      <c r="D228" s="269">
        <v>27.4</v>
      </c>
      <c r="E228" s="269">
        <v>32.700000000000003</v>
      </c>
      <c r="F228" s="269">
        <v>343.2</v>
      </c>
      <c r="G228" s="269">
        <v>84.9</v>
      </c>
      <c r="H228" s="269">
        <v>51.7</v>
      </c>
      <c r="I228" s="269">
        <v>36</v>
      </c>
      <c r="J228" s="269">
        <v>48.4</v>
      </c>
      <c r="K228" s="269">
        <v>326</v>
      </c>
      <c r="L228" s="269">
        <v>60.3</v>
      </c>
      <c r="M228" s="269">
        <v>23.9</v>
      </c>
      <c r="N228" s="269">
        <v>55.9</v>
      </c>
      <c r="O228" s="269">
        <v>37.799999999999997</v>
      </c>
      <c r="P228" s="269">
        <v>140.80000000000001</v>
      </c>
      <c r="Q228" s="269">
        <v>31.3</v>
      </c>
      <c r="R228" s="269">
        <v>32.4</v>
      </c>
      <c r="S228" s="269">
        <v>98.8</v>
      </c>
      <c r="T228" s="269">
        <v>64.5</v>
      </c>
      <c r="U228" s="269">
        <v>22.7</v>
      </c>
      <c r="V228" s="269">
        <v>21.2</v>
      </c>
      <c r="W228" s="269">
        <v>126.1</v>
      </c>
    </row>
    <row r="229" spans="2:23" ht="15">
      <c r="B229" s="268">
        <v>1750</v>
      </c>
      <c r="C229" s="269">
        <v>56.1</v>
      </c>
      <c r="D229" s="269">
        <v>27.8</v>
      </c>
      <c r="E229" s="269">
        <v>33.299999999999997</v>
      </c>
      <c r="F229" s="269">
        <v>349</v>
      </c>
      <c r="G229" s="269">
        <v>86.4</v>
      </c>
      <c r="H229" s="269">
        <v>52.6</v>
      </c>
      <c r="I229" s="269">
        <v>36.6</v>
      </c>
      <c r="J229" s="269">
        <v>49.2</v>
      </c>
      <c r="K229" s="269">
        <v>331.4</v>
      </c>
      <c r="L229" s="269">
        <v>61.3</v>
      </c>
      <c r="M229" s="269">
        <v>24.3</v>
      </c>
      <c r="N229" s="269">
        <v>56.9</v>
      </c>
      <c r="O229" s="269">
        <v>38.4</v>
      </c>
      <c r="P229" s="269">
        <v>143.19999999999999</v>
      </c>
      <c r="Q229" s="269">
        <v>31.8</v>
      </c>
      <c r="R229" s="269">
        <v>32.9</v>
      </c>
      <c r="S229" s="269">
        <v>100.5</v>
      </c>
      <c r="T229" s="269">
        <v>65.599999999999994</v>
      </c>
      <c r="U229" s="269">
        <v>23</v>
      </c>
      <c r="V229" s="269">
        <v>21.5</v>
      </c>
      <c r="W229" s="269">
        <v>128.19999999999999</v>
      </c>
    </row>
    <row r="230" spans="2:23" ht="15">
      <c r="B230" s="268">
        <v>1778</v>
      </c>
      <c r="C230" s="269">
        <v>57</v>
      </c>
      <c r="D230" s="269">
        <v>28.3</v>
      </c>
      <c r="E230" s="269">
        <v>33.799999999999997</v>
      </c>
      <c r="F230" s="269">
        <v>354.6</v>
      </c>
      <c r="G230" s="269">
        <v>87.7</v>
      </c>
      <c r="H230" s="269">
        <v>53.4</v>
      </c>
      <c r="I230" s="269">
        <v>37.200000000000003</v>
      </c>
      <c r="J230" s="269">
        <v>50</v>
      </c>
      <c r="K230" s="269">
        <v>336.7</v>
      </c>
      <c r="L230" s="269">
        <v>62.3</v>
      </c>
      <c r="M230" s="269">
        <v>24.7</v>
      </c>
      <c r="N230" s="269">
        <v>57.8</v>
      </c>
      <c r="O230" s="269">
        <v>39.1</v>
      </c>
      <c r="P230" s="269">
        <v>145.5</v>
      </c>
      <c r="Q230" s="269">
        <v>32.299999999999997</v>
      </c>
      <c r="R230" s="269">
        <v>33.5</v>
      </c>
      <c r="S230" s="269">
        <v>102.1</v>
      </c>
      <c r="T230" s="269">
        <v>66.599999999999994</v>
      </c>
      <c r="U230" s="269">
        <v>23.4</v>
      </c>
      <c r="V230" s="269">
        <v>21.9</v>
      </c>
      <c r="W230" s="269">
        <v>130.30000000000001</v>
      </c>
    </row>
    <row r="231" spans="2:23" ht="15">
      <c r="B231" s="268">
        <v>1806</v>
      </c>
      <c r="C231" s="269">
        <v>57.9</v>
      </c>
      <c r="D231" s="269">
        <v>28.7</v>
      </c>
      <c r="E231" s="269">
        <v>34.299999999999997</v>
      </c>
      <c r="F231" s="269">
        <v>360.1</v>
      </c>
      <c r="G231" s="269">
        <v>89.1</v>
      </c>
      <c r="H231" s="269">
        <v>54.2</v>
      </c>
      <c r="I231" s="269">
        <v>37.700000000000003</v>
      </c>
      <c r="J231" s="269">
        <v>50.7</v>
      </c>
      <c r="K231" s="269">
        <v>342.1</v>
      </c>
      <c r="L231" s="269">
        <v>63.3</v>
      </c>
      <c r="M231" s="269">
        <v>25.1</v>
      </c>
      <c r="N231" s="269">
        <v>58.7</v>
      </c>
      <c r="O231" s="269">
        <v>39.700000000000003</v>
      </c>
      <c r="P231" s="269">
        <v>147.80000000000001</v>
      </c>
      <c r="Q231" s="269">
        <v>32.799999999999997</v>
      </c>
      <c r="R231" s="269">
        <v>34</v>
      </c>
      <c r="S231" s="269">
        <v>103.7</v>
      </c>
      <c r="T231" s="269">
        <v>67.7</v>
      </c>
      <c r="U231" s="269">
        <v>23.8</v>
      </c>
      <c r="V231" s="269">
        <v>22.2</v>
      </c>
      <c r="W231" s="269">
        <v>132.30000000000001</v>
      </c>
    </row>
    <row r="232" spans="2:23" ht="15">
      <c r="B232" s="268">
        <v>1835</v>
      </c>
      <c r="C232" s="269">
        <v>58.8</v>
      </c>
      <c r="D232" s="269">
        <v>29.2</v>
      </c>
      <c r="E232" s="269">
        <v>34.9</v>
      </c>
      <c r="F232" s="269">
        <v>365.9</v>
      </c>
      <c r="G232" s="269">
        <v>90.6</v>
      </c>
      <c r="H232" s="269">
        <v>55.1</v>
      </c>
      <c r="I232" s="269">
        <v>38.299999999999997</v>
      </c>
      <c r="J232" s="269">
        <v>51.6</v>
      </c>
      <c r="K232" s="269">
        <v>347.5</v>
      </c>
      <c r="L232" s="269">
        <v>64.3</v>
      </c>
      <c r="M232" s="269">
        <v>25.5</v>
      </c>
      <c r="N232" s="269">
        <v>59.6</v>
      </c>
      <c r="O232" s="269">
        <v>40.299999999999997</v>
      </c>
      <c r="P232" s="269">
        <v>150.19999999999999</v>
      </c>
      <c r="Q232" s="269">
        <v>33.4</v>
      </c>
      <c r="R232" s="269">
        <v>34.5</v>
      </c>
      <c r="S232" s="269">
        <v>105.3</v>
      </c>
      <c r="T232" s="269">
        <v>68.8</v>
      </c>
      <c r="U232" s="269">
        <v>24.2</v>
      </c>
      <c r="V232" s="269">
        <v>22.6</v>
      </c>
      <c r="W232" s="269">
        <v>134.5</v>
      </c>
    </row>
    <row r="233" spans="2:23" ht="15">
      <c r="B233" s="268">
        <v>1863</v>
      </c>
      <c r="C233" s="269">
        <v>59.7</v>
      </c>
      <c r="D233" s="269">
        <v>29.6</v>
      </c>
      <c r="E233" s="269">
        <v>35.4</v>
      </c>
      <c r="F233" s="269">
        <v>371.5</v>
      </c>
      <c r="G233" s="269">
        <v>91.9</v>
      </c>
      <c r="H233" s="269">
        <v>55.9</v>
      </c>
      <c r="I233" s="269">
        <v>38.9</v>
      </c>
      <c r="J233" s="269">
        <v>52.3</v>
      </c>
      <c r="K233" s="269">
        <v>352.8</v>
      </c>
      <c r="L233" s="269">
        <v>65.3</v>
      </c>
      <c r="M233" s="269">
        <v>25.9</v>
      </c>
      <c r="N233" s="269">
        <v>60.5</v>
      </c>
      <c r="O233" s="269">
        <v>40.9</v>
      </c>
      <c r="P233" s="269">
        <v>152.5</v>
      </c>
      <c r="Q233" s="269">
        <v>33.9</v>
      </c>
      <c r="R233" s="269">
        <v>35.1</v>
      </c>
      <c r="S233" s="269">
        <v>106.9</v>
      </c>
      <c r="T233" s="269">
        <v>69.8</v>
      </c>
      <c r="U233" s="269">
        <v>24.5</v>
      </c>
      <c r="V233" s="269">
        <v>22.9</v>
      </c>
      <c r="W233" s="269">
        <v>136.5</v>
      </c>
    </row>
    <row r="234" spans="2:23" ht="15">
      <c r="B234" s="268">
        <v>1892</v>
      </c>
      <c r="C234" s="269">
        <v>60.6</v>
      </c>
      <c r="D234" s="269">
        <v>30.1</v>
      </c>
      <c r="E234" s="269">
        <v>36</v>
      </c>
      <c r="F234" s="269">
        <v>377.3</v>
      </c>
      <c r="G234" s="269">
        <v>93.4</v>
      </c>
      <c r="H234" s="269">
        <v>56.8</v>
      </c>
      <c r="I234" s="269">
        <v>39.5</v>
      </c>
      <c r="J234" s="269">
        <v>53.2</v>
      </c>
      <c r="K234" s="269">
        <v>358.3</v>
      </c>
      <c r="L234" s="269">
        <v>66.3</v>
      </c>
      <c r="M234" s="269">
        <v>26.3</v>
      </c>
      <c r="N234" s="269">
        <v>61.5</v>
      </c>
      <c r="O234" s="269">
        <v>41.6</v>
      </c>
      <c r="P234" s="269">
        <v>154.80000000000001</v>
      </c>
      <c r="Q234" s="269">
        <v>34.4</v>
      </c>
      <c r="R234" s="269">
        <v>35.6</v>
      </c>
      <c r="S234" s="269">
        <v>108.6</v>
      </c>
      <c r="T234" s="269">
        <v>70.900000000000006</v>
      </c>
      <c r="U234" s="269">
        <v>24.9</v>
      </c>
      <c r="V234" s="269">
        <v>23.3</v>
      </c>
      <c r="W234" s="269">
        <v>138.6</v>
      </c>
    </row>
    <row r="235" spans="2:23" ht="15">
      <c r="B235" s="268">
        <v>1920</v>
      </c>
      <c r="C235" s="269">
        <v>61.5</v>
      </c>
      <c r="D235" s="269">
        <v>30.5</v>
      </c>
      <c r="E235" s="269">
        <v>36.5</v>
      </c>
      <c r="F235" s="269">
        <v>382.9</v>
      </c>
      <c r="G235" s="269">
        <v>94.8</v>
      </c>
      <c r="H235" s="269">
        <v>57.7</v>
      </c>
      <c r="I235" s="269">
        <v>40.1</v>
      </c>
      <c r="J235" s="269">
        <v>53.9</v>
      </c>
      <c r="K235" s="269">
        <v>363.6</v>
      </c>
      <c r="L235" s="269">
        <v>67.2</v>
      </c>
      <c r="M235" s="269">
        <v>26.7</v>
      </c>
      <c r="N235" s="269">
        <v>62.4</v>
      </c>
      <c r="O235" s="269">
        <v>42.2</v>
      </c>
      <c r="P235" s="269">
        <v>157.1</v>
      </c>
      <c r="Q235" s="269">
        <v>34.9</v>
      </c>
      <c r="R235" s="269">
        <v>36.1</v>
      </c>
      <c r="S235" s="269">
        <v>110.2</v>
      </c>
      <c r="T235" s="269">
        <v>71.900000000000006</v>
      </c>
      <c r="U235" s="269">
        <v>25.3</v>
      </c>
      <c r="V235" s="269">
        <v>23.6</v>
      </c>
      <c r="W235" s="269">
        <v>140.69999999999999</v>
      </c>
    </row>
    <row r="236" spans="2:23" ht="15">
      <c r="B236" s="268">
        <v>1948</v>
      </c>
      <c r="C236" s="269">
        <v>62.4</v>
      </c>
      <c r="D236" s="269">
        <v>31</v>
      </c>
      <c r="E236" s="269">
        <v>37</v>
      </c>
      <c r="F236" s="269">
        <v>388.5</v>
      </c>
      <c r="G236" s="269">
        <v>96.1</v>
      </c>
      <c r="H236" s="269">
        <v>58.5</v>
      </c>
      <c r="I236" s="269">
        <v>40.700000000000003</v>
      </c>
      <c r="J236" s="269">
        <v>54.7</v>
      </c>
      <c r="K236" s="269">
        <v>368.9</v>
      </c>
      <c r="L236" s="269">
        <v>68.2</v>
      </c>
      <c r="M236" s="269">
        <v>27.1</v>
      </c>
      <c r="N236" s="269">
        <v>63.3</v>
      </c>
      <c r="O236" s="269">
        <v>42.8</v>
      </c>
      <c r="P236" s="269">
        <v>159.4</v>
      </c>
      <c r="Q236" s="269">
        <v>35.4</v>
      </c>
      <c r="R236" s="269">
        <v>36.700000000000003</v>
      </c>
      <c r="S236" s="269">
        <v>111.8</v>
      </c>
      <c r="T236" s="269">
        <v>73</v>
      </c>
      <c r="U236" s="269">
        <v>25.6</v>
      </c>
      <c r="V236" s="269">
        <v>24</v>
      </c>
      <c r="W236" s="269">
        <v>142.69999999999999</v>
      </c>
    </row>
    <row r="237" spans="2:23" ht="15">
      <c r="B237" s="268">
        <v>1977</v>
      </c>
      <c r="C237" s="269">
        <v>63.4</v>
      </c>
      <c r="D237" s="269">
        <v>31.5</v>
      </c>
      <c r="E237" s="269">
        <v>37.6</v>
      </c>
      <c r="F237" s="269">
        <v>394.3</v>
      </c>
      <c r="G237" s="269">
        <v>97.6</v>
      </c>
      <c r="H237" s="269">
        <v>59.4</v>
      </c>
      <c r="I237" s="269">
        <v>41.3</v>
      </c>
      <c r="J237" s="269">
        <v>55.5</v>
      </c>
      <c r="K237" s="269">
        <v>374.4</v>
      </c>
      <c r="L237" s="269">
        <v>69.2</v>
      </c>
      <c r="M237" s="269">
        <v>27.5</v>
      </c>
      <c r="N237" s="269">
        <v>64.2</v>
      </c>
      <c r="O237" s="269">
        <v>43.4</v>
      </c>
      <c r="P237" s="269">
        <v>161.80000000000001</v>
      </c>
      <c r="Q237" s="269">
        <v>35.9</v>
      </c>
      <c r="R237" s="269">
        <v>37.200000000000003</v>
      </c>
      <c r="S237" s="269">
        <v>113.5</v>
      </c>
      <c r="T237" s="269">
        <v>74.099999999999994</v>
      </c>
      <c r="U237" s="269">
        <v>26</v>
      </c>
      <c r="V237" s="269">
        <v>24.3</v>
      </c>
      <c r="W237" s="269">
        <v>144.9</v>
      </c>
    </row>
    <row r="238" spans="2:23" ht="15">
      <c r="B238" s="268">
        <v>2005</v>
      </c>
      <c r="C238" s="269">
        <v>64.2</v>
      </c>
      <c r="D238" s="269">
        <v>31.9</v>
      </c>
      <c r="E238" s="269">
        <v>38.1</v>
      </c>
      <c r="F238" s="269">
        <v>399.8</v>
      </c>
      <c r="G238" s="269">
        <v>98.9</v>
      </c>
      <c r="H238" s="269">
        <v>60.2</v>
      </c>
      <c r="I238" s="269">
        <v>41.9</v>
      </c>
      <c r="J238" s="269">
        <v>56.3</v>
      </c>
      <c r="K238" s="269">
        <v>379.7</v>
      </c>
      <c r="L238" s="269">
        <v>70.2</v>
      </c>
      <c r="M238" s="269">
        <v>27.9</v>
      </c>
      <c r="N238" s="269">
        <v>65.2</v>
      </c>
      <c r="O238" s="269">
        <v>44</v>
      </c>
      <c r="P238" s="269">
        <v>164.1</v>
      </c>
      <c r="Q238" s="269">
        <v>36.5</v>
      </c>
      <c r="R238" s="269">
        <v>37.700000000000003</v>
      </c>
      <c r="S238" s="269">
        <v>115.1</v>
      </c>
      <c r="T238" s="269">
        <v>75.099999999999994</v>
      </c>
      <c r="U238" s="269">
        <v>26.4</v>
      </c>
      <c r="V238" s="269">
        <v>24.7</v>
      </c>
      <c r="W238" s="269">
        <v>146.9</v>
      </c>
    </row>
    <row r="239" spans="2:23" ht="15">
      <c r="B239" s="268">
        <v>2033</v>
      </c>
      <c r="C239" s="269">
        <v>65.099999999999994</v>
      </c>
      <c r="D239" s="269">
        <v>32.299999999999997</v>
      </c>
      <c r="E239" s="269">
        <v>38.6</v>
      </c>
      <c r="F239" s="269">
        <v>405.4</v>
      </c>
      <c r="G239" s="269">
        <v>100.3</v>
      </c>
      <c r="H239" s="269">
        <v>61.1</v>
      </c>
      <c r="I239" s="269">
        <v>42.5</v>
      </c>
      <c r="J239" s="269">
        <v>57.1</v>
      </c>
      <c r="K239" s="269">
        <v>385</v>
      </c>
      <c r="L239" s="269">
        <v>71.2</v>
      </c>
      <c r="M239" s="269">
        <v>28.3</v>
      </c>
      <c r="N239" s="269">
        <v>66.099999999999994</v>
      </c>
      <c r="O239" s="269">
        <v>44.7</v>
      </c>
      <c r="P239" s="269">
        <v>166.4</v>
      </c>
      <c r="Q239" s="269">
        <v>37</v>
      </c>
      <c r="R239" s="269">
        <v>38.299999999999997</v>
      </c>
      <c r="S239" s="269">
        <v>116.7</v>
      </c>
      <c r="T239" s="269">
        <v>76.2</v>
      </c>
      <c r="U239" s="269">
        <v>26.8</v>
      </c>
      <c r="V239" s="269">
        <v>25</v>
      </c>
      <c r="W239" s="269">
        <v>149</v>
      </c>
    </row>
    <row r="240" spans="2:23" ht="15">
      <c r="B240" s="268">
        <v>2062</v>
      </c>
      <c r="C240" s="269">
        <v>66.099999999999994</v>
      </c>
      <c r="D240" s="269">
        <v>32.799999999999997</v>
      </c>
      <c r="E240" s="269">
        <v>39.200000000000003</v>
      </c>
      <c r="F240" s="269">
        <v>411.2</v>
      </c>
      <c r="G240" s="269">
        <v>101.8</v>
      </c>
      <c r="H240" s="269">
        <v>61.9</v>
      </c>
      <c r="I240" s="269">
        <v>43.1</v>
      </c>
      <c r="J240" s="269">
        <v>57.9</v>
      </c>
      <c r="K240" s="269">
        <v>390.5</v>
      </c>
      <c r="L240" s="269">
        <v>72.2</v>
      </c>
      <c r="M240" s="269">
        <v>28.7</v>
      </c>
      <c r="N240" s="269">
        <v>67</v>
      </c>
      <c r="O240" s="269">
        <v>45.3</v>
      </c>
      <c r="P240" s="269">
        <v>168.7</v>
      </c>
      <c r="Q240" s="269">
        <v>37.5</v>
      </c>
      <c r="R240" s="269">
        <v>38.799999999999997</v>
      </c>
      <c r="S240" s="269">
        <v>118.4</v>
      </c>
      <c r="T240" s="269">
        <v>77.3</v>
      </c>
      <c r="U240" s="269">
        <v>27.1</v>
      </c>
      <c r="V240" s="269">
        <v>25.4</v>
      </c>
      <c r="W240" s="269">
        <v>151.1</v>
      </c>
    </row>
    <row r="241" spans="2:23" ht="15">
      <c r="B241" s="268">
        <v>2090</v>
      </c>
      <c r="C241" s="269">
        <v>67</v>
      </c>
      <c r="D241" s="269">
        <v>33.299999999999997</v>
      </c>
      <c r="E241" s="269">
        <v>39.700000000000003</v>
      </c>
      <c r="F241" s="269">
        <v>416.8</v>
      </c>
      <c r="G241" s="269">
        <v>103.1</v>
      </c>
      <c r="H241" s="269">
        <v>62.8</v>
      </c>
      <c r="I241" s="269">
        <v>43.7</v>
      </c>
      <c r="J241" s="269">
        <v>58.7</v>
      </c>
      <c r="K241" s="269">
        <v>395.8</v>
      </c>
      <c r="L241" s="269">
        <v>73.2</v>
      </c>
      <c r="M241" s="269">
        <v>29</v>
      </c>
      <c r="N241" s="269">
        <v>67.900000000000006</v>
      </c>
      <c r="O241" s="269">
        <v>45.9</v>
      </c>
      <c r="P241" s="269">
        <v>171</v>
      </c>
      <c r="Q241" s="269">
        <v>38</v>
      </c>
      <c r="R241" s="269">
        <v>39.299999999999997</v>
      </c>
      <c r="S241" s="269">
        <v>120</v>
      </c>
      <c r="T241" s="269">
        <v>78.3</v>
      </c>
      <c r="U241" s="269">
        <v>27.5</v>
      </c>
      <c r="V241" s="269">
        <v>25.7</v>
      </c>
      <c r="W241" s="269">
        <v>153.1</v>
      </c>
    </row>
    <row r="242" spans="2:23" ht="15">
      <c r="B242" s="268">
        <v>2118</v>
      </c>
      <c r="C242" s="269">
        <v>67.900000000000006</v>
      </c>
      <c r="D242" s="269">
        <v>33.700000000000003</v>
      </c>
      <c r="E242" s="269">
        <v>40.299999999999997</v>
      </c>
      <c r="F242" s="269">
        <v>422.4</v>
      </c>
      <c r="G242" s="269">
        <v>104.5</v>
      </c>
      <c r="H242" s="269">
        <v>63.6</v>
      </c>
      <c r="I242" s="269">
        <v>44.3</v>
      </c>
      <c r="J242" s="269">
        <v>59.5</v>
      </c>
      <c r="K242" s="269">
        <v>401.1</v>
      </c>
      <c r="L242" s="269">
        <v>74.2</v>
      </c>
      <c r="M242" s="269">
        <v>29.4</v>
      </c>
      <c r="N242" s="269">
        <v>68.8</v>
      </c>
      <c r="O242" s="269">
        <v>46.5</v>
      </c>
      <c r="P242" s="269">
        <v>173.3</v>
      </c>
      <c r="Q242" s="269">
        <v>38.5</v>
      </c>
      <c r="R242" s="269">
        <v>39.9</v>
      </c>
      <c r="S242" s="269">
        <v>121.6</v>
      </c>
      <c r="T242" s="269">
        <v>79.400000000000006</v>
      </c>
      <c r="U242" s="269">
        <v>27.9</v>
      </c>
      <c r="V242" s="269">
        <v>26.1</v>
      </c>
      <c r="W242" s="269">
        <v>155.19999999999999</v>
      </c>
    </row>
    <row r="243" spans="2:23" ht="15">
      <c r="B243" s="268">
        <v>2147</v>
      </c>
      <c r="C243" s="269">
        <v>68.8</v>
      </c>
      <c r="D243" s="269">
        <v>34.200000000000003</v>
      </c>
      <c r="E243" s="269">
        <v>40.799999999999997</v>
      </c>
      <c r="F243" s="269">
        <v>428.2</v>
      </c>
      <c r="G243" s="269">
        <v>106</v>
      </c>
      <c r="H243" s="269">
        <v>64.5</v>
      </c>
      <c r="I243" s="269">
        <v>44.9</v>
      </c>
      <c r="J243" s="269">
        <v>60.3</v>
      </c>
      <c r="K243" s="269">
        <v>406.6</v>
      </c>
      <c r="L243" s="269">
        <v>75.2</v>
      </c>
      <c r="M243" s="269">
        <v>29.8</v>
      </c>
      <c r="N243" s="269">
        <v>69.8</v>
      </c>
      <c r="O243" s="269">
        <v>47.2</v>
      </c>
      <c r="P243" s="269">
        <v>175.7</v>
      </c>
      <c r="Q243" s="269">
        <v>39</v>
      </c>
      <c r="R243" s="269">
        <v>40.4</v>
      </c>
      <c r="S243" s="269">
        <v>123.3</v>
      </c>
      <c r="T243" s="269">
        <v>80.5</v>
      </c>
      <c r="U243" s="269">
        <v>28.3</v>
      </c>
      <c r="V243" s="269">
        <v>26.4</v>
      </c>
      <c r="W243" s="269">
        <v>157.30000000000001</v>
      </c>
    </row>
    <row r="244" spans="2:23" ht="15">
      <c r="B244" s="268">
        <v>2175</v>
      </c>
      <c r="C244" s="269">
        <v>69.7</v>
      </c>
      <c r="D244" s="269">
        <v>34.6</v>
      </c>
      <c r="E244" s="269">
        <v>41.3</v>
      </c>
      <c r="F244" s="269">
        <v>433.7</v>
      </c>
      <c r="G244" s="269">
        <v>107.3</v>
      </c>
      <c r="H244" s="269">
        <v>65.3</v>
      </c>
      <c r="I244" s="269">
        <v>45.4</v>
      </c>
      <c r="J244" s="269">
        <v>61.1</v>
      </c>
      <c r="K244" s="269">
        <v>411.9</v>
      </c>
      <c r="L244" s="269">
        <v>76.2</v>
      </c>
      <c r="M244" s="269">
        <v>30.2</v>
      </c>
      <c r="N244" s="269">
        <v>70.7</v>
      </c>
      <c r="O244" s="269">
        <v>47.8</v>
      </c>
      <c r="P244" s="269">
        <v>178</v>
      </c>
      <c r="Q244" s="269">
        <v>39.5</v>
      </c>
      <c r="R244" s="269">
        <v>40.9</v>
      </c>
      <c r="S244" s="269">
        <v>124.9</v>
      </c>
      <c r="T244" s="269">
        <v>81.5</v>
      </c>
      <c r="U244" s="269">
        <v>28.6</v>
      </c>
      <c r="V244" s="269">
        <v>26.8</v>
      </c>
      <c r="W244" s="269">
        <v>159.4</v>
      </c>
    </row>
    <row r="245" spans="2:23" ht="15">
      <c r="B245" s="268">
        <v>2203</v>
      </c>
      <c r="C245" s="269">
        <v>70.599999999999994</v>
      </c>
      <c r="D245" s="269">
        <v>35.1</v>
      </c>
      <c r="E245" s="269">
        <v>41.9</v>
      </c>
      <c r="F245" s="269">
        <v>439.3</v>
      </c>
      <c r="G245" s="269">
        <v>108.7</v>
      </c>
      <c r="H245" s="269">
        <v>66.2</v>
      </c>
      <c r="I245" s="269">
        <v>46</v>
      </c>
      <c r="J245" s="269">
        <v>61.9</v>
      </c>
      <c r="K245" s="269">
        <v>417.2</v>
      </c>
      <c r="L245" s="269">
        <v>77.2</v>
      </c>
      <c r="M245" s="269">
        <v>30.6</v>
      </c>
      <c r="N245" s="269">
        <v>71.599999999999994</v>
      </c>
      <c r="O245" s="269">
        <v>48.4</v>
      </c>
      <c r="P245" s="269">
        <v>180.3</v>
      </c>
      <c r="Q245" s="269">
        <v>40.1</v>
      </c>
      <c r="R245" s="269">
        <v>41.5</v>
      </c>
      <c r="S245" s="269">
        <v>126.5</v>
      </c>
      <c r="T245" s="269">
        <v>82.6</v>
      </c>
      <c r="U245" s="269">
        <v>29</v>
      </c>
      <c r="V245" s="269">
        <v>27.1</v>
      </c>
      <c r="W245" s="269">
        <v>161.4</v>
      </c>
    </row>
    <row r="246" spans="2:23" ht="15">
      <c r="B246" s="268">
        <v>2232</v>
      </c>
      <c r="C246" s="269">
        <v>71.5</v>
      </c>
      <c r="D246" s="269">
        <v>35.5</v>
      </c>
      <c r="E246" s="269">
        <v>42.4</v>
      </c>
      <c r="F246" s="269">
        <v>445.1</v>
      </c>
      <c r="G246" s="269">
        <v>110.2</v>
      </c>
      <c r="H246" s="269">
        <v>67</v>
      </c>
      <c r="I246" s="269">
        <v>46.6</v>
      </c>
      <c r="J246" s="269">
        <v>62.7</v>
      </c>
      <c r="K246" s="269">
        <v>422.7</v>
      </c>
      <c r="L246" s="269">
        <v>78.2</v>
      </c>
      <c r="M246" s="269">
        <v>31</v>
      </c>
      <c r="N246" s="269">
        <v>72.5</v>
      </c>
      <c r="O246" s="269">
        <v>49</v>
      </c>
      <c r="P246" s="269">
        <v>182.7</v>
      </c>
      <c r="Q246" s="269">
        <v>40.6</v>
      </c>
      <c r="R246" s="269">
        <v>42</v>
      </c>
      <c r="S246" s="269">
        <v>128.1</v>
      </c>
      <c r="T246" s="269">
        <v>83.6</v>
      </c>
      <c r="U246" s="269">
        <v>29.4</v>
      </c>
      <c r="V246" s="269">
        <v>27.5</v>
      </c>
      <c r="W246" s="269">
        <v>163.6</v>
      </c>
    </row>
    <row r="247" spans="2:23" ht="15">
      <c r="B247" s="268">
        <v>2260</v>
      </c>
      <c r="C247" s="269">
        <v>72.400000000000006</v>
      </c>
      <c r="D247" s="269">
        <v>36</v>
      </c>
      <c r="E247" s="269">
        <v>43</v>
      </c>
      <c r="F247" s="269">
        <v>450.7</v>
      </c>
      <c r="G247" s="269">
        <v>111.5</v>
      </c>
      <c r="H247" s="269">
        <v>67.900000000000006</v>
      </c>
      <c r="I247" s="269">
        <v>47.2</v>
      </c>
      <c r="J247" s="269">
        <v>63.5</v>
      </c>
      <c r="K247" s="269">
        <v>428</v>
      </c>
      <c r="L247" s="269">
        <v>79.2</v>
      </c>
      <c r="M247" s="269">
        <v>31.4</v>
      </c>
      <c r="N247" s="269">
        <v>73.400000000000006</v>
      </c>
      <c r="O247" s="269">
        <v>49.6</v>
      </c>
      <c r="P247" s="269">
        <v>184.9</v>
      </c>
      <c r="Q247" s="269">
        <v>41.1</v>
      </c>
      <c r="R247" s="269">
        <v>42.5</v>
      </c>
      <c r="S247" s="269">
        <v>129.69999999999999</v>
      </c>
      <c r="T247" s="269">
        <v>84.7</v>
      </c>
      <c r="U247" s="269">
        <v>29.7</v>
      </c>
      <c r="V247" s="269">
        <v>27.8</v>
      </c>
      <c r="W247" s="269">
        <v>165.6</v>
      </c>
    </row>
    <row r="248" spans="2:23" ht="15">
      <c r="B248" s="268">
        <v>2288</v>
      </c>
      <c r="C248" s="269">
        <v>73.3</v>
      </c>
      <c r="D248" s="269">
        <v>36.4</v>
      </c>
      <c r="E248" s="269">
        <v>43.5</v>
      </c>
      <c r="F248" s="269">
        <v>456.3</v>
      </c>
      <c r="G248" s="269">
        <v>112.9</v>
      </c>
      <c r="H248" s="269">
        <v>68.7</v>
      </c>
      <c r="I248" s="269">
        <v>47.8</v>
      </c>
      <c r="J248" s="269">
        <v>64.3</v>
      </c>
      <c r="K248" s="269">
        <v>433.3</v>
      </c>
      <c r="L248" s="269">
        <v>80.099999999999994</v>
      </c>
      <c r="M248" s="269">
        <v>31.8</v>
      </c>
      <c r="N248" s="269">
        <v>74.400000000000006</v>
      </c>
      <c r="O248" s="269">
        <v>50.3</v>
      </c>
      <c r="P248" s="269">
        <v>187.2</v>
      </c>
      <c r="Q248" s="269">
        <v>41.6</v>
      </c>
      <c r="R248" s="269">
        <v>43.1</v>
      </c>
      <c r="S248" s="269">
        <v>131.30000000000001</v>
      </c>
      <c r="T248" s="269">
        <v>85.7</v>
      </c>
      <c r="U248" s="269">
        <v>30.1</v>
      </c>
      <c r="V248" s="269">
        <v>28.2</v>
      </c>
      <c r="W248" s="269">
        <v>167.7</v>
      </c>
    </row>
    <row r="249" spans="2:23" ht="15">
      <c r="B249" s="268">
        <v>2317</v>
      </c>
      <c r="C249" s="269">
        <v>74.2</v>
      </c>
      <c r="D249" s="269">
        <v>36.9</v>
      </c>
      <c r="E249" s="269">
        <v>44</v>
      </c>
      <c r="F249" s="269">
        <v>462.1</v>
      </c>
      <c r="G249" s="269">
        <v>114.3</v>
      </c>
      <c r="H249" s="269">
        <v>69.599999999999994</v>
      </c>
      <c r="I249" s="269">
        <v>48.4</v>
      </c>
      <c r="J249" s="269">
        <v>65.099999999999994</v>
      </c>
      <c r="K249" s="269">
        <v>438.8</v>
      </c>
      <c r="L249" s="269">
        <v>81.2</v>
      </c>
      <c r="M249" s="269">
        <v>32.200000000000003</v>
      </c>
      <c r="N249" s="269">
        <v>75.3</v>
      </c>
      <c r="O249" s="269">
        <v>50.9</v>
      </c>
      <c r="P249" s="269">
        <v>189.6</v>
      </c>
      <c r="Q249" s="269">
        <v>42.1</v>
      </c>
      <c r="R249" s="269">
        <v>43.6</v>
      </c>
      <c r="S249" s="269">
        <v>133</v>
      </c>
      <c r="T249" s="269">
        <v>86.8</v>
      </c>
      <c r="U249" s="269">
        <v>30.5</v>
      </c>
      <c r="V249" s="269">
        <v>28.5</v>
      </c>
      <c r="W249" s="269">
        <v>169.8</v>
      </c>
    </row>
    <row r="250" spans="2:23" ht="15">
      <c r="B250" s="268">
        <v>2345</v>
      </c>
      <c r="C250" s="269">
        <v>75.099999999999994</v>
      </c>
      <c r="D250" s="269">
        <v>37.299999999999997</v>
      </c>
      <c r="E250" s="269">
        <v>44.6</v>
      </c>
      <c r="F250" s="269">
        <v>467.6</v>
      </c>
      <c r="G250" s="269">
        <v>115.7</v>
      </c>
      <c r="H250" s="269">
        <v>70.400000000000006</v>
      </c>
      <c r="I250" s="269">
        <v>49</v>
      </c>
      <c r="J250" s="269">
        <v>65.900000000000006</v>
      </c>
      <c r="K250" s="269">
        <v>444.1</v>
      </c>
      <c r="L250" s="269">
        <v>82.1</v>
      </c>
      <c r="M250" s="269">
        <v>32.6</v>
      </c>
      <c r="N250" s="269">
        <v>76.2</v>
      </c>
      <c r="O250" s="269">
        <v>51.5</v>
      </c>
      <c r="P250" s="269">
        <v>191.9</v>
      </c>
      <c r="Q250" s="269">
        <v>42.6</v>
      </c>
      <c r="R250" s="269">
        <v>44.1</v>
      </c>
      <c r="S250" s="269">
        <v>134.6</v>
      </c>
      <c r="T250" s="269">
        <v>87.9</v>
      </c>
      <c r="U250" s="269">
        <v>30.9</v>
      </c>
      <c r="V250" s="269">
        <v>28.9</v>
      </c>
      <c r="W250" s="269">
        <v>171.8</v>
      </c>
    </row>
    <row r="251" spans="2:23" ht="15">
      <c r="B251" s="268">
        <v>2373</v>
      </c>
      <c r="C251" s="269">
        <v>76</v>
      </c>
      <c r="D251" s="269">
        <v>37.799999999999997</v>
      </c>
      <c r="E251" s="269">
        <v>45.1</v>
      </c>
      <c r="F251" s="269">
        <v>473.2</v>
      </c>
      <c r="G251" s="269">
        <v>117.1</v>
      </c>
      <c r="H251" s="269">
        <v>71.3</v>
      </c>
      <c r="I251" s="269">
        <v>49.6</v>
      </c>
      <c r="J251" s="269">
        <v>66.7</v>
      </c>
      <c r="K251" s="269">
        <v>449.4</v>
      </c>
      <c r="L251" s="269">
        <v>83.1</v>
      </c>
      <c r="M251" s="269">
        <v>33</v>
      </c>
      <c r="N251" s="269">
        <v>77.099999999999994</v>
      </c>
      <c r="O251" s="269">
        <v>52.1</v>
      </c>
      <c r="P251" s="269">
        <v>194.2</v>
      </c>
      <c r="Q251" s="269">
        <v>43.1</v>
      </c>
      <c r="R251" s="269">
        <v>44.7</v>
      </c>
      <c r="S251" s="269">
        <v>136.19999999999999</v>
      </c>
      <c r="T251" s="269">
        <v>88.9</v>
      </c>
      <c r="U251" s="269">
        <v>31.2</v>
      </c>
      <c r="V251" s="269">
        <v>29.2</v>
      </c>
      <c r="W251" s="269">
        <v>173.9</v>
      </c>
    </row>
    <row r="252" spans="2:23" ht="15">
      <c r="B252" s="268">
        <v>2402</v>
      </c>
      <c r="C252" s="269">
        <v>77</v>
      </c>
      <c r="D252" s="269">
        <v>38.200000000000003</v>
      </c>
      <c r="E252" s="269">
        <v>45.7</v>
      </c>
      <c r="F252" s="269">
        <v>479</v>
      </c>
      <c r="G252" s="269">
        <v>118.5</v>
      </c>
      <c r="H252" s="269">
        <v>72.099999999999994</v>
      </c>
      <c r="I252" s="269">
        <v>50.2</v>
      </c>
      <c r="J252" s="269">
        <v>67.5</v>
      </c>
      <c r="K252" s="269">
        <v>454.9</v>
      </c>
      <c r="L252" s="269">
        <v>84.1</v>
      </c>
      <c r="M252" s="269">
        <v>33.4</v>
      </c>
      <c r="N252" s="269">
        <v>78.099999999999994</v>
      </c>
      <c r="O252" s="269">
        <v>52.8</v>
      </c>
      <c r="P252" s="269">
        <v>196.6</v>
      </c>
      <c r="Q252" s="269">
        <v>43.7</v>
      </c>
      <c r="R252" s="269">
        <v>45.2</v>
      </c>
      <c r="S252" s="269">
        <v>137.9</v>
      </c>
      <c r="T252" s="269">
        <v>90</v>
      </c>
      <c r="U252" s="269">
        <v>31.6</v>
      </c>
      <c r="V252" s="269">
        <v>29.6</v>
      </c>
      <c r="W252" s="269">
        <v>176</v>
      </c>
    </row>
    <row r="253" spans="2:23" ht="15">
      <c r="B253" s="268">
        <v>2430</v>
      </c>
      <c r="C253" s="269">
        <v>77.900000000000006</v>
      </c>
      <c r="D253" s="269">
        <v>38.700000000000003</v>
      </c>
      <c r="E253" s="269">
        <v>46.2</v>
      </c>
      <c r="F253" s="269">
        <v>484.6</v>
      </c>
      <c r="G253" s="269">
        <v>119.9</v>
      </c>
      <c r="H253" s="269">
        <v>73</v>
      </c>
      <c r="I253" s="269">
        <v>50.8</v>
      </c>
      <c r="J253" s="269">
        <v>68.3</v>
      </c>
      <c r="K253" s="269">
        <v>460.2</v>
      </c>
      <c r="L253" s="269">
        <v>85.1</v>
      </c>
      <c r="M253" s="269">
        <v>33.799999999999997</v>
      </c>
      <c r="N253" s="269">
        <v>79</v>
      </c>
      <c r="O253" s="269">
        <v>53.4</v>
      </c>
      <c r="P253" s="269">
        <v>198.9</v>
      </c>
      <c r="Q253" s="269">
        <v>44.2</v>
      </c>
      <c r="R253" s="269">
        <v>45.7</v>
      </c>
      <c r="S253" s="269">
        <v>139.5</v>
      </c>
      <c r="T253" s="269">
        <v>91.1</v>
      </c>
      <c r="U253" s="269">
        <v>32</v>
      </c>
      <c r="V253" s="269">
        <v>29.9</v>
      </c>
      <c r="W253" s="269">
        <v>178.1</v>
      </c>
    </row>
    <row r="254" spans="2:23" ht="15">
      <c r="B254" s="268">
        <v>2459</v>
      </c>
      <c r="C254" s="269">
        <v>78.8</v>
      </c>
      <c r="D254" s="269">
        <v>39.1</v>
      </c>
      <c r="E254" s="269">
        <v>46.7</v>
      </c>
      <c r="F254" s="269">
        <v>490.4</v>
      </c>
      <c r="G254" s="269">
        <v>121.4</v>
      </c>
      <c r="H254" s="269">
        <v>73.8</v>
      </c>
      <c r="I254" s="269">
        <v>51.4</v>
      </c>
      <c r="J254" s="269">
        <v>69.099999999999994</v>
      </c>
      <c r="K254" s="269">
        <v>465.7</v>
      </c>
      <c r="L254" s="269">
        <v>86.1</v>
      </c>
      <c r="M254" s="269">
        <v>34.200000000000003</v>
      </c>
      <c r="N254" s="269">
        <v>79.900000000000006</v>
      </c>
      <c r="O254" s="269">
        <v>54</v>
      </c>
      <c r="P254" s="269">
        <v>201.2</v>
      </c>
      <c r="Q254" s="269">
        <v>44.7</v>
      </c>
      <c r="R254" s="269">
        <v>46.3</v>
      </c>
      <c r="S254" s="269">
        <v>141.19999999999999</v>
      </c>
      <c r="T254" s="269">
        <v>92.1</v>
      </c>
      <c r="U254" s="269">
        <v>32.4</v>
      </c>
      <c r="V254" s="269">
        <v>30.3</v>
      </c>
      <c r="W254" s="269">
        <v>180.2</v>
      </c>
    </row>
    <row r="255" spans="2:23" ht="15">
      <c r="B255" s="268">
        <v>2487</v>
      </c>
      <c r="C255" s="269">
        <v>79.7</v>
      </c>
      <c r="D255" s="269">
        <v>39.6</v>
      </c>
      <c r="E255" s="269">
        <v>47.3</v>
      </c>
      <c r="F255" s="269">
        <v>496</v>
      </c>
      <c r="G255" s="269">
        <v>122.7</v>
      </c>
      <c r="H255" s="269">
        <v>74.7</v>
      </c>
      <c r="I255" s="269">
        <v>52</v>
      </c>
      <c r="J255" s="269">
        <v>69.900000000000006</v>
      </c>
      <c r="K255" s="269">
        <v>471</v>
      </c>
      <c r="L255" s="269">
        <v>87.1</v>
      </c>
      <c r="M255" s="269">
        <v>34.6</v>
      </c>
      <c r="N255" s="269">
        <v>80.8</v>
      </c>
      <c r="O255" s="269">
        <v>54.6</v>
      </c>
      <c r="P255" s="269">
        <v>203.5</v>
      </c>
      <c r="Q255" s="269">
        <v>45.2</v>
      </c>
      <c r="R255" s="269">
        <v>46.8</v>
      </c>
      <c r="S255" s="269">
        <v>142.80000000000001</v>
      </c>
      <c r="T255" s="269">
        <v>93.2</v>
      </c>
      <c r="U255" s="269">
        <v>32.700000000000003</v>
      </c>
      <c r="V255" s="269">
        <v>30.6</v>
      </c>
      <c r="W255" s="269">
        <v>182.2</v>
      </c>
    </row>
    <row r="256" spans="2:23" ht="15">
      <c r="B256" s="268">
        <v>2515</v>
      </c>
      <c r="C256" s="269">
        <v>80.599999999999994</v>
      </c>
      <c r="D256" s="269">
        <v>40</v>
      </c>
      <c r="E256" s="269">
        <v>47.8</v>
      </c>
      <c r="F256" s="269">
        <v>501.5</v>
      </c>
      <c r="G256" s="269">
        <v>124.1</v>
      </c>
      <c r="H256" s="269">
        <v>75.5</v>
      </c>
      <c r="I256" s="269">
        <v>52.5</v>
      </c>
      <c r="J256" s="269">
        <v>70.7</v>
      </c>
      <c r="K256" s="269">
        <v>476.3</v>
      </c>
      <c r="L256" s="269">
        <v>88.1</v>
      </c>
      <c r="M256" s="269">
        <v>35</v>
      </c>
      <c r="N256" s="269">
        <v>81.7</v>
      </c>
      <c r="O256" s="269">
        <v>55.2</v>
      </c>
      <c r="P256" s="269">
        <v>205.8</v>
      </c>
      <c r="Q256" s="269">
        <v>45.7</v>
      </c>
      <c r="R256" s="269">
        <v>47.3</v>
      </c>
      <c r="S256" s="269">
        <v>144.4</v>
      </c>
      <c r="T256" s="269">
        <v>94.2</v>
      </c>
      <c r="U256" s="269">
        <v>33.1</v>
      </c>
      <c r="V256" s="269">
        <v>31</v>
      </c>
      <c r="W256" s="269">
        <v>184.3</v>
      </c>
    </row>
    <row r="257" spans="2:23" ht="15">
      <c r="B257" s="268">
        <v>2544</v>
      </c>
      <c r="C257" s="269">
        <v>81.5</v>
      </c>
      <c r="D257" s="269">
        <v>40.5</v>
      </c>
      <c r="E257" s="269">
        <v>48.4</v>
      </c>
      <c r="F257" s="269">
        <v>507.3</v>
      </c>
      <c r="G257" s="269">
        <v>125.6</v>
      </c>
      <c r="H257" s="269">
        <v>76.400000000000006</v>
      </c>
      <c r="I257" s="269">
        <v>53.2</v>
      </c>
      <c r="J257" s="269">
        <v>71.5</v>
      </c>
      <c r="K257" s="269">
        <v>481.8</v>
      </c>
      <c r="L257" s="269">
        <v>89.1</v>
      </c>
      <c r="M257" s="269">
        <v>35.4</v>
      </c>
      <c r="N257" s="269">
        <v>82.7</v>
      </c>
      <c r="O257" s="269">
        <v>55.9</v>
      </c>
      <c r="P257" s="269">
        <v>208.2</v>
      </c>
      <c r="Q257" s="269">
        <v>46.3</v>
      </c>
      <c r="R257" s="269">
        <v>47.9</v>
      </c>
      <c r="S257" s="269">
        <v>146</v>
      </c>
      <c r="T257" s="269">
        <v>95.3</v>
      </c>
      <c r="U257" s="269">
        <v>33.5</v>
      </c>
      <c r="V257" s="269">
        <v>31.3</v>
      </c>
      <c r="W257" s="269">
        <v>186.4</v>
      </c>
    </row>
    <row r="258" spans="2:23" ht="15">
      <c r="B258" s="268">
        <v>2572</v>
      </c>
      <c r="C258" s="269">
        <v>82.4</v>
      </c>
      <c r="D258" s="269">
        <v>40.9</v>
      </c>
      <c r="E258" s="269">
        <v>48.9</v>
      </c>
      <c r="F258" s="269">
        <v>512.9</v>
      </c>
      <c r="G258" s="269">
        <v>126.9</v>
      </c>
      <c r="H258" s="269">
        <v>77.2</v>
      </c>
      <c r="I258" s="269">
        <v>53.7</v>
      </c>
      <c r="J258" s="269">
        <v>72.3</v>
      </c>
      <c r="K258" s="269">
        <v>487.1</v>
      </c>
      <c r="L258" s="269">
        <v>90.1</v>
      </c>
      <c r="M258" s="269">
        <v>35.700000000000003</v>
      </c>
      <c r="N258" s="269">
        <v>83.6</v>
      </c>
      <c r="O258" s="269">
        <v>56.5</v>
      </c>
      <c r="P258" s="269">
        <v>210.5</v>
      </c>
      <c r="Q258" s="269">
        <v>46.8</v>
      </c>
      <c r="R258" s="269">
        <v>48.4</v>
      </c>
      <c r="S258" s="269">
        <v>147.69999999999999</v>
      </c>
      <c r="T258" s="269">
        <v>96.4</v>
      </c>
      <c r="U258" s="269">
        <v>33.9</v>
      </c>
      <c r="V258" s="269">
        <v>31.7</v>
      </c>
      <c r="W258" s="269">
        <v>188.5</v>
      </c>
    </row>
    <row r="259" spans="2:23" ht="15">
      <c r="B259" s="268">
        <v>2600</v>
      </c>
      <c r="C259" s="269">
        <v>83.3</v>
      </c>
      <c r="D259" s="269">
        <v>41.4</v>
      </c>
      <c r="E259" s="269">
        <v>49.4</v>
      </c>
      <c r="F259" s="269">
        <v>518.5</v>
      </c>
      <c r="G259" s="269">
        <v>128.30000000000001</v>
      </c>
      <c r="H259" s="269">
        <v>78.099999999999994</v>
      </c>
      <c r="I259" s="269">
        <v>54.3</v>
      </c>
      <c r="J259" s="269">
        <v>73</v>
      </c>
      <c r="K259" s="269">
        <v>492.4</v>
      </c>
      <c r="L259" s="269">
        <v>91.1</v>
      </c>
      <c r="M259" s="269">
        <v>36.1</v>
      </c>
      <c r="N259" s="269">
        <v>84.5</v>
      </c>
      <c r="O259" s="269">
        <v>57.1</v>
      </c>
      <c r="P259" s="269">
        <v>212.8</v>
      </c>
      <c r="Q259" s="269">
        <v>47.3</v>
      </c>
      <c r="R259" s="269">
        <v>48.9</v>
      </c>
      <c r="S259" s="269">
        <v>149.30000000000001</v>
      </c>
      <c r="T259" s="269">
        <v>97.4</v>
      </c>
      <c r="U259" s="269">
        <v>34.200000000000003</v>
      </c>
      <c r="V259" s="269">
        <v>32</v>
      </c>
      <c r="W259" s="269">
        <v>190.5</v>
      </c>
    </row>
    <row r="260" spans="2:23" ht="15">
      <c r="B260" s="268">
        <v>2629</v>
      </c>
      <c r="C260" s="269">
        <v>84.2</v>
      </c>
      <c r="D260" s="269">
        <v>41.8</v>
      </c>
      <c r="E260" s="269">
        <v>50</v>
      </c>
      <c r="F260" s="269">
        <v>524.29999999999995</v>
      </c>
      <c r="G260" s="269">
        <v>129.69999999999999</v>
      </c>
      <c r="H260" s="269">
        <v>79</v>
      </c>
      <c r="I260" s="269">
        <v>54.9</v>
      </c>
      <c r="J260" s="269">
        <v>73.900000000000006</v>
      </c>
      <c r="K260" s="269">
        <v>497.9</v>
      </c>
      <c r="L260" s="269">
        <v>92.1</v>
      </c>
      <c r="M260" s="269">
        <v>36.5</v>
      </c>
      <c r="N260" s="269">
        <v>85.4</v>
      </c>
      <c r="O260" s="269">
        <v>57.7</v>
      </c>
      <c r="P260" s="269">
        <v>215.1</v>
      </c>
      <c r="Q260" s="269">
        <v>47.8</v>
      </c>
      <c r="R260" s="269">
        <v>49.5</v>
      </c>
      <c r="S260" s="269">
        <v>150.9</v>
      </c>
      <c r="T260" s="269">
        <v>98.5</v>
      </c>
      <c r="U260" s="269">
        <v>34.6</v>
      </c>
      <c r="V260" s="269">
        <v>32.4</v>
      </c>
      <c r="W260" s="269">
        <v>192.6</v>
      </c>
    </row>
    <row r="261" spans="2:23" ht="15">
      <c r="B261" s="268">
        <v>2657</v>
      </c>
      <c r="C261" s="269">
        <v>85.1</v>
      </c>
      <c r="D261" s="269">
        <v>42.3</v>
      </c>
      <c r="E261" s="269">
        <v>50.5</v>
      </c>
      <c r="F261" s="269">
        <v>529.9</v>
      </c>
      <c r="G261" s="269">
        <v>131.1</v>
      </c>
      <c r="H261" s="269">
        <v>79.8</v>
      </c>
      <c r="I261" s="269">
        <v>55.5</v>
      </c>
      <c r="J261" s="269">
        <v>74.7</v>
      </c>
      <c r="K261" s="269">
        <v>503.2</v>
      </c>
      <c r="L261" s="269">
        <v>93.1</v>
      </c>
      <c r="M261" s="269">
        <v>36.9</v>
      </c>
      <c r="N261" s="269">
        <v>86.3</v>
      </c>
      <c r="O261" s="269">
        <v>58.4</v>
      </c>
      <c r="P261" s="269">
        <v>217.4</v>
      </c>
      <c r="Q261" s="269">
        <v>48.3</v>
      </c>
      <c r="R261" s="269">
        <v>50</v>
      </c>
      <c r="S261" s="269">
        <v>152.5</v>
      </c>
      <c r="T261" s="269">
        <v>99.6</v>
      </c>
      <c r="U261" s="269">
        <v>35</v>
      </c>
      <c r="V261" s="269">
        <v>32.700000000000003</v>
      </c>
      <c r="W261" s="269">
        <v>194.7</v>
      </c>
    </row>
    <row r="262" spans="2:23" ht="15">
      <c r="B262" s="268">
        <v>2685</v>
      </c>
      <c r="C262" s="269">
        <v>86</v>
      </c>
      <c r="D262" s="269">
        <v>42.7</v>
      </c>
      <c r="E262" s="269">
        <v>51</v>
      </c>
      <c r="F262" s="269">
        <v>535.4</v>
      </c>
      <c r="G262" s="269">
        <v>132.5</v>
      </c>
      <c r="H262" s="269">
        <v>80.599999999999994</v>
      </c>
      <c r="I262" s="269">
        <v>56.1</v>
      </c>
      <c r="J262" s="269">
        <v>75.400000000000006</v>
      </c>
      <c r="K262" s="269">
        <v>508.5</v>
      </c>
      <c r="L262" s="269">
        <v>94</v>
      </c>
      <c r="M262" s="269">
        <v>37.299999999999997</v>
      </c>
      <c r="N262" s="269">
        <v>87.3</v>
      </c>
      <c r="O262" s="269">
        <v>59</v>
      </c>
      <c r="P262" s="269">
        <v>219.7</v>
      </c>
      <c r="Q262" s="269">
        <v>48.8</v>
      </c>
      <c r="R262" s="269">
        <v>50.5</v>
      </c>
      <c r="S262" s="269">
        <v>154.1</v>
      </c>
      <c r="T262" s="269">
        <v>100.6</v>
      </c>
      <c r="U262" s="269">
        <v>35.299999999999997</v>
      </c>
      <c r="V262" s="269">
        <v>33.1</v>
      </c>
      <c r="W262" s="269">
        <v>196.7</v>
      </c>
    </row>
    <row r="263" spans="2:23" ht="15">
      <c r="B263" s="268">
        <v>2714</v>
      </c>
      <c r="C263" s="269">
        <v>87</v>
      </c>
      <c r="D263" s="269">
        <v>43.2</v>
      </c>
      <c r="E263" s="269">
        <v>51.6</v>
      </c>
      <c r="F263" s="269">
        <v>541.20000000000005</v>
      </c>
      <c r="G263" s="269">
        <v>133.9</v>
      </c>
      <c r="H263" s="269">
        <v>81.5</v>
      </c>
      <c r="I263" s="269">
        <v>56.7</v>
      </c>
      <c r="J263" s="269">
        <v>76.3</v>
      </c>
      <c r="K263" s="269">
        <v>514</v>
      </c>
      <c r="L263" s="269">
        <v>95.1</v>
      </c>
      <c r="M263" s="269">
        <v>37.700000000000003</v>
      </c>
      <c r="N263" s="269">
        <v>88.2</v>
      </c>
      <c r="O263" s="269">
        <v>59.6</v>
      </c>
      <c r="P263" s="269">
        <v>222.1</v>
      </c>
      <c r="Q263" s="269">
        <v>49.3</v>
      </c>
      <c r="R263" s="269">
        <v>51.1</v>
      </c>
      <c r="S263" s="269">
        <v>155.80000000000001</v>
      </c>
      <c r="T263" s="269">
        <v>101.7</v>
      </c>
      <c r="U263" s="269">
        <v>35.700000000000003</v>
      </c>
      <c r="V263" s="269">
        <v>33.4</v>
      </c>
      <c r="W263" s="269">
        <v>198.9</v>
      </c>
    </row>
    <row r="264" spans="2:23" ht="15">
      <c r="B264" s="268">
        <v>2742</v>
      </c>
      <c r="C264" s="269">
        <v>87.9</v>
      </c>
      <c r="D264" s="269">
        <v>43.6</v>
      </c>
      <c r="E264" s="269">
        <v>52.1</v>
      </c>
      <c r="F264" s="269">
        <v>546.79999999999995</v>
      </c>
      <c r="G264" s="269">
        <v>135.30000000000001</v>
      </c>
      <c r="H264" s="269">
        <v>82.3</v>
      </c>
      <c r="I264" s="269">
        <v>57.3</v>
      </c>
      <c r="J264" s="269">
        <v>77</v>
      </c>
      <c r="K264" s="269">
        <v>519.29999999999995</v>
      </c>
      <c r="L264" s="269">
        <v>96</v>
      </c>
      <c r="M264" s="269">
        <v>38.1</v>
      </c>
      <c r="N264" s="269">
        <v>89.1</v>
      </c>
      <c r="O264" s="269">
        <v>60.2</v>
      </c>
      <c r="P264" s="269">
        <v>224.4</v>
      </c>
      <c r="Q264" s="269">
        <v>49.9</v>
      </c>
      <c r="R264" s="269">
        <v>51.6</v>
      </c>
      <c r="S264" s="269">
        <v>157.4</v>
      </c>
      <c r="T264" s="269">
        <v>102.8</v>
      </c>
      <c r="U264" s="269">
        <v>36.1</v>
      </c>
      <c r="V264" s="269">
        <v>33.799999999999997</v>
      </c>
      <c r="W264" s="269">
        <v>200.9</v>
      </c>
    </row>
    <row r="265" spans="2:23" ht="15">
      <c r="B265" s="268">
        <v>2770</v>
      </c>
      <c r="C265" s="269">
        <v>88.8</v>
      </c>
      <c r="D265" s="269">
        <v>44.1</v>
      </c>
      <c r="E265" s="269">
        <v>52.6</v>
      </c>
      <c r="F265" s="269">
        <v>552.4</v>
      </c>
      <c r="G265" s="269">
        <v>136.69999999999999</v>
      </c>
      <c r="H265" s="269">
        <v>83.2</v>
      </c>
      <c r="I265" s="269">
        <v>57.9</v>
      </c>
      <c r="J265" s="269">
        <v>77.8</v>
      </c>
      <c r="K265" s="269">
        <v>524.6</v>
      </c>
      <c r="L265" s="269">
        <v>97</v>
      </c>
      <c r="M265" s="269">
        <v>38.5</v>
      </c>
      <c r="N265" s="269">
        <v>90</v>
      </c>
      <c r="O265" s="269">
        <v>60.8</v>
      </c>
      <c r="P265" s="269">
        <v>226.7</v>
      </c>
      <c r="Q265" s="269">
        <v>50.4</v>
      </c>
      <c r="R265" s="269">
        <v>52.1</v>
      </c>
      <c r="S265" s="269">
        <v>159</v>
      </c>
      <c r="T265" s="269">
        <v>103.8</v>
      </c>
      <c r="U265" s="269">
        <v>36.5</v>
      </c>
      <c r="V265" s="269">
        <v>34.1</v>
      </c>
      <c r="W265" s="269">
        <v>203</v>
      </c>
    </row>
    <row r="266" spans="2:23" ht="15">
      <c r="B266" s="268">
        <v>2799</v>
      </c>
      <c r="C266" s="269">
        <v>89.7</v>
      </c>
      <c r="D266" s="269">
        <v>44.5</v>
      </c>
      <c r="E266" s="269">
        <v>53.2</v>
      </c>
      <c r="F266" s="269">
        <v>558.20000000000005</v>
      </c>
      <c r="G266" s="269">
        <v>138.1</v>
      </c>
      <c r="H266" s="269">
        <v>84.1</v>
      </c>
      <c r="I266" s="269">
        <v>58.5</v>
      </c>
      <c r="J266" s="269">
        <v>78.599999999999994</v>
      </c>
      <c r="K266" s="269">
        <v>530.1</v>
      </c>
      <c r="L266" s="269">
        <v>98</v>
      </c>
      <c r="M266" s="269">
        <v>38.9</v>
      </c>
      <c r="N266" s="269">
        <v>91</v>
      </c>
      <c r="O266" s="269">
        <v>61.5</v>
      </c>
      <c r="P266" s="269">
        <v>229.1</v>
      </c>
      <c r="Q266" s="269">
        <v>50.9</v>
      </c>
      <c r="R266" s="269">
        <v>52.7</v>
      </c>
      <c r="S266" s="269">
        <v>160.69999999999999</v>
      </c>
      <c r="T266" s="269">
        <v>104.9</v>
      </c>
      <c r="U266" s="269">
        <v>36.799999999999997</v>
      </c>
      <c r="V266" s="269">
        <v>34.5</v>
      </c>
      <c r="W266" s="269">
        <v>205.1</v>
      </c>
    </row>
    <row r="267" spans="2:23" ht="15">
      <c r="B267" s="268">
        <v>2827</v>
      </c>
      <c r="C267" s="269">
        <v>90.6</v>
      </c>
      <c r="D267" s="269">
        <v>45</v>
      </c>
      <c r="E267" s="269">
        <v>53.7</v>
      </c>
      <c r="F267" s="269">
        <v>563.79999999999995</v>
      </c>
      <c r="G267" s="269">
        <v>139.5</v>
      </c>
      <c r="H267" s="269">
        <v>84.9</v>
      </c>
      <c r="I267" s="269">
        <v>59.1</v>
      </c>
      <c r="J267" s="269">
        <v>79.400000000000006</v>
      </c>
      <c r="K267" s="269">
        <v>535.4</v>
      </c>
      <c r="L267" s="269">
        <v>99</v>
      </c>
      <c r="M267" s="269">
        <v>39.299999999999997</v>
      </c>
      <c r="N267" s="269">
        <v>91.9</v>
      </c>
      <c r="O267" s="269">
        <v>62.1</v>
      </c>
      <c r="P267" s="269">
        <v>231.3</v>
      </c>
      <c r="Q267" s="269">
        <v>51.4</v>
      </c>
      <c r="R267" s="269">
        <v>53.2</v>
      </c>
      <c r="S267" s="269">
        <v>162.30000000000001</v>
      </c>
      <c r="T267" s="269">
        <v>105.9</v>
      </c>
      <c r="U267" s="269">
        <v>37.200000000000003</v>
      </c>
      <c r="V267" s="269">
        <v>34.799999999999997</v>
      </c>
      <c r="W267" s="269">
        <v>207.2</v>
      </c>
    </row>
    <row r="268" spans="2:23" ht="15">
      <c r="B268" s="268">
        <v>2855</v>
      </c>
      <c r="C268" s="269">
        <v>91.5</v>
      </c>
      <c r="D268" s="269">
        <v>45.4</v>
      </c>
      <c r="E268" s="269">
        <v>54.3</v>
      </c>
      <c r="F268" s="269">
        <v>569.29999999999995</v>
      </c>
      <c r="G268" s="269">
        <v>140.9</v>
      </c>
      <c r="H268" s="269">
        <v>85.7</v>
      </c>
      <c r="I268" s="269">
        <v>59.7</v>
      </c>
      <c r="J268" s="269">
        <v>80.2</v>
      </c>
      <c r="K268" s="269">
        <v>540.70000000000005</v>
      </c>
      <c r="L268" s="269">
        <v>100</v>
      </c>
      <c r="M268" s="269">
        <v>39.700000000000003</v>
      </c>
      <c r="N268" s="269">
        <v>92.8</v>
      </c>
      <c r="O268" s="269">
        <v>62.7</v>
      </c>
      <c r="P268" s="269">
        <v>233.6</v>
      </c>
      <c r="Q268" s="269">
        <v>51.9</v>
      </c>
      <c r="R268" s="269">
        <v>53.7</v>
      </c>
      <c r="S268" s="269">
        <v>163.9</v>
      </c>
      <c r="T268" s="269">
        <v>107</v>
      </c>
      <c r="U268" s="269">
        <v>37.6</v>
      </c>
      <c r="V268" s="269">
        <v>35.1</v>
      </c>
      <c r="W268" s="269">
        <v>209.2</v>
      </c>
    </row>
    <row r="269" spans="2:23" ht="15">
      <c r="B269" s="268">
        <v>2884</v>
      </c>
      <c r="C269" s="269">
        <v>92.4</v>
      </c>
      <c r="D269" s="269">
        <v>45.9</v>
      </c>
      <c r="E269" s="269">
        <v>54.8</v>
      </c>
      <c r="F269" s="269">
        <v>575.1</v>
      </c>
      <c r="G269" s="269">
        <v>142.30000000000001</v>
      </c>
      <c r="H269" s="269">
        <v>86.6</v>
      </c>
      <c r="I269" s="269">
        <v>60.3</v>
      </c>
      <c r="J269" s="269">
        <v>81</v>
      </c>
      <c r="K269" s="269">
        <v>546.20000000000005</v>
      </c>
      <c r="L269" s="269">
        <v>101</v>
      </c>
      <c r="M269" s="269">
        <v>40.1</v>
      </c>
      <c r="N269" s="269">
        <v>93.7</v>
      </c>
      <c r="O269" s="269">
        <v>63.3</v>
      </c>
      <c r="P269" s="269">
        <v>236</v>
      </c>
      <c r="Q269" s="269">
        <v>52.4</v>
      </c>
      <c r="R269" s="269">
        <v>54.3</v>
      </c>
      <c r="S269" s="269">
        <v>165.6</v>
      </c>
      <c r="T269" s="269">
        <v>108.1</v>
      </c>
      <c r="U269" s="269">
        <v>38</v>
      </c>
      <c r="V269" s="269">
        <v>35.5</v>
      </c>
      <c r="W269" s="269">
        <v>211.3</v>
      </c>
    </row>
    <row r="270" spans="2:23" ht="15">
      <c r="B270" s="268">
        <v>2912</v>
      </c>
      <c r="C270" s="269">
        <v>93.3</v>
      </c>
      <c r="D270" s="269">
        <v>46.3</v>
      </c>
      <c r="E270" s="269">
        <v>55.3</v>
      </c>
      <c r="F270" s="269">
        <v>580.70000000000005</v>
      </c>
      <c r="G270" s="269">
        <v>143.69999999999999</v>
      </c>
      <c r="H270" s="269">
        <v>87.4</v>
      </c>
      <c r="I270" s="269">
        <v>60.8</v>
      </c>
      <c r="J270" s="269">
        <v>81.8</v>
      </c>
      <c r="K270" s="269">
        <v>551.5</v>
      </c>
      <c r="L270" s="269">
        <v>102</v>
      </c>
      <c r="M270" s="269">
        <v>40.5</v>
      </c>
      <c r="N270" s="269">
        <v>94.6</v>
      </c>
      <c r="O270" s="269">
        <v>64</v>
      </c>
      <c r="P270" s="269">
        <v>238.3</v>
      </c>
      <c r="Q270" s="269">
        <v>52.9</v>
      </c>
      <c r="R270" s="269">
        <v>54.8</v>
      </c>
      <c r="S270" s="269">
        <v>167.2</v>
      </c>
      <c r="T270" s="269">
        <v>109.1</v>
      </c>
      <c r="U270" s="269">
        <v>38.299999999999997</v>
      </c>
      <c r="V270" s="269">
        <v>35.799999999999997</v>
      </c>
      <c r="W270" s="269">
        <v>213.4</v>
      </c>
    </row>
    <row r="271" spans="2:23" ht="15">
      <c r="B271" s="268">
        <v>2940</v>
      </c>
      <c r="C271" s="269">
        <v>94.2</v>
      </c>
      <c r="D271" s="269">
        <v>46.8</v>
      </c>
      <c r="E271" s="269">
        <v>55.9</v>
      </c>
      <c r="F271" s="269">
        <v>586.29999999999995</v>
      </c>
      <c r="G271" s="269">
        <v>145.1</v>
      </c>
      <c r="H271" s="269">
        <v>88.3</v>
      </c>
      <c r="I271" s="269">
        <v>61.4</v>
      </c>
      <c r="J271" s="269">
        <v>82.6</v>
      </c>
      <c r="K271" s="269">
        <v>556.79999999999995</v>
      </c>
      <c r="L271" s="269">
        <v>103</v>
      </c>
      <c r="M271" s="269">
        <v>40.9</v>
      </c>
      <c r="N271" s="269">
        <v>95.5</v>
      </c>
      <c r="O271" s="269">
        <v>64.599999999999994</v>
      </c>
      <c r="P271" s="269">
        <v>240.6</v>
      </c>
      <c r="Q271" s="269">
        <v>53.5</v>
      </c>
      <c r="R271" s="269">
        <v>55.3</v>
      </c>
      <c r="S271" s="269">
        <v>168.8</v>
      </c>
      <c r="T271" s="269">
        <v>110.2</v>
      </c>
      <c r="U271" s="269">
        <v>38.700000000000003</v>
      </c>
      <c r="V271" s="269">
        <v>36.200000000000003</v>
      </c>
      <c r="W271" s="269">
        <v>215.4</v>
      </c>
    </row>
    <row r="272" spans="2:23" ht="15">
      <c r="B272" s="268">
        <v>2969</v>
      </c>
      <c r="C272" s="269">
        <v>95.1</v>
      </c>
      <c r="D272" s="269">
        <v>47.2</v>
      </c>
      <c r="E272" s="269">
        <v>56.4</v>
      </c>
      <c r="F272" s="269">
        <v>592.1</v>
      </c>
      <c r="G272" s="269">
        <v>146.5</v>
      </c>
      <c r="H272" s="269">
        <v>89.2</v>
      </c>
      <c r="I272" s="269">
        <v>62</v>
      </c>
      <c r="J272" s="269">
        <v>83.4</v>
      </c>
      <c r="K272" s="269">
        <v>562.29999999999995</v>
      </c>
      <c r="L272" s="269">
        <v>104</v>
      </c>
      <c r="M272" s="269">
        <v>41.3</v>
      </c>
      <c r="N272" s="269">
        <v>96.5</v>
      </c>
      <c r="O272" s="269">
        <v>65.2</v>
      </c>
      <c r="P272" s="269">
        <v>243</v>
      </c>
      <c r="Q272" s="269">
        <v>54</v>
      </c>
      <c r="R272" s="269">
        <v>55.9</v>
      </c>
      <c r="S272" s="269">
        <v>170.4</v>
      </c>
      <c r="T272" s="269">
        <v>111.3</v>
      </c>
      <c r="U272" s="269">
        <v>39.1</v>
      </c>
      <c r="V272" s="269">
        <v>36.5</v>
      </c>
      <c r="W272" s="269">
        <v>217.6</v>
      </c>
    </row>
    <row r="273" spans="2:23" ht="15">
      <c r="B273" s="268">
        <v>2997</v>
      </c>
      <c r="C273" s="269">
        <v>96</v>
      </c>
      <c r="D273" s="269">
        <v>47.7</v>
      </c>
      <c r="E273" s="269">
        <v>57</v>
      </c>
      <c r="F273" s="269">
        <v>597.70000000000005</v>
      </c>
      <c r="G273" s="269">
        <v>147.9</v>
      </c>
      <c r="H273" s="269">
        <v>90</v>
      </c>
      <c r="I273" s="269">
        <v>62.6</v>
      </c>
      <c r="J273" s="269">
        <v>84.2</v>
      </c>
      <c r="K273" s="269">
        <v>567.6</v>
      </c>
      <c r="L273" s="269">
        <v>105</v>
      </c>
      <c r="M273" s="269">
        <v>41.6</v>
      </c>
      <c r="N273" s="269">
        <v>97.4</v>
      </c>
      <c r="O273" s="269">
        <v>65.8</v>
      </c>
      <c r="P273" s="269">
        <v>245.3</v>
      </c>
      <c r="Q273" s="269">
        <v>54.5</v>
      </c>
      <c r="R273" s="269">
        <v>56.4</v>
      </c>
      <c r="S273" s="269">
        <v>172</v>
      </c>
      <c r="T273" s="269">
        <v>112.3</v>
      </c>
      <c r="U273" s="269">
        <v>39.4</v>
      </c>
      <c r="V273" s="269">
        <v>36.9</v>
      </c>
      <c r="W273" s="269">
        <v>219.6</v>
      </c>
    </row>
    <row r="274" spans="2:23" ht="15">
      <c r="B274" s="268">
        <v>3025</v>
      </c>
      <c r="C274" s="269">
        <v>96.9</v>
      </c>
      <c r="D274" s="269">
        <v>48.1</v>
      </c>
      <c r="E274" s="269">
        <v>57.5</v>
      </c>
      <c r="F274" s="269">
        <v>603.20000000000005</v>
      </c>
      <c r="G274" s="269">
        <v>149.30000000000001</v>
      </c>
      <c r="H274" s="269">
        <v>90.8</v>
      </c>
      <c r="I274" s="269">
        <v>63.2</v>
      </c>
      <c r="J274" s="269">
        <v>85</v>
      </c>
      <c r="K274" s="269">
        <v>572.9</v>
      </c>
      <c r="L274" s="269">
        <v>106</v>
      </c>
      <c r="M274" s="269">
        <v>42</v>
      </c>
      <c r="N274" s="269">
        <v>98.3</v>
      </c>
      <c r="O274" s="269">
        <v>66.400000000000006</v>
      </c>
      <c r="P274" s="269">
        <v>247.6</v>
      </c>
      <c r="Q274" s="269">
        <v>55</v>
      </c>
      <c r="R274" s="269">
        <v>56.9</v>
      </c>
      <c r="S274" s="269">
        <v>173.7</v>
      </c>
      <c r="T274" s="269">
        <v>113.4</v>
      </c>
      <c r="U274" s="269">
        <v>39.799999999999997</v>
      </c>
      <c r="V274" s="269">
        <v>37.200000000000003</v>
      </c>
      <c r="W274" s="269">
        <v>221.7</v>
      </c>
    </row>
    <row r="275" spans="2:23" ht="15">
      <c r="B275" s="268">
        <v>3054</v>
      </c>
      <c r="C275" s="269">
        <v>97.9</v>
      </c>
      <c r="D275" s="269">
        <v>48.6</v>
      </c>
      <c r="E275" s="269">
        <v>58</v>
      </c>
      <c r="F275" s="269">
        <v>609</v>
      </c>
      <c r="G275" s="269">
        <v>150.69999999999999</v>
      </c>
      <c r="H275" s="269">
        <v>91.7</v>
      </c>
      <c r="I275" s="269">
        <v>63.8</v>
      </c>
      <c r="J275" s="269">
        <v>85.8</v>
      </c>
      <c r="K275" s="269">
        <v>578.4</v>
      </c>
      <c r="L275" s="269">
        <v>107</v>
      </c>
      <c r="M275" s="269">
        <v>42.4</v>
      </c>
      <c r="N275" s="269">
        <v>99.3</v>
      </c>
      <c r="O275" s="269">
        <v>67.099999999999994</v>
      </c>
      <c r="P275" s="269">
        <v>249.9</v>
      </c>
      <c r="Q275" s="269">
        <v>55.5</v>
      </c>
      <c r="R275" s="269">
        <v>57.5</v>
      </c>
      <c r="S275" s="269">
        <v>175.3</v>
      </c>
      <c r="T275" s="269">
        <v>114.4</v>
      </c>
      <c r="U275" s="269">
        <v>40.200000000000003</v>
      </c>
      <c r="V275" s="269">
        <v>37.6</v>
      </c>
      <c r="W275" s="269">
        <v>223.8</v>
      </c>
    </row>
    <row r="276" spans="2:23" ht="15">
      <c r="B276" s="268">
        <v>3082</v>
      </c>
      <c r="C276" s="269">
        <v>98.8</v>
      </c>
      <c r="D276" s="269">
        <v>49</v>
      </c>
      <c r="E276" s="269">
        <v>58.6</v>
      </c>
      <c r="F276" s="269">
        <v>614.6</v>
      </c>
      <c r="G276" s="269">
        <v>152.1</v>
      </c>
      <c r="H276" s="269">
        <v>92.6</v>
      </c>
      <c r="I276" s="269">
        <v>64.400000000000006</v>
      </c>
      <c r="J276" s="269">
        <v>86.6</v>
      </c>
      <c r="K276" s="269">
        <v>583.70000000000005</v>
      </c>
      <c r="L276" s="269">
        <v>107.9</v>
      </c>
      <c r="M276" s="269">
        <v>42.8</v>
      </c>
      <c r="N276" s="269">
        <v>100.2</v>
      </c>
      <c r="O276" s="269">
        <v>67.7</v>
      </c>
      <c r="P276" s="269">
        <v>252.2</v>
      </c>
      <c r="Q276" s="269">
        <v>56</v>
      </c>
      <c r="R276" s="269">
        <v>58</v>
      </c>
      <c r="S276" s="269">
        <v>176.9</v>
      </c>
      <c r="T276" s="269">
        <v>115.5</v>
      </c>
      <c r="U276" s="269">
        <v>40.6</v>
      </c>
      <c r="V276" s="269">
        <v>37.9</v>
      </c>
      <c r="W276" s="269">
        <v>225.8</v>
      </c>
    </row>
    <row r="277" spans="2:23" ht="15">
      <c r="B277" s="268">
        <v>3111</v>
      </c>
      <c r="C277" s="269">
        <v>99.7</v>
      </c>
      <c r="D277" s="269">
        <v>49.5</v>
      </c>
      <c r="E277" s="269">
        <v>59.1</v>
      </c>
      <c r="F277" s="269">
        <v>620.4</v>
      </c>
      <c r="G277" s="269">
        <v>153.5</v>
      </c>
      <c r="H277" s="269">
        <v>93.4</v>
      </c>
      <c r="I277" s="269">
        <v>65</v>
      </c>
      <c r="J277" s="269">
        <v>87.4</v>
      </c>
      <c r="K277" s="269">
        <v>589.20000000000005</v>
      </c>
      <c r="L277" s="269">
        <v>109</v>
      </c>
      <c r="M277" s="269">
        <v>43.2</v>
      </c>
      <c r="N277" s="269">
        <v>101.1</v>
      </c>
      <c r="O277" s="269">
        <v>68.3</v>
      </c>
      <c r="P277" s="269">
        <v>254.6</v>
      </c>
      <c r="Q277" s="269">
        <v>56.6</v>
      </c>
      <c r="R277" s="269">
        <v>58.5</v>
      </c>
      <c r="S277" s="269">
        <v>178.6</v>
      </c>
      <c r="T277" s="269">
        <v>116.6</v>
      </c>
      <c r="U277" s="269">
        <v>40.9</v>
      </c>
      <c r="V277" s="269">
        <v>38.299999999999997</v>
      </c>
      <c r="W277" s="269">
        <v>228</v>
      </c>
    </row>
    <row r="278" spans="2:23" ht="15">
      <c r="B278" s="268">
        <v>3139</v>
      </c>
      <c r="C278" s="269">
        <v>100.6</v>
      </c>
      <c r="D278" s="269">
        <v>49.9</v>
      </c>
      <c r="E278" s="269">
        <v>59.7</v>
      </c>
      <c r="F278" s="269">
        <v>626</v>
      </c>
      <c r="G278" s="269">
        <v>154.9</v>
      </c>
      <c r="H278" s="269">
        <v>94.3</v>
      </c>
      <c r="I278" s="269">
        <v>65.599999999999994</v>
      </c>
      <c r="J278" s="269">
        <v>88.2</v>
      </c>
      <c r="K278" s="269">
        <v>594.5</v>
      </c>
      <c r="L278" s="269">
        <v>109.9</v>
      </c>
      <c r="M278" s="269">
        <v>43.6</v>
      </c>
      <c r="N278" s="269">
        <v>102</v>
      </c>
      <c r="O278" s="269">
        <v>68.900000000000006</v>
      </c>
      <c r="P278" s="269">
        <v>256.89999999999998</v>
      </c>
      <c r="Q278" s="269">
        <v>57.1</v>
      </c>
      <c r="R278" s="269">
        <v>59.1</v>
      </c>
      <c r="S278" s="269">
        <v>180.2</v>
      </c>
      <c r="T278" s="269">
        <v>117.6</v>
      </c>
      <c r="U278" s="269">
        <v>41.3</v>
      </c>
      <c r="V278" s="269">
        <v>38.6</v>
      </c>
      <c r="W278" s="269">
        <v>230</v>
      </c>
    </row>
    <row r="279" spans="2:23" ht="15">
      <c r="B279" s="268">
        <v>3167</v>
      </c>
      <c r="C279" s="269">
        <v>101.5</v>
      </c>
      <c r="D279" s="269">
        <v>50.4</v>
      </c>
      <c r="E279" s="269">
        <v>60.2</v>
      </c>
      <c r="F279" s="269">
        <v>631.6</v>
      </c>
      <c r="G279" s="269">
        <v>156.30000000000001</v>
      </c>
      <c r="H279" s="269">
        <v>95.1</v>
      </c>
      <c r="I279" s="269">
        <v>66.2</v>
      </c>
      <c r="J279" s="269">
        <v>89</v>
      </c>
      <c r="K279" s="269">
        <v>599.79999999999995</v>
      </c>
      <c r="L279" s="269">
        <v>110.9</v>
      </c>
      <c r="M279" s="269">
        <v>44</v>
      </c>
      <c r="N279" s="269">
        <v>102.9</v>
      </c>
      <c r="O279" s="269">
        <v>69.599999999999994</v>
      </c>
      <c r="P279" s="269">
        <v>259.2</v>
      </c>
      <c r="Q279" s="269">
        <v>57.6</v>
      </c>
      <c r="R279" s="269">
        <v>59.6</v>
      </c>
      <c r="S279" s="269">
        <v>181.8</v>
      </c>
      <c r="T279" s="269">
        <v>118.7</v>
      </c>
      <c r="U279" s="269">
        <v>41.7</v>
      </c>
      <c r="V279" s="269">
        <v>39</v>
      </c>
      <c r="W279" s="269">
        <v>232.1</v>
      </c>
    </row>
    <row r="280" spans="2:23" ht="15">
      <c r="B280" s="268">
        <v>3196</v>
      </c>
      <c r="C280" s="269">
        <v>102.4</v>
      </c>
      <c r="D280" s="269">
        <v>50.8</v>
      </c>
      <c r="E280" s="269">
        <v>60.7</v>
      </c>
      <c r="F280" s="269">
        <v>637.29999999999995</v>
      </c>
      <c r="G280" s="269">
        <v>157.69999999999999</v>
      </c>
      <c r="H280" s="269">
        <v>96</v>
      </c>
      <c r="I280" s="269">
        <v>66.8</v>
      </c>
      <c r="J280" s="269">
        <v>89.8</v>
      </c>
      <c r="K280" s="269">
        <v>605.29999999999995</v>
      </c>
      <c r="L280" s="269">
        <v>111.9</v>
      </c>
      <c r="M280" s="269">
        <v>44.4</v>
      </c>
      <c r="N280" s="269">
        <v>103.9</v>
      </c>
      <c r="O280" s="269">
        <v>70.2</v>
      </c>
      <c r="P280" s="269">
        <v>261.5</v>
      </c>
      <c r="Q280" s="269">
        <v>58.1</v>
      </c>
      <c r="R280" s="269">
        <v>60.1</v>
      </c>
      <c r="S280" s="269">
        <v>183.5</v>
      </c>
      <c r="T280" s="269">
        <v>119.8</v>
      </c>
      <c r="U280" s="269">
        <v>42.1</v>
      </c>
      <c r="V280" s="269">
        <v>39.299999999999997</v>
      </c>
      <c r="W280" s="269">
        <v>234.2</v>
      </c>
    </row>
    <row r="281" spans="2:23" ht="15">
      <c r="B281" s="268">
        <v>3224</v>
      </c>
      <c r="C281" s="269">
        <v>103.3</v>
      </c>
      <c r="D281" s="269">
        <v>51.3</v>
      </c>
      <c r="E281" s="269">
        <v>61.3</v>
      </c>
      <c r="F281" s="269">
        <v>642.9</v>
      </c>
      <c r="G281" s="269">
        <v>159.1</v>
      </c>
      <c r="H281" s="269">
        <v>96.8</v>
      </c>
      <c r="I281" s="269">
        <v>67.400000000000006</v>
      </c>
      <c r="J281" s="269">
        <v>90.6</v>
      </c>
      <c r="K281" s="269">
        <v>610.6</v>
      </c>
      <c r="L281" s="269">
        <v>112.9</v>
      </c>
      <c r="M281" s="269">
        <v>44.8</v>
      </c>
      <c r="N281" s="269">
        <v>104.8</v>
      </c>
      <c r="O281" s="269">
        <v>70.8</v>
      </c>
      <c r="P281" s="269">
        <v>263.8</v>
      </c>
      <c r="Q281" s="269">
        <v>58.6</v>
      </c>
      <c r="R281" s="269">
        <v>60.7</v>
      </c>
      <c r="S281" s="269">
        <v>185.1</v>
      </c>
      <c r="T281" s="269">
        <v>120.8</v>
      </c>
      <c r="U281" s="269">
        <v>42.4</v>
      </c>
      <c r="V281" s="269">
        <v>39.700000000000003</v>
      </c>
      <c r="W281" s="269">
        <v>236.2</v>
      </c>
    </row>
    <row r="282" spans="2:23" ht="15">
      <c r="B282" s="268">
        <v>3252</v>
      </c>
      <c r="C282" s="269">
        <v>104.2</v>
      </c>
      <c r="D282" s="269">
        <v>51.7</v>
      </c>
      <c r="E282" s="269">
        <v>61.8</v>
      </c>
      <c r="F282" s="269">
        <v>648.5</v>
      </c>
      <c r="G282" s="269">
        <v>160.5</v>
      </c>
      <c r="H282" s="269">
        <v>97.7</v>
      </c>
      <c r="I282" s="269">
        <v>67.900000000000006</v>
      </c>
      <c r="J282" s="269">
        <v>91.4</v>
      </c>
      <c r="K282" s="269">
        <v>615.9</v>
      </c>
      <c r="L282" s="269">
        <v>113.9</v>
      </c>
      <c r="M282" s="269">
        <v>45.2</v>
      </c>
      <c r="N282" s="269">
        <v>105.7</v>
      </c>
      <c r="O282" s="269">
        <v>71.400000000000006</v>
      </c>
      <c r="P282" s="269">
        <v>266.10000000000002</v>
      </c>
      <c r="Q282" s="269">
        <v>59.1</v>
      </c>
      <c r="R282" s="269">
        <v>61.2</v>
      </c>
      <c r="S282" s="269">
        <v>186.7</v>
      </c>
      <c r="T282" s="269">
        <v>121.9</v>
      </c>
      <c r="U282" s="269">
        <v>42.8</v>
      </c>
      <c r="V282" s="269">
        <v>40</v>
      </c>
      <c r="W282" s="269">
        <v>238.3</v>
      </c>
    </row>
    <row r="283" spans="2:23" ht="15">
      <c r="B283" s="268">
        <v>3281</v>
      </c>
      <c r="C283" s="269">
        <v>105.1</v>
      </c>
      <c r="D283" s="269">
        <v>52.2</v>
      </c>
      <c r="E283" s="269">
        <v>62.4</v>
      </c>
      <c r="F283" s="269">
        <v>654.29999999999995</v>
      </c>
      <c r="G283" s="269">
        <v>161.9</v>
      </c>
      <c r="H283" s="269">
        <v>98.5</v>
      </c>
      <c r="I283" s="269">
        <v>68.599999999999994</v>
      </c>
      <c r="J283" s="269">
        <v>92.2</v>
      </c>
      <c r="K283" s="269">
        <v>621.4</v>
      </c>
      <c r="L283" s="269">
        <v>114.9</v>
      </c>
      <c r="M283" s="269">
        <v>45.6</v>
      </c>
      <c r="N283" s="269">
        <v>106.6</v>
      </c>
      <c r="O283" s="269">
        <v>72.099999999999994</v>
      </c>
      <c r="P283" s="269">
        <v>268.5</v>
      </c>
      <c r="Q283" s="269">
        <v>59.7</v>
      </c>
      <c r="R283" s="269">
        <v>61.7</v>
      </c>
      <c r="S283" s="269">
        <v>188.4</v>
      </c>
      <c r="T283" s="269">
        <v>122.9</v>
      </c>
      <c r="U283" s="269">
        <v>43.2</v>
      </c>
      <c r="V283" s="269">
        <v>40.4</v>
      </c>
      <c r="W283" s="269">
        <v>240.4</v>
      </c>
    </row>
    <row r="284" spans="2:23" ht="15">
      <c r="B284" s="268">
        <v>3309</v>
      </c>
      <c r="C284" s="269">
        <v>106</v>
      </c>
      <c r="D284" s="269">
        <v>52.6</v>
      </c>
      <c r="E284" s="269">
        <v>62.9</v>
      </c>
      <c r="F284" s="269">
        <v>659.9</v>
      </c>
      <c r="G284" s="269">
        <v>163.30000000000001</v>
      </c>
      <c r="H284" s="269">
        <v>99.4</v>
      </c>
      <c r="I284" s="269">
        <v>69.099999999999994</v>
      </c>
      <c r="J284" s="269">
        <v>93</v>
      </c>
      <c r="K284" s="269">
        <v>626.70000000000005</v>
      </c>
      <c r="L284" s="269">
        <v>115.9</v>
      </c>
      <c r="M284" s="269">
        <v>46</v>
      </c>
      <c r="N284" s="269">
        <v>107.5</v>
      </c>
      <c r="O284" s="269">
        <v>72.7</v>
      </c>
      <c r="P284" s="269">
        <v>270.8</v>
      </c>
      <c r="Q284" s="269">
        <v>60.2</v>
      </c>
      <c r="R284" s="269">
        <v>62.3</v>
      </c>
      <c r="S284" s="269">
        <v>190</v>
      </c>
      <c r="T284" s="269">
        <v>124</v>
      </c>
      <c r="U284" s="269">
        <v>43.6</v>
      </c>
      <c r="V284" s="269">
        <v>40.700000000000003</v>
      </c>
      <c r="W284" s="269">
        <v>242.5</v>
      </c>
    </row>
    <row r="285" spans="2:23" ht="15">
      <c r="B285" s="268">
        <v>3337</v>
      </c>
      <c r="C285" s="269">
        <v>106.9</v>
      </c>
      <c r="D285" s="269">
        <v>53.1</v>
      </c>
      <c r="E285" s="269">
        <v>63.4</v>
      </c>
      <c r="F285" s="269">
        <v>665.5</v>
      </c>
      <c r="G285" s="269">
        <v>164.7</v>
      </c>
      <c r="H285" s="269">
        <v>100.2</v>
      </c>
      <c r="I285" s="269">
        <v>69.7</v>
      </c>
      <c r="J285" s="269">
        <v>93.8</v>
      </c>
      <c r="K285" s="269">
        <v>632</v>
      </c>
      <c r="L285" s="269">
        <v>116.9</v>
      </c>
      <c r="M285" s="269">
        <v>46.4</v>
      </c>
      <c r="N285" s="269">
        <v>108.4</v>
      </c>
      <c r="O285" s="269">
        <v>73.3</v>
      </c>
      <c r="P285" s="269">
        <v>273.10000000000002</v>
      </c>
      <c r="Q285" s="269">
        <v>60.7</v>
      </c>
      <c r="R285" s="269">
        <v>62.8</v>
      </c>
      <c r="S285" s="269">
        <v>191.6</v>
      </c>
      <c r="T285" s="269">
        <v>125</v>
      </c>
      <c r="U285" s="269">
        <v>43.9</v>
      </c>
      <c r="V285" s="269">
        <v>41.1</v>
      </c>
      <c r="W285" s="269">
        <v>244.5</v>
      </c>
    </row>
    <row r="286" spans="2:23" ht="15">
      <c r="B286" s="268">
        <v>3366</v>
      </c>
      <c r="C286" s="269">
        <v>107.9</v>
      </c>
      <c r="D286" s="269">
        <v>53.6</v>
      </c>
      <c r="E286" s="269">
        <v>64</v>
      </c>
      <c r="F286" s="269">
        <v>671.2</v>
      </c>
      <c r="G286" s="269">
        <v>166.1</v>
      </c>
      <c r="H286" s="269">
        <v>101.1</v>
      </c>
      <c r="I286" s="269">
        <v>70.3</v>
      </c>
      <c r="J286" s="269">
        <v>94.6</v>
      </c>
      <c r="K286" s="269">
        <v>637.5</v>
      </c>
      <c r="L286" s="269">
        <v>117.9</v>
      </c>
      <c r="M286" s="269">
        <v>46.8</v>
      </c>
      <c r="N286" s="269">
        <v>109.4</v>
      </c>
      <c r="O286" s="269">
        <v>73.900000000000006</v>
      </c>
      <c r="P286" s="269">
        <v>275.5</v>
      </c>
      <c r="Q286" s="269">
        <v>61.2</v>
      </c>
      <c r="R286" s="269">
        <v>63.3</v>
      </c>
      <c r="S286" s="269">
        <v>193.2</v>
      </c>
      <c r="T286" s="269">
        <v>126.1</v>
      </c>
      <c r="U286" s="269">
        <v>44.3</v>
      </c>
      <c r="V286" s="269">
        <v>41.4</v>
      </c>
      <c r="W286" s="269">
        <v>246.6</v>
      </c>
    </row>
    <row r="287" spans="2:23" ht="15">
      <c r="B287" s="268">
        <v>3394</v>
      </c>
      <c r="C287" s="269">
        <v>108.8</v>
      </c>
      <c r="D287" s="269">
        <v>54</v>
      </c>
      <c r="E287" s="269">
        <v>64.5</v>
      </c>
      <c r="F287" s="269">
        <v>676.8</v>
      </c>
      <c r="G287" s="269">
        <v>167.5</v>
      </c>
      <c r="H287" s="269">
        <v>101.9</v>
      </c>
      <c r="I287" s="269">
        <v>70.900000000000006</v>
      </c>
      <c r="J287" s="269">
        <v>95.4</v>
      </c>
      <c r="K287" s="269">
        <v>642.79999999999995</v>
      </c>
      <c r="L287" s="269">
        <v>118.9</v>
      </c>
      <c r="M287" s="269">
        <v>47.2</v>
      </c>
      <c r="N287" s="269">
        <v>110.3</v>
      </c>
      <c r="O287" s="269">
        <v>74.5</v>
      </c>
      <c r="P287" s="269">
        <v>277.7</v>
      </c>
      <c r="Q287" s="269">
        <v>61.7</v>
      </c>
      <c r="R287" s="269">
        <v>63.9</v>
      </c>
      <c r="S287" s="269">
        <v>194.8</v>
      </c>
      <c r="T287" s="269">
        <v>127.2</v>
      </c>
      <c r="U287" s="269">
        <v>44.7</v>
      </c>
      <c r="V287" s="269">
        <v>41.8</v>
      </c>
      <c r="W287" s="269">
        <v>248.7</v>
      </c>
    </row>
    <row r="288" spans="2:23" ht="15">
      <c r="B288" s="268">
        <v>3422</v>
      </c>
      <c r="C288" s="269">
        <v>109.7</v>
      </c>
      <c r="D288" s="269">
        <v>54.4</v>
      </c>
      <c r="E288" s="269">
        <v>65</v>
      </c>
      <c r="F288" s="269">
        <v>682.4</v>
      </c>
      <c r="G288" s="269">
        <v>168.9</v>
      </c>
      <c r="H288" s="269">
        <v>102.8</v>
      </c>
      <c r="I288" s="269">
        <v>71.5</v>
      </c>
      <c r="J288" s="269">
        <v>96.1</v>
      </c>
      <c r="K288" s="269">
        <v>648.1</v>
      </c>
      <c r="L288" s="269">
        <v>119.9</v>
      </c>
      <c r="M288" s="269">
        <v>47.6</v>
      </c>
      <c r="N288" s="269">
        <v>111.2</v>
      </c>
      <c r="O288" s="269">
        <v>75.2</v>
      </c>
      <c r="P288" s="269">
        <v>280</v>
      </c>
      <c r="Q288" s="269">
        <v>62.2</v>
      </c>
      <c r="R288" s="269">
        <v>64.400000000000006</v>
      </c>
      <c r="S288" s="269">
        <v>196.4</v>
      </c>
      <c r="T288" s="269">
        <v>128.19999999999999</v>
      </c>
      <c r="U288" s="269">
        <v>45</v>
      </c>
      <c r="V288" s="269">
        <v>42.1</v>
      </c>
      <c r="W288" s="269">
        <v>250.8</v>
      </c>
    </row>
    <row r="289" spans="2:23" ht="15">
      <c r="B289" s="268">
        <v>3451</v>
      </c>
      <c r="C289" s="269">
        <v>110.6</v>
      </c>
      <c r="D289" s="269">
        <v>54.9</v>
      </c>
      <c r="E289" s="269">
        <v>65.599999999999994</v>
      </c>
      <c r="F289" s="269">
        <v>688.2</v>
      </c>
      <c r="G289" s="269">
        <v>170.3</v>
      </c>
      <c r="H289" s="269">
        <v>103.6</v>
      </c>
      <c r="I289" s="269">
        <v>72.099999999999994</v>
      </c>
      <c r="J289" s="269">
        <v>97</v>
      </c>
      <c r="K289" s="269">
        <v>653.6</v>
      </c>
      <c r="L289" s="269">
        <v>120.9</v>
      </c>
      <c r="M289" s="269">
        <v>48</v>
      </c>
      <c r="N289" s="269">
        <v>112.2</v>
      </c>
      <c r="O289" s="269">
        <v>75.8</v>
      </c>
      <c r="P289" s="269">
        <v>282.39999999999998</v>
      </c>
      <c r="Q289" s="269">
        <v>62.7</v>
      </c>
      <c r="R289" s="269">
        <v>64.900000000000006</v>
      </c>
      <c r="S289" s="269">
        <v>198.1</v>
      </c>
      <c r="T289" s="269">
        <v>129.30000000000001</v>
      </c>
      <c r="U289" s="269">
        <v>45.4</v>
      </c>
      <c r="V289" s="269">
        <v>42.5</v>
      </c>
      <c r="W289" s="269">
        <v>252.9</v>
      </c>
    </row>
    <row r="290" spans="2:23" ht="15">
      <c r="B290" s="268">
        <v>3479</v>
      </c>
      <c r="C290" s="269">
        <v>111.5</v>
      </c>
      <c r="D290" s="269">
        <v>55.4</v>
      </c>
      <c r="E290" s="269">
        <v>66.099999999999994</v>
      </c>
      <c r="F290" s="269">
        <v>693.8</v>
      </c>
      <c r="G290" s="269">
        <v>171.7</v>
      </c>
      <c r="H290" s="269">
        <v>104.5</v>
      </c>
      <c r="I290" s="269">
        <v>72.7</v>
      </c>
      <c r="J290" s="269">
        <v>97.7</v>
      </c>
      <c r="K290" s="269">
        <v>658.9</v>
      </c>
      <c r="L290" s="269">
        <v>121.9</v>
      </c>
      <c r="M290" s="269">
        <v>48.3</v>
      </c>
      <c r="N290" s="269">
        <v>113.1</v>
      </c>
      <c r="O290" s="269">
        <v>76.400000000000006</v>
      </c>
      <c r="P290" s="269">
        <v>284.7</v>
      </c>
      <c r="Q290" s="269">
        <v>63.3</v>
      </c>
      <c r="R290" s="269">
        <v>65.5</v>
      </c>
      <c r="S290" s="269">
        <v>199.7</v>
      </c>
      <c r="T290" s="269">
        <v>130.4</v>
      </c>
      <c r="U290" s="269">
        <v>45.8</v>
      </c>
      <c r="V290" s="269">
        <v>42.8</v>
      </c>
      <c r="W290" s="269">
        <v>254.9</v>
      </c>
    </row>
    <row r="291" spans="2:23" ht="15">
      <c r="B291" s="268">
        <v>3507</v>
      </c>
      <c r="C291" s="269">
        <v>112.4</v>
      </c>
      <c r="D291" s="269">
        <v>55.8</v>
      </c>
      <c r="E291" s="269">
        <v>66.7</v>
      </c>
      <c r="F291" s="269">
        <v>699.4</v>
      </c>
      <c r="G291" s="269">
        <v>173.1</v>
      </c>
      <c r="H291" s="269">
        <v>105.3</v>
      </c>
      <c r="I291" s="269">
        <v>73.3</v>
      </c>
      <c r="J291" s="269">
        <v>98.5</v>
      </c>
      <c r="K291" s="269">
        <v>664.2</v>
      </c>
      <c r="L291" s="269">
        <v>122.8</v>
      </c>
      <c r="M291" s="269">
        <v>48.7</v>
      </c>
      <c r="N291" s="269">
        <v>114</v>
      </c>
      <c r="O291" s="269">
        <v>77</v>
      </c>
      <c r="P291" s="269">
        <v>287</v>
      </c>
      <c r="Q291" s="269">
        <v>63.8</v>
      </c>
      <c r="R291" s="269">
        <v>66</v>
      </c>
      <c r="S291" s="269">
        <v>201.3</v>
      </c>
      <c r="T291" s="269">
        <v>131.4</v>
      </c>
      <c r="U291" s="269">
        <v>46.2</v>
      </c>
      <c r="V291" s="269">
        <v>43.2</v>
      </c>
      <c r="W291" s="269">
        <v>257</v>
      </c>
    </row>
    <row r="292" spans="2:23" ht="15">
      <c r="B292" s="268">
        <v>3536</v>
      </c>
      <c r="C292" s="269">
        <v>113.3</v>
      </c>
      <c r="D292" s="269">
        <v>56.3</v>
      </c>
      <c r="E292" s="269">
        <v>67.2</v>
      </c>
      <c r="F292" s="269">
        <v>705.1</v>
      </c>
      <c r="G292" s="269">
        <v>174.5</v>
      </c>
      <c r="H292" s="269">
        <v>106.2</v>
      </c>
      <c r="I292" s="269">
        <v>73.900000000000006</v>
      </c>
      <c r="J292" s="269">
        <v>99.3</v>
      </c>
      <c r="K292" s="269">
        <v>669.7</v>
      </c>
      <c r="L292" s="269">
        <v>123.9</v>
      </c>
      <c r="M292" s="269">
        <v>49.1</v>
      </c>
      <c r="N292" s="269">
        <v>114.9</v>
      </c>
      <c r="O292" s="269">
        <v>77.7</v>
      </c>
      <c r="P292" s="269">
        <v>289.39999999999998</v>
      </c>
      <c r="Q292" s="269">
        <v>64.3</v>
      </c>
      <c r="R292" s="269">
        <v>66.5</v>
      </c>
      <c r="S292" s="269">
        <v>203</v>
      </c>
      <c r="T292" s="269">
        <v>132.5</v>
      </c>
      <c r="U292" s="269">
        <v>46.5</v>
      </c>
      <c r="V292" s="269">
        <v>43.5</v>
      </c>
      <c r="W292" s="269">
        <v>259.10000000000002</v>
      </c>
    </row>
    <row r="293" spans="2:23" ht="15">
      <c r="B293" s="268">
        <v>3564</v>
      </c>
      <c r="C293" s="269">
        <v>114.2</v>
      </c>
      <c r="D293" s="269">
        <v>56.7</v>
      </c>
      <c r="E293" s="269">
        <v>67.7</v>
      </c>
      <c r="F293" s="269">
        <v>710.7</v>
      </c>
      <c r="G293" s="269">
        <v>175.9</v>
      </c>
      <c r="H293" s="269">
        <v>107</v>
      </c>
      <c r="I293" s="269">
        <v>74.5</v>
      </c>
      <c r="J293" s="269">
        <v>100.1</v>
      </c>
      <c r="K293" s="269">
        <v>675</v>
      </c>
      <c r="L293" s="269">
        <v>124.8</v>
      </c>
      <c r="M293" s="269">
        <v>49.5</v>
      </c>
      <c r="N293" s="269">
        <v>115.8</v>
      </c>
      <c r="O293" s="269">
        <v>78.3</v>
      </c>
      <c r="P293" s="269">
        <v>291.7</v>
      </c>
      <c r="Q293" s="269">
        <v>64.8</v>
      </c>
      <c r="R293" s="269">
        <v>67.099999999999994</v>
      </c>
      <c r="S293" s="269">
        <v>204.6</v>
      </c>
      <c r="T293" s="269">
        <v>133.6</v>
      </c>
      <c r="U293" s="269">
        <v>46.9</v>
      </c>
      <c r="V293" s="269">
        <v>43.9</v>
      </c>
      <c r="W293" s="269">
        <v>261.2</v>
      </c>
    </row>
    <row r="294" spans="2:23" ht="15">
      <c r="B294" s="268">
        <v>3592</v>
      </c>
      <c r="C294" s="269">
        <v>115.1</v>
      </c>
      <c r="D294" s="269">
        <v>57.1</v>
      </c>
      <c r="E294" s="269">
        <v>68.3</v>
      </c>
      <c r="F294" s="269">
        <v>716.3</v>
      </c>
      <c r="G294" s="269">
        <v>177.3</v>
      </c>
      <c r="H294" s="269">
        <v>107.9</v>
      </c>
      <c r="I294" s="269">
        <v>75.099999999999994</v>
      </c>
      <c r="J294" s="269">
        <v>100.9</v>
      </c>
      <c r="K294" s="269">
        <v>680.3</v>
      </c>
      <c r="L294" s="269">
        <v>125.8</v>
      </c>
      <c r="M294" s="269">
        <v>49.9</v>
      </c>
      <c r="N294" s="269">
        <v>116.7</v>
      </c>
      <c r="O294" s="269">
        <v>78.900000000000006</v>
      </c>
      <c r="P294" s="269">
        <v>294</v>
      </c>
      <c r="Q294" s="269">
        <v>65.3</v>
      </c>
      <c r="R294" s="269">
        <v>67.599999999999994</v>
      </c>
      <c r="S294" s="269">
        <v>206.2</v>
      </c>
      <c r="T294" s="269">
        <v>134.6</v>
      </c>
      <c r="U294" s="269">
        <v>47.3</v>
      </c>
      <c r="V294" s="269">
        <v>44.2</v>
      </c>
      <c r="W294" s="269">
        <v>263.2</v>
      </c>
    </row>
    <row r="295" spans="2:23" ht="15">
      <c r="B295" s="268">
        <v>3621</v>
      </c>
      <c r="C295" s="269">
        <v>116</v>
      </c>
      <c r="D295" s="269">
        <v>57.6</v>
      </c>
      <c r="E295" s="269">
        <v>68.8</v>
      </c>
      <c r="F295" s="269">
        <v>722.1</v>
      </c>
      <c r="G295" s="269">
        <v>178.7</v>
      </c>
      <c r="H295" s="269">
        <v>108.7</v>
      </c>
      <c r="I295" s="269">
        <v>75.7</v>
      </c>
      <c r="J295" s="269">
        <v>101.7</v>
      </c>
      <c r="K295" s="269">
        <v>685.8</v>
      </c>
      <c r="L295" s="269">
        <v>126.8</v>
      </c>
      <c r="M295" s="269">
        <v>50.3</v>
      </c>
      <c r="N295" s="269">
        <v>117.7</v>
      </c>
      <c r="O295" s="269">
        <v>79.5</v>
      </c>
      <c r="P295" s="269">
        <v>296.3</v>
      </c>
      <c r="Q295" s="269">
        <v>65.8</v>
      </c>
      <c r="R295" s="269">
        <v>68.099999999999994</v>
      </c>
      <c r="S295" s="269">
        <v>207.9</v>
      </c>
      <c r="T295" s="269">
        <v>135.69999999999999</v>
      </c>
      <c r="U295" s="269">
        <v>47.7</v>
      </c>
      <c r="V295" s="269">
        <v>44.6</v>
      </c>
      <c r="W295" s="269">
        <v>265.3</v>
      </c>
    </row>
    <row r="296" spans="2:23" ht="15">
      <c r="B296" s="268">
        <v>3649</v>
      </c>
      <c r="C296" s="269">
        <v>116.9</v>
      </c>
      <c r="D296" s="269">
        <v>58.1</v>
      </c>
      <c r="E296" s="269">
        <v>69.400000000000006</v>
      </c>
      <c r="F296" s="269">
        <v>727.7</v>
      </c>
      <c r="G296" s="269">
        <v>180.1</v>
      </c>
      <c r="H296" s="269">
        <v>109.6</v>
      </c>
      <c r="I296" s="269">
        <v>76.2</v>
      </c>
      <c r="J296" s="269">
        <v>102.5</v>
      </c>
      <c r="K296" s="269">
        <v>691.1</v>
      </c>
      <c r="L296" s="269">
        <v>127.8</v>
      </c>
      <c r="M296" s="269">
        <v>50.7</v>
      </c>
      <c r="N296" s="269">
        <v>118.6</v>
      </c>
      <c r="O296" s="269">
        <v>80.099999999999994</v>
      </c>
      <c r="P296" s="269">
        <v>298.60000000000002</v>
      </c>
      <c r="Q296" s="269">
        <v>66.3</v>
      </c>
      <c r="R296" s="269">
        <v>68.7</v>
      </c>
      <c r="S296" s="269">
        <v>209.5</v>
      </c>
      <c r="T296" s="269">
        <v>136.69999999999999</v>
      </c>
      <c r="U296" s="269">
        <v>48</v>
      </c>
      <c r="V296" s="269">
        <v>44.9</v>
      </c>
      <c r="W296" s="269">
        <v>267.39999999999998</v>
      </c>
    </row>
    <row r="297" spans="2:23" ht="15">
      <c r="B297" s="268">
        <v>3678</v>
      </c>
      <c r="C297" s="269">
        <v>117.9</v>
      </c>
      <c r="D297" s="269">
        <v>58.5</v>
      </c>
      <c r="E297" s="269">
        <v>69.900000000000006</v>
      </c>
      <c r="F297" s="269">
        <v>733.5</v>
      </c>
      <c r="G297" s="269">
        <v>181.5</v>
      </c>
      <c r="H297" s="269">
        <v>110.5</v>
      </c>
      <c r="I297" s="269">
        <v>76.900000000000006</v>
      </c>
      <c r="J297" s="269">
        <v>103.3</v>
      </c>
      <c r="K297" s="269">
        <v>696.6</v>
      </c>
      <c r="L297" s="269">
        <v>128.80000000000001</v>
      </c>
      <c r="M297" s="269">
        <v>51.1</v>
      </c>
      <c r="N297" s="269">
        <v>119.5</v>
      </c>
      <c r="O297" s="269">
        <v>80.8</v>
      </c>
      <c r="P297" s="269">
        <v>301</v>
      </c>
      <c r="Q297" s="269">
        <v>66.900000000000006</v>
      </c>
      <c r="R297" s="269">
        <v>69.2</v>
      </c>
      <c r="S297" s="269">
        <v>211.1</v>
      </c>
      <c r="T297" s="269">
        <v>137.80000000000001</v>
      </c>
      <c r="U297" s="269">
        <v>48.4</v>
      </c>
      <c r="V297" s="269">
        <v>45.3</v>
      </c>
      <c r="W297" s="269">
        <v>269.5</v>
      </c>
    </row>
    <row r="298" spans="2:23" ht="15">
      <c r="B298" s="268">
        <v>3706</v>
      </c>
      <c r="C298" s="269">
        <v>118.8</v>
      </c>
      <c r="D298" s="269">
        <v>59</v>
      </c>
      <c r="E298" s="269">
        <v>70.400000000000006</v>
      </c>
      <c r="F298" s="269">
        <v>739</v>
      </c>
      <c r="G298" s="269">
        <v>182.9</v>
      </c>
      <c r="H298" s="269">
        <v>111.3</v>
      </c>
      <c r="I298" s="269">
        <v>77.400000000000006</v>
      </c>
      <c r="J298" s="269">
        <v>104.1</v>
      </c>
      <c r="K298" s="269">
        <v>701.9</v>
      </c>
      <c r="L298" s="269">
        <v>129.80000000000001</v>
      </c>
      <c r="M298" s="269">
        <v>51.5</v>
      </c>
      <c r="N298" s="269">
        <v>120.4</v>
      </c>
      <c r="O298" s="269">
        <v>81.400000000000006</v>
      </c>
      <c r="P298" s="269">
        <v>303.3</v>
      </c>
      <c r="Q298" s="269">
        <v>67.400000000000006</v>
      </c>
      <c r="R298" s="269">
        <v>69.7</v>
      </c>
      <c r="S298" s="269">
        <v>212.7</v>
      </c>
      <c r="T298" s="269">
        <v>138.9</v>
      </c>
      <c r="U298" s="269">
        <v>48.8</v>
      </c>
      <c r="V298" s="269">
        <v>45.6</v>
      </c>
      <c r="W298" s="269">
        <v>271.60000000000002</v>
      </c>
    </row>
    <row r="299" spans="2:23" ht="15">
      <c r="B299" s="268">
        <v>3734</v>
      </c>
      <c r="C299" s="269">
        <v>119.7</v>
      </c>
      <c r="D299" s="269">
        <v>59.4</v>
      </c>
      <c r="E299" s="269">
        <v>71</v>
      </c>
      <c r="F299" s="269">
        <v>744.6</v>
      </c>
      <c r="G299" s="269">
        <v>184.3</v>
      </c>
      <c r="H299" s="269">
        <v>112.1</v>
      </c>
      <c r="I299" s="269">
        <v>78</v>
      </c>
      <c r="J299" s="269">
        <v>104.9</v>
      </c>
      <c r="K299" s="269">
        <v>707.2</v>
      </c>
      <c r="L299" s="269">
        <v>130.80000000000001</v>
      </c>
      <c r="M299" s="269">
        <v>51.9</v>
      </c>
      <c r="N299" s="269">
        <v>121.4</v>
      </c>
      <c r="O299" s="269">
        <v>82</v>
      </c>
      <c r="P299" s="269">
        <v>305.60000000000002</v>
      </c>
      <c r="Q299" s="269">
        <v>67.900000000000006</v>
      </c>
      <c r="R299" s="269">
        <v>70.3</v>
      </c>
      <c r="S299" s="269">
        <v>214.4</v>
      </c>
      <c r="T299" s="269">
        <v>139.9</v>
      </c>
      <c r="U299" s="269">
        <v>49.2</v>
      </c>
      <c r="V299" s="269">
        <v>46</v>
      </c>
      <c r="W299" s="269">
        <v>273.60000000000002</v>
      </c>
    </row>
    <row r="300" spans="2:23" ht="15">
      <c r="B300" s="268">
        <v>3763</v>
      </c>
      <c r="C300" s="269">
        <v>120.6</v>
      </c>
      <c r="D300" s="269">
        <v>59.9</v>
      </c>
      <c r="E300" s="269">
        <v>71.5</v>
      </c>
      <c r="F300" s="269">
        <v>750.4</v>
      </c>
      <c r="G300" s="269">
        <v>185.7</v>
      </c>
      <c r="H300" s="269">
        <v>113</v>
      </c>
      <c r="I300" s="269">
        <v>78.599999999999994</v>
      </c>
      <c r="J300" s="269">
        <v>105.7</v>
      </c>
      <c r="K300" s="269">
        <v>712.7</v>
      </c>
      <c r="L300" s="269">
        <v>131.80000000000001</v>
      </c>
      <c r="M300" s="269">
        <v>52.3</v>
      </c>
      <c r="N300" s="269">
        <v>122.3</v>
      </c>
      <c r="O300" s="269">
        <v>82.6</v>
      </c>
      <c r="P300" s="269">
        <v>307.89999999999998</v>
      </c>
      <c r="Q300" s="269">
        <v>68.400000000000006</v>
      </c>
      <c r="R300" s="269">
        <v>70.8</v>
      </c>
      <c r="S300" s="269">
        <v>216</v>
      </c>
      <c r="T300" s="269">
        <v>141</v>
      </c>
      <c r="U300" s="269">
        <v>49.5</v>
      </c>
      <c r="V300" s="269">
        <v>46.3</v>
      </c>
      <c r="W300" s="269">
        <v>275.7</v>
      </c>
    </row>
    <row r="301" spans="2:23" ht="15">
      <c r="B301" s="268">
        <v>3791</v>
      </c>
      <c r="C301" s="269">
        <v>121.5</v>
      </c>
      <c r="D301" s="269">
        <v>60.3</v>
      </c>
      <c r="E301" s="269">
        <v>72.099999999999994</v>
      </c>
      <c r="F301" s="269">
        <v>756</v>
      </c>
      <c r="G301" s="269">
        <v>187.1</v>
      </c>
      <c r="H301" s="269">
        <v>113.8</v>
      </c>
      <c r="I301" s="269">
        <v>79.2</v>
      </c>
      <c r="J301" s="269">
        <v>106.5</v>
      </c>
      <c r="K301" s="269">
        <v>718</v>
      </c>
      <c r="L301" s="269">
        <v>132.80000000000001</v>
      </c>
      <c r="M301" s="269">
        <v>52.7</v>
      </c>
      <c r="N301" s="269">
        <v>123.2</v>
      </c>
      <c r="O301" s="269">
        <v>83.3</v>
      </c>
      <c r="P301" s="269">
        <v>310.2</v>
      </c>
      <c r="Q301" s="269">
        <v>68.900000000000006</v>
      </c>
      <c r="R301" s="269">
        <v>71.3</v>
      </c>
      <c r="S301" s="269">
        <v>217.6</v>
      </c>
      <c r="T301" s="269">
        <v>142.1</v>
      </c>
      <c r="U301" s="269">
        <v>49.9</v>
      </c>
      <c r="V301" s="269">
        <v>46.7</v>
      </c>
      <c r="W301" s="269">
        <v>277.8</v>
      </c>
    </row>
    <row r="302" spans="2:23" ht="15">
      <c r="B302" s="268">
        <v>3819</v>
      </c>
      <c r="C302" s="269">
        <v>122.4</v>
      </c>
      <c r="D302" s="269">
        <v>60.8</v>
      </c>
      <c r="E302" s="269">
        <v>72.599999999999994</v>
      </c>
      <c r="F302" s="269">
        <v>761.6</v>
      </c>
      <c r="G302" s="269">
        <v>188.5</v>
      </c>
      <c r="H302" s="269">
        <v>114.7</v>
      </c>
      <c r="I302" s="269">
        <v>79.8</v>
      </c>
      <c r="J302" s="269">
        <v>107.3</v>
      </c>
      <c r="K302" s="269">
        <v>723.3</v>
      </c>
      <c r="L302" s="269">
        <v>133.80000000000001</v>
      </c>
      <c r="M302" s="269">
        <v>53.1</v>
      </c>
      <c r="N302" s="269">
        <v>124.1</v>
      </c>
      <c r="O302" s="269">
        <v>83.9</v>
      </c>
      <c r="P302" s="269">
        <v>312.5</v>
      </c>
      <c r="Q302" s="269">
        <v>69.400000000000006</v>
      </c>
      <c r="R302" s="269">
        <v>71.900000000000006</v>
      </c>
      <c r="S302" s="269">
        <v>219.2</v>
      </c>
      <c r="T302" s="269">
        <v>143.1</v>
      </c>
      <c r="U302" s="269">
        <v>50.3</v>
      </c>
      <c r="V302" s="269">
        <v>47</v>
      </c>
      <c r="W302" s="269">
        <v>279.8</v>
      </c>
    </row>
    <row r="303" spans="2:23" ht="15">
      <c r="B303" s="268">
        <v>3848</v>
      </c>
      <c r="C303" s="269">
        <v>123.3</v>
      </c>
      <c r="D303" s="269">
        <v>61.2</v>
      </c>
      <c r="E303" s="269">
        <v>73.099999999999994</v>
      </c>
      <c r="F303" s="269">
        <v>767.4</v>
      </c>
      <c r="G303" s="269">
        <v>189.9</v>
      </c>
      <c r="H303" s="269">
        <v>115.6</v>
      </c>
      <c r="I303" s="269">
        <v>80.400000000000006</v>
      </c>
      <c r="J303" s="269">
        <v>108.1</v>
      </c>
      <c r="K303" s="269">
        <v>728.8</v>
      </c>
      <c r="L303" s="269">
        <v>134.80000000000001</v>
      </c>
      <c r="M303" s="269">
        <v>53.5</v>
      </c>
      <c r="N303" s="269">
        <v>125.1</v>
      </c>
      <c r="O303" s="269">
        <v>84.5</v>
      </c>
      <c r="P303" s="269">
        <v>314.89999999999998</v>
      </c>
      <c r="Q303" s="269">
        <v>70</v>
      </c>
      <c r="R303" s="269">
        <v>72.400000000000006</v>
      </c>
      <c r="S303" s="269">
        <v>220.9</v>
      </c>
      <c r="T303" s="269">
        <v>144.19999999999999</v>
      </c>
      <c r="U303" s="269">
        <v>50.7</v>
      </c>
      <c r="V303" s="269">
        <v>47.4</v>
      </c>
      <c r="W303" s="269">
        <v>282</v>
      </c>
    </row>
    <row r="304" spans="2:23" ht="15">
      <c r="B304" s="268">
        <v>3876</v>
      </c>
      <c r="C304" s="269">
        <v>124.2</v>
      </c>
      <c r="D304" s="269">
        <v>61.7</v>
      </c>
      <c r="E304" s="269">
        <v>73.7</v>
      </c>
      <c r="F304" s="269">
        <v>772.9</v>
      </c>
      <c r="G304" s="269">
        <v>191.3</v>
      </c>
      <c r="H304" s="269">
        <v>116.4</v>
      </c>
      <c r="I304" s="269">
        <v>81</v>
      </c>
      <c r="J304" s="269">
        <v>108.9</v>
      </c>
      <c r="K304" s="269">
        <v>734.1</v>
      </c>
      <c r="L304" s="269">
        <v>135.80000000000001</v>
      </c>
      <c r="M304" s="269">
        <v>53.9</v>
      </c>
      <c r="N304" s="269">
        <v>126</v>
      </c>
      <c r="O304" s="269">
        <v>85.1</v>
      </c>
      <c r="P304" s="269">
        <v>317.2</v>
      </c>
      <c r="Q304" s="269">
        <v>70.5</v>
      </c>
      <c r="R304" s="269">
        <v>72.900000000000006</v>
      </c>
      <c r="S304" s="269">
        <v>222.5</v>
      </c>
      <c r="T304" s="269">
        <v>145.19999999999999</v>
      </c>
      <c r="U304" s="269">
        <v>51</v>
      </c>
      <c r="V304" s="269">
        <v>47.7</v>
      </c>
      <c r="W304" s="269">
        <v>284</v>
      </c>
    </row>
    <row r="305" spans="2:23" ht="15">
      <c r="B305" s="268">
        <v>3904</v>
      </c>
      <c r="C305" s="269">
        <v>125.1</v>
      </c>
      <c r="D305" s="269">
        <v>62.1</v>
      </c>
      <c r="E305" s="269">
        <v>74.2</v>
      </c>
      <c r="F305" s="269">
        <v>778.5</v>
      </c>
      <c r="G305" s="269">
        <v>192.7</v>
      </c>
      <c r="H305" s="269">
        <v>117.2</v>
      </c>
      <c r="I305" s="269">
        <v>81.599999999999994</v>
      </c>
      <c r="J305" s="269">
        <v>109.7</v>
      </c>
      <c r="K305" s="269">
        <v>739.4</v>
      </c>
      <c r="L305" s="269">
        <v>136.69999999999999</v>
      </c>
      <c r="M305" s="269">
        <v>54.3</v>
      </c>
      <c r="N305" s="269">
        <v>126.9</v>
      </c>
      <c r="O305" s="269">
        <v>85.7</v>
      </c>
      <c r="P305" s="269">
        <v>319.5</v>
      </c>
      <c r="Q305" s="269">
        <v>71</v>
      </c>
      <c r="R305" s="269">
        <v>73.5</v>
      </c>
      <c r="S305" s="269">
        <v>224.1</v>
      </c>
      <c r="T305" s="269">
        <v>146.30000000000001</v>
      </c>
      <c r="U305" s="269">
        <v>51.4</v>
      </c>
      <c r="V305" s="269">
        <v>48.1</v>
      </c>
      <c r="W305" s="269">
        <v>286.10000000000002</v>
      </c>
    </row>
    <row r="306" spans="2:23" ht="15">
      <c r="B306" s="268">
        <v>3933</v>
      </c>
      <c r="C306" s="269">
        <v>126</v>
      </c>
      <c r="D306" s="269">
        <v>62.6</v>
      </c>
      <c r="E306" s="269">
        <v>74.8</v>
      </c>
      <c r="F306" s="269">
        <v>784.3</v>
      </c>
      <c r="G306" s="269">
        <v>194.1</v>
      </c>
      <c r="H306" s="269">
        <v>118.1</v>
      </c>
      <c r="I306" s="269">
        <v>82.2</v>
      </c>
      <c r="J306" s="269">
        <v>110.5</v>
      </c>
      <c r="K306" s="269">
        <v>744.9</v>
      </c>
      <c r="L306" s="269">
        <v>137.80000000000001</v>
      </c>
      <c r="M306" s="269">
        <v>54.7</v>
      </c>
      <c r="N306" s="269">
        <v>127.8</v>
      </c>
      <c r="O306" s="269">
        <v>86.4</v>
      </c>
      <c r="P306" s="269">
        <v>321.89999999999998</v>
      </c>
      <c r="Q306" s="269">
        <v>71.5</v>
      </c>
      <c r="R306" s="269">
        <v>74</v>
      </c>
      <c r="S306" s="269">
        <v>225.8</v>
      </c>
      <c r="T306" s="269">
        <v>147.4</v>
      </c>
      <c r="U306" s="269">
        <v>51.8</v>
      </c>
      <c r="V306" s="269">
        <v>48.4</v>
      </c>
      <c r="W306" s="269">
        <v>288.2</v>
      </c>
    </row>
    <row r="307" spans="2:23" ht="15">
      <c r="B307" s="268">
        <v>3961</v>
      </c>
      <c r="C307" s="269">
        <v>126.9</v>
      </c>
      <c r="D307" s="269">
        <v>63</v>
      </c>
      <c r="E307" s="269">
        <v>75.3</v>
      </c>
      <c r="F307" s="269">
        <v>789.9</v>
      </c>
      <c r="G307" s="269">
        <v>195.5</v>
      </c>
      <c r="H307" s="269">
        <v>119</v>
      </c>
      <c r="I307" s="269">
        <v>82.8</v>
      </c>
      <c r="J307" s="269">
        <v>111.3</v>
      </c>
      <c r="K307" s="269">
        <v>750.2</v>
      </c>
      <c r="L307" s="269">
        <v>138.69999999999999</v>
      </c>
      <c r="M307" s="269">
        <v>55</v>
      </c>
      <c r="N307" s="269">
        <v>128.69999999999999</v>
      </c>
      <c r="O307" s="269">
        <v>87</v>
      </c>
      <c r="P307" s="269">
        <v>324.10000000000002</v>
      </c>
      <c r="Q307" s="269">
        <v>72</v>
      </c>
      <c r="R307" s="269">
        <v>74.5</v>
      </c>
      <c r="S307" s="269">
        <v>227.4</v>
      </c>
      <c r="T307" s="269">
        <v>148.4</v>
      </c>
      <c r="U307" s="269">
        <v>52.1</v>
      </c>
      <c r="V307" s="269">
        <v>48.8</v>
      </c>
      <c r="W307" s="269">
        <v>290.2</v>
      </c>
    </row>
    <row r="308" spans="2:23" ht="15">
      <c r="B308" s="268">
        <v>3989</v>
      </c>
      <c r="C308" s="269">
        <v>127.8</v>
      </c>
      <c r="D308" s="269">
        <v>63.5</v>
      </c>
      <c r="E308" s="269">
        <v>75.8</v>
      </c>
      <c r="F308" s="269">
        <v>795.5</v>
      </c>
      <c r="G308" s="269">
        <v>196.9</v>
      </c>
      <c r="H308" s="269">
        <v>119.8</v>
      </c>
      <c r="I308" s="269">
        <v>83.3</v>
      </c>
      <c r="J308" s="269">
        <v>112.1</v>
      </c>
      <c r="K308" s="269">
        <v>755.5</v>
      </c>
      <c r="L308" s="269">
        <v>139.69999999999999</v>
      </c>
      <c r="M308" s="269">
        <v>55.4</v>
      </c>
      <c r="N308" s="269">
        <v>129.6</v>
      </c>
      <c r="O308" s="269">
        <v>87.6</v>
      </c>
      <c r="P308" s="269">
        <v>326.39999999999998</v>
      </c>
      <c r="Q308" s="269">
        <v>72.5</v>
      </c>
      <c r="R308" s="269">
        <v>75.099999999999994</v>
      </c>
      <c r="S308" s="269">
        <v>229</v>
      </c>
      <c r="T308" s="269">
        <v>149.5</v>
      </c>
      <c r="U308" s="269">
        <v>52.5</v>
      </c>
      <c r="V308" s="269">
        <v>49.1</v>
      </c>
      <c r="W308" s="269">
        <v>292.3</v>
      </c>
    </row>
    <row r="309" spans="2:23" ht="15">
      <c r="B309" s="268">
        <v>4018</v>
      </c>
      <c r="C309" s="269">
        <v>128.80000000000001</v>
      </c>
      <c r="D309" s="269">
        <v>63.9</v>
      </c>
      <c r="E309" s="269">
        <v>76.400000000000006</v>
      </c>
      <c r="F309" s="269">
        <v>801.3</v>
      </c>
      <c r="G309" s="269">
        <v>198.3</v>
      </c>
      <c r="H309" s="269">
        <v>120.7</v>
      </c>
      <c r="I309" s="269">
        <v>84</v>
      </c>
      <c r="J309" s="269">
        <v>112.9</v>
      </c>
      <c r="K309" s="269">
        <v>761</v>
      </c>
      <c r="L309" s="269">
        <v>140.69999999999999</v>
      </c>
      <c r="M309" s="269">
        <v>55.8</v>
      </c>
      <c r="N309" s="269">
        <v>130.6</v>
      </c>
      <c r="O309" s="269">
        <v>88.2</v>
      </c>
      <c r="P309" s="269">
        <v>328.8</v>
      </c>
      <c r="Q309" s="269">
        <v>73.099999999999994</v>
      </c>
      <c r="R309" s="269">
        <v>75.599999999999994</v>
      </c>
      <c r="S309" s="269">
        <v>230.7</v>
      </c>
      <c r="T309" s="269">
        <v>150.6</v>
      </c>
      <c r="U309" s="269">
        <v>52.9</v>
      </c>
      <c r="V309" s="269">
        <v>49.5</v>
      </c>
      <c r="W309" s="269">
        <v>294.39999999999998</v>
      </c>
    </row>
    <row r="310" spans="2:23" ht="15">
      <c r="B310" s="268">
        <v>4046</v>
      </c>
      <c r="C310" s="269">
        <v>129.69999999999999</v>
      </c>
      <c r="D310" s="269">
        <v>64.400000000000006</v>
      </c>
      <c r="E310" s="269">
        <v>76.900000000000006</v>
      </c>
      <c r="F310" s="269">
        <v>806.8</v>
      </c>
      <c r="G310" s="269">
        <v>199.7</v>
      </c>
      <c r="H310" s="269">
        <v>121.5</v>
      </c>
      <c r="I310" s="269">
        <v>84.5</v>
      </c>
      <c r="J310" s="269">
        <v>113.7</v>
      </c>
      <c r="K310" s="269">
        <v>766.3</v>
      </c>
      <c r="L310" s="269">
        <v>141.69999999999999</v>
      </c>
      <c r="M310" s="269">
        <v>56.2</v>
      </c>
      <c r="N310" s="269">
        <v>131.5</v>
      </c>
      <c r="O310" s="269">
        <v>88.9</v>
      </c>
      <c r="P310" s="269">
        <v>331.1</v>
      </c>
      <c r="Q310" s="269">
        <v>73.599999999999994</v>
      </c>
      <c r="R310" s="269">
        <v>76.099999999999994</v>
      </c>
      <c r="S310" s="269">
        <v>232.3</v>
      </c>
      <c r="T310" s="269">
        <v>151.6</v>
      </c>
      <c r="U310" s="269">
        <v>53.3</v>
      </c>
      <c r="V310" s="269">
        <v>49.8</v>
      </c>
      <c r="W310" s="269">
        <v>296.5</v>
      </c>
    </row>
    <row r="311" spans="2:23" ht="15">
      <c r="B311" s="268">
        <v>4074</v>
      </c>
      <c r="C311" s="269">
        <v>130.5</v>
      </c>
      <c r="D311" s="269">
        <v>64.8</v>
      </c>
      <c r="E311" s="269">
        <v>77.400000000000006</v>
      </c>
      <c r="F311" s="269">
        <v>812.4</v>
      </c>
      <c r="G311" s="269">
        <v>201.1</v>
      </c>
      <c r="H311" s="269">
        <v>122.3</v>
      </c>
      <c r="I311" s="269">
        <v>85.1</v>
      </c>
      <c r="J311" s="269">
        <v>114.5</v>
      </c>
      <c r="K311" s="269">
        <v>771.6</v>
      </c>
      <c r="L311" s="269">
        <v>142.69999999999999</v>
      </c>
      <c r="M311" s="269">
        <v>56.6</v>
      </c>
      <c r="N311" s="269">
        <v>132.4</v>
      </c>
      <c r="O311" s="269">
        <v>89.5</v>
      </c>
      <c r="P311" s="269">
        <v>333.4</v>
      </c>
      <c r="Q311" s="269">
        <v>74.099999999999994</v>
      </c>
      <c r="R311" s="269">
        <v>76.7</v>
      </c>
      <c r="S311" s="269">
        <v>233.9</v>
      </c>
      <c r="T311" s="269">
        <v>152.69999999999999</v>
      </c>
      <c r="U311" s="269">
        <v>53.6</v>
      </c>
      <c r="V311" s="269">
        <v>50.2</v>
      </c>
      <c r="W311" s="269">
        <v>298.5</v>
      </c>
    </row>
    <row r="312" spans="2:23" ht="15">
      <c r="B312" s="268">
        <v>4103</v>
      </c>
      <c r="C312" s="269">
        <v>131.5</v>
      </c>
      <c r="D312" s="269">
        <v>65.3</v>
      </c>
      <c r="E312" s="269">
        <v>78</v>
      </c>
      <c r="F312" s="269">
        <v>818.2</v>
      </c>
      <c r="G312" s="269">
        <v>202.5</v>
      </c>
      <c r="H312" s="269">
        <v>123.2</v>
      </c>
      <c r="I312" s="269">
        <v>85.7</v>
      </c>
      <c r="J312" s="269">
        <v>115.3</v>
      </c>
      <c r="K312" s="269">
        <v>777.1</v>
      </c>
      <c r="L312" s="269">
        <v>143.69999999999999</v>
      </c>
      <c r="M312" s="269">
        <v>57</v>
      </c>
      <c r="N312" s="269">
        <v>133.30000000000001</v>
      </c>
      <c r="O312" s="269">
        <v>90.1</v>
      </c>
      <c r="P312" s="269">
        <v>335.8</v>
      </c>
      <c r="Q312" s="269">
        <v>74.599999999999994</v>
      </c>
      <c r="R312" s="269">
        <v>77.2</v>
      </c>
      <c r="S312" s="269">
        <v>235.5</v>
      </c>
      <c r="T312" s="269">
        <v>153.80000000000001</v>
      </c>
      <c r="U312" s="269">
        <v>54</v>
      </c>
      <c r="V312" s="269">
        <v>50.5</v>
      </c>
      <c r="W312" s="269">
        <v>300.7</v>
      </c>
    </row>
    <row r="313" spans="2:23" ht="15">
      <c r="B313" s="268">
        <v>4131</v>
      </c>
      <c r="C313" s="269">
        <v>132.4</v>
      </c>
      <c r="D313" s="269">
        <v>65.7</v>
      </c>
      <c r="E313" s="269">
        <v>78.5</v>
      </c>
      <c r="F313" s="269">
        <v>823.8</v>
      </c>
      <c r="G313" s="269">
        <v>203.9</v>
      </c>
      <c r="H313" s="269">
        <v>124.1</v>
      </c>
      <c r="I313" s="269">
        <v>86.3</v>
      </c>
      <c r="J313" s="269">
        <v>116.1</v>
      </c>
      <c r="K313" s="269">
        <v>782.4</v>
      </c>
      <c r="L313" s="269">
        <v>144.69999999999999</v>
      </c>
      <c r="M313" s="269">
        <v>57.4</v>
      </c>
      <c r="N313" s="269">
        <v>134.30000000000001</v>
      </c>
      <c r="O313" s="269">
        <v>90.7</v>
      </c>
      <c r="P313" s="269">
        <v>338.1</v>
      </c>
      <c r="Q313" s="269">
        <v>75.099999999999994</v>
      </c>
      <c r="R313" s="269">
        <v>77.7</v>
      </c>
      <c r="S313" s="269">
        <v>237.1</v>
      </c>
      <c r="T313" s="269">
        <v>154.80000000000001</v>
      </c>
      <c r="U313" s="269">
        <v>54.4</v>
      </c>
      <c r="V313" s="269">
        <v>50.9</v>
      </c>
      <c r="W313" s="269">
        <v>302.7</v>
      </c>
    </row>
    <row r="314" spans="2:23" ht="15">
      <c r="B314" s="268">
        <v>4159</v>
      </c>
      <c r="C314" s="269">
        <v>133.30000000000001</v>
      </c>
      <c r="D314" s="269">
        <v>66.2</v>
      </c>
      <c r="E314" s="269">
        <v>79</v>
      </c>
      <c r="F314" s="269">
        <v>829.4</v>
      </c>
      <c r="G314" s="269">
        <v>205.3</v>
      </c>
      <c r="H314" s="269">
        <v>124.9</v>
      </c>
      <c r="I314" s="269">
        <v>86.9</v>
      </c>
      <c r="J314" s="269">
        <v>116.8</v>
      </c>
      <c r="K314" s="269">
        <v>787.7</v>
      </c>
      <c r="L314" s="269">
        <v>145.69999999999999</v>
      </c>
      <c r="M314" s="269">
        <v>57.8</v>
      </c>
      <c r="N314" s="269">
        <v>135.19999999999999</v>
      </c>
      <c r="O314" s="269">
        <v>91.3</v>
      </c>
      <c r="P314" s="269">
        <v>340.4</v>
      </c>
      <c r="Q314" s="269">
        <v>75.599999999999994</v>
      </c>
      <c r="R314" s="269">
        <v>78.3</v>
      </c>
      <c r="S314" s="269">
        <v>238.8</v>
      </c>
      <c r="T314" s="269">
        <v>155.9</v>
      </c>
      <c r="U314" s="269">
        <v>54.7</v>
      </c>
      <c r="V314" s="269">
        <v>51.2</v>
      </c>
      <c r="W314" s="269">
        <v>304.8</v>
      </c>
    </row>
    <row r="315" spans="2:23" ht="15">
      <c r="B315" s="268">
        <v>4188</v>
      </c>
      <c r="C315" s="269">
        <v>134.19999999999999</v>
      </c>
      <c r="D315" s="269">
        <v>66.599999999999994</v>
      </c>
      <c r="E315" s="269">
        <v>79.599999999999994</v>
      </c>
      <c r="F315" s="269">
        <v>835.2</v>
      </c>
      <c r="G315" s="269">
        <v>206.7</v>
      </c>
      <c r="H315" s="269">
        <v>125.8</v>
      </c>
      <c r="I315" s="269">
        <v>87.5</v>
      </c>
      <c r="J315" s="269">
        <v>117.7</v>
      </c>
      <c r="K315" s="269">
        <v>793.2</v>
      </c>
      <c r="L315" s="269">
        <v>146.69999999999999</v>
      </c>
      <c r="M315" s="269">
        <v>58.2</v>
      </c>
      <c r="N315" s="269">
        <v>136.1</v>
      </c>
      <c r="O315" s="269">
        <v>92</v>
      </c>
      <c r="P315" s="269">
        <v>342.7</v>
      </c>
      <c r="Q315" s="269">
        <v>76.099999999999994</v>
      </c>
      <c r="R315" s="269">
        <v>78.8</v>
      </c>
      <c r="S315" s="269">
        <v>240.4</v>
      </c>
      <c r="T315" s="269">
        <v>156.9</v>
      </c>
      <c r="U315" s="269">
        <v>55.1</v>
      </c>
      <c r="V315" s="269">
        <v>51.6</v>
      </c>
      <c r="W315" s="269">
        <v>306.89999999999998</v>
      </c>
    </row>
    <row r="316" spans="2:23" ht="15">
      <c r="B316" s="268">
        <v>4216</v>
      </c>
      <c r="C316" s="269">
        <v>135.1</v>
      </c>
      <c r="D316" s="269">
        <v>67.099999999999994</v>
      </c>
      <c r="E316" s="269">
        <v>80.099999999999994</v>
      </c>
      <c r="F316" s="269">
        <v>840.7</v>
      </c>
      <c r="G316" s="269">
        <v>208.1</v>
      </c>
      <c r="H316" s="269">
        <v>126.6</v>
      </c>
      <c r="I316" s="269">
        <v>88.1</v>
      </c>
      <c r="J316" s="269">
        <v>118.5</v>
      </c>
      <c r="K316" s="269">
        <v>798.5</v>
      </c>
      <c r="L316" s="269">
        <v>147.69999999999999</v>
      </c>
      <c r="M316" s="269">
        <v>58.6</v>
      </c>
      <c r="N316" s="269">
        <v>137</v>
      </c>
      <c r="O316" s="269">
        <v>92.6</v>
      </c>
      <c r="P316" s="269">
        <v>345</v>
      </c>
      <c r="Q316" s="269">
        <v>76.7</v>
      </c>
      <c r="R316" s="269">
        <v>79.3</v>
      </c>
      <c r="S316" s="269">
        <v>242</v>
      </c>
      <c r="T316" s="269">
        <v>158</v>
      </c>
      <c r="U316" s="269">
        <v>55.5</v>
      </c>
      <c r="V316" s="269">
        <v>51.9</v>
      </c>
      <c r="W316" s="269">
        <v>308.89999999999998</v>
      </c>
    </row>
    <row r="317" spans="2:23" ht="15">
      <c r="B317" s="268">
        <v>4244</v>
      </c>
      <c r="C317" s="269">
        <v>136</v>
      </c>
      <c r="D317" s="269">
        <v>67.5</v>
      </c>
      <c r="E317" s="269">
        <v>80.7</v>
      </c>
      <c r="F317" s="269">
        <v>846.3</v>
      </c>
      <c r="G317" s="269">
        <v>209.4</v>
      </c>
      <c r="H317" s="269">
        <v>127.5</v>
      </c>
      <c r="I317" s="269">
        <v>88.7</v>
      </c>
      <c r="J317" s="269">
        <v>119.2</v>
      </c>
      <c r="K317" s="269">
        <v>803.8</v>
      </c>
      <c r="L317" s="269">
        <v>148.6</v>
      </c>
      <c r="M317" s="269">
        <v>59</v>
      </c>
      <c r="N317" s="269">
        <v>137.9</v>
      </c>
      <c r="O317" s="269">
        <v>93.2</v>
      </c>
      <c r="P317" s="269">
        <v>347.3</v>
      </c>
      <c r="Q317" s="269">
        <v>77.2</v>
      </c>
      <c r="R317" s="269">
        <v>79.900000000000006</v>
      </c>
      <c r="S317" s="269">
        <v>243.6</v>
      </c>
      <c r="T317" s="269">
        <v>159</v>
      </c>
      <c r="U317" s="269">
        <v>55.9</v>
      </c>
      <c r="V317" s="269">
        <v>52.2</v>
      </c>
      <c r="W317" s="269">
        <v>311</v>
      </c>
    </row>
    <row r="318" spans="2:23" ht="15">
      <c r="B318" s="268">
        <v>4273</v>
      </c>
      <c r="C318" s="269">
        <v>136.9</v>
      </c>
      <c r="D318" s="269">
        <v>68</v>
      </c>
      <c r="E318" s="269">
        <v>81.2</v>
      </c>
      <c r="F318" s="269">
        <v>852.1</v>
      </c>
      <c r="G318" s="269">
        <v>210.9</v>
      </c>
      <c r="H318" s="269">
        <v>128.30000000000001</v>
      </c>
      <c r="I318" s="269">
        <v>89.3</v>
      </c>
      <c r="J318" s="269">
        <v>120.1</v>
      </c>
      <c r="K318" s="269">
        <v>809.3</v>
      </c>
      <c r="L318" s="269">
        <v>149.69999999999999</v>
      </c>
      <c r="M318" s="269">
        <v>59.4</v>
      </c>
      <c r="N318" s="269">
        <v>138.9</v>
      </c>
      <c r="O318" s="269">
        <v>93.8</v>
      </c>
      <c r="P318" s="269">
        <v>349.7</v>
      </c>
      <c r="Q318" s="269">
        <v>77.7</v>
      </c>
      <c r="R318" s="269">
        <v>80.400000000000006</v>
      </c>
      <c r="S318" s="269">
        <v>245.3</v>
      </c>
      <c r="T318" s="269">
        <v>160.1</v>
      </c>
      <c r="U318" s="269">
        <v>56.2</v>
      </c>
      <c r="V318" s="269">
        <v>52.6</v>
      </c>
      <c r="W318" s="269">
        <v>313.10000000000002</v>
      </c>
    </row>
    <row r="319" spans="2:23" ht="15">
      <c r="B319" s="268">
        <v>4301</v>
      </c>
      <c r="C319" s="269">
        <v>137.80000000000001</v>
      </c>
      <c r="D319" s="269">
        <v>68.400000000000006</v>
      </c>
      <c r="E319" s="269">
        <v>81.7</v>
      </c>
      <c r="F319" s="269">
        <v>857.7</v>
      </c>
      <c r="G319" s="269">
        <v>212.3</v>
      </c>
      <c r="H319" s="269">
        <v>129.19999999999999</v>
      </c>
      <c r="I319" s="269">
        <v>89.9</v>
      </c>
      <c r="J319" s="269">
        <v>120.8</v>
      </c>
      <c r="K319" s="269">
        <v>814.6</v>
      </c>
      <c r="L319" s="269">
        <v>150.6</v>
      </c>
      <c r="M319" s="269">
        <v>59.8</v>
      </c>
      <c r="N319" s="269">
        <v>139.80000000000001</v>
      </c>
      <c r="O319" s="269">
        <v>94.5</v>
      </c>
      <c r="P319" s="269">
        <v>352</v>
      </c>
      <c r="Q319" s="269">
        <v>78.2</v>
      </c>
      <c r="R319" s="269">
        <v>80.900000000000006</v>
      </c>
      <c r="S319" s="269">
        <v>246.9</v>
      </c>
      <c r="T319" s="269">
        <v>161.19999999999999</v>
      </c>
      <c r="U319" s="269">
        <v>56.6</v>
      </c>
      <c r="V319" s="269">
        <v>52.9</v>
      </c>
      <c r="W319" s="269">
        <v>315.2</v>
      </c>
    </row>
    <row r="322" spans="2:23" ht="16.5">
      <c r="B322" s="500" t="s">
        <v>423</v>
      </c>
      <c r="C322" s="500"/>
      <c r="D322" s="500"/>
      <c r="E322" s="500"/>
      <c r="F322" s="500"/>
      <c r="G322" s="500"/>
      <c r="H322" s="500"/>
      <c r="I322" s="267"/>
      <c r="J322" s="267"/>
      <c r="K322" s="267"/>
      <c r="L322" s="267"/>
      <c r="M322" s="267"/>
      <c r="N322" s="267"/>
      <c r="O322" s="267"/>
      <c r="P322" s="267"/>
      <c r="Q322" s="267"/>
      <c r="R322" s="267"/>
      <c r="S322" s="267"/>
      <c r="T322" s="267"/>
      <c r="U322" s="267"/>
      <c r="V322" s="267"/>
      <c r="W322" s="267"/>
    </row>
    <row r="323" spans="2:23" ht="16.5">
      <c r="B323" s="367" t="s">
        <v>1868</v>
      </c>
      <c r="C323" s="364"/>
      <c r="D323" s="364"/>
      <c r="E323" s="364"/>
      <c r="F323" s="364"/>
      <c r="G323" s="364"/>
      <c r="H323" s="364"/>
      <c r="I323" s="267"/>
      <c r="J323" s="267"/>
      <c r="K323" s="267"/>
      <c r="L323" s="267"/>
      <c r="M323" s="267"/>
      <c r="N323" s="267"/>
      <c r="O323" s="267"/>
      <c r="P323" s="267"/>
      <c r="Q323" s="267"/>
      <c r="R323" s="267"/>
      <c r="S323" s="267"/>
      <c r="T323" s="267"/>
      <c r="U323" s="267"/>
      <c r="V323" s="267"/>
      <c r="W323" s="267"/>
    </row>
    <row r="325" spans="2:23" ht="17.25">
      <c r="B325" s="145" t="s">
        <v>40</v>
      </c>
      <c r="C325" s="266" t="s">
        <v>5</v>
      </c>
      <c r="D325" s="266" t="s">
        <v>2</v>
      </c>
      <c r="E325" s="266" t="s">
        <v>6</v>
      </c>
      <c r="F325" s="266" t="s">
        <v>7</v>
      </c>
      <c r="G325" s="266" t="s">
        <v>8</v>
      </c>
      <c r="H325" s="266" t="s">
        <v>9</v>
      </c>
      <c r="I325" s="266" t="s">
        <v>149</v>
      </c>
      <c r="J325" s="266" t="s">
        <v>10</v>
      </c>
      <c r="K325" s="266" t="s">
        <v>4</v>
      </c>
      <c r="L325" s="266" t="s">
        <v>11</v>
      </c>
      <c r="M325" s="266" t="s">
        <v>12</v>
      </c>
      <c r="N325" s="266" t="s">
        <v>13</v>
      </c>
      <c r="O325" s="266" t="s">
        <v>14</v>
      </c>
      <c r="P325" s="266" t="s">
        <v>15</v>
      </c>
      <c r="Q325" s="266" t="s">
        <v>16</v>
      </c>
      <c r="R325" s="266" t="s">
        <v>17</v>
      </c>
      <c r="S325" s="266" t="s">
        <v>18</v>
      </c>
      <c r="T325" s="266" t="s">
        <v>19</v>
      </c>
      <c r="U325" s="266" t="s">
        <v>20</v>
      </c>
      <c r="V325" s="266" t="s">
        <v>150</v>
      </c>
      <c r="W325" s="266" t="s">
        <v>295</v>
      </c>
    </row>
    <row r="326" spans="2:23" ht="15">
      <c r="B326" s="268">
        <v>39</v>
      </c>
      <c r="C326" s="269">
        <v>1.2</v>
      </c>
      <c r="D326" s="269">
        <v>0.6</v>
      </c>
      <c r="E326" s="269">
        <v>0.7</v>
      </c>
      <c r="F326" s="269">
        <v>7.8</v>
      </c>
      <c r="G326" s="269">
        <v>1.9</v>
      </c>
      <c r="H326" s="269">
        <v>1.2</v>
      </c>
      <c r="I326" s="269">
        <v>0.8</v>
      </c>
      <c r="J326" s="269">
        <v>1.1000000000000001</v>
      </c>
      <c r="K326" s="269">
        <v>7.4</v>
      </c>
      <c r="L326" s="269">
        <v>1.4</v>
      </c>
      <c r="M326" s="269">
        <v>0.5</v>
      </c>
      <c r="N326" s="269">
        <v>1.3</v>
      </c>
      <c r="O326" s="269">
        <v>0.9</v>
      </c>
      <c r="P326" s="269">
        <v>3.2</v>
      </c>
      <c r="Q326" s="269">
        <v>0.7</v>
      </c>
      <c r="R326" s="269">
        <v>0.7</v>
      </c>
      <c r="S326" s="269">
        <v>2.2000000000000002</v>
      </c>
      <c r="T326" s="269">
        <v>1.5</v>
      </c>
      <c r="U326" s="269">
        <v>0.5</v>
      </c>
      <c r="V326" s="269">
        <v>0.5</v>
      </c>
      <c r="W326" s="269">
        <v>2.9</v>
      </c>
    </row>
    <row r="327" spans="2:23" ht="15">
      <c r="B327" s="268">
        <v>78</v>
      </c>
      <c r="C327" s="269">
        <v>2.5</v>
      </c>
      <c r="D327" s="269">
        <v>1.2</v>
      </c>
      <c r="E327" s="269">
        <v>1.5</v>
      </c>
      <c r="F327" s="269">
        <v>15.6</v>
      </c>
      <c r="G327" s="269">
        <v>3.8</v>
      </c>
      <c r="H327" s="269">
        <v>2.2999999999999998</v>
      </c>
      <c r="I327" s="269">
        <v>1.6</v>
      </c>
      <c r="J327" s="269">
        <v>2.2000000000000002</v>
      </c>
      <c r="K327" s="269">
        <v>14.8</v>
      </c>
      <c r="L327" s="269">
        <v>2.7</v>
      </c>
      <c r="M327" s="269">
        <v>1.1000000000000001</v>
      </c>
      <c r="N327" s="269">
        <v>2.5</v>
      </c>
      <c r="O327" s="269">
        <v>1.7</v>
      </c>
      <c r="P327" s="269">
        <v>6.4</v>
      </c>
      <c r="Q327" s="269">
        <v>1.4</v>
      </c>
      <c r="R327" s="269">
        <v>1.5</v>
      </c>
      <c r="S327" s="269">
        <v>4.5</v>
      </c>
      <c r="T327" s="269">
        <v>2.9</v>
      </c>
      <c r="U327" s="269">
        <v>1</v>
      </c>
      <c r="V327" s="269">
        <v>1</v>
      </c>
      <c r="W327" s="269">
        <v>5.7</v>
      </c>
    </row>
    <row r="328" spans="2:23" ht="15">
      <c r="B328" s="268">
        <v>118</v>
      </c>
      <c r="C328" s="269">
        <v>3.8</v>
      </c>
      <c r="D328" s="269">
        <v>1.9</v>
      </c>
      <c r="E328" s="269">
        <v>2.2000000000000002</v>
      </c>
      <c r="F328" s="269">
        <v>23.5</v>
      </c>
      <c r="G328" s="269">
        <v>5.8</v>
      </c>
      <c r="H328" s="269">
        <v>3.5</v>
      </c>
      <c r="I328" s="269">
        <v>2.5</v>
      </c>
      <c r="J328" s="269">
        <v>3.3</v>
      </c>
      <c r="K328" s="269">
        <v>22.3</v>
      </c>
      <c r="L328" s="269">
        <v>4.0999999999999996</v>
      </c>
      <c r="M328" s="269">
        <v>1.6</v>
      </c>
      <c r="N328" s="269">
        <v>3.8</v>
      </c>
      <c r="O328" s="269">
        <v>2.6</v>
      </c>
      <c r="P328" s="269">
        <v>9.6999999999999993</v>
      </c>
      <c r="Q328" s="269">
        <v>2.1</v>
      </c>
      <c r="R328" s="269">
        <v>2.2000000000000002</v>
      </c>
      <c r="S328" s="269">
        <v>6.8</v>
      </c>
      <c r="T328" s="269">
        <v>4.4000000000000004</v>
      </c>
      <c r="U328" s="269">
        <v>1.6</v>
      </c>
      <c r="V328" s="269">
        <v>1.5</v>
      </c>
      <c r="W328" s="269">
        <v>8.6</v>
      </c>
    </row>
    <row r="329" spans="2:23" ht="15">
      <c r="B329" s="268">
        <v>157</v>
      </c>
      <c r="C329" s="269">
        <v>5</v>
      </c>
      <c r="D329" s="269">
        <v>2.5</v>
      </c>
      <c r="E329" s="269">
        <v>3</v>
      </c>
      <c r="F329" s="269">
        <v>31.3</v>
      </c>
      <c r="G329" s="269">
        <v>7.7</v>
      </c>
      <c r="H329" s="269">
        <v>4.7</v>
      </c>
      <c r="I329" s="269">
        <v>3.3</v>
      </c>
      <c r="J329" s="269">
        <v>4.4000000000000004</v>
      </c>
      <c r="K329" s="269">
        <v>29.7</v>
      </c>
      <c r="L329" s="269">
        <v>5.5</v>
      </c>
      <c r="M329" s="269">
        <v>2.2000000000000002</v>
      </c>
      <c r="N329" s="269">
        <v>5.0999999999999996</v>
      </c>
      <c r="O329" s="269">
        <v>3.4</v>
      </c>
      <c r="P329" s="269">
        <v>12.8</v>
      </c>
      <c r="Q329" s="269">
        <v>2.9</v>
      </c>
      <c r="R329" s="269">
        <v>3</v>
      </c>
      <c r="S329" s="269">
        <v>9</v>
      </c>
      <c r="T329" s="269">
        <v>5.9</v>
      </c>
      <c r="U329" s="269">
        <v>2.1</v>
      </c>
      <c r="V329" s="269">
        <v>1.9</v>
      </c>
      <c r="W329" s="269">
        <v>11.5</v>
      </c>
    </row>
    <row r="330" spans="2:23" ht="15">
      <c r="B330" s="268">
        <v>196</v>
      </c>
      <c r="C330" s="269">
        <v>6.3</v>
      </c>
      <c r="D330" s="269">
        <v>3.1</v>
      </c>
      <c r="E330" s="269">
        <v>3.7</v>
      </c>
      <c r="F330" s="269">
        <v>39.1</v>
      </c>
      <c r="G330" s="269">
        <v>9.6999999999999993</v>
      </c>
      <c r="H330" s="269">
        <v>5.9</v>
      </c>
      <c r="I330" s="269">
        <v>4.0999999999999996</v>
      </c>
      <c r="J330" s="269">
        <v>5.5</v>
      </c>
      <c r="K330" s="269">
        <v>37.1</v>
      </c>
      <c r="L330" s="269">
        <v>6.9</v>
      </c>
      <c r="M330" s="269">
        <v>2.7</v>
      </c>
      <c r="N330" s="269">
        <v>6.4</v>
      </c>
      <c r="O330" s="269">
        <v>4.3</v>
      </c>
      <c r="P330" s="269">
        <v>16</v>
      </c>
      <c r="Q330" s="269">
        <v>3.6</v>
      </c>
      <c r="R330" s="269">
        <v>3.7</v>
      </c>
      <c r="S330" s="269">
        <v>11.3</v>
      </c>
      <c r="T330" s="269">
        <v>7.3</v>
      </c>
      <c r="U330" s="269">
        <v>2.6</v>
      </c>
      <c r="V330" s="269">
        <v>2.4</v>
      </c>
      <c r="W330" s="269">
        <v>14.4</v>
      </c>
    </row>
    <row r="331" spans="2:23" ht="15">
      <c r="B331" s="268">
        <v>226</v>
      </c>
      <c r="C331" s="269">
        <v>7.2</v>
      </c>
      <c r="D331" s="269">
        <v>3.6</v>
      </c>
      <c r="E331" s="269">
        <v>4.3</v>
      </c>
      <c r="F331" s="269">
        <v>45.1</v>
      </c>
      <c r="G331" s="269">
        <v>11.2</v>
      </c>
      <c r="H331" s="269">
        <v>6.8</v>
      </c>
      <c r="I331" s="269">
        <v>4.7</v>
      </c>
      <c r="J331" s="269">
        <v>6.3</v>
      </c>
      <c r="K331" s="269">
        <v>42.8</v>
      </c>
      <c r="L331" s="269">
        <v>7.9</v>
      </c>
      <c r="M331" s="269">
        <v>3.1</v>
      </c>
      <c r="N331" s="269">
        <v>7.3</v>
      </c>
      <c r="O331" s="269">
        <v>5</v>
      </c>
      <c r="P331" s="269">
        <v>18.5</v>
      </c>
      <c r="Q331" s="269">
        <v>4.0999999999999996</v>
      </c>
      <c r="R331" s="269">
        <v>4.3</v>
      </c>
      <c r="S331" s="269">
        <v>13</v>
      </c>
      <c r="T331" s="269">
        <v>8.5</v>
      </c>
      <c r="U331" s="269">
        <v>3</v>
      </c>
      <c r="V331" s="269">
        <v>2.8</v>
      </c>
      <c r="W331" s="269">
        <v>16.600000000000001</v>
      </c>
    </row>
    <row r="332" spans="2:23" ht="15">
      <c r="B332" s="268">
        <v>256</v>
      </c>
      <c r="C332" s="269">
        <v>8.1999999999999993</v>
      </c>
      <c r="D332" s="269">
        <v>4.0999999999999996</v>
      </c>
      <c r="E332" s="269">
        <v>4.9000000000000004</v>
      </c>
      <c r="F332" s="269">
        <v>51.1</v>
      </c>
      <c r="G332" s="269">
        <v>12.6</v>
      </c>
      <c r="H332" s="269">
        <v>7.7</v>
      </c>
      <c r="I332" s="269">
        <v>5.3</v>
      </c>
      <c r="J332" s="269">
        <v>7.2</v>
      </c>
      <c r="K332" s="269">
        <v>48.5</v>
      </c>
      <c r="L332" s="269">
        <v>9</v>
      </c>
      <c r="M332" s="269">
        <v>3.6</v>
      </c>
      <c r="N332" s="269">
        <v>8.3000000000000007</v>
      </c>
      <c r="O332" s="269">
        <v>5.6</v>
      </c>
      <c r="P332" s="269">
        <v>20.9</v>
      </c>
      <c r="Q332" s="269">
        <v>4.7</v>
      </c>
      <c r="R332" s="269">
        <v>4.8</v>
      </c>
      <c r="S332" s="269">
        <v>14.7</v>
      </c>
      <c r="T332" s="269">
        <v>9.6</v>
      </c>
      <c r="U332" s="269">
        <v>3.4</v>
      </c>
      <c r="V332" s="269">
        <v>3.2</v>
      </c>
      <c r="W332" s="269">
        <v>18.8</v>
      </c>
    </row>
    <row r="333" spans="2:23" ht="15">
      <c r="B333" s="268">
        <v>287</v>
      </c>
      <c r="C333" s="269">
        <v>9.1999999999999993</v>
      </c>
      <c r="D333" s="269">
        <v>4.5999999999999996</v>
      </c>
      <c r="E333" s="269">
        <v>5.5</v>
      </c>
      <c r="F333" s="269">
        <v>57.2</v>
      </c>
      <c r="G333" s="269">
        <v>14.2</v>
      </c>
      <c r="H333" s="269">
        <v>8.6</v>
      </c>
      <c r="I333" s="269">
        <v>6</v>
      </c>
      <c r="J333" s="269">
        <v>8.1</v>
      </c>
      <c r="K333" s="269">
        <v>54.4</v>
      </c>
      <c r="L333" s="269">
        <v>10.1</v>
      </c>
      <c r="M333" s="269">
        <v>4</v>
      </c>
      <c r="N333" s="269">
        <v>9.3000000000000007</v>
      </c>
      <c r="O333" s="269">
        <v>6.3</v>
      </c>
      <c r="P333" s="269">
        <v>23.5</v>
      </c>
      <c r="Q333" s="269">
        <v>5.2</v>
      </c>
      <c r="R333" s="269">
        <v>5.4</v>
      </c>
      <c r="S333" s="269">
        <v>16.5</v>
      </c>
      <c r="T333" s="269">
        <v>10.8</v>
      </c>
      <c r="U333" s="269">
        <v>3.8</v>
      </c>
      <c r="V333" s="269">
        <v>3.5</v>
      </c>
      <c r="W333" s="269">
        <v>21</v>
      </c>
    </row>
    <row r="334" spans="2:23" ht="15">
      <c r="B334" s="268">
        <v>317</v>
      </c>
      <c r="C334" s="269">
        <v>10.199999999999999</v>
      </c>
      <c r="D334" s="269">
        <v>5</v>
      </c>
      <c r="E334" s="269">
        <v>6</v>
      </c>
      <c r="F334" s="269">
        <v>63.2</v>
      </c>
      <c r="G334" s="269">
        <v>15.6</v>
      </c>
      <c r="H334" s="269">
        <v>9.5</v>
      </c>
      <c r="I334" s="269">
        <v>6.6</v>
      </c>
      <c r="J334" s="269">
        <v>8.9</v>
      </c>
      <c r="K334" s="269">
        <v>60</v>
      </c>
      <c r="L334" s="269">
        <v>11.1</v>
      </c>
      <c r="M334" s="269">
        <v>4.4000000000000004</v>
      </c>
      <c r="N334" s="269">
        <v>10.3</v>
      </c>
      <c r="O334" s="269">
        <v>7</v>
      </c>
      <c r="P334" s="269">
        <v>25.9</v>
      </c>
      <c r="Q334" s="269">
        <v>5.8</v>
      </c>
      <c r="R334" s="269">
        <v>6</v>
      </c>
      <c r="S334" s="269">
        <v>18.2</v>
      </c>
      <c r="T334" s="269">
        <v>11.9</v>
      </c>
      <c r="U334" s="269">
        <v>4.2</v>
      </c>
      <c r="V334" s="269">
        <v>3.9</v>
      </c>
      <c r="W334" s="269">
        <v>23.2</v>
      </c>
    </row>
    <row r="335" spans="2:23" ht="15">
      <c r="B335" s="268">
        <v>347</v>
      </c>
      <c r="C335" s="269">
        <v>11.1</v>
      </c>
      <c r="D335" s="269">
        <v>5.5</v>
      </c>
      <c r="E335" s="269">
        <v>6.6</v>
      </c>
      <c r="F335" s="269">
        <v>69.2</v>
      </c>
      <c r="G335" s="269">
        <v>17.100000000000001</v>
      </c>
      <c r="H335" s="269">
        <v>10.4</v>
      </c>
      <c r="I335" s="269">
        <v>7.3</v>
      </c>
      <c r="J335" s="269">
        <v>9.6999999999999993</v>
      </c>
      <c r="K335" s="269">
        <v>65.7</v>
      </c>
      <c r="L335" s="269">
        <v>12.2</v>
      </c>
      <c r="M335" s="269">
        <v>4.8</v>
      </c>
      <c r="N335" s="269">
        <v>11.3</v>
      </c>
      <c r="O335" s="269">
        <v>7.6</v>
      </c>
      <c r="P335" s="269">
        <v>28.4</v>
      </c>
      <c r="Q335" s="269">
        <v>6.3</v>
      </c>
      <c r="R335" s="269">
        <v>6.5</v>
      </c>
      <c r="S335" s="269">
        <v>19.899999999999999</v>
      </c>
      <c r="T335" s="269">
        <v>13</v>
      </c>
      <c r="U335" s="269">
        <v>4.5999999999999996</v>
      </c>
      <c r="V335" s="269">
        <v>4.3</v>
      </c>
      <c r="W335" s="269">
        <v>25.4</v>
      </c>
    </row>
    <row r="336" spans="2:23" ht="15">
      <c r="B336" s="268">
        <v>377</v>
      </c>
      <c r="C336" s="269">
        <v>12.1</v>
      </c>
      <c r="D336" s="269">
        <v>6</v>
      </c>
      <c r="E336" s="269">
        <v>7.2</v>
      </c>
      <c r="F336" s="269">
        <v>75.2</v>
      </c>
      <c r="G336" s="269">
        <v>18.600000000000001</v>
      </c>
      <c r="H336" s="269">
        <v>11.3</v>
      </c>
      <c r="I336" s="269">
        <v>7.9</v>
      </c>
      <c r="J336" s="269">
        <v>10.6</v>
      </c>
      <c r="K336" s="269">
        <v>71.400000000000006</v>
      </c>
      <c r="L336" s="269">
        <v>13.2</v>
      </c>
      <c r="M336" s="269">
        <v>5.2</v>
      </c>
      <c r="N336" s="269">
        <v>12.3</v>
      </c>
      <c r="O336" s="269">
        <v>8.3000000000000007</v>
      </c>
      <c r="P336" s="269">
        <v>30.9</v>
      </c>
      <c r="Q336" s="269">
        <v>6.9</v>
      </c>
      <c r="R336" s="269">
        <v>7.1</v>
      </c>
      <c r="S336" s="269">
        <v>21.6</v>
      </c>
      <c r="T336" s="269">
        <v>14.1</v>
      </c>
      <c r="U336" s="269">
        <v>5</v>
      </c>
      <c r="V336" s="269">
        <v>4.5999999999999996</v>
      </c>
      <c r="W336" s="269">
        <v>27.6</v>
      </c>
    </row>
    <row r="337" spans="2:23" ht="15">
      <c r="B337" s="268">
        <v>407</v>
      </c>
      <c r="C337" s="269">
        <v>13</v>
      </c>
      <c r="D337" s="269">
        <v>6.5</v>
      </c>
      <c r="E337" s="269">
        <v>7.7</v>
      </c>
      <c r="F337" s="269">
        <v>81.2</v>
      </c>
      <c r="G337" s="269">
        <v>20.100000000000001</v>
      </c>
      <c r="H337" s="269">
        <v>12.2</v>
      </c>
      <c r="I337" s="269">
        <v>8.5</v>
      </c>
      <c r="J337" s="269">
        <v>11.4</v>
      </c>
      <c r="K337" s="269">
        <v>77.099999999999994</v>
      </c>
      <c r="L337" s="269">
        <v>14.3</v>
      </c>
      <c r="M337" s="269">
        <v>5.7</v>
      </c>
      <c r="N337" s="269">
        <v>13.2</v>
      </c>
      <c r="O337" s="269">
        <v>8.9</v>
      </c>
      <c r="P337" s="269">
        <v>33.299999999999997</v>
      </c>
      <c r="Q337" s="269">
        <v>7.4</v>
      </c>
      <c r="R337" s="269">
        <v>7.7</v>
      </c>
      <c r="S337" s="269">
        <v>23.4</v>
      </c>
      <c r="T337" s="269">
        <v>15.3</v>
      </c>
      <c r="U337" s="269">
        <v>5.4</v>
      </c>
      <c r="V337" s="269">
        <v>5</v>
      </c>
      <c r="W337" s="269">
        <v>29.8</v>
      </c>
    </row>
    <row r="338" spans="2:23" ht="15">
      <c r="B338" s="268">
        <v>437</v>
      </c>
      <c r="C338" s="269">
        <v>14</v>
      </c>
      <c r="D338" s="269">
        <v>7</v>
      </c>
      <c r="E338" s="269">
        <v>8.3000000000000007</v>
      </c>
      <c r="F338" s="269">
        <v>87.1</v>
      </c>
      <c r="G338" s="269">
        <v>21.6</v>
      </c>
      <c r="H338" s="269">
        <v>13.1</v>
      </c>
      <c r="I338" s="269">
        <v>9.1</v>
      </c>
      <c r="J338" s="269">
        <v>12.3</v>
      </c>
      <c r="K338" s="269">
        <v>82.8</v>
      </c>
      <c r="L338" s="269">
        <v>15.3</v>
      </c>
      <c r="M338" s="269">
        <v>6.1</v>
      </c>
      <c r="N338" s="269">
        <v>14.2</v>
      </c>
      <c r="O338" s="269">
        <v>9.6</v>
      </c>
      <c r="P338" s="269">
        <v>35.799999999999997</v>
      </c>
      <c r="Q338" s="269">
        <v>7.9</v>
      </c>
      <c r="R338" s="269">
        <v>8.1999999999999993</v>
      </c>
      <c r="S338" s="269">
        <v>25.1</v>
      </c>
      <c r="T338" s="269">
        <v>16.399999999999999</v>
      </c>
      <c r="U338" s="269">
        <v>5.8</v>
      </c>
      <c r="V338" s="269">
        <v>5.4</v>
      </c>
      <c r="W338" s="269">
        <v>32</v>
      </c>
    </row>
    <row r="339" spans="2:23" ht="15">
      <c r="B339" s="268">
        <v>467</v>
      </c>
      <c r="C339" s="269">
        <v>15</v>
      </c>
      <c r="D339" s="269">
        <v>7.4</v>
      </c>
      <c r="E339" s="269">
        <v>8.9</v>
      </c>
      <c r="F339" s="269">
        <v>93.1</v>
      </c>
      <c r="G339" s="269">
        <v>23</v>
      </c>
      <c r="H339" s="269">
        <v>14</v>
      </c>
      <c r="I339" s="269">
        <v>9.8000000000000007</v>
      </c>
      <c r="J339" s="269">
        <v>13.1</v>
      </c>
      <c r="K339" s="269">
        <v>88.4</v>
      </c>
      <c r="L339" s="269">
        <v>16.399999999999999</v>
      </c>
      <c r="M339" s="269">
        <v>6.5</v>
      </c>
      <c r="N339" s="269">
        <v>15.2</v>
      </c>
      <c r="O339" s="269">
        <v>10.3</v>
      </c>
      <c r="P339" s="269">
        <v>38.200000000000003</v>
      </c>
      <c r="Q339" s="269">
        <v>8.5</v>
      </c>
      <c r="R339" s="269">
        <v>8.8000000000000007</v>
      </c>
      <c r="S339" s="269">
        <v>26.8</v>
      </c>
      <c r="T339" s="269">
        <v>17.5</v>
      </c>
      <c r="U339" s="269">
        <v>6.1</v>
      </c>
      <c r="V339" s="269">
        <v>5.7</v>
      </c>
      <c r="W339" s="269">
        <v>34.200000000000003</v>
      </c>
    </row>
    <row r="340" spans="2:23" ht="15">
      <c r="B340" s="268">
        <v>497</v>
      </c>
      <c r="C340" s="269">
        <v>15.9</v>
      </c>
      <c r="D340" s="269">
        <v>7.9</v>
      </c>
      <c r="E340" s="269">
        <v>9.4</v>
      </c>
      <c r="F340" s="269">
        <v>99.1</v>
      </c>
      <c r="G340" s="269">
        <v>24.5</v>
      </c>
      <c r="H340" s="269">
        <v>14.9</v>
      </c>
      <c r="I340" s="269">
        <v>10.4</v>
      </c>
      <c r="J340" s="269">
        <v>14</v>
      </c>
      <c r="K340" s="269">
        <v>94.1</v>
      </c>
      <c r="L340" s="269">
        <v>17.399999999999999</v>
      </c>
      <c r="M340" s="269">
        <v>6.9</v>
      </c>
      <c r="N340" s="269">
        <v>16.2</v>
      </c>
      <c r="O340" s="269">
        <v>10.9</v>
      </c>
      <c r="P340" s="269">
        <v>40.700000000000003</v>
      </c>
      <c r="Q340" s="269">
        <v>9</v>
      </c>
      <c r="R340" s="269">
        <v>9.4</v>
      </c>
      <c r="S340" s="269">
        <v>28.5</v>
      </c>
      <c r="T340" s="269">
        <v>18.600000000000001</v>
      </c>
      <c r="U340" s="269">
        <v>6.5</v>
      </c>
      <c r="V340" s="269">
        <v>6.1</v>
      </c>
      <c r="W340" s="269">
        <v>36.4</v>
      </c>
    </row>
    <row r="341" spans="2:23" ht="15">
      <c r="B341" s="268">
        <v>527</v>
      </c>
      <c r="C341" s="269">
        <v>16.899999999999999</v>
      </c>
      <c r="D341" s="269">
        <v>8.4</v>
      </c>
      <c r="E341" s="269">
        <v>10</v>
      </c>
      <c r="F341" s="269">
        <v>105.1</v>
      </c>
      <c r="G341" s="269">
        <v>26</v>
      </c>
      <c r="H341" s="269">
        <v>15.8</v>
      </c>
      <c r="I341" s="269">
        <v>11</v>
      </c>
      <c r="J341" s="269">
        <v>14.8</v>
      </c>
      <c r="K341" s="269">
        <v>99.8</v>
      </c>
      <c r="L341" s="269">
        <v>18.5</v>
      </c>
      <c r="M341" s="269">
        <v>7.3</v>
      </c>
      <c r="N341" s="269">
        <v>17.100000000000001</v>
      </c>
      <c r="O341" s="269">
        <v>11.6</v>
      </c>
      <c r="P341" s="269">
        <v>43.1</v>
      </c>
      <c r="Q341" s="269">
        <v>9.6</v>
      </c>
      <c r="R341" s="269">
        <v>9.9</v>
      </c>
      <c r="S341" s="269">
        <v>30.3</v>
      </c>
      <c r="T341" s="269">
        <v>19.7</v>
      </c>
      <c r="U341" s="269">
        <v>6.9</v>
      </c>
      <c r="V341" s="269">
        <v>6.5</v>
      </c>
      <c r="W341" s="269">
        <v>38.6</v>
      </c>
    </row>
    <row r="342" spans="2:23" ht="15">
      <c r="B342" s="268">
        <v>557</v>
      </c>
      <c r="C342" s="269">
        <v>17.8</v>
      </c>
      <c r="D342" s="269">
        <v>8.9</v>
      </c>
      <c r="E342" s="269">
        <v>10.6</v>
      </c>
      <c r="F342" s="269">
        <v>111.1</v>
      </c>
      <c r="G342" s="269">
        <v>27.5</v>
      </c>
      <c r="H342" s="269">
        <v>16.7</v>
      </c>
      <c r="I342" s="269">
        <v>11.6</v>
      </c>
      <c r="J342" s="269">
        <v>15.6</v>
      </c>
      <c r="K342" s="269">
        <v>105.5</v>
      </c>
      <c r="L342" s="269">
        <v>19.5</v>
      </c>
      <c r="M342" s="269">
        <v>7.7</v>
      </c>
      <c r="N342" s="269">
        <v>18.100000000000001</v>
      </c>
      <c r="O342" s="269">
        <v>12.2</v>
      </c>
      <c r="P342" s="269">
        <v>45.6</v>
      </c>
      <c r="Q342" s="269">
        <v>10.1</v>
      </c>
      <c r="R342" s="269">
        <v>10.5</v>
      </c>
      <c r="S342" s="269">
        <v>32</v>
      </c>
      <c r="T342" s="269">
        <v>20.9</v>
      </c>
      <c r="U342" s="269">
        <v>7.3</v>
      </c>
      <c r="V342" s="269">
        <v>6.9</v>
      </c>
      <c r="W342" s="269">
        <v>40.799999999999997</v>
      </c>
    </row>
    <row r="343" spans="2:23" ht="15">
      <c r="B343" s="268">
        <v>588</v>
      </c>
      <c r="C343" s="269">
        <v>18.8</v>
      </c>
      <c r="D343" s="269">
        <v>9.4</v>
      </c>
      <c r="E343" s="269">
        <v>11.2</v>
      </c>
      <c r="F343" s="269">
        <v>117.3</v>
      </c>
      <c r="G343" s="269">
        <v>29</v>
      </c>
      <c r="H343" s="269">
        <v>17.7</v>
      </c>
      <c r="I343" s="269">
        <v>12.3</v>
      </c>
      <c r="J343" s="269">
        <v>16.5</v>
      </c>
      <c r="K343" s="269">
        <v>111.4</v>
      </c>
      <c r="L343" s="269">
        <v>20.6</v>
      </c>
      <c r="M343" s="269">
        <v>8.1999999999999993</v>
      </c>
      <c r="N343" s="269">
        <v>19.100000000000001</v>
      </c>
      <c r="O343" s="269">
        <v>12.9</v>
      </c>
      <c r="P343" s="269">
        <v>48.1</v>
      </c>
      <c r="Q343" s="269">
        <v>10.7</v>
      </c>
      <c r="R343" s="269">
        <v>11.1</v>
      </c>
      <c r="S343" s="269">
        <v>33.799999999999997</v>
      </c>
      <c r="T343" s="269">
        <v>22</v>
      </c>
      <c r="U343" s="269">
        <v>7.7</v>
      </c>
      <c r="V343" s="269">
        <v>7.2</v>
      </c>
      <c r="W343" s="269">
        <v>43.1</v>
      </c>
    </row>
    <row r="344" spans="2:23" ht="15">
      <c r="B344" s="268">
        <v>618</v>
      </c>
      <c r="C344" s="269">
        <v>19.8</v>
      </c>
      <c r="D344" s="269">
        <v>9.8000000000000007</v>
      </c>
      <c r="E344" s="269">
        <v>11.7</v>
      </c>
      <c r="F344" s="269">
        <v>123.2</v>
      </c>
      <c r="G344" s="269">
        <v>30.5</v>
      </c>
      <c r="H344" s="269">
        <v>18.600000000000001</v>
      </c>
      <c r="I344" s="269">
        <v>12.9</v>
      </c>
      <c r="J344" s="269">
        <v>17.399999999999999</v>
      </c>
      <c r="K344" s="269">
        <v>117</v>
      </c>
      <c r="L344" s="269">
        <v>21.6</v>
      </c>
      <c r="M344" s="269">
        <v>8.6</v>
      </c>
      <c r="N344" s="269">
        <v>20.100000000000001</v>
      </c>
      <c r="O344" s="269">
        <v>13.6</v>
      </c>
      <c r="P344" s="269">
        <v>50.6</v>
      </c>
      <c r="Q344" s="269">
        <v>11.2</v>
      </c>
      <c r="R344" s="269">
        <v>11.6</v>
      </c>
      <c r="S344" s="269">
        <v>35.5</v>
      </c>
      <c r="T344" s="269">
        <v>23.2</v>
      </c>
      <c r="U344" s="269">
        <v>8.1</v>
      </c>
      <c r="V344" s="269">
        <v>7.6</v>
      </c>
      <c r="W344" s="269">
        <v>45.3</v>
      </c>
    </row>
    <row r="345" spans="2:23" ht="15">
      <c r="B345" s="268">
        <v>648</v>
      </c>
      <c r="C345" s="269">
        <v>20.8</v>
      </c>
      <c r="D345" s="269">
        <v>10.3</v>
      </c>
      <c r="E345" s="269">
        <v>12.3</v>
      </c>
      <c r="F345" s="269">
        <v>129.19999999999999</v>
      </c>
      <c r="G345" s="269">
        <v>32</v>
      </c>
      <c r="H345" s="269">
        <v>19.5</v>
      </c>
      <c r="I345" s="269">
        <v>13.5</v>
      </c>
      <c r="J345" s="269">
        <v>18.2</v>
      </c>
      <c r="K345" s="269">
        <v>122.7</v>
      </c>
      <c r="L345" s="269">
        <v>22.7</v>
      </c>
      <c r="M345" s="269">
        <v>9</v>
      </c>
      <c r="N345" s="269">
        <v>21.1</v>
      </c>
      <c r="O345" s="269">
        <v>14.2</v>
      </c>
      <c r="P345" s="269">
        <v>53</v>
      </c>
      <c r="Q345" s="269">
        <v>11.8</v>
      </c>
      <c r="R345" s="269">
        <v>12.2</v>
      </c>
      <c r="S345" s="269">
        <v>37.200000000000003</v>
      </c>
      <c r="T345" s="269">
        <v>24.3</v>
      </c>
      <c r="U345" s="269">
        <v>8.5</v>
      </c>
      <c r="V345" s="269">
        <v>8</v>
      </c>
      <c r="W345" s="269">
        <v>47.5</v>
      </c>
    </row>
    <row r="346" spans="2:23" ht="15">
      <c r="B346" s="268">
        <v>678</v>
      </c>
      <c r="C346" s="269">
        <v>21.7</v>
      </c>
      <c r="D346" s="269">
        <v>10.8</v>
      </c>
      <c r="E346" s="269">
        <v>12.9</v>
      </c>
      <c r="F346" s="269">
        <v>135.19999999999999</v>
      </c>
      <c r="G346" s="269">
        <v>33.5</v>
      </c>
      <c r="H346" s="269">
        <v>20.399999999999999</v>
      </c>
      <c r="I346" s="269">
        <v>14.2</v>
      </c>
      <c r="J346" s="269">
        <v>19</v>
      </c>
      <c r="K346" s="269">
        <v>128.4</v>
      </c>
      <c r="L346" s="269">
        <v>23.7</v>
      </c>
      <c r="M346" s="269">
        <v>9.4</v>
      </c>
      <c r="N346" s="269">
        <v>22</v>
      </c>
      <c r="O346" s="269">
        <v>14.9</v>
      </c>
      <c r="P346" s="269">
        <v>55.5</v>
      </c>
      <c r="Q346" s="269">
        <v>12.3</v>
      </c>
      <c r="R346" s="269">
        <v>12.8</v>
      </c>
      <c r="S346" s="269">
        <v>38.9</v>
      </c>
      <c r="T346" s="269">
        <v>25.4</v>
      </c>
      <c r="U346" s="269">
        <v>8.9</v>
      </c>
      <c r="V346" s="269">
        <v>8.3000000000000007</v>
      </c>
      <c r="W346" s="269">
        <v>49.7</v>
      </c>
    </row>
    <row r="347" spans="2:23" ht="15">
      <c r="B347" s="268">
        <v>708</v>
      </c>
      <c r="C347" s="269">
        <v>22.7</v>
      </c>
      <c r="D347" s="269">
        <v>11.3</v>
      </c>
      <c r="E347" s="269">
        <v>13.5</v>
      </c>
      <c r="F347" s="269">
        <v>141.19999999999999</v>
      </c>
      <c r="G347" s="269">
        <v>34.9</v>
      </c>
      <c r="H347" s="269">
        <v>21.3</v>
      </c>
      <c r="I347" s="269">
        <v>14.8</v>
      </c>
      <c r="J347" s="269">
        <v>19.899999999999999</v>
      </c>
      <c r="K347" s="269">
        <v>134.1</v>
      </c>
      <c r="L347" s="269">
        <v>24.8</v>
      </c>
      <c r="M347" s="269">
        <v>9.8000000000000007</v>
      </c>
      <c r="N347" s="269">
        <v>23</v>
      </c>
      <c r="O347" s="269">
        <v>15.5</v>
      </c>
      <c r="P347" s="269">
        <v>57.9</v>
      </c>
      <c r="Q347" s="269">
        <v>12.9</v>
      </c>
      <c r="R347" s="269">
        <v>13.3</v>
      </c>
      <c r="S347" s="269">
        <v>40.6</v>
      </c>
      <c r="T347" s="269">
        <v>26.5</v>
      </c>
      <c r="U347" s="269">
        <v>9.3000000000000007</v>
      </c>
      <c r="V347" s="269">
        <v>8.6999999999999993</v>
      </c>
      <c r="W347" s="269">
        <v>51.9</v>
      </c>
    </row>
    <row r="348" spans="2:23" ht="15">
      <c r="B348" s="268">
        <v>738</v>
      </c>
      <c r="C348" s="269">
        <v>23.6</v>
      </c>
      <c r="D348" s="269">
        <v>11.7</v>
      </c>
      <c r="E348" s="269">
        <v>14</v>
      </c>
      <c r="F348" s="269">
        <v>147.19999999999999</v>
      </c>
      <c r="G348" s="269">
        <v>36.4</v>
      </c>
      <c r="H348" s="269">
        <v>22.2</v>
      </c>
      <c r="I348" s="269">
        <v>15.4</v>
      </c>
      <c r="J348" s="269">
        <v>20.7</v>
      </c>
      <c r="K348" s="269">
        <v>139.80000000000001</v>
      </c>
      <c r="L348" s="269">
        <v>25.8</v>
      </c>
      <c r="M348" s="269">
        <v>10.3</v>
      </c>
      <c r="N348" s="269">
        <v>24</v>
      </c>
      <c r="O348" s="269">
        <v>16.2</v>
      </c>
      <c r="P348" s="269">
        <v>60.4</v>
      </c>
      <c r="Q348" s="269">
        <v>13.4</v>
      </c>
      <c r="R348" s="269">
        <v>13.9</v>
      </c>
      <c r="S348" s="269">
        <v>42.4</v>
      </c>
      <c r="T348" s="269">
        <v>27.7</v>
      </c>
      <c r="U348" s="269">
        <v>9.6999999999999993</v>
      </c>
      <c r="V348" s="269">
        <v>9.1</v>
      </c>
      <c r="W348" s="269">
        <v>54.1</v>
      </c>
    </row>
    <row r="349" spans="2:23" ht="15">
      <c r="B349" s="268">
        <v>768</v>
      </c>
      <c r="C349" s="269">
        <v>24.6</v>
      </c>
      <c r="D349" s="269">
        <v>12.2</v>
      </c>
      <c r="E349" s="269">
        <v>14.6</v>
      </c>
      <c r="F349" s="269">
        <v>153.19999999999999</v>
      </c>
      <c r="G349" s="269">
        <v>37.9</v>
      </c>
      <c r="H349" s="269">
        <v>23.1</v>
      </c>
      <c r="I349" s="269">
        <v>16</v>
      </c>
      <c r="J349" s="269">
        <v>21.6</v>
      </c>
      <c r="K349" s="269">
        <v>145.5</v>
      </c>
      <c r="L349" s="269">
        <v>26.9</v>
      </c>
      <c r="M349" s="269">
        <v>10.7</v>
      </c>
      <c r="N349" s="269">
        <v>25</v>
      </c>
      <c r="O349" s="269">
        <v>16.899999999999999</v>
      </c>
      <c r="P349" s="269">
        <v>62.8</v>
      </c>
      <c r="Q349" s="269">
        <v>14</v>
      </c>
      <c r="R349" s="269">
        <v>14.5</v>
      </c>
      <c r="S349" s="269">
        <v>44.1</v>
      </c>
      <c r="T349" s="269">
        <v>28.8</v>
      </c>
      <c r="U349" s="269">
        <v>10.1</v>
      </c>
      <c r="V349" s="269">
        <v>9.5</v>
      </c>
      <c r="W349" s="269">
        <v>56.3</v>
      </c>
    </row>
    <row r="350" spans="2:23" ht="15">
      <c r="B350" s="268">
        <v>798</v>
      </c>
      <c r="C350" s="269">
        <v>25.6</v>
      </c>
      <c r="D350" s="269">
        <v>12.7</v>
      </c>
      <c r="E350" s="269">
        <v>15.2</v>
      </c>
      <c r="F350" s="269">
        <v>159.1</v>
      </c>
      <c r="G350" s="269">
        <v>39.4</v>
      </c>
      <c r="H350" s="269">
        <v>24</v>
      </c>
      <c r="I350" s="269">
        <v>16.7</v>
      </c>
      <c r="J350" s="269">
        <v>22.4</v>
      </c>
      <c r="K350" s="269">
        <v>151.1</v>
      </c>
      <c r="L350" s="269">
        <v>28</v>
      </c>
      <c r="M350" s="269">
        <v>11.1</v>
      </c>
      <c r="N350" s="269">
        <v>25.9</v>
      </c>
      <c r="O350" s="269">
        <v>17.5</v>
      </c>
      <c r="P350" s="269">
        <v>65.3</v>
      </c>
      <c r="Q350" s="269">
        <v>14.5</v>
      </c>
      <c r="R350" s="269">
        <v>15</v>
      </c>
      <c r="S350" s="269">
        <v>45.8</v>
      </c>
      <c r="T350" s="269">
        <v>29.9</v>
      </c>
      <c r="U350" s="269">
        <v>10.5</v>
      </c>
      <c r="V350" s="269">
        <v>9.8000000000000007</v>
      </c>
      <c r="W350" s="269">
        <v>58.5</v>
      </c>
    </row>
    <row r="351" spans="2:23" ht="15">
      <c r="B351" s="268">
        <v>828</v>
      </c>
      <c r="C351" s="269">
        <v>26.5</v>
      </c>
      <c r="D351" s="269">
        <v>13.2</v>
      </c>
      <c r="E351" s="269">
        <v>15.7</v>
      </c>
      <c r="F351" s="269">
        <v>165.1</v>
      </c>
      <c r="G351" s="269">
        <v>40.9</v>
      </c>
      <c r="H351" s="269">
        <v>24.9</v>
      </c>
      <c r="I351" s="269">
        <v>17.3</v>
      </c>
      <c r="J351" s="269">
        <v>23.3</v>
      </c>
      <c r="K351" s="269">
        <v>156.80000000000001</v>
      </c>
      <c r="L351" s="269">
        <v>29</v>
      </c>
      <c r="M351" s="269">
        <v>11.5</v>
      </c>
      <c r="N351" s="269">
        <v>26.9</v>
      </c>
      <c r="O351" s="269">
        <v>18.2</v>
      </c>
      <c r="P351" s="269">
        <v>67.8</v>
      </c>
      <c r="Q351" s="269">
        <v>15.1</v>
      </c>
      <c r="R351" s="269">
        <v>15.6</v>
      </c>
      <c r="S351" s="269">
        <v>47.5</v>
      </c>
      <c r="T351" s="269">
        <v>31</v>
      </c>
      <c r="U351" s="269">
        <v>10.9</v>
      </c>
      <c r="V351" s="269">
        <v>10.199999999999999</v>
      </c>
      <c r="W351" s="269">
        <v>60.7</v>
      </c>
    </row>
    <row r="352" spans="2:23" ht="15">
      <c r="B352" s="268">
        <v>858</v>
      </c>
      <c r="C352" s="269">
        <v>27.5</v>
      </c>
      <c r="D352" s="269">
        <v>13.7</v>
      </c>
      <c r="E352" s="269">
        <v>16.3</v>
      </c>
      <c r="F352" s="269">
        <v>171.1</v>
      </c>
      <c r="G352" s="269">
        <v>42.3</v>
      </c>
      <c r="H352" s="269">
        <v>25.8</v>
      </c>
      <c r="I352" s="269">
        <v>17.899999999999999</v>
      </c>
      <c r="J352" s="269">
        <v>24.1</v>
      </c>
      <c r="K352" s="269">
        <v>162.5</v>
      </c>
      <c r="L352" s="269">
        <v>30.1</v>
      </c>
      <c r="M352" s="269">
        <v>11.9</v>
      </c>
      <c r="N352" s="269">
        <v>27.9</v>
      </c>
      <c r="O352" s="269">
        <v>18.8</v>
      </c>
      <c r="P352" s="269">
        <v>70.2</v>
      </c>
      <c r="Q352" s="269">
        <v>15.6</v>
      </c>
      <c r="R352" s="269">
        <v>16.100000000000001</v>
      </c>
      <c r="S352" s="269">
        <v>49.3</v>
      </c>
      <c r="T352" s="269">
        <v>32.200000000000003</v>
      </c>
      <c r="U352" s="269">
        <v>11.3</v>
      </c>
      <c r="V352" s="269">
        <v>10.6</v>
      </c>
      <c r="W352" s="269">
        <v>62.9</v>
      </c>
    </row>
    <row r="353" spans="2:23" ht="15">
      <c r="B353" s="268">
        <v>889</v>
      </c>
      <c r="C353" s="269">
        <v>28.5</v>
      </c>
      <c r="D353" s="269">
        <v>14.1</v>
      </c>
      <c r="E353" s="269">
        <v>16.899999999999999</v>
      </c>
      <c r="F353" s="269">
        <v>177.3</v>
      </c>
      <c r="G353" s="269">
        <v>43.9</v>
      </c>
      <c r="H353" s="269">
        <v>26.7</v>
      </c>
      <c r="I353" s="269">
        <v>18.600000000000001</v>
      </c>
      <c r="J353" s="269">
        <v>25</v>
      </c>
      <c r="K353" s="269">
        <v>168.4</v>
      </c>
      <c r="L353" s="269">
        <v>31.1</v>
      </c>
      <c r="M353" s="269">
        <v>12.4</v>
      </c>
      <c r="N353" s="269">
        <v>28.9</v>
      </c>
      <c r="O353" s="269">
        <v>19.5</v>
      </c>
      <c r="P353" s="269">
        <v>72.8</v>
      </c>
      <c r="Q353" s="269">
        <v>16.2</v>
      </c>
      <c r="R353" s="269">
        <v>16.7</v>
      </c>
      <c r="S353" s="269">
        <v>51</v>
      </c>
      <c r="T353" s="269">
        <v>33.299999999999997</v>
      </c>
      <c r="U353" s="269">
        <v>11.7</v>
      </c>
      <c r="V353" s="269">
        <v>10.9</v>
      </c>
      <c r="W353" s="269">
        <v>65.099999999999994</v>
      </c>
    </row>
    <row r="354" spans="2:23" ht="15">
      <c r="B354" s="268">
        <v>919</v>
      </c>
      <c r="C354" s="269">
        <v>29.4</v>
      </c>
      <c r="D354" s="269">
        <v>14.6</v>
      </c>
      <c r="E354" s="269">
        <v>17.5</v>
      </c>
      <c r="F354" s="269">
        <v>183.3</v>
      </c>
      <c r="G354" s="269">
        <v>45.4</v>
      </c>
      <c r="H354" s="269">
        <v>27.6</v>
      </c>
      <c r="I354" s="269">
        <v>19.2</v>
      </c>
      <c r="J354" s="269">
        <v>25.8</v>
      </c>
      <c r="K354" s="269">
        <v>174.1</v>
      </c>
      <c r="L354" s="269">
        <v>32.200000000000003</v>
      </c>
      <c r="M354" s="269">
        <v>12.8</v>
      </c>
      <c r="N354" s="269">
        <v>29.9</v>
      </c>
      <c r="O354" s="269">
        <v>20.2</v>
      </c>
      <c r="P354" s="269">
        <v>75.2</v>
      </c>
      <c r="Q354" s="269">
        <v>16.7</v>
      </c>
      <c r="R354" s="269">
        <v>17.3</v>
      </c>
      <c r="S354" s="269">
        <v>52.8</v>
      </c>
      <c r="T354" s="269">
        <v>34.4</v>
      </c>
      <c r="U354" s="269">
        <v>12.1</v>
      </c>
      <c r="V354" s="269">
        <v>11.3</v>
      </c>
      <c r="W354" s="269">
        <v>67.3</v>
      </c>
    </row>
    <row r="355" spans="2:23" ht="15">
      <c r="B355" s="268">
        <v>949</v>
      </c>
      <c r="C355" s="269">
        <v>30.4</v>
      </c>
      <c r="D355" s="269">
        <v>15.1</v>
      </c>
      <c r="E355" s="269">
        <v>18</v>
      </c>
      <c r="F355" s="269">
        <v>189.2</v>
      </c>
      <c r="G355" s="269">
        <v>46.8</v>
      </c>
      <c r="H355" s="269">
        <v>28.5</v>
      </c>
      <c r="I355" s="269">
        <v>19.8</v>
      </c>
      <c r="J355" s="269">
        <v>26.7</v>
      </c>
      <c r="K355" s="269">
        <v>179.7</v>
      </c>
      <c r="L355" s="269">
        <v>33.200000000000003</v>
      </c>
      <c r="M355" s="269">
        <v>13.2</v>
      </c>
      <c r="N355" s="269">
        <v>30.8</v>
      </c>
      <c r="O355" s="269">
        <v>20.8</v>
      </c>
      <c r="P355" s="269">
        <v>77.7</v>
      </c>
      <c r="Q355" s="269">
        <v>17.3</v>
      </c>
      <c r="R355" s="269">
        <v>17.899999999999999</v>
      </c>
      <c r="S355" s="269">
        <v>54.5</v>
      </c>
      <c r="T355" s="269">
        <v>35.6</v>
      </c>
      <c r="U355" s="269">
        <v>12.5</v>
      </c>
      <c r="V355" s="269">
        <v>11.7</v>
      </c>
      <c r="W355" s="269">
        <v>69.5</v>
      </c>
    </row>
    <row r="356" spans="2:23" ht="15">
      <c r="B356" s="268">
        <v>979</v>
      </c>
      <c r="C356" s="269">
        <v>31.4</v>
      </c>
      <c r="D356" s="269">
        <v>15.6</v>
      </c>
      <c r="E356" s="269">
        <v>18.600000000000001</v>
      </c>
      <c r="F356" s="269">
        <v>195.2</v>
      </c>
      <c r="G356" s="269">
        <v>48.3</v>
      </c>
      <c r="H356" s="269">
        <v>29.4</v>
      </c>
      <c r="I356" s="269">
        <v>20.5</v>
      </c>
      <c r="J356" s="269">
        <v>27.5</v>
      </c>
      <c r="K356" s="269">
        <v>185.4</v>
      </c>
      <c r="L356" s="269">
        <v>34.299999999999997</v>
      </c>
      <c r="M356" s="269">
        <v>13.6</v>
      </c>
      <c r="N356" s="269">
        <v>31.8</v>
      </c>
      <c r="O356" s="269">
        <v>21.5</v>
      </c>
      <c r="P356" s="269">
        <v>80.099999999999994</v>
      </c>
      <c r="Q356" s="269">
        <v>17.8</v>
      </c>
      <c r="R356" s="269">
        <v>18.399999999999999</v>
      </c>
      <c r="S356" s="269">
        <v>56.2</v>
      </c>
      <c r="T356" s="269">
        <v>36.700000000000003</v>
      </c>
      <c r="U356" s="269">
        <v>12.9</v>
      </c>
      <c r="V356" s="269">
        <v>12.1</v>
      </c>
      <c r="W356" s="269">
        <v>71.7</v>
      </c>
    </row>
    <row r="357" spans="2:23" ht="15">
      <c r="B357" s="268">
        <v>1009</v>
      </c>
      <c r="C357" s="269">
        <v>32.299999999999997</v>
      </c>
      <c r="D357" s="269">
        <v>16.100000000000001</v>
      </c>
      <c r="E357" s="269">
        <v>19.2</v>
      </c>
      <c r="F357" s="269">
        <v>201.2</v>
      </c>
      <c r="G357" s="269">
        <v>49.8</v>
      </c>
      <c r="H357" s="269">
        <v>30.3</v>
      </c>
      <c r="I357" s="269">
        <v>21.1</v>
      </c>
      <c r="J357" s="269">
        <v>28.3</v>
      </c>
      <c r="K357" s="269">
        <v>191.1</v>
      </c>
      <c r="L357" s="269">
        <v>35.299999999999997</v>
      </c>
      <c r="M357" s="269">
        <v>14</v>
      </c>
      <c r="N357" s="269">
        <v>32.799999999999997</v>
      </c>
      <c r="O357" s="269">
        <v>22.2</v>
      </c>
      <c r="P357" s="269">
        <v>82.6</v>
      </c>
      <c r="Q357" s="269">
        <v>18.3</v>
      </c>
      <c r="R357" s="269">
        <v>19</v>
      </c>
      <c r="S357" s="269">
        <v>57.9</v>
      </c>
      <c r="T357" s="269">
        <v>37.799999999999997</v>
      </c>
      <c r="U357" s="269">
        <v>13.3</v>
      </c>
      <c r="V357" s="269">
        <v>12.4</v>
      </c>
      <c r="W357" s="269">
        <v>73.900000000000006</v>
      </c>
    </row>
    <row r="358" spans="2:23" ht="15">
      <c r="B358" s="268">
        <v>1039</v>
      </c>
      <c r="C358" s="269">
        <v>33.299999999999997</v>
      </c>
      <c r="D358" s="269">
        <v>16.5</v>
      </c>
      <c r="E358" s="269">
        <v>19.7</v>
      </c>
      <c r="F358" s="269">
        <v>207.2</v>
      </c>
      <c r="G358" s="269">
        <v>51.3</v>
      </c>
      <c r="H358" s="269">
        <v>31.2</v>
      </c>
      <c r="I358" s="269">
        <v>21.7</v>
      </c>
      <c r="J358" s="269">
        <v>29.2</v>
      </c>
      <c r="K358" s="269">
        <v>196.8</v>
      </c>
      <c r="L358" s="269">
        <v>36.4</v>
      </c>
      <c r="M358" s="269">
        <v>14.4</v>
      </c>
      <c r="N358" s="269">
        <v>33.799999999999997</v>
      </c>
      <c r="O358" s="269">
        <v>22.8</v>
      </c>
      <c r="P358" s="269">
        <v>85</v>
      </c>
      <c r="Q358" s="269">
        <v>18.899999999999999</v>
      </c>
      <c r="R358" s="269">
        <v>19.600000000000001</v>
      </c>
      <c r="S358" s="269">
        <v>59.6</v>
      </c>
      <c r="T358" s="269">
        <v>38.9</v>
      </c>
      <c r="U358" s="269">
        <v>13.7</v>
      </c>
      <c r="V358" s="269">
        <v>12.8</v>
      </c>
      <c r="W358" s="269">
        <v>76.099999999999994</v>
      </c>
    </row>
    <row r="359" spans="2:23" ht="15">
      <c r="B359" s="268">
        <v>1069</v>
      </c>
      <c r="C359" s="269">
        <v>34.299999999999997</v>
      </c>
      <c r="D359" s="269">
        <v>17</v>
      </c>
      <c r="E359" s="269">
        <v>20.3</v>
      </c>
      <c r="F359" s="269">
        <v>213.2</v>
      </c>
      <c r="G359" s="269">
        <v>52.8</v>
      </c>
      <c r="H359" s="269">
        <v>32.1</v>
      </c>
      <c r="I359" s="269">
        <v>22.3</v>
      </c>
      <c r="J359" s="269">
        <v>30</v>
      </c>
      <c r="K359" s="269">
        <v>202.5</v>
      </c>
      <c r="L359" s="269">
        <v>37.4</v>
      </c>
      <c r="M359" s="269">
        <v>14.9</v>
      </c>
      <c r="N359" s="269">
        <v>34.700000000000003</v>
      </c>
      <c r="O359" s="269">
        <v>23.5</v>
      </c>
      <c r="P359" s="269">
        <v>87.5</v>
      </c>
      <c r="Q359" s="269">
        <v>19.399999999999999</v>
      </c>
      <c r="R359" s="269">
        <v>20.100000000000001</v>
      </c>
      <c r="S359" s="269">
        <v>61.4</v>
      </c>
      <c r="T359" s="269">
        <v>40.1</v>
      </c>
      <c r="U359" s="269">
        <v>14.1</v>
      </c>
      <c r="V359" s="269">
        <v>13.2</v>
      </c>
      <c r="W359" s="269">
        <v>78.3</v>
      </c>
    </row>
    <row r="360" spans="2:23" ht="15">
      <c r="B360" s="268">
        <v>1099</v>
      </c>
      <c r="C360" s="269">
        <v>35.200000000000003</v>
      </c>
      <c r="D360" s="269">
        <v>17.5</v>
      </c>
      <c r="E360" s="269">
        <v>20.9</v>
      </c>
      <c r="F360" s="269">
        <v>219.2</v>
      </c>
      <c r="G360" s="269">
        <v>54.2</v>
      </c>
      <c r="H360" s="269">
        <v>33</v>
      </c>
      <c r="I360" s="269">
        <v>23</v>
      </c>
      <c r="J360" s="269">
        <v>30.9</v>
      </c>
      <c r="K360" s="269">
        <v>208.1</v>
      </c>
      <c r="L360" s="269">
        <v>38.5</v>
      </c>
      <c r="M360" s="269">
        <v>15.3</v>
      </c>
      <c r="N360" s="269">
        <v>35.700000000000003</v>
      </c>
      <c r="O360" s="269">
        <v>24.1</v>
      </c>
      <c r="P360" s="269">
        <v>89.9</v>
      </c>
      <c r="Q360" s="269">
        <v>20</v>
      </c>
      <c r="R360" s="269">
        <v>20.7</v>
      </c>
      <c r="S360" s="269">
        <v>63.1</v>
      </c>
      <c r="T360" s="269">
        <v>41.2</v>
      </c>
      <c r="U360" s="269">
        <v>14.5</v>
      </c>
      <c r="V360" s="269">
        <v>13.5</v>
      </c>
      <c r="W360" s="269">
        <v>80.5</v>
      </c>
    </row>
    <row r="361" spans="2:23" ht="15">
      <c r="B361" s="268">
        <v>1129</v>
      </c>
      <c r="C361" s="269">
        <v>36.200000000000003</v>
      </c>
      <c r="D361" s="269">
        <v>18</v>
      </c>
      <c r="E361" s="269">
        <v>21.5</v>
      </c>
      <c r="F361" s="269">
        <v>225.1</v>
      </c>
      <c r="G361" s="269">
        <v>55.7</v>
      </c>
      <c r="H361" s="269">
        <v>33.9</v>
      </c>
      <c r="I361" s="269">
        <v>23.6</v>
      </c>
      <c r="J361" s="269">
        <v>31.7</v>
      </c>
      <c r="K361" s="269">
        <v>213.8</v>
      </c>
      <c r="L361" s="269">
        <v>39.5</v>
      </c>
      <c r="M361" s="269">
        <v>15.7</v>
      </c>
      <c r="N361" s="269">
        <v>36.700000000000003</v>
      </c>
      <c r="O361" s="269">
        <v>24.8</v>
      </c>
      <c r="P361" s="269">
        <v>92.4</v>
      </c>
      <c r="Q361" s="269">
        <v>20.5</v>
      </c>
      <c r="R361" s="269">
        <v>21.2</v>
      </c>
      <c r="S361" s="269">
        <v>64.8</v>
      </c>
      <c r="T361" s="269">
        <v>42.3</v>
      </c>
      <c r="U361" s="269">
        <v>14.9</v>
      </c>
      <c r="V361" s="269">
        <v>13.9</v>
      </c>
      <c r="W361" s="269">
        <v>82.7</v>
      </c>
    </row>
    <row r="362" spans="2:23" ht="15">
      <c r="B362" s="268">
        <v>1159</v>
      </c>
      <c r="C362" s="269">
        <v>37.1</v>
      </c>
      <c r="D362" s="269">
        <v>18.399999999999999</v>
      </c>
      <c r="E362" s="269">
        <v>22</v>
      </c>
      <c r="F362" s="269">
        <v>231.1</v>
      </c>
      <c r="G362" s="269">
        <v>57.2</v>
      </c>
      <c r="H362" s="269">
        <v>34.799999999999997</v>
      </c>
      <c r="I362" s="269">
        <v>24.2</v>
      </c>
      <c r="J362" s="269">
        <v>32.6</v>
      </c>
      <c r="K362" s="269">
        <v>219.5</v>
      </c>
      <c r="L362" s="269">
        <v>40.6</v>
      </c>
      <c r="M362" s="269">
        <v>16.100000000000001</v>
      </c>
      <c r="N362" s="269">
        <v>37.700000000000003</v>
      </c>
      <c r="O362" s="269">
        <v>25.5</v>
      </c>
      <c r="P362" s="269">
        <v>94.8</v>
      </c>
      <c r="Q362" s="269">
        <v>21.1</v>
      </c>
      <c r="R362" s="269">
        <v>21.8</v>
      </c>
      <c r="S362" s="269">
        <v>66.5</v>
      </c>
      <c r="T362" s="269">
        <v>43.4</v>
      </c>
      <c r="U362" s="269">
        <v>15.3</v>
      </c>
      <c r="V362" s="269">
        <v>14.3</v>
      </c>
      <c r="W362" s="269">
        <v>84.9</v>
      </c>
    </row>
    <row r="363" spans="2:23" ht="15">
      <c r="B363" s="268">
        <v>1189</v>
      </c>
      <c r="C363" s="269">
        <v>38.1</v>
      </c>
      <c r="D363" s="269">
        <v>18.899999999999999</v>
      </c>
      <c r="E363" s="269">
        <v>22.6</v>
      </c>
      <c r="F363" s="269">
        <v>237.1</v>
      </c>
      <c r="G363" s="269">
        <v>58.7</v>
      </c>
      <c r="H363" s="269">
        <v>35.700000000000003</v>
      </c>
      <c r="I363" s="269">
        <v>24.8</v>
      </c>
      <c r="J363" s="269">
        <v>33.4</v>
      </c>
      <c r="K363" s="269">
        <v>225.2</v>
      </c>
      <c r="L363" s="269">
        <v>41.6</v>
      </c>
      <c r="M363" s="269">
        <v>16.5</v>
      </c>
      <c r="N363" s="269">
        <v>38.6</v>
      </c>
      <c r="O363" s="269">
        <v>26.1</v>
      </c>
      <c r="P363" s="269">
        <v>97.3</v>
      </c>
      <c r="Q363" s="269">
        <v>21.6</v>
      </c>
      <c r="R363" s="269">
        <v>22.4</v>
      </c>
      <c r="S363" s="269">
        <v>68.3</v>
      </c>
      <c r="T363" s="269">
        <v>44.6</v>
      </c>
      <c r="U363" s="269">
        <v>15.7</v>
      </c>
      <c r="V363" s="269">
        <v>14.6</v>
      </c>
      <c r="W363" s="269">
        <v>87.1</v>
      </c>
    </row>
    <row r="364" spans="2:23" ht="15">
      <c r="B364" s="268">
        <v>1220</v>
      </c>
      <c r="C364" s="269">
        <v>39.1</v>
      </c>
      <c r="D364" s="269">
        <v>19.399999999999999</v>
      </c>
      <c r="E364" s="269">
        <v>23.2</v>
      </c>
      <c r="F364" s="269">
        <v>243.3</v>
      </c>
      <c r="G364" s="269">
        <v>60.2</v>
      </c>
      <c r="H364" s="269">
        <v>36.6</v>
      </c>
      <c r="I364" s="269">
        <v>25.5</v>
      </c>
      <c r="J364" s="269">
        <v>34.299999999999997</v>
      </c>
      <c r="K364" s="269">
        <v>231.1</v>
      </c>
      <c r="L364" s="269">
        <v>42.7</v>
      </c>
      <c r="M364" s="269">
        <v>17</v>
      </c>
      <c r="N364" s="269">
        <v>39.6</v>
      </c>
      <c r="O364" s="269">
        <v>26.8</v>
      </c>
      <c r="P364" s="269">
        <v>99.8</v>
      </c>
      <c r="Q364" s="269">
        <v>22.2</v>
      </c>
      <c r="R364" s="269">
        <v>23</v>
      </c>
      <c r="S364" s="269">
        <v>70</v>
      </c>
      <c r="T364" s="269">
        <v>45.7</v>
      </c>
      <c r="U364" s="269">
        <v>16.100000000000001</v>
      </c>
      <c r="V364" s="269">
        <v>15</v>
      </c>
      <c r="W364" s="269">
        <v>89.4</v>
      </c>
    </row>
    <row r="365" spans="2:23" ht="15">
      <c r="B365" s="268">
        <v>1250</v>
      </c>
      <c r="C365" s="269">
        <v>40.1</v>
      </c>
      <c r="D365" s="269">
        <v>19.899999999999999</v>
      </c>
      <c r="E365" s="269">
        <v>23.8</v>
      </c>
      <c r="F365" s="269">
        <v>249.3</v>
      </c>
      <c r="G365" s="269">
        <v>61.7</v>
      </c>
      <c r="H365" s="269">
        <v>37.5</v>
      </c>
      <c r="I365" s="269">
        <v>26.1</v>
      </c>
      <c r="J365" s="269">
        <v>35.1</v>
      </c>
      <c r="K365" s="269">
        <v>236.7</v>
      </c>
      <c r="L365" s="269">
        <v>43.8</v>
      </c>
      <c r="M365" s="269">
        <v>17.399999999999999</v>
      </c>
      <c r="N365" s="269">
        <v>40.6</v>
      </c>
      <c r="O365" s="269">
        <v>27.5</v>
      </c>
      <c r="P365" s="269">
        <v>102.3</v>
      </c>
      <c r="Q365" s="269">
        <v>22.7</v>
      </c>
      <c r="R365" s="269">
        <v>23.5</v>
      </c>
      <c r="S365" s="269">
        <v>71.8</v>
      </c>
      <c r="T365" s="269">
        <v>46.8</v>
      </c>
      <c r="U365" s="269">
        <v>16.5</v>
      </c>
      <c r="V365" s="269">
        <v>15.4</v>
      </c>
      <c r="W365" s="269">
        <v>91.6</v>
      </c>
    </row>
    <row r="366" spans="2:23" ht="15">
      <c r="B366" s="268">
        <v>1280</v>
      </c>
      <c r="C366" s="269">
        <v>41</v>
      </c>
      <c r="D366" s="269">
        <v>20.399999999999999</v>
      </c>
      <c r="E366" s="269">
        <v>24.3</v>
      </c>
      <c r="F366" s="269">
        <v>255.3</v>
      </c>
      <c r="G366" s="269">
        <v>63.2</v>
      </c>
      <c r="H366" s="269">
        <v>38.4</v>
      </c>
      <c r="I366" s="269">
        <v>26.7</v>
      </c>
      <c r="J366" s="269">
        <v>36</v>
      </c>
      <c r="K366" s="269">
        <v>242.4</v>
      </c>
      <c r="L366" s="269">
        <v>44.8</v>
      </c>
      <c r="M366" s="269">
        <v>17.8</v>
      </c>
      <c r="N366" s="269">
        <v>41.6</v>
      </c>
      <c r="O366" s="269">
        <v>28.1</v>
      </c>
      <c r="P366" s="269">
        <v>104.7</v>
      </c>
      <c r="Q366" s="269">
        <v>23.3</v>
      </c>
      <c r="R366" s="269">
        <v>24.1</v>
      </c>
      <c r="S366" s="269">
        <v>73.5</v>
      </c>
      <c r="T366" s="269">
        <v>48</v>
      </c>
      <c r="U366" s="269">
        <v>16.8</v>
      </c>
      <c r="V366" s="269">
        <v>15.8</v>
      </c>
      <c r="W366" s="269">
        <v>93.8</v>
      </c>
    </row>
    <row r="367" spans="2:23" ht="15">
      <c r="B367" s="268">
        <v>1310</v>
      </c>
      <c r="C367" s="269">
        <v>42</v>
      </c>
      <c r="D367" s="269">
        <v>20.8</v>
      </c>
      <c r="E367" s="269">
        <v>24.9</v>
      </c>
      <c r="F367" s="269">
        <v>261.2</v>
      </c>
      <c r="G367" s="269">
        <v>64.7</v>
      </c>
      <c r="H367" s="269">
        <v>39.299999999999997</v>
      </c>
      <c r="I367" s="269">
        <v>27.4</v>
      </c>
      <c r="J367" s="269">
        <v>36.799999999999997</v>
      </c>
      <c r="K367" s="269">
        <v>248.1</v>
      </c>
      <c r="L367" s="269">
        <v>45.9</v>
      </c>
      <c r="M367" s="269">
        <v>18.2</v>
      </c>
      <c r="N367" s="269">
        <v>42.6</v>
      </c>
      <c r="O367" s="269">
        <v>28.8</v>
      </c>
      <c r="P367" s="269">
        <v>107.2</v>
      </c>
      <c r="Q367" s="269">
        <v>23.8</v>
      </c>
      <c r="R367" s="269">
        <v>24.7</v>
      </c>
      <c r="S367" s="269">
        <v>75.2</v>
      </c>
      <c r="T367" s="269">
        <v>49.1</v>
      </c>
      <c r="U367" s="269">
        <v>17.2</v>
      </c>
      <c r="V367" s="269">
        <v>16.100000000000001</v>
      </c>
      <c r="W367" s="269">
        <v>96</v>
      </c>
    </row>
    <row r="368" spans="2:23" ht="15">
      <c r="B368" s="268">
        <v>1340</v>
      </c>
      <c r="C368" s="269">
        <v>42.9</v>
      </c>
      <c r="D368" s="269">
        <v>21.3</v>
      </c>
      <c r="E368" s="269">
        <v>25.5</v>
      </c>
      <c r="F368" s="269">
        <v>267.2</v>
      </c>
      <c r="G368" s="269">
        <v>66.099999999999994</v>
      </c>
      <c r="H368" s="269">
        <v>40.200000000000003</v>
      </c>
      <c r="I368" s="269">
        <v>28</v>
      </c>
      <c r="J368" s="269">
        <v>37.6</v>
      </c>
      <c r="K368" s="269">
        <v>253.8</v>
      </c>
      <c r="L368" s="269">
        <v>46.9</v>
      </c>
      <c r="M368" s="269">
        <v>18.600000000000001</v>
      </c>
      <c r="N368" s="269">
        <v>43.5</v>
      </c>
      <c r="O368" s="269">
        <v>29.4</v>
      </c>
      <c r="P368" s="269">
        <v>109.7</v>
      </c>
      <c r="Q368" s="269">
        <v>24.4</v>
      </c>
      <c r="R368" s="269">
        <v>25.2</v>
      </c>
      <c r="S368" s="269">
        <v>76.900000000000006</v>
      </c>
      <c r="T368" s="269">
        <v>50.2</v>
      </c>
      <c r="U368" s="269">
        <v>17.600000000000001</v>
      </c>
      <c r="V368" s="269">
        <v>16.5</v>
      </c>
      <c r="W368" s="269">
        <v>98.2</v>
      </c>
    </row>
    <row r="369" spans="2:23" ht="15">
      <c r="B369" s="268">
        <v>1370</v>
      </c>
      <c r="C369" s="269">
        <v>43.9</v>
      </c>
      <c r="D369" s="269">
        <v>21.8</v>
      </c>
      <c r="E369" s="269">
        <v>26</v>
      </c>
      <c r="F369" s="269">
        <v>273.2</v>
      </c>
      <c r="G369" s="269">
        <v>67.599999999999994</v>
      </c>
      <c r="H369" s="269">
        <v>41.1</v>
      </c>
      <c r="I369" s="269">
        <v>28.6</v>
      </c>
      <c r="J369" s="269">
        <v>38.5</v>
      </c>
      <c r="K369" s="269">
        <v>259.5</v>
      </c>
      <c r="L369" s="269">
        <v>48</v>
      </c>
      <c r="M369" s="269">
        <v>19</v>
      </c>
      <c r="N369" s="269">
        <v>44.5</v>
      </c>
      <c r="O369" s="269">
        <v>30.1</v>
      </c>
      <c r="P369" s="269">
        <v>112.1</v>
      </c>
      <c r="Q369" s="269">
        <v>24.9</v>
      </c>
      <c r="R369" s="269">
        <v>25.8</v>
      </c>
      <c r="S369" s="269">
        <v>78.599999999999994</v>
      </c>
      <c r="T369" s="269">
        <v>51.3</v>
      </c>
      <c r="U369" s="269">
        <v>18</v>
      </c>
      <c r="V369" s="269">
        <v>16.899999999999999</v>
      </c>
      <c r="W369" s="269">
        <v>100.4</v>
      </c>
    </row>
    <row r="370" spans="2:23" ht="15">
      <c r="B370" s="268">
        <v>1400</v>
      </c>
      <c r="C370" s="269">
        <v>44.9</v>
      </c>
      <c r="D370" s="269">
        <v>22.3</v>
      </c>
      <c r="E370" s="269">
        <v>26.6</v>
      </c>
      <c r="F370" s="269">
        <v>279.2</v>
      </c>
      <c r="G370" s="269">
        <v>69.099999999999994</v>
      </c>
      <c r="H370" s="269">
        <v>42</v>
      </c>
      <c r="I370" s="269">
        <v>29.3</v>
      </c>
      <c r="J370" s="269">
        <v>39.299999999999997</v>
      </c>
      <c r="K370" s="269">
        <v>265.2</v>
      </c>
      <c r="L370" s="269">
        <v>49</v>
      </c>
      <c r="M370" s="269">
        <v>19.5</v>
      </c>
      <c r="N370" s="269">
        <v>45.5</v>
      </c>
      <c r="O370" s="269">
        <v>30.7</v>
      </c>
      <c r="P370" s="269">
        <v>114.6</v>
      </c>
      <c r="Q370" s="269">
        <v>25.5</v>
      </c>
      <c r="R370" s="269">
        <v>26.3</v>
      </c>
      <c r="S370" s="269">
        <v>80.400000000000006</v>
      </c>
      <c r="T370" s="269">
        <v>52.5</v>
      </c>
      <c r="U370" s="269">
        <v>18.399999999999999</v>
      </c>
      <c r="V370" s="269">
        <v>17.2</v>
      </c>
      <c r="W370" s="269">
        <v>102.6</v>
      </c>
    </row>
    <row r="371" spans="2:23" ht="15">
      <c r="B371" s="268">
        <v>1430</v>
      </c>
      <c r="C371" s="269">
        <v>45.8</v>
      </c>
      <c r="D371" s="269">
        <v>22.8</v>
      </c>
      <c r="E371" s="269">
        <v>27.2</v>
      </c>
      <c r="F371" s="269">
        <v>285.2</v>
      </c>
      <c r="G371" s="269">
        <v>70.599999999999994</v>
      </c>
      <c r="H371" s="269">
        <v>42.9</v>
      </c>
      <c r="I371" s="269">
        <v>29.9</v>
      </c>
      <c r="J371" s="269">
        <v>40.200000000000003</v>
      </c>
      <c r="K371" s="269">
        <v>270.8</v>
      </c>
      <c r="L371" s="269">
        <v>50.1</v>
      </c>
      <c r="M371" s="269">
        <v>19.899999999999999</v>
      </c>
      <c r="N371" s="269">
        <v>46.5</v>
      </c>
      <c r="O371" s="269">
        <v>31.4</v>
      </c>
      <c r="P371" s="269">
        <v>117</v>
      </c>
      <c r="Q371" s="269">
        <v>26</v>
      </c>
      <c r="R371" s="269">
        <v>26.9</v>
      </c>
      <c r="S371" s="269">
        <v>82.1</v>
      </c>
      <c r="T371" s="269">
        <v>53.6</v>
      </c>
      <c r="U371" s="269">
        <v>18.8</v>
      </c>
      <c r="V371" s="269">
        <v>17.600000000000001</v>
      </c>
      <c r="W371" s="269">
        <v>104.8</v>
      </c>
    </row>
    <row r="372" spans="2:23" ht="15">
      <c r="B372" s="268">
        <v>1460</v>
      </c>
      <c r="C372" s="269">
        <v>46.8</v>
      </c>
      <c r="D372" s="269">
        <v>23.2</v>
      </c>
      <c r="E372" s="269">
        <v>27.7</v>
      </c>
      <c r="F372" s="269">
        <v>291.2</v>
      </c>
      <c r="G372" s="269">
        <v>72.099999999999994</v>
      </c>
      <c r="H372" s="269">
        <v>43.8</v>
      </c>
      <c r="I372" s="269">
        <v>30.5</v>
      </c>
      <c r="J372" s="269">
        <v>41</v>
      </c>
      <c r="K372" s="269">
        <v>276.5</v>
      </c>
      <c r="L372" s="269">
        <v>51.1</v>
      </c>
      <c r="M372" s="269">
        <v>20.3</v>
      </c>
      <c r="N372" s="269">
        <v>47.4</v>
      </c>
      <c r="O372" s="269">
        <v>32.1</v>
      </c>
      <c r="P372" s="269">
        <v>119.5</v>
      </c>
      <c r="Q372" s="269">
        <v>26.5</v>
      </c>
      <c r="R372" s="269">
        <v>27.5</v>
      </c>
      <c r="S372" s="269">
        <v>83.8</v>
      </c>
      <c r="T372" s="269">
        <v>54.7</v>
      </c>
      <c r="U372" s="269">
        <v>19.2</v>
      </c>
      <c r="V372" s="269">
        <v>18</v>
      </c>
      <c r="W372" s="269">
        <v>107</v>
      </c>
    </row>
    <row r="373" spans="2:23" ht="15">
      <c r="B373" s="268">
        <v>1490</v>
      </c>
      <c r="C373" s="269">
        <v>47.7</v>
      </c>
      <c r="D373" s="269">
        <v>23.7</v>
      </c>
      <c r="E373" s="269">
        <v>28.3</v>
      </c>
      <c r="F373" s="269">
        <v>297.10000000000002</v>
      </c>
      <c r="G373" s="269">
        <v>73.5</v>
      </c>
      <c r="H373" s="269">
        <v>44.7</v>
      </c>
      <c r="I373" s="269">
        <v>31.1</v>
      </c>
      <c r="J373" s="269">
        <v>41.9</v>
      </c>
      <c r="K373" s="269">
        <v>282.2</v>
      </c>
      <c r="L373" s="269">
        <v>52.2</v>
      </c>
      <c r="M373" s="269">
        <v>20.7</v>
      </c>
      <c r="N373" s="269">
        <v>48.4</v>
      </c>
      <c r="O373" s="269">
        <v>32.700000000000003</v>
      </c>
      <c r="P373" s="269">
        <v>121.9</v>
      </c>
      <c r="Q373" s="269">
        <v>27.1</v>
      </c>
      <c r="R373" s="269">
        <v>28</v>
      </c>
      <c r="S373" s="269">
        <v>85.5</v>
      </c>
      <c r="T373" s="269">
        <v>55.8</v>
      </c>
      <c r="U373" s="269">
        <v>19.600000000000001</v>
      </c>
      <c r="V373" s="269">
        <v>18.3</v>
      </c>
      <c r="W373" s="269">
        <v>109.2</v>
      </c>
    </row>
    <row r="374" spans="2:23" ht="15">
      <c r="B374" s="268">
        <v>1521</v>
      </c>
      <c r="C374" s="269">
        <v>48.7</v>
      </c>
      <c r="D374" s="269">
        <v>24.2</v>
      </c>
      <c r="E374" s="269">
        <v>28.9</v>
      </c>
      <c r="F374" s="269">
        <v>303.3</v>
      </c>
      <c r="G374" s="269">
        <v>75.099999999999994</v>
      </c>
      <c r="H374" s="269">
        <v>45.7</v>
      </c>
      <c r="I374" s="269">
        <v>31.8</v>
      </c>
      <c r="J374" s="269">
        <v>42.7</v>
      </c>
      <c r="K374" s="269">
        <v>288.10000000000002</v>
      </c>
      <c r="L374" s="269">
        <v>53.3</v>
      </c>
      <c r="M374" s="269">
        <v>21.1</v>
      </c>
      <c r="N374" s="269">
        <v>49.4</v>
      </c>
      <c r="O374" s="269">
        <v>33.4</v>
      </c>
      <c r="P374" s="269">
        <v>124.5</v>
      </c>
      <c r="Q374" s="269">
        <v>27.7</v>
      </c>
      <c r="R374" s="269">
        <v>28.6</v>
      </c>
      <c r="S374" s="269">
        <v>87.3</v>
      </c>
      <c r="T374" s="269">
        <v>57</v>
      </c>
      <c r="U374" s="269">
        <v>20</v>
      </c>
      <c r="V374" s="269">
        <v>18.7</v>
      </c>
      <c r="W374" s="269">
        <v>111.5</v>
      </c>
    </row>
    <row r="375" spans="2:23" ht="15">
      <c r="B375" s="268">
        <v>1551</v>
      </c>
      <c r="C375" s="269">
        <v>49.7</v>
      </c>
      <c r="D375" s="269">
        <v>24.7</v>
      </c>
      <c r="E375" s="269">
        <v>29.5</v>
      </c>
      <c r="F375" s="269">
        <v>309.3</v>
      </c>
      <c r="G375" s="269">
        <v>76.5</v>
      </c>
      <c r="H375" s="269">
        <v>46.6</v>
      </c>
      <c r="I375" s="269">
        <v>32.4</v>
      </c>
      <c r="J375" s="269">
        <v>43.6</v>
      </c>
      <c r="K375" s="269">
        <v>293.8</v>
      </c>
      <c r="L375" s="269">
        <v>54.3</v>
      </c>
      <c r="M375" s="269">
        <v>21.6</v>
      </c>
      <c r="N375" s="269">
        <v>50.4</v>
      </c>
      <c r="O375" s="269">
        <v>34.1</v>
      </c>
      <c r="P375" s="269">
        <v>126.9</v>
      </c>
      <c r="Q375" s="269">
        <v>28.2</v>
      </c>
      <c r="R375" s="269">
        <v>29.2</v>
      </c>
      <c r="S375" s="269">
        <v>89</v>
      </c>
      <c r="T375" s="269">
        <v>58.1</v>
      </c>
      <c r="U375" s="269">
        <v>20.399999999999999</v>
      </c>
      <c r="V375" s="269">
        <v>19.100000000000001</v>
      </c>
      <c r="W375" s="269">
        <v>113.7</v>
      </c>
    </row>
    <row r="376" spans="2:23" ht="15">
      <c r="B376" s="268">
        <v>1581</v>
      </c>
      <c r="C376" s="269">
        <v>50.7</v>
      </c>
      <c r="D376" s="269">
        <v>25.2</v>
      </c>
      <c r="E376" s="269">
        <v>30</v>
      </c>
      <c r="F376" s="269">
        <v>315.3</v>
      </c>
      <c r="G376" s="269">
        <v>78</v>
      </c>
      <c r="H376" s="269">
        <v>47.5</v>
      </c>
      <c r="I376" s="269">
        <v>33</v>
      </c>
      <c r="J376" s="269">
        <v>44.4</v>
      </c>
      <c r="K376" s="269">
        <v>299.39999999999998</v>
      </c>
      <c r="L376" s="269">
        <v>55.4</v>
      </c>
      <c r="M376" s="269">
        <v>22</v>
      </c>
      <c r="N376" s="269">
        <v>51.4</v>
      </c>
      <c r="O376" s="269">
        <v>34.700000000000003</v>
      </c>
      <c r="P376" s="269">
        <v>129.4</v>
      </c>
      <c r="Q376" s="269">
        <v>28.7</v>
      </c>
      <c r="R376" s="269">
        <v>29.8</v>
      </c>
      <c r="S376" s="269">
        <v>90.8</v>
      </c>
      <c r="T376" s="269">
        <v>59.2</v>
      </c>
      <c r="U376" s="269">
        <v>20.8</v>
      </c>
      <c r="V376" s="269">
        <v>19.5</v>
      </c>
      <c r="W376" s="269">
        <v>115.9</v>
      </c>
    </row>
    <row r="377" spans="2:23" ht="15">
      <c r="B377" s="268">
        <v>1611</v>
      </c>
      <c r="C377" s="269">
        <v>51.6</v>
      </c>
      <c r="D377" s="269">
        <v>25.6</v>
      </c>
      <c r="E377" s="269">
        <v>30.6</v>
      </c>
      <c r="F377" s="269">
        <v>321.3</v>
      </c>
      <c r="G377" s="269">
        <v>79.5</v>
      </c>
      <c r="H377" s="269">
        <v>48.4</v>
      </c>
      <c r="I377" s="269">
        <v>33.700000000000003</v>
      </c>
      <c r="J377" s="269">
        <v>45.3</v>
      </c>
      <c r="K377" s="269">
        <v>305.10000000000002</v>
      </c>
      <c r="L377" s="269">
        <v>56.4</v>
      </c>
      <c r="M377" s="269">
        <v>22.4</v>
      </c>
      <c r="N377" s="269">
        <v>52.4</v>
      </c>
      <c r="O377" s="269">
        <v>35.4</v>
      </c>
      <c r="P377" s="269">
        <v>131.80000000000001</v>
      </c>
      <c r="Q377" s="269">
        <v>29.3</v>
      </c>
      <c r="R377" s="269">
        <v>30.3</v>
      </c>
      <c r="S377" s="269">
        <v>92.5</v>
      </c>
      <c r="T377" s="269">
        <v>60.4</v>
      </c>
      <c r="U377" s="269">
        <v>21.2</v>
      </c>
      <c r="V377" s="269">
        <v>19.8</v>
      </c>
      <c r="W377" s="269">
        <v>118</v>
      </c>
    </row>
    <row r="378" spans="2:23" ht="15">
      <c r="B378" s="268">
        <v>1641</v>
      </c>
      <c r="C378" s="269">
        <v>52.6</v>
      </c>
      <c r="D378" s="269">
        <v>26.1</v>
      </c>
      <c r="E378" s="269">
        <v>31.2</v>
      </c>
      <c r="F378" s="269">
        <v>327.2</v>
      </c>
      <c r="G378" s="269">
        <v>81</v>
      </c>
      <c r="H378" s="269">
        <v>49.3</v>
      </c>
      <c r="I378" s="269">
        <v>34.299999999999997</v>
      </c>
      <c r="J378" s="269">
        <v>46.1</v>
      </c>
      <c r="K378" s="269">
        <v>310.8</v>
      </c>
      <c r="L378" s="269">
        <v>57.5</v>
      </c>
      <c r="M378" s="269">
        <v>22.8</v>
      </c>
      <c r="N378" s="269">
        <v>53.3</v>
      </c>
      <c r="O378" s="269">
        <v>36</v>
      </c>
      <c r="P378" s="269">
        <v>134.30000000000001</v>
      </c>
      <c r="Q378" s="269">
        <v>29.8</v>
      </c>
      <c r="R378" s="269">
        <v>30.9</v>
      </c>
      <c r="S378" s="269">
        <v>94.2</v>
      </c>
      <c r="T378" s="269">
        <v>61.5</v>
      </c>
      <c r="U378" s="269">
        <v>21.6</v>
      </c>
      <c r="V378" s="269">
        <v>20.2</v>
      </c>
      <c r="W378" s="269">
        <v>120.2</v>
      </c>
    </row>
    <row r="379" spans="2:23" ht="15">
      <c r="B379" s="268">
        <v>1671</v>
      </c>
      <c r="C379" s="269">
        <v>53.5</v>
      </c>
      <c r="D379" s="269">
        <v>26.6</v>
      </c>
      <c r="E379" s="269">
        <v>31.8</v>
      </c>
      <c r="F379" s="269">
        <v>333.2</v>
      </c>
      <c r="G379" s="269">
        <v>82.5</v>
      </c>
      <c r="H379" s="269">
        <v>50.2</v>
      </c>
      <c r="I379" s="269">
        <v>34.9</v>
      </c>
      <c r="J379" s="269">
        <v>46.9</v>
      </c>
      <c r="K379" s="269">
        <v>316.5</v>
      </c>
      <c r="L379" s="269">
        <v>58.5</v>
      </c>
      <c r="M379" s="269">
        <v>23.2</v>
      </c>
      <c r="N379" s="269">
        <v>54.3</v>
      </c>
      <c r="O379" s="269">
        <v>36.700000000000003</v>
      </c>
      <c r="P379" s="269">
        <v>136.69999999999999</v>
      </c>
      <c r="Q379" s="269">
        <v>30.4</v>
      </c>
      <c r="R379" s="269">
        <v>31.4</v>
      </c>
      <c r="S379" s="269">
        <v>95.9</v>
      </c>
      <c r="T379" s="269">
        <v>62.6</v>
      </c>
      <c r="U379" s="269">
        <v>22</v>
      </c>
      <c r="V379" s="269">
        <v>20.6</v>
      </c>
      <c r="W379" s="269">
        <v>122.4</v>
      </c>
    </row>
    <row r="380" spans="2:23" ht="15">
      <c r="B380" s="268">
        <v>1701</v>
      </c>
      <c r="C380" s="269">
        <v>54.5</v>
      </c>
      <c r="D380" s="269">
        <v>27.1</v>
      </c>
      <c r="E380" s="269">
        <v>32.299999999999997</v>
      </c>
      <c r="F380" s="269">
        <v>339.2</v>
      </c>
      <c r="G380" s="269">
        <v>83.9</v>
      </c>
      <c r="H380" s="269">
        <v>51.1</v>
      </c>
      <c r="I380" s="269">
        <v>35.5</v>
      </c>
      <c r="J380" s="269">
        <v>47.8</v>
      </c>
      <c r="K380" s="269">
        <v>322.2</v>
      </c>
      <c r="L380" s="269">
        <v>59.6</v>
      </c>
      <c r="M380" s="269">
        <v>23.6</v>
      </c>
      <c r="N380" s="269">
        <v>55.3</v>
      </c>
      <c r="O380" s="269">
        <v>37.4</v>
      </c>
      <c r="P380" s="269">
        <v>139.19999999999999</v>
      </c>
      <c r="Q380" s="269">
        <v>30.9</v>
      </c>
      <c r="R380" s="269">
        <v>32</v>
      </c>
      <c r="S380" s="269">
        <v>97.6</v>
      </c>
      <c r="T380" s="269">
        <v>63.7</v>
      </c>
      <c r="U380" s="269">
        <v>22.4</v>
      </c>
      <c r="V380" s="269">
        <v>20.9</v>
      </c>
      <c r="W380" s="269">
        <v>124.6</v>
      </c>
    </row>
    <row r="381" spans="2:23" ht="15">
      <c r="B381" s="268">
        <v>1731</v>
      </c>
      <c r="C381" s="269">
        <v>55.5</v>
      </c>
      <c r="D381" s="269">
        <v>27.5</v>
      </c>
      <c r="E381" s="269">
        <v>32.9</v>
      </c>
      <c r="F381" s="269">
        <v>345.2</v>
      </c>
      <c r="G381" s="269">
        <v>85.4</v>
      </c>
      <c r="H381" s="269">
        <v>52</v>
      </c>
      <c r="I381" s="269">
        <v>36.200000000000003</v>
      </c>
      <c r="J381" s="269">
        <v>48.6</v>
      </c>
      <c r="K381" s="269">
        <v>327.8</v>
      </c>
      <c r="L381" s="269">
        <v>60.6</v>
      </c>
      <c r="M381" s="269">
        <v>24.1</v>
      </c>
      <c r="N381" s="269">
        <v>56.3</v>
      </c>
      <c r="O381" s="269">
        <v>38</v>
      </c>
      <c r="P381" s="269">
        <v>141.69999999999999</v>
      </c>
      <c r="Q381" s="269">
        <v>31.5</v>
      </c>
      <c r="R381" s="269">
        <v>32.6</v>
      </c>
      <c r="S381" s="269">
        <v>99.4</v>
      </c>
      <c r="T381" s="269">
        <v>64.900000000000006</v>
      </c>
      <c r="U381" s="269">
        <v>22.8</v>
      </c>
      <c r="V381" s="269">
        <v>21.3</v>
      </c>
      <c r="W381" s="269">
        <v>126.8</v>
      </c>
    </row>
    <row r="382" spans="2:23" ht="15">
      <c r="B382" s="268">
        <v>1761</v>
      </c>
      <c r="C382" s="269">
        <v>56.4</v>
      </c>
      <c r="D382" s="269">
        <v>28</v>
      </c>
      <c r="E382" s="269">
        <v>33.5</v>
      </c>
      <c r="F382" s="269">
        <v>351.2</v>
      </c>
      <c r="G382" s="269">
        <v>86.9</v>
      </c>
      <c r="H382" s="269">
        <v>52.9</v>
      </c>
      <c r="I382" s="269">
        <v>36.799999999999997</v>
      </c>
      <c r="J382" s="269">
        <v>49.5</v>
      </c>
      <c r="K382" s="269">
        <v>333.5</v>
      </c>
      <c r="L382" s="269">
        <v>61.7</v>
      </c>
      <c r="M382" s="269">
        <v>24.5</v>
      </c>
      <c r="N382" s="269">
        <v>57.2</v>
      </c>
      <c r="O382" s="269">
        <v>38.700000000000003</v>
      </c>
      <c r="P382" s="269">
        <v>144.1</v>
      </c>
      <c r="Q382" s="269">
        <v>32</v>
      </c>
      <c r="R382" s="269">
        <v>33.1</v>
      </c>
      <c r="S382" s="269">
        <v>101.1</v>
      </c>
      <c r="T382" s="269">
        <v>66</v>
      </c>
      <c r="U382" s="269">
        <v>23.2</v>
      </c>
      <c r="V382" s="269">
        <v>21.7</v>
      </c>
      <c r="W382" s="269">
        <v>129</v>
      </c>
    </row>
    <row r="383" spans="2:23" ht="15">
      <c r="B383" s="268">
        <v>1791</v>
      </c>
      <c r="C383" s="269">
        <v>57.4</v>
      </c>
      <c r="D383" s="269">
        <v>28.5</v>
      </c>
      <c r="E383" s="269">
        <v>34</v>
      </c>
      <c r="F383" s="269">
        <v>357.2</v>
      </c>
      <c r="G383" s="269">
        <v>88.4</v>
      </c>
      <c r="H383" s="269">
        <v>53.8</v>
      </c>
      <c r="I383" s="269">
        <v>37.4</v>
      </c>
      <c r="J383" s="269">
        <v>50.3</v>
      </c>
      <c r="K383" s="269">
        <v>339.2</v>
      </c>
      <c r="L383" s="269">
        <v>62.7</v>
      </c>
      <c r="M383" s="269">
        <v>24.9</v>
      </c>
      <c r="N383" s="269">
        <v>58.2</v>
      </c>
      <c r="O383" s="269">
        <v>39.299999999999997</v>
      </c>
      <c r="P383" s="269">
        <v>146.6</v>
      </c>
      <c r="Q383" s="269">
        <v>32.6</v>
      </c>
      <c r="R383" s="269">
        <v>33.700000000000003</v>
      </c>
      <c r="S383" s="269">
        <v>102.8</v>
      </c>
      <c r="T383" s="269">
        <v>67.099999999999994</v>
      </c>
      <c r="U383" s="269">
        <v>23.6</v>
      </c>
      <c r="V383" s="269">
        <v>22</v>
      </c>
      <c r="W383" s="269">
        <v>131.19999999999999</v>
      </c>
    </row>
    <row r="384" spans="2:23" ht="15">
      <c r="B384" s="268">
        <v>1822</v>
      </c>
      <c r="C384" s="269">
        <v>58.4</v>
      </c>
      <c r="D384" s="269">
        <v>29</v>
      </c>
      <c r="E384" s="269">
        <v>34.6</v>
      </c>
      <c r="F384" s="269">
        <v>363.3</v>
      </c>
      <c r="G384" s="269">
        <v>89.9</v>
      </c>
      <c r="H384" s="269">
        <v>54.7</v>
      </c>
      <c r="I384" s="269">
        <v>38.1</v>
      </c>
      <c r="J384" s="269">
        <v>51.2</v>
      </c>
      <c r="K384" s="269">
        <v>345.1</v>
      </c>
      <c r="L384" s="269">
        <v>63.8</v>
      </c>
      <c r="M384" s="269">
        <v>25.3</v>
      </c>
      <c r="N384" s="269">
        <v>59.2</v>
      </c>
      <c r="O384" s="269">
        <v>40</v>
      </c>
      <c r="P384" s="269">
        <v>149.1</v>
      </c>
      <c r="Q384" s="269">
        <v>33.1</v>
      </c>
      <c r="R384" s="269">
        <v>34.299999999999997</v>
      </c>
      <c r="S384" s="269">
        <v>104.6</v>
      </c>
      <c r="T384" s="269">
        <v>68.3</v>
      </c>
      <c r="U384" s="269">
        <v>24</v>
      </c>
      <c r="V384" s="269">
        <v>22.4</v>
      </c>
      <c r="W384" s="269">
        <v>133.5</v>
      </c>
    </row>
    <row r="385" spans="2:23" ht="15">
      <c r="B385" s="268">
        <v>1852</v>
      </c>
      <c r="C385" s="269">
        <v>59.3</v>
      </c>
      <c r="D385" s="269">
        <v>29.5</v>
      </c>
      <c r="E385" s="269">
        <v>35.200000000000003</v>
      </c>
      <c r="F385" s="269">
        <v>369.3</v>
      </c>
      <c r="G385" s="269">
        <v>91.4</v>
      </c>
      <c r="H385" s="269">
        <v>55.6</v>
      </c>
      <c r="I385" s="269">
        <v>38.700000000000003</v>
      </c>
      <c r="J385" s="269">
        <v>52</v>
      </c>
      <c r="K385" s="269">
        <v>350.8</v>
      </c>
      <c r="L385" s="269">
        <v>64.900000000000006</v>
      </c>
      <c r="M385" s="269">
        <v>25.7</v>
      </c>
      <c r="N385" s="269">
        <v>60.2</v>
      </c>
      <c r="O385" s="269">
        <v>40.700000000000003</v>
      </c>
      <c r="P385" s="269">
        <v>151.6</v>
      </c>
      <c r="Q385" s="269">
        <v>33.700000000000003</v>
      </c>
      <c r="R385" s="269">
        <v>34.9</v>
      </c>
      <c r="S385" s="269">
        <v>106.3</v>
      </c>
      <c r="T385" s="269">
        <v>69.400000000000006</v>
      </c>
      <c r="U385" s="269">
        <v>24.4</v>
      </c>
      <c r="V385" s="269">
        <v>22.8</v>
      </c>
      <c r="W385" s="269">
        <v>135.69999999999999</v>
      </c>
    </row>
    <row r="386" spans="2:23" ht="15">
      <c r="B386" s="268">
        <v>1882</v>
      </c>
      <c r="C386" s="269">
        <v>60.3</v>
      </c>
      <c r="D386" s="269">
        <v>29.9</v>
      </c>
      <c r="E386" s="269">
        <v>35.799999999999997</v>
      </c>
      <c r="F386" s="269">
        <v>375.3</v>
      </c>
      <c r="G386" s="269">
        <v>92.9</v>
      </c>
      <c r="H386" s="269">
        <v>56.5</v>
      </c>
      <c r="I386" s="269">
        <v>39.299999999999997</v>
      </c>
      <c r="J386" s="269">
        <v>52.9</v>
      </c>
      <c r="K386" s="269">
        <v>356.4</v>
      </c>
      <c r="L386" s="269">
        <v>65.900000000000006</v>
      </c>
      <c r="M386" s="269">
        <v>26.2</v>
      </c>
      <c r="N386" s="269">
        <v>61.2</v>
      </c>
      <c r="O386" s="269">
        <v>41.3</v>
      </c>
      <c r="P386" s="269">
        <v>154</v>
      </c>
      <c r="Q386" s="269">
        <v>34.200000000000003</v>
      </c>
      <c r="R386" s="269">
        <v>35.4</v>
      </c>
      <c r="S386" s="269">
        <v>108</v>
      </c>
      <c r="T386" s="269">
        <v>70.5</v>
      </c>
      <c r="U386" s="269">
        <v>24.8</v>
      </c>
      <c r="V386" s="269">
        <v>23.2</v>
      </c>
      <c r="W386" s="269">
        <v>137.9</v>
      </c>
    </row>
    <row r="387" spans="2:23" ht="15">
      <c r="B387" s="268">
        <v>1912</v>
      </c>
      <c r="C387" s="269">
        <v>61.3</v>
      </c>
      <c r="D387" s="269">
        <v>30.4</v>
      </c>
      <c r="E387" s="269">
        <v>36.299999999999997</v>
      </c>
      <c r="F387" s="269">
        <v>381.3</v>
      </c>
      <c r="G387" s="269">
        <v>94.4</v>
      </c>
      <c r="H387" s="269">
        <v>57.4</v>
      </c>
      <c r="I387" s="269">
        <v>40</v>
      </c>
      <c r="J387" s="269">
        <v>53.7</v>
      </c>
      <c r="K387" s="269">
        <v>362.1</v>
      </c>
      <c r="L387" s="269">
        <v>67</v>
      </c>
      <c r="M387" s="269">
        <v>26.6</v>
      </c>
      <c r="N387" s="269">
        <v>62.1</v>
      </c>
      <c r="O387" s="269">
        <v>42</v>
      </c>
      <c r="P387" s="269">
        <v>156.5</v>
      </c>
      <c r="Q387" s="269">
        <v>34.799999999999997</v>
      </c>
      <c r="R387" s="269">
        <v>36</v>
      </c>
      <c r="S387" s="269">
        <v>109.8</v>
      </c>
      <c r="T387" s="269">
        <v>71.599999999999994</v>
      </c>
      <c r="U387" s="269">
        <v>25.2</v>
      </c>
      <c r="V387" s="269">
        <v>23.5</v>
      </c>
      <c r="W387" s="269">
        <v>140.1</v>
      </c>
    </row>
    <row r="388" spans="2:23" ht="15">
      <c r="B388" s="268">
        <v>1942</v>
      </c>
      <c r="C388" s="269">
        <v>62.2</v>
      </c>
      <c r="D388" s="269">
        <v>30.9</v>
      </c>
      <c r="E388" s="269">
        <v>36.9</v>
      </c>
      <c r="F388" s="269">
        <v>387.3</v>
      </c>
      <c r="G388" s="269">
        <v>95.8</v>
      </c>
      <c r="H388" s="269">
        <v>58.3</v>
      </c>
      <c r="I388" s="269">
        <v>40.6</v>
      </c>
      <c r="J388" s="269">
        <v>54.6</v>
      </c>
      <c r="K388" s="269">
        <v>367.8</v>
      </c>
      <c r="L388" s="269">
        <v>68</v>
      </c>
      <c r="M388" s="269">
        <v>27</v>
      </c>
      <c r="N388" s="269">
        <v>63.1</v>
      </c>
      <c r="O388" s="269">
        <v>42.7</v>
      </c>
      <c r="P388" s="269">
        <v>158.9</v>
      </c>
      <c r="Q388" s="269">
        <v>35.299999999999997</v>
      </c>
      <c r="R388" s="269">
        <v>36.5</v>
      </c>
      <c r="S388" s="269">
        <v>111.5</v>
      </c>
      <c r="T388" s="269">
        <v>72.8</v>
      </c>
      <c r="U388" s="269">
        <v>25.6</v>
      </c>
      <c r="V388" s="269">
        <v>23.9</v>
      </c>
      <c r="W388" s="269">
        <v>142.30000000000001</v>
      </c>
    </row>
    <row r="389" spans="2:23" ht="15">
      <c r="B389" s="268">
        <v>1972</v>
      </c>
      <c r="C389" s="269">
        <v>63.2</v>
      </c>
      <c r="D389" s="269">
        <v>31.4</v>
      </c>
      <c r="E389" s="269">
        <v>37.5</v>
      </c>
      <c r="F389" s="269">
        <v>393.3</v>
      </c>
      <c r="G389" s="269">
        <v>97.3</v>
      </c>
      <c r="H389" s="269">
        <v>59.2</v>
      </c>
      <c r="I389" s="269">
        <v>41.2</v>
      </c>
      <c r="J389" s="269">
        <v>55.4</v>
      </c>
      <c r="K389" s="269">
        <v>373.5</v>
      </c>
      <c r="L389" s="269">
        <v>69.099999999999994</v>
      </c>
      <c r="M389" s="269">
        <v>27.4</v>
      </c>
      <c r="N389" s="269">
        <v>64.099999999999994</v>
      </c>
      <c r="O389" s="269">
        <v>43.3</v>
      </c>
      <c r="P389" s="269">
        <v>161.4</v>
      </c>
      <c r="Q389" s="269">
        <v>35.9</v>
      </c>
      <c r="R389" s="269">
        <v>37.1</v>
      </c>
      <c r="S389" s="269">
        <v>113.2</v>
      </c>
      <c r="T389" s="269">
        <v>73.900000000000006</v>
      </c>
      <c r="U389" s="269">
        <v>26</v>
      </c>
      <c r="V389" s="269">
        <v>24.3</v>
      </c>
      <c r="W389" s="269">
        <v>144.5</v>
      </c>
    </row>
    <row r="390" spans="2:23" ht="15">
      <c r="B390" s="268">
        <v>2002</v>
      </c>
      <c r="C390" s="269">
        <v>64.2</v>
      </c>
      <c r="D390" s="269">
        <v>31.9</v>
      </c>
      <c r="E390" s="269">
        <v>38.1</v>
      </c>
      <c r="F390" s="269">
        <v>399.2</v>
      </c>
      <c r="G390" s="269">
        <v>98.8</v>
      </c>
      <c r="H390" s="269">
        <v>60.1</v>
      </c>
      <c r="I390" s="269">
        <v>41.8</v>
      </c>
      <c r="J390" s="269">
        <v>56.2</v>
      </c>
      <c r="K390" s="269">
        <v>379.2</v>
      </c>
      <c r="L390" s="269">
        <v>70.099999999999994</v>
      </c>
      <c r="M390" s="269">
        <v>27.8</v>
      </c>
      <c r="N390" s="269">
        <v>65.099999999999994</v>
      </c>
      <c r="O390" s="269">
        <v>44</v>
      </c>
      <c r="P390" s="269">
        <v>163.80000000000001</v>
      </c>
      <c r="Q390" s="269">
        <v>36.4</v>
      </c>
      <c r="R390" s="269">
        <v>37.700000000000003</v>
      </c>
      <c r="S390" s="269">
        <v>114.9</v>
      </c>
      <c r="T390" s="269">
        <v>75</v>
      </c>
      <c r="U390" s="269">
        <v>26.4</v>
      </c>
      <c r="V390" s="269">
        <v>24.6</v>
      </c>
      <c r="W390" s="269">
        <v>146.69999999999999</v>
      </c>
    </row>
    <row r="391" spans="2:23" ht="15">
      <c r="B391" s="268">
        <v>2032</v>
      </c>
      <c r="C391" s="269">
        <v>65.099999999999994</v>
      </c>
      <c r="D391" s="269">
        <v>32.299999999999997</v>
      </c>
      <c r="E391" s="269">
        <v>38.6</v>
      </c>
      <c r="F391" s="269">
        <v>405.2</v>
      </c>
      <c r="G391" s="269">
        <v>100.3</v>
      </c>
      <c r="H391" s="269">
        <v>61</v>
      </c>
      <c r="I391" s="269">
        <v>42.5</v>
      </c>
      <c r="J391" s="269">
        <v>57.1</v>
      </c>
      <c r="K391" s="269">
        <v>384.9</v>
      </c>
      <c r="L391" s="269">
        <v>71.2</v>
      </c>
      <c r="M391" s="269">
        <v>28.2</v>
      </c>
      <c r="N391" s="269">
        <v>66</v>
      </c>
      <c r="O391" s="269">
        <v>44.6</v>
      </c>
      <c r="P391" s="269">
        <v>166.3</v>
      </c>
      <c r="Q391" s="269">
        <v>36.9</v>
      </c>
      <c r="R391" s="269">
        <v>38.200000000000003</v>
      </c>
      <c r="S391" s="269">
        <v>116.7</v>
      </c>
      <c r="T391" s="269">
        <v>76.099999999999994</v>
      </c>
      <c r="U391" s="269">
        <v>26.7</v>
      </c>
      <c r="V391" s="269">
        <v>25</v>
      </c>
      <c r="W391" s="269">
        <v>148.9</v>
      </c>
    </row>
    <row r="392" spans="2:23" ht="15">
      <c r="B392" s="268">
        <v>2062</v>
      </c>
      <c r="C392" s="269">
        <v>66.099999999999994</v>
      </c>
      <c r="D392" s="269">
        <v>32.799999999999997</v>
      </c>
      <c r="E392" s="269">
        <v>39.200000000000003</v>
      </c>
      <c r="F392" s="269">
        <v>411.2</v>
      </c>
      <c r="G392" s="269">
        <v>101.8</v>
      </c>
      <c r="H392" s="269">
        <v>61.9</v>
      </c>
      <c r="I392" s="269">
        <v>43.1</v>
      </c>
      <c r="J392" s="269">
        <v>57.9</v>
      </c>
      <c r="K392" s="269">
        <v>390.5</v>
      </c>
      <c r="L392" s="269">
        <v>72.2</v>
      </c>
      <c r="M392" s="269">
        <v>28.7</v>
      </c>
      <c r="N392" s="269">
        <v>67</v>
      </c>
      <c r="O392" s="269">
        <v>45.3</v>
      </c>
      <c r="P392" s="269">
        <v>168.7</v>
      </c>
      <c r="Q392" s="269">
        <v>37.5</v>
      </c>
      <c r="R392" s="269">
        <v>38.799999999999997</v>
      </c>
      <c r="S392" s="269">
        <v>118.4</v>
      </c>
      <c r="T392" s="269">
        <v>77.3</v>
      </c>
      <c r="U392" s="269">
        <v>27.1</v>
      </c>
      <c r="V392" s="269">
        <v>25.4</v>
      </c>
      <c r="W392" s="269">
        <v>151.1</v>
      </c>
    </row>
    <row r="393" spans="2:23" ht="15">
      <c r="B393" s="268">
        <v>2092</v>
      </c>
      <c r="C393" s="269">
        <v>67</v>
      </c>
      <c r="D393" s="269">
        <v>33.299999999999997</v>
      </c>
      <c r="E393" s="269">
        <v>39.799999999999997</v>
      </c>
      <c r="F393" s="269">
        <v>417.2</v>
      </c>
      <c r="G393" s="269">
        <v>103.2</v>
      </c>
      <c r="H393" s="269">
        <v>62.8</v>
      </c>
      <c r="I393" s="269">
        <v>43.7</v>
      </c>
      <c r="J393" s="269">
        <v>58.8</v>
      </c>
      <c r="K393" s="269">
        <v>396.2</v>
      </c>
      <c r="L393" s="269">
        <v>73.3</v>
      </c>
      <c r="M393" s="269">
        <v>29.1</v>
      </c>
      <c r="N393" s="269">
        <v>68</v>
      </c>
      <c r="O393" s="269">
        <v>45.9</v>
      </c>
      <c r="P393" s="269">
        <v>171.2</v>
      </c>
      <c r="Q393" s="269">
        <v>38</v>
      </c>
      <c r="R393" s="269">
        <v>39.4</v>
      </c>
      <c r="S393" s="269">
        <v>120.1</v>
      </c>
      <c r="T393" s="269">
        <v>78.400000000000006</v>
      </c>
      <c r="U393" s="269">
        <v>27.5</v>
      </c>
      <c r="V393" s="269">
        <v>25.8</v>
      </c>
      <c r="W393" s="269">
        <v>153.30000000000001</v>
      </c>
    </row>
    <row r="394" spans="2:23" ht="15">
      <c r="B394" s="268">
        <v>2123</v>
      </c>
      <c r="C394" s="269">
        <v>68</v>
      </c>
      <c r="D394" s="269">
        <v>33.799999999999997</v>
      </c>
      <c r="E394" s="269">
        <v>40.4</v>
      </c>
      <c r="F394" s="269">
        <v>423.4</v>
      </c>
      <c r="G394" s="269">
        <v>104.8</v>
      </c>
      <c r="H394" s="269">
        <v>63.8</v>
      </c>
      <c r="I394" s="269">
        <v>44.4</v>
      </c>
      <c r="J394" s="269">
        <v>59.6</v>
      </c>
      <c r="K394" s="269">
        <v>402.1</v>
      </c>
      <c r="L394" s="269">
        <v>74.400000000000006</v>
      </c>
      <c r="M394" s="269">
        <v>29.5</v>
      </c>
      <c r="N394" s="269">
        <v>69</v>
      </c>
      <c r="O394" s="269">
        <v>46.6</v>
      </c>
      <c r="P394" s="269">
        <v>173.7</v>
      </c>
      <c r="Q394" s="269">
        <v>38.6</v>
      </c>
      <c r="R394" s="269">
        <v>40</v>
      </c>
      <c r="S394" s="269">
        <v>121.9</v>
      </c>
      <c r="T394" s="269">
        <v>79.599999999999994</v>
      </c>
      <c r="U394" s="269">
        <v>27.9</v>
      </c>
      <c r="V394" s="269">
        <v>26.1</v>
      </c>
      <c r="W394" s="269">
        <v>155.6</v>
      </c>
    </row>
    <row r="395" spans="2:23" ht="15">
      <c r="B395" s="268">
        <v>2153</v>
      </c>
      <c r="C395" s="269">
        <v>69</v>
      </c>
      <c r="D395" s="269">
        <v>34.299999999999997</v>
      </c>
      <c r="E395" s="269">
        <v>40.9</v>
      </c>
      <c r="F395" s="269">
        <v>429.3</v>
      </c>
      <c r="G395" s="269">
        <v>106.3</v>
      </c>
      <c r="H395" s="269">
        <v>64.7</v>
      </c>
      <c r="I395" s="269">
        <v>45</v>
      </c>
      <c r="J395" s="269">
        <v>60.5</v>
      </c>
      <c r="K395" s="269">
        <v>407.8</v>
      </c>
      <c r="L395" s="269">
        <v>75.400000000000006</v>
      </c>
      <c r="M395" s="269">
        <v>29.9</v>
      </c>
      <c r="N395" s="269">
        <v>70</v>
      </c>
      <c r="O395" s="269">
        <v>47.3</v>
      </c>
      <c r="P395" s="269">
        <v>176.2</v>
      </c>
      <c r="Q395" s="269">
        <v>39.1</v>
      </c>
      <c r="R395" s="269">
        <v>40.5</v>
      </c>
      <c r="S395" s="269">
        <v>123.6</v>
      </c>
      <c r="T395" s="269">
        <v>80.7</v>
      </c>
      <c r="U395" s="269">
        <v>28.3</v>
      </c>
      <c r="V395" s="269">
        <v>26.5</v>
      </c>
      <c r="W395" s="269">
        <v>157.80000000000001</v>
      </c>
    </row>
    <row r="396" spans="2:23" ht="15">
      <c r="B396" s="268">
        <v>2183</v>
      </c>
      <c r="C396" s="269">
        <v>70</v>
      </c>
      <c r="D396" s="269">
        <v>34.700000000000003</v>
      </c>
      <c r="E396" s="269">
        <v>41.5</v>
      </c>
      <c r="F396" s="269">
        <v>435.3</v>
      </c>
      <c r="G396" s="269">
        <v>107.7</v>
      </c>
      <c r="H396" s="269">
        <v>65.599999999999994</v>
      </c>
      <c r="I396" s="269">
        <v>45.6</v>
      </c>
      <c r="J396" s="269">
        <v>61.3</v>
      </c>
      <c r="K396" s="269">
        <v>413.5</v>
      </c>
      <c r="L396" s="269">
        <v>76.5</v>
      </c>
      <c r="M396" s="269">
        <v>30.3</v>
      </c>
      <c r="N396" s="269">
        <v>70.900000000000006</v>
      </c>
      <c r="O396" s="269">
        <v>47.9</v>
      </c>
      <c r="P396" s="269">
        <v>178.6</v>
      </c>
      <c r="Q396" s="269">
        <v>39.700000000000003</v>
      </c>
      <c r="R396" s="269">
        <v>41.1</v>
      </c>
      <c r="S396" s="269">
        <v>125.3</v>
      </c>
      <c r="T396" s="269">
        <v>81.8</v>
      </c>
      <c r="U396" s="269">
        <v>28.7</v>
      </c>
      <c r="V396" s="269">
        <v>26.9</v>
      </c>
      <c r="W396" s="269">
        <v>160</v>
      </c>
    </row>
    <row r="397" spans="2:23" ht="15">
      <c r="B397" s="268">
        <v>2213</v>
      </c>
      <c r="C397" s="269">
        <v>70.900000000000006</v>
      </c>
      <c r="D397" s="269">
        <v>35.200000000000003</v>
      </c>
      <c r="E397" s="269">
        <v>42.1</v>
      </c>
      <c r="F397" s="269">
        <v>441.3</v>
      </c>
      <c r="G397" s="269">
        <v>109.2</v>
      </c>
      <c r="H397" s="269">
        <v>66.5</v>
      </c>
      <c r="I397" s="269">
        <v>46.2</v>
      </c>
      <c r="J397" s="269">
        <v>62.2</v>
      </c>
      <c r="K397" s="269">
        <v>419.1</v>
      </c>
      <c r="L397" s="269">
        <v>77.5</v>
      </c>
      <c r="M397" s="269">
        <v>30.8</v>
      </c>
      <c r="N397" s="269">
        <v>71.900000000000006</v>
      </c>
      <c r="O397" s="269">
        <v>48.6</v>
      </c>
      <c r="P397" s="269">
        <v>181.1</v>
      </c>
      <c r="Q397" s="269">
        <v>40.200000000000003</v>
      </c>
      <c r="R397" s="269">
        <v>41.6</v>
      </c>
      <c r="S397" s="269">
        <v>127</v>
      </c>
      <c r="T397" s="269">
        <v>82.9</v>
      </c>
      <c r="U397" s="269">
        <v>29.1</v>
      </c>
      <c r="V397" s="269">
        <v>27.2</v>
      </c>
      <c r="W397" s="269">
        <v>162.19999999999999</v>
      </c>
    </row>
    <row r="398" spans="2:23" ht="15">
      <c r="B398" s="268">
        <v>2243</v>
      </c>
      <c r="C398" s="269">
        <v>71.900000000000006</v>
      </c>
      <c r="D398" s="269">
        <v>35.700000000000003</v>
      </c>
      <c r="E398" s="269">
        <v>42.6</v>
      </c>
      <c r="F398" s="269">
        <v>447.3</v>
      </c>
      <c r="G398" s="269">
        <v>110.7</v>
      </c>
      <c r="H398" s="269">
        <v>67.400000000000006</v>
      </c>
      <c r="I398" s="269">
        <v>46.9</v>
      </c>
      <c r="J398" s="269">
        <v>63</v>
      </c>
      <c r="K398" s="269">
        <v>424.8</v>
      </c>
      <c r="L398" s="269">
        <v>78.599999999999994</v>
      </c>
      <c r="M398" s="269">
        <v>31.2</v>
      </c>
      <c r="N398" s="269">
        <v>72.900000000000006</v>
      </c>
      <c r="O398" s="269">
        <v>49.3</v>
      </c>
      <c r="P398" s="269">
        <v>183.6</v>
      </c>
      <c r="Q398" s="269">
        <v>40.799999999999997</v>
      </c>
      <c r="R398" s="269">
        <v>42.2</v>
      </c>
      <c r="S398" s="269">
        <v>128.80000000000001</v>
      </c>
      <c r="T398" s="269">
        <v>84.1</v>
      </c>
      <c r="U398" s="269">
        <v>29.5</v>
      </c>
      <c r="V398" s="269">
        <v>27.6</v>
      </c>
      <c r="W398" s="269">
        <v>164.4</v>
      </c>
    </row>
    <row r="399" spans="2:23" ht="15">
      <c r="B399" s="268">
        <v>2273</v>
      </c>
      <c r="C399" s="269">
        <v>72.8</v>
      </c>
      <c r="D399" s="269">
        <v>36.200000000000003</v>
      </c>
      <c r="E399" s="269">
        <v>43.2</v>
      </c>
      <c r="F399" s="269">
        <v>453.3</v>
      </c>
      <c r="G399" s="269">
        <v>112.2</v>
      </c>
      <c r="H399" s="269">
        <v>68.3</v>
      </c>
      <c r="I399" s="269">
        <v>47.5</v>
      </c>
      <c r="J399" s="269">
        <v>63.9</v>
      </c>
      <c r="K399" s="269">
        <v>430.5</v>
      </c>
      <c r="L399" s="269">
        <v>79.599999999999994</v>
      </c>
      <c r="M399" s="269">
        <v>31.6</v>
      </c>
      <c r="N399" s="269">
        <v>73.900000000000006</v>
      </c>
      <c r="O399" s="269">
        <v>49.9</v>
      </c>
      <c r="P399" s="269">
        <v>186</v>
      </c>
      <c r="Q399" s="269">
        <v>41.3</v>
      </c>
      <c r="R399" s="269">
        <v>42.8</v>
      </c>
      <c r="S399" s="269">
        <v>130.5</v>
      </c>
      <c r="T399" s="269">
        <v>85.2</v>
      </c>
      <c r="U399" s="269">
        <v>29.9</v>
      </c>
      <c r="V399" s="269">
        <v>28</v>
      </c>
      <c r="W399" s="269">
        <v>166.6</v>
      </c>
    </row>
    <row r="400" spans="2:23" ht="15">
      <c r="B400" s="268">
        <v>2303</v>
      </c>
      <c r="C400" s="269">
        <v>73.8</v>
      </c>
      <c r="D400" s="269">
        <v>36.6</v>
      </c>
      <c r="E400" s="269">
        <v>43.8</v>
      </c>
      <c r="F400" s="269">
        <v>459.3</v>
      </c>
      <c r="G400" s="269">
        <v>113.7</v>
      </c>
      <c r="H400" s="269">
        <v>69.2</v>
      </c>
      <c r="I400" s="269">
        <v>48.1</v>
      </c>
      <c r="J400" s="269">
        <v>64.7</v>
      </c>
      <c r="K400" s="269">
        <v>436.2</v>
      </c>
      <c r="L400" s="269">
        <v>80.7</v>
      </c>
      <c r="M400" s="269">
        <v>32</v>
      </c>
      <c r="N400" s="269">
        <v>74.8</v>
      </c>
      <c r="O400" s="269">
        <v>50.6</v>
      </c>
      <c r="P400" s="269">
        <v>188.5</v>
      </c>
      <c r="Q400" s="269">
        <v>41.9</v>
      </c>
      <c r="R400" s="269">
        <v>43.3</v>
      </c>
      <c r="S400" s="269">
        <v>132.19999999999999</v>
      </c>
      <c r="T400" s="269">
        <v>86.3</v>
      </c>
      <c r="U400" s="269">
        <v>30.3</v>
      </c>
      <c r="V400" s="269">
        <v>28.3</v>
      </c>
      <c r="W400" s="269">
        <v>168.8</v>
      </c>
    </row>
    <row r="401" spans="2:23" ht="15">
      <c r="B401" s="268">
        <v>2333</v>
      </c>
      <c r="C401" s="269">
        <v>74.8</v>
      </c>
      <c r="D401" s="269">
        <v>37.1</v>
      </c>
      <c r="E401" s="269">
        <v>44.3</v>
      </c>
      <c r="F401" s="269">
        <v>465.2</v>
      </c>
      <c r="G401" s="269">
        <v>115.1</v>
      </c>
      <c r="H401" s="269">
        <v>70.099999999999994</v>
      </c>
      <c r="I401" s="269">
        <v>48.7</v>
      </c>
      <c r="J401" s="269">
        <v>65.5</v>
      </c>
      <c r="K401" s="269">
        <v>441.9</v>
      </c>
      <c r="L401" s="269">
        <v>81.7</v>
      </c>
      <c r="M401" s="269">
        <v>32.4</v>
      </c>
      <c r="N401" s="269">
        <v>75.8</v>
      </c>
      <c r="O401" s="269">
        <v>51.2</v>
      </c>
      <c r="P401" s="269">
        <v>190.9</v>
      </c>
      <c r="Q401" s="269">
        <v>42.4</v>
      </c>
      <c r="R401" s="269">
        <v>43.9</v>
      </c>
      <c r="S401" s="269">
        <v>133.9</v>
      </c>
      <c r="T401" s="269">
        <v>87.4</v>
      </c>
      <c r="U401" s="269">
        <v>30.7</v>
      </c>
      <c r="V401" s="269">
        <v>28.7</v>
      </c>
      <c r="W401" s="269">
        <v>171</v>
      </c>
    </row>
    <row r="402" spans="2:23" ht="15">
      <c r="B402" s="268">
        <v>2363</v>
      </c>
      <c r="C402" s="269">
        <v>75.7</v>
      </c>
      <c r="D402" s="269">
        <v>37.6</v>
      </c>
      <c r="E402" s="269">
        <v>44.9</v>
      </c>
      <c r="F402" s="269">
        <v>471.2</v>
      </c>
      <c r="G402" s="269">
        <v>116.6</v>
      </c>
      <c r="H402" s="269">
        <v>71</v>
      </c>
      <c r="I402" s="269">
        <v>49.4</v>
      </c>
      <c r="J402" s="269">
        <v>66.400000000000006</v>
      </c>
      <c r="K402" s="269">
        <v>447.5</v>
      </c>
      <c r="L402" s="269">
        <v>82.8</v>
      </c>
      <c r="M402" s="269">
        <v>32.799999999999997</v>
      </c>
      <c r="N402" s="269">
        <v>76.8</v>
      </c>
      <c r="O402" s="269">
        <v>51.9</v>
      </c>
      <c r="P402" s="269">
        <v>193.4</v>
      </c>
      <c r="Q402" s="269">
        <v>43</v>
      </c>
      <c r="R402" s="269">
        <v>44.5</v>
      </c>
      <c r="S402" s="269">
        <v>135.69999999999999</v>
      </c>
      <c r="T402" s="269">
        <v>88.5</v>
      </c>
      <c r="U402" s="269">
        <v>31.1</v>
      </c>
      <c r="V402" s="269">
        <v>29.1</v>
      </c>
      <c r="W402" s="269">
        <v>173.2</v>
      </c>
    </row>
    <row r="403" spans="2:23" ht="15">
      <c r="B403" s="268">
        <v>2393</v>
      </c>
      <c r="C403" s="269">
        <v>76.7</v>
      </c>
      <c r="D403" s="269">
        <v>38.1</v>
      </c>
      <c r="E403" s="269">
        <v>45.5</v>
      </c>
      <c r="F403" s="269">
        <v>477.2</v>
      </c>
      <c r="G403" s="269">
        <v>118.1</v>
      </c>
      <c r="H403" s="269">
        <v>71.900000000000006</v>
      </c>
      <c r="I403" s="269">
        <v>50</v>
      </c>
      <c r="J403" s="269">
        <v>67.2</v>
      </c>
      <c r="K403" s="269">
        <v>453.2</v>
      </c>
      <c r="L403" s="269">
        <v>83.8</v>
      </c>
      <c r="M403" s="269">
        <v>33.299999999999997</v>
      </c>
      <c r="N403" s="269">
        <v>77.8</v>
      </c>
      <c r="O403" s="269">
        <v>52.6</v>
      </c>
      <c r="P403" s="269">
        <v>195.8</v>
      </c>
      <c r="Q403" s="269">
        <v>43.5</v>
      </c>
      <c r="R403" s="269">
        <v>45</v>
      </c>
      <c r="S403" s="269">
        <v>137.4</v>
      </c>
      <c r="T403" s="269">
        <v>89.7</v>
      </c>
      <c r="U403" s="269">
        <v>31.5</v>
      </c>
      <c r="V403" s="269">
        <v>29.5</v>
      </c>
      <c r="W403" s="269">
        <v>175.4</v>
      </c>
    </row>
    <row r="404" spans="2:23" ht="15">
      <c r="B404" s="268">
        <v>2424</v>
      </c>
      <c r="C404" s="269">
        <v>77.7</v>
      </c>
      <c r="D404" s="269">
        <v>38.6</v>
      </c>
      <c r="E404" s="269">
        <v>46.1</v>
      </c>
      <c r="F404" s="269">
        <v>483.4</v>
      </c>
      <c r="G404" s="269">
        <v>119.6</v>
      </c>
      <c r="H404" s="269">
        <v>72.8</v>
      </c>
      <c r="I404" s="269">
        <v>50.6</v>
      </c>
      <c r="J404" s="269">
        <v>68.099999999999994</v>
      </c>
      <c r="K404" s="269">
        <v>459.1</v>
      </c>
      <c r="L404" s="269">
        <v>84.9</v>
      </c>
      <c r="M404" s="269">
        <v>33.700000000000003</v>
      </c>
      <c r="N404" s="269">
        <v>78.8</v>
      </c>
      <c r="O404" s="269">
        <v>53.2</v>
      </c>
      <c r="P404" s="269">
        <v>198.4</v>
      </c>
      <c r="Q404" s="269">
        <v>44.1</v>
      </c>
      <c r="R404" s="269">
        <v>45.6</v>
      </c>
      <c r="S404" s="269">
        <v>139.19999999999999</v>
      </c>
      <c r="T404" s="269">
        <v>90.8</v>
      </c>
      <c r="U404" s="269">
        <v>31.9</v>
      </c>
      <c r="V404" s="269">
        <v>29.8</v>
      </c>
      <c r="W404" s="269">
        <v>177.6</v>
      </c>
    </row>
    <row r="405" spans="2:23" ht="15">
      <c r="B405" s="268">
        <v>2454</v>
      </c>
      <c r="C405" s="269">
        <v>78.599999999999994</v>
      </c>
      <c r="D405" s="269">
        <v>39</v>
      </c>
      <c r="E405" s="269">
        <v>46.6</v>
      </c>
      <c r="F405" s="269">
        <v>489.4</v>
      </c>
      <c r="G405" s="269">
        <v>121.1</v>
      </c>
      <c r="H405" s="269">
        <v>73.7</v>
      </c>
      <c r="I405" s="269">
        <v>51.3</v>
      </c>
      <c r="J405" s="269">
        <v>68.900000000000006</v>
      </c>
      <c r="K405" s="269">
        <v>464.8</v>
      </c>
      <c r="L405" s="269">
        <v>86</v>
      </c>
      <c r="M405" s="269">
        <v>34.1</v>
      </c>
      <c r="N405" s="269">
        <v>79.8</v>
      </c>
      <c r="O405" s="269">
        <v>53.9</v>
      </c>
      <c r="P405" s="269">
        <v>200.8</v>
      </c>
      <c r="Q405" s="269">
        <v>44.6</v>
      </c>
      <c r="R405" s="269">
        <v>46.2</v>
      </c>
      <c r="S405" s="269">
        <v>140.9</v>
      </c>
      <c r="T405" s="269">
        <v>92</v>
      </c>
      <c r="U405" s="269">
        <v>32.299999999999997</v>
      </c>
      <c r="V405" s="269">
        <v>30.2</v>
      </c>
      <c r="W405" s="269">
        <v>179.8</v>
      </c>
    </row>
    <row r="406" spans="2:23" ht="15">
      <c r="B406" s="365">
        <v>2484</v>
      </c>
      <c r="C406" s="366">
        <v>79.599999999999994</v>
      </c>
      <c r="D406" s="366">
        <v>39.5</v>
      </c>
      <c r="E406" s="366">
        <v>47.2</v>
      </c>
      <c r="F406" s="366">
        <v>495.4</v>
      </c>
      <c r="G406" s="366">
        <v>122.6</v>
      </c>
      <c r="H406" s="366">
        <v>74.599999999999994</v>
      </c>
      <c r="I406" s="366">
        <v>51.9</v>
      </c>
      <c r="J406" s="366">
        <v>69.8</v>
      </c>
      <c r="K406" s="366">
        <v>470.5</v>
      </c>
      <c r="L406" s="366">
        <v>87</v>
      </c>
      <c r="M406" s="366">
        <v>34.5</v>
      </c>
      <c r="N406" s="366">
        <v>80.7</v>
      </c>
      <c r="O406" s="366">
        <v>54.6</v>
      </c>
      <c r="P406" s="366">
        <v>203.3</v>
      </c>
      <c r="Q406" s="366">
        <v>45.2</v>
      </c>
      <c r="R406" s="366">
        <v>46.7</v>
      </c>
      <c r="S406" s="366">
        <v>142.6</v>
      </c>
      <c r="T406" s="366">
        <v>93.1</v>
      </c>
      <c r="U406" s="366">
        <v>32.700000000000003</v>
      </c>
      <c r="V406" s="366">
        <v>30.6</v>
      </c>
      <c r="W406" s="366">
        <v>182</v>
      </c>
    </row>
    <row r="407" spans="2:23" ht="15">
      <c r="B407" s="365">
        <v>2514</v>
      </c>
      <c r="C407" s="366">
        <v>80.599999999999994</v>
      </c>
      <c r="D407" s="366">
        <v>40</v>
      </c>
      <c r="E407" s="366">
        <v>47.8</v>
      </c>
      <c r="F407" s="366">
        <v>501.3</v>
      </c>
      <c r="G407" s="366">
        <v>124.1</v>
      </c>
      <c r="H407" s="366">
        <v>75.5</v>
      </c>
      <c r="I407" s="366">
        <v>52.5</v>
      </c>
      <c r="J407" s="366">
        <v>70.599999999999994</v>
      </c>
      <c r="K407" s="366">
        <v>476.1</v>
      </c>
      <c r="L407" s="366">
        <v>88.1</v>
      </c>
      <c r="M407" s="366">
        <v>34.9</v>
      </c>
      <c r="N407" s="366">
        <v>81.7</v>
      </c>
      <c r="O407" s="366">
        <v>55.2</v>
      </c>
      <c r="P407" s="366">
        <v>205.7</v>
      </c>
      <c r="Q407" s="366">
        <v>45.7</v>
      </c>
      <c r="R407" s="366">
        <v>47.3</v>
      </c>
      <c r="S407" s="366">
        <v>144.30000000000001</v>
      </c>
      <c r="T407" s="366">
        <v>94.2</v>
      </c>
      <c r="U407" s="366">
        <v>33.1</v>
      </c>
      <c r="V407" s="366">
        <v>30.9</v>
      </c>
      <c r="W407" s="366">
        <v>184.2</v>
      </c>
    </row>
    <row r="408" spans="2:23" ht="15">
      <c r="B408" s="365">
        <v>2544</v>
      </c>
      <c r="C408" s="366">
        <v>81.5</v>
      </c>
      <c r="D408" s="366">
        <v>40.5</v>
      </c>
      <c r="E408" s="366">
        <v>48.4</v>
      </c>
      <c r="F408" s="366">
        <v>507.3</v>
      </c>
      <c r="G408" s="366">
        <v>125.6</v>
      </c>
      <c r="H408" s="366">
        <v>76.400000000000006</v>
      </c>
      <c r="I408" s="366">
        <v>53.2</v>
      </c>
      <c r="J408" s="366">
        <v>71.5</v>
      </c>
      <c r="K408" s="366">
        <v>481.8</v>
      </c>
      <c r="L408" s="366">
        <v>89.1</v>
      </c>
      <c r="M408" s="366">
        <v>35.4</v>
      </c>
      <c r="N408" s="366">
        <v>82.7</v>
      </c>
      <c r="O408" s="366">
        <v>55.9</v>
      </c>
      <c r="P408" s="366">
        <v>208.2</v>
      </c>
      <c r="Q408" s="366">
        <v>46.3</v>
      </c>
      <c r="R408" s="366">
        <v>47.9</v>
      </c>
      <c r="S408" s="366">
        <v>146</v>
      </c>
      <c r="T408" s="366">
        <v>95.3</v>
      </c>
      <c r="U408" s="366">
        <v>33.5</v>
      </c>
      <c r="V408" s="366">
        <v>31.3</v>
      </c>
      <c r="W408" s="366">
        <v>186.4</v>
      </c>
    </row>
    <row r="409" spans="2:23" ht="15">
      <c r="B409" s="365">
        <v>2574</v>
      </c>
      <c r="C409" s="366">
        <v>82.5</v>
      </c>
      <c r="D409" s="366">
        <v>41</v>
      </c>
      <c r="E409" s="366">
        <v>48.9</v>
      </c>
      <c r="F409" s="366">
        <v>513.29999999999995</v>
      </c>
      <c r="G409" s="366">
        <v>127</v>
      </c>
      <c r="H409" s="366">
        <v>77.3</v>
      </c>
      <c r="I409" s="366">
        <v>53.8</v>
      </c>
      <c r="J409" s="366">
        <v>72.3</v>
      </c>
      <c r="K409" s="366">
        <v>487.5</v>
      </c>
      <c r="L409" s="366">
        <v>90.2</v>
      </c>
      <c r="M409" s="366">
        <v>35.799999999999997</v>
      </c>
      <c r="N409" s="366">
        <v>83.7</v>
      </c>
      <c r="O409" s="366">
        <v>56.5</v>
      </c>
      <c r="P409" s="366">
        <v>210.6</v>
      </c>
      <c r="Q409" s="366">
        <v>46.8</v>
      </c>
      <c r="R409" s="366">
        <v>48.4</v>
      </c>
      <c r="S409" s="366">
        <v>147.80000000000001</v>
      </c>
      <c r="T409" s="366">
        <v>96.5</v>
      </c>
      <c r="U409" s="366">
        <v>33.9</v>
      </c>
      <c r="V409" s="366">
        <v>31.7</v>
      </c>
      <c r="W409" s="366">
        <v>188.6</v>
      </c>
    </row>
    <row r="410" spans="2:23" ht="15">
      <c r="B410" s="365">
        <v>2604</v>
      </c>
      <c r="C410" s="366">
        <v>83.4</v>
      </c>
      <c r="D410" s="366">
        <v>41.4</v>
      </c>
      <c r="E410" s="366">
        <v>49.5</v>
      </c>
      <c r="F410" s="366">
        <v>519.29999999999995</v>
      </c>
      <c r="G410" s="366">
        <v>128.5</v>
      </c>
      <c r="H410" s="366">
        <v>78.2</v>
      </c>
      <c r="I410" s="366">
        <v>54.4</v>
      </c>
      <c r="J410" s="366">
        <v>73.2</v>
      </c>
      <c r="K410" s="366">
        <v>493.2</v>
      </c>
      <c r="L410" s="366">
        <v>91.2</v>
      </c>
      <c r="M410" s="366">
        <v>36.200000000000003</v>
      </c>
      <c r="N410" s="366">
        <v>84.6</v>
      </c>
      <c r="O410" s="366">
        <v>57.2</v>
      </c>
      <c r="P410" s="366">
        <v>213.1</v>
      </c>
      <c r="Q410" s="366">
        <v>47.3</v>
      </c>
      <c r="R410" s="366">
        <v>49</v>
      </c>
      <c r="S410" s="366">
        <v>149.5</v>
      </c>
      <c r="T410" s="366">
        <v>97.6</v>
      </c>
      <c r="U410" s="366">
        <v>34.299999999999997</v>
      </c>
      <c r="V410" s="366">
        <v>32.1</v>
      </c>
      <c r="W410" s="366">
        <v>190.8</v>
      </c>
    </row>
    <row r="411" spans="2:23" ht="15">
      <c r="B411" s="365">
        <v>2634</v>
      </c>
      <c r="C411" s="366">
        <v>84.4</v>
      </c>
      <c r="D411" s="366">
        <v>41.9</v>
      </c>
      <c r="E411" s="366">
        <v>50.1</v>
      </c>
      <c r="F411" s="366">
        <v>525.29999999999995</v>
      </c>
      <c r="G411" s="366">
        <v>130</v>
      </c>
      <c r="H411" s="366">
        <v>79.099999999999994</v>
      </c>
      <c r="I411" s="366">
        <v>55</v>
      </c>
      <c r="J411" s="366">
        <v>74</v>
      </c>
      <c r="K411" s="366">
        <v>498.9</v>
      </c>
      <c r="L411" s="366">
        <v>92.3</v>
      </c>
      <c r="M411" s="366">
        <v>36.6</v>
      </c>
      <c r="N411" s="366">
        <v>85.6</v>
      </c>
      <c r="O411" s="366">
        <v>57.9</v>
      </c>
      <c r="P411" s="366">
        <v>215.6</v>
      </c>
      <c r="Q411" s="366">
        <v>47.9</v>
      </c>
      <c r="R411" s="366">
        <v>49.6</v>
      </c>
      <c r="S411" s="366">
        <v>151.19999999999999</v>
      </c>
      <c r="T411" s="366">
        <v>98.7</v>
      </c>
      <c r="U411" s="366">
        <v>34.700000000000003</v>
      </c>
      <c r="V411" s="366">
        <v>32.4</v>
      </c>
      <c r="W411" s="366">
        <v>193</v>
      </c>
    </row>
    <row r="412" spans="2:23" ht="15">
      <c r="B412" s="365">
        <v>2664</v>
      </c>
      <c r="C412" s="366">
        <v>85.4</v>
      </c>
      <c r="D412" s="366">
        <v>42.4</v>
      </c>
      <c r="E412" s="366">
        <v>50.6</v>
      </c>
      <c r="F412" s="366">
        <v>531.29999999999995</v>
      </c>
      <c r="G412" s="366">
        <v>131.5</v>
      </c>
      <c r="H412" s="366">
        <v>80</v>
      </c>
      <c r="I412" s="366">
        <v>55.7</v>
      </c>
      <c r="J412" s="366">
        <v>74.8</v>
      </c>
      <c r="K412" s="366">
        <v>504.6</v>
      </c>
      <c r="L412" s="366">
        <v>93.3</v>
      </c>
      <c r="M412" s="366">
        <v>37</v>
      </c>
      <c r="N412" s="366">
        <v>86.6</v>
      </c>
      <c r="O412" s="366">
        <v>58.5</v>
      </c>
      <c r="P412" s="366">
        <v>218</v>
      </c>
      <c r="Q412" s="366">
        <v>48.4</v>
      </c>
      <c r="R412" s="366">
        <v>50.1</v>
      </c>
      <c r="S412" s="366">
        <v>152.9</v>
      </c>
      <c r="T412" s="366">
        <v>99.8</v>
      </c>
      <c r="U412" s="366">
        <v>35.1</v>
      </c>
      <c r="V412" s="366">
        <v>32.799999999999997</v>
      </c>
      <c r="W412" s="366">
        <v>195.2</v>
      </c>
    </row>
    <row r="413" spans="2:23" ht="15">
      <c r="B413" s="365">
        <v>2694</v>
      </c>
      <c r="C413" s="366">
        <v>86.3</v>
      </c>
      <c r="D413" s="366">
        <v>42.9</v>
      </c>
      <c r="E413" s="366">
        <v>51.2</v>
      </c>
      <c r="F413" s="366">
        <v>537.20000000000005</v>
      </c>
      <c r="G413" s="366">
        <v>133</v>
      </c>
      <c r="H413" s="366">
        <v>80.900000000000006</v>
      </c>
      <c r="I413" s="366">
        <v>56.3</v>
      </c>
      <c r="J413" s="366">
        <v>75.7</v>
      </c>
      <c r="K413" s="366">
        <v>510.2</v>
      </c>
      <c r="L413" s="366">
        <v>94.4</v>
      </c>
      <c r="M413" s="366">
        <v>37.4</v>
      </c>
      <c r="N413" s="366">
        <v>87.6</v>
      </c>
      <c r="O413" s="366">
        <v>59.2</v>
      </c>
      <c r="P413" s="366">
        <v>220.5</v>
      </c>
      <c r="Q413" s="366">
        <v>49</v>
      </c>
      <c r="R413" s="366">
        <v>50.7</v>
      </c>
      <c r="S413" s="366">
        <v>154.69999999999999</v>
      </c>
      <c r="T413" s="366">
        <v>101</v>
      </c>
      <c r="U413" s="366">
        <v>35.5</v>
      </c>
      <c r="V413" s="366">
        <v>33.200000000000003</v>
      </c>
      <c r="W413" s="366">
        <v>197.4</v>
      </c>
    </row>
    <row r="414" spans="2:23" ht="15">
      <c r="B414" s="365">
        <v>2725</v>
      </c>
      <c r="C414" s="366">
        <v>87.3</v>
      </c>
      <c r="D414" s="366">
        <v>43.4</v>
      </c>
      <c r="E414" s="366">
        <v>51.8</v>
      </c>
      <c r="F414" s="366">
        <v>543.4</v>
      </c>
      <c r="G414" s="366">
        <v>134.5</v>
      </c>
      <c r="H414" s="366">
        <v>81.8</v>
      </c>
      <c r="I414" s="366">
        <v>56.9</v>
      </c>
      <c r="J414" s="366">
        <v>76.599999999999994</v>
      </c>
      <c r="K414" s="366">
        <v>516.1</v>
      </c>
      <c r="L414" s="366">
        <v>95.4</v>
      </c>
      <c r="M414" s="366">
        <v>37.9</v>
      </c>
      <c r="N414" s="366">
        <v>88.6</v>
      </c>
      <c r="O414" s="366">
        <v>59.8</v>
      </c>
      <c r="P414" s="366">
        <v>223</v>
      </c>
      <c r="Q414" s="366">
        <v>49.5</v>
      </c>
      <c r="R414" s="366">
        <v>51.3</v>
      </c>
      <c r="S414" s="366">
        <v>156.4</v>
      </c>
      <c r="T414" s="366">
        <v>102.1</v>
      </c>
      <c r="U414" s="366">
        <v>35.9</v>
      </c>
      <c r="V414" s="366">
        <v>33.5</v>
      </c>
      <c r="W414" s="366">
        <v>199.7</v>
      </c>
    </row>
    <row r="415" spans="2:23" ht="15">
      <c r="B415" s="365">
        <v>2755</v>
      </c>
      <c r="C415" s="366">
        <v>88.3</v>
      </c>
      <c r="D415" s="366">
        <v>43.8</v>
      </c>
      <c r="E415" s="366">
        <v>52.4</v>
      </c>
      <c r="F415" s="366">
        <v>549.4</v>
      </c>
      <c r="G415" s="366">
        <v>136</v>
      </c>
      <c r="H415" s="366">
        <v>82.7</v>
      </c>
      <c r="I415" s="366">
        <v>57.6</v>
      </c>
      <c r="J415" s="366">
        <v>77.400000000000006</v>
      </c>
      <c r="K415" s="366">
        <v>521.79999999999995</v>
      </c>
      <c r="L415" s="366">
        <v>96.5</v>
      </c>
      <c r="M415" s="366">
        <v>38.299999999999997</v>
      </c>
      <c r="N415" s="366">
        <v>89.5</v>
      </c>
      <c r="O415" s="366">
        <v>60.5</v>
      </c>
      <c r="P415" s="366">
        <v>225.5</v>
      </c>
      <c r="Q415" s="366">
        <v>50.1</v>
      </c>
      <c r="R415" s="366">
        <v>51.8</v>
      </c>
      <c r="S415" s="366">
        <v>158.19999999999999</v>
      </c>
      <c r="T415" s="366">
        <v>103.2</v>
      </c>
      <c r="U415" s="366">
        <v>36.299999999999997</v>
      </c>
      <c r="V415" s="366">
        <v>33.9</v>
      </c>
      <c r="W415" s="366">
        <v>201.9</v>
      </c>
    </row>
    <row r="416" spans="2:23" ht="15">
      <c r="B416" s="365">
        <v>2785</v>
      </c>
      <c r="C416" s="366">
        <v>89.2</v>
      </c>
      <c r="D416" s="366">
        <v>44.3</v>
      </c>
      <c r="E416" s="366">
        <v>52.9</v>
      </c>
      <c r="F416" s="366">
        <v>555.4</v>
      </c>
      <c r="G416" s="366">
        <v>137.4</v>
      </c>
      <c r="H416" s="366">
        <v>83.6</v>
      </c>
      <c r="I416" s="366">
        <v>58.2</v>
      </c>
      <c r="J416" s="366">
        <v>78.2</v>
      </c>
      <c r="K416" s="366">
        <v>527.5</v>
      </c>
      <c r="L416" s="366">
        <v>97.5</v>
      </c>
      <c r="M416" s="366">
        <v>38.700000000000003</v>
      </c>
      <c r="N416" s="366">
        <v>90.5</v>
      </c>
      <c r="O416" s="366">
        <v>61.2</v>
      </c>
      <c r="P416" s="366">
        <v>227.9</v>
      </c>
      <c r="Q416" s="366">
        <v>50.6</v>
      </c>
      <c r="R416" s="366">
        <v>52.4</v>
      </c>
      <c r="S416" s="366">
        <v>159.9</v>
      </c>
      <c r="T416" s="366">
        <v>104.4</v>
      </c>
      <c r="U416" s="366">
        <v>36.700000000000003</v>
      </c>
      <c r="V416" s="366">
        <v>34.299999999999997</v>
      </c>
      <c r="W416" s="366">
        <v>204.1</v>
      </c>
    </row>
    <row r="417" spans="2:23" ht="15">
      <c r="B417" s="365">
        <v>2815</v>
      </c>
      <c r="C417" s="366">
        <v>90.2</v>
      </c>
      <c r="D417" s="366">
        <v>44.8</v>
      </c>
      <c r="E417" s="366">
        <v>53.5</v>
      </c>
      <c r="F417" s="366">
        <v>561.4</v>
      </c>
      <c r="G417" s="366">
        <v>138.9</v>
      </c>
      <c r="H417" s="366">
        <v>84.5</v>
      </c>
      <c r="I417" s="366">
        <v>58.8</v>
      </c>
      <c r="J417" s="366">
        <v>79.099999999999994</v>
      </c>
      <c r="K417" s="366">
        <v>533.20000000000005</v>
      </c>
      <c r="L417" s="366">
        <v>98.6</v>
      </c>
      <c r="M417" s="366">
        <v>39.1</v>
      </c>
      <c r="N417" s="366">
        <v>91.5</v>
      </c>
      <c r="O417" s="366">
        <v>61.8</v>
      </c>
      <c r="P417" s="366">
        <v>230.4</v>
      </c>
      <c r="Q417" s="366">
        <v>51.2</v>
      </c>
      <c r="R417" s="366">
        <v>53</v>
      </c>
      <c r="S417" s="366">
        <v>161.6</v>
      </c>
      <c r="T417" s="366">
        <v>105.5</v>
      </c>
      <c r="U417" s="366">
        <v>37.1</v>
      </c>
      <c r="V417" s="366">
        <v>34.700000000000003</v>
      </c>
      <c r="W417" s="366">
        <v>206.3</v>
      </c>
    </row>
    <row r="418" spans="2:23" ht="15">
      <c r="B418" s="365">
        <v>2845</v>
      </c>
      <c r="C418" s="366">
        <v>91.2</v>
      </c>
      <c r="D418" s="366">
        <v>45.3</v>
      </c>
      <c r="E418" s="366">
        <v>54.1</v>
      </c>
      <c r="F418" s="366">
        <v>567.29999999999995</v>
      </c>
      <c r="G418" s="366">
        <v>140.4</v>
      </c>
      <c r="H418" s="366">
        <v>85.4</v>
      </c>
      <c r="I418" s="366">
        <v>59.4</v>
      </c>
      <c r="J418" s="366">
        <v>79.900000000000006</v>
      </c>
      <c r="K418" s="366">
        <v>538.79999999999995</v>
      </c>
      <c r="L418" s="366">
        <v>99.6</v>
      </c>
      <c r="M418" s="366">
        <v>39.5</v>
      </c>
      <c r="N418" s="366">
        <v>92.5</v>
      </c>
      <c r="O418" s="366">
        <v>62.5</v>
      </c>
      <c r="P418" s="366">
        <v>232.8</v>
      </c>
      <c r="Q418" s="366">
        <v>51.7</v>
      </c>
      <c r="R418" s="366">
        <v>53.5</v>
      </c>
      <c r="S418" s="366">
        <v>163.30000000000001</v>
      </c>
      <c r="T418" s="366">
        <v>106.6</v>
      </c>
      <c r="U418" s="366">
        <v>37.4</v>
      </c>
      <c r="V418" s="366">
        <v>35</v>
      </c>
      <c r="W418" s="366">
        <v>208.5</v>
      </c>
    </row>
    <row r="419" spans="2:23" ht="15">
      <c r="B419" s="365">
        <v>2875</v>
      </c>
      <c r="C419" s="366">
        <v>92.1</v>
      </c>
      <c r="D419" s="366">
        <v>45.7</v>
      </c>
      <c r="E419" s="366">
        <v>54.6</v>
      </c>
      <c r="F419" s="366">
        <v>573.29999999999995</v>
      </c>
      <c r="G419" s="366">
        <v>141.9</v>
      </c>
      <c r="H419" s="366">
        <v>86.3</v>
      </c>
      <c r="I419" s="366">
        <v>60.1</v>
      </c>
      <c r="J419" s="366">
        <v>80.8</v>
      </c>
      <c r="K419" s="366">
        <v>544.5</v>
      </c>
      <c r="L419" s="366">
        <v>100.7</v>
      </c>
      <c r="M419" s="366">
        <v>40</v>
      </c>
      <c r="N419" s="366">
        <v>93.4</v>
      </c>
      <c r="O419" s="366">
        <v>63.1</v>
      </c>
      <c r="P419" s="366">
        <v>235.3</v>
      </c>
      <c r="Q419" s="366">
        <v>52.3</v>
      </c>
      <c r="R419" s="366">
        <v>54.1</v>
      </c>
      <c r="S419" s="366">
        <v>165</v>
      </c>
      <c r="T419" s="366">
        <v>107.7</v>
      </c>
      <c r="U419" s="366">
        <v>37.799999999999997</v>
      </c>
      <c r="V419" s="366">
        <v>35.4</v>
      </c>
      <c r="W419" s="366">
        <v>210.7</v>
      </c>
    </row>
    <row r="420" spans="2:23" ht="15">
      <c r="B420" s="365">
        <v>2905</v>
      </c>
      <c r="C420" s="366">
        <v>93.1</v>
      </c>
      <c r="D420" s="366">
        <v>46.2</v>
      </c>
      <c r="E420" s="366">
        <v>55.2</v>
      </c>
      <c r="F420" s="366">
        <v>579.29999999999995</v>
      </c>
      <c r="G420" s="366">
        <v>143.4</v>
      </c>
      <c r="H420" s="366">
        <v>87.2</v>
      </c>
      <c r="I420" s="366">
        <v>60.7</v>
      </c>
      <c r="J420" s="366">
        <v>81.599999999999994</v>
      </c>
      <c r="K420" s="366">
        <v>550.20000000000005</v>
      </c>
      <c r="L420" s="366">
        <v>101.8</v>
      </c>
      <c r="M420" s="366">
        <v>40.4</v>
      </c>
      <c r="N420" s="366">
        <v>94.4</v>
      </c>
      <c r="O420" s="366">
        <v>63.8</v>
      </c>
      <c r="P420" s="366">
        <v>237.7</v>
      </c>
      <c r="Q420" s="366">
        <v>52.8</v>
      </c>
      <c r="R420" s="366">
        <v>54.7</v>
      </c>
      <c r="S420" s="366">
        <v>166.8</v>
      </c>
      <c r="T420" s="366">
        <v>108.9</v>
      </c>
      <c r="U420" s="366">
        <v>38.200000000000003</v>
      </c>
      <c r="V420" s="366">
        <v>35.799999999999997</v>
      </c>
      <c r="W420" s="366">
        <v>212.9</v>
      </c>
    </row>
    <row r="421" spans="2:23" ht="15">
      <c r="B421" s="365">
        <v>2935</v>
      </c>
      <c r="C421" s="366">
        <v>94</v>
      </c>
      <c r="D421" s="366">
        <v>46.7</v>
      </c>
      <c r="E421" s="366">
        <v>55.8</v>
      </c>
      <c r="F421" s="366">
        <v>585.29999999999995</v>
      </c>
      <c r="G421" s="366">
        <v>144.80000000000001</v>
      </c>
      <c r="H421" s="366">
        <v>88.1</v>
      </c>
      <c r="I421" s="366">
        <v>61.3</v>
      </c>
      <c r="J421" s="366">
        <v>82.5</v>
      </c>
      <c r="K421" s="366">
        <v>555.9</v>
      </c>
      <c r="L421" s="366">
        <v>102.8</v>
      </c>
      <c r="M421" s="366">
        <v>40.799999999999997</v>
      </c>
      <c r="N421" s="366">
        <v>95.4</v>
      </c>
      <c r="O421" s="366">
        <v>64.5</v>
      </c>
      <c r="P421" s="366">
        <v>240.2</v>
      </c>
      <c r="Q421" s="366">
        <v>53.4</v>
      </c>
      <c r="R421" s="366">
        <v>55.2</v>
      </c>
      <c r="S421" s="366">
        <v>168.5</v>
      </c>
      <c r="T421" s="366">
        <v>110</v>
      </c>
      <c r="U421" s="366">
        <v>38.6</v>
      </c>
      <c r="V421" s="366">
        <v>36.1</v>
      </c>
      <c r="W421" s="366">
        <v>215.1</v>
      </c>
    </row>
    <row r="422" spans="2:23" ht="15">
      <c r="B422" s="365">
        <v>2965</v>
      </c>
      <c r="C422" s="366">
        <v>95</v>
      </c>
      <c r="D422" s="366">
        <v>47.2</v>
      </c>
      <c r="E422" s="366">
        <v>56.4</v>
      </c>
      <c r="F422" s="366">
        <v>591.29999999999995</v>
      </c>
      <c r="G422" s="366">
        <v>146.30000000000001</v>
      </c>
      <c r="H422" s="366">
        <v>89</v>
      </c>
      <c r="I422" s="366">
        <v>62</v>
      </c>
      <c r="J422" s="366">
        <v>83.3</v>
      </c>
      <c r="K422" s="366">
        <v>561.6</v>
      </c>
      <c r="L422" s="366">
        <v>103.9</v>
      </c>
      <c r="M422" s="366">
        <v>41.2</v>
      </c>
      <c r="N422" s="366">
        <v>96.4</v>
      </c>
      <c r="O422" s="366">
        <v>65.099999999999994</v>
      </c>
      <c r="P422" s="366">
        <v>242.6</v>
      </c>
      <c r="Q422" s="366">
        <v>53.9</v>
      </c>
      <c r="R422" s="366">
        <v>55.8</v>
      </c>
      <c r="S422" s="366">
        <v>170.2</v>
      </c>
      <c r="T422" s="366">
        <v>111.1</v>
      </c>
      <c r="U422" s="366">
        <v>39</v>
      </c>
      <c r="V422" s="366">
        <v>36.5</v>
      </c>
      <c r="W422" s="366">
        <v>217.3</v>
      </c>
    </row>
    <row r="423" spans="2:23" ht="15">
      <c r="B423" s="365">
        <v>2995</v>
      </c>
      <c r="C423" s="366">
        <v>96</v>
      </c>
      <c r="D423" s="366">
        <v>47.7</v>
      </c>
      <c r="E423" s="366">
        <v>56.9</v>
      </c>
      <c r="F423" s="366">
        <v>597.29999999999995</v>
      </c>
      <c r="G423" s="366">
        <v>147.80000000000001</v>
      </c>
      <c r="H423" s="366">
        <v>89.9</v>
      </c>
      <c r="I423" s="366">
        <v>62.6</v>
      </c>
      <c r="J423" s="366">
        <v>84.1</v>
      </c>
      <c r="K423" s="366">
        <v>567.20000000000005</v>
      </c>
      <c r="L423" s="366">
        <v>104.9</v>
      </c>
      <c r="M423" s="366">
        <v>41.6</v>
      </c>
      <c r="N423" s="366">
        <v>97.3</v>
      </c>
      <c r="O423" s="366">
        <v>65.8</v>
      </c>
      <c r="P423" s="366">
        <v>245.1</v>
      </c>
      <c r="Q423" s="366">
        <v>54.5</v>
      </c>
      <c r="R423" s="366">
        <v>56.4</v>
      </c>
      <c r="S423" s="366">
        <v>171.9</v>
      </c>
      <c r="T423" s="366">
        <v>112.2</v>
      </c>
      <c r="U423" s="366">
        <v>39.4</v>
      </c>
      <c r="V423" s="366">
        <v>36.9</v>
      </c>
      <c r="W423" s="366">
        <v>219.5</v>
      </c>
    </row>
    <row r="424" spans="2:23" ht="15">
      <c r="B424" s="365">
        <v>3026</v>
      </c>
      <c r="C424" s="366">
        <v>97</v>
      </c>
      <c r="D424" s="366">
        <v>48.1</v>
      </c>
      <c r="E424" s="366">
        <v>57.5</v>
      </c>
      <c r="F424" s="366">
        <v>603.4</v>
      </c>
      <c r="G424" s="366">
        <v>149.30000000000001</v>
      </c>
      <c r="H424" s="366">
        <v>90.9</v>
      </c>
      <c r="I424" s="366">
        <v>63.2</v>
      </c>
      <c r="J424" s="366">
        <v>85</v>
      </c>
      <c r="K424" s="366">
        <v>573.1</v>
      </c>
      <c r="L424" s="366">
        <v>106</v>
      </c>
      <c r="M424" s="366">
        <v>42.1</v>
      </c>
      <c r="N424" s="366">
        <v>98.3</v>
      </c>
      <c r="O424" s="366">
        <v>66.5</v>
      </c>
      <c r="P424" s="366">
        <v>247.6</v>
      </c>
      <c r="Q424" s="366">
        <v>55</v>
      </c>
      <c r="R424" s="366">
        <v>56.9</v>
      </c>
      <c r="S424" s="366">
        <v>173.7</v>
      </c>
      <c r="T424" s="366">
        <v>113.4</v>
      </c>
      <c r="U424" s="366">
        <v>39.799999999999997</v>
      </c>
      <c r="V424" s="366">
        <v>37.299999999999997</v>
      </c>
      <c r="W424" s="366">
        <v>221.7</v>
      </c>
    </row>
    <row r="425" spans="2:23" ht="15">
      <c r="B425" s="365">
        <v>3056</v>
      </c>
      <c r="C425" s="366">
        <v>97.9</v>
      </c>
      <c r="D425" s="366">
        <v>48.6</v>
      </c>
      <c r="E425" s="366">
        <v>58.1</v>
      </c>
      <c r="F425" s="366">
        <v>609.4</v>
      </c>
      <c r="G425" s="366">
        <v>150.80000000000001</v>
      </c>
      <c r="H425" s="366">
        <v>91.8</v>
      </c>
      <c r="I425" s="366">
        <v>63.9</v>
      </c>
      <c r="J425" s="366">
        <v>85.9</v>
      </c>
      <c r="K425" s="366">
        <v>578.79999999999995</v>
      </c>
      <c r="L425" s="366">
        <v>107</v>
      </c>
      <c r="M425" s="366">
        <v>42.5</v>
      </c>
      <c r="N425" s="366">
        <v>99.3</v>
      </c>
      <c r="O425" s="366">
        <v>67.099999999999994</v>
      </c>
      <c r="P425" s="366">
        <v>250.1</v>
      </c>
      <c r="Q425" s="366">
        <v>55.6</v>
      </c>
      <c r="R425" s="366">
        <v>57.5</v>
      </c>
      <c r="S425" s="366">
        <v>175.4</v>
      </c>
      <c r="T425" s="366">
        <v>114.5</v>
      </c>
      <c r="U425" s="366">
        <v>40.200000000000003</v>
      </c>
      <c r="V425" s="366">
        <v>37.6</v>
      </c>
      <c r="W425" s="366">
        <v>223.9</v>
      </c>
    </row>
    <row r="426" spans="2:23" ht="15">
      <c r="B426" s="365">
        <v>3086</v>
      </c>
      <c r="C426" s="366">
        <v>98.9</v>
      </c>
      <c r="D426" s="366">
        <v>49.1</v>
      </c>
      <c r="E426" s="366">
        <v>58.7</v>
      </c>
      <c r="F426" s="366">
        <v>615.4</v>
      </c>
      <c r="G426" s="366">
        <v>152.30000000000001</v>
      </c>
      <c r="H426" s="366">
        <v>92.7</v>
      </c>
      <c r="I426" s="366">
        <v>64.5</v>
      </c>
      <c r="J426" s="366">
        <v>86.7</v>
      </c>
      <c r="K426" s="366">
        <v>584.5</v>
      </c>
      <c r="L426" s="366">
        <v>108.1</v>
      </c>
      <c r="M426" s="366">
        <v>42.9</v>
      </c>
      <c r="N426" s="366">
        <v>100.3</v>
      </c>
      <c r="O426" s="366">
        <v>67.8</v>
      </c>
      <c r="P426" s="366">
        <v>252.5</v>
      </c>
      <c r="Q426" s="366">
        <v>56.1</v>
      </c>
      <c r="R426" s="366">
        <v>58.1</v>
      </c>
      <c r="S426" s="366">
        <v>177.2</v>
      </c>
      <c r="T426" s="366">
        <v>115.6</v>
      </c>
      <c r="U426" s="366">
        <v>40.6</v>
      </c>
      <c r="V426" s="366">
        <v>38</v>
      </c>
      <c r="W426" s="366">
        <v>226.1</v>
      </c>
    </row>
    <row r="427" spans="2:23" ht="15">
      <c r="B427" s="365">
        <v>3116</v>
      </c>
      <c r="C427" s="366">
        <v>99.8</v>
      </c>
      <c r="D427" s="366">
        <v>49.6</v>
      </c>
      <c r="E427" s="366">
        <v>59.2</v>
      </c>
      <c r="F427" s="366">
        <v>621.4</v>
      </c>
      <c r="G427" s="366">
        <v>153.80000000000001</v>
      </c>
      <c r="H427" s="366">
        <v>93.6</v>
      </c>
      <c r="I427" s="366">
        <v>65.099999999999994</v>
      </c>
      <c r="J427" s="366">
        <v>87.5</v>
      </c>
      <c r="K427" s="366">
        <v>590.20000000000005</v>
      </c>
      <c r="L427" s="366">
        <v>109.1</v>
      </c>
      <c r="M427" s="366">
        <v>43.3</v>
      </c>
      <c r="N427" s="366">
        <v>101.3</v>
      </c>
      <c r="O427" s="366">
        <v>68.400000000000006</v>
      </c>
      <c r="P427" s="366">
        <v>255</v>
      </c>
      <c r="Q427" s="366">
        <v>56.7</v>
      </c>
      <c r="R427" s="366">
        <v>58.6</v>
      </c>
      <c r="S427" s="366">
        <v>178.9</v>
      </c>
      <c r="T427" s="366">
        <v>116.8</v>
      </c>
      <c r="U427" s="366">
        <v>41</v>
      </c>
      <c r="V427" s="366">
        <v>38.4</v>
      </c>
      <c r="W427" s="366">
        <v>228.3</v>
      </c>
    </row>
    <row r="428" spans="2:23" ht="15">
      <c r="B428" s="365">
        <v>3146</v>
      </c>
      <c r="C428" s="366">
        <v>100.8</v>
      </c>
      <c r="D428" s="366">
        <v>50.1</v>
      </c>
      <c r="E428" s="366">
        <v>59.8</v>
      </c>
      <c r="F428" s="366">
        <v>627.4</v>
      </c>
      <c r="G428" s="366">
        <v>155.30000000000001</v>
      </c>
      <c r="H428" s="366">
        <v>94.5</v>
      </c>
      <c r="I428" s="366">
        <v>65.7</v>
      </c>
      <c r="J428" s="366">
        <v>88.4</v>
      </c>
      <c r="K428" s="366">
        <v>595.79999999999995</v>
      </c>
      <c r="L428" s="366">
        <v>110.2</v>
      </c>
      <c r="M428" s="366">
        <v>43.7</v>
      </c>
      <c r="N428" s="366">
        <v>102.2</v>
      </c>
      <c r="O428" s="366">
        <v>69.099999999999994</v>
      </c>
      <c r="P428" s="366">
        <v>257.5</v>
      </c>
      <c r="Q428" s="366">
        <v>57.2</v>
      </c>
      <c r="R428" s="366">
        <v>59.2</v>
      </c>
      <c r="S428" s="366">
        <v>180.6</v>
      </c>
      <c r="T428" s="366">
        <v>117.9</v>
      </c>
      <c r="U428" s="366">
        <v>41.4</v>
      </c>
      <c r="V428" s="366">
        <v>38.700000000000003</v>
      </c>
      <c r="W428" s="366">
        <v>230.5</v>
      </c>
    </row>
    <row r="429" spans="2:23" ht="15">
      <c r="B429" s="365">
        <v>3176</v>
      </c>
      <c r="C429" s="366">
        <v>101.8</v>
      </c>
      <c r="D429" s="366">
        <v>50.5</v>
      </c>
      <c r="E429" s="366">
        <v>60.4</v>
      </c>
      <c r="F429" s="366">
        <v>633.4</v>
      </c>
      <c r="G429" s="366">
        <v>156.69999999999999</v>
      </c>
      <c r="H429" s="366">
        <v>95.4</v>
      </c>
      <c r="I429" s="366">
        <v>66.400000000000006</v>
      </c>
      <c r="J429" s="366">
        <v>89.2</v>
      </c>
      <c r="K429" s="366">
        <v>601.5</v>
      </c>
      <c r="L429" s="366">
        <v>111.2</v>
      </c>
      <c r="M429" s="366">
        <v>44.1</v>
      </c>
      <c r="N429" s="366">
        <v>103.2</v>
      </c>
      <c r="O429" s="366">
        <v>69.8</v>
      </c>
      <c r="P429" s="366">
        <v>259.89999999999998</v>
      </c>
      <c r="Q429" s="366">
        <v>57.7</v>
      </c>
      <c r="R429" s="366">
        <v>59.8</v>
      </c>
      <c r="S429" s="366">
        <v>182.3</v>
      </c>
      <c r="T429" s="366">
        <v>119</v>
      </c>
      <c r="U429" s="366">
        <v>41.8</v>
      </c>
      <c r="V429" s="366">
        <v>39.1</v>
      </c>
      <c r="W429" s="366">
        <v>232.7</v>
      </c>
    </row>
    <row r="430" spans="2:23" ht="15">
      <c r="B430" s="365">
        <v>3206</v>
      </c>
      <c r="C430" s="366">
        <v>102.7</v>
      </c>
      <c r="D430" s="366">
        <v>51</v>
      </c>
      <c r="E430" s="366">
        <v>60.9</v>
      </c>
      <c r="F430" s="366">
        <v>639.29999999999995</v>
      </c>
      <c r="G430" s="366">
        <v>158.19999999999999</v>
      </c>
      <c r="H430" s="366">
        <v>96.3</v>
      </c>
      <c r="I430" s="366">
        <v>67</v>
      </c>
      <c r="J430" s="366">
        <v>90.1</v>
      </c>
      <c r="K430" s="366">
        <v>607.20000000000005</v>
      </c>
      <c r="L430" s="366">
        <v>112.3</v>
      </c>
      <c r="M430" s="366">
        <v>44.6</v>
      </c>
      <c r="N430" s="366">
        <v>104.2</v>
      </c>
      <c r="O430" s="366">
        <v>70.400000000000006</v>
      </c>
      <c r="P430" s="366">
        <v>262.39999999999998</v>
      </c>
      <c r="Q430" s="366">
        <v>58.3</v>
      </c>
      <c r="R430" s="366">
        <v>60.3</v>
      </c>
      <c r="S430" s="366">
        <v>184</v>
      </c>
      <c r="T430" s="366">
        <v>120.1</v>
      </c>
      <c r="U430" s="366">
        <v>42.2</v>
      </c>
      <c r="V430" s="366">
        <v>39.5</v>
      </c>
      <c r="W430" s="366">
        <v>234.9</v>
      </c>
    </row>
    <row r="431" spans="2:23" ht="15">
      <c r="B431" s="365">
        <v>3236</v>
      </c>
      <c r="C431" s="366">
        <v>103.7</v>
      </c>
      <c r="D431" s="366">
        <v>51.5</v>
      </c>
      <c r="E431" s="366">
        <v>61.5</v>
      </c>
      <c r="F431" s="366">
        <v>645.29999999999995</v>
      </c>
      <c r="G431" s="366">
        <v>159.69999999999999</v>
      </c>
      <c r="H431" s="366">
        <v>97.2</v>
      </c>
      <c r="I431" s="366">
        <v>67.599999999999994</v>
      </c>
      <c r="J431" s="366">
        <v>90.9</v>
      </c>
      <c r="K431" s="366">
        <v>612.9</v>
      </c>
      <c r="L431" s="366">
        <v>113.3</v>
      </c>
      <c r="M431" s="366">
        <v>45</v>
      </c>
      <c r="N431" s="366">
        <v>105.2</v>
      </c>
      <c r="O431" s="366">
        <v>71.099999999999994</v>
      </c>
      <c r="P431" s="366">
        <v>264.8</v>
      </c>
      <c r="Q431" s="366">
        <v>58.8</v>
      </c>
      <c r="R431" s="366">
        <v>60.9</v>
      </c>
      <c r="S431" s="366">
        <v>185.8</v>
      </c>
      <c r="T431" s="366">
        <v>121.3</v>
      </c>
      <c r="U431" s="366">
        <v>42.6</v>
      </c>
      <c r="V431" s="366">
        <v>39.799999999999997</v>
      </c>
      <c r="W431" s="366">
        <v>237.1</v>
      </c>
    </row>
    <row r="432" spans="2:23" ht="15">
      <c r="B432" s="365">
        <v>3266</v>
      </c>
      <c r="C432" s="366">
        <v>104.7</v>
      </c>
      <c r="D432" s="366">
        <v>52</v>
      </c>
      <c r="E432" s="366">
        <v>62.1</v>
      </c>
      <c r="F432" s="366">
        <v>651.29999999999995</v>
      </c>
      <c r="G432" s="366">
        <v>161.19999999999999</v>
      </c>
      <c r="H432" s="366">
        <v>98.1</v>
      </c>
      <c r="I432" s="366">
        <v>68.2</v>
      </c>
      <c r="J432" s="366">
        <v>91.8</v>
      </c>
      <c r="K432" s="366">
        <v>618.6</v>
      </c>
      <c r="L432" s="366">
        <v>114.4</v>
      </c>
      <c r="M432" s="366">
        <v>45.4</v>
      </c>
      <c r="N432" s="366">
        <v>106.1</v>
      </c>
      <c r="O432" s="366">
        <v>71.7</v>
      </c>
      <c r="P432" s="366">
        <v>267.3</v>
      </c>
      <c r="Q432" s="366">
        <v>59.4</v>
      </c>
      <c r="R432" s="366">
        <v>61.5</v>
      </c>
      <c r="S432" s="366">
        <v>187.5</v>
      </c>
      <c r="T432" s="366">
        <v>122.4</v>
      </c>
      <c r="U432" s="366">
        <v>43</v>
      </c>
      <c r="V432" s="366">
        <v>40.200000000000003</v>
      </c>
      <c r="W432" s="366">
        <v>239.3</v>
      </c>
    </row>
    <row r="433" spans="2:23" ht="15">
      <c r="B433" s="365">
        <v>3296</v>
      </c>
      <c r="C433" s="366">
        <v>105.6</v>
      </c>
      <c r="D433" s="366">
        <v>52.4</v>
      </c>
      <c r="E433" s="366">
        <v>62.6</v>
      </c>
      <c r="F433" s="366">
        <v>657.3</v>
      </c>
      <c r="G433" s="366">
        <v>162.69999999999999</v>
      </c>
      <c r="H433" s="366">
        <v>99</v>
      </c>
      <c r="I433" s="366">
        <v>68.900000000000006</v>
      </c>
      <c r="J433" s="366">
        <v>92.6</v>
      </c>
      <c r="K433" s="366">
        <v>624.29999999999995</v>
      </c>
      <c r="L433" s="366">
        <v>115.4</v>
      </c>
      <c r="M433" s="366">
        <v>45.8</v>
      </c>
      <c r="N433" s="366">
        <v>107.1</v>
      </c>
      <c r="O433" s="366">
        <v>72.400000000000006</v>
      </c>
      <c r="P433" s="366">
        <v>269.7</v>
      </c>
      <c r="Q433" s="366">
        <v>59.9</v>
      </c>
      <c r="R433" s="366">
        <v>62</v>
      </c>
      <c r="S433" s="366">
        <v>189.2</v>
      </c>
      <c r="T433" s="366">
        <v>123.5</v>
      </c>
      <c r="U433" s="366">
        <v>43.4</v>
      </c>
      <c r="V433" s="366">
        <v>40.6</v>
      </c>
      <c r="W433" s="366">
        <v>241.5</v>
      </c>
    </row>
    <row r="434" spans="2:23" ht="15">
      <c r="B434" s="365">
        <v>3327</v>
      </c>
      <c r="C434" s="366">
        <v>106.6</v>
      </c>
      <c r="D434" s="366">
        <v>52.9</v>
      </c>
      <c r="E434" s="366">
        <v>63.2</v>
      </c>
      <c r="F434" s="366">
        <v>663.5</v>
      </c>
      <c r="G434" s="366">
        <v>164.2</v>
      </c>
      <c r="H434" s="366">
        <v>99.9</v>
      </c>
      <c r="I434" s="366">
        <v>69.5</v>
      </c>
      <c r="J434" s="366">
        <v>93.5</v>
      </c>
      <c r="K434" s="366">
        <v>630.1</v>
      </c>
      <c r="L434" s="366">
        <v>116.5</v>
      </c>
      <c r="M434" s="366">
        <v>46.2</v>
      </c>
      <c r="N434" s="366">
        <v>108.1</v>
      </c>
      <c r="O434" s="366">
        <v>73.099999999999994</v>
      </c>
      <c r="P434" s="366">
        <v>272.3</v>
      </c>
      <c r="Q434" s="366">
        <v>60.5</v>
      </c>
      <c r="R434" s="366">
        <v>62.6</v>
      </c>
      <c r="S434" s="366">
        <v>191</v>
      </c>
      <c r="T434" s="366">
        <v>124.7</v>
      </c>
      <c r="U434" s="366">
        <v>43.8</v>
      </c>
      <c r="V434" s="366">
        <v>41</v>
      </c>
      <c r="W434" s="366">
        <v>243.8</v>
      </c>
    </row>
    <row r="435" spans="2:23" ht="15">
      <c r="B435" s="365">
        <v>3357</v>
      </c>
      <c r="C435" s="366">
        <v>107.6</v>
      </c>
      <c r="D435" s="366">
        <v>53.4</v>
      </c>
      <c r="E435" s="366">
        <v>63.8</v>
      </c>
      <c r="F435" s="366">
        <v>669.4</v>
      </c>
      <c r="G435" s="366">
        <v>165.7</v>
      </c>
      <c r="H435" s="366">
        <v>100.8</v>
      </c>
      <c r="I435" s="366">
        <v>70.099999999999994</v>
      </c>
      <c r="J435" s="366">
        <v>94.3</v>
      </c>
      <c r="K435" s="366">
        <v>635.79999999999995</v>
      </c>
      <c r="L435" s="366">
        <v>117.6</v>
      </c>
      <c r="M435" s="366">
        <v>46.7</v>
      </c>
      <c r="N435" s="366">
        <v>109.1</v>
      </c>
      <c r="O435" s="366">
        <v>73.7</v>
      </c>
      <c r="P435" s="366">
        <v>274.7</v>
      </c>
      <c r="Q435" s="366">
        <v>61</v>
      </c>
      <c r="R435" s="366">
        <v>63.2</v>
      </c>
      <c r="S435" s="366">
        <v>192.7</v>
      </c>
      <c r="T435" s="366">
        <v>125.8</v>
      </c>
      <c r="U435" s="366">
        <v>44.2</v>
      </c>
      <c r="V435" s="366">
        <v>41.3</v>
      </c>
      <c r="W435" s="366">
        <v>246</v>
      </c>
    </row>
    <row r="436" spans="2:23" ht="15">
      <c r="B436" s="365">
        <v>3387</v>
      </c>
      <c r="C436" s="366">
        <v>108.5</v>
      </c>
      <c r="D436" s="366">
        <v>53.9</v>
      </c>
      <c r="E436" s="366">
        <v>64.400000000000006</v>
      </c>
      <c r="F436" s="366">
        <v>675.4</v>
      </c>
      <c r="G436" s="366">
        <v>167.2</v>
      </c>
      <c r="H436" s="366">
        <v>101.7</v>
      </c>
      <c r="I436" s="366">
        <v>70.8</v>
      </c>
      <c r="J436" s="366">
        <v>95.2</v>
      </c>
      <c r="K436" s="366">
        <v>641.5</v>
      </c>
      <c r="L436" s="366">
        <v>118.6</v>
      </c>
      <c r="M436" s="366">
        <v>47.1</v>
      </c>
      <c r="N436" s="366">
        <v>110.1</v>
      </c>
      <c r="O436" s="366">
        <v>74.400000000000006</v>
      </c>
      <c r="P436" s="366">
        <v>277.2</v>
      </c>
      <c r="Q436" s="366">
        <v>61.6</v>
      </c>
      <c r="R436" s="366">
        <v>63.7</v>
      </c>
      <c r="S436" s="366">
        <v>194.4</v>
      </c>
      <c r="T436" s="366">
        <v>126.9</v>
      </c>
      <c r="U436" s="366">
        <v>44.6</v>
      </c>
      <c r="V436" s="366">
        <v>41.7</v>
      </c>
      <c r="W436" s="366">
        <v>248.2</v>
      </c>
    </row>
    <row r="437" spans="2:23" ht="15">
      <c r="B437" s="365">
        <v>3417</v>
      </c>
      <c r="C437" s="366">
        <v>109.5</v>
      </c>
      <c r="D437" s="366">
        <v>54.4</v>
      </c>
      <c r="E437" s="366">
        <v>64.900000000000006</v>
      </c>
      <c r="F437" s="366">
        <v>681.4</v>
      </c>
      <c r="G437" s="366">
        <v>168.6</v>
      </c>
      <c r="H437" s="366">
        <v>102.6</v>
      </c>
      <c r="I437" s="366">
        <v>71.400000000000006</v>
      </c>
      <c r="J437" s="366">
        <v>96</v>
      </c>
      <c r="K437" s="366">
        <v>647.20000000000005</v>
      </c>
      <c r="L437" s="366">
        <v>119.7</v>
      </c>
      <c r="M437" s="366">
        <v>47.5</v>
      </c>
      <c r="N437" s="366">
        <v>111</v>
      </c>
      <c r="O437" s="366">
        <v>75</v>
      </c>
      <c r="P437" s="366">
        <v>279.60000000000002</v>
      </c>
      <c r="Q437" s="366">
        <v>62.1</v>
      </c>
      <c r="R437" s="366">
        <v>64.3</v>
      </c>
      <c r="S437" s="366">
        <v>196.2</v>
      </c>
      <c r="T437" s="366">
        <v>128</v>
      </c>
      <c r="U437" s="366">
        <v>45</v>
      </c>
      <c r="V437" s="366">
        <v>42.1</v>
      </c>
      <c r="W437" s="366">
        <v>250.4</v>
      </c>
    </row>
    <row r="438" spans="2:23" ht="15">
      <c r="B438" s="365">
        <v>3447</v>
      </c>
      <c r="C438" s="366">
        <v>110.5</v>
      </c>
      <c r="D438" s="366">
        <v>54.8</v>
      </c>
      <c r="E438" s="366">
        <v>65.5</v>
      </c>
      <c r="F438" s="366">
        <v>687.4</v>
      </c>
      <c r="G438" s="366">
        <v>170.1</v>
      </c>
      <c r="H438" s="366">
        <v>103.5</v>
      </c>
      <c r="I438" s="366">
        <v>72</v>
      </c>
      <c r="J438" s="366">
        <v>96.8</v>
      </c>
      <c r="K438" s="366">
        <v>652.9</v>
      </c>
      <c r="L438" s="366">
        <v>120.7</v>
      </c>
      <c r="M438" s="366">
        <v>47.9</v>
      </c>
      <c r="N438" s="366">
        <v>112</v>
      </c>
      <c r="O438" s="366">
        <v>75.7</v>
      </c>
      <c r="P438" s="366">
        <v>282.10000000000002</v>
      </c>
      <c r="Q438" s="366">
        <v>62.7</v>
      </c>
      <c r="R438" s="366">
        <v>64.900000000000006</v>
      </c>
      <c r="S438" s="366">
        <v>197.9</v>
      </c>
      <c r="T438" s="366">
        <v>129.19999999999999</v>
      </c>
      <c r="U438" s="366">
        <v>45.4</v>
      </c>
      <c r="V438" s="366">
        <v>42.4</v>
      </c>
      <c r="W438" s="366">
        <v>252.6</v>
      </c>
    </row>
    <row r="439" spans="2:23" ht="15">
      <c r="B439" s="365">
        <v>3477</v>
      </c>
      <c r="C439" s="366">
        <v>111.4</v>
      </c>
      <c r="D439" s="366">
        <v>55.3</v>
      </c>
      <c r="E439" s="366">
        <v>66.099999999999994</v>
      </c>
      <c r="F439" s="366">
        <v>693.4</v>
      </c>
      <c r="G439" s="366">
        <v>171.6</v>
      </c>
      <c r="H439" s="366">
        <v>104.4</v>
      </c>
      <c r="I439" s="366">
        <v>72.7</v>
      </c>
      <c r="J439" s="366">
        <v>97.7</v>
      </c>
      <c r="K439" s="366">
        <v>658.5</v>
      </c>
      <c r="L439" s="366">
        <v>121.8</v>
      </c>
      <c r="M439" s="366">
        <v>48.3</v>
      </c>
      <c r="N439" s="366">
        <v>113</v>
      </c>
      <c r="O439" s="366">
        <v>76.400000000000006</v>
      </c>
      <c r="P439" s="366">
        <v>284.5</v>
      </c>
      <c r="Q439" s="366">
        <v>63.2</v>
      </c>
      <c r="R439" s="366">
        <v>65.400000000000006</v>
      </c>
      <c r="S439" s="366">
        <v>199.6</v>
      </c>
      <c r="T439" s="366">
        <v>130.30000000000001</v>
      </c>
      <c r="U439" s="366">
        <v>45.8</v>
      </c>
      <c r="V439" s="366">
        <v>42.8</v>
      </c>
      <c r="W439" s="366">
        <v>254.8</v>
      </c>
    </row>
    <row r="440" spans="2:23" ht="15">
      <c r="B440" s="365">
        <v>3507</v>
      </c>
      <c r="C440" s="366">
        <v>112.4</v>
      </c>
      <c r="D440" s="366">
        <v>55.8</v>
      </c>
      <c r="E440" s="366">
        <v>66.7</v>
      </c>
      <c r="F440" s="366">
        <v>699.4</v>
      </c>
      <c r="G440" s="366">
        <v>173.1</v>
      </c>
      <c r="H440" s="366">
        <v>105.3</v>
      </c>
      <c r="I440" s="366">
        <v>73.3</v>
      </c>
      <c r="J440" s="366">
        <v>98.5</v>
      </c>
      <c r="K440" s="366">
        <v>664.2</v>
      </c>
      <c r="L440" s="366">
        <v>122.8</v>
      </c>
      <c r="M440" s="366">
        <v>48.7</v>
      </c>
      <c r="N440" s="366">
        <v>114</v>
      </c>
      <c r="O440" s="366">
        <v>77</v>
      </c>
      <c r="P440" s="366">
        <v>287</v>
      </c>
      <c r="Q440" s="366">
        <v>63.8</v>
      </c>
      <c r="R440" s="366">
        <v>66</v>
      </c>
      <c r="S440" s="366">
        <v>201.3</v>
      </c>
      <c r="T440" s="366">
        <v>131.4</v>
      </c>
      <c r="U440" s="366">
        <v>46.2</v>
      </c>
      <c r="V440" s="366">
        <v>43.2</v>
      </c>
      <c r="W440" s="366">
        <v>257</v>
      </c>
    </row>
    <row r="441" spans="2:23" ht="15">
      <c r="B441" s="365">
        <v>3537</v>
      </c>
      <c r="C441" s="366">
        <v>113.3</v>
      </c>
      <c r="D441" s="366">
        <v>56.3</v>
      </c>
      <c r="E441" s="366">
        <v>67.2</v>
      </c>
      <c r="F441" s="366">
        <v>705.3</v>
      </c>
      <c r="G441" s="366">
        <v>174.6</v>
      </c>
      <c r="H441" s="366">
        <v>106.2</v>
      </c>
      <c r="I441" s="366">
        <v>73.900000000000006</v>
      </c>
      <c r="J441" s="366">
        <v>99.4</v>
      </c>
      <c r="K441" s="366">
        <v>669.9</v>
      </c>
      <c r="L441" s="366">
        <v>123.9</v>
      </c>
      <c r="M441" s="366">
        <v>49.2</v>
      </c>
      <c r="N441" s="366">
        <v>114.9</v>
      </c>
      <c r="O441" s="366">
        <v>77.7</v>
      </c>
      <c r="P441" s="366">
        <v>289.5</v>
      </c>
      <c r="Q441" s="366">
        <v>64.3</v>
      </c>
      <c r="R441" s="366">
        <v>66.599999999999994</v>
      </c>
      <c r="S441" s="366">
        <v>203</v>
      </c>
      <c r="T441" s="366">
        <v>132.5</v>
      </c>
      <c r="U441" s="366">
        <v>46.6</v>
      </c>
      <c r="V441" s="366">
        <v>43.5</v>
      </c>
      <c r="W441" s="366">
        <v>259.2</v>
      </c>
    </row>
    <row r="442" spans="2:23" ht="15">
      <c r="B442" s="365">
        <v>3567</v>
      </c>
      <c r="C442" s="366">
        <v>114.3</v>
      </c>
      <c r="D442" s="366">
        <v>56.8</v>
      </c>
      <c r="E442" s="366">
        <v>67.8</v>
      </c>
      <c r="F442" s="366">
        <v>711.3</v>
      </c>
      <c r="G442" s="366">
        <v>176</v>
      </c>
      <c r="H442" s="366">
        <v>107.1</v>
      </c>
      <c r="I442" s="366">
        <v>74.5</v>
      </c>
      <c r="J442" s="366">
        <v>100.2</v>
      </c>
      <c r="K442" s="366">
        <v>675.6</v>
      </c>
      <c r="L442" s="366">
        <v>124.9</v>
      </c>
      <c r="M442" s="366">
        <v>49.6</v>
      </c>
      <c r="N442" s="366">
        <v>115.9</v>
      </c>
      <c r="O442" s="366">
        <v>78.3</v>
      </c>
      <c r="P442" s="366">
        <v>291.89999999999998</v>
      </c>
      <c r="Q442" s="366">
        <v>64.900000000000006</v>
      </c>
      <c r="R442" s="366">
        <v>67.099999999999994</v>
      </c>
      <c r="S442" s="366">
        <v>204.8</v>
      </c>
      <c r="T442" s="366">
        <v>133.69999999999999</v>
      </c>
      <c r="U442" s="366">
        <v>47</v>
      </c>
      <c r="V442" s="366">
        <v>43.9</v>
      </c>
      <c r="W442" s="366">
        <v>261.39999999999998</v>
      </c>
    </row>
    <row r="443" spans="2:23" ht="15">
      <c r="B443" s="365">
        <v>3597</v>
      </c>
      <c r="C443" s="366">
        <v>115.3</v>
      </c>
      <c r="D443" s="366">
        <v>57.2</v>
      </c>
      <c r="E443" s="366">
        <v>68.400000000000006</v>
      </c>
      <c r="F443" s="366">
        <v>717.3</v>
      </c>
      <c r="G443" s="366">
        <v>177.5</v>
      </c>
      <c r="H443" s="366">
        <v>108</v>
      </c>
      <c r="I443" s="366">
        <v>75.2</v>
      </c>
      <c r="J443" s="366">
        <v>101.1</v>
      </c>
      <c r="K443" s="366">
        <v>681.3</v>
      </c>
      <c r="L443" s="366">
        <v>126</v>
      </c>
      <c r="M443" s="366">
        <v>50</v>
      </c>
      <c r="N443" s="366">
        <v>116.9</v>
      </c>
      <c r="O443" s="366">
        <v>79</v>
      </c>
      <c r="P443" s="366">
        <v>294.39999999999998</v>
      </c>
      <c r="Q443" s="366">
        <v>65.400000000000006</v>
      </c>
      <c r="R443" s="366">
        <v>67.7</v>
      </c>
      <c r="S443" s="366">
        <v>206.5</v>
      </c>
      <c r="T443" s="366">
        <v>134.80000000000001</v>
      </c>
      <c r="U443" s="366">
        <v>47.3</v>
      </c>
      <c r="V443" s="366">
        <v>44.3</v>
      </c>
      <c r="W443" s="366">
        <v>263.60000000000002</v>
      </c>
    </row>
    <row r="444" spans="2:23" ht="15">
      <c r="B444" s="365">
        <v>3628</v>
      </c>
      <c r="C444" s="366">
        <v>116.3</v>
      </c>
      <c r="D444" s="366">
        <v>57.7</v>
      </c>
      <c r="E444" s="366">
        <v>69</v>
      </c>
      <c r="F444" s="366">
        <v>723.5</v>
      </c>
      <c r="G444" s="366">
        <v>179</v>
      </c>
      <c r="H444" s="366">
        <v>109</v>
      </c>
      <c r="I444" s="366">
        <v>75.8</v>
      </c>
      <c r="J444" s="366">
        <v>101.9</v>
      </c>
      <c r="K444" s="366">
        <v>687.1</v>
      </c>
      <c r="L444" s="366">
        <v>127.1</v>
      </c>
      <c r="M444" s="366">
        <v>50.4</v>
      </c>
      <c r="N444" s="366">
        <v>117.9</v>
      </c>
      <c r="O444" s="366">
        <v>79.7</v>
      </c>
      <c r="P444" s="366">
        <v>296.89999999999998</v>
      </c>
      <c r="Q444" s="366">
        <v>66</v>
      </c>
      <c r="R444" s="366">
        <v>68.3</v>
      </c>
      <c r="S444" s="366">
        <v>208.3</v>
      </c>
      <c r="T444" s="366">
        <v>136</v>
      </c>
      <c r="U444" s="366">
        <v>47.8</v>
      </c>
      <c r="V444" s="366">
        <v>44.7</v>
      </c>
      <c r="W444" s="366">
        <v>265.8</v>
      </c>
    </row>
    <row r="445" spans="2:23" ht="15">
      <c r="B445" s="365">
        <v>3658</v>
      </c>
      <c r="C445" s="366">
        <v>117.2</v>
      </c>
      <c r="D445" s="366">
        <v>58.2</v>
      </c>
      <c r="E445" s="366">
        <v>69.5</v>
      </c>
      <c r="F445" s="366">
        <v>729.5</v>
      </c>
      <c r="G445" s="366">
        <v>180.5</v>
      </c>
      <c r="H445" s="366">
        <v>109.9</v>
      </c>
      <c r="I445" s="366">
        <v>76.400000000000006</v>
      </c>
      <c r="J445" s="366">
        <v>102.8</v>
      </c>
      <c r="K445" s="366">
        <v>692.8</v>
      </c>
      <c r="L445" s="366">
        <v>128.1</v>
      </c>
      <c r="M445" s="366">
        <v>50.8</v>
      </c>
      <c r="N445" s="366">
        <v>118.9</v>
      </c>
      <c r="O445" s="366">
        <v>80.3</v>
      </c>
      <c r="P445" s="366">
        <v>299.39999999999998</v>
      </c>
      <c r="Q445" s="366">
        <v>66.5</v>
      </c>
      <c r="R445" s="366">
        <v>68.8</v>
      </c>
      <c r="S445" s="366">
        <v>210</v>
      </c>
      <c r="T445" s="366">
        <v>137.1</v>
      </c>
      <c r="U445" s="366">
        <v>48.1</v>
      </c>
      <c r="V445" s="366">
        <v>45</v>
      </c>
      <c r="W445" s="366">
        <v>268</v>
      </c>
    </row>
    <row r="446" spans="2:23" ht="15">
      <c r="B446" s="365">
        <v>3688</v>
      </c>
      <c r="C446" s="366">
        <v>118.2</v>
      </c>
      <c r="D446" s="366">
        <v>58.7</v>
      </c>
      <c r="E446" s="366">
        <v>70.099999999999994</v>
      </c>
      <c r="F446" s="366">
        <v>735.5</v>
      </c>
      <c r="G446" s="366">
        <v>182</v>
      </c>
      <c r="H446" s="366">
        <v>110.8</v>
      </c>
      <c r="I446" s="366">
        <v>77.099999999999994</v>
      </c>
      <c r="J446" s="366">
        <v>103.6</v>
      </c>
      <c r="K446" s="366">
        <v>698.5</v>
      </c>
      <c r="L446" s="366">
        <v>129.19999999999999</v>
      </c>
      <c r="M446" s="366">
        <v>51.3</v>
      </c>
      <c r="N446" s="366">
        <v>119.9</v>
      </c>
      <c r="O446" s="366">
        <v>81</v>
      </c>
      <c r="P446" s="366">
        <v>301.8</v>
      </c>
      <c r="Q446" s="366">
        <v>67.099999999999994</v>
      </c>
      <c r="R446" s="366">
        <v>69.400000000000006</v>
      </c>
      <c r="S446" s="366">
        <v>211.7</v>
      </c>
      <c r="T446" s="366">
        <v>138.19999999999999</v>
      </c>
      <c r="U446" s="366">
        <v>48.5</v>
      </c>
      <c r="V446" s="366">
        <v>45.4</v>
      </c>
      <c r="W446" s="366">
        <v>270.2</v>
      </c>
    </row>
    <row r="447" spans="2:23" ht="15">
      <c r="B447" s="365">
        <v>3718</v>
      </c>
      <c r="C447" s="366">
        <v>119.1</v>
      </c>
      <c r="D447" s="366">
        <v>59.2</v>
      </c>
      <c r="E447" s="366">
        <v>70.7</v>
      </c>
      <c r="F447" s="366">
        <v>741.4</v>
      </c>
      <c r="G447" s="366">
        <v>183.5</v>
      </c>
      <c r="H447" s="366">
        <v>111.7</v>
      </c>
      <c r="I447" s="366">
        <v>77.7</v>
      </c>
      <c r="J447" s="366">
        <v>104.5</v>
      </c>
      <c r="K447" s="366">
        <v>704.2</v>
      </c>
      <c r="L447" s="366">
        <v>130.19999999999999</v>
      </c>
      <c r="M447" s="366">
        <v>51.7</v>
      </c>
      <c r="N447" s="366">
        <v>120.8</v>
      </c>
      <c r="O447" s="366">
        <v>81.7</v>
      </c>
      <c r="P447" s="366">
        <v>304.3</v>
      </c>
      <c r="Q447" s="366">
        <v>67.599999999999994</v>
      </c>
      <c r="R447" s="366">
        <v>70</v>
      </c>
      <c r="S447" s="366">
        <v>213.4</v>
      </c>
      <c r="T447" s="366">
        <v>139.30000000000001</v>
      </c>
      <c r="U447" s="366">
        <v>48.9</v>
      </c>
      <c r="V447" s="366">
        <v>45.8</v>
      </c>
      <c r="W447" s="366">
        <v>272.39999999999998</v>
      </c>
    </row>
    <row r="448" spans="2:23" ht="15">
      <c r="B448" s="365">
        <v>3748</v>
      </c>
      <c r="C448" s="366">
        <v>120.1</v>
      </c>
      <c r="D448" s="366">
        <v>59.6</v>
      </c>
      <c r="E448" s="366">
        <v>71.2</v>
      </c>
      <c r="F448" s="366">
        <v>747.4</v>
      </c>
      <c r="G448" s="366">
        <v>185</v>
      </c>
      <c r="H448" s="366">
        <v>112.6</v>
      </c>
      <c r="I448" s="366">
        <v>78.3</v>
      </c>
      <c r="J448" s="366">
        <v>105.3</v>
      </c>
      <c r="K448" s="366">
        <v>709.9</v>
      </c>
      <c r="L448" s="366">
        <v>131.30000000000001</v>
      </c>
      <c r="M448" s="366">
        <v>52.1</v>
      </c>
      <c r="N448" s="366">
        <v>121.8</v>
      </c>
      <c r="O448" s="366">
        <v>82.3</v>
      </c>
      <c r="P448" s="366">
        <v>306.7</v>
      </c>
      <c r="Q448" s="366">
        <v>68.099999999999994</v>
      </c>
      <c r="R448" s="366">
        <v>70.5</v>
      </c>
      <c r="S448" s="366">
        <v>215.2</v>
      </c>
      <c r="T448" s="366">
        <v>140.4</v>
      </c>
      <c r="U448" s="366">
        <v>49.3</v>
      </c>
      <c r="V448" s="366">
        <v>46.1</v>
      </c>
      <c r="W448" s="366">
        <v>274.60000000000002</v>
      </c>
    </row>
    <row r="449" spans="2:23" ht="15">
      <c r="B449" s="365">
        <v>3778</v>
      </c>
      <c r="C449" s="366">
        <v>121.1</v>
      </c>
      <c r="D449" s="366">
        <v>60.1</v>
      </c>
      <c r="E449" s="366">
        <v>71.8</v>
      </c>
      <c r="F449" s="366">
        <v>753.4</v>
      </c>
      <c r="G449" s="366">
        <v>186.5</v>
      </c>
      <c r="H449" s="366">
        <v>113.5</v>
      </c>
      <c r="I449" s="366">
        <v>78.900000000000006</v>
      </c>
      <c r="J449" s="366">
        <v>106.1</v>
      </c>
      <c r="K449" s="366">
        <v>715.5</v>
      </c>
      <c r="L449" s="366">
        <v>132.30000000000001</v>
      </c>
      <c r="M449" s="366">
        <v>52.5</v>
      </c>
      <c r="N449" s="366">
        <v>122.8</v>
      </c>
      <c r="O449" s="366">
        <v>83</v>
      </c>
      <c r="P449" s="366">
        <v>309.2</v>
      </c>
      <c r="Q449" s="366">
        <v>68.7</v>
      </c>
      <c r="R449" s="366">
        <v>71.099999999999994</v>
      </c>
      <c r="S449" s="366">
        <v>216.9</v>
      </c>
      <c r="T449" s="366">
        <v>141.6</v>
      </c>
      <c r="U449" s="366">
        <v>49.7</v>
      </c>
      <c r="V449" s="366">
        <v>46.5</v>
      </c>
      <c r="W449" s="366">
        <v>276.8</v>
      </c>
    </row>
    <row r="450" spans="2:23" ht="15">
      <c r="B450" s="365">
        <v>3808</v>
      </c>
      <c r="C450" s="366">
        <v>122</v>
      </c>
      <c r="D450" s="366">
        <v>60.6</v>
      </c>
      <c r="E450" s="366">
        <v>72.400000000000006</v>
      </c>
      <c r="F450" s="366">
        <v>759.4</v>
      </c>
      <c r="G450" s="366">
        <v>187.9</v>
      </c>
      <c r="H450" s="366">
        <v>114.4</v>
      </c>
      <c r="I450" s="366">
        <v>79.599999999999994</v>
      </c>
      <c r="J450" s="366">
        <v>107</v>
      </c>
      <c r="K450" s="366">
        <v>721.2</v>
      </c>
      <c r="L450" s="366">
        <v>133.4</v>
      </c>
      <c r="M450" s="366">
        <v>52.9</v>
      </c>
      <c r="N450" s="366">
        <v>123.8</v>
      </c>
      <c r="O450" s="366">
        <v>83.6</v>
      </c>
      <c r="P450" s="366">
        <v>311.60000000000002</v>
      </c>
      <c r="Q450" s="366">
        <v>69.2</v>
      </c>
      <c r="R450" s="366">
        <v>71.7</v>
      </c>
      <c r="S450" s="366">
        <v>218.6</v>
      </c>
      <c r="T450" s="366">
        <v>142.69999999999999</v>
      </c>
      <c r="U450" s="366">
        <v>50.1</v>
      </c>
      <c r="V450" s="366">
        <v>46.9</v>
      </c>
      <c r="W450" s="366">
        <v>279</v>
      </c>
    </row>
    <row r="451" spans="2:23" ht="15">
      <c r="B451" s="365">
        <v>3838</v>
      </c>
      <c r="C451" s="366">
        <v>123</v>
      </c>
      <c r="D451" s="366">
        <v>61.1</v>
      </c>
      <c r="E451" s="366">
        <v>72.900000000000006</v>
      </c>
      <c r="F451" s="366">
        <v>765.4</v>
      </c>
      <c r="G451" s="366">
        <v>189.4</v>
      </c>
      <c r="H451" s="366">
        <v>115.3</v>
      </c>
      <c r="I451" s="366">
        <v>80.2</v>
      </c>
      <c r="J451" s="366">
        <v>107.8</v>
      </c>
      <c r="K451" s="366">
        <v>726.9</v>
      </c>
      <c r="L451" s="366">
        <v>134.4</v>
      </c>
      <c r="M451" s="366">
        <v>53.3</v>
      </c>
      <c r="N451" s="366">
        <v>124.7</v>
      </c>
      <c r="O451" s="366">
        <v>84.3</v>
      </c>
      <c r="P451" s="366">
        <v>314.10000000000002</v>
      </c>
      <c r="Q451" s="366">
        <v>69.8</v>
      </c>
      <c r="R451" s="366">
        <v>72.2</v>
      </c>
      <c r="S451" s="366">
        <v>220.3</v>
      </c>
      <c r="T451" s="366">
        <v>143.80000000000001</v>
      </c>
      <c r="U451" s="366">
        <v>50.5</v>
      </c>
      <c r="V451" s="366">
        <v>47.2</v>
      </c>
      <c r="W451" s="366">
        <v>281.2</v>
      </c>
    </row>
    <row r="452" spans="2:23" ht="15">
      <c r="B452" s="365">
        <v>3868</v>
      </c>
      <c r="C452" s="366">
        <v>123.9</v>
      </c>
      <c r="D452" s="366">
        <v>61.5</v>
      </c>
      <c r="E452" s="366">
        <v>73.5</v>
      </c>
      <c r="F452" s="366">
        <v>771.4</v>
      </c>
      <c r="G452" s="366">
        <v>190.9</v>
      </c>
      <c r="H452" s="366">
        <v>116.2</v>
      </c>
      <c r="I452" s="366">
        <v>80.8</v>
      </c>
      <c r="J452" s="366">
        <v>108.7</v>
      </c>
      <c r="K452" s="366">
        <v>732.6</v>
      </c>
      <c r="L452" s="366">
        <v>135.5</v>
      </c>
      <c r="M452" s="366">
        <v>53.8</v>
      </c>
      <c r="N452" s="366">
        <v>125.7</v>
      </c>
      <c r="O452" s="366">
        <v>85</v>
      </c>
      <c r="P452" s="366">
        <v>316.5</v>
      </c>
      <c r="Q452" s="366">
        <v>70.3</v>
      </c>
      <c r="R452" s="366">
        <v>72.8</v>
      </c>
      <c r="S452" s="366">
        <v>222</v>
      </c>
      <c r="T452" s="366">
        <v>144.9</v>
      </c>
      <c r="U452" s="366">
        <v>50.9</v>
      </c>
      <c r="V452" s="366">
        <v>47.6</v>
      </c>
      <c r="W452" s="366">
        <v>283.39999999999998</v>
      </c>
    </row>
    <row r="453" spans="2:23" ht="15">
      <c r="B453" s="365">
        <v>3898</v>
      </c>
      <c r="C453" s="366">
        <v>124.9</v>
      </c>
      <c r="D453" s="366">
        <v>62</v>
      </c>
      <c r="E453" s="366">
        <v>74.099999999999994</v>
      </c>
      <c r="F453" s="366">
        <v>777.3</v>
      </c>
      <c r="G453" s="366">
        <v>192.4</v>
      </c>
      <c r="H453" s="366">
        <v>117.1</v>
      </c>
      <c r="I453" s="366">
        <v>81.400000000000006</v>
      </c>
      <c r="J453" s="366">
        <v>109.5</v>
      </c>
      <c r="K453" s="366">
        <v>738.3</v>
      </c>
      <c r="L453" s="366">
        <v>136.5</v>
      </c>
      <c r="M453" s="366">
        <v>54.2</v>
      </c>
      <c r="N453" s="366">
        <v>126.7</v>
      </c>
      <c r="O453" s="366">
        <v>85.6</v>
      </c>
      <c r="P453" s="366">
        <v>319</v>
      </c>
      <c r="Q453" s="366">
        <v>70.900000000000006</v>
      </c>
      <c r="R453" s="366">
        <v>73.400000000000006</v>
      </c>
      <c r="S453" s="366">
        <v>223.8</v>
      </c>
      <c r="T453" s="366">
        <v>146.1</v>
      </c>
      <c r="U453" s="366">
        <v>51.3</v>
      </c>
      <c r="V453" s="366">
        <v>48</v>
      </c>
      <c r="W453" s="366">
        <v>285.60000000000002</v>
      </c>
    </row>
    <row r="454" spans="2:23" ht="15">
      <c r="B454" s="365">
        <v>3929</v>
      </c>
      <c r="C454" s="366">
        <v>125.9</v>
      </c>
      <c r="D454" s="366">
        <v>62.5</v>
      </c>
      <c r="E454" s="366">
        <v>74.7</v>
      </c>
      <c r="F454" s="366">
        <v>783.5</v>
      </c>
      <c r="G454" s="366">
        <v>193.9</v>
      </c>
      <c r="H454" s="366">
        <v>118</v>
      </c>
      <c r="I454" s="366">
        <v>82.1</v>
      </c>
      <c r="J454" s="366">
        <v>110.4</v>
      </c>
      <c r="K454" s="366">
        <v>744.1</v>
      </c>
      <c r="L454" s="366">
        <v>137.6</v>
      </c>
      <c r="M454" s="366">
        <v>54.6</v>
      </c>
      <c r="N454" s="366">
        <v>127.7</v>
      </c>
      <c r="O454" s="366">
        <v>86.3</v>
      </c>
      <c r="P454" s="366">
        <v>321.5</v>
      </c>
      <c r="Q454" s="366">
        <v>71.400000000000006</v>
      </c>
      <c r="R454" s="366">
        <v>73.900000000000006</v>
      </c>
      <c r="S454" s="366">
        <v>225.6</v>
      </c>
      <c r="T454" s="366">
        <v>147.19999999999999</v>
      </c>
      <c r="U454" s="366">
        <v>51.7</v>
      </c>
      <c r="V454" s="366">
        <v>48.4</v>
      </c>
      <c r="W454" s="366">
        <v>287.89999999999998</v>
      </c>
    </row>
    <row r="455" spans="2:23" ht="15">
      <c r="B455" s="365">
        <v>3959</v>
      </c>
      <c r="C455" s="366">
        <v>126.9</v>
      </c>
      <c r="D455" s="366">
        <v>63</v>
      </c>
      <c r="E455" s="366">
        <v>75.2</v>
      </c>
      <c r="F455" s="366">
        <v>789.5</v>
      </c>
      <c r="G455" s="366">
        <v>195.4</v>
      </c>
      <c r="H455" s="366">
        <v>118.9</v>
      </c>
      <c r="I455" s="366">
        <v>82.7</v>
      </c>
      <c r="J455" s="366">
        <v>111.2</v>
      </c>
      <c r="K455" s="366">
        <v>749.8</v>
      </c>
      <c r="L455" s="366">
        <v>138.69999999999999</v>
      </c>
      <c r="M455" s="366">
        <v>55</v>
      </c>
      <c r="N455" s="366">
        <v>128.69999999999999</v>
      </c>
      <c r="O455" s="366">
        <v>87</v>
      </c>
      <c r="P455" s="366">
        <v>324</v>
      </c>
      <c r="Q455" s="366">
        <v>72</v>
      </c>
      <c r="R455" s="366">
        <v>74.5</v>
      </c>
      <c r="S455" s="366">
        <v>227.3</v>
      </c>
      <c r="T455" s="366">
        <v>148.4</v>
      </c>
      <c r="U455" s="366">
        <v>52.1</v>
      </c>
      <c r="V455" s="366">
        <v>48.7</v>
      </c>
      <c r="W455" s="366">
        <v>290.10000000000002</v>
      </c>
    </row>
    <row r="456" spans="2:23" ht="15">
      <c r="B456" s="365">
        <v>3989</v>
      </c>
      <c r="C456" s="366">
        <v>127.8</v>
      </c>
      <c r="D456" s="366">
        <v>63.5</v>
      </c>
      <c r="E456" s="366">
        <v>75.8</v>
      </c>
      <c r="F456" s="366">
        <v>795.5</v>
      </c>
      <c r="G456" s="366">
        <v>196.9</v>
      </c>
      <c r="H456" s="366">
        <v>119.8</v>
      </c>
      <c r="I456" s="366">
        <v>83.3</v>
      </c>
      <c r="J456" s="366">
        <v>112.1</v>
      </c>
      <c r="K456" s="366">
        <v>755.5</v>
      </c>
      <c r="L456" s="366">
        <v>139.69999999999999</v>
      </c>
      <c r="M456" s="366">
        <v>55.4</v>
      </c>
      <c r="N456" s="366">
        <v>129.6</v>
      </c>
      <c r="O456" s="366">
        <v>87.6</v>
      </c>
      <c r="P456" s="366">
        <v>326.39999999999998</v>
      </c>
      <c r="Q456" s="366">
        <v>72.5</v>
      </c>
      <c r="R456" s="366">
        <v>75.099999999999994</v>
      </c>
      <c r="S456" s="366">
        <v>229</v>
      </c>
      <c r="T456" s="366">
        <v>149.5</v>
      </c>
      <c r="U456" s="366">
        <v>52.5</v>
      </c>
      <c r="V456" s="366">
        <v>49.1</v>
      </c>
      <c r="W456" s="366">
        <v>292.3</v>
      </c>
    </row>
    <row r="457" spans="2:23" ht="15">
      <c r="B457" s="365">
        <v>4019</v>
      </c>
      <c r="C457" s="366">
        <v>128.80000000000001</v>
      </c>
      <c r="D457" s="366">
        <v>63.9</v>
      </c>
      <c r="E457" s="366">
        <v>76.400000000000006</v>
      </c>
      <c r="F457" s="366">
        <v>801.5</v>
      </c>
      <c r="G457" s="366">
        <v>198.3</v>
      </c>
      <c r="H457" s="366">
        <v>120.7</v>
      </c>
      <c r="I457" s="366">
        <v>84</v>
      </c>
      <c r="J457" s="366">
        <v>112.9</v>
      </c>
      <c r="K457" s="366">
        <v>761.2</v>
      </c>
      <c r="L457" s="366">
        <v>140.80000000000001</v>
      </c>
      <c r="M457" s="366">
        <v>55.9</v>
      </c>
      <c r="N457" s="366">
        <v>130.6</v>
      </c>
      <c r="O457" s="366">
        <v>88.3</v>
      </c>
      <c r="P457" s="366">
        <v>328.9</v>
      </c>
      <c r="Q457" s="366">
        <v>73.099999999999994</v>
      </c>
      <c r="R457" s="366">
        <v>75.599999999999994</v>
      </c>
      <c r="S457" s="366">
        <v>230.7</v>
      </c>
      <c r="T457" s="366">
        <v>150.6</v>
      </c>
      <c r="U457" s="366">
        <v>52.9</v>
      </c>
      <c r="V457" s="366">
        <v>49.5</v>
      </c>
      <c r="W457" s="366">
        <v>294.5</v>
      </c>
    </row>
    <row r="458" spans="2:23" ht="15">
      <c r="B458" s="365">
        <v>4049</v>
      </c>
      <c r="C458" s="366">
        <v>129.69999999999999</v>
      </c>
      <c r="D458" s="366">
        <v>64.400000000000006</v>
      </c>
      <c r="E458" s="366">
        <v>77</v>
      </c>
      <c r="F458" s="366">
        <v>807.4</v>
      </c>
      <c r="G458" s="366">
        <v>199.8</v>
      </c>
      <c r="H458" s="366">
        <v>121.6</v>
      </c>
      <c r="I458" s="366">
        <v>84.6</v>
      </c>
      <c r="J458" s="366">
        <v>113.8</v>
      </c>
      <c r="K458" s="366">
        <v>766.9</v>
      </c>
      <c r="L458" s="366">
        <v>141.80000000000001</v>
      </c>
      <c r="M458" s="366">
        <v>56.3</v>
      </c>
      <c r="N458" s="366">
        <v>131.6</v>
      </c>
      <c r="O458" s="366">
        <v>88.9</v>
      </c>
      <c r="P458" s="366">
        <v>331.4</v>
      </c>
      <c r="Q458" s="366">
        <v>73.599999999999994</v>
      </c>
      <c r="R458" s="366">
        <v>76.2</v>
      </c>
      <c r="S458" s="366">
        <v>232.4</v>
      </c>
      <c r="T458" s="366">
        <v>151.69999999999999</v>
      </c>
      <c r="U458" s="366">
        <v>53.3</v>
      </c>
      <c r="V458" s="366">
        <v>49.8</v>
      </c>
      <c r="W458" s="366">
        <v>296.7</v>
      </c>
    </row>
    <row r="459" spans="2:23" ht="15">
      <c r="B459" s="365">
        <v>4079</v>
      </c>
      <c r="C459" s="366">
        <v>130.69999999999999</v>
      </c>
      <c r="D459" s="366">
        <v>64.900000000000006</v>
      </c>
      <c r="E459" s="366">
        <v>77.5</v>
      </c>
      <c r="F459" s="366">
        <v>813.4</v>
      </c>
      <c r="G459" s="366">
        <v>201.3</v>
      </c>
      <c r="H459" s="366">
        <v>122.5</v>
      </c>
      <c r="I459" s="366">
        <v>85.2</v>
      </c>
      <c r="J459" s="366">
        <v>114.6</v>
      </c>
      <c r="K459" s="366">
        <v>772.6</v>
      </c>
      <c r="L459" s="366">
        <v>142.9</v>
      </c>
      <c r="M459" s="366">
        <v>56.7</v>
      </c>
      <c r="N459" s="366">
        <v>132.6</v>
      </c>
      <c r="O459" s="366">
        <v>89.6</v>
      </c>
      <c r="P459" s="366">
        <v>333.8</v>
      </c>
      <c r="Q459" s="366">
        <v>74.2</v>
      </c>
      <c r="R459" s="366">
        <v>76.8</v>
      </c>
      <c r="S459" s="366">
        <v>234.2</v>
      </c>
      <c r="T459" s="366">
        <v>152.9</v>
      </c>
      <c r="U459" s="366">
        <v>53.7</v>
      </c>
      <c r="V459" s="366">
        <v>50.2</v>
      </c>
      <c r="W459" s="366">
        <v>298.89999999999998</v>
      </c>
    </row>
    <row r="460" spans="2:23" ht="15">
      <c r="B460" s="365">
        <v>4109</v>
      </c>
      <c r="C460" s="366">
        <v>131.69999999999999</v>
      </c>
      <c r="D460" s="366">
        <v>65.400000000000006</v>
      </c>
      <c r="E460" s="366">
        <v>78.099999999999994</v>
      </c>
      <c r="F460" s="366">
        <v>819.4</v>
      </c>
      <c r="G460" s="366">
        <v>202.8</v>
      </c>
      <c r="H460" s="366">
        <v>123.4</v>
      </c>
      <c r="I460" s="366">
        <v>85.9</v>
      </c>
      <c r="J460" s="366">
        <v>115.4</v>
      </c>
      <c r="K460" s="366">
        <v>778.2</v>
      </c>
      <c r="L460" s="366">
        <v>143.9</v>
      </c>
      <c r="M460" s="366">
        <v>57.1</v>
      </c>
      <c r="N460" s="366">
        <v>133.5</v>
      </c>
      <c r="O460" s="366">
        <v>90.2</v>
      </c>
      <c r="P460" s="366">
        <v>336.3</v>
      </c>
      <c r="Q460" s="366">
        <v>74.7</v>
      </c>
      <c r="R460" s="366">
        <v>77.3</v>
      </c>
      <c r="S460" s="366">
        <v>235.9</v>
      </c>
      <c r="T460" s="366">
        <v>154</v>
      </c>
      <c r="U460" s="366">
        <v>54.1</v>
      </c>
      <c r="V460" s="366">
        <v>50.6</v>
      </c>
      <c r="W460" s="366">
        <v>301.10000000000002</v>
      </c>
    </row>
    <row r="461" spans="2:23" ht="15">
      <c r="B461" s="365">
        <v>4139</v>
      </c>
      <c r="C461" s="366">
        <v>132.6</v>
      </c>
      <c r="D461" s="366">
        <v>65.900000000000006</v>
      </c>
      <c r="E461" s="366">
        <v>78.7</v>
      </c>
      <c r="F461" s="366">
        <v>825.4</v>
      </c>
      <c r="G461" s="366">
        <v>204.3</v>
      </c>
      <c r="H461" s="366">
        <v>124.3</v>
      </c>
      <c r="I461" s="366">
        <v>86.5</v>
      </c>
      <c r="J461" s="366">
        <v>116.3</v>
      </c>
      <c r="K461" s="366">
        <v>783.9</v>
      </c>
      <c r="L461" s="366">
        <v>145</v>
      </c>
      <c r="M461" s="366">
        <v>57.5</v>
      </c>
      <c r="N461" s="366">
        <v>134.5</v>
      </c>
      <c r="O461" s="366">
        <v>90.9</v>
      </c>
      <c r="P461" s="366">
        <v>338.7</v>
      </c>
      <c r="Q461" s="366">
        <v>75.3</v>
      </c>
      <c r="R461" s="366">
        <v>77.900000000000006</v>
      </c>
      <c r="S461" s="366">
        <v>237.6</v>
      </c>
      <c r="T461" s="366">
        <v>155.1</v>
      </c>
      <c r="U461" s="366">
        <v>54.5</v>
      </c>
      <c r="V461" s="366">
        <v>51</v>
      </c>
      <c r="W461" s="366">
        <v>303.3</v>
      </c>
    </row>
    <row r="462" spans="2:23" ht="15">
      <c r="B462" s="365">
        <v>4169</v>
      </c>
      <c r="C462" s="366">
        <v>133.6</v>
      </c>
      <c r="D462" s="366">
        <v>66.3</v>
      </c>
      <c r="E462" s="366">
        <v>79.2</v>
      </c>
      <c r="F462" s="366">
        <v>831.4</v>
      </c>
      <c r="G462" s="366">
        <v>205.7</v>
      </c>
      <c r="H462" s="366">
        <v>125.2</v>
      </c>
      <c r="I462" s="366">
        <v>87.1</v>
      </c>
      <c r="J462" s="366">
        <v>117.1</v>
      </c>
      <c r="K462" s="366">
        <v>789.6</v>
      </c>
      <c r="L462" s="366">
        <v>146</v>
      </c>
      <c r="M462" s="366">
        <v>57.9</v>
      </c>
      <c r="N462" s="366">
        <v>135.5</v>
      </c>
      <c r="O462" s="366">
        <v>91.6</v>
      </c>
      <c r="P462" s="366">
        <v>341.2</v>
      </c>
      <c r="Q462" s="366">
        <v>75.8</v>
      </c>
      <c r="R462" s="366">
        <v>78.5</v>
      </c>
      <c r="S462" s="366">
        <v>239.3</v>
      </c>
      <c r="T462" s="366">
        <v>156.19999999999999</v>
      </c>
      <c r="U462" s="366">
        <v>54.9</v>
      </c>
      <c r="V462" s="366">
        <v>51.3</v>
      </c>
      <c r="W462" s="366">
        <v>305.5</v>
      </c>
    </row>
    <row r="463" spans="2:23" ht="15">
      <c r="B463" s="365">
        <v>4199</v>
      </c>
      <c r="C463" s="366">
        <v>134.6</v>
      </c>
      <c r="D463" s="366">
        <v>66.8</v>
      </c>
      <c r="E463" s="366">
        <v>79.8</v>
      </c>
      <c r="F463" s="366">
        <v>837.4</v>
      </c>
      <c r="G463" s="366">
        <v>207.2</v>
      </c>
      <c r="H463" s="366">
        <v>126.1</v>
      </c>
      <c r="I463" s="366">
        <v>87.7</v>
      </c>
      <c r="J463" s="366">
        <v>118</v>
      </c>
      <c r="K463" s="366">
        <v>795.3</v>
      </c>
      <c r="L463" s="366">
        <v>147.1</v>
      </c>
      <c r="M463" s="366">
        <v>58.4</v>
      </c>
      <c r="N463" s="366">
        <v>136.5</v>
      </c>
      <c r="O463" s="366">
        <v>92.2</v>
      </c>
      <c r="P463" s="366">
        <v>343.6</v>
      </c>
      <c r="Q463" s="366">
        <v>76.3</v>
      </c>
      <c r="R463" s="366">
        <v>79</v>
      </c>
      <c r="S463" s="366">
        <v>241.1</v>
      </c>
      <c r="T463" s="366">
        <v>157.30000000000001</v>
      </c>
      <c r="U463" s="366">
        <v>55.3</v>
      </c>
      <c r="V463" s="366">
        <v>51.7</v>
      </c>
      <c r="W463" s="366">
        <v>307.7</v>
      </c>
    </row>
    <row r="464" spans="2:23" ht="15">
      <c r="B464" s="365">
        <v>4230</v>
      </c>
      <c r="C464" s="366">
        <v>135.5</v>
      </c>
      <c r="D464" s="366">
        <v>67.3</v>
      </c>
      <c r="E464" s="366">
        <v>80.400000000000006</v>
      </c>
      <c r="F464" s="366">
        <v>843.5</v>
      </c>
      <c r="G464" s="366">
        <v>208.8</v>
      </c>
      <c r="H464" s="366">
        <v>127</v>
      </c>
      <c r="I464" s="366">
        <v>88.4</v>
      </c>
      <c r="J464" s="366">
        <v>118.8</v>
      </c>
      <c r="K464" s="366">
        <v>801.2</v>
      </c>
      <c r="L464" s="366">
        <v>148.19999999999999</v>
      </c>
      <c r="M464" s="366">
        <v>58.8</v>
      </c>
      <c r="N464" s="366">
        <v>137.5</v>
      </c>
      <c r="O464" s="366">
        <v>92.9</v>
      </c>
      <c r="P464" s="366">
        <v>346.2</v>
      </c>
      <c r="Q464" s="366">
        <v>76.900000000000006</v>
      </c>
      <c r="R464" s="366">
        <v>79.599999999999994</v>
      </c>
      <c r="S464" s="366">
        <v>242.8</v>
      </c>
      <c r="T464" s="366">
        <v>158.5</v>
      </c>
      <c r="U464" s="366">
        <v>55.7</v>
      </c>
      <c r="V464" s="366">
        <v>52.1</v>
      </c>
      <c r="W464" s="366">
        <v>310</v>
      </c>
    </row>
    <row r="465" spans="2:23" ht="15">
      <c r="B465" s="365">
        <v>4260</v>
      </c>
      <c r="C465" s="366">
        <v>136.5</v>
      </c>
      <c r="D465" s="366">
        <v>67.8</v>
      </c>
      <c r="E465" s="366">
        <v>81</v>
      </c>
      <c r="F465" s="366">
        <v>849.5</v>
      </c>
      <c r="G465" s="366">
        <v>210.2</v>
      </c>
      <c r="H465" s="366">
        <v>127.9</v>
      </c>
      <c r="I465" s="366">
        <v>89</v>
      </c>
      <c r="J465" s="366">
        <v>119.7</v>
      </c>
      <c r="K465" s="366">
        <v>806.8</v>
      </c>
      <c r="L465" s="366">
        <v>149.19999999999999</v>
      </c>
      <c r="M465" s="366">
        <v>59.2</v>
      </c>
      <c r="N465" s="366">
        <v>138.4</v>
      </c>
      <c r="O465" s="366">
        <v>93.6</v>
      </c>
      <c r="P465" s="366">
        <v>348.6</v>
      </c>
      <c r="Q465" s="366">
        <v>77.5</v>
      </c>
      <c r="R465" s="366">
        <v>80.2</v>
      </c>
      <c r="S465" s="366">
        <v>244.6</v>
      </c>
      <c r="T465" s="366">
        <v>159.6</v>
      </c>
      <c r="U465" s="366">
        <v>56.1</v>
      </c>
      <c r="V465" s="366">
        <v>52.4</v>
      </c>
      <c r="W465" s="366">
        <v>312.2</v>
      </c>
    </row>
    <row r="466" spans="2:23" ht="15">
      <c r="B466" s="365">
        <v>4290</v>
      </c>
      <c r="C466" s="366">
        <v>137.5</v>
      </c>
      <c r="D466" s="366">
        <v>68.3</v>
      </c>
      <c r="E466" s="366">
        <v>81.5</v>
      </c>
      <c r="F466" s="366">
        <v>855.5</v>
      </c>
      <c r="G466" s="366">
        <v>211.7</v>
      </c>
      <c r="H466" s="366">
        <v>128.80000000000001</v>
      </c>
      <c r="I466" s="366">
        <v>89.6</v>
      </c>
      <c r="J466" s="366">
        <v>120.5</v>
      </c>
      <c r="K466" s="366">
        <v>812.5</v>
      </c>
      <c r="L466" s="366">
        <v>150.30000000000001</v>
      </c>
      <c r="M466" s="366">
        <v>59.6</v>
      </c>
      <c r="N466" s="366">
        <v>139.4</v>
      </c>
      <c r="O466" s="366">
        <v>94.2</v>
      </c>
      <c r="P466" s="366">
        <v>351.1</v>
      </c>
      <c r="Q466" s="366">
        <v>78</v>
      </c>
      <c r="R466" s="366">
        <v>80.7</v>
      </c>
      <c r="S466" s="366">
        <v>246.3</v>
      </c>
      <c r="T466" s="366">
        <v>160.80000000000001</v>
      </c>
      <c r="U466" s="366">
        <v>56.5</v>
      </c>
      <c r="V466" s="366">
        <v>52.8</v>
      </c>
      <c r="W466" s="366">
        <v>314.39999999999998</v>
      </c>
    </row>
    <row r="467" spans="2:23" ht="15">
      <c r="B467" s="365">
        <v>4320</v>
      </c>
      <c r="C467" s="366">
        <v>138.4</v>
      </c>
      <c r="D467" s="366">
        <v>68.7</v>
      </c>
      <c r="E467" s="366">
        <v>82.1</v>
      </c>
      <c r="F467" s="366">
        <v>861.5</v>
      </c>
      <c r="G467" s="366">
        <v>213.2</v>
      </c>
      <c r="H467" s="366">
        <v>129.69999999999999</v>
      </c>
      <c r="I467" s="366">
        <v>90.3</v>
      </c>
      <c r="J467" s="366">
        <v>121.4</v>
      </c>
      <c r="K467" s="366">
        <v>818.2</v>
      </c>
      <c r="L467" s="366">
        <v>151.30000000000001</v>
      </c>
      <c r="M467" s="366">
        <v>60</v>
      </c>
      <c r="N467" s="366">
        <v>140.4</v>
      </c>
      <c r="O467" s="366">
        <v>94.9</v>
      </c>
      <c r="P467" s="366">
        <v>353.5</v>
      </c>
      <c r="Q467" s="366">
        <v>78.5</v>
      </c>
      <c r="R467" s="366">
        <v>81.3</v>
      </c>
      <c r="S467" s="366">
        <v>248</v>
      </c>
      <c r="T467" s="366">
        <v>161.9</v>
      </c>
      <c r="U467" s="366">
        <v>56.9</v>
      </c>
      <c r="V467" s="366">
        <v>53.2</v>
      </c>
      <c r="W467" s="366">
        <v>316.60000000000002</v>
      </c>
    </row>
    <row r="468" spans="2:23" ht="15">
      <c r="B468" s="365">
        <v>4350</v>
      </c>
      <c r="C468" s="366">
        <v>139.4</v>
      </c>
      <c r="D468" s="366">
        <v>69.2</v>
      </c>
      <c r="E468" s="366">
        <v>82.7</v>
      </c>
      <c r="F468" s="366">
        <v>867.5</v>
      </c>
      <c r="G468" s="366">
        <v>214.7</v>
      </c>
      <c r="H468" s="366">
        <v>130.6</v>
      </c>
      <c r="I468" s="366">
        <v>90.9</v>
      </c>
      <c r="J468" s="366">
        <v>122.2</v>
      </c>
      <c r="K468" s="366">
        <v>823.9</v>
      </c>
      <c r="L468" s="366">
        <v>152.4</v>
      </c>
      <c r="M468" s="366">
        <v>60.5</v>
      </c>
      <c r="N468" s="366">
        <v>141.4</v>
      </c>
      <c r="O468" s="366">
        <v>95.5</v>
      </c>
      <c r="P468" s="366">
        <v>356</v>
      </c>
      <c r="Q468" s="366">
        <v>79.099999999999994</v>
      </c>
      <c r="R468" s="366">
        <v>81.900000000000006</v>
      </c>
      <c r="S468" s="366">
        <v>249.7</v>
      </c>
      <c r="T468" s="366">
        <v>163</v>
      </c>
      <c r="U468" s="366">
        <v>57.3</v>
      </c>
      <c r="V468" s="366">
        <v>53.5</v>
      </c>
      <c r="W468" s="366">
        <v>318.8</v>
      </c>
    </row>
    <row r="469" spans="2:23" ht="15">
      <c r="B469" s="365">
        <v>4380</v>
      </c>
      <c r="C469" s="366">
        <v>140.4</v>
      </c>
      <c r="D469" s="366">
        <v>69.7</v>
      </c>
      <c r="E469" s="366">
        <v>83.2</v>
      </c>
      <c r="F469" s="366">
        <v>873.5</v>
      </c>
      <c r="G469" s="366">
        <v>216.2</v>
      </c>
      <c r="H469" s="366">
        <v>131.5</v>
      </c>
      <c r="I469" s="366">
        <v>91.5</v>
      </c>
      <c r="J469" s="366">
        <v>123.1</v>
      </c>
      <c r="K469" s="366">
        <v>829.6</v>
      </c>
      <c r="L469" s="366">
        <v>153.4</v>
      </c>
      <c r="M469" s="366">
        <v>60.9</v>
      </c>
      <c r="N469" s="366">
        <v>142.30000000000001</v>
      </c>
      <c r="O469" s="366">
        <v>96.2</v>
      </c>
      <c r="P469" s="366">
        <v>358.4</v>
      </c>
      <c r="Q469" s="366">
        <v>79.599999999999994</v>
      </c>
      <c r="R469" s="366">
        <v>82.4</v>
      </c>
      <c r="S469" s="366">
        <v>251.4</v>
      </c>
      <c r="T469" s="366">
        <v>164.1</v>
      </c>
      <c r="U469" s="366">
        <v>57.7</v>
      </c>
      <c r="V469" s="366">
        <v>53.9</v>
      </c>
      <c r="W469" s="366">
        <v>321</v>
      </c>
    </row>
    <row r="470" spans="2:23" ht="15">
      <c r="B470" s="365">
        <v>4410</v>
      </c>
      <c r="C470" s="366">
        <v>141.30000000000001</v>
      </c>
      <c r="D470" s="366">
        <v>70.2</v>
      </c>
      <c r="E470" s="366">
        <v>83.8</v>
      </c>
      <c r="F470" s="366">
        <v>879.4</v>
      </c>
      <c r="G470" s="366">
        <v>217.6</v>
      </c>
      <c r="H470" s="366">
        <v>132.4</v>
      </c>
      <c r="I470" s="366">
        <v>92.1</v>
      </c>
      <c r="J470" s="366">
        <v>123.9</v>
      </c>
      <c r="K470" s="366">
        <v>835.2</v>
      </c>
      <c r="L470" s="366">
        <v>154.5</v>
      </c>
      <c r="M470" s="366">
        <v>61.3</v>
      </c>
      <c r="N470" s="366">
        <v>143.30000000000001</v>
      </c>
      <c r="O470" s="366">
        <v>96.9</v>
      </c>
      <c r="P470" s="366">
        <v>360.9</v>
      </c>
      <c r="Q470" s="366">
        <v>80.2</v>
      </c>
      <c r="R470" s="366">
        <v>83</v>
      </c>
      <c r="S470" s="366">
        <v>253.2</v>
      </c>
      <c r="T470" s="366">
        <v>165.3</v>
      </c>
      <c r="U470" s="366">
        <v>58</v>
      </c>
      <c r="V470" s="366">
        <v>54.3</v>
      </c>
      <c r="W470" s="366">
        <v>323.2</v>
      </c>
    </row>
    <row r="471" spans="2:23" ht="15">
      <c r="B471" s="365">
        <v>4440</v>
      </c>
      <c r="C471" s="366">
        <v>142.30000000000001</v>
      </c>
      <c r="D471" s="366">
        <v>70.599999999999994</v>
      </c>
      <c r="E471" s="366">
        <v>84.4</v>
      </c>
      <c r="F471" s="366">
        <v>885.4</v>
      </c>
      <c r="G471" s="366">
        <v>219.1</v>
      </c>
      <c r="H471" s="366">
        <v>133.30000000000001</v>
      </c>
      <c r="I471" s="366">
        <v>92.8</v>
      </c>
      <c r="J471" s="366">
        <v>124.7</v>
      </c>
      <c r="K471" s="366">
        <v>840.9</v>
      </c>
      <c r="L471" s="366">
        <v>155.5</v>
      </c>
      <c r="M471" s="366">
        <v>61.7</v>
      </c>
      <c r="N471" s="366">
        <v>144.30000000000001</v>
      </c>
      <c r="O471" s="366">
        <v>97.5</v>
      </c>
      <c r="P471" s="366">
        <v>363.3</v>
      </c>
      <c r="Q471" s="366">
        <v>80.7</v>
      </c>
      <c r="R471" s="366">
        <v>83.6</v>
      </c>
      <c r="S471" s="366">
        <v>254.9</v>
      </c>
      <c r="T471" s="366">
        <v>166.4</v>
      </c>
      <c r="U471" s="366">
        <v>58.4</v>
      </c>
      <c r="V471" s="366">
        <v>54.7</v>
      </c>
      <c r="W471" s="366">
        <v>325.3</v>
      </c>
    </row>
    <row r="472" spans="2:23" ht="15">
      <c r="B472" s="365">
        <v>4470</v>
      </c>
      <c r="C472" s="366">
        <v>143.19999999999999</v>
      </c>
      <c r="D472" s="366">
        <v>71.099999999999994</v>
      </c>
      <c r="E472" s="366">
        <v>85</v>
      </c>
      <c r="F472" s="366">
        <v>891.4</v>
      </c>
      <c r="G472" s="366">
        <v>220.6</v>
      </c>
      <c r="H472" s="366">
        <v>134.19999999999999</v>
      </c>
      <c r="I472" s="366">
        <v>93.4</v>
      </c>
      <c r="J472" s="366">
        <v>125.6</v>
      </c>
      <c r="K472" s="366">
        <v>846.6</v>
      </c>
      <c r="L472" s="366">
        <v>156.6</v>
      </c>
      <c r="M472" s="366">
        <v>62.1</v>
      </c>
      <c r="N472" s="366">
        <v>145.30000000000001</v>
      </c>
      <c r="O472" s="366">
        <v>98.2</v>
      </c>
      <c r="P472" s="366">
        <v>365.8</v>
      </c>
      <c r="Q472" s="366">
        <v>81.3</v>
      </c>
      <c r="R472" s="366">
        <v>84.1</v>
      </c>
      <c r="S472" s="366">
        <v>256.60000000000002</v>
      </c>
      <c r="T472" s="366">
        <v>167.5</v>
      </c>
      <c r="U472" s="366">
        <v>58.8</v>
      </c>
      <c r="V472" s="366">
        <v>55</v>
      </c>
      <c r="W472" s="366">
        <v>327.5</v>
      </c>
    </row>
    <row r="473" spans="2:23" ht="15">
      <c r="B473" s="365">
        <v>4500</v>
      </c>
      <c r="C473" s="366">
        <v>144.19999999999999</v>
      </c>
      <c r="D473" s="366">
        <v>71.599999999999994</v>
      </c>
      <c r="E473" s="366">
        <v>85.5</v>
      </c>
      <c r="F473" s="366">
        <v>897.4</v>
      </c>
      <c r="G473" s="366">
        <v>222.1</v>
      </c>
      <c r="H473" s="366">
        <v>135.1</v>
      </c>
      <c r="I473" s="366">
        <v>94</v>
      </c>
      <c r="J473" s="366">
        <v>126.4</v>
      </c>
      <c r="K473" s="366">
        <v>852.3</v>
      </c>
      <c r="L473" s="366">
        <v>157.6</v>
      </c>
      <c r="M473" s="366">
        <v>62.5</v>
      </c>
      <c r="N473" s="366">
        <v>146.19999999999999</v>
      </c>
      <c r="O473" s="366">
        <v>98.8</v>
      </c>
      <c r="P473" s="366">
        <v>368.3</v>
      </c>
      <c r="Q473" s="366">
        <v>81.8</v>
      </c>
      <c r="R473" s="366">
        <v>84.7</v>
      </c>
      <c r="S473" s="366">
        <v>258.3</v>
      </c>
      <c r="T473" s="366">
        <v>168.6</v>
      </c>
      <c r="U473" s="366">
        <v>59.2</v>
      </c>
      <c r="V473" s="366">
        <v>55.4</v>
      </c>
      <c r="W473" s="366">
        <v>329.7</v>
      </c>
    </row>
    <row r="474" spans="2:23" ht="15">
      <c r="B474" s="365">
        <v>4531</v>
      </c>
      <c r="C474" s="366">
        <v>145.19999999999999</v>
      </c>
      <c r="D474" s="366">
        <v>72.099999999999994</v>
      </c>
      <c r="E474" s="366">
        <v>86.1</v>
      </c>
      <c r="F474" s="366">
        <v>903.6</v>
      </c>
      <c r="G474" s="366">
        <v>223.6</v>
      </c>
      <c r="H474" s="366">
        <v>136.1</v>
      </c>
      <c r="I474" s="366">
        <v>94.7</v>
      </c>
      <c r="J474" s="366">
        <v>127.3</v>
      </c>
      <c r="K474" s="366">
        <v>858.2</v>
      </c>
      <c r="L474" s="366">
        <v>158.69999999999999</v>
      </c>
      <c r="M474" s="366">
        <v>63</v>
      </c>
      <c r="N474" s="366">
        <v>147.30000000000001</v>
      </c>
      <c r="O474" s="366">
        <v>99.5</v>
      </c>
      <c r="P474" s="366">
        <v>370.8</v>
      </c>
      <c r="Q474" s="366">
        <v>82.4</v>
      </c>
      <c r="R474" s="366">
        <v>85.3</v>
      </c>
      <c r="S474" s="366">
        <v>260.10000000000002</v>
      </c>
      <c r="T474" s="366">
        <v>169.8</v>
      </c>
      <c r="U474" s="366">
        <v>59.6</v>
      </c>
      <c r="V474" s="366">
        <v>55.8</v>
      </c>
      <c r="W474" s="366">
        <v>332</v>
      </c>
    </row>
    <row r="475" spans="2:23" ht="15">
      <c r="B475" s="365">
        <v>4561</v>
      </c>
      <c r="C475" s="366">
        <v>146.19999999999999</v>
      </c>
      <c r="D475" s="366">
        <v>72.599999999999994</v>
      </c>
      <c r="E475" s="366">
        <v>86.7</v>
      </c>
      <c r="F475" s="366">
        <v>909.5</v>
      </c>
      <c r="G475" s="366">
        <v>225.1</v>
      </c>
      <c r="H475" s="366">
        <v>137</v>
      </c>
      <c r="I475" s="366">
        <v>95.3</v>
      </c>
      <c r="J475" s="366">
        <v>128.1</v>
      </c>
      <c r="K475" s="366">
        <v>863.8</v>
      </c>
      <c r="L475" s="366">
        <v>159.80000000000001</v>
      </c>
      <c r="M475" s="366">
        <v>63.4</v>
      </c>
      <c r="N475" s="366">
        <v>148.19999999999999</v>
      </c>
      <c r="O475" s="366">
        <v>100.2</v>
      </c>
      <c r="P475" s="366">
        <v>373.2</v>
      </c>
      <c r="Q475" s="366">
        <v>82.9</v>
      </c>
      <c r="R475" s="366">
        <v>85.8</v>
      </c>
      <c r="S475" s="366">
        <v>261.8</v>
      </c>
      <c r="T475" s="366">
        <v>170.9</v>
      </c>
      <c r="U475" s="366">
        <v>60</v>
      </c>
      <c r="V475" s="366">
        <v>56.1</v>
      </c>
      <c r="W475" s="366">
        <v>334.2</v>
      </c>
    </row>
  </sheetData>
  <customSheetViews>
    <customSheetView guid="{75DD6FA6-D4F4-4971-9BF7-52272059D0A9}" scale="70" topLeftCell="A194">
      <selection activeCell="M373" sqref="M373"/>
      <rowBreaks count="1" manualBreakCount="1">
        <brk id="130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1"/>
    </customSheetView>
    <customSheetView guid="{1D4E6CE9-D574-44F5-B69E-05119AF88702}" scale="70" topLeftCell="A194">
      <selection activeCell="M373" sqref="M373"/>
      <rowBreaks count="1" manualBreakCount="1">
        <brk id="130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2"/>
    </customSheetView>
    <customSheetView guid="{B0236EF4-4589-4A9E-A5FE-507E9369040F}" topLeftCell="A280">
      <selection activeCell="Q12" sqref="Q12"/>
      <rowBreaks count="1" manualBreakCount="1">
        <brk id="51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3"/>
    </customSheetView>
    <customSheetView guid="{B1877DBE-0A9F-4B77-8C5F-B727A77DDF54}" scale="70">
      <selection activeCell="X23" sqref="X23"/>
      <rowBreaks count="1" manualBreakCount="1">
        <brk id="51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4"/>
    </customSheetView>
    <customSheetView guid="{4180A157-558B-4F14-9CE4-9E26496DABD4}" scale="70" topLeftCell="A73">
      <selection activeCell="D18" sqref="D18"/>
      <rowBreaks count="1" manualBreakCount="1">
        <brk id="51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5"/>
    </customSheetView>
    <customSheetView guid="{9E8B758A-381B-469B-BCAD-8DCE4BC612DE}" topLeftCell="A280">
      <selection activeCell="Q12" sqref="Q12"/>
      <rowBreaks count="1" manualBreakCount="1">
        <brk id="51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6"/>
    </customSheetView>
    <customSheetView guid="{57CFE33F-1C1E-4DE2-8F79-FC8F76E572B7}" topLeftCell="A280">
      <selection activeCell="Q12" sqref="Q12"/>
      <rowBreaks count="1" manualBreakCount="1">
        <brk id="51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7"/>
    </customSheetView>
    <customSheetView guid="{0605BDD4-8315-4243-A7F4-0A722E31D4D0}" topLeftCell="A10">
      <selection activeCell="P21" sqref="P21"/>
      <rowBreaks count="1" manualBreakCount="1">
        <brk id="49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8"/>
    </customSheetView>
    <customSheetView guid="{46034848-99AB-4788-898F-A052AD17F33E}" topLeftCell="A280">
      <selection activeCell="Q12" sqref="Q12"/>
      <rowBreaks count="1" manualBreakCount="1">
        <brk id="51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9"/>
    </customSheetView>
    <customSheetView guid="{AD62F15E-E4D0-4895-9D5F-05FA49D5425D}" scale="70">
      <selection activeCell="X23" sqref="X23"/>
      <rowBreaks count="1" manualBreakCount="1">
        <brk id="51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10"/>
    </customSheetView>
    <customSheetView guid="{FC65F21B-4CEC-48B9-99E9-854A601BE461}" scale="70">
      <selection activeCell="X23" sqref="X23"/>
      <rowBreaks count="1" manualBreakCount="1">
        <brk id="51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11"/>
    </customSheetView>
    <customSheetView guid="{A0197BF3-E194-41D9-A738-52228EE729DC}" scale="70" topLeftCell="A218">
      <selection activeCell="B169" sqref="B169:W318"/>
      <rowBreaks count="1" manualBreakCount="1">
        <brk id="130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12"/>
    </customSheetView>
    <customSheetView guid="{C8DC17E8-AEB6-4568-8236-F2228F73C00B}" scale="70" topLeftCell="A194">
      <selection activeCell="M373" sqref="M373"/>
      <rowBreaks count="1" manualBreakCount="1">
        <brk id="130" max="16383" man="1"/>
      </rowBreaks>
      <colBreaks count="1" manualBreakCount="1">
        <brk id="11" max="1048575" man="1"/>
      </colBreaks>
      <pageMargins left="0.2" right="0.2" top="0.25" bottom="0.25" header="0.3" footer="0.3"/>
      <pageSetup paperSize="9" scale="90" orientation="portrait" horizontalDpi="300" verticalDpi="300" r:id="rId13"/>
    </customSheetView>
  </customSheetViews>
  <mergeCells count="14">
    <mergeCell ref="J159:N159"/>
    <mergeCell ref="J160:N160"/>
    <mergeCell ref="I4:N4"/>
    <mergeCell ref="B166:G166"/>
    <mergeCell ref="B322:H322"/>
    <mergeCell ref="B4:G4"/>
    <mergeCell ref="C159:G159"/>
    <mergeCell ref="C160:G160"/>
    <mergeCell ref="B5:B6"/>
    <mergeCell ref="C5:D5"/>
    <mergeCell ref="F5:G5"/>
    <mergeCell ref="I5:I6"/>
    <mergeCell ref="J5:K5"/>
    <mergeCell ref="M5:N5"/>
  </mergeCells>
  <pageMargins left="0.2" right="0.2" top="0.25" bottom="0.25" header="0.3" footer="0.3"/>
  <pageSetup paperSize="9" scale="90" orientation="portrait" horizontalDpi="300" verticalDpi="300" r:id="rId14"/>
  <rowBreaks count="1" manualBreakCount="1">
    <brk id="130" max="16383" man="1"/>
  </rowBreaks>
  <colBreaks count="1" manualBreakCount="1">
    <brk id="1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3</vt:i4>
      </vt:variant>
    </vt:vector>
  </HeadingPairs>
  <TitlesOfParts>
    <vt:vector size="18" baseType="lpstr">
      <vt:lpstr>BCSX</vt:lpstr>
      <vt:lpstr>DATA</vt:lpstr>
      <vt:lpstr>NM</vt:lpstr>
      <vt:lpstr>TBA</vt:lpstr>
      <vt:lpstr>PC</vt:lpstr>
      <vt:lpstr>TH_NgLuoi</vt:lpstr>
      <vt:lpstr>BC_A0_48</vt:lpstr>
      <vt:lpstr>Phân bổ CS TCTĐL</vt:lpstr>
      <vt:lpstr>Nhap_Tay</vt:lpstr>
      <vt:lpstr>Cat giam DMTMN</vt:lpstr>
      <vt:lpstr>STDB</vt:lpstr>
      <vt:lpstr>STDB_MBA</vt:lpstr>
      <vt:lpstr>Cat_Tai_TCS</vt:lpstr>
      <vt:lpstr>Cắt khẩn 110, 22kV</vt:lpstr>
      <vt:lpstr>Cắt tải khi thiếu nguồn</vt:lpstr>
      <vt:lpstr>'Cắt khẩn 110, 22kV'!OLE_LINK1</vt:lpstr>
      <vt:lpstr>BCSX!Print_Area</vt:lpstr>
      <vt:lpstr>TH_NgLuoi!Print_Area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Minhlh</dc:creator>
  <cp:lastModifiedBy>DELL</cp:lastModifiedBy>
  <cp:lastPrinted>2022-05-06T04:44:41Z</cp:lastPrinted>
  <dcterms:created xsi:type="dcterms:W3CDTF">2006-09-16T00:00:00Z</dcterms:created>
  <dcterms:modified xsi:type="dcterms:W3CDTF">2023-10-04T10:29:07Z</dcterms:modified>
</cp:coreProperties>
</file>